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MAYCHUDELL\PKT - Copy 2\06 VU\CONG NO\1BANG THEO CONG NO\"/>
    </mc:Choice>
  </mc:AlternateContent>
  <xr:revisionPtr revIDLastSave="0" documentId="13_ncr:1_{D8C190C4-A681-44BA-91BB-271DE752EC45}" xr6:coauthVersionLast="47" xr6:coauthVersionMax="47" xr10:uidLastSave="{00000000-0000-0000-0000-000000000000}"/>
  <bookViews>
    <workbookView xWindow="-120" yWindow="-120" windowWidth="29040" windowHeight="15720" activeTab="1" xr2:uid="{00000000-000D-0000-FFFF-FFFF00000000}"/>
  </bookViews>
  <sheets>
    <sheet name="TH_CN" sheetId="2" r:id="rId1"/>
    <sheet name="Báo cáo" sheetId="1" r:id="rId2"/>
    <sheet name="MA_KH" sheetId="3" r:id="rId3"/>
    <sheet name="Chuyen_ma" sheetId="4" r:id="rId4"/>
    <sheet name="CTTT_Lotte" sheetId="5" r:id="rId5"/>
  </sheets>
  <definedNames>
    <definedName name="_xlnm._FilterDatabase" localSheetId="1" hidden="1">'Báo cáo'!$AH$3:$AH$471</definedName>
    <definedName name="_xlnm._FilterDatabase" localSheetId="4" hidden="1">CTTT_Lotte!$A$1:$P$1</definedName>
    <definedName name="_xlnm._FilterDatabase" localSheetId="2" hidden="1">MA_KH!$A$2:$V$7</definedName>
  </definedNames>
  <calcPr calcId="191029"/>
  <pivotCaches>
    <pivotCache cacheId="9"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 i="1" l="1"/>
  <c r="AG5" i="1"/>
  <c r="AG6" i="1"/>
  <c r="AG7" i="1"/>
  <c r="AG8" i="1"/>
  <c r="AG9" i="1"/>
  <c r="AG10" i="1"/>
  <c r="AG11" i="1"/>
  <c r="AG12" i="1"/>
  <c r="AG13" i="1"/>
  <c r="AG14" i="1"/>
  <c r="AG15" i="1"/>
  <c r="AG16"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99" i="1"/>
  <c r="AG100" i="1"/>
  <c r="AG101" i="1"/>
  <c r="AG102" i="1"/>
  <c r="AG103" i="1"/>
  <c r="AG104" i="1"/>
  <c r="AG105" i="1"/>
  <c r="AG106" i="1"/>
  <c r="AG107" i="1"/>
  <c r="AG108" i="1"/>
  <c r="AG109" i="1"/>
  <c r="AG110" i="1"/>
  <c r="AG111" i="1"/>
  <c r="AG112" i="1"/>
  <c r="AG113" i="1"/>
  <c r="AG114" i="1"/>
  <c r="AG115" i="1"/>
  <c r="AG116" i="1"/>
  <c r="AG117" i="1"/>
  <c r="AG118" i="1"/>
  <c r="AG119" i="1"/>
  <c r="AG120" i="1"/>
  <c r="AG121" i="1"/>
  <c r="AG122" i="1"/>
  <c r="AG123" i="1"/>
  <c r="AG124" i="1"/>
  <c r="AG125" i="1"/>
  <c r="AG126" i="1"/>
  <c r="AG127" i="1"/>
  <c r="AG128" i="1"/>
  <c r="AG129" i="1"/>
  <c r="AG130" i="1"/>
  <c r="AG131" i="1"/>
  <c r="AG132" i="1"/>
  <c r="AG133" i="1"/>
  <c r="AG134" i="1"/>
  <c r="AG135" i="1"/>
  <c r="AG136" i="1"/>
  <c r="AG137" i="1"/>
  <c r="AG138" i="1"/>
  <c r="AG139" i="1"/>
  <c r="AG140" i="1"/>
  <c r="AG141" i="1"/>
  <c r="AG142" i="1"/>
  <c r="AG143" i="1"/>
  <c r="AG144" i="1"/>
  <c r="AG145" i="1"/>
  <c r="AG146" i="1"/>
  <c r="AG147" i="1"/>
  <c r="AG148" i="1"/>
  <c r="AG149" i="1"/>
  <c r="AG150" i="1"/>
  <c r="AG151" i="1"/>
  <c r="AG152" i="1"/>
  <c r="AG153" i="1"/>
  <c r="AG154" i="1"/>
  <c r="AG155" i="1"/>
  <c r="AG156" i="1"/>
  <c r="AG157" i="1"/>
  <c r="AG158" i="1"/>
  <c r="AG159" i="1"/>
  <c r="AG160" i="1"/>
  <c r="AG161" i="1"/>
  <c r="AG162" i="1"/>
  <c r="AG163" i="1"/>
  <c r="AG164" i="1"/>
  <c r="AG165" i="1"/>
  <c r="AG166" i="1"/>
  <c r="AG167" i="1"/>
  <c r="AG168" i="1"/>
  <c r="AG169" i="1"/>
  <c r="AG170" i="1"/>
  <c r="AG171" i="1"/>
  <c r="AG172" i="1"/>
  <c r="AG173" i="1"/>
  <c r="AG174" i="1"/>
  <c r="AG175" i="1"/>
  <c r="AG176" i="1"/>
  <c r="AG177" i="1"/>
  <c r="AG178" i="1"/>
  <c r="AG179" i="1"/>
  <c r="AG180" i="1"/>
  <c r="AG181" i="1"/>
  <c r="AG182" i="1"/>
  <c r="AG183" i="1"/>
  <c r="AG184" i="1"/>
  <c r="AG185" i="1"/>
  <c r="AG186" i="1"/>
  <c r="AG187" i="1"/>
  <c r="AG188" i="1"/>
  <c r="AG189" i="1"/>
  <c r="AG190" i="1"/>
  <c r="AG191" i="1"/>
  <c r="AG192" i="1"/>
  <c r="AG193" i="1"/>
  <c r="AG194" i="1"/>
  <c r="AG195" i="1"/>
  <c r="AG196" i="1"/>
  <c r="AG197" i="1"/>
  <c r="AG198" i="1"/>
  <c r="AG199" i="1"/>
  <c r="AG200" i="1"/>
  <c r="AG201" i="1"/>
  <c r="AG202" i="1"/>
  <c r="AG203" i="1"/>
  <c r="AG204" i="1"/>
  <c r="AG205" i="1"/>
  <c r="AG206" i="1"/>
  <c r="AG207" i="1"/>
  <c r="AG208" i="1"/>
  <c r="AG209" i="1"/>
  <c r="AG210" i="1"/>
  <c r="AG211" i="1"/>
  <c r="AG212" i="1"/>
  <c r="AG213" i="1"/>
  <c r="AG214" i="1"/>
  <c r="AG215" i="1"/>
  <c r="AG216" i="1"/>
  <c r="AG217" i="1"/>
  <c r="AG218" i="1"/>
  <c r="AG219" i="1"/>
  <c r="AG220" i="1"/>
  <c r="AG221" i="1"/>
  <c r="AG222" i="1"/>
  <c r="AG223" i="1"/>
  <c r="AG224" i="1"/>
  <c r="AG225" i="1"/>
  <c r="AG226" i="1"/>
  <c r="AG227" i="1"/>
  <c r="AG228" i="1"/>
  <c r="AG229" i="1"/>
  <c r="AG230" i="1"/>
  <c r="AG231" i="1"/>
  <c r="AG232" i="1"/>
  <c r="AG233" i="1"/>
  <c r="AG234" i="1"/>
  <c r="AG235" i="1"/>
  <c r="AG236" i="1"/>
  <c r="AG237" i="1"/>
  <c r="AG238" i="1"/>
  <c r="AG239" i="1"/>
  <c r="AG240" i="1"/>
  <c r="AG241" i="1"/>
  <c r="AG242" i="1"/>
  <c r="AG243" i="1"/>
  <c r="AG244" i="1"/>
  <c r="AG245" i="1"/>
  <c r="AG246" i="1"/>
  <c r="AG247" i="1"/>
  <c r="AG248" i="1"/>
  <c r="AG249" i="1"/>
  <c r="AG250" i="1"/>
  <c r="AG251" i="1"/>
  <c r="AG252" i="1"/>
  <c r="AG253" i="1"/>
  <c r="AG254" i="1"/>
  <c r="AG255" i="1"/>
  <c r="AG256" i="1"/>
  <c r="AG257" i="1"/>
  <c r="AG258" i="1"/>
  <c r="AG259" i="1"/>
  <c r="AG260" i="1"/>
  <c r="AG261" i="1"/>
  <c r="AG262" i="1"/>
  <c r="AG263" i="1"/>
  <c r="AG264" i="1"/>
  <c r="AG265" i="1"/>
  <c r="AG266" i="1"/>
  <c r="AG267" i="1"/>
  <c r="AG268" i="1"/>
  <c r="AG269" i="1"/>
  <c r="AG270" i="1"/>
  <c r="AG271" i="1"/>
  <c r="AG272" i="1"/>
  <c r="AG273" i="1"/>
  <c r="AG274" i="1"/>
  <c r="AG275" i="1"/>
  <c r="AG276" i="1"/>
  <c r="AG277" i="1"/>
  <c r="AG278" i="1"/>
  <c r="AG279" i="1"/>
  <c r="AG280" i="1"/>
  <c r="AG281" i="1"/>
  <c r="AG282" i="1"/>
  <c r="AG283" i="1"/>
  <c r="AG284" i="1"/>
  <c r="AG285" i="1"/>
  <c r="AG286" i="1"/>
  <c r="AG287" i="1"/>
  <c r="AG288" i="1"/>
  <c r="AG289" i="1"/>
  <c r="AG290" i="1"/>
  <c r="AG291" i="1"/>
  <c r="AG292" i="1"/>
  <c r="AG293" i="1"/>
  <c r="AG294" i="1"/>
  <c r="AG295" i="1"/>
  <c r="AG296" i="1"/>
  <c r="AG297" i="1"/>
  <c r="AG298" i="1"/>
  <c r="AG299" i="1"/>
  <c r="AG300" i="1"/>
  <c r="AG301" i="1"/>
  <c r="AG302" i="1"/>
  <c r="AG303" i="1"/>
  <c r="AG304" i="1"/>
  <c r="AG305" i="1"/>
  <c r="AG306" i="1"/>
  <c r="AG307" i="1"/>
  <c r="AG308" i="1"/>
  <c r="AG309" i="1"/>
  <c r="AG310" i="1"/>
  <c r="AG311" i="1"/>
  <c r="AG312" i="1"/>
  <c r="AG313" i="1"/>
  <c r="AG314" i="1"/>
  <c r="AG315" i="1"/>
  <c r="AG316" i="1"/>
  <c r="AG317" i="1"/>
  <c r="AG318" i="1"/>
  <c r="AG319" i="1"/>
  <c r="AG320" i="1"/>
  <c r="AG321" i="1"/>
  <c r="AG322" i="1"/>
  <c r="AG323" i="1"/>
  <c r="AG324" i="1"/>
  <c r="AG325" i="1"/>
  <c r="AG326" i="1"/>
  <c r="AG327" i="1"/>
  <c r="AG328" i="1"/>
  <c r="AG329" i="1"/>
  <c r="AG330" i="1"/>
  <c r="AG331" i="1"/>
  <c r="AG332" i="1"/>
  <c r="AG333" i="1"/>
  <c r="AG334" i="1"/>
  <c r="AG335" i="1"/>
  <c r="AG336" i="1"/>
  <c r="AG337" i="1"/>
  <c r="AG338" i="1"/>
  <c r="AG339" i="1"/>
  <c r="AG340" i="1"/>
  <c r="AG341" i="1"/>
  <c r="AG342" i="1"/>
  <c r="AG343" i="1"/>
  <c r="AG344" i="1"/>
  <c r="AG345" i="1"/>
  <c r="AG346" i="1"/>
  <c r="AG347" i="1"/>
  <c r="AG348" i="1"/>
  <c r="AG349" i="1"/>
  <c r="AG350" i="1"/>
  <c r="AG351" i="1"/>
  <c r="AG352" i="1"/>
  <c r="AG353" i="1"/>
  <c r="AG354" i="1"/>
  <c r="AG355" i="1"/>
  <c r="AG356" i="1"/>
  <c r="AG357" i="1"/>
  <c r="AG358" i="1"/>
  <c r="AG359" i="1"/>
  <c r="AG360" i="1"/>
  <c r="AG361" i="1"/>
  <c r="AG362" i="1"/>
  <c r="AG363" i="1"/>
  <c r="AG364" i="1"/>
  <c r="AG365" i="1"/>
  <c r="AG366" i="1"/>
  <c r="AG367" i="1"/>
  <c r="AG368" i="1"/>
  <c r="AG369" i="1"/>
  <c r="AG370" i="1"/>
  <c r="AG371" i="1"/>
  <c r="AG372" i="1"/>
  <c r="AG373" i="1"/>
  <c r="AG374" i="1"/>
  <c r="AG375" i="1"/>
  <c r="AG376" i="1"/>
  <c r="AG377" i="1"/>
  <c r="AG378" i="1"/>
  <c r="AG379" i="1"/>
  <c r="AG380" i="1"/>
  <c r="AG381" i="1"/>
  <c r="AG382" i="1"/>
  <c r="AG383" i="1"/>
  <c r="AG384" i="1"/>
  <c r="AG385" i="1"/>
  <c r="AG386" i="1"/>
  <c r="AG387" i="1"/>
  <c r="AG388" i="1"/>
  <c r="AG389" i="1"/>
  <c r="AG390" i="1"/>
  <c r="AG391" i="1"/>
  <c r="AG392" i="1"/>
  <c r="AG393" i="1"/>
  <c r="AG394" i="1"/>
  <c r="AG395" i="1"/>
  <c r="AG396" i="1"/>
  <c r="AG397" i="1"/>
  <c r="AG398" i="1"/>
  <c r="AG399" i="1"/>
  <c r="AG400" i="1"/>
  <c r="AG401" i="1"/>
  <c r="AG402" i="1"/>
  <c r="AG403" i="1"/>
  <c r="AG404" i="1"/>
  <c r="AG405" i="1"/>
  <c r="AG406" i="1"/>
  <c r="AG407" i="1"/>
  <c r="AG408" i="1"/>
  <c r="AG409" i="1"/>
  <c r="AG410" i="1"/>
  <c r="AG411" i="1"/>
  <c r="AG412" i="1"/>
  <c r="AG413" i="1"/>
  <c r="AG414" i="1"/>
  <c r="AG415" i="1"/>
  <c r="AG416" i="1"/>
  <c r="AG417" i="1"/>
  <c r="AG418" i="1"/>
  <c r="AG419" i="1"/>
  <c r="AG420" i="1"/>
  <c r="AG421" i="1"/>
  <c r="AG422" i="1"/>
  <c r="AG423" i="1"/>
  <c r="AG424" i="1"/>
  <c r="AG425" i="1"/>
  <c r="AG426" i="1"/>
  <c r="AG427" i="1"/>
  <c r="AG428" i="1"/>
  <c r="AG429" i="1"/>
  <c r="AG430" i="1"/>
  <c r="AG431" i="1"/>
  <c r="AG432" i="1"/>
  <c r="AG433" i="1"/>
  <c r="AG434" i="1"/>
  <c r="AG435" i="1"/>
  <c r="AG436" i="1"/>
  <c r="AG437" i="1"/>
  <c r="AG438" i="1"/>
  <c r="AG439" i="1"/>
  <c r="AG440" i="1"/>
  <c r="AG441" i="1"/>
  <c r="AG442" i="1"/>
  <c r="AG443" i="1"/>
  <c r="AG444" i="1"/>
  <c r="AG445" i="1"/>
  <c r="AG446" i="1"/>
  <c r="AG447" i="1"/>
  <c r="AG448" i="1"/>
  <c r="AG449" i="1"/>
  <c r="AG450" i="1"/>
  <c r="AG451" i="1"/>
  <c r="AG452" i="1"/>
  <c r="AG453" i="1"/>
  <c r="AG454" i="1"/>
  <c r="AG455" i="1"/>
  <c r="AG456" i="1"/>
  <c r="AG457" i="1"/>
  <c r="AG458" i="1"/>
  <c r="AG459" i="1"/>
  <c r="AG460" i="1"/>
  <c r="AG461" i="1"/>
  <c r="AG462" i="1"/>
  <c r="AG463" i="1"/>
  <c r="AG464" i="1"/>
  <c r="AG465" i="1"/>
  <c r="AG466" i="1"/>
  <c r="AG467" i="1"/>
  <c r="AG468" i="1"/>
  <c r="AG469" i="1"/>
  <c r="AG470" i="1"/>
  <c r="AG471" i="1"/>
  <c r="AG472" i="1"/>
  <c r="AG473" i="1"/>
  <c r="AG474" i="1"/>
  <c r="AG475" i="1"/>
  <c r="AG476" i="1"/>
  <c r="AG477" i="1"/>
  <c r="AG478" i="1"/>
  <c r="AG479" i="1"/>
  <c r="AG480" i="1"/>
  <c r="AG481" i="1"/>
  <c r="AG482" i="1"/>
  <c r="AG483" i="1"/>
  <c r="AG484" i="1"/>
  <c r="AG485" i="1"/>
  <c r="AG486" i="1"/>
  <c r="AG487" i="1"/>
  <c r="AG488" i="1"/>
  <c r="AG489" i="1"/>
  <c r="AG490" i="1"/>
  <c r="AG491" i="1"/>
  <c r="AG492" i="1"/>
  <c r="AG493" i="1"/>
  <c r="AG494" i="1"/>
  <c r="AG495" i="1"/>
  <c r="AG496" i="1"/>
  <c r="AG497" i="1"/>
  <c r="AG498" i="1"/>
  <c r="AG499" i="1"/>
  <c r="AG500" i="1"/>
  <c r="AG501" i="1"/>
  <c r="AG502" i="1"/>
  <c r="AG503" i="1"/>
  <c r="AG504" i="1"/>
  <c r="AH504" i="1" s="1"/>
  <c r="AG505" i="1"/>
  <c r="AG506" i="1"/>
  <c r="AG507" i="1"/>
  <c r="AG508" i="1"/>
  <c r="AG509" i="1"/>
  <c r="AG510" i="1"/>
  <c r="AG511" i="1"/>
  <c r="AG512" i="1"/>
  <c r="AG513" i="1"/>
  <c r="AG514" i="1"/>
  <c r="AG515" i="1"/>
  <c r="AG516" i="1"/>
  <c r="AG517" i="1"/>
  <c r="AG518" i="1"/>
  <c r="AG519" i="1"/>
  <c r="AG520" i="1"/>
  <c r="AG521" i="1"/>
  <c r="AG522" i="1"/>
  <c r="AG523" i="1"/>
  <c r="AG524" i="1"/>
  <c r="AG525" i="1"/>
  <c r="AG526" i="1"/>
  <c r="AG527" i="1"/>
  <c r="AG528" i="1"/>
  <c r="AG529" i="1"/>
  <c r="AG530" i="1"/>
  <c r="AG531" i="1"/>
  <c r="AG532" i="1"/>
  <c r="AG533" i="1"/>
  <c r="AG534" i="1"/>
  <c r="AG535" i="1"/>
  <c r="AG536" i="1"/>
  <c r="AG537" i="1"/>
  <c r="AG538" i="1"/>
  <c r="AG539" i="1"/>
  <c r="AG540" i="1"/>
  <c r="AG541" i="1"/>
  <c r="AG542" i="1"/>
  <c r="AG543" i="1"/>
  <c r="AG544" i="1"/>
  <c r="AG545" i="1"/>
  <c r="AG546" i="1"/>
  <c r="AG547" i="1"/>
  <c r="AG548" i="1"/>
  <c r="AG549" i="1"/>
  <c r="AG550" i="1"/>
  <c r="AG551" i="1"/>
  <c r="AG552" i="1"/>
  <c r="AG553" i="1"/>
  <c r="AG554" i="1"/>
  <c r="AG555" i="1"/>
  <c r="AG556" i="1"/>
  <c r="AG557" i="1"/>
  <c r="AG558" i="1"/>
  <c r="AG559" i="1"/>
  <c r="AG560" i="1"/>
  <c r="AG561" i="1"/>
  <c r="AG562" i="1"/>
  <c r="AG563" i="1"/>
  <c r="AG564" i="1"/>
  <c r="AG565" i="1"/>
  <c r="AG566" i="1"/>
  <c r="AG567" i="1"/>
  <c r="AG568" i="1"/>
  <c r="AG569" i="1"/>
  <c r="AG570" i="1"/>
  <c r="AH570" i="1" s="1"/>
  <c r="AG571" i="1"/>
  <c r="AH571" i="1" s="1"/>
  <c r="AG572" i="1"/>
  <c r="AH572" i="1" s="1"/>
  <c r="AG573" i="1"/>
  <c r="AH573" i="1" s="1"/>
  <c r="AG574" i="1"/>
  <c r="AH574" i="1" s="1"/>
  <c r="AG575" i="1"/>
  <c r="AH575" i="1" s="1"/>
  <c r="AG576" i="1"/>
  <c r="AH576" i="1" s="1"/>
  <c r="AG577" i="1"/>
  <c r="AH577" i="1" s="1"/>
  <c r="AG578" i="1"/>
  <c r="AH578" i="1" s="1"/>
  <c r="AG579" i="1"/>
  <c r="AH579" i="1" s="1"/>
  <c r="AG580" i="1"/>
  <c r="AH580" i="1" s="1"/>
  <c r="AG581" i="1"/>
  <c r="AH581" i="1" s="1"/>
  <c r="AG582" i="1"/>
  <c r="AH582" i="1" s="1"/>
  <c r="AG583" i="1"/>
  <c r="AH583" i="1" s="1"/>
  <c r="AG584" i="1"/>
  <c r="AH584" i="1" s="1"/>
  <c r="AG585" i="1"/>
  <c r="AH585" i="1" s="1"/>
  <c r="AG586" i="1"/>
  <c r="AH586" i="1" s="1"/>
  <c r="AG587" i="1"/>
  <c r="AH587" i="1" s="1"/>
  <c r="AG588" i="1"/>
  <c r="AH588" i="1" s="1"/>
  <c r="AG589" i="1"/>
  <c r="AH589" i="1" s="1"/>
  <c r="AG590" i="1"/>
  <c r="AH590" i="1" s="1"/>
  <c r="AG591" i="1"/>
  <c r="AH591" i="1" s="1"/>
  <c r="AG592" i="1"/>
  <c r="AH592" i="1" s="1"/>
  <c r="AG593" i="1"/>
  <c r="AH593" i="1" s="1"/>
  <c r="AG594" i="1"/>
  <c r="AH594" i="1" s="1"/>
  <c r="AG595" i="1"/>
  <c r="AH595" i="1" s="1"/>
  <c r="AG596" i="1"/>
  <c r="AH596" i="1" s="1"/>
  <c r="AG597" i="1"/>
  <c r="AH597" i="1" s="1"/>
  <c r="AG598" i="1"/>
  <c r="AG599" i="1"/>
  <c r="AH599" i="1" s="1"/>
  <c r="AG600" i="1"/>
  <c r="AG601" i="1"/>
  <c r="AG602" i="1"/>
  <c r="AG603" i="1"/>
  <c r="AG604" i="1"/>
  <c r="AG605" i="1"/>
  <c r="AG606" i="1"/>
  <c r="AH606" i="1" s="1"/>
  <c r="AG607" i="1"/>
  <c r="AG608" i="1"/>
  <c r="AG609" i="1"/>
  <c r="AG610" i="1"/>
  <c r="AG611" i="1"/>
  <c r="AG612" i="1"/>
  <c r="AG613" i="1"/>
  <c r="AG614" i="1"/>
  <c r="AG615" i="1"/>
  <c r="AG616" i="1"/>
  <c r="AG617" i="1"/>
  <c r="AG618" i="1"/>
  <c r="AG619" i="1"/>
  <c r="AG620" i="1"/>
  <c r="AG621" i="1"/>
  <c r="AG622" i="1"/>
  <c r="AH622" i="1" s="1"/>
  <c r="AG623" i="1"/>
  <c r="AG624" i="1"/>
  <c r="AG625" i="1"/>
  <c r="AG626" i="1"/>
  <c r="AG627" i="1"/>
  <c r="AG628" i="1"/>
  <c r="AG629" i="1"/>
  <c r="AG630" i="1"/>
  <c r="AG631" i="1"/>
  <c r="AH631" i="1" s="1"/>
  <c r="AG632" i="1"/>
  <c r="AG633" i="1"/>
  <c r="AG634" i="1"/>
  <c r="AG635" i="1"/>
  <c r="AG636" i="1"/>
  <c r="AG637" i="1"/>
  <c r="AG638" i="1"/>
  <c r="AG639" i="1"/>
  <c r="AG640" i="1"/>
  <c r="AH640" i="1" s="1"/>
  <c r="AG641" i="1"/>
  <c r="AG642" i="1"/>
  <c r="AG643" i="1"/>
  <c r="AG644" i="1"/>
  <c r="AG645" i="1"/>
  <c r="AG646" i="1"/>
  <c r="AG647" i="1"/>
  <c r="AG648" i="1"/>
  <c r="AG649" i="1"/>
  <c r="AG650" i="1"/>
  <c r="AG651" i="1"/>
  <c r="AG652" i="1"/>
  <c r="AG653" i="1"/>
  <c r="AG654" i="1"/>
  <c r="AG655" i="1"/>
  <c r="AG656" i="1"/>
  <c r="AG657" i="1"/>
  <c r="AG658" i="1"/>
  <c r="AG659" i="1"/>
  <c r="AG660" i="1"/>
  <c r="AG661" i="1"/>
  <c r="AG662" i="1"/>
  <c r="AG663" i="1"/>
  <c r="AG664" i="1"/>
  <c r="AG665" i="1"/>
  <c r="AG666" i="1"/>
  <c r="AG667" i="1"/>
  <c r="AG668" i="1"/>
  <c r="AG669" i="1"/>
  <c r="AG670" i="1"/>
  <c r="AG671" i="1"/>
  <c r="AG672" i="1"/>
  <c r="AG673" i="1"/>
  <c r="AG674" i="1"/>
  <c r="AG675" i="1"/>
  <c r="AG676" i="1"/>
  <c r="AG677" i="1"/>
  <c r="AG678" i="1"/>
  <c r="AG679" i="1"/>
  <c r="AG680" i="1"/>
  <c r="AG681" i="1"/>
  <c r="AG682" i="1"/>
  <c r="AG683" i="1"/>
  <c r="AG684" i="1"/>
  <c r="AG685" i="1"/>
  <c r="AG686" i="1"/>
  <c r="AG687" i="1"/>
  <c r="AG688" i="1"/>
  <c r="AG689" i="1"/>
  <c r="AG690" i="1"/>
  <c r="AG691" i="1"/>
  <c r="AG692" i="1"/>
  <c r="AG693" i="1"/>
  <c r="AG694" i="1"/>
  <c r="AG695" i="1"/>
  <c r="AG696" i="1"/>
  <c r="AG697" i="1"/>
  <c r="AG698" i="1"/>
  <c r="AG699" i="1"/>
  <c r="AG700" i="1"/>
  <c r="AG701" i="1"/>
  <c r="AG702" i="1"/>
  <c r="AG703" i="1"/>
  <c r="AG704" i="1"/>
  <c r="AG705" i="1"/>
  <c r="AG706" i="1"/>
  <c r="AG707" i="1"/>
  <c r="AG708" i="1"/>
  <c r="AG709" i="1"/>
  <c r="AH709" i="1" s="1"/>
  <c r="AG710" i="1"/>
  <c r="AG711" i="1"/>
  <c r="AG712" i="1"/>
  <c r="AG713" i="1"/>
  <c r="AG714" i="1"/>
  <c r="AG715" i="1"/>
  <c r="AG716" i="1"/>
  <c r="AG717" i="1"/>
  <c r="AH717" i="1" s="1"/>
  <c r="AG718" i="1"/>
  <c r="AG719" i="1"/>
  <c r="AG720" i="1"/>
  <c r="AG721" i="1"/>
  <c r="AG722" i="1"/>
  <c r="AG723" i="1"/>
  <c r="AG724" i="1"/>
  <c r="AG725" i="1"/>
  <c r="AG726" i="1"/>
  <c r="AG727" i="1"/>
  <c r="AG728" i="1"/>
  <c r="AG729" i="1"/>
  <c r="AG730" i="1"/>
  <c r="AG731" i="1"/>
  <c r="AG732" i="1"/>
  <c r="AG733" i="1"/>
  <c r="AG734" i="1"/>
  <c r="AG735" i="1"/>
  <c r="AG736" i="1"/>
  <c r="AG737" i="1"/>
  <c r="AG738" i="1"/>
  <c r="AG739" i="1"/>
  <c r="AG740" i="1"/>
  <c r="AG741" i="1"/>
  <c r="AG742" i="1"/>
  <c r="AG743" i="1"/>
  <c r="AG744" i="1"/>
  <c r="AG745" i="1"/>
  <c r="AG746" i="1"/>
  <c r="AG747" i="1"/>
  <c r="AG748" i="1"/>
  <c r="AG749" i="1"/>
  <c r="AG750" i="1"/>
  <c r="AG751" i="1"/>
  <c r="AH751" i="1" s="1"/>
  <c r="AG752" i="1"/>
  <c r="AH752" i="1" s="1"/>
  <c r="AG753" i="1"/>
  <c r="AG754" i="1"/>
  <c r="AG755" i="1"/>
  <c r="AG756" i="1"/>
  <c r="AG757" i="1"/>
  <c r="AG758" i="1"/>
  <c r="AG759" i="1"/>
  <c r="AG760" i="1"/>
  <c r="AG761" i="1"/>
  <c r="AG762" i="1"/>
  <c r="AG763" i="1"/>
  <c r="AG764" i="1"/>
  <c r="AG765" i="1"/>
  <c r="AG766" i="1"/>
  <c r="AG767" i="1"/>
  <c r="AG768" i="1"/>
  <c r="AG769" i="1"/>
  <c r="AG770" i="1"/>
  <c r="AG771" i="1"/>
  <c r="AG772" i="1"/>
  <c r="AG773" i="1"/>
  <c r="AG774" i="1"/>
  <c r="AG775" i="1"/>
  <c r="AG776" i="1"/>
  <c r="AG777" i="1"/>
  <c r="AG778" i="1"/>
  <c r="AG779" i="1"/>
  <c r="AG780" i="1"/>
  <c r="AG781" i="1"/>
  <c r="AG782" i="1"/>
  <c r="AG783" i="1"/>
  <c r="AG784" i="1"/>
  <c r="AG785" i="1"/>
  <c r="AG786" i="1"/>
  <c r="AG787" i="1"/>
  <c r="AG788" i="1"/>
  <c r="AG789" i="1"/>
  <c r="AG790" i="1"/>
  <c r="AG791" i="1"/>
  <c r="AG792" i="1"/>
  <c r="AG793" i="1"/>
  <c r="AG794" i="1"/>
  <c r="AH794" i="1" s="1"/>
  <c r="AG795" i="1"/>
  <c r="AH795" i="1" s="1"/>
  <c r="AG796" i="1"/>
  <c r="AH796" i="1" s="1"/>
  <c r="AG797" i="1"/>
  <c r="AH797" i="1" s="1"/>
  <c r="AG798" i="1"/>
  <c r="AH798" i="1" s="1"/>
  <c r="AG799" i="1"/>
  <c r="AH799" i="1" s="1"/>
  <c r="AG800" i="1"/>
  <c r="AH800" i="1" s="1"/>
  <c r="AG801" i="1"/>
  <c r="AH801" i="1" s="1"/>
  <c r="AG802" i="1"/>
  <c r="AH802" i="1" s="1"/>
  <c r="AG803" i="1"/>
  <c r="AH803" i="1" s="1"/>
  <c r="AG804" i="1"/>
  <c r="AH804" i="1" s="1"/>
  <c r="AG805" i="1"/>
  <c r="AH805" i="1" s="1"/>
  <c r="AG806" i="1"/>
  <c r="AH806" i="1" s="1"/>
  <c r="AG807" i="1"/>
  <c r="AH807" i="1" s="1"/>
  <c r="AG808" i="1"/>
  <c r="AH808" i="1" s="1"/>
  <c r="AG809" i="1"/>
  <c r="AH809" i="1" s="1"/>
  <c r="AG810" i="1"/>
  <c r="AH810" i="1" s="1"/>
  <c r="AG811" i="1"/>
  <c r="AH811" i="1" s="1"/>
  <c r="AG812" i="1"/>
  <c r="AH812" i="1" s="1"/>
  <c r="AG813" i="1"/>
  <c r="AH813" i="1" s="1"/>
  <c r="AG814" i="1"/>
  <c r="AH814" i="1" s="1"/>
  <c r="AG815" i="1"/>
  <c r="AH815" i="1" s="1"/>
  <c r="AG816" i="1"/>
  <c r="AH816" i="1" s="1"/>
  <c r="AG817" i="1"/>
  <c r="AH817" i="1" s="1"/>
  <c r="AG818" i="1"/>
  <c r="AH818" i="1" s="1"/>
  <c r="AG819" i="1"/>
  <c r="AH819" i="1" s="1"/>
  <c r="AG820" i="1"/>
  <c r="AH820" i="1" s="1"/>
  <c r="AG821" i="1"/>
  <c r="AH821" i="1" s="1"/>
  <c r="AG822" i="1"/>
  <c r="AH822" i="1" s="1"/>
  <c r="AG823" i="1"/>
  <c r="AH823" i="1" s="1"/>
  <c r="AG824" i="1"/>
  <c r="AG825" i="1"/>
  <c r="AG826" i="1"/>
  <c r="AG827" i="1"/>
  <c r="AG828" i="1"/>
  <c r="AG829" i="1"/>
  <c r="AG830" i="1"/>
  <c r="AG831" i="1"/>
  <c r="AG832" i="1"/>
  <c r="AG833" i="1"/>
  <c r="AG834" i="1"/>
  <c r="AG835" i="1"/>
  <c r="AG836" i="1"/>
  <c r="AG837" i="1"/>
  <c r="AG838" i="1"/>
  <c r="AG839" i="1"/>
  <c r="AG840" i="1"/>
  <c r="AG841" i="1"/>
  <c r="AG842" i="1"/>
  <c r="AG843" i="1"/>
  <c r="AH843" i="1" s="1"/>
  <c r="AG844" i="1"/>
  <c r="AG845" i="1"/>
  <c r="AG846" i="1"/>
  <c r="AG847" i="1"/>
  <c r="AG848" i="1"/>
  <c r="AG849" i="1"/>
  <c r="Q2" i="5"/>
  <c r="R2" i="5" s="1"/>
  <c r="Q3" i="5"/>
  <c r="R3" i="5" s="1"/>
  <c r="Q4" i="5"/>
  <c r="R4" i="5" s="1"/>
  <c r="Q5" i="5"/>
  <c r="R5" i="5" s="1"/>
  <c r="Q6" i="5"/>
  <c r="R6" i="5" s="1"/>
  <c r="Q7" i="5"/>
  <c r="R7" i="5" s="1"/>
  <c r="Q8" i="5"/>
  <c r="R8" i="5" s="1"/>
  <c r="Q9" i="5"/>
  <c r="R9" i="5" s="1"/>
  <c r="Q10" i="5"/>
  <c r="R10" i="5" s="1"/>
  <c r="Q11" i="5"/>
  <c r="R11" i="5" s="1"/>
  <c r="Q12" i="5"/>
  <c r="R12" i="5" s="1"/>
  <c r="Q13" i="5"/>
  <c r="R13" i="5" s="1"/>
  <c r="Q14" i="5"/>
  <c r="R14" i="5" s="1"/>
  <c r="Q15" i="5"/>
  <c r="R15" i="5" s="1"/>
  <c r="Q16" i="5"/>
  <c r="R16" i="5" s="1"/>
  <c r="Q17" i="5"/>
  <c r="R17" i="5" s="1"/>
  <c r="Q18" i="5"/>
  <c r="R18" i="5" s="1"/>
  <c r="Q19" i="5"/>
  <c r="R19" i="5" s="1"/>
  <c r="Q20" i="5"/>
  <c r="R20" i="5" s="1"/>
  <c r="Q21" i="5"/>
  <c r="R21" i="5" s="1"/>
  <c r="Q22" i="5"/>
  <c r="R22" i="5" s="1"/>
  <c r="Q23" i="5"/>
  <c r="R23" i="5" s="1"/>
  <c r="Q24" i="5"/>
  <c r="R24" i="5" s="1"/>
  <c r="Q25" i="5"/>
  <c r="R25" i="5" s="1"/>
  <c r="Q26" i="5"/>
  <c r="R26" i="5" s="1"/>
  <c r="Q27" i="5"/>
  <c r="R27" i="5" s="1"/>
  <c r="Q28" i="5"/>
  <c r="R28" i="5" s="1"/>
  <c r="Q29" i="5"/>
  <c r="R29" i="5" s="1"/>
  <c r="Q30" i="5"/>
  <c r="R30" i="5" s="1"/>
  <c r="Q31" i="5"/>
  <c r="R31" i="5" s="1"/>
  <c r="Q32" i="5"/>
  <c r="R32" i="5" s="1"/>
  <c r="Q33" i="5"/>
  <c r="R33" i="5" s="1"/>
  <c r="Q34" i="5"/>
  <c r="R34" i="5" s="1"/>
  <c r="Q35" i="5"/>
  <c r="R35" i="5" s="1"/>
  <c r="Q36" i="5"/>
  <c r="R36" i="5" s="1"/>
  <c r="Q37" i="5"/>
  <c r="R37" i="5" s="1"/>
  <c r="Q38" i="5"/>
  <c r="R38" i="5" s="1"/>
  <c r="Q39" i="5"/>
  <c r="R39" i="5" s="1"/>
  <c r="Q40" i="5"/>
  <c r="R40" i="5" s="1"/>
  <c r="Q41" i="5"/>
  <c r="R41" i="5" s="1"/>
  <c r="Q42" i="5"/>
  <c r="R42" i="5" s="1"/>
  <c r="Q43" i="5"/>
  <c r="R43" i="5" s="1"/>
  <c r="Q44" i="5"/>
  <c r="R44" i="5" s="1"/>
  <c r="Q45" i="5"/>
  <c r="R45" i="5" s="1"/>
  <c r="Q46" i="5"/>
  <c r="R46" i="5" s="1"/>
  <c r="Q47" i="5"/>
  <c r="R47" i="5" s="1"/>
  <c r="Q48" i="5"/>
  <c r="R48" i="5" s="1"/>
  <c r="Q49" i="5"/>
  <c r="R49" i="5" s="1"/>
  <c r="Q50" i="5"/>
  <c r="R50" i="5" s="1"/>
  <c r="Q51" i="5"/>
  <c r="R51" i="5" s="1"/>
  <c r="Q52" i="5"/>
  <c r="R52" i="5" s="1"/>
  <c r="Q53" i="5"/>
  <c r="R53" i="5" s="1"/>
  <c r="Q54" i="5"/>
  <c r="R54" i="5" s="1"/>
  <c r="Q55" i="5"/>
  <c r="R55" i="5" s="1"/>
  <c r="Q56" i="5"/>
  <c r="R56" i="5" s="1"/>
  <c r="Q57" i="5"/>
  <c r="R57" i="5" s="1"/>
  <c r="Q58" i="5"/>
  <c r="R58" i="5" s="1"/>
  <c r="Q59" i="5"/>
  <c r="R59" i="5" s="1"/>
  <c r="Q60" i="5"/>
  <c r="R60" i="5" s="1"/>
  <c r="Q61" i="5"/>
  <c r="R61" i="5" s="1"/>
  <c r="Q62" i="5"/>
  <c r="R62" i="5" s="1"/>
  <c r="Q63" i="5"/>
  <c r="R63" i="5" s="1"/>
  <c r="Q64" i="5"/>
  <c r="R64" i="5" s="1"/>
  <c r="Q65" i="5"/>
  <c r="R65" i="5" s="1"/>
  <c r="Q66" i="5"/>
  <c r="R66" i="5" s="1"/>
  <c r="Q67" i="5"/>
  <c r="R67" i="5" s="1"/>
  <c r="Q68" i="5"/>
  <c r="R68" i="5" s="1"/>
  <c r="Q69" i="5"/>
  <c r="R69" i="5" s="1"/>
  <c r="Q70" i="5"/>
  <c r="R70" i="5" s="1"/>
  <c r="Q71" i="5"/>
  <c r="R71" i="5" s="1"/>
  <c r="Q72" i="5"/>
  <c r="R72" i="5" s="1"/>
  <c r="Q73" i="5"/>
  <c r="R73" i="5" s="1"/>
  <c r="Q74" i="5"/>
  <c r="R74" i="5" s="1"/>
  <c r="Q75" i="5"/>
  <c r="R75" i="5" s="1"/>
  <c r="Q76" i="5"/>
  <c r="R76" i="5" s="1"/>
  <c r="Q77" i="5"/>
  <c r="R77" i="5" s="1"/>
  <c r="Q78" i="5"/>
  <c r="R78" i="5" s="1"/>
  <c r="Q79" i="5"/>
  <c r="R79" i="5" s="1"/>
  <c r="Q80" i="5"/>
  <c r="R80" i="5" s="1"/>
  <c r="Q81" i="5"/>
  <c r="R81" i="5" s="1"/>
  <c r="Q82" i="5"/>
  <c r="R82" i="5" s="1"/>
  <c r="Q83" i="5"/>
  <c r="R83" i="5" s="1"/>
  <c r="Q84" i="5"/>
  <c r="R84" i="5" s="1"/>
  <c r="Q85" i="5"/>
  <c r="R85" i="5" s="1"/>
  <c r="Q86" i="5"/>
  <c r="R86" i="5" s="1"/>
  <c r="Q87" i="5"/>
  <c r="R87" i="5" s="1"/>
  <c r="Q88" i="5"/>
  <c r="R88" i="5" s="1"/>
  <c r="Q89" i="5"/>
  <c r="R89" i="5" s="1"/>
  <c r="Q90" i="5"/>
  <c r="R90" i="5" s="1"/>
  <c r="Q91" i="5"/>
  <c r="R91" i="5" s="1"/>
  <c r="Q92" i="5"/>
  <c r="R92" i="5" s="1"/>
  <c r="Q93" i="5"/>
  <c r="R93" i="5" s="1"/>
  <c r="Q94" i="5"/>
  <c r="R94" i="5" s="1"/>
  <c r="Q95" i="5"/>
  <c r="R95" i="5" s="1"/>
  <c r="Q96" i="5"/>
  <c r="R96" i="5" s="1"/>
  <c r="Q97" i="5"/>
  <c r="R97" i="5" s="1"/>
  <c r="Q98" i="5"/>
  <c r="R98" i="5" s="1"/>
  <c r="Q99" i="5"/>
  <c r="R99" i="5" s="1"/>
  <c r="Q100" i="5"/>
  <c r="R100" i="5" s="1"/>
  <c r="Q101" i="5"/>
  <c r="R101" i="5" s="1"/>
  <c r="Q102" i="5"/>
  <c r="R102" i="5" s="1"/>
  <c r="Q103" i="5"/>
  <c r="R103" i="5" s="1"/>
  <c r="Q104" i="5"/>
  <c r="R104" i="5" s="1"/>
  <c r="Q105" i="5"/>
  <c r="R105" i="5" s="1"/>
  <c r="Q106" i="5"/>
  <c r="R106" i="5" s="1"/>
  <c r="Q107" i="5"/>
  <c r="R107" i="5" s="1"/>
  <c r="Q108" i="5"/>
  <c r="R108" i="5" s="1"/>
  <c r="Q109" i="5"/>
  <c r="R109" i="5" s="1"/>
  <c r="Q110" i="5"/>
  <c r="R110" i="5" s="1"/>
  <c r="Q111" i="5"/>
  <c r="R111" i="5" s="1"/>
  <c r="Q112" i="5"/>
  <c r="R112" i="5" s="1"/>
  <c r="Q113" i="5"/>
  <c r="R113" i="5" s="1"/>
  <c r="Q114" i="5"/>
  <c r="R114" i="5" s="1"/>
  <c r="Q115" i="5"/>
  <c r="R115" i="5" s="1"/>
  <c r="Q116" i="5"/>
  <c r="R116" i="5" s="1"/>
  <c r="Q117" i="5"/>
  <c r="R117" i="5" s="1"/>
  <c r="Q118" i="5"/>
  <c r="R118" i="5" s="1"/>
  <c r="Q119" i="5"/>
  <c r="R119" i="5" s="1"/>
  <c r="Q120" i="5"/>
  <c r="R120" i="5" s="1"/>
  <c r="Q121" i="5"/>
  <c r="R121" i="5" s="1"/>
  <c r="Q122" i="5"/>
  <c r="R122" i="5" s="1"/>
  <c r="Q123" i="5"/>
  <c r="R123" i="5" s="1"/>
  <c r="Q124" i="5"/>
  <c r="R124" i="5" s="1"/>
  <c r="Q125" i="5"/>
  <c r="R125" i="5" s="1"/>
  <c r="Q126" i="5"/>
  <c r="R126" i="5" s="1"/>
  <c r="Q127" i="5"/>
  <c r="R127" i="5" s="1"/>
  <c r="Q128" i="5"/>
  <c r="R128" i="5" s="1"/>
  <c r="Q129" i="5"/>
  <c r="R129" i="5" s="1"/>
  <c r="Q130" i="5"/>
  <c r="R130" i="5" s="1"/>
  <c r="Q131" i="5"/>
  <c r="R131" i="5" s="1"/>
  <c r="Q132" i="5"/>
  <c r="R132" i="5" s="1"/>
  <c r="Q133" i="5"/>
  <c r="R133" i="5" s="1"/>
  <c r="Q134" i="5"/>
  <c r="R134" i="5" s="1"/>
  <c r="Q135" i="5"/>
  <c r="R135" i="5" s="1"/>
  <c r="Q136" i="5"/>
  <c r="R136" i="5" s="1"/>
  <c r="Q137" i="5"/>
  <c r="R137" i="5" s="1"/>
  <c r="Q138" i="5"/>
  <c r="R138" i="5" s="1"/>
  <c r="Q139" i="5"/>
  <c r="R139" i="5" s="1"/>
  <c r="Q140" i="5"/>
  <c r="R140" i="5" s="1"/>
  <c r="Q141" i="5"/>
  <c r="R141" i="5" s="1"/>
  <c r="Q142" i="5"/>
  <c r="R142" i="5" s="1"/>
  <c r="Q143" i="5"/>
  <c r="R143" i="5" s="1"/>
  <c r="Q144" i="5"/>
  <c r="R144" i="5" s="1"/>
  <c r="Q145" i="5"/>
  <c r="R145" i="5" s="1"/>
  <c r="Q146" i="5"/>
  <c r="R146" i="5" s="1"/>
  <c r="Q147" i="5"/>
  <c r="R147" i="5" s="1"/>
  <c r="Q148" i="5"/>
  <c r="R148" i="5" s="1"/>
  <c r="Q149" i="5"/>
  <c r="R149" i="5" s="1"/>
  <c r="Q150" i="5"/>
  <c r="R150" i="5" s="1"/>
  <c r="Q151" i="5"/>
  <c r="R151" i="5" s="1"/>
  <c r="Q152" i="5"/>
  <c r="R152" i="5" s="1"/>
  <c r="Q153" i="5"/>
  <c r="R153" i="5" s="1"/>
  <c r="Q154" i="5"/>
  <c r="R154" i="5" s="1"/>
  <c r="Q155" i="5"/>
  <c r="R155" i="5" s="1"/>
  <c r="Q156" i="5"/>
  <c r="R156" i="5" s="1"/>
  <c r="Q157" i="5"/>
  <c r="R157" i="5" s="1"/>
  <c r="Q158" i="5"/>
  <c r="R158" i="5" s="1"/>
  <c r="Q159" i="5"/>
  <c r="R159" i="5" s="1"/>
  <c r="Q160" i="5"/>
  <c r="R160" i="5" s="1"/>
  <c r="Q161" i="5"/>
  <c r="R161" i="5" s="1"/>
  <c r="Q162" i="5"/>
  <c r="R162" i="5" s="1"/>
  <c r="Q163" i="5"/>
  <c r="R163" i="5" s="1"/>
  <c r="Q164" i="5"/>
  <c r="R164" i="5" s="1"/>
  <c r="Q165" i="5"/>
  <c r="R165" i="5" s="1"/>
  <c r="Q166" i="5"/>
  <c r="R166" i="5" s="1"/>
  <c r="Q167" i="5"/>
  <c r="R167" i="5" s="1"/>
  <c r="Q168" i="5"/>
  <c r="R168" i="5" s="1"/>
  <c r="Q169" i="5"/>
  <c r="R169" i="5" s="1"/>
  <c r="Q170" i="5"/>
  <c r="R170" i="5" s="1"/>
  <c r="Q171" i="5"/>
  <c r="R171" i="5" s="1"/>
  <c r="Q172" i="5"/>
  <c r="R172" i="5" s="1"/>
  <c r="Q173" i="5"/>
  <c r="R173" i="5" s="1"/>
  <c r="Q174" i="5"/>
  <c r="R174" i="5" s="1"/>
  <c r="Q175" i="5"/>
  <c r="R175" i="5" s="1"/>
  <c r="Q176" i="5"/>
  <c r="R176" i="5" s="1"/>
  <c r="Q177" i="5"/>
  <c r="R177" i="5" s="1"/>
  <c r="Q178" i="5"/>
  <c r="R178" i="5" s="1"/>
  <c r="Q179" i="5"/>
  <c r="R179" i="5" s="1"/>
  <c r="Q180" i="5"/>
  <c r="R180" i="5" s="1"/>
  <c r="Q181" i="5"/>
  <c r="R181" i="5" s="1"/>
  <c r="Q182" i="5"/>
  <c r="R182" i="5" s="1"/>
  <c r="Q183" i="5"/>
  <c r="R183" i="5" s="1"/>
  <c r="Q184" i="5"/>
  <c r="R184" i="5" s="1"/>
  <c r="Q185" i="5"/>
  <c r="R185" i="5" s="1"/>
  <c r="Q186" i="5"/>
  <c r="R186" i="5" s="1"/>
  <c r="Q187" i="5"/>
  <c r="R187" i="5" s="1"/>
  <c r="Q188" i="5"/>
  <c r="R188" i="5" s="1"/>
  <c r="Q189" i="5"/>
  <c r="R189" i="5" s="1"/>
  <c r="Q190" i="5"/>
  <c r="R190" i="5" s="1"/>
  <c r="Q191" i="5"/>
  <c r="R191" i="5" s="1"/>
  <c r="Q192" i="5"/>
  <c r="R192" i="5" s="1"/>
  <c r="Q193" i="5"/>
  <c r="R193" i="5" s="1"/>
  <c r="Q194" i="5"/>
  <c r="R194" i="5" s="1"/>
  <c r="Q195" i="5"/>
  <c r="R195" i="5" s="1"/>
  <c r="Q196" i="5"/>
  <c r="R196" i="5" s="1"/>
  <c r="Q197" i="5"/>
  <c r="R197" i="5" s="1"/>
  <c r="Q198" i="5"/>
  <c r="R198" i="5" s="1"/>
  <c r="Q199" i="5"/>
  <c r="R199" i="5" s="1"/>
  <c r="Q200" i="5"/>
  <c r="R200" i="5" s="1"/>
  <c r="Q201" i="5"/>
  <c r="R201" i="5" s="1"/>
  <c r="Q202" i="5"/>
  <c r="R202" i="5" s="1"/>
  <c r="Q203" i="5"/>
  <c r="R203" i="5" s="1"/>
  <c r="Q204" i="5"/>
  <c r="R204" i="5" s="1"/>
  <c r="Q205" i="5"/>
  <c r="R205" i="5" s="1"/>
  <c r="Q206" i="5"/>
  <c r="R206" i="5" s="1"/>
  <c r="Q207" i="5"/>
  <c r="R207" i="5" s="1"/>
  <c r="Q208" i="5"/>
  <c r="R208" i="5" s="1"/>
  <c r="Q209" i="5"/>
  <c r="R209" i="5" s="1"/>
  <c r="Q210" i="5"/>
  <c r="R210" i="5" s="1"/>
  <c r="Q211" i="5"/>
  <c r="R211" i="5" s="1"/>
  <c r="Q212" i="5"/>
  <c r="R212" i="5" s="1"/>
  <c r="Q213" i="5"/>
  <c r="R213" i="5" s="1"/>
  <c r="Q214" i="5"/>
  <c r="R214" i="5" s="1"/>
  <c r="Q215" i="5"/>
  <c r="R215" i="5" s="1"/>
  <c r="Q216" i="5"/>
  <c r="R216" i="5" s="1"/>
  <c r="Q217" i="5"/>
  <c r="R217" i="5" s="1"/>
  <c r="Q218" i="5"/>
  <c r="R218" i="5" s="1"/>
  <c r="Q219" i="5"/>
  <c r="R219" i="5" s="1"/>
  <c r="Q220" i="5"/>
  <c r="R220" i="5" s="1"/>
  <c r="Q221" i="5"/>
  <c r="R221" i="5" s="1"/>
  <c r="Q222" i="5"/>
  <c r="R222" i="5" s="1"/>
  <c r="Q223" i="5"/>
  <c r="R223" i="5" s="1"/>
  <c r="Q224" i="5"/>
  <c r="R224" i="5" s="1"/>
  <c r="Q225" i="5"/>
  <c r="R225" i="5" s="1"/>
  <c r="Q226" i="5"/>
  <c r="R226" i="5" s="1"/>
  <c r="Q227" i="5"/>
  <c r="R227" i="5" s="1"/>
  <c r="Q228" i="5"/>
  <c r="R228" i="5" s="1"/>
  <c r="Q229" i="5"/>
  <c r="R229" i="5" s="1"/>
  <c r="Q230" i="5"/>
  <c r="R230" i="5" s="1"/>
  <c r="Q231" i="5"/>
  <c r="R231" i="5" s="1"/>
  <c r="Q232" i="5"/>
  <c r="R232" i="5" s="1"/>
  <c r="Q233" i="5"/>
  <c r="R233" i="5" s="1"/>
  <c r="Q234" i="5"/>
  <c r="R234" i="5" s="1"/>
  <c r="Q235" i="5"/>
  <c r="R235" i="5" s="1"/>
  <c r="Q236" i="5"/>
  <c r="R236" i="5" s="1"/>
  <c r="Q237" i="5"/>
  <c r="R237" i="5" s="1"/>
  <c r="Q238" i="5"/>
  <c r="R238" i="5" s="1"/>
  <c r="Q239" i="5"/>
  <c r="R239" i="5" s="1"/>
  <c r="Q240" i="5"/>
  <c r="R240" i="5" s="1"/>
  <c r="Q241" i="5"/>
  <c r="R241" i="5" s="1"/>
  <c r="Q242" i="5"/>
  <c r="R242" i="5" s="1"/>
  <c r="Q243" i="5"/>
  <c r="R243" i="5" s="1"/>
  <c r="Q244" i="5"/>
  <c r="R244" i="5" s="1"/>
  <c r="Q245" i="5"/>
  <c r="R245" i="5" s="1"/>
  <c r="Q246" i="5"/>
  <c r="R246" i="5" s="1"/>
  <c r="Q247" i="5"/>
  <c r="R247" i="5" s="1"/>
  <c r="Q248" i="5"/>
  <c r="R248" i="5" s="1"/>
  <c r="Q249" i="5"/>
  <c r="R249" i="5" s="1"/>
  <c r="Q250" i="5"/>
  <c r="R250" i="5" s="1"/>
  <c r="Q251" i="5"/>
  <c r="R251" i="5" s="1"/>
  <c r="Q252" i="5"/>
  <c r="R252" i="5" s="1"/>
  <c r="Q253" i="5"/>
  <c r="R253" i="5" s="1"/>
  <c r="Q254" i="5"/>
  <c r="R254" i="5" s="1"/>
  <c r="Q255" i="5"/>
  <c r="R255" i="5" s="1"/>
  <c r="Q256" i="5"/>
  <c r="R256" i="5" s="1"/>
  <c r="Q257" i="5"/>
  <c r="R257" i="5" s="1"/>
  <c r="Q258" i="5"/>
  <c r="R258" i="5" s="1"/>
  <c r="Q259" i="5"/>
  <c r="R259" i="5" s="1"/>
  <c r="Q260" i="5"/>
  <c r="R260" i="5" s="1"/>
  <c r="Q261" i="5"/>
  <c r="R261" i="5" s="1"/>
  <c r="Q262" i="5"/>
  <c r="R262" i="5" s="1"/>
  <c r="Q263" i="5"/>
  <c r="R263" i="5" s="1"/>
  <c r="Q264" i="5"/>
  <c r="R264" i="5" s="1"/>
  <c r="Q265" i="5"/>
  <c r="R265" i="5" s="1"/>
  <c r="Q266" i="5"/>
  <c r="R266" i="5" s="1"/>
  <c r="Q267" i="5"/>
  <c r="R267" i="5" s="1"/>
  <c r="Q268" i="5"/>
  <c r="R268" i="5" s="1"/>
  <c r="Q269" i="5"/>
  <c r="R269" i="5" s="1"/>
  <c r="Q270" i="5"/>
  <c r="R270" i="5" s="1"/>
  <c r="Q271" i="5"/>
  <c r="R271" i="5" s="1"/>
  <c r="Q272" i="5"/>
  <c r="R272" i="5" s="1"/>
  <c r="Q273" i="5"/>
  <c r="R273" i="5" s="1"/>
  <c r="Q274" i="5"/>
  <c r="R274" i="5" s="1"/>
  <c r="Q275" i="5"/>
  <c r="R275" i="5" s="1"/>
  <c r="Q276" i="5"/>
  <c r="R276" i="5" s="1"/>
  <c r="Q277" i="5"/>
  <c r="R277" i="5" s="1"/>
  <c r="Q278" i="5"/>
  <c r="R278" i="5" s="1"/>
  <c r="Q279" i="5"/>
  <c r="R279" i="5" s="1"/>
  <c r="Q280" i="5"/>
  <c r="R280" i="5" s="1"/>
  <c r="Q281" i="5"/>
  <c r="R281" i="5" s="1"/>
  <c r="Q282" i="5"/>
  <c r="R282" i="5" s="1"/>
  <c r="Q283" i="5"/>
  <c r="R283" i="5" s="1"/>
  <c r="Q284" i="5"/>
  <c r="R284" i="5" s="1"/>
  <c r="Q285" i="5"/>
  <c r="R285" i="5" s="1"/>
  <c r="Q286" i="5"/>
  <c r="R286" i="5" s="1"/>
  <c r="Q287" i="5"/>
  <c r="R287" i="5" s="1"/>
  <c r="Q288" i="5"/>
  <c r="R288" i="5" s="1"/>
  <c r="Q289" i="5"/>
  <c r="R289" i="5" s="1"/>
  <c r="Q290" i="5"/>
  <c r="R290" i="5" s="1"/>
  <c r="Q291" i="5"/>
  <c r="R291" i="5" s="1"/>
  <c r="Q292" i="5"/>
  <c r="R292" i="5" s="1"/>
  <c r="Q293" i="5"/>
  <c r="R293" i="5" s="1"/>
  <c r="Q294" i="5"/>
  <c r="R294" i="5" s="1"/>
  <c r="Q295" i="5"/>
  <c r="R295" i="5" s="1"/>
  <c r="Q296" i="5"/>
  <c r="R296" i="5" s="1"/>
  <c r="Q297" i="5"/>
  <c r="R297" i="5" s="1"/>
  <c r="Q298" i="5"/>
  <c r="R298" i="5" s="1"/>
  <c r="Q299" i="5"/>
  <c r="R299" i="5" s="1"/>
  <c r="Q300" i="5"/>
  <c r="R300" i="5" s="1"/>
  <c r="Q301" i="5"/>
  <c r="R301" i="5" s="1"/>
  <c r="Q302" i="5"/>
  <c r="R302" i="5" s="1"/>
  <c r="Q303" i="5"/>
  <c r="R303" i="5" s="1"/>
  <c r="Q304" i="5"/>
  <c r="R304" i="5" s="1"/>
  <c r="Q305" i="5"/>
  <c r="R305" i="5" s="1"/>
  <c r="Q306" i="5"/>
  <c r="R306" i="5" s="1"/>
  <c r="Q307" i="5"/>
  <c r="R307" i="5" s="1"/>
  <c r="Q308" i="5"/>
  <c r="R308" i="5" s="1"/>
  <c r="Q309" i="5"/>
  <c r="R309" i="5" s="1"/>
  <c r="Q310" i="5"/>
  <c r="R310" i="5" s="1"/>
  <c r="Q311" i="5"/>
  <c r="R311" i="5" s="1"/>
  <c r="Q312" i="5"/>
  <c r="R312" i="5" s="1"/>
  <c r="Q313" i="5"/>
  <c r="R313" i="5" s="1"/>
  <c r="Q314" i="5"/>
  <c r="R314" i="5" s="1"/>
  <c r="Q315" i="5"/>
  <c r="R315" i="5" s="1"/>
  <c r="Q316" i="5"/>
  <c r="R316" i="5" s="1"/>
  <c r="Q317" i="5"/>
  <c r="R317" i="5" s="1"/>
  <c r="Q318" i="5"/>
  <c r="R318" i="5" s="1"/>
  <c r="Q319" i="5"/>
  <c r="R319" i="5" s="1"/>
  <c r="Q320" i="5"/>
  <c r="R320" i="5" s="1"/>
  <c r="Q321" i="5"/>
  <c r="R321" i="5" s="1"/>
  <c r="Q322" i="5"/>
  <c r="R322" i="5" s="1"/>
  <c r="Q323" i="5"/>
  <c r="R323" i="5" s="1"/>
  <c r="Q324" i="5"/>
  <c r="R324" i="5" s="1"/>
  <c r="Q325" i="5"/>
  <c r="R325" i="5" s="1"/>
  <c r="Q326" i="5"/>
  <c r="R326" i="5" s="1"/>
  <c r="Q327" i="5"/>
  <c r="R327" i="5" s="1"/>
  <c r="Q328" i="5"/>
  <c r="R328" i="5" s="1"/>
  <c r="Q329" i="5"/>
  <c r="R329" i="5" s="1"/>
  <c r="Q330" i="5"/>
  <c r="R330" i="5" s="1"/>
  <c r="Q331" i="5"/>
  <c r="R331" i="5" s="1"/>
  <c r="Q332" i="5"/>
  <c r="R332" i="5" s="1"/>
  <c r="Q333" i="5"/>
  <c r="R333" i="5" s="1"/>
  <c r="Q334" i="5"/>
  <c r="R334" i="5" s="1"/>
  <c r="Q335" i="5"/>
  <c r="R335" i="5" s="1"/>
  <c r="Q336" i="5"/>
  <c r="R336" i="5" s="1"/>
  <c r="Q337" i="5"/>
  <c r="R337" i="5" s="1"/>
  <c r="Q338" i="5"/>
  <c r="R338" i="5" s="1"/>
  <c r="Q339" i="5"/>
  <c r="R339" i="5" s="1"/>
  <c r="Q340" i="5"/>
  <c r="R340" i="5" s="1"/>
  <c r="Q341" i="5"/>
  <c r="R341" i="5" s="1"/>
  <c r="Q342" i="5"/>
  <c r="R342" i="5" s="1"/>
  <c r="Q343" i="5"/>
  <c r="R343" i="5" s="1"/>
  <c r="Q344" i="5"/>
  <c r="R344" i="5" s="1"/>
  <c r="Q345" i="5"/>
  <c r="R345" i="5" s="1"/>
  <c r="Q346" i="5"/>
  <c r="R346" i="5" s="1"/>
  <c r="Q347" i="5"/>
  <c r="R347" i="5" s="1"/>
  <c r="Q348" i="5"/>
  <c r="R348" i="5" s="1"/>
  <c r="Q349" i="5"/>
  <c r="R349" i="5" s="1"/>
  <c r="Q350" i="5"/>
  <c r="R350" i="5" s="1"/>
  <c r="Q351" i="5"/>
  <c r="R351" i="5" s="1"/>
  <c r="Q352" i="5"/>
  <c r="R352" i="5" s="1"/>
  <c r="Q353" i="5"/>
  <c r="R353" i="5" s="1"/>
  <c r="Q354" i="5"/>
  <c r="R354" i="5" s="1"/>
  <c r="Q355" i="5"/>
  <c r="R355" i="5" s="1"/>
  <c r="Q356" i="5"/>
  <c r="R356" i="5" s="1"/>
  <c r="Q357" i="5"/>
  <c r="R357" i="5" s="1"/>
  <c r="Q358" i="5"/>
  <c r="R358" i="5" s="1"/>
  <c r="Q359" i="5"/>
  <c r="R359" i="5" s="1"/>
  <c r="Q360" i="5"/>
  <c r="R360" i="5" s="1"/>
  <c r="Q361" i="5"/>
  <c r="R361" i="5" s="1"/>
  <c r="Q362" i="5"/>
  <c r="R362" i="5" s="1"/>
  <c r="Q363" i="5"/>
  <c r="R363" i="5" s="1"/>
  <c r="Q364" i="5"/>
  <c r="R364" i="5" s="1"/>
  <c r="Q365" i="5"/>
  <c r="R365" i="5" s="1"/>
  <c r="Q366" i="5"/>
  <c r="R366" i="5" s="1"/>
  <c r="Q367" i="5"/>
  <c r="R367" i="5" s="1"/>
  <c r="Q368" i="5"/>
  <c r="R368" i="5" s="1"/>
  <c r="Q369" i="5"/>
  <c r="R369" i="5" s="1"/>
  <c r="Q370" i="5"/>
  <c r="R370" i="5" s="1"/>
  <c r="Q371" i="5"/>
  <c r="R371" i="5" s="1"/>
  <c r="Q372" i="5"/>
  <c r="R372" i="5" s="1"/>
  <c r="Q373" i="5"/>
  <c r="R373" i="5" s="1"/>
  <c r="Q374" i="5"/>
  <c r="R374" i="5" s="1"/>
  <c r="Q375" i="5"/>
  <c r="R375" i="5" s="1"/>
  <c r="Q376" i="5"/>
  <c r="R376" i="5" s="1"/>
  <c r="Q377" i="5"/>
  <c r="R377" i="5" s="1"/>
  <c r="Q378" i="5"/>
  <c r="R378" i="5" s="1"/>
  <c r="Q379" i="5"/>
  <c r="R379" i="5" s="1"/>
  <c r="Q380" i="5"/>
  <c r="R380" i="5" s="1"/>
  <c r="Q381" i="5"/>
  <c r="R381" i="5" s="1"/>
  <c r="Q382" i="5"/>
  <c r="R382" i="5" s="1"/>
  <c r="Q383" i="5"/>
  <c r="R383" i="5" s="1"/>
  <c r="Q384" i="5"/>
  <c r="R384" i="5" s="1"/>
  <c r="Q385" i="5"/>
  <c r="R385" i="5" s="1"/>
  <c r="Q386" i="5"/>
  <c r="R386" i="5" s="1"/>
  <c r="Q387" i="5"/>
  <c r="R387" i="5" s="1"/>
  <c r="Q388" i="5"/>
  <c r="R388" i="5" s="1"/>
  <c r="Q389" i="5"/>
  <c r="R389" i="5" s="1"/>
  <c r="Q390" i="5"/>
  <c r="R390" i="5" s="1"/>
  <c r="Q391" i="5"/>
  <c r="R391" i="5" s="1"/>
  <c r="Q392" i="5"/>
  <c r="R392" i="5" s="1"/>
  <c r="Q393" i="5"/>
  <c r="R393" i="5" s="1"/>
  <c r="Q394" i="5"/>
  <c r="R394" i="5" s="1"/>
  <c r="Q395" i="5"/>
  <c r="R395" i="5" s="1"/>
  <c r="Q396" i="5"/>
  <c r="R396" i="5" s="1"/>
  <c r="Q397" i="5"/>
  <c r="R397" i="5" s="1"/>
  <c r="Q398" i="5"/>
  <c r="R398" i="5" s="1"/>
  <c r="Q399" i="5"/>
  <c r="R399" i="5" s="1"/>
  <c r="Q400" i="5"/>
  <c r="R400" i="5" s="1"/>
  <c r="Q401" i="5"/>
  <c r="R401" i="5" s="1"/>
  <c r="Q402" i="5"/>
  <c r="R402" i="5" s="1"/>
  <c r="Q403" i="5"/>
  <c r="R403" i="5" s="1"/>
  <c r="Q404" i="5"/>
  <c r="R404" i="5" s="1"/>
  <c r="Q405" i="5"/>
  <c r="R405" i="5" s="1"/>
  <c r="Q406" i="5"/>
  <c r="R406" i="5" s="1"/>
  <c r="Q407" i="5"/>
  <c r="R407" i="5" s="1"/>
  <c r="Q408" i="5"/>
  <c r="R408" i="5" s="1"/>
  <c r="Q409" i="5"/>
  <c r="R409" i="5" s="1"/>
  <c r="Q410" i="5"/>
  <c r="R410" i="5" s="1"/>
  <c r="Q411" i="5"/>
  <c r="R411" i="5" s="1"/>
  <c r="Q412" i="5"/>
  <c r="R412" i="5" s="1"/>
  <c r="Q413" i="5"/>
  <c r="R413" i="5" s="1"/>
  <c r="Q414" i="5"/>
  <c r="R414" i="5" s="1"/>
  <c r="Q415" i="5"/>
  <c r="R415" i="5" s="1"/>
  <c r="Q416" i="5"/>
  <c r="R416" i="5" s="1"/>
  <c r="Q417" i="5"/>
  <c r="R417" i="5" s="1"/>
  <c r="Q418" i="5"/>
  <c r="R418" i="5" s="1"/>
  <c r="Q419" i="5"/>
  <c r="R419" i="5" s="1"/>
  <c r="Q420" i="5"/>
  <c r="R420" i="5" s="1"/>
  <c r="Q421" i="5"/>
  <c r="R421" i="5" s="1"/>
  <c r="Q422" i="5"/>
  <c r="R422" i="5" s="1"/>
  <c r="Q423" i="5"/>
  <c r="R423" i="5" s="1"/>
  <c r="Q424" i="5"/>
  <c r="R424" i="5" s="1"/>
  <c r="Q425" i="5"/>
  <c r="R425" i="5" s="1"/>
  <c r="Q426" i="5"/>
  <c r="R426" i="5" s="1"/>
  <c r="Q427" i="5"/>
  <c r="R427" i="5" s="1"/>
  <c r="Q428" i="5"/>
  <c r="R428" i="5" s="1"/>
  <c r="Q429" i="5"/>
  <c r="R429" i="5" s="1"/>
  <c r="Q430" i="5"/>
  <c r="R430" i="5" s="1"/>
  <c r="Q431" i="5"/>
  <c r="R431" i="5" s="1"/>
  <c r="Q432" i="5"/>
  <c r="R432" i="5" s="1"/>
  <c r="Q433" i="5"/>
  <c r="R433" i="5" s="1"/>
  <c r="Q434" i="5"/>
  <c r="R434" i="5" s="1"/>
  <c r="Q435" i="5"/>
  <c r="R435" i="5" s="1"/>
  <c r="Q436" i="5"/>
  <c r="R436" i="5" s="1"/>
  <c r="Q437" i="5"/>
  <c r="R437" i="5" s="1"/>
  <c r="Q438" i="5"/>
  <c r="R438" i="5" s="1"/>
  <c r="Q439" i="5"/>
  <c r="R439" i="5" s="1"/>
  <c r="Q440" i="5"/>
  <c r="R440" i="5" s="1"/>
  <c r="Q441" i="5"/>
  <c r="R441" i="5" s="1"/>
  <c r="Q442" i="5"/>
  <c r="R442" i="5" s="1"/>
  <c r="Q443" i="5"/>
  <c r="R443" i="5" s="1"/>
  <c r="Q444" i="5"/>
  <c r="R444" i="5" s="1"/>
  <c r="Q445" i="5"/>
  <c r="R445" i="5" s="1"/>
  <c r="Q446" i="5"/>
  <c r="R446" i="5" s="1"/>
  <c r="Q447" i="5"/>
  <c r="R447" i="5" s="1"/>
  <c r="Q448" i="5"/>
  <c r="R448" i="5" s="1"/>
  <c r="Q449" i="5"/>
  <c r="R449" i="5" s="1"/>
  <c r="Q450" i="5"/>
  <c r="R450" i="5" s="1"/>
  <c r="Q451" i="5"/>
  <c r="R451" i="5" s="1"/>
  <c r="Q452" i="5"/>
  <c r="R452" i="5" s="1"/>
  <c r="Q453" i="5"/>
  <c r="R453" i="5" s="1"/>
  <c r="Q454" i="5"/>
  <c r="R454" i="5" s="1"/>
  <c r="Q455" i="5"/>
  <c r="R455" i="5" s="1"/>
  <c r="Q456" i="5"/>
  <c r="R456" i="5" s="1"/>
  <c r="Q457" i="5"/>
  <c r="R457" i="5" s="1"/>
  <c r="Q458" i="5"/>
  <c r="R458" i="5" s="1"/>
  <c r="Q459" i="5"/>
  <c r="R459" i="5" s="1"/>
  <c r="Q460" i="5"/>
  <c r="R460" i="5" s="1"/>
  <c r="Q461" i="5"/>
  <c r="R461" i="5" s="1"/>
  <c r="Q462" i="5"/>
  <c r="R462" i="5" s="1"/>
  <c r="Q463" i="5"/>
  <c r="R463" i="5" s="1"/>
  <c r="Q464" i="5"/>
  <c r="R464" i="5" s="1"/>
  <c r="Q465" i="5"/>
  <c r="R465" i="5" s="1"/>
  <c r="Q466" i="5"/>
  <c r="R466" i="5" s="1"/>
  <c r="Q467" i="5"/>
  <c r="R467" i="5" s="1"/>
  <c r="Q468" i="5"/>
  <c r="R468" i="5" s="1"/>
  <c r="Q469" i="5"/>
  <c r="R469" i="5" s="1"/>
  <c r="Q470" i="5"/>
  <c r="R470" i="5" s="1"/>
  <c r="Q471" i="5"/>
  <c r="R471" i="5" s="1"/>
  <c r="Q472" i="5"/>
  <c r="R472" i="5" s="1"/>
  <c r="Q473" i="5"/>
  <c r="R473" i="5" s="1"/>
  <c r="Q474" i="5"/>
  <c r="R474" i="5" s="1"/>
  <c r="Q475" i="5"/>
  <c r="R475" i="5" s="1"/>
  <c r="Q476" i="5"/>
  <c r="R476" i="5" s="1"/>
  <c r="Q477" i="5"/>
  <c r="R477" i="5" s="1"/>
  <c r="Q478" i="5"/>
  <c r="R478" i="5" s="1"/>
  <c r="Q479" i="5"/>
  <c r="R479" i="5" s="1"/>
  <c r="Q480" i="5"/>
  <c r="R480" i="5" s="1"/>
  <c r="Q481" i="5"/>
  <c r="R481" i="5" s="1"/>
  <c r="Q482" i="5"/>
  <c r="R482" i="5" s="1"/>
  <c r="Q483" i="5"/>
  <c r="R483" i="5" s="1"/>
  <c r="Q484" i="5"/>
  <c r="R484" i="5" s="1"/>
  <c r="Q485" i="5"/>
  <c r="R485" i="5" s="1"/>
  <c r="Q486" i="5"/>
  <c r="R486" i="5" s="1"/>
  <c r="Q487" i="5"/>
  <c r="R487" i="5" s="1"/>
  <c r="Q488" i="5"/>
  <c r="R488" i="5" s="1"/>
  <c r="Q489" i="5"/>
  <c r="R489" i="5" s="1"/>
  <c r="Q490" i="5"/>
  <c r="R490" i="5" s="1"/>
  <c r="Q491" i="5"/>
  <c r="R491" i="5" s="1"/>
  <c r="Q492" i="5"/>
  <c r="R492" i="5" s="1"/>
  <c r="Q493" i="5"/>
  <c r="R493" i="5" s="1"/>
  <c r="Q494" i="5"/>
  <c r="R494" i="5" s="1"/>
  <c r="Q495" i="5"/>
  <c r="R495" i="5" s="1"/>
  <c r="Q496" i="5"/>
  <c r="R496" i="5" s="1"/>
  <c r="Q497" i="5"/>
  <c r="R497" i="5" s="1"/>
  <c r="Q498" i="5"/>
  <c r="R498" i="5" s="1"/>
  <c r="Q499" i="5"/>
  <c r="R499" i="5" s="1"/>
  <c r="Q500" i="5"/>
  <c r="R500" i="5" s="1"/>
  <c r="Q501" i="5"/>
  <c r="R501" i="5" s="1"/>
  <c r="Q502" i="5"/>
  <c r="R502" i="5" s="1"/>
  <c r="Q503" i="5"/>
  <c r="R503" i="5" s="1"/>
  <c r="Q504" i="5"/>
  <c r="R504" i="5" s="1"/>
  <c r="Q505" i="5"/>
  <c r="R505" i="5" s="1"/>
  <c r="Q506" i="5"/>
  <c r="R506" i="5" s="1"/>
  <c r="Q507" i="5"/>
  <c r="R507" i="5" s="1"/>
  <c r="Q508" i="5"/>
  <c r="R508" i="5" s="1"/>
  <c r="Q509" i="5"/>
  <c r="R509" i="5" s="1"/>
  <c r="Q510" i="5"/>
  <c r="R510" i="5" s="1"/>
  <c r="Q511" i="5"/>
  <c r="R511" i="5" s="1"/>
  <c r="Q512" i="5"/>
  <c r="R512" i="5" s="1"/>
  <c r="Q513" i="5"/>
  <c r="R513" i="5" s="1"/>
  <c r="Q514" i="5"/>
  <c r="R514" i="5" s="1"/>
  <c r="Q515" i="5"/>
  <c r="R515" i="5" s="1"/>
  <c r="Q516" i="5"/>
  <c r="R516" i="5" s="1"/>
  <c r="Q517" i="5"/>
  <c r="R517" i="5" s="1"/>
  <c r="Q518" i="5"/>
  <c r="R518" i="5" s="1"/>
  <c r="Q519" i="5"/>
  <c r="R519" i="5" s="1"/>
  <c r="Q520" i="5"/>
  <c r="R520" i="5" s="1"/>
  <c r="Q521" i="5"/>
  <c r="R521" i="5" s="1"/>
  <c r="Q522" i="5"/>
  <c r="R522" i="5" s="1"/>
  <c r="Q523" i="5"/>
  <c r="R523" i="5" s="1"/>
  <c r="Q524" i="5"/>
  <c r="R524" i="5" s="1"/>
  <c r="Q525" i="5"/>
  <c r="R525" i="5" s="1"/>
  <c r="Q526" i="5"/>
  <c r="R526" i="5" s="1"/>
  <c r="Q527" i="5"/>
  <c r="R527" i="5" s="1"/>
  <c r="Q528" i="5"/>
  <c r="R528" i="5" s="1"/>
  <c r="Q529" i="5"/>
  <c r="R529" i="5" s="1"/>
  <c r="Q530" i="5"/>
  <c r="R530" i="5" s="1"/>
  <c r="Q531" i="5"/>
  <c r="R531" i="5" s="1"/>
  <c r="Q532" i="5"/>
  <c r="R532" i="5" s="1"/>
  <c r="Q533" i="5"/>
  <c r="R533" i="5" s="1"/>
  <c r="Q534" i="5"/>
  <c r="R534" i="5" s="1"/>
  <c r="Q535" i="5"/>
  <c r="R535" i="5" s="1"/>
  <c r="Q536" i="5"/>
  <c r="R536" i="5" s="1"/>
  <c r="Q537" i="5"/>
  <c r="R537" i="5" s="1"/>
  <c r="Q538" i="5"/>
  <c r="R538" i="5" s="1"/>
  <c r="Q539" i="5"/>
  <c r="R539" i="5" s="1"/>
  <c r="Q540" i="5"/>
  <c r="R540" i="5" s="1"/>
  <c r="Q541" i="5"/>
  <c r="R541" i="5" s="1"/>
  <c r="Q542" i="5"/>
  <c r="R542" i="5" s="1"/>
  <c r="Q543" i="5"/>
  <c r="R543" i="5" s="1"/>
  <c r="Q544" i="5"/>
  <c r="R544" i="5" s="1"/>
  <c r="Q545" i="5"/>
  <c r="R545" i="5" s="1"/>
  <c r="Q546" i="5"/>
  <c r="R546" i="5" s="1"/>
  <c r="Q547" i="5"/>
  <c r="R547" i="5" s="1"/>
  <c r="Q548" i="5"/>
  <c r="R548" i="5" s="1"/>
  <c r="Q549" i="5"/>
  <c r="R549" i="5" s="1"/>
  <c r="Q550" i="5"/>
  <c r="R550" i="5" s="1"/>
  <c r="Q551" i="5"/>
  <c r="R551" i="5" s="1"/>
  <c r="Q552" i="5"/>
  <c r="R552" i="5" s="1"/>
  <c r="Q553" i="5"/>
  <c r="R553" i="5" s="1"/>
  <c r="Q554" i="5"/>
  <c r="R554" i="5" s="1"/>
  <c r="Q555" i="5"/>
  <c r="R555" i="5" s="1"/>
  <c r="Q556" i="5"/>
  <c r="R556" i="5" s="1"/>
  <c r="Q557" i="5"/>
  <c r="R557" i="5" s="1"/>
  <c r="Q558" i="5"/>
  <c r="R558" i="5" s="1"/>
  <c r="Q559" i="5"/>
  <c r="R559" i="5" s="1"/>
  <c r="Q560" i="5"/>
  <c r="R560" i="5" s="1"/>
  <c r="Q561" i="5"/>
  <c r="R561" i="5" s="1"/>
  <c r="Q562" i="5"/>
  <c r="R562" i="5" s="1"/>
  <c r="Q563" i="5"/>
  <c r="R563" i="5" s="1"/>
  <c r="Q564" i="5"/>
  <c r="R564" i="5" s="1"/>
  <c r="Q565" i="5"/>
  <c r="R565" i="5" s="1"/>
  <c r="Q566" i="5"/>
  <c r="R566" i="5" s="1"/>
  <c r="Q567" i="5"/>
  <c r="R567" i="5" s="1"/>
  <c r="Q568" i="5"/>
  <c r="R568" i="5" s="1"/>
  <c r="Q569" i="5"/>
  <c r="R569" i="5" s="1"/>
  <c r="Q570" i="5"/>
  <c r="R570" i="5" s="1"/>
  <c r="Q571" i="5"/>
  <c r="R571" i="5" s="1"/>
  <c r="Q572" i="5"/>
  <c r="R572" i="5" s="1"/>
  <c r="Q573" i="5"/>
  <c r="R573" i="5" s="1"/>
  <c r="Q574" i="5"/>
  <c r="R574" i="5" s="1"/>
  <c r="Q575" i="5"/>
  <c r="R575" i="5" s="1"/>
  <c r="Q576" i="5"/>
  <c r="R576" i="5" s="1"/>
  <c r="Q577" i="5"/>
  <c r="R577" i="5" s="1"/>
  <c r="Q578" i="5"/>
  <c r="R578" i="5" s="1"/>
  <c r="Q579" i="5"/>
  <c r="R579" i="5" s="1"/>
  <c r="Q580" i="5"/>
  <c r="R580" i="5" s="1"/>
  <c r="Q581" i="5"/>
  <c r="R581" i="5" s="1"/>
  <c r="Q582" i="5"/>
  <c r="R582" i="5" s="1"/>
  <c r="Q583" i="5"/>
  <c r="R583" i="5" s="1"/>
  <c r="Q584" i="5"/>
  <c r="R584" i="5" s="1"/>
  <c r="Q585" i="5"/>
  <c r="R585" i="5" s="1"/>
  <c r="Q586" i="5"/>
  <c r="R586" i="5" s="1"/>
  <c r="Q587" i="5"/>
  <c r="R587" i="5" s="1"/>
  <c r="Q588" i="5"/>
  <c r="R588" i="5" s="1"/>
  <c r="Q589" i="5"/>
  <c r="R589" i="5" s="1"/>
  <c r="Q590" i="5"/>
  <c r="R590" i="5" s="1"/>
  <c r="Q591" i="5"/>
  <c r="R591" i="5" s="1"/>
  <c r="Q592" i="5"/>
  <c r="R592" i="5" s="1"/>
  <c r="Q593" i="5"/>
  <c r="R593" i="5" s="1"/>
  <c r="Q594" i="5"/>
  <c r="R594" i="5" s="1"/>
  <c r="Q595" i="5"/>
  <c r="R595" i="5" s="1"/>
  <c r="Q596" i="5"/>
  <c r="R596" i="5" s="1"/>
  <c r="Q597" i="5"/>
  <c r="R597" i="5" s="1"/>
  <c r="Q598" i="5"/>
  <c r="R598" i="5" s="1"/>
  <c r="Q599" i="5"/>
  <c r="R599" i="5" s="1"/>
  <c r="Q600" i="5"/>
  <c r="R600" i="5" s="1"/>
  <c r="Q601" i="5"/>
  <c r="R601" i="5" s="1"/>
  <c r="Q602" i="5"/>
  <c r="R602" i="5" s="1"/>
  <c r="Q603" i="5"/>
  <c r="R603" i="5" s="1"/>
  <c r="Q604" i="5"/>
  <c r="R604" i="5" s="1"/>
  <c r="Q605" i="5"/>
  <c r="R605" i="5" s="1"/>
  <c r="Q606" i="5"/>
  <c r="R606" i="5" s="1"/>
  <c r="Q607" i="5"/>
  <c r="R607" i="5" s="1"/>
  <c r="Q608" i="5"/>
  <c r="R608" i="5" s="1"/>
  <c r="Q609" i="5"/>
  <c r="R609" i="5" s="1"/>
  <c r="Q610" i="5"/>
  <c r="R610" i="5" s="1"/>
  <c r="Q611" i="5"/>
  <c r="R611" i="5" s="1"/>
  <c r="Q612" i="5"/>
  <c r="R612" i="5" s="1"/>
  <c r="Q613" i="5"/>
  <c r="R613" i="5" s="1"/>
  <c r="Q614" i="5"/>
  <c r="R614" i="5" s="1"/>
  <c r="Q615" i="5"/>
  <c r="R615" i="5" s="1"/>
  <c r="Q616" i="5"/>
  <c r="R616" i="5" s="1"/>
  <c r="Q617" i="5"/>
  <c r="R617" i="5" s="1"/>
  <c r="Q618" i="5"/>
  <c r="R618" i="5" s="1"/>
  <c r="Q619" i="5"/>
  <c r="R619" i="5" s="1"/>
  <c r="Q620" i="5"/>
  <c r="R620" i="5" s="1"/>
  <c r="Q621" i="5"/>
  <c r="R621" i="5" s="1"/>
  <c r="Q622" i="5"/>
  <c r="R622" i="5" s="1"/>
  <c r="Q623" i="5"/>
  <c r="R623" i="5" s="1"/>
  <c r="Q624" i="5"/>
  <c r="R624" i="5" s="1"/>
  <c r="Q625" i="5"/>
  <c r="R625" i="5" s="1"/>
  <c r="Q626" i="5"/>
  <c r="R626" i="5" s="1"/>
  <c r="Q627" i="5"/>
  <c r="R627" i="5" s="1"/>
  <c r="Q628" i="5"/>
  <c r="R628" i="5" s="1"/>
  <c r="Q629" i="5"/>
  <c r="R629" i="5" s="1"/>
  <c r="Q630" i="5"/>
  <c r="R630" i="5" s="1"/>
  <c r="Q631" i="5"/>
  <c r="R631" i="5" s="1"/>
  <c r="Q632" i="5"/>
  <c r="R632" i="5" s="1"/>
  <c r="Q633" i="5"/>
  <c r="R633" i="5" s="1"/>
  <c r="Q634" i="5"/>
  <c r="R634" i="5" s="1"/>
  <c r="Q635" i="5"/>
  <c r="R635" i="5" s="1"/>
  <c r="Q636" i="5"/>
  <c r="R636" i="5" s="1"/>
  <c r="Q637" i="5"/>
  <c r="R637" i="5" s="1"/>
  <c r="Q638" i="5"/>
  <c r="R638" i="5" s="1"/>
  <c r="Q639" i="5"/>
  <c r="R639" i="5" s="1"/>
  <c r="Q640" i="5"/>
  <c r="R640" i="5" s="1"/>
  <c r="Q641" i="5"/>
  <c r="R641" i="5" s="1"/>
  <c r="Q642" i="5"/>
  <c r="R642" i="5" s="1"/>
  <c r="Q643" i="5"/>
  <c r="R643" i="5" s="1"/>
  <c r="Q644" i="5"/>
  <c r="R644" i="5" s="1"/>
  <c r="Q645" i="5"/>
  <c r="R645" i="5" s="1"/>
  <c r="Q646" i="5"/>
  <c r="R646" i="5" s="1"/>
  <c r="Q647" i="5"/>
  <c r="R647" i="5" s="1"/>
  <c r="Q648" i="5"/>
  <c r="R648" i="5" s="1"/>
  <c r="Q649" i="5"/>
  <c r="R649" i="5" s="1"/>
  <c r="Q650" i="5"/>
  <c r="R650" i="5" s="1"/>
  <c r="Q651" i="5"/>
  <c r="R651" i="5" s="1"/>
  <c r="Q652" i="5"/>
  <c r="R652" i="5" s="1"/>
  <c r="Q653" i="5"/>
  <c r="R653" i="5" s="1"/>
  <c r="Q654" i="5"/>
  <c r="R654" i="5" s="1"/>
  <c r="Q655" i="5"/>
  <c r="R655" i="5" s="1"/>
  <c r="Q656" i="5"/>
  <c r="R656" i="5" s="1"/>
  <c r="Q657" i="5"/>
  <c r="R657" i="5" s="1"/>
  <c r="Q658" i="5"/>
  <c r="R658" i="5" s="1"/>
  <c r="Q659" i="5"/>
  <c r="R659" i="5" s="1"/>
  <c r="Q660" i="5"/>
  <c r="R660" i="5" s="1"/>
  <c r="Q661" i="5"/>
  <c r="R661" i="5" s="1"/>
  <c r="Q662" i="5"/>
  <c r="R662" i="5" s="1"/>
  <c r="Q663" i="5"/>
  <c r="R663" i="5" s="1"/>
  <c r="Q664" i="5"/>
  <c r="R664" i="5" s="1"/>
  <c r="Q665" i="5"/>
  <c r="R665" i="5" s="1"/>
  <c r="Q666" i="5"/>
  <c r="R666" i="5" s="1"/>
  <c r="Q667" i="5"/>
  <c r="R667" i="5" s="1"/>
  <c r="Q668" i="5"/>
  <c r="R668" i="5" s="1"/>
  <c r="Q669" i="5"/>
  <c r="R669" i="5" s="1"/>
  <c r="Q670" i="5"/>
  <c r="R670" i="5" s="1"/>
  <c r="Q671" i="5"/>
  <c r="R671" i="5" s="1"/>
  <c r="Q672" i="5"/>
  <c r="R672" i="5" s="1"/>
  <c r="Q673" i="5"/>
  <c r="R673" i="5" s="1"/>
  <c r="Q674" i="5"/>
  <c r="R674" i="5" s="1"/>
  <c r="Q675" i="5"/>
  <c r="R675" i="5" s="1"/>
  <c r="Q676" i="5"/>
  <c r="R676" i="5" s="1"/>
  <c r="Q677" i="5"/>
  <c r="R677" i="5" s="1"/>
  <c r="Q678" i="5"/>
  <c r="R678" i="5" s="1"/>
  <c r="Q679" i="5"/>
  <c r="R679" i="5" s="1"/>
  <c r="Q680" i="5"/>
  <c r="R680" i="5" s="1"/>
  <c r="Q681" i="5"/>
  <c r="R681" i="5" s="1"/>
  <c r="Q682" i="5"/>
  <c r="R682" i="5" s="1"/>
  <c r="Q683" i="5"/>
  <c r="R683" i="5" s="1"/>
  <c r="Q684" i="5"/>
  <c r="R684" i="5" s="1"/>
  <c r="Q685" i="5"/>
  <c r="R685" i="5" s="1"/>
  <c r="Q686" i="5"/>
  <c r="R686" i="5" s="1"/>
  <c r="Q687" i="5"/>
  <c r="R687" i="5" s="1"/>
  <c r="Q688" i="5"/>
  <c r="R688" i="5" s="1"/>
  <c r="Q689" i="5"/>
  <c r="R689" i="5" s="1"/>
  <c r="Q690" i="5"/>
  <c r="R690" i="5" s="1"/>
  <c r="Q691" i="5"/>
  <c r="R691" i="5" s="1"/>
  <c r="Q692" i="5"/>
  <c r="R692" i="5" s="1"/>
  <c r="Q693" i="5"/>
  <c r="R693" i="5" s="1"/>
  <c r="Q694" i="5"/>
  <c r="R694" i="5" s="1"/>
  <c r="Q695" i="5"/>
  <c r="R695" i="5" s="1"/>
  <c r="Q696" i="5"/>
  <c r="R696" i="5" s="1"/>
  <c r="Q697" i="5"/>
  <c r="R697" i="5" s="1"/>
  <c r="Q698" i="5"/>
  <c r="R698" i="5" s="1"/>
  <c r="Q699" i="5"/>
  <c r="R699" i="5" s="1"/>
  <c r="Q700" i="5"/>
  <c r="R700" i="5" s="1"/>
  <c r="Q701" i="5"/>
  <c r="R701" i="5" s="1"/>
  <c r="Q702" i="5"/>
  <c r="R702" i="5" s="1"/>
  <c r="Q703" i="5"/>
  <c r="R703" i="5" s="1"/>
  <c r="Q704" i="5"/>
  <c r="R704" i="5" s="1"/>
  <c r="Q705" i="5"/>
  <c r="R705" i="5" s="1"/>
  <c r="Q706" i="5"/>
  <c r="R706" i="5" s="1"/>
  <c r="Q707" i="5"/>
  <c r="R707" i="5" s="1"/>
  <c r="Q708" i="5"/>
  <c r="Q709" i="5"/>
  <c r="Q710" i="5"/>
  <c r="Q711" i="5"/>
  <c r="Q712" i="5"/>
  <c r="Q713" i="5"/>
  <c r="Q714" i="5"/>
  <c r="Q715" i="5"/>
  <c r="Q716" i="5"/>
  <c r="Q717" i="5"/>
  <c r="Q718" i="5"/>
  <c r="Q719" i="5"/>
  <c r="Q720" i="5"/>
  <c r="Q721" i="5"/>
  <c r="Q722" i="5"/>
  <c r="Q723" i="5"/>
  <c r="Q724" i="5"/>
  <c r="Q725" i="5"/>
  <c r="Q726" i="5"/>
  <c r="Q727" i="5"/>
  <c r="Q728" i="5"/>
  <c r="Q729" i="5"/>
  <c r="Q730" i="5"/>
  <c r="Q731" i="5"/>
  <c r="Q732" i="5"/>
  <c r="Q733" i="5"/>
  <c r="Q734" i="5"/>
  <c r="Q735" i="5"/>
  <c r="Q736" i="5"/>
  <c r="Q737" i="5"/>
  <c r="Q738" i="5"/>
  <c r="Q739" i="5"/>
  <c r="Q740" i="5"/>
  <c r="Q741" i="5"/>
  <c r="Q742" i="5"/>
  <c r="Q743" i="5"/>
  <c r="Q744" i="5"/>
  <c r="Q745" i="5"/>
  <c r="Q746" i="5"/>
  <c r="Q747" i="5"/>
  <c r="Q748" i="5"/>
  <c r="Q749" i="5"/>
  <c r="Q750" i="5"/>
  <c r="Q751" i="5"/>
  <c r="Q752" i="5"/>
  <c r="Q753" i="5"/>
  <c r="Q754" i="5"/>
  <c r="Q755" i="5"/>
  <c r="Q756" i="5"/>
  <c r="Q757" i="5"/>
  <c r="Q758" i="5"/>
  <c r="Q759" i="5"/>
  <c r="Q760" i="5"/>
  <c r="Q761" i="5"/>
  <c r="Q762" i="5"/>
  <c r="Q763" i="5"/>
  <c r="Q764" i="5"/>
  <c r="Q765" i="5"/>
  <c r="Q766" i="5"/>
  <c r="Q767" i="5"/>
  <c r="Q768" i="5"/>
  <c r="Q769" i="5"/>
  <c r="Q770" i="5"/>
  <c r="Q771" i="5"/>
  <c r="Q772" i="5"/>
  <c r="Q773" i="5"/>
  <c r="Q774" i="5"/>
  <c r="Q775" i="5"/>
  <c r="Q776" i="5"/>
  <c r="Q777" i="5"/>
  <c r="Q778" i="5"/>
  <c r="Q779" i="5"/>
  <c r="Q780" i="5"/>
  <c r="Q781" i="5"/>
  <c r="Q782" i="5"/>
  <c r="Q783" i="5"/>
  <c r="Q784" i="5"/>
  <c r="Q785" i="5"/>
  <c r="Q786" i="5"/>
  <c r="Q787" i="5"/>
  <c r="Q788" i="5"/>
  <c r="Q789" i="5"/>
  <c r="Q790" i="5"/>
  <c r="Q791" i="5"/>
  <c r="Q792" i="5"/>
  <c r="Q793" i="5"/>
  <c r="Q794" i="5"/>
  <c r="Q795" i="5"/>
  <c r="Q796" i="5"/>
  <c r="Q797" i="5"/>
  <c r="Q798" i="5"/>
  <c r="Q799" i="5"/>
  <c r="Q800" i="5"/>
  <c r="Q801" i="5"/>
  <c r="Q802" i="5"/>
  <c r="Q803" i="5"/>
  <c r="Q804" i="5"/>
  <c r="Q805" i="5"/>
  <c r="Q806" i="5"/>
  <c r="Q807" i="5"/>
  <c r="Q808" i="5"/>
  <c r="Q809" i="5"/>
  <c r="Q810" i="5"/>
  <c r="Q811" i="5"/>
  <c r="Q812" i="5"/>
  <c r="Q813" i="5"/>
  <c r="Q814" i="5"/>
  <c r="Q815" i="5"/>
  <c r="Q816" i="5"/>
  <c r="Q817" i="5"/>
  <c r="Q818" i="5"/>
  <c r="Q819" i="5"/>
  <c r="Q820" i="5"/>
  <c r="Q821" i="5"/>
  <c r="Q822" i="5"/>
  <c r="Q823" i="5"/>
  <c r="Q824" i="5"/>
  <c r="Q825" i="5"/>
  <c r="Q826" i="5"/>
  <c r="Q827" i="5"/>
  <c r="Q828" i="5"/>
  <c r="Q829" i="5"/>
  <c r="Q830" i="5"/>
  <c r="Q831" i="5"/>
  <c r="Q832" i="5"/>
  <c r="Q833" i="5"/>
  <c r="Q834" i="5"/>
  <c r="Q835" i="5"/>
  <c r="R835" i="5" s="1"/>
  <c r="Q836" i="5"/>
  <c r="R836" i="5" s="1"/>
  <c r="Q837" i="5"/>
  <c r="R837" i="5" s="1"/>
  <c r="Q838" i="5"/>
  <c r="Q839" i="5"/>
  <c r="Q840" i="5"/>
  <c r="R840" i="5" s="1"/>
  <c r="Q841" i="5"/>
  <c r="R841" i="5" s="1"/>
  <c r="Q842" i="5"/>
  <c r="Q843" i="5"/>
  <c r="R843" i="5" s="1"/>
  <c r="Q844" i="5"/>
  <c r="Q845" i="5"/>
  <c r="R845" i="5" s="1"/>
  <c r="Q846" i="5"/>
  <c r="R846" i="5" s="1"/>
  <c r="Q847" i="5"/>
  <c r="R847" i="5" s="1"/>
  <c r="Q848" i="5"/>
  <c r="R848" i="5" s="1"/>
  <c r="Q849" i="5"/>
  <c r="R849" i="5" s="1"/>
  <c r="Q850" i="5"/>
  <c r="R850" i="5" s="1"/>
  <c r="Q851" i="5"/>
  <c r="R851" i="5" s="1"/>
  <c r="Q852" i="5"/>
  <c r="R852" i="5" s="1"/>
  <c r="Q853" i="5"/>
  <c r="R853" i="5" s="1"/>
  <c r="Q854" i="5"/>
  <c r="R854" i="5" s="1"/>
  <c r="Q855" i="5"/>
  <c r="R855" i="5" s="1"/>
  <c r="Q856" i="5"/>
  <c r="R856" i="5" s="1"/>
  <c r="Q857" i="5"/>
  <c r="R857" i="5" s="1"/>
  <c r="Q858" i="5"/>
  <c r="R858" i="5" s="1"/>
  <c r="Q859" i="5"/>
  <c r="R859" i="5" s="1"/>
  <c r="Q860" i="5"/>
  <c r="R860" i="5" s="1"/>
  <c r="Q861" i="5"/>
  <c r="R861" i="5" s="1"/>
  <c r="Q862" i="5"/>
  <c r="R862" i="5" s="1"/>
  <c r="Q863" i="5"/>
  <c r="R863" i="5" s="1"/>
  <c r="Q864" i="5"/>
  <c r="R864" i="5" s="1"/>
  <c r="Q865" i="5"/>
  <c r="R865" i="5" s="1"/>
  <c r="Q866" i="5"/>
  <c r="R866" i="5" s="1"/>
  <c r="Q867" i="5"/>
  <c r="R867" i="5" s="1"/>
  <c r="Q868" i="5"/>
  <c r="R868" i="5" s="1"/>
  <c r="Q869" i="5"/>
  <c r="R869" i="5" s="1"/>
  <c r="Q870" i="5"/>
  <c r="R870" i="5" s="1"/>
  <c r="Q871" i="5"/>
  <c r="R871" i="5" s="1"/>
  <c r="Q872" i="5"/>
  <c r="R872" i="5" s="1"/>
  <c r="Q873" i="5"/>
  <c r="R873" i="5" s="1"/>
  <c r="Q874" i="5"/>
  <c r="R874" i="5" s="1"/>
  <c r="Q875" i="5"/>
  <c r="R875" i="5" s="1"/>
  <c r="Q876" i="5"/>
  <c r="R876" i="5" s="1"/>
  <c r="Q877" i="5"/>
  <c r="R877" i="5" s="1"/>
  <c r="Q878" i="5"/>
  <c r="R878" i="5" s="1"/>
  <c r="Q879" i="5"/>
  <c r="R879" i="5" s="1"/>
  <c r="Q880" i="5"/>
  <c r="R880" i="5" s="1"/>
  <c r="Q881" i="5"/>
  <c r="R881" i="5" s="1"/>
  <c r="Q882" i="5"/>
  <c r="R882" i="5" s="1"/>
  <c r="Q883" i="5"/>
  <c r="R883" i="5" s="1"/>
  <c r="Q884" i="5"/>
  <c r="R884" i="5" s="1"/>
  <c r="Q885" i="5"/>
  <c r="R885" i="5" s="1"/>
  <c r="Q886" i="5"/>
  <c r="R886" i="5" s="1"/>
  <c r="Q887" i="5"/>
  <c r="R887" i="5" s="1"/>
  <c r="Q888" i="5"/>
  <c r="R888" i="5" s="1"/>
  <c r="Q889" i="5"/>
  <c r="R889" i="5" s="1"/>
  <c r="Q890" i="5"/>
  <c r="R890" i="5" s="1"/>
  <c r="Q891" i="5"/>
  <c r="R891" i="5" s="1"/>
  <c r="Q892" i="5"/>
  <c r="R892" i="5" s="1"/>
  <c r="Q893" i="5"/>
  <c r="R893" i="5" s="1"/>
  <c r="Q894" i="5"/>
  <c r="R894" i="5" s="1"/>
  <c r="Q895" i="5"/>
  <c r="R895" i="5" s="1"/>
  <c r="Q896" i="5"/>
  <c r="R896" i="5" s="1"/>
  <c r="Q897" i="5"/>
  <c r="R897" i="5" s="1"/>
  <c r="Q898" i="5"/>
  <c r="R898" i="5" s="1"/>
  <c r="Q899" i="5"/>
  <c r="R899" i="5" s="1"/>
  <c r="Q900" i="5"/>
  <c r="R900" i="5" s="1"/>
  <c r="Q901" i="5"/>
  <c r="R901" i="5" s="1"/>
  <c r="Q902" i="5"/>
  <c r="R902" i="5" s="1"/>
  <c r="Q903" i="5"/>
  <c r="R903" i="5" s="1"/>
  <c r="Q904" i="5"/>
  <c r="R904" i="5" s="1"/>
  <c r="Q905" i="5"/>
  <c r="R905" i="5" s="1"/>
  <c r="Q906" i="5"/>
  <c r="R906" i="5" s="1"/>
  <c r="Q907" i="5"/>
  <c r="R907" i="5" s="1"/>
  <c r="Q908" i="5"/>
  <c r="R908" i="5" s="1"/>
  <c r="Q909" i="5"/>
  <c r="R909" i="5" s="1"/>
  <c r="Q910" i="5"/>
  <c r="R910" i="5" s="1"/>
  <c r="Q911" i="5"/>
  <c r="R911" i="5" s="1"/>
  <c r="Q912" i="5"/>
  <c r="R912" i="5" s="1"/>
  <c r="Q913" i="5"/>
  <c r="R913" i="5" s="1"/>
  <c r="Q914" i="5"/>
  <c r="R914" i="5" s="1"/>
  <c r="Q915" i="5"/>
  <c r="R915" i="5" s="1"/>
  <c r="Q916" i="5"/>
  <c r="R916" i="5" s="1"/>
  <c r="Q917" i="5"/>
  <c r="R917" i="5" s="1"/>
  <c r="Q918" i="5"/>
  <c r="R918" i="5" s="1"/>
  <c r="Q919" i="5"/>
  <c r="R919" i="5" s="1"/>
  <c r="Q920" i="5"/>
  <c r="R920" i="5" s="1"/>
  <c r="Q921" i="5"/>
  <c r="R921" i="5" s="1"/>
  <c r="Q922" i="5"/>
  <c r="R922" i="5" s="1"/>
  <c r="Q923" i="5"/>
  <c r="R923" i="5" s="1"/>
  <c r="Q924" i="5"/>
  <c r="R924" i="5" s="1"/>
  <c r="Q925" i="5"/>
  <c r="R925" i="5" s="1"/>
  <c r="Q926" i="5"/>
  <c r="R926" i="5" s="1"/>
  <c r="Q927" i="5"/>
  <c r="R927" i="5" s="1"/>
  <c r="Q928" i="5"/>
  <c r="R928" i="5" s="1"/>
  <c r="Q929" i="5"/>
  <c r="R929" i="5" s="1"/>
  <c r="Q930" i="5"/>
  <c r="R930" i="5" s="1"/>
  <c r="Q931" i="5"/>
  <c r="R931" i="5" s="1"/>
  <c r="Q932" i="5"/>
  <c r="R932" i="5" s="1"/>
  <c r="Q933" i="5"/>
  <c r="R933" i="5" s="1"/>
  <c r="Q934" i="5"/>
  <c r="R934" i="5" s="1"/>
  <c r="Q935" i="5"/>
  <c r="R935" i="5" s="1"/>
  <c r="Q936" i="5"/>
  <c r="R936" i="5" s="1"/>
  <c r="Q937" i="5"/>
  <c r="R937" i="5" s="1"/>
  <c r="Q938" i="5"/>
  <c r="R938" i="5" s="1"/>
  <c r="Q939" i="5"/>
  <c r="R939" i="5" s="1"/>
  <c r="Q940" i="5"/>
  <c r="R940" i="5" s="1"/>
  <c r="Q941" i="5"/>
  <c r="R941" i="5" s="1"/>
  <c r="Q942" i="5"/>
  <c r="R942" i="5" s="1"/>
  <c r="Q943" i="5"/>
  <c r="R943" i="5" s="1"/>
  <c r="Q944" i="5"/>
  <c r="R944" i="5" s="1"/>
  <c r="Q945" i="5"/>
  <c r="R945" i="5" s="1"/>
  <c r="Q946" i="5"/>
  <c r="R946" i="5" s="1"/>
  <c r="Q947" i="5"/>
  <c r="R947" i="5" s="1"/>
  <c r="Q948" i="5"/>
  <c r="R948" i="5" s="1"/>
  <c r="Q949" i="5"/>
  <c r="R949" i="5" s="1"/>
  <c r="Q950" i="5"/>
  <c r="R950" i="5" s="1"/>
  <c r="Q951" i="5"/>
  <c r="R951" i="5" s="1"/>
  <c r="Q952" i="5"/>
  <c r="R952" i="5" s="1"/>
  <c r="Q953" i="5"/>
  <c r="R953" i="5" s="1"/>
  <c r="Q954" i="5"/>
  <c r="R954" i="5" s="1"/>
  <c r="Q955" i="5"/>
  <c r="R955" i="5" s="1"/>
  <c r="Q956" i="5"/>
  <c r="R956" i="5" s="1"/>
  <c r="Q957" i="5"/>
  <c r="R957" i="5" s="1"/>
  <c r="Q958" i="5"/>
  <c r="R958" i="5" s="1"/>
  <c r="Q959" i="5"/>
  <c r="R959" i="5" s="1"/>
  <c r="Q960" i="5"/>
  <c r="R960" i="5" s="1"/>
  <c r="Q961" i="5"/>
  <c r="R961" i="5" s="1"/>
  <c r="Q962" i="5"/>
  <c r="R962" i="5" s="1"/>
  <c r="Q963" i="5"/>
  <c r="R963" i="5" s="1"/>
  <c r="Q964" i="5"/>
  <c r="R964" i="5" s="1"/>
  <c r="Q965" i="5"/>
  <c r="R965" i="5" s="1"/>
  <c r="Q966" i="5"/>
  <c r="R966" i="5" s="1"/>
  <c r="Q967" i="5"/>
  <c r="R967" i="5" s="1"/>
  <c r="Q968" i="5"/>
  <c r="R968" i="5" s="1"/>
  <c r="Q969" i="5"/>
  <c r="R969" i="5" s="1"/>
  <c r="Q970" i="5"/>
  <c r="R970" i="5" s="1"/>
  <c r="Q971" i="5"/>
  <c r="R971" i="5" s="1"/>
  <c r="Q972" i="5"/>
  <c r="R972" i="5" s="1"/>
  <c r="Q973" i="5"/>
  <c r="R973" i="5" s="1"/>
  <c r="Q974" i="5"/>
  <c r="R974" i="5" s="1"/>
  <c r="Q975" i="5"/>
  <c r="R975" i="5" s="1"/>
  <c r="Q976" i="5"/>
  <c r="R976" i="5" s="1"/>
  <c r="Q977" i="5"/>
  <c r="R977" i="5" s="1"/>
  <c r="Q978" i="5"/>
  <c r="R978" i="5" s="1"/>
  <c r="Q979" i="5"/>
  <c r="R979" i="5" s="1"/>
  <c r="Q980" i="5"/>
  <c r="R980" i="5" s="1"/>
  <c r="Q981" i="5"/>
  <c r="Q982" i="5"/>
  <c r="Q983" i="5"/>
  <c r="Q984" i="5"/>
  <c r="Q985" i="5"/>
  <c r="Q986" i="5"/>
  <c r="Q987" i="5"/>
  <c r="Q988" i="5"/>
  <c r="Q989" i="5"/>
  <c r="Q990" i="5"/>
  <c r="Q991" i="5"/>
  <c r="Q992" i="5"/>
  <c r="Q993" i="5"/>
  <c r="Q994" i="5"/>
  <c r="Q995" i="5"/>
  <c r="Q996" i="5"/>
  <c r="Q997" i="5"/>
  <c r="Q998" i="5"/>
  <c r="Q999" i="5"/>
  <c r="Q1000" i="5"/>
  <c r="Q1001" i="5"/>
  <c r="Q1002" i="5"/>
  <c r="Q1003" i="5"/>
  <c r="Q1004" i="5"/>
  <c r="Q1005" i="5"/>
  <c r="Q1006" i="5"/>
  <c r="Q1007" i="5"/>
  <c r="Q1008" i="5"/>
  <c r="Q1009" i="5"/>
  <c r="Q1010" i="5"/>
  <c r="Q1011" i="5"/>
  <c r="Q1012" i="5"/>
  <c r="Q1013" i="5"/>
  <c r="Q1014" i="5"/>
  <c r="Q1015" i="5"/>
  <c r="Q1016" i="5"/>
  <c r="Q1017" i="5"/>
  <c r="Q1018" i="5"/>
  <c r="Q1019" i="5"/>
  <c r="Q1020" i="5"/>
  <c r="O843" i="1"/>
  <c r="O844" i="1"/>
  <c r="P844" i="1" s="1"/>
  <c r="O845" i="1"/>
  <c r="O846" i="1"/>
  <c r="O847" i="1"/>
  <c r="O848" i="1"/>
  <c r="O849" i="1"/>
  <c r="P843" i="1"/>
  <c r="P845" i="1"/>
  <c r="P846" i="1"/>
  <c r="P847" i="1"/>
  <c r="P848" i="1"/>
  <c r="P849" i="1"/>
  <c r="Q843" i="1"/>
  <c r="Q844" i="1"/>
  <c r="Q845" i="1"/>
  <c r="R845" i="1" s="1"/>
  <c r="Q846" i="1"/>
  <c r="Q847" i="1"/>
  <c r="Q848" i="1"/>
  <c r="Q849" i="1"/>
  <c r="R843" i="1"/>
  <c r="R847" i="1"/>
  <c r="S843" i="1"/>
  <c r="U843" i="1" s="1"/>
  <c r="S844" i="1"/>
  <c r="S845" i="1"/>
  <c r="S846" i="1"/>
  <c r="S847" i="1"/>
  <c r="S848" i="1"/>
  <c r="S849" i="1"/>
  <c r="U849" i="1" s="1"/>
  <c r="V849" i="1" s="1"/>
  <c r="U844" i="1"/>
  <c r="V844" i="1" s="1"/>
  <c r="U845" i="1"/>
  <c r="U846" i="1"/>
  <c r="U847" i="1"/>
  <c r="U848" i="1"/>
  <c r="V845" i="1"/>
  <c r="V846" i="1"/>
  <c r="V847" i="1"/>
  <c r="V848" i="1"/>
  <c r="X847" i="1"/>
  <c r="Y847" i="1" s="1"/>
  <c r="Z843" i="1"/>
  <c r="Z844" i="1"/>
  <c r="Z845" i="1"/>
  <c r="Z846" i="1"/>
  <c r="Z847" i="1"/>
  <c r="Z848" i="1"/>
  <c r="Z849" i="1"/>
  <c r="AA843" i="1"/>
  <c r="AA844" i="1"/>
  <c r="AA845" i="1"/>
  <c r="AA846" i="1"/>
  <c r="AA847" i="1"/>
  <c r="AA848" i="1"/>
  <c r="AA849" i="1"/>
  <c r="AD843" i="1"/>
  <c r="AD844" i="1"/>
  <c r="AD845" i="1"/>
  <c r="AD846" i="1"/>
  <c r="AD847" i="1"/>
  <c r="AD848" i="1"/>
  <c r="AD849" i="1"/>
  <c r="AE843" i="1"/>
  <c r="AE844" i="1"/>
  <c r="AE845" i="1"/>
  <c r="AE846" i="1"/>
  <c r="AE847" i="1"/>
  <c r="AE848" i="1"/>
  <c r="AE849" i="1"/>
  <c r="AF843" i="1"/>
  <c r="AF844" i="1"/>
  <c r="AF845" i="1"/>
  <c r="AF846" i="1"/>
  <c r="AF847" i="1"/>
  <c r="AF848" i="1"/>
  <c r="AF849" i="1"/>
  <c r="O842" i="1"/>
  <c r="P842" i="1"/>
  <c r="Q842" i="1" s="1"/>
  <c r="R842" i="1" s="1"/>
  <c r="S842" i="1"/>
  <c r="AA842" i="1"/>
  <c r="AD842" i="1"/>
  <c r="AE842" i="1"/>
  <c r="AF842" i="1"/>
  <c r="O840" i="1"/>
  <c r="P840" i="1" s="1"/>
  <c r="Q840" i="1" s="1"/>
  <c r="R840" i="1" s="1"/>
  <c r="O841" i="1"/>
  <c r="S840" i="1"/>
  <c r="S841" i="1"/>
  <c r="U840" i="1"/>
  <c r="U841" i="1"/>
  <c r="V840" i="1"/>
  <c r="V841" i="1"/>
  <c r="Z840" i="1"/>
  <c r="Z841" i="1"/>
  <c r="AA840" i="1"/>
  <c r="AA841" i="1"/>
  <c r="AD840" i="1"/>
  <c r="AD841" i="1"/>
  <c r="AE840" i="1"/>
  <c r="AE841" i="1"/>
  <c r="AF840" i="1"/>
  <c r="AF841" i="1"/>
  <c r="O839" i="1"/>
  <c r="P839" i="1" s="1"/>
  <c r="S839" i="1"/>
  <c r="AA839" i="1"/>
  <c r="AD839" i="1"/>
  <c r="AE839" i="1"/>
  <c r="AF839" i="1"/>
  <c r="O837" i="1"/>
  <c r="O838" i="1"/>
  <c r="P837" i="1"/>
  <c r="P838" i="1"/>
  <c r="Q837" i="1"/>
  <c r="S837" i="1"/>
  <c r="S838" i="1"/>
  <c r="U838" i="1" s="1"/>
  <c r="V838" i="1" s="1"/>
  <c r="U837" i="1"/>
  <c r="Z837" i="1"/>
  <c r="Z838" i="1"/>
  <c r="AA837" i="1"/>
  <c r="AA838" i="1"/>
  <c r="AD837" i="1"/>
  <c r="AD838" i="1"/>
  <c r="AE837" i="1"/>
  <c r="AE838" i="1"/>
  <c r="AF837" i="1"/>
  <c r="AF838" i="1"/>
  <c r="O836" i="1"/>
  <c r="P836" i="1" s="1"/>
  <c r="S836" i="1"/>
  <c r="AA836" i="1"/>
  <c r="AD836" i="1"/>
  <c r="AE836" i="1"/>
  <c r="AF836" i="1"/>
  <c r="O835" i="1"/>
  <c r="P835" i="1" s="1"/>
  <c r="S835" i="1"/>
  <c r="AA835" i="1"/>
  <c r="AD835" i="1"/>
  <c r="AE835" i="1"/>
  <c r="AF835" i="1"/>
  <c r="O834" i="1"/>
  <c r="S834" i="1"/>
  <c r="AA834" i="1"/>
  <c r="AD834" i="1"/>
  <c r="AE834" i="1"/>
  <c r="AF834" i="1"/>
  <c r="O830" i="1"/>
  <c r="P830" i="1" s="1"/>
  <c r="O831" i="1"/>
  <c r="P831" i="1" s="1"/>
  <c r="O832" i="1"/>
  <c r="P832" i="1" s="1"/>
  <c r="O833" i="1"/>
  <c r="P833" i="1" s="1"/>
  <c r="Q833" i="1" s="1"/>
  <c r="R833" i="1" s="1"/>
  <c r="S830" i="1"/>
  <c r="U830" i="1" s="1"/>
  <c r="V830" i="1" s="1"/>
  <c r="S831" i="1"/>
  <c r="S832" i="1"/>
  <c r="S833" i="1"/>
  <c r="U833" i="1" s="1"/>
  <c r="V833" i="1" s="1"/>
  <c r="Z830" i="1"/>
  <c r="Z833" i="1"/>
  <c r="AA830" i="1"/>
  <c r="AA831" i="1"/>
  <c r="AA832" i="1"/>
  <c r="AA833" i="1"/>
  <c r="AD830" i="1"/>
  <c r="AD831" i="1"/>
  <c r="AD832" i="1"/>
  <c r="AD833" i="1"/>
  <c r="AE830" i="1"/>
  <c r="AE831" i="1"/>
  <c r="AE832" i="1"/>
  <c r="AE833" i="1"/>
  <c r="AF830" i="1"/>
  <c r="AF831" i="1"/>
  <c r="AF832" i="1"/>
  <c r="AF833" i="1"/>
  <c r="O829" i="1"/>
  <c r="S829" i="1"/>
  <c r="AA829" i="1"/>
  <c r="AD829" i="1"/>
  <c r="AE829" i="1"/>
  <c r="AF829" i="1"/>
  <c r="O828" i="1"/>
  <c r="P828" i="1" s="1"/>
  <c r="S828" i="1"/>
  <c r="AA828" i="1"/>
  <c r="AD828" i="1"/>
  <c r="AE828" i="1"/>
  <c r="AF828" i="1"/>
  <c r="O826" i="1"/>
  <c r="P826" i="1" s="1"/>
  <c r="O827" i="1"/>
  <c r="P827" i="1" s="1"/>
  <c r="S826" i="1"/>
  <c r="S827" i="1"/>
  <c r="U827" i="1" s="1"/>
  <c r="V827" i="1" s="1"/>
  <c r="Z827" i="1"/>
  <c r="AA826" i="1"/>
  <c r="AA827" i="1"/>
  <c r="AD826" i="1"/>
  <c r="AD827" i="1"/>
  <c r="AE826" i="1"/>
  <c r="AE827" i="1"/>
  <c r="AF826" i="1"/>
  <c r="AF827" i="1"/>
  <c r="O824" i="1"/>
  <c r="P824" i="1" s="1"/>
  <c r="O825" i="1"/>
  <c r="P825" i="1" s="1"/>
  <c r="S824" i="1"/>
  <c r="U824" i="1" s="1"/>
  <c r="V824" i="1" s="1"/>
  <c r="S825" i="1"/>
  <c r="Z824" i="1"/>
  <c r="AA824" i="1"/>
  <c r="AA825" i="1"/>
  <c r="AD824" i="1"/>
  <c r="AD825" i="1"/>
  <c r="AE824" i="1"/>
  <c r="AE825" i="1"/>
  <c r="AF824" i="1"/>
  <c r="AF825" i="1"/>
  <c r="O794" i="1"/>
  <c r="P794" i="1" s="1"/>
  <c r="O795" i="1"/>
  <c r="O796" i="1"/>
  <c r="O797" i="1"/>
  <c r="O798" i="1"/>
  <c r="O799" i="1"/>
  <c r="O800" i="1"/>
  <c r="O801" i="1"/>
  <c r="O802" i="1"/>
  <c r="O803" i="1"/>
  <c r="O804" i="1"/>
  <c r="O805" i="1"/>
  <c r="O806" i="1"/>
  <c r="O807" i="1"/>
  <c r="O808" i="1"/>
  <c r="O809" i="1"/>
  <c r="O810" i="1"/>
  <c r="O811" i="1"/>
  <c r="O812" i="1"/>
  <c r="O813" i="1"/>
  <c r="O814" i="1"/>
  <c r="O815" i="1"/>
  <c r="O816" i="1"/>
  <c r="O817" i="1"/>
  <c r="O818" i="1"/>
  <c r="P818" i="1" s="1"/>
  <c r="O819" i="1"/>
  <c r="O820" i="1"/>
  <c r="O821" i="1"/>
  <c r="O822" i="1"/>
  <c r="O823" i="1"/>
  <c r="P808" i="1"/>
  <c r="P809" i="1"/>
  <c r="P810" i="1"/>
  <c r="P811" i="1"/>
  <c r="P812" i="1"/>
  <c r="P813" i="1"/>
  <c r="P814" i="1"/>
  <c r="P815" i="1"/>
  <c r="Q815" i="1" s="1"/>
  <c r="R815" i="1" s="1"/>
  <c r="P816" i="1"/>
  <c r="P817" i="1"/>
  <c r="P819" i="1"/>
  <c r="P820" i="1"/>
  <c r="P821" i="1"/>
  <c r="P822" i="1"/>
  <c r="P823" i="1"/>
  <c r="Q795" i="1"/>
  <c r="Q796" i="1"/>
  <c r="Q797" i="1"/>
  <c r="Q798" i="1"/>
  <c r="Q799" i="1"/>
  <c r="Q800" i="1"/>
  <c r="Q801" i="1"/>
  <c r="Q802" i="1"/>
  <c r="Q803" i="1"/>
  <c r="Q804" i="1"/>
  <c r="Q805" i="1"/>
  <c r="Q806" i="1"/>
  <c r="Q807" i="1"/>
  <c r="Q808" i="1"/>
  <c r="Q809" i="1"/>
  <c r="Q810" i="1"/>
  <c r="Q811" i="1"/>
  <c r="Q812" i="1"/>
  <c r="Q813" i="1"/>
  <c r="Q814" i="1"/>
  <c r="Q816" i="1"/>
  <c r="Q817" i="1"/>
  <c r="Q819" i="1"/>
  <c r="Q820" i="1"/>
  <c r="Q821" i="1"/>
  <c r="Q822" i="1"/>
  <c r="Q823" i="1"/>
  <c r="R808" i="1"/>
  <c r="R809" i="1"/>
  <c r="R810" i="1"/>
  <c r="R811" i="1"/>
  <c r="R812" i="1"/>
  <c r="R813" i="1"/>
  <c r="R814" i="1"/>
  <c r="R816" i="1"/>
  <c r="R817" i="1"/>
  <c r="R819" i="1"/>
  <c r="R820" i="1"/>
  <c r="R821" i="1"/>
  <c r="R822" i="1"/>
  <c r="R823" i="1"/>
  <c r="S794" i="1"/>
  <c r="S795" i="1"/>
  <c r="S796" i="1"/>
  <c r="S797" i="1"/>
  <c r="S798" i="1"/>
  <c r="S799" i="1"/>
  <c r="S800" i="1"/>
  <c r="S801" i="1"/>
  <c r="S802" i="1"/>
  <c r="U802" i="1" s="1"/>
  <c r="S803" i="1"/>
  <c r="S804" i="1"/>
  <c r="S805" i="1"/>
  <c r="S806" i="1"/>
  <c r="S807" i="1"/>
  <c r="S808" i="1"/>
  <c r="S809" i="1"/>
  <c r="S810" i="1"/>
  <c r="S811" i="1"/>
  <c r="S812" i="1"/>
  <c r="S813" i="1"/>
  <c r="S814" i="1"/>
  <c r="S815" i="1"/>
  <c r="S816" i="1"/>
  <c r="S817" i="1"/>
  <c r="S818" i="1"/>
  <c r="S819" i="1"/>
  <c r="S820" i="1"/>
  <c r="S821" i="1"/>
  <c r="S822" i="1"/>
  <c r="S823" i="1"/>
  <c r="U794" i="1"/>
  <c r="U795" i="1"/>
  <c r="U796" i="1"/>
  <c r="U797" i="1"/>
  <c r="U798" i="1"/>
  <c r="U799" i="1"/>
  <c r="U800" i="1"/>
  <c r="U801" i="1"/>
  <c r="U803" i="1"/>
  <c r="U804" i="1"/>
  <c r="U805" i="1"/>
  <c r="U806" i="1"/>
  <c r="U807" i="1"/>
  <c r="U808" i="1"/>
  <c r="U809" i="1"/>
  <c r="U810" i="1"/>
  <c r="U811" i="1"/>
  <c r="U812" i="1"/>
  <c r="U813" i="1"/>
  <c r="U814" i="1"/>
  <c r="U815" i="1"/>
  <c r="U816" i="1"/>
  <c r="U817" i="1"/>
  <c r="U818" i="1"/>
  <c r="U819" i="1"/>
  <c r="U820" i="1"/>
  <c r="U821" i="1"/>
  <c r="U822" i="1"/>
  <c r="U823" i="1"/>
  <c r="V794" i="1"/>
  <c r="V795" i="1"/>
  <c r="V796" i="1"/>
  <c r="V797" i="1"/>
  <c r="V798" i="1"/>
  <c r="V799" i="1"/>
  <c r="V800" i="1"/>
  <c r="V801" i="1"/>
  <c r="V803" i="1"/>
  <c r="V804" i="1"/>
  <c r="V805" i="1"/>
  <c r="V806" i="1"/>
  <c r="V807" i="1"/>
  <c r="V808" i="1"/>
  <c r="V809" i="1"/>
  <c r="V810" i="1"/>
  <c r="V811" i="1"/>
  <c r="V812" i="1"/>
  <c r="V813" i="1"/>
  <c r="V814" i="1"/>
  <c r="V815" i="1"/>
  <c r="V816" i="1"/>
  <c r="V817" i="1"/>
  <c r="V818" i="1"/>
  <c r="V819" i="1"/>
  <c r="V820" i="1"/>
  <c r="V821" i="1"/>
  <c r="V822" i="1"/>
  <c r="V823" i="1"/>
  <c r="X808" i="1"/>
  <c r="X809" i="1"/>
  <c r="Y809" i="1" s="1"/>
  <c r="X810" i="1"/>
  <c r="Y810" i="1" s="1"/>
  <c r="X811" i="1"/>
  <c r="Y811" i="1" s="1"/>
  <c r="X812" i="1"/>
  <c r="Y812" i="1" s="1"/>
  <c r="X813" i="1"/>
  <c r="Y813" i="1" s="1"/>
  <c r="X814" i="1"/>
  <c r="Y814" i="1" s="1"/>
  <c r="X816" i="1"/>
  <c r="Y816" i="1" s="1"/>
  <c r="X817" i="1"/>
  <c r="Y817" i="1" s="1"/>
  <c r="X819" i="1"/>
  <c r="Y819" i="1" s="1"/>
  <c r="X820" i="1"/>
  <c r="X821" i="1"/>
  <c r="Y821" i="1" s="1"/>
  <c r="X822" i="1"/>
  <c r="Y822" i="1" s="1"/>
  <c r="X823" i="1"/>
  <c r="Y808" i="1"/>
  <c r="Y820" i="1"/>
  <c r="Y82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AA794" i="1"/>
  <c r="AA795" i="1"/>
  <c r="AA796" i="1"/>
  <c r="AA797" i="1"/>
  <c r="AA798" i="1"/>
  <c r="AA799" i="1"/>
  <c r="AA800" i="1"/>
  <c r="AA801" i="1"/>
  <c r="AA802" i="1"/>
  <c r="AA803" i="1"/>
  <c r="AA804" i="1"/>
  <c r="AA805" i="1"/>
  <c r="AA806" i="1"/>
  <c r="AA807" i="1"/>
  <c r="AA808" i="1"/>
  <c r="AA809" i="1"/>
  <c r="AA810" i="1"/>
  <c r="AA811" i="1"/>
  <c r="AA812" i="1"/>
  <c r="AA813" i="1"/>
  <c r="AA814" i="1"/>
  <c r="AA815" i="1"/>
  <c r="AA816" i="1"/>
  <c r="AA817" i="1"/>
  <c r="AA818" i="1"/>
  <c r="AA819" i="1"/>
  <c r="AA820" i="1"/>
  <c r="AA821" i="1"/>
  <c r="AA822" i="1"/>
  <c r="AA823" i="1"/>
  <c r="AD794" i="1"/>
  <c r="AD795" i="1"/>
  <c r="AD796" i="1"/>
  <c r="AD797" i="1"/>
  <c r="AD798" i="1"/>
  <c r="AD799" i="1"/>
  <c r="AD800" i="1"/>
  <c r="AD801" i="1"/>
  <c r="AD802" i="1"/>
  <c r="AD803" i="1"/>
  <c r="AD804" i="1"/>
  <c r="AD805" i="1"/>
  <c r="AD806" i="1"/>
  <c r="AD807" i="1"/>
  <c r="AD808" i="1"/>
  <c r="AD809" i="1"/>
  <c r="AD810" i="1"/>
  <c r="AD811" i="1"/>
  <c r="AD812" i="1"/>
  <c r="AD813" i="1"/>
  <c r="AD814" i="1"/>
  <c r="AD815" i="1"/>
  <c r="AD816" i="1"/>
  <c r="AD817" i="1"/>
  <c r="AD818" i="1"/>
  <c r="AD819" i="1"/>
  <c r="AD820" i="1"/>
  <c r="AD821" i="1"/>
  <c r="AD822" i="1"/>
  <c r="AD823" i="1"/>
  <c r="AE794" i="1"/>
  <c r="AE795" i="1"/>
  <c r="AE796" i="1"/>
  <c r="AE797" i="1"/>
  <c r="AE798" i="1"/>
  <c r="AE799" i="1"/>
  <c r="AE800" i="1"/>
  <c r="AE801" i="1"/>
  <c r="AE802" i="1"/>
  <c r="AE803" i="1"/>
  <c r="AE804" i="1"/>
  <c r="AE805" i="1"/>
  <c r="AE806" i="1"/>
  <c r="AE807" i="1"/>
  <c r="AE808" i="1"/>
  <c r="AE809" i="1"/>
  <c r="AE810" i="1"/>
  <c r="AE811" i="1"/>
  <c r="AE812" i="1"/>
  <c r="AE813" i="1"/>
  <c r="AE814" i="1"/>
  <c r="AE815" i="1"/>
  <c r="AE816" i="1"/>
  <c r="AE817" i="1"/>
  <c r="AE818" i="1"/>
  <c r="AE819" i="1"/>
  <c r="AE820" i="1"/>
  <c r="AE821" i="1"/>
  <c r="AE822" i="1"/>
  <c r="AE823" i="1"/>
  <c r="AF794" i="1"/>
  <c r="AF795" i="1"/>
  <c r="AF796" i="1"/>
  <c r="AF797" i="1"/>
  <c r="AF798" i="1"/>
  <c r="AF799" i="1"/>
  <c r="AF800" i="1"/>
  <c r="AF801" i="1"/>
  <c r="AF802" i="1"/>
  <c r="AF803" i="1"/>
  <c r="AF804" i="1"/>
  <c r="AF805" i="1"/>
  <c r="AF806" i="1"/>
  <c r="AF807" i="1"/>
  <c r="AF808" i="1"/>
  <c r="AF809" i="1"/>
  <c r="AF810" i="1"/>
  <c r="AF811" i="1"/>
  <c r="AF812" i="1"/>
  <c r="AF813" i="1"/>
  <c r="AF814" i="1"/>
  <c r="AF815" i="1"/>
  <c r="AF816" i="1"/>
  <c r="AF817" i="1"/>
  <c r="AF818" i="1"/>
  <c r="AF819" i="1"/>
  <c r="AF820" i="1"/>
  <c r="AF821" i="1"/>
  <c r="AF822" i="1"/>
  <c r="AF823" i="1"/>
  <c r="O792" i="1"/>
  <c r="O793" i="1"/>
  <c r="P793" i="1" s="1"/>
  <c r="S792" i="1"/>
  <c r="S793" i="1"/>
  <c r="AA792" i="1"/>
  <c r="AA793" i="1"/>
  <c r="AD792" i="1"/>
  <c r="AD793" i="1"/>
  <c r="AE792" i="1"/>
  <c r="AE793" i="1"/>
  <c r="AF792" i="1"/>
  <c r="AF793" i="1"/>
  <c r="O790" i="1"/>
  <c r="P790" i="1" s="1"/>
  <c r="Q790" i="1" s="1"/>
  <c r="R790" i="1" s="1"/>
  <c r="O791" i="1"/>
  <c r="S790" i="1"/>
  <c r="S791" i="1"/>
  <c r="AA790" i="1"/>
  <c r="AA791" i="1"/>
  <c r="AD790" i="1"/>
  <c r="AD791" i="1"/>
  <c r="AE790" i="1"/>
  <c r="AE791" i="1"/>
  <c r="AF790" i="1"/>
  <c r="AF791" i="1"/>
  <c r="O785" i="1"/>
  <c r="P785" i="1" s="1"/>
  <c r="Q785" i="1" s="1"/>
  <c r="R785" i="1" s="1"/>
  <c r="O786" i="1"/>
  <c r="O787" i="1"/>
  <c r="P787" i="1" s="1"/>
  <c r="O788" i="1"/>
  <c r="O789" i="1"/>
  <c r="P789" i="1" s="1"/>
  <c r="Q789" i="1" s="1"/>
  <c r="R789" i="1" s="1"/>
  <c r="P786" i="1"/>
  <c r="Q786" i="1" s="1"/>
  <c r="R786" i="1" s="1"/>
  <c r="P788" i="1"/>
  <c r="Q788" i="1" s="1"/>
  <c r="R788" i="1" s="1"/>
  <c r="S785" i="1"/>
  <c r="S786" i="1"/>
  <c r="S787" i="1"/>
  <c r="S788" i="1"/>
  <c r="S789" i="1"/>
  <c r="U789" i="1" s="1"/>
  <c r="U785" i="1"/>
  <c r="U786" i="1"/>
  <c r="U787" i="1"/>
  <c r="V787" i="1" s="1"/>
  <c r="U788" i="1"/>
  <c r="V788" i="1" s="1"/>
  <c r="V785" i="1"/>
  <c r="Z785" i="1"/>
  <c r="Z786" i="1"/>
  <c r="Z787" i="1"/>
  <c r="Z788" i="1"/>
  <c r="Z789" i="1"/>
  <c r="AA785" i="1"/>
  <c r="AA786" i="1"/>
  <c r="AA787" i="1"/>
  <c r="AA788" i="1"/>
  <c r="AA789" i="1"/>
  <c r="AD785" i="1"/>
  <c r="AD786" i="1"/>
  <c r="AD787" i="1"/>
  <c r="AD788" i="1"/>
  <c r="AD789" i="1"/>
  <c r="AE785" i="1"/>
  <c r="AE786" i="1"/>
  <c r="AE787" i="1"/>
  <c r="AE788" i="1"/>
  <c r="AE789" i="1"/>
  <c r="AF785" i="1"/>
  <c r="AF786" i="1"/>
  <c r="AF787" i="1"/>
  <c r="AF788" i="1"/>
  <c r="AF789" i="1"/>
  <c r="O783" i="1"/>
  <c r="O784" i="1"/>
  <c r="P783" i="1"/>
  <c r="P784" i="1"/>
  <c r="Q783" i="1"/>
  <c r="Q784" i="1"/>
  <c r="R783" i="1"/>
  <c r="R784" i="1"/>
  <c r="S783" i="1"/>
  <c r="S784" i="1"/>
  <c r="U783" i="1"/>
  <c r="V783" i="1" s="1"/>
  <c r="U784" i="1"/>
  <c r="V784" i="1" s="1"/>
  <c r="X783" i="1"/>
  <c r="Y783" i="1" s="1"/>
  <c r="X784" i="1"/>
  <c r="Y784" i="1" s="1"/>
  <c r="Z783" i="1"/>
  <c r="Z784" i="1"/>
  <c r="AA783" i="1"/>
  <c r="AA784" i="1"/>
  <c r="AD783" i="1"/>
  <c r="AD784" i="1"/>
  <c r="AE783" i="1"/>
  <c r="AE784" i="1"/>
  <c r="AF783" i="1"/>
  <c r="AF784" i="1"/>
  <c r="O782" i="1"/>
  <c r="P782" i="1" s="1"/>
  <c r="S782" i="1"/>
  <c r="AA782" i="1"/>
  <c r="AD782" i="1"/>
  <c r="AE782" i="1"/>
  <c r="AF782" i="1"/>
  <c r="O781" i="1"/>
  <c r="P781" i="1" s="1"/>
  <c r="S781" i="1"/>
  <c r="AA781" i="1"/>
  <c r="AD781" i="1"/>
  <c r="AE781" i="1"/>
  <c r="AF781" i="1"/>
  <c r="O780" i="1"/>
  <c r="P780" i="1" s="1"/>
  <c r="S780" i="1"/>
  <c r="AA780" i="1"/>
  <c r="AD780" i="1"/>
  <c r="AE780" i="1"/>
  <c r="AF780" i="1"/>
  <c r="O776" i="1"/>
  <c r="P776" i="1" s="1"/>
  <c r="O777" i="1"/>
  <c r="O778" i="1"/>
  <c r="P778" i="1" s="1"/>
  <c r="O779" i="1"/>
  <c r="P779" i="1" s="1"/>
  <c r="P777" i="1"/>
  <c r="Q777" i="1"/>
  <c r="S776" i="1"/>
  <c r="S777" i="1"/>
  <c r="S778" i="1"/>
  <c r="S779" i="1"/>
  <c r="U776" i="1"/>
  <c r="V776" i="1" s="1"/>
  <c r="U777" i="1"/>
  <c r="U778" i="1"/>
  <c r="U779" i="1"/>
  <c r="V777" i="1"/>
  <c r="V778" i="1"/>
  <c r="V779" i="1"/>
  <c r="Z776" i="1"/>
  <c r="Z777" i="1"/>
  <c r="Z778" i="1"/>
  <c r="Z779" i="1"/>
  <c r="AA776" i="1"/>
  <c r="AA777" i="1"/>
  <c r="AA778" i="1"/>
  <c r="AA779" i="1"/>
  <c r="AD776" i="1"/>
  <c r="AD777" i="1"/>
  <c r="AD778" i="1"/>
  <c r="AD779" i="1"/>
  <c r="AE776" i="1"/>
  <c r="AE777" i="1"/>
  <c r="AE778" i="1"/>
  <c r="AE779" i="1"/>
  <c r="AF776" i="1"/>
  <c r="AF777" i="1"/>
  <c r="AF778" i="1"/>
  <c r="AF779" i="1"/>
  <c r="O772" i="1"/>
  <c r="O773" i="1"/>
  <c r="P773" i="1" s="1"/>
  <c r="O774" i="1"/>
  <c r="P774" i="1" s="1"/>
  <c r="O775" i="1"/>
  <c r="P775" i="1" s="1"/>
  <c r="S772" i="1"/>
  <c r="S773" i="1"/>
  <c r="U773" i="1" s="1"/>
  <c r="V773" i="1" s="1"/>
  <c r="S774" i="1"/>
  <c r="U774" i="1" s="1"/>
  <c r="S775" i="1"/>
  <c r="U775" i="1" s="1"/>
  <c r="V775" i="1" s="1"/>
  <c r="U772" i="1"/>
  <c r="V772" i="1"/>
  <c r="Z772" i="1"/>
  <c r="Z773" i="1"/>
  <c r="Z774" i="1"/>
  <c r="Z775" i="1"/>
  <c r="AA772" i="1"/>
  <c r="AA773" i="1"/>
  <c r="AA774" i="1"/>
  <c r="AA775" i="1"/>
  <c r="AD772" i="1"/>
  <c r="AD773" i="1"/>
  <c r="AD774" i="1"/>
  <c r="AD775" i="1"/>
  <c r="AE772" i="1"/>
  <c r="AE773" i="1"/>
  <c r="AE774" i="1"/>
  <c r="AE775" i="1"/>
  <c r="AF772" i="1"/>
  <c r="AF773" i="1"/>
  <c r="AF774" i="1"/>
  <c r="AF775" i="1"/>
  <c r="O769" i="1"/>
  <c r="P769" i="1" s="1"/>
  <c r="O770" i="1"/>
  <c r="O771" i="1"/>
  <c r="P771" i="1" s="1"/>
  <c r="S769" i="1"/>
  <c r="S770" i="1"/>
  <c r="S771" i="1"/>
  <c r="AA769" i="1"/>
  <c r="AA770" i="1"/>
  <c r="AA771" i="1"/>
  <c r="AD769" i="1"/>
  <c r="AD770" i="1"/>
  <c r="AD771" i="1"/>
  <c r="AE769" i="1"/>
  <c r="AE770" i="1"/>
  <c r="AE771" i="1"/>
  <c r="AF769" i="1"/>
  <c r="AF770" i="1"/>
  <c r="AF771" i="1"/>
  <c r="O767" i="1"/>
  <c r="P767" i="1" s="1"/>
  <c r="O768" i="1"/>
  <c r="P768" i="1" s="1"/>
  <c r="S767" i="1"/>
  <c r="S768" i="1"/>
  <c r="AA767" i="1"/>
  <c r="AA768" i="1"/>
  <c r="AD767" i="1"/>
  <c r="AD768" i="1"/>
  <c r="AE767" i="1"/>
  <c r="AE768" i="1"/>
  <c r="AF767" i="1"/>
  <c r="AF768" i="1"/>
  <c r="O763" i="1"/>
  <c r="P763" i="1" s="1"/>
  <c r="Q763" i="1" s="1"/>
  <c r="R763" i="1" s="1"/>
  <c r="O764" i="1"/>
  <c r="P764" i="1" s="1"/>
  <c r="Q764" i="1" s="1"/>
  <c r="R764" i="1" s="1"/>
  <c r="O765" i="1"/>
  <c r="P765" i="1" s="1"/>
  <c r="O766" i="1"/>
  <c r="P766" i="1" s="1"/>
  <c r="S763" i="1"/>
  <c r="S764" i="1"/>
  <c r="U764" i="1" s="1"/>
  <c r="V764" i="1" s="1"/>
  <c r="S765" i="1"/>
  <c r="U765" i="1" s="1"/>
  <c r="V765" i="1" s="1"/>
  <c r="S766" i="1"/>
  <c r="U766" i="1" s="1"/>
  <c r="V766" i="1" s="1"/>
  <c r="U763" i="1"/>
  <c r="V763" i="1" s="1"/>
  <c r="Z763" i="1"/>
  <c r="Z764" i="1"/>
  <c r="Z765" i="1"/>
  <c r="Z766" i="1"/>
  <c r="AA763" i="1"/>
  <c r="AA764" i="1"/>
  <c r="AA765" i="1"/>
  <c r="AA766" i="1"/>
  <c r="AD763" i="1"/>
  <c r="AD764" i="1"/>
  <c r="AD765" i="1"/>
  <c r="AD766" i="1"/>
  <c r="AE763" i="1"/>
  <c r="AE764" i="1"/>
  <c r="AE765" i="1"/>
  <c r="AE766" i="1"/>
  <c r="AF763" i="1"/>
  <c r="AF764" i="1"/>
  <c r="AF765" i="1"/>
  <c r="AF766" i="1"/>
  <c r="O761" i="1"/>
  <c r="P761" i="1" s="1"/>
  <c r="O762" i="1"/>
  <c r="P762" i="1" s="1"/>
  <c r="S761" i="1"/>
  <c r="S762" i="1"/>
  <c r="AA761" i="1"/>
  <c r="AA762" i="1"/>
  <c r="AD761" i="1"/>
  <c r="AD762" i="1"/>
  <c r="AE761" i="1"/>
  <c r="AE762" i="1"/>
  <c r="AF761" i="1"/>
  <c r="AF762" i="1"/>
  <c r="O756" i="1"/>
  <c r="P756" i="1" s="1"/>
  <c r="Q756" i="1" s="1"/>
  <c r="R756" i="1" s="1"/>
  <c r="O757" i="1"/>
  <c r="P757" i="1" s="1"/>
  <c r="O758" i="1"/>
  <c r="P758" i="1" s="1"/>
  <c r="Q758" i="1" s="1"/>
  <c r="R758" i="1" s="1"/>
  <c r="O759" i="1"/>
  <c r="P759" i="1" s="1"/>
  <c r="O760" i="1"/>
  <c r="P760" i="1" s="1"/>
  <c r="S756" i="1"/>
  <c r="U756" i="1" s="1"/>
  <c r="V756" i="1" s="1"/>
  <c r="S757" i="1"/>
  <c r="S758" i="1"/>
  <c r="S759" i="1"/>
  <c r="S760" i="1"/>
  <c r="U760" i="1" s="1"/>
  <c r="V760" i="1" s="1"/>
  <c r="U758" i="1"/>
  <c r="V758" i="1" s="1"/>
  <c r="U759" i="1"/>
  <c r="V759" i="1" s="1"/>
  <c r="Z756" i="1"/>
  <c r="Z758" i="1"/>
  <c r="Z759" i="1"/>
  <c r="Z760" i="1"/>
  <c r="AA756" i="1"/>
  <c r="AA757" i="1"/>
  <c r="AA758" i="1"/>
  <c r="AA759" i="1"/>
  <c r="AA760" i="1"/>
  <c r="AD756" i="1"/>
  <c r="AD757" i="1"/>
  <c r="AD758" i="1"/>
  <c r="AD759" i="1"/>
  <c r="AD760" i="1"/>
  <c r="AE756" i="1"/>
  <c r="AE757" i="1"/>
  <c r="AE758" i="1"/>
  <c r="AE759" i="1"/>
  <c r="AE760" i="1"/>
  <c r="AF756" i="1"/>
  <c r="AF757" i="1"/>
  <c r="AF758" i="1"/>
  <c r="AF759" i="1"/>
  <c r="AF760" i="1"/>
  <c r="O754" i="1"/>
  <c r="O755" i="1"/>
  <c r="P754" i="1"/>
  <c r="P755" i="1"/>
  <c r="Q755" i="1" s="1"/>
  <c r="R755" i="1" s="1"/>
  <c r="Q754" i="1"/>
  <c r="S754" i="1"/>
  <c r="U754" i="1" s="1"/>
  <c r="S755" i="1"/>
  <c r="Z754" i="1"/>
  <c r="AA754" i="1"/>
  <c r="AA755" i="1"/>
  <c r="AD754" i="1"/>
  <c r="AD755" i="1"/>
  <c r="AE754" i="1"/>
  <c r="AE755" i="1"/>
  <c r="AF754" i="1"/>
  <c r="AF755" i="1"/>
  <c r="O753" i="1"/>
  <c r="P753" i="1" s="1"/>
  <c r="S753" i="1"/>
  <c r="AA753" i="1"/>
  <c r="AD753" i="1"/>
  <c r="AE753" i="1"/>
  <c r="AF753" i="1"/>
  <c r="O751" i="1"/>
  <c r="P751" i="1" s="1"/>
  <c r="Q751" i="1" s="1"/>
  <c r="R751" i="1" s="1"/>
  <c r="O752" i="1"/>
  <c r="S751" i="1"/>
  <c r="S752" i="1"/>
  <c r="AA751" i="1"/>
  <c r="AA752" i="1"/>
  <c r="AD751" i="1"/>
  <c r="AD752" i="1"/>
  <c r="AE751" i="1"/>
  <c r="AE752" i="1"/>
  <c r="AF751" i="1"/>
  <c r="AF752" i="1"/>
  <c r="O744" i="1"/>
  <c r="O745" i="1"/>
  <c r="O746" i="1"/>
  <c r="O747" i="1"/>
  <c r="P747" i="1" s="1"/>
  <c r="O748" i="1"/>
  <c r="O749" i="1"/>
  <c r="O750" i="1"/>
  <c r="P744" i="1"/>
  <c r="P745" i="1"/>
  <c r="P746" i="1"/>
  <c r="P748" i="1"/>
  <c r="P749" i="1"/>
  <c r="P750" i="1"/>
  <c r="Q744" i="1"/>
  <c r="R744" i="1" s="1"/>
  <c r="Q745" i="1"/>
  <c r="Q746" i="1"/>
  <c r="Q747" i="1"/>
  <c r="Q748" i="1"/>
  <c r="R748" i="1" s="1"/>
  <c r="Q749" i="1"/>
  <c r="Q750" i="1"/>
  <c r="R750" i="1" s="1"/>
  <c r="R745" i="1"/>
  <c r="R746" i="1"/>
  <c r="R749" i="1"/>
  <c r="S744" i="1"/>
  <c r="Z744" i="1" s="1"/>
  <c r="S745" i="1"/>
  <c r="Z745" i="1" s="1"/>
  <c r="S746" i="1"/>
  <c r="Z746" i="1" s="1"/>
  <c r="S747" i="1"/>
  <c r="Z747" i="1" s="1"/>
  <c r="S748" i="1"/>
  <c r="S749" i="1"/>
  <c r="S750" i="1"/>
  <c r="U744" i="1"/>
  <c r="V744" i="1" s="1"/>
  <c r="U745" i="1"/>
  <c r="U746" i="1"/>
  <c r="U747" i="1"/>
  <c r="V747" i="1" s="1"/>
  <c r="AA744" i="1"/>
  <c r="AA745" i="1"/>
  <c r="AA746" i="1"/>
  <c r="AA747" i="1"/>
  <c r="AA748" i="1"/>
  <c r="AA749" i="1"/>
  <c r="AA750" i="1"/>
  <c r="AD744" i="1"/>
  <c r="AD745" i="1"/>
  <c r="AD746" i="1"/>
  <c r="AD747" i="1"/>
  <c r="AD748" i="1"/>
  <c r="AD749" i="1"/>
  <c r="AD750" i="1"/>
  <c r="AE744" i="1"/>
  <c r="AE745" i="1"/>
  <c r="AE746" i="1"/>
  <c r="AE747" i="1"/>
  <c r="AE748" i="1"/>
  <c r="AE749" i="1"/>
  <c r="AE750" i="1"/>
  <c r="AF744" i="1"/>
  <c r="AF745" i="1"/>
  <c r="AF746" i="1"/>
  <c r="AF747" i="1"/>
  <c r="AF748" i="1"/>
  <c r="AF749" i="1"/>
  <c r="AF750" i="1"/>
  <c r="O742" i="1"/>
  <c r="P742" i="1" s="1"/>
  <c r="O743" i="1"/>
  <c r="P743" i="1" s="1"/>
  <c r="S742" i="1"/>
  <c r="S743" i="1"/>
  <c r="AA742" i="1"/>
  <c r="AA743" i="1"/>
  <c r="AD742" i="1"/>
  <c r="AD743" i="1"/>
  <c r="AE742" i="1"/>
  <c r="AE743" i="1"/>
  <c r="AF742" i="1"/>
  <c r="AF743" i="1"/>
  <c r="O736" i="1"/>
  <c r="O737" i="1"/>
  <c r="O738" i="1"/>
  <c r="O739" i="1"/>
  <c r="O740" i="1"/>
  <c r="O741" i="1"/>
  <c r="P736" i="1"/>
  <c r="P737" i="1"/>
  <c r="P738" i="1"/>
  <c r="P739" i="1"/>
  <c r="P740" i="1"/>
  <c r="P741" i="1"/>
  <c r="Q736" i="1"/>
  <c r="Q737" i="1"/>
  <c r="Q738" i="1"/>
  <c r="Q739" i="1"/>
  <c r="Q740" i="1"/>
  <c r="Q741" i="1"/>
  <c r="R736" i="1"/>
  <c r="R737" i="1"/>
  <c r="R738" i="1"/>
  <c r="R739" i="1"/>
  <c r="R740" i="1"/>
  <c r="R741" i="1"/>
  <c r="S736" i="1"/>
  <c r="S737" i="1"/>
  <c r="S738" i="1"/>
  <c r="S739" i="1"/>
  <c r="S740" i="1"/>
  <c r="S741" i="1"/>
  <c r="U736" i="1"/>
  <c r="U737" i="1"/>
  <c r="U738" i="1"/>
  <c r="U739" i="1"/>
  <c r="U740" i="1"/>
  <c r="U741" i="1"/>
  <c r="V736" i="1"/>
  <c r="V737" i="1"/>
  <c r="V738" i="1"/>
  <c r="V739" i="1"/>
  <c r="V740" i="1"/>
  <c r="V741" i="1"/>
  <c r="X736" i="1"/>
  <c r="Y736" i="1" s="1"/>
  <c r="X737" i="1"/>
  <c r="Y737" i="1" s="1"/>
  <c r="X738" i="1"/>
  <c r="Y738" i="1" s="1"/>
  <c r="X739" i="1"/>
  <c r="Y739" i="1" s="1"/>
  <c r="X740" i="1"/>
  <c r="Y740" i="1" s="1"/>
  <c r="X741" i="1"/>
  <c r="Y741" i="1" s="1"/>
  <c r="Z736" i="1"/>
  <c r="Z737" i="1"/>
  <c r="Z738" i="1"/>
  <c r="Z739" i="1"/>
  <c r="Z740" i="1"/>
  <c r="Z741" i="1"/>
  <c r="AA736" i="1"/>
  <c r="AA737" i="1"/>
  <c r="AA738" i="1"/>
  <c r="AA739" i="1"/>
  <c r="AA740" i="1"/>
  <c r="AA741" i="1"/>
  <c r="AD736" i="1"/>
  <c r="AD737" i="1"/>
  <c r="AD738" i="1"/>
  <c r="AD739" i="1"/>
  <c r="AD740" i="1"/>
  <c r="AD741" i="1"/>
  <c r="AE736" i="1"/>
  <c r="AE737" i="1"/>
  <c r="AE738" i="1"/>
  <c r="AE739" i="1"/>
  <c r="AE740" i="1"/>
  <c r="AE741" i="1"/>
  <c r="AF736" i="1"/>
  <c r="AF737" i="1"/>
  <c r="AF738" i="1"/>
  <c r="AF739" i="1"/>
  <c r="AF740" i="1"/>
  <c r="AF741" i="1"/>
  <c r="O734" i="1"/>
  <c r="O735" i="1"/>
  <c r="P735" i="1" s="1"/>
  <c r="Q735" i="1" s="1"/>
  <c r="R735" i="1" s="1"/>
  <c r="S734" i="1"/>
  <c r="S735" i="1"/>
  <c r="AA734" i="1"/>
  <c r="AA735" i="1"/>
  <c r="AD734" i="1"/>
  <c r="AD735" i="1"/>
  <c r="AE734" i="1"/>
  <c r="AE735" i="1"/>
  <c r="AF734" i="1"/>
  <c r="AF735" i="1"/>
  <c r="O732" i="1"/>
  <c r="P732" i="1" s="1"/>
  <c r="Q732" i="1" s="1"/>
  <c r="R732" i="1" s="1"/>
  <c r="O733" i="1"/>
  <c r="P733" i="1" s="1"/>
  <c r="Q733" i="1" s="1"/>
  <c r="R733" i="1" s="1"/>
  <c r="S732" i="1"/>
  <c r="S733" i="1"/>
  <c r="AA732" i="1"/>
  <c r="AA733" i="1"/>
  <c r="AD732" i="1"/>
  <c r="AD733" i="1"/>
  <c r="AE732" i="1"/>
  <c r="AE733" i="1"/>
  <c r="AF732" i="1"/>
  <c r="AF733" i="1"/>
  <c r="O730" i="1"/>
  <c r="O731" i="1"/>
  <c r="P731" i="1" s="1"/>
  <c r="Q731" i="1" s="1"/>
  <c r="R731" i="1" s="1"/>
  <c r="P730" i="1"/>
  <c r="Q730" i="1" s="1"/>
  <c r="R730" i="1" s="1"/>
  <c r="S730" i="1"/>
  <c r="S731" i="1"/>
  <c r="U731" i="1" s="1"/>
  <c r="U730" i="1"/>
  <c r="V730" i="1" s="1"/>
  <c r="Z730" i="1"/>
  <c r="Z731" i="1"/>
  <c r="AA730" i="1"/>
  <c r="AA731" i="1"/>
  <c r="AD730" i="1"/>
  <c r="AD731" i="1"/>
  <c r="AE730" i="1"/>
  <c r="AE731" i="1"/>
  <c r="AF730" i="1"/>
  <c r="AF731" i="1"/>
  <c r="O729" i="1"/>
  <c r="P729" i="1" s="1"/>
  <c r="S729" i="1"/>
  <c r="AA729" i="1"/>
  <c r="AD729" i="1"/>
  <c r="AE729" i="1"/>
  <c r="AF729" i="1"/>
  <c r="O728" i="1"/>
  <c r="P728" i="1" s="1"/>
  <c r="S728" i="1"/>
  <c r="AA728" i="1"/>
  <c r="AD728" i="1"/>
  <c r="AE728" i="1"/>
  <c r="AF728" i="1"/>
  <c r="O727" i="1"/>
  <c r="S727" i="1"/>
  <c r="AA727" i="1"/>
  <c r="AD727" i="1"/>
  <c r="AE727" i="1"/>
  <c r="AF727" i="1"/>
  <c r="O726" i="1"/>
  <c r="P726" i="1" s="1"/>
  <c r="Q726" i="1" s="1"/>
  <c r="R726" i="1" s="1"/>
  <c r="S726" i="1"/>
  <c r="AA726" i="1"/>
  <c r="AD726" i="1"/>
  <c r="AE726" i="1"/>
  <c r="AF726" i="1"/>
  <c r="O724" i="1"/>
  <c r="O725" i="1"/>
  <c r="P725" i="1" s="1"/>
  <c r="S724" i="1"/>
  <c r="S725" i="1"/>
  <c r="AA724" i="1"/>
  <c r="AA725" i="1"/>
  <c r="AD724" i="1"/>
  <c r="AD725" i="1"/>
  <c r="AE724" i="1"/>
  <c r="AE725" i="1"/>
  <c r="AF724" i="1"/>
  <c r="AF725" i="1"/>
  <c r="O722" i="1"/>
  <c r="P722" i="1" s="1"/>
  <c r="O723" i="1"/>
  <c r="P723" i="1" s="1"/>
  <c r="S722" i="1"/>
  <c r="S723" i="1"/>
  <c r="AA722" i="1"/>
  <c r="AA723" i="1"/>
  <c r="AD722" i="1"/>
  <c r="AD723" i="1"/>
  <c r="AE722" i="1"/>
  <c r="AE723" i="1"/>
  <c r="AF722" i="1"/>
  <c r="AF723" i="1"/>
  <c r="O719" i="1"/>
  <c r="P719" i="1" s="1"/>
  <c r="Q719" i="1" s="1"/>
  <c r="R719" i="1" s="1"/>
  <c r="O720" i="1"/>
  <c r="P720" i="1" s="1"/>
  <c r="Q720" i="1" s="1"/>
  <c r="R720" i="1" s="1"/>
  <c r="O721" i="1"/>
  <c r="S719" i="1"/>
  <c r="S720" i="1"/>
  <c r="S721" i="1"/>
  <c r="AA719" i="1"/>
  <c r="AA720" i="1"/>
  <c r="AA721" i="1"/>
  <c r="AD719" i="1"/>
  <c r="AD720" i="1"/>
  <c r="AD721" i="1"/>
  <c r="AE719" i="1"/>
  <c r="AE720" i="1"/>
  <c r="AE721" i="1"/>
  <c r="AF719" i="1"/>
  <c r="AF720" i="1"/>
  <c r="AF721" i="1"/>
  <c r="O718" i="1"/>
  <c r="P718" i="1" s="1"/>
  <c r="S718" i="1"/>
  <c r="AA718" i="1"/>
  <c r="AD718" i="1"/>
  <c r="AE718" i="1"/>
  <c r="AF718" i="1"/>
  <c r="O717" i="1"/>
  <c r="P717" i="1" s="1"/>
  <c r="S717" i="1"/>
  <c r="AA717" i="1"/>
  <c r="AD717" i="1"/>
  <c r="AE717" i="1"/>
  <c r="AF717" i="1"/>
  <c r="O716" i="1"/>
  <c r="S716" i="1"/>
  <c r="AA716" i="1"/>
  <c r="AD716" i="1"/>
  <c r="AE716" i="1"/>
  <c r="AF716" i="1"/>
  <c r="O715" i="1"/>
  <c r="P715" i="1" s="1"/>
  <c r="S715" i="1"/>
  <c r="AA715" i="1"/>
  <c r="AD715" i="1"/>
  <c r="AE715" i="1"/>
  <c r="AF715" i="1"/>
  <c r="O714" i="1"/>
  <c r="P714" i="1" s="1"/>
  <c r="Q714" i="1" s="1"/>
  <c r="R714" i="1" s="1"/>
  <c r="S714" i="1"/>
  <c r="AA714" i="1"/>
  <c r="AD714" i="1"/>
  <c r="AE714" i="1"/>
  <c r="AF714" i="1"/>
  <c r="O711" i="1"/>
  <c r="P711" i="1" s="1"/>
  <c r="Q711" i="1" s="1"/>
  <c r="R711" i="1" s="1"/>
  <c r="O712" i="1"/>
  <c r="P712" i="1" s="1"/>
  <c r="Q712" i="1" s="1"/>
  <c r="R712" i="1" s="1"/>
  <c r="O713" i="1"/>
  <c r="P713" i="1" s="1"/>
  <c r="S711" i="1"/>
  <c r="S712" i="1"/>
  <c r="S713" i="1"/>
  <c r="AA711" i="1"/>
  <c r="AA712" i="1"/>
  <c r="AA713" i="1"/>
  <c r="AD711" i="1"/>
  <c r="AD712" i="1"/>
  <c r="AD713" i="1"/>
  <c r="AE711" i="1"/>
  <c r="AE712" i="1"/>
  <c r="AE713" i="1"/>
  <c r="AF711" i="1"/>
  <c r="AF712" i="1"/>
  <c r="AF713" i="1"/>
  <c r="O710" i="1"/>
  <c r="S710" i="1"/>
  <c r="AA710" i="1"/>
  <c r="AD710" i="1"/>
  <c r="AE710" i="1"/>
  <c r="AF710" i="1"/>
  <c r="O709" i="1"/>
  <c r="P709" i="1" s="1"/>
  <c r="S709" i="1"/>
  <c r="AA709" i="1"/>
  <c r="AD709" i="1"/>
  <c r="AE709" i="1"/>
  <c r="AF709" i="1"/>
  <c r="O707" i="1"/>
  <c r="P707" i="1" s="1"/>
  <c r="O708" i="1"/>
  <c r="S707" i="1"/>
  <c r="S708" i="1"/>
  <c r="AA707" i="1"/>
  <c r="AA708" i="1"/>
  <c r="AD707" i="1"/>
  <c r="AD708" i="1"/>
  <c r="AE707" i="1"/>
  <c r="AE708" i="1"/>
  <c r="AF707" i="1"/>
  <c r="AF708" i="1"/>
  <c r="O706" i="1"/>
  <c r="P706" i="1" s="1"/>
  <c r="S706" i="1"/>
  <c r="AA706" i="1"/>
  <c r="AD706" i="1"/>
  <c r="AE706" i="1"/>
  <c r="AF706" i="1"/>
  <c r="O701" i="1"/>
  <c r="O702" i="1"/>
  <c r="O703" i="1"/>
  <c r="O704" i="1"/>
  <c r="O705" i="1"/>
  <c r="P701" i="1"/>
  <c r="Q701" i="1" s="1"/>
  <c r="R701" i="1" s="1"/>
  <c r="P702" i="1"/>
  <c r="P703" i="1"/>
  <c r="P704" i="1"/>
  <c r="Q704" i="1" s="1"/>
  <c r="R704" i="1" s="1"/>
  <c r="P705" i="1"/>
  <c r="Q705" i="1" s="1"/>
  <c r="R705" i="1" s="1"/>
  <c r="Q702" i="1"/>
  <c r="R702" i="1" s="1"/>
  <c r="S701" i="1"/>
  <c r="S702" i="1"/>
  <c r="U702" i="1" s="1"/>
  <c r="V702" i="1" s="1"/>
  <c r="S703" i="1"/>
  <c r="S704" i="1"/>
  <c r="U704" i="1" s="1"/>
  <c r="S705" i="1"/>
  <c r="U705" i="1" s="1"/>
  <c r="U701" i="1"/>
  <c r="U703" i="1"/>
  <c r="Z701" i="1"/>
  <c r="Z702" i="1"/>
  <c r="Z703" i="1"/>
  <c r="Z704" i="1"/>
  <c r="Z705" i="1"/>
  <c r="AA701" i="1"/>
  <c r="AA702" i="1"/>
  <c r="AA703" i="1"/>
  <c r="AA704" i="1"/>
  <c r="AA705" i="1"/>
  <c r="AD701" i="1"/>
  <c r="AD702" i="1"/>
  <c r="AD703" i="1"/>
  <c r="AD704" i="1"/>
  <c r="AD705" i="1"/>
  <c r="AE701" i="1"/>
  <c r="AE702" i="1"/>
  <c r="AE703" i="1"/>
  <c r="AE704" i="1"/>
  <c r="AE705" i="1"/>
  <c r="AF701" i="1"/>
  <c r="AF702" i="1"/>
  <c r="AF703" i="1"/>
  <c r="AF704" i="1"/>
  <c r="AF705" i="1"/>
  <c r="O699" i="1"/>
  <c r="P699" i="1" s="1"/>
  <c r="O700" i="1"/>
  <c r="P700" i="1" s="1"/>
  <c r="S699" i="1"/>
  <c r="S700" i="1"/>
  <c r="AA699" i="1"/>
  <c r="AA700" i="1"/>
  <c r="AD699" i="1"/>
  <c r="AD700" i="1"/>
  <c r="AE699" i="1"/>
  <c r="AE700" i="1"/>
  <c r="AF699" i="1"/>
  <c r="AF700" i="1"/>
  <c r="O698" i="1"/>
  <c r="P698" i="1" s="1"/>
  <c r="S698" i="1"/>
  <c r="AA698" i="1"/>
  <c r="AD698" i="1"/>
  <c r="AE698" i="1"/>
  <c r="AF698" i="1"/>
  <c r="O697" i="1"/>
  <c r="P697" i="1" s="1"/>
  <c r="S697" i="1"/>
  <c r="AA697" i="1"/>
  <c r="AD697" i="1"/>
  <c r="AE697" i="1"/>
  <c r="AF697" i="1"/>
  <c r="O696" i="1"/>
  <c r="P696" i="1" s="1"/>
  <c r="S696" i="1"/>
  <c r="AA696" i="1"/>
  <c r="AD696" i="1"/>
  <c r="AE696" i="1"/>
  <c r="AF696" i="1"/>
  <c r="O695" i="1"/>
  <c r="P695" i="1" s="1"/>
  <c r="S695" i="1"/>
  <c r="AA695" i="1"/>
  <c r="AD695" i="1"/>
  <c r="AE695" i="1"/>
  <c r="AF695" i="1"/>
  <c r="O693" i="1"/>
  <c r="P693" i="1" s="1"/>
  <c r="O694" i="1"/>
  <c r="S693" i="1"/>
  <c r="S694" i="1"/>
  <c r="AA693" i="1"/>
  <c r="AA694" i="1"/>
  <c r="AD693" i="1"/>
  <c r="AD694" i="1"/>
  <c r="AE693" i="1"/>
  <c r="AE694" i="1"/>
  <c r="AF693" i="1"/>
  <c r="AF694" i="1"/>
  <c r="O692" i="1"/>
  <c r="P692" i="1" s="1"/>
  <c r="S692" i="1"/>
  <c r="AA692" i="1"/>
  <c r="AD692" i="1"/>
  <c r="AE692" i="1"/>
  <c r="AF692" i="1"/>
  <c r="O690" i="1"/>
  <c r="P690" i="1" s="1"/>
  <c r="O691" i="1"/>
  <c r="P691" i="1" s="1"/>
  <c r="S690" i="1"/>
  <c r="S691" i="1"/>
  <c r="AA690" i="1"/>
  <c r="AA691" i="1"/>
  <c r="AD690" i="1"/>
  <c r="AD691" i="1"/>
  <c r="AE690" i="1"/>
  <c r="AE691" i="1"/>
  <c r="AF690" i="1"/>
  <c r="AF691" i="1"/>
  <c r="O689" i="1"/>
  <c r="P689" i="1" s="1"/>
  <c r="S689" i="1"/>
  <c r="AA689" i="1"/>
  <c r="AD689" i="1"/>
  <c r="AE689" i="1"/>
  <c r="AF689" i="1"/>
  <c r="O687" i="1"/>
  <c r="P687" i="1" s="1"/>
  <c r="Q687" i="1" s="1"/>
  <c r="R687" i="1" s="1"/>
  <c r="O688" i="1"/>
  <c r="S687" i="1"/>
  <c r="S688" i="1"/>
  <c r="AA687" i="1"/>
  <c r="AA688" i="1"/>
  <c r="AD687" i="1"/>
  <c r="AD688" i="1"/>
  <c r="AE687" i="1"/>
  <c r="AE688" i="1"/>
  <c r="AF687" i="1"/>
  <c r="AF688" i="1"/>
  <c r="O685" i="1"/>
  <c r="P685" i="1" s="1"/>
  <c r="O686" i="1"/>
  <c r="P686" i="1" s="1"/>
  <c r="Q686" i="1" s="1"/>
  <c r="R686" i="1" s="1"/>
  <c r="S685" i="1"/>
  <c r="S686" i="1"/>
  <c r="AA685" i="1"/>
  <c r="AA686" i="1"/>
  <c r="AD685" i="1"/>
  <c r="AD686" i="1"/>
  <c r="AE685" i="1"/>
  <c r="AE686" i="1"/>
  <c r="AF685" i="1"/>
  <c r="AF686" i="1"/>
  <c r="O675" i="1"/>
  <c r="O676" i="1"/>
  <c r="O677" i="1"/>
  <c r="O678" i="1"/>
  <c r="O679" i="1"/>
  <c r="P679" i="1" s="1"/>
  <c r="O680" i="1"/>
  <c r="O681" i="1"/>
  <c r="O682" i="1"/>
  <c r="O683" i="1"/>
  <c r="O684" i="1"/>
  <c r="P675" i="1"/>
  <c r="P676" i="1"/>
  <c r="P677" i="1"/>
  <c r="P678" i="1"/>
  <c r="P680" i="1"/>
  <c r="P681" i="1"/>
  <c r="P683" i="1"/>
  <c r="P684" i="1"/>
  <c r="Q675" i="1"/>
  <c r="Q676" i="1"/>
  <c r="Q677" i="1"/>
  <c r="Q681" i="1"/>
  <c r="Q683" i="1"/>
  <c r="R675" i="1"/>
  <c r="R676" i="1"/>
  <c r="R677" i="1"/>
  <c r="R681" i="1"/>
  <c r="R683" i="1"/>
  <c r="S675" i="1"/>
  <c r="S676" i="1"/>
  <c r="S677" i="1"/>
  <c r="S678" i="1"/>
  <c r="S679" i="1"/>
  <c r="S680" i="1"/>
  <c r="S681" i="1"/>
  <c r="S682" i="1"/>
  <c r="S683" i="1"/>
  <c r="S684" i="1"/>
  <c r="U675" i="1"/>
  <c r="U676" i="1"/>
  <c r="U677" i="1"/>
  <c r="U679" i="1"/>
  <c r="U681" i="1"/>
  <c r="U682" i="1"/>
  <c r="U683" i="1"/>
  <c r="V683" i="1" s="1"/>
  <c r="U684" i="1"/>
  <c r="V675" i="1"/>
  <c r="V677" i="1"/>
  <c r="V679" i="1"/>
  <c r="V682" i="1"/>
  <c r="V684" i="1"/>
  <c r="X675" i="1"/>
  <c r="Y675" i="1" s="1"/>
  <c r="X677" i="1"/>
  <c r="Y677" i="1" s="1"/>
  <c r="X683" i="1"/>
  <c r="Y683" i="1" s="1"/>
  <c r="Z675" i="1"/>
  <c r="Z676" i="1"/>
  <c r="Z677" i="1"/>
  <c r="Z679" i="1"/>
  <c r="Z681" i="1"/>
  <c r="Z682" i="1"/>
  <c r="Z683" i="1"/>
  <c r="Z684" i="1"/>
  <c r="AA675" i="1"/>
  <c r="AA676" i="1"/>
  <c r="AA677" i="1"/>
  <c r="AA678" i="1"/>
  <c r="AA679" i="1"/>
  <c r="AA680" i="1"/>
  <c r="AA681" i="1"/>
  <c r="AA682" i="1"/>
  <c r="AA683" i="1"/>
  <c r="AA684" i="1"/>
  <c r="AD675" i="1"/>
  <c r="AD676" i="1"/>
  <c r="AD677" i="1"/>
  <c r="AD678" i="1"/>
  <c r="AD679" i="1"/>
  <c r="AD680" i="1"/>
  <c r="AD681" i="1"/>
  <c r="AD682" i="1"/>
  <c r="AD683" i="1"/>
  <c r="AD684" i="1"/>
  <c r="AE675" i="1"/>
  <c r="AE676" i="1"/>
  <c r="AE677" i="1"/>
  <c r="AE678" i="1"/>
  <c r="AE679" i="1"/>
  <c r="AE680" i="1"/>
  <c r="AE681" i="1"/>
  <c r="AE682" i="1"/>
  <c r="AE683" i="1"/>
  <c r="AE684" i="1"/>
  <c r="AF675" i="1"/>
  <c r="AF676" i="1"/>
  <c r="AF677" i="1"/>
  <c r="AF678" i="1"/>
  <c r="AF679" i="1"/>
  <c r="AF680" i="1"/>
  <c r="AF681" i="1"/>
  <c r="AF682" i="1"/>
  <c r="AF683" i="1"/>
  <c r="AF684" i="1"/>
  <c r="O672" i="1"/>
  <c r="P672" i="1" s="1"/>
  <c r="Q672" i="1" s="1"/>
  <c r="R672" i="1" s="1"/>
  <c r="O673" i="1"/>
  <c r="O674" i="1"/>
  <c r="P674" i="1" s="1"/>
  <c r="S672" i="1"/>
  <c r="S673" i="1"/>
  <c r="S674" i="1"/>
  <c r="U674" i="1" s="1"/>
  <c r="V674" i="1" s="1"/>
  <c r="U673" i="1"/>
  <c r="V673" i="1"/>
  <c r="Z673" i="1"/>
  <c r="Z674" i="1"/>
  <c r="AA672" i="1"/>
  <c r="AA673" i="1"/>
  <c r="AA674" i="1"/>
  <c r="AD672" i="1"/>
  <c r="AD673" i="1"/>
  <c r="AD674" i="1"/>
  <c r="AE672" i="1"/>
  <c r="AE673" i="1"/>
  <c r="AE674" i="1"/>
  <c r="AF672" i="1"/>
  <c r="AF673" i="1"/>
  <c r="AF674" i="1"/>
  <c r="O671" i="1"/>
  <c r="P671" i="1" s="1"/>
  <c r="Q671" i="1" s="1"/>
  <c r="R671" i="1" s="1"/>
  <c r="S671" i="1"/>
  <c r="U671" i="1" s="1"/>
  <c r="Z671" i="1"/>
  <c r="AA671" i="1"/>
  <c r="AD671" i="1"/>
  <c r="AE671" i="1"/>
  <c r="AF671" i="1"/>
  <c r="O670" i="1"/>
  <c r="P670" i="1" s="1"/>
  <c r="Q670" i="1" s="1"/>
  <c r="R670" i="1" s="1"/>
  <c r="S670" i="1"/>
  <c r="AA670" i="1"/>
  <c r="AD670" i="1"/>
  <c r="AE670" i="1"/>
  <c r="AF670" i="1"/>
  <c r="O668" i="1"/>
  <c r="O669" i="1"/>
  <c r="P668" i="1"/>
  <c r="Q668" i="1" s="1"/>
  <c r="R668" i="1" s="1"/>
  <c r="P669" i="1"/>
  <c r="S668" i="1"/>
  <c r="S669" i="1"/>
  <c r="U669" i="1" s="1"/>
  <c r="V669" i="1" s="1"/>
  <c r="U668" i="1"/>
  <c r="Z668" i="1"/>
  <c r="Z669" i="1"/>
  <c r="AA668" i="1"/>
  <c r="AA669" i="1"/>
  <c r="AD668" i="1"/>
  <c r="AD669" i="1"/>
  <c r="AE668" i="1"/>
  <c r="AE669" i="1"/>
  <c r="AF668" i="1"/>
  <c r="AF669" i="1"/>
  <c r="O667" i="1"/>
  <c r="P667" i="1" s="1"/>
  <c r="Q667" i="1" s="1"/>
  <c r="R667" i="1" s="1"/>
  <c r="S667" i="1"/>
  <c r="AA667" i="1"/>
  <c r="AD667" i="1"/>
  <c r="AE667" i="1"/>
  <c r="AF667" i="1"/>
  <c r="O666" i="1"/>
  <c r="P666" i="1" s="1"/>
  <c r="S666" i="1"/>
  <c r="AA666" i="1"/>
  <c r="AD666" i="1"/>
  <c r="AE666" i="1"/>
  <c r="AF666" i="1"/>
  <c r="O665" i="1"/>
  <c r="P665" i="1" s="1"/>
  <c r="S665" i="1"/>
  <c r="AA665" i="1"/>
  <c r="AD665" i="1"/>
  <c r="AE665" i="1"/>
  <c r="AF665" i="1"/>
  <c r="O664" i="1"/>
  <c r="P664" i="1" s="1"/>
  <c r="Q664" i="1" s="1"/>
  <c r="R664" i="1" s="1"/>
  <c r="S664" i="1"/>
  <c r="AA664" i="1"/>
  <c r="AD664" i="1"/>
  <c r="AE664" i="1"/>
  <c r="AF664" i="1"/>
  <c r="O663" i="1"/>
  <c r="P663" i="1" s="1"/>
  <c r="S663" i="1"/>
  <c r="AA663" i="1"/>
  <c r="AD663" i="1"/>
  <c r="AE663" i="1"/>
  <c r="AF663" i="1"/>
  <c r="O659" i="1"/>
  <c r="P659" i="1" s="1"/>
  <c r="O660" i="1"/>
  <c r="O661" i="1"/>
  <c r="P661" i="1" s="1"/>
  <c r="O662" i="1"/>
  <c r="P662" i="1" s="1"/>
  <c r="P660" i="1"/>
  <c r="Q660" i="1"/>
  <c r="Q662" i="1"/>
  <c r="S659" i="1"/>
  <c r="S660" i="1"/>
  <c r="U660" i="1" s="1"/>
  <c r="S661" i="1"/>
  <c r="S662" i="1"/>
  <c r="U662" i="1" s="1"/>
  <c r="U661" i="1"/>
  <c r="V661" i="1" s="1"/>
  <c r="Z660" i="1"/>
  <c r="Z661" i="1"/>
  <c r="Z662" i="1"/>
  <c r="AA659" i="1"/>
  <c r="AA660" i="1"/>
  <c r="AA661" i="1"/>
  <c r="AA662" i="1"/>
  <c r="AD659" i="1"/>
  <c r="AD660" i="1"/>
  <c r="AD661" i="1"/>
  <c r="AD662" i="1"/>
  <c r="AE659" i="1"/>
  <c r="AE660" i="1"/>
  <c r="AE661" i="1"/>
  <c r="AE662" i="1"/>
  <c r="AF659" i="1"/>
  <c r="AF660" i="1"/>
  <c r="AF661" i="1"/>
  <c r="AF662" i="1"/>
  <c r="O658" i="1"/>
  <c r="P658" i="1" s="1"/>
  <c r="S658" i="1"/>
  <c r="AA658" i="1"/>
  <c r="AD658" i="1"/>
  <c r="AE658" i="1"/>
  <c r="AF658" i="1"/>
  <c r="O652" i="1"/>
  <c r="O653" i="1"/>
  <c r="O654" i="1"/>
  <c r="O655" i="1"/>
  <c r="O656" i="1"/>
  <c r="O657" i="1"/>
  <c r="P652" i="1"/>
  <c r="P653" i="1"/>
  <c r="P654" i="1"/>
  <c r="P655" i="1"/>
  <c r="P656" i="1"/>
  <c r="P657" i="1"/>
  <c r="Q652" i="1"/>
  <c r="Q653" i="1"/>
  <c r="Q654" i="1"/>
  <c r="Q655" i="1"/>
  <c r="Q656" i="1"/>
  <c r="R652" i="1"/>
  <c r="R653" i="1"/>
  <c r="R654" i="1"/>
  <c r="R655" i="1"/>
  <c r="R656" i="1"/>
  <c r="S652" i="1"/>
  <c r="U652" i="1" s="1"/>
  <c r="S653" i="1"/>
  <c r="U653" i="1" s="1"/>
  <c r="S654" i="1"/>
  <c r="S655" i="1"/>
  <c r="S656" i="1"/>
  <c r="S657" i="1"/>
  <c r="U657" i="1" s="1"/>
  <c r="V657" i="1" s="1"/>
  <c r="U655" i="1"/>
  <c r="U656" i="1"/>
  <c r="Z652" i="1"/>
  <c r="Z653" i="1"/>
  <c r="Z655" i="1"/>
  <c r="Z656" i="1"/>
  <c r="Z657" i="1"/>
  <c r="AA652" i="1"/>
  <c r="AA653" i="1"/>
  <c r="AA654" i="1"/>
  <c r="AA655" i="1"/>
  <c r="AA656" i="1"/>
  <c r="AA657" i="1"/>
  <c r="AD652" i="1"/>
  <c r="AD653" i="1"/>
  <c r="AD654" i="1"/>
  <c r="AD655" i="1"/>
  <c r="AD656" i="1"/>
  <c r="AD657" i="1"/>
  <c r="AE652" i="1"/>
  <c r="AE653" i="1"/>
  <c r="AE654" i="1"/>
  <c r="AE655" i="1"/>
  <c r="AE656" i="1"/>
  <c r="AE657" i="1"/>
  <c r="AF652" i="1"/>
  <c r="AF653" i="1"/>
  <c r="AF654" i="1"/>
  <c r="AF655" i="1"/>
  <c r="AF656" i="1"/>
  <c r="AF657" i="1"/>
  <c r="O651" i="1"/>
  <c r="P651" i="1" s="1"/>
  <c r="Q651" i="1" s="1"/>
  <c r="R651" i="1" s="1"/>
  <c r="S651" i="1"/>
  <c r="AA651" i="1"/>
  <c r="AD651" i="1"/>
  <c r="AE651" i="1"/>
  <c r="AF651" i="1"/>
  <c r="O650" i="1"/>
  <c r="S650" i="1"/>
  <c r="AA650" i="1"/>
  <c r="AD650" i="1"/>
  <c r="AE650" i="1"/>
  <c r="AF650" i="1"/>
  <c r="O641" i="1"/>
  <c r="O642" i="1"/>
  <c r="O643" i="1"/>
  <c r="O644" i="1"/>
  <c r="O645" i="1"/>
  <c r="O646" i="1"/>
  <c r="P646" i="1" s="1"/>
  <c r="O647" i="1"/>
  <c r="O648" i="1"/>
  <c r="O649" i="1"/>
  <c r="P641" i="1"/>
  <c r="P642" i="1"/>
  <c r="P644" i="1"/>
  <c r="Q644" i="1" s="1"/>
  <c r="R644" i="1" s="1"/>
  <c r="P645" i="1"/>
  <c r="Q645" i="1" s="1"/>
  <c r="R645" i="1" s="1"/>
  <c r="P647" i="1"/>
  <c r="Q647" i="1" s="1"/>
  <c r="R647" i="1" s="1"/>
  <c r="P648" i="1"/>
  <c r="P649" i="1"/>
  <c r="Q649" i="1" s="1"/>
  <c r="R649" i="1" s="1"/>
  <c r="Q641" i="1"/>
  <c r="Q642" i="1"/>
  <c r="Q648" i="1"/>
  <c r="R641" i="1"/>
  <c r="R642" i="1"/>
  <c r="R648" i="1"/>
  <c r="S641" i="1"/>
  <c r="S642" i="1"/>
  <c r="S643" i="1"/>
  <c r="S644" i="1"/>
  <c r="U644" i="1" s="1"/>
  <c r="V644" i="1" s="1"/>
  <c r="S645" i="1"/>
  <c r="U645" i="1" s="1"/>
  <c r="V645" i="1" s="1"/>
  <c r="S646" i="1"/>
  <c r="S647" i="1"/>
  <c r="S648" i="1"/>
  <c r="S649" i="1"/>
  <c r="U641" i="1"/>
  <c r="U642" i="1"/>
  <c r="U643" i="1"/>
  <c r="U646" i="1"/>
  <c r="U647" i="1"/>
  <c r="U648" i="1"/>
  <c r="U649" i="1"/>
  <c r="V641" i="1"/>
  <c r="V642" i="1"/>
  <c r="V643" i="1"/>
  <c r="V646" i="1"/>
  <c r="V648" i="1"/>
  <c r="X641" i="1"/>
  <c r="Y641" i="1" s="1"/>
  <c r="X648" i="1"/>
  <c r="Y648" i="1" s="1"/>
  <c r="Z641" i="1"/>
  <c r="Z642" i="1"/>
  <c r="Z643" i="1"/>
  <c r="Z644" i="1"/>
  <c r="Z645" i="1"/>
  <c r="Z646" i="1"/>
  <c r="Z647" i="1"/>
  <c r="Z648" i="1"/>
  <c r="Z649" i="1"/>
  <c r="AA641" i="1"/>
  <c r="AA642" i="1"/>
  <c r="AA643" i="1"/>
  <c r="AA644" i="1"/>
  <c r="AA645" i="1"/>
  <c r="AA646" i="1"/>
  <c r="AA647" i="1"/>
  <c r="AA648" i="1"/>
  <c r="AA649" i="1"/>
  <c r="AD641" i="1"/>
  <c r="AD642" i="1"/>
  <c r="AD643" i="1"/>
  <c r="AD644" i="1"/>
  <c r="AD645" i="1"/>
  <c r="AD646" i="1"/>
  <c r="AD647" i="1"/>
  <c r="AD648" i="1"/>
  <c r="AD649" i="1"/>
  <c r="AE641" i="1"/>
  <c r="AE642" i="1"/>
  <c r="AE643" i="1"/>
  <c r="AE644" i="1"/>
  <c r="AE645" i="1"/>
  <c r="AE646" i="1"/>
  <c r="AE647" i="1"/>
  <c r="AE648" i="1"/>
  <c r="AE649" i="1"/>
  <c r="AF641" i="1"/>
  <c r="AF642" i="1"/>
  <c r="AF643" i="1"/>
  <c r="AF644" i="1"/>
  <c r="AF645" i="1"/>
  <c r="AF646" i="1"/>
  <c r="AF647" i="1"/>
  <c r="AF648" i="1"/>
  <c r="AF649" i="1"/>
  <c r="O634" i="1"/>
  <c r="P634" i="1" s="1"/>
  <c r="O635" i="1"/>
  <c r="O636" i="1"/>
  <c r="P636" i="1" s="1"/>
  <c r="O637" i="1"/>
  <c r="P637" i="1" s="1"/>
  <c r="O638" i="1"/>
  <c r="P638" i="1" s="1"/>
  <c r="O639" i="1"/>
  <c r="O640" i="1"/>
  <c r="P635" i="1"/>
  <c r="Q635" i="1" s="1"/>
  <c r="R635" i="1" s="1"/>
  <c r="S634" i="1"/>
  <c r="S635" i="1"/>
  <c r="S636" i="1"/>
  <c r="S637" i="1"/>
  <c r="U637" i="1" s="1"/>
  <c r="S638" i="1"/>
  <c r="S639" i="1"/>
  <c r="U639" i="1" s="1"/>
  <c r="V639" i="1" s="1"/>
  <c r="S640" i="1"/>
  <c r="U634" i="1"/>
  <c r="V634" i="1" s="1"/>
  <c r="U635" i="1"/>
  <c r="V635" i="1" s="1"/>
  <c r="U636" i="1"/>
  <c r="V636" i="1" s="1"/>
  <c r="U638" i="1"/>
  <c r="V638" i="1" s="1"/>
  <c r="U640" i="1"/>
  <c r="V640" i="1" s="1"/>
  <c r="Z634" i="1"/>
  <c r="Z635" i="1"/>
  <c r="Z636" i="1"/>
  <c r="Z637" i="1"/>
  <c r="Z638" i="1"/>
  <c r="Z639" i="1"/>
  <c r="Z640" i="1"/>
  <c r="AA634" i="1"/>
  <c r="AA635" i="1"/>
  <c r="AA636" i="1"/>
  <c r="AA637" i="1"/>
  <c r="AA638" i="1"/>
  <c r="AA639" i="1"/>
  <c r="AA640" i="1"/>
  <c r="AD634" i="1"/>
  <c r="AD635" i="1"/>
  <c r="AD636" i="1"/>
  <c r="AD637" i="1"/>
  <c r="AD638" i="1"/>
  <c r="AD639" i="1"/>
  <c r="AD640" i="1"/>
  <c r="AE634" i="1"/>
  <c r="AE635" i="1"/>
  <c r="AE636" i="1"/>
  <c r="AE637" i="1"/>
  <c r="AE638" i="1"/>
  <c r="AE639" i="1"/>
  <c r="AE640" i="1"/>
  <c r="AF634" i="1"/>
  <c r="AF635" i="1"/>
  <c r="AF636" i="1"/>
  <c r="AF637" i="1"/>
  <c r="AF638" i="1"/>
  <c r="AF639" i="1"/>
  <c r="AF640" i="1"/>
  <c r="O633" i="1"/>
  <c r="P633" i="1" s="1"/>
  <c r="S633" i="1"/>
  <c r="AA633" i="1"/>
  <c r="AD633" i="1"/>
  <c r="AE633" i="1"/>
  <c r="AF633" i="1"/>
  <c r="O632" i="1"/>
  <c r="P632" i="1" s="1"/>
  <c r="Q632" i="1" s="1"/>
  <c r="R632" i="1" s="1"/>
  <c r="S632" i="1"/>
  <c r="AA632" i="1"/>
  <c r="AD632" i="1"/>
  <c r="AE632" i="1"/>
  <c r="AF632" i="1"/>
  <c r="O631" i="1"/>
  <c r="P631" i="1" s="1"/>
  <c r="S631" i="1"/>
  <c r="AA631" i="1"/>
  <c r="AD631" i="1"/>
  <c r="AE631" i="1"/>
  <c r="AF631" i="1"/>
  <c r="O629" i="1"/>
  <c r="O630" i="1"/>
  <c r="P630" i="1" s="1"/>
  <c r="P629" i="1"/>
  <c r="S629" i="1"/>
  <c r="U629" i="1" s="1"/>
  <c r="V629" i="1" s="1"/>
  <c r="S630" i="1"/>
  <c r="U630" i="1" s="1"/>
  <c r="V630" i="1" s="1"/>
  <c r="Z629" i="1"/>
  <c r="Z630" i="1"/>
  <c r="AA629" i="1"/>
  <c r="AA630" i="1"/>
  <c r="AD629" i="1"/>
  <c r="AD630" i="1"/>
  <c r="AE629" i="1"/>
  <c r="AE630" i="1"/>
  <c r="AF629" i="1"/>
  <c r="AF630" i="1"/>
  <c r="O628" i="1"/>
  <c r="P628" i="1" s="1"/>
  <c r="S628" i="1"/>
  <c r="AA628" i="1"/>
  <c r="AD628" i="1"/>
  <c r="AE628" i="1"/>
  <c r="AF628" i="1"/>
  <c r="O627" i="1"/>
  <c r="P627" i="1" s="1"/>
  <c r="S627" i="1"/>
  <c r="AA627" i="1"/>
  <c r="AD627" i="1"/>
  <c r="AE627" i="1"/>
  <c r="AF627" i="1"/>
  <c r="O626" i="1"/>
  <c r="S626" i="1"/>
  <c r="AA626" i="1"/>
  <c r="AD626" i="1"/>
  <c r="AE626" i="1"/>
  <c r="AF626" i="1"/>
  <c r="O625" i="1"/>
  <c r="S625" i="1"/>
  <c r="AA625" i="1"/>
  <c r="AD625" i="1"/>
  <c r="AE625" i="1"/>
  <c r="AF625" i="1"/>
  <c r="O624" i="1"/>
  <c r="P624" i="1" s="1"/>
  <c r="Q624" i="1" s="1"/>
  <c r="R624" i="1" s="1"/>
  <c r="S624" i="1"/>
  <c r="AA624" i="1"/>
  <c r="AD624" i="1"/>
  <c r="AE624" i="1"/>
  <c r="AF624" i="1"/>
  <c r="O623" i="1"/>
  <c r="P623" i="1" s="1"/>
  <c r="S623" i="1"/>
  <c r="AA623" i="1"/>
  <c r="AD623" i="1"/>
  <c r="AE623" i="1"/>
  <c r="AF623" i="1"/>
  <c r="O622" i="1"/>
  <c r="P622" i="1" s="1"/>
  <c r="S622" i="1"/>
  <c r="AA622" i="1"/>
  <c r="AD622" i="1"/>
  <c r="AE622" i="1"/>
  <c r="AF622" i="1"/>
  <c r="O621" i="1"/>
  <c r="P621" i="1" s="1"/>
  <c r="S621" i="1"/>
  <c r="AA621" i="1"/>
  <c r="AD621" i="1"/>
  <c r="AE621" i="1"/>
  <c r="AF621" i="1"/>
  <c r="O619" i="1"/>
  <c r="P619" i="1" s="1"/>
  <c r="Q619" i="1" s="1"/>
  <c r="R619" i="1" s="1"/>
  <c r="O620" i="1"/>
  <c r="S619" i="1"/>
  <c r="S620" i="1"/>
  <c r="U620" i="1" s="1"/>
  <c r="V620" i="1" s="1"/>
  <c r="Z620" i="1"/>
  <c r="AA619" i="1"/>
  <c r="AA620" i="1"/>
  <c r="AD619" i="1"/>
  <c r="AD620" i="1"/>
  <c r="AE619" i="1"/>
  <c r="AE620" i="1"/>
  <c r="AF619" i="1"/>
  <c r="AF620" i="1"/>
  <c r="O615" i="1"/>
  <c r="P615" i="1" s="1"/>
  <c r="O616" i="1"/>
  <c r="P616" i="1" s="1"/>
  <c r="Q616" i="1" s="1"/>
  <c r="R616" i="1" s="1"/>
  <c r="O617" i="1"/>
  <c r="P617" i="1" s="1"/>
  <c r="Q617" i="1" s="1"/>
  <c r="R617" i="1" s="1"/>
  <c r="O618" i="1"/>
  <c r="P618" i="1" s="1"/>
  <c r="Q618" i="1" s="1"/>
  <c r="R618" i="1" s="1"/>
  <c r="S615" i="1"/>
  <c r="S616" i="1"/>
  <c r="S617" i="1"/>
  <c r="U617" i="1" s="1"/>
  <c r="S618" i="1"/>
  <c r="U615" i="1"/>
  <c r="V615" i="1" s="1"/>
  <c r="Z615" i="1"/>
  <c r="Z617" i="1"/>
  <c r="AA615" i="1"/>
  <c r="AA616" i="1"/>
  <c r="AA617" i="1"/>
  <c r="AA618" i="1"/>
  <c r="AD615" i="1"/>
  <c r="AD616" i="1"/>
  <c r="AD617" i="1"/>
  <c r="AD618" i="1"/>
  <c r="AE615" i="1"/>
  <c r="AE616" i="1"/>
  <c r="AE617" i="1"/>
  <c r="AE618" i="1"/>
  <c r="AF615" i="1"/>
  <c r="AF616" i="1"/>
  <c r="AF617" i="1"/>
  <c r="AF618" i="1"/>
  <c r="O614" i="1"/>
  <c r="S614" i="1"/>
  <c r="AA614" i="1"/>
  <c r="AD614" i="1"/>
  <c r="AE614" i="1"/>
  <c r="AF614" i="1"/>
  <c r="O611" i="1"/>
  <c r="O612" i="1"/>
  <c r="O613" i="1"/>
  <c r="S611" i="1"/>
  <c r="S612" i="1"/>
  <c r="S613" i="1"/>
  <c r="AA611" i="1"/>
  <c r="AA612" i="1"/>
  <c r="AA613" i="1"/>
  <c r="AD611" i="1"/>
  <c r="AD612" i="1"/>
  <c r="AD613" i="1"/>
  <c r="AE611" i="1"/>
  <c r="AE612" i="1"/>
  <c r="AE613" i="1"/>
  <c r="AF611" i="1"/>
  <c r="AF612" i="1"/>
  <c r="AF613" i="1"/>
  <c r="O610" i="1"/>
  <c r="S610" i="1"/>
  <c r="AA610" i="1"/>
  <c r="AD610" i="1"/>
  <c r="AE610" i="1"/>
  <c r="AF610" i="1"/>
  <c r="O608" i="1"/>
  <c r="P608" i="1" s="1"/>
  <c r="O609" i="1"/>
  <c r="S608" i="1"/>
  <c r="S609" i="1"/>
  <c r="AA608" i="1"/>
  <c r="AA609" i="1"/>
  <c r="AD608" i="1"/>
  <c r="AD609" i="1"/>
  <c r="AE608" i="1"/>
  <c r="AE609" i="1"/>
  <c r="AF608" i="1"/>
  <c r="AF609" i="1"/>
  <c r="O607" i="1"/>
  <c r="S607" i="1"/>
  <c r="AA607" i="1"/>
  <c r="AD607" i="1"/>
  <c r="AE607" i="1"/>
  <c r="AF607" i="1"/>
  <c r="O606" i="1"/>
  <c r="P606" i="1" s="1"/>
  <c r="S606" i="1"/>
  <c r="AA606" i="1"/>
  <c r="AD606" i="1"/>
  <c r="AE606" i="1"/>
  <c r="AF606" i="1"/>
  <c r="O605" i="1"/>
  <c r="S605" i="1"/>
  <c r="AA605" i="1"/>
  <c r="AD605" i="1"/>
  <c r="AE605" i="1"/>
  <c r="AF605" i="1"/>
  <c r="O604" i="1"/>
  <c r="S604" i="1"/>
  <c r="AA604" i="1"/>
  <c r="AD604" i="1"/>
  <c r="AE604" i="1"/>
  <c r="AF604" i="1"/>
  <c r="O602" i="1"/>
  <c r="P602" i="1" s="1"/>
  <c r="O603" i="1"/>
  <c r="S602" i="1"/>
  <c r="S603" i="1"/>
  <c r="AA602" i="1"/>
  <c r="AA603" i="1"/>
  <c r="AD602" i="1"/>
  <c r="AD603" i="1"/>
  <c r="AE602" i="1"/>
  <c r="AE603" i="1"/>
  <c r="AF602" i="1"/>
  <c r="AF603" i="1"/>
  <c r="O600" i="1"/>
  <c r="O601" i="1"/>
  <c r="S600" i="1"/>
  <c r="S601" i="1"/>
  <c r="AA600" i="1"/>
  <c r="AA601" i="1"/>
  <c r="AD600" i="1"/>
  <c r="AD601" i="1"/>
  <c r="AE600" i="1"/>
  <c r="AE601" i="1"/>
  <c r="AF600" i="1"/>
  <c r="AF601" i="1"/>
  <c r="O599" i="1"/>
  <c r="P599" i="1" s="1"/>
  <c r="S599" i="1"/>
  <c r="AA599" i="1"/>
  <c r="AD599" i="1"/>
  <c r="AE599" i="1"/>
  <c r="AF599" i="1"/>
  <c r="O598" i="1"/>
  <c r="S598" i="1"/>
  <c r="AA598" i="1"/>
  <c r="AD598" i="1"/>
  <c r="AE598" i="1"/>
  <c r="AF598" i="1"/>
  <c r="O574" i="1"/>
  <c r="O575" i="1"/>
  <c r="O576" i="1"/>
  <c r="P576" i="1" s="1"/>
  <c r="O577" i="1"/>
  <c r="O578" i="1"/>
  <c r="O579" i="1"/>
  <c r="O580" i="1"/>
  <c r="O581" i="1"/>
  <c r="O582" i="1"/>
  <c r="O583" i="1"/>
  <c r="O584" i="1"/>
  <c r="O585" i="1"/>
  <c r="O586" i="1"/>
  <c r="O587" i="1"/>
  <c r="O588" i="1"/>
  <c r="O589" i="1"/>
  <c r="O590" i="1"/>
  <c r="O591" i="1"/>
  <c r="O592" i="1"/>
  <c r="O593" i="1"/>
  <c r="O594" i="1"/>
  <c r="O595" i="1"/>
  <c r="O596" i="1"/>
  <c r="O597" i="1"/>
  <c r="S574" i="1"/>
  <c r="S575" i="1"/>
  <c r="S576" i="1"/>
  <c r="S577" i="1"/>
  <c r="S578" i="1"/>
  <c r="S579" i="1"/>
  <c r="S580" i="1"/>
  <c r="S581" i="1"/>
  <c r="S582" i="1"/>
  <c r="S583" i="1"/>
  <c r="S584" i="1"/>
  <c r="S585" i="1"/>
  <c r="S586" i="1"/>
  <c r="S587" i="1"/>
  <c r="S588" i="1"/>
  <c r="S589" i="1"/>
  <c r="S590" i="1"/>
  <c r="S591" i="1"/>
  <c r="S592" i="1"/>
  <c r="S593" i="1"/>
  <c r="S594" i="1"/>
  <c r="S595" i="1"/>
  <c r="S596" i="1"/>
  <c r="S597" i="1"/>
  <c r="AA574" i="1"/>
  <c r="AA575" i="1"/>
  <c r="AA576" i="1"/>
  <c r="AA577" i="1"/>
  <c r="AA578" i="1"/>
  <c r="AA579" i="1"/>
  <c r="AA580" i="1"/>
  <c r="AA581" i="1"/>
  <c r="AA582" i="1"/>
  <c r="AA583" i="1"/>
  <c r="AA584" i="1"/>
  <c r="AA585" i="1"/>
  <c r="AA586" i="1"/>
  <c r="AA587" i="1"/>
  <c r="AA588" i="1"/>
  <c r="AA589" i="1"/>
  <c r="AA590" i="1"/>
  <c r="AA591" i="1"/>
  <c r="AA592" i="1"/>
  <c r="AA593" i="1"/>
  <c r="AA594" i="1"/>
  <c r="AA595" i="1"/>
  <c r="AA596" i="1"/>
  <c r="AA597" i="1"/>
  <c r="AD574" i="1"/>
  <c r="AD575" i="1"/>
  <c r="AD576" i="1"/>
  <c r="AD577" i="1"/>
  <c r="AD578" i="1"/>
  <c r="AD579" i="1"/>
  <c r="AD580" i="1"/>
  <c r="AD581" i="1"/>
  <c r="AD582" i="1"/>
  <c r="AD583" i="1"/>
  <c r="AD584" i="1"/>
  <c r="AD585" i="1"/>
  <c r="AD586" i="1"/>
  <c r="AD587" i="1"/>
  <c r="AD588" i="1"/>
  <c r="AD589" i="1"/>
  <c r="AD590" i="1"/>
  <c r="AD591" i="1"/>
  <c r="AD592" i="1"/>
  <c r="AD593" i="1"/>
  <c r="AD594" i="1"/>
  <c r="AD595" i="1"/>
  <c r="AD596" i="1"/>
  <c r="AD597" i="1"/>
  <c r="AE574" i="1"/>
  <c r="AE575" i="1"/>
  <c r="AE576" i="1"/>
  <c r="AE577" i="1"/>
  <c r="AE578" i="1"/>
  <c r="AE579" i="1"/>
  <c r="AE580" i="1"/>
  <c r="AE581" i="1"/>
  <c r="AE582" i="1"/>
  <c r="AE583" i="1"/>
  <c r="AE584" i="1"/>
  <c r="AE585" i="1"/>
  <c r="AE586" i="1"/>
  <c r="AE587" i="1"/>
  <c r="AE588" i="1"/>
  <c r="AE589" i="1"/>
  <c r="AE590" i="1"/>
  <c r="AE591" i="1"/>
  <c r="AE592" i="1"/>
  <c r="AE593" i="1"/>
  <c r="AE594" i="1"/>
  <c r="AE595" i="1"/>
  <c r="AE596" i="1"/>
  <c r="AE597" i="1"/>
  <c r="AF574" i="1"/>
  <c r="AF575" i="1"/>
  <c r="AF576" i="1"/>
  <c r="AF577" i="1"/>
  <c r="AF578" i="1"/>
  <c r="AF579" i="1"/>
  <c r="AF580" i="1"/>
  <c r="AF581" i="1"/>
  <c r="AF582" i="1"/>
  <c r="AF583" i="1"/>
  <c r="AF584" i="1"/>
  <c r="AF585" i="1"/>
  <c r="AF586" i="1"/>
  <c r="AF587" i="1"/>
  <c r="AF588" i="1"/>
  <c r="AF589" i="1"/>
  <c r="AF590" i="1"/>
  <c r="AF591" i="1"/>
  <c r="AF592" i="1"/>
  <c r="AF593" i="1"/>
  <c r="AF594" i="1"/>
  <c r="AF595" i="1"/>
  <c r="AF596" i="1"/>
  <c r="AF597" i="1"/>
  <c r="O570" i="1"/>
  <c r="O571" i="1"/>
  <c r="P571" i="1" s="1"/>
  <c r="Q571" i="1" s="1"/>
  <c r="O572" i="1"/>
  <c r="O573" i="1"/>
  <c r="P573" i="1" s="1"/>
  <c r="P570" i="1"/>
  <c r="P572" i="1"/>
  <c r="Q570" i="1"/>
  <c r="R570" i="1" s="1"/>
  <c r="Q572" i="1"/>
  <c r="S570" i="1"/>
  <c r="S571" i="1"/>
  <c r="S572" i="1"/>
  <c r="S573" i="1"/>
  <c r="AA570" i="1"/>
  <c r="AA571" i="1"/>
  <c r="AA572" i="1"/>
  <c r="AA573" i="1"/>
  <c r="AD570" i="1"/>
  <c r="AD571" i="1"/>
  <c r="AD572" i="1"/>
  <c r="AD573" i="1"/>
  <c r="AE570" i="1"/>
  <c r="AE571" i="1"/>
  <c r="AE572" i="1"/>
  <c r="AE573" i="1"/>
  <c r="AF570" i="1"/>
  <c r="AF571" i="1"/>
  <c r="AF572" i="1"/>
  <c r="AF573" i="1"/>
  <c r="O569" i="1"/>
  <c r="P569" i="1" s="1"/>
  <c r="S569" i="1"/>
  <c r="AA569" i="1"/>
  <c r="AD569" i="1"/>
  <c r="AE569" i="1"/>
  <c r="AF569" i="1"/>
  <c r="O568" i="1"/>
  <c r="P568" i="1" s="1"/>
  <c r="S568" i="1"/>
  <c r="AA568" i="1"/>
  <c r="AD568" i="1"/>
  <c r="AE568" i="1"/>
  <c r="AF568" i="1"/>
  <c r="O567" i="1"/>
  <c r="P567" i="1" s="1"/>
  <c r="S567" i="1"/>
  <c r="AA567" i="1"/>
  <c r="AD567" i="1"/>
  <c r="AE567" i="1"/>
  <c r="AF567" i="1"/>
  <c r="O566" i="1"/>
  <c r="P566" i="1" s="1"/>
  <c r="Q566" i="1" s="1"/>
  <c r="R566" i="1" s="1"/>
  <c r="S566" i="1"/>
  <c r="AA566" i="1"/>
  <c r="AD566" i="1"/>
  <c r="AE566" i="1"/>
  <c r="AF566" i="1"/>
  <c r="O565" i="1"/>
  <c r="S565" i="1"/>
  <c r="AA565" i="1"/>
  <c r="AD565" i="1"/>
  <c r="AE565" i="1"/>
  <c r="AF565" i="1"/>
  <c r="O563" i="1"/>
  <c r="P563" i="1" s="1"/>
  <c r="O564" i="1"/>
  <c r="S563" i="1"/>
  <c r="S564" i="1"/>
  <c r="AA563" i="1"/>
  <c r="AA564" i="1"/>
  <c r="AD563" i="1"/>
  <c r="AD564" i="1"/>
  <c r="AE563" i="1"/>
  <c r="AE564" i="1"/>
  <c r="AF563" i="1"/>
  <c r="AF564" i="1"/>
  <c r="O559" i="1"/>
  <c r="P559" i="1" s="1"/>
  <c r="Q559" i="1" s="1"/>
  <c r="R559" i="1" s="1"/>
  <c r="O560" i="1"/>
  <c r="P560" i="1" s="1"/>
  <c r="Q560" i="1" s="1"/>
  <c r="R560" i="1" s="1"/>
  <c r="O561" i="1"/>
  <c r="P561" i="1" s="1"/>
  <c r="O562" i="1"/>
  <c r="P562" i="1" s="1"/>
  <c r="S559" i="1"/>
  <c r="U559" i="1" s="1"/>
  <c r="S560" i="1"/>
  <c r="S561" i="1"/>
  <c r="S562" i="1"/>
  <c r="Z559" i="1"/>
  <c r="AA559" i="1"/>
  <c r="AA560" i="1"/>
  <c r="AA561" i="1"/>
  <c r="AA562" i="1"/>
  <c r="AD559" i="1"/>
  <c r="AD560" i="1"/>
  <c r="AD561" i="1"/>
  <c r="AD562" i="1"/>
  <c r="AE559" i="1"/>
  <c r="AE560" i="1"/>
  <c r="AE561" i="1"/>
  <c r="AE562" i="1"/>
  <c r="AF559" i="1"/>
  <c r="AF560" i="1"/>
  <c r="AF561" i="1"/>
  <c r="AF562" i="1"/>
  <c r="O558" i="1"/>
  <c r="P558" i="1" s="1"/>
  <c r="S558" i="1"/>
  <c r="AA558" i="1"/>
  <c r="AD558" i="1"/>
  <c r="AE558" i="1"/>
  <c r="AF558" i="1"/>
  <c r="O555" i="1"/>
  <c r="O556" i="1"/>
  <c r="P556" i="1" s="1"/>
  <c r="O557" i="1"/>
  <c r="P557" i="1" s="1"/>
  <c r="P555" i="1"/>
  <c r="S555" i="1"/>
  <c r="S556" i="1"/>
  <c r="S557" i="1"/>
  <c r="AA555" i="1"/>
  <c r="AA556" i="1"/>
  <c r="AA557" i="1"/>
  <c r="AD555" i="1"/>
  <c r="AD556" i="1"/>
  <c r="AD557" i="1"/>
  <c r="AE555" i="1"/>
  <c r="AE556" i="1"/>
  <c r="AE557" i="1"/>
  <c r="AF555" i="1"/>
  <c r="AF556" i="1"/>
  <c r="AF557" i="1"/>
  <c r="O554" i="1"/>
  <c r="S554" i="1"/>
  <c r="AA554" i="1"/>
  <c r="AD554" i="1"/>
  <c r="AE554" i="1"/>
  <c r="AF554" i="1"/>
  <c r="O553" i="1"/>
  <c r="P553" i="1" s="1"/>
  <c r="S553" i="1"/>
  <c r="AA553" i="1"/>
  <c r="AD553" i="1"/>
  <c r="AE553" i="1"/>
  <c r="AF553" i="1"/>
  <c r="O552" i="1"/>
  <c r="S552" i="1"/>
  <c r="AA552" i="1"/>
  <c r="AD552" i="1"/>
  <c r="AE552" i="1"/>
  <c r="AF552" i="1"/>
  <c r="O551" i="1"/>
  <c r="S551" i="1"/>
  <c r="AA551" i="1"/>
  <c r="AD551" i="1"/>
  <c r="AE551" i="1"/>
  <c r="AF551" i="1"/>
  <c r="O549" i="1"/>
  <c r="P549" i="1" s="1"/>
  <c r="O550" i="1"/>
  <c r="P550" i="1" s="1"/>
  <c r="S549" i="1"/>
  <c r="S550" i="1"/>
  <c r="AA549" i="1"/>
  <c r="AA550" i="1"/>
  <c r="AD549" i="1"/>
  <c r="AD550" i="1"/>
  <c r="AE549" i="1"/>
  <c r="AE550" i="1"/>
  <c r="AF549" i="1"/>
  <c r="AF550" i="1"/>
  <c r="O547" i="1"/>
  <c r="P547" i="1" s="1"/>
  <c r="O548" i="1"/>
  <c r="P548" i="1" s="1"/>
  <c r="Q548" i="1" s="1"/>
  <c r="R548" i="1" s="1"/>
  <c r="S547" i="1"/>
  <c r="S548" i="1"/>
  <c r="AA547" i="1"/>
  <c r="AA548" i="1"/>
  <c r="AD547" i="1"/>
  <c r="AD548" i="1"/>
  <c r="AE547" i="1"/>
  <c r="AE548" i="1"/>
  <c r="AF547" i="1"/>
  <c r="AF548" i="1"/>
  <c r="O546" i="1"/>
  <c r="P546" i="1" s="1"/>
  <c r="S546" i="1"/>
  <c r="AA546" i="1"/>
  <c r="AD546" i="1"/>
  <c r="AE546" i="1"/>
  <c r="AF546" i="1"/>
  <c r="O544" i="1"/>
  <c r="P544" i="1" s="1"/>
  <c r="O545" i="1"/>
  <c r="S544" i="1"/>
  <c r="S545" i="1"/>
  <c r="AA544" i="1"/>
  <c r="AA545" i="1"/>
  <c r="AD544" i="1"/>
  <c r="AD545" i="1"/>
  <c r="AE544" i="1"/>
  <c r="AE545" i="1"/>
  <c r="AF544" i="1"/>
  <c r="AF545" i="1"/>
  <c r="O543" i="1"/>
  <c r="S543" i="1"/>
  <c r="AA543" i="1"/>
  <c r="AD543" i="1"/>
  <c r="AE543" i="1"/>
  <c r="AF543" i="1"/>
  <c r="O541" i="1"/>
  <c r="O542" i="1"/>
  <c r="S541" i="1"/>
  <c r="S542" i="1"/>
  <c r="AA541" i="1"/>
  <c r="AA542" i="1"/>
  <c r="AD541" i="1"/>
  <c r="AD542" i="1"/>
  <c r="AE541" i="1"/>
  <c r="AE542" i="1"/>
  <c r="AF541" i="1"/>
  <c r="AF542" i="1"/>
  <c r="O540" i="1"/>
  <c r="P540" i="1" s="1"/>
  <c r="S540" i="1"/>
  <c r="AA540" i="1"/>
  <c r="AD540" i="1"/>
  <c r="AE540" i="1"/>
  <c r="AF540" i="1"/>
  <c r="O537" i="1"/>
  <c r="P537" i="1" s="1"/>
  <c r="Q537" i="1" s="1"/>
  <c r="R537" i="1" s="1"/>
  <c r="O538" i="1"/>
  <c r="P538" i="1" s="1"/>
  <c r="O539" i="1"/>
  <c r="S537" i="1"/>
  <c r="S538" i="1"/>
  <c r="S539" i="1"/>
  <c r="AA537" i="1"/>
  <c r="AA538" i="1"/>
  <c r="AA539" i="1"/>
  <c r="AD537" i="1"/>
  <c r="AD538" i="1"/>
  <c r="AD539" i="1"/>
  <c r="AE537" i="1"/>
  <c r="AE538" i="1"/>
  <c r="AE539" i="1"/>
  <c r="AF537" i="1"/>
  <c r="AF538" i="1"/>
  <c r="AF539" i="1"/>
  <c r="O536" i="1"/>
  <c r="S536" i="1"/>
  <c r="AA536" i="1"/>
  <c r="AD536" i="1"/>
  <c r="AE536" i="1"/>
  <c r="AF536" i="1"/>
  <c r="O532" i="1"/>
  <c r="P532" i="1" s="1"/>
  <c r="Q532" i="1" s="1"/>
  <c r="R532" i="1" s="1"/>
  <c r="O533" i="1"/>
  <c r="P533" i="1" s="1"/>
  <c r="O534" i="1"/>
  <c r="P534" i="1" s="1"/>
  <c r="Q534" i="1" s="1"/>
  <c r="R534" i="1" s="1"/>
  <c r="O535" i="1"/>
  <c r="P535" i="1" s="1"/>
  <c r="Q535" i="1" s="1"/>
  <c r="R535" i="1" s="1"/>
  <c r="S532" i="1"/>
  <c r="S533" i="1"/>
  <c r="S534" i="1"/>
  <c r="U534" i="1" s="1"/>
  <c r="V534" i="1" s="1"/>
  <c r="S535" i="1"/>
  <c r="U532" i="1"/>
  <c r="U533" i="1"/>
  <c r="V532" i="1"/>
  <c r="V533" i="1"/>
  <c r="Z532" i="1"/>
  <c r="Z533" i="1"/>
  <c r="Z534" i="1"/>
  <c r="AA532" i="1"/>
  <c r="AA533" i="1"/>
  <c r="AA534" i="1"/>
  <c r="AA535" i="1"/>
  <c r="AD532" i="1"/>
  <c r="AD533" i="1"/>
  <c r="AD534" i="1"/>
  <c r="AD535" i="1"/>
  <c r="AE532" i="1"/>
  <c r="AE533" i="1"/>
  <c r="AE534" i="1"/>
  <c r="AE535" i="1"/>
  <c r="AF532" i="1"/>
  <c r="AF533" i="1"/>
  <c r="AF534" i="1"/>
  <c r="AF535" i="1"/>
  <c r="O528" i="1"/>
  <c r="O529" i="1"/>
  <c r="O530" i="1"/>
  <c r="O531" i="1"/>
  <c r="P528" i="1"/>
  <c r="P529" i="1"/>
  <c r="P530" i="1"/>
  <c r="P531" i="1"/>
  <c r="Q528" i="1"/>
  <c r="Q529" i="1"/>
  <c r="Q530" i="1"/>
  <c r="Q531" i="1"/>
  <c r="R528" i="1"/>
  <c r="R529" i="1"/>
  <c r="R530" i="1"/>
  <c r="R531" i="1"/>
  <c r="S528" i="1"/>
  <c r="S529" i="1"/>
  <c r="S530" i="1"/>
  <c r="S531" i="1"/>
  <c r="AA528" i="1"/>
  <c r="AA529" i="1"/>
  <c r="AA530" i="1"/>
  <c r="AA531" i="1"/>
  <c r="AD528" i="1"/>
  <c r="AD529" i="1"/>
  <c r="AD530" i="1"/>
  <c r="AD531" i="1"/>
  <c r="AE528" i="1"/>
  <c r="AE529" i="1"/>
  <c r="AE530" i="1"/>
  <c r="AE531" i="1"/>
  <c r="AF528" i="1"/>
  <c r="AF529" i="1"/>
  <c r="AF530" i="1"/>
  <c r="AF531" i="1"/>
  <c r="O527" i="1"/>
  <c r="S527" i="1"/>
  <c r="AA527" i="1"/>
  <c r="AD527" i="1"/>
  <c r="AE527" i="1"/>
  <c r="AF527" i="1"/>
  <c r="O523" i="1"/>
  <c r="O524" i="1"/>
  <c r="O525" i="1"/>
  <c r="O526" i="1"/>
  <c r="P526" i="1" s="1"/>
  <c r="P523" i="1"/>
  <c r="P524" i="1"/>
  <c r="Q524" i="1" s="1"/>
  <c r="R524" i="1" s="1"/>
  <c r="Q523" i="1"/>
  <c r="S523" i="1"/>
  <c r="S524" i="1"/>
  <c r="S525" i="1"/>
  <c r="S526" i="1"/>
  <c r="U523" i="1"/>
  <c r="V523" i="1" s="1"/>
  <c r="U524" i="1"/>
  <c r="V524" i="1" s="1"/>
  <c r="U525" i="1"/>
  <c r="V525" i="1" s="1"/>
  <c r="U526" i="1"/>
  <c r="V526" i="1"/>
  <c r="Z523" i="1"/>
  <c r="Z524" i="1"/>
  <c r="Z525" i="1"/>
  <c r="Z526" i="1"/>
  <c r="AA523" i="1"/>
  <c r="AA524" i="1"/>
  <c r="AA525" i="1"/>
  <c r="AA526" i="1"/>
  <c r="AD523" i="1"/>
  <c r="AD524" i="1"/>
  <c r="AD525" i="1"/>
  <c r="AD526" i="1"/>
  <c r="AE523" i="1"/>
  <c r="AE524" i="1"/>
  <c r="AE525" i="1"/>
  <c r="AE526" i="1"/>
  <c r="AF523" i="1"/>
  <c r="AF524" i="1"/>
  <c r="AF525" i="1"/>
  <c r="AF526" i="1"/>
  <c r="O518" i="1"/>
  <c r="P518" i="1" s="1"/>
  <c r="Q518" i="1" s="1"/>
  <c r="R518" i="1" s="1"/>
  <c r="O519" i="1"/>
  <c r="P519" i="1" s="1"/>
  <c r="O520" i="1"/>
  <c r="P520" i="1" s="1"/>
  <c r="O521" i="1"/>
  <c r="P521" i="1" s="1"/>
  <c r="Q521" i="1" s="1"/>
  <c r="R521" i="1" s="1"/>
  <c r="O522" i="1"/>
  <c r="P522" i="1" s="1"/>
  <c r="Q522" i="1" s="1"/>
  <c r="R522" i="1" s="1"/>
  <c r="S518" i="1"/>
  <c r="S519" i="1"/>
  <c r="S520" i="1"/>
  <c r="S521" i="1"/>
  <c r="U521" i="1" s="1"/>
  <c r="V521" i="1" s="1"/>
  <c r="S522" i="1"/>
  <c r="U522" i="1" s="1"/>
  <c r="V522" i="1" s="1"/>
  <c r="U520" i="1"/>
  <c r="V520" i="1" s="1"/>
  <c r="Z520" i="1"/>
  <c r="Z521" i="1"/>
  <c r="Z522" i="1"/>
  <c r="AA518" i="1"/>
  <c r="AA519" i="1"/>
  <c r="AA520" i="1"/>
  <c r="AA521" i="1"/>
  <c r="AA522" i="1"/>
  <c r="AD518" i="1"/>
  <c r="AD519" i="1"/>
  <c r="AD520" i="1"/>
  <c r="AD521" i="1"/>
  <c r="AD522" i="1"/>
  <c r="AE518" i="1"/>
  <c r="AE519" i="1"/>
  <c r="AE520" i="1"/>
  <c r="AE521" i="1"/>
  <c r="AE522" i="1"/>
  <c r="AF518" i="1"/>
  <c r="AF519" i="1"/>
  <c r="AF520" i="1"/>
  <c r="AF521" i="1"/>
  <c r="AF522" i="1"/>
  <c r="O516" i="1"/>
  <c r="P516" i="1" s="1"/>
  <c r="Q516" i="1" s="1"/>
  <c r="R516" i="1" s="1"/>
  <c r="O517" i="1"/>
  <c r="P517" i="1" s="1"/>
  <c r="S516" i="1"/>
  <c r="S517" i="1"/>
  <c r="AA516" i="1"/>
  <c r="AA517" i="1"/>
  <c r="AD516" i="1"/>
  <c r="AD517" i="1"/>
  <c r="AE516" i="1"/>
  <c r="AE517" i="1"/>
  <c r="AF516" i="1"/>
  <c r="AF517" i="1"/>
  <c r="O512" i="1"/>
  <c r="O513" i="1"/>
  <c r="P513" i="1" s="1"/>
  <c r="Q513" i="1" s="1"/>
  <c r="R513" i="1" s="1"/>
  <c r="O514" i="1"/>
  <c r="P514" i="1" s="1"/>
  <c r="O515" i="1"/>
  <c r="S512" i="1"/>
  <c r="S513" i="1"/>
  <c r="S514" i="1"/>
  <c r="S515" i="1"/>
  <c r="AA512" i="1"/>
  <c r="AA513" i="1"/>
  <c r="AA514" i="1"/>
  <c r="AA515" i="1"/>
  <c r="AD512" i="1"/>
  <c r="AD513" i="1"/>
  <c r="AD514" i="1"/>
  <c r="AD515" i="1"/>
  <c r="AE512" i="1"/>
  <c r="AE513" i="1"/>
  <c r="AE514" i="1"/>
  <c r="AE515" i="1"/>
  <c r="AF512" i="1"/>
  <c r="AF513" i="1"/>
  <c r="AF514" i="1"/>
  <c r="AF515" i="1"/>
  <c r="O510" i="1"/>
  <c r="P510" i="1" s="1"/>
  <c r="Q510" i="1" s="1"/>
  <c r="R510" i="1" s="1"/>
  <c r="O511" i="1"/>
  <c r="P511" i="1" s="1"/>
  <c r="Q511" i="1" s="1"/>
  <c r="R511" i="1" s="1"/>
  <c r="S510" i="1"/>
  <c r="S511" i="1"/>
  <c r="AA510" i="1"/>
  <c r="AA511" i="1"/>
  <c r="AD510" i="1"/>
  <c r="AD511" i="1"/>
  <c r="AE510" i="1"/>
  <c r="AE511" i="1"/>
  <c r="AF510" i="1"/>
  <c r="AF511" i="1"/>
  <c r="O506" i="1"/>
  <c r="P506" i="1" s="1"/>
  <c r="Q506" i="1" s="1"/>
  <c r="R506" i="1" s="1"/>
  <c r="O507" i="1"/>
  <c r="P507" i="1" s="1"/>
  <c r="O508" i="1"/>
  <c r="P508" i="1" s="1"/>
  <c r="Q508" i="1" s="1"/>
  <c r="R508" i="1" s="1"/>
  <c r="O509" i="1"/>
  <c r="P509" i="1" s="1"/>
  <c r="Q509" i="1" s="1"/>
  <c r="R509" i="1" s="1"/>
  <c r="S506" i="1"/>
  <c r="S507" i="1"/>
  <c r="S508" i="1"/>
  <c r="S509" i="1"/>
  <c r="AA506" i="1"/>
  <c r="AA507" i="1"/>
  <c r="AA508" i="1"/>
  <c r="AA509" i="1"/>
  <c r="AD506" i="1"/>
  <c r="AD507" i="1"/>
  <c r="AD508" i="1"/>
  <c r="AD509" i="1"/>
  <c r="AE506" i="1"/>
  <c r="AE507" i="1"/>
  <c r="AE508" i="1"/>
  <c r="AE509" i="1"/>
  <c r="AF506" i="1"/>
  <c r="AF507" i="1"/>
  <c r="AF508" i="1"/>
  <c r="AF509" i="1"/>
  <c r="O505" i="1"/>
  <c r="P505" i="1" s="1"/>
  <c r="Q505" i="1" s="1"/>
  <c r="R505" i="1" s="1"/>
  <c r="S505" i="1"/>
  <c r="AA505" i="1"/>
  <c r="AD505" i="1"/>
  <c r="AE505" i="1"/>
  <c r="AF505" i="1"/>
  <c r="O504" i="1"/>
  <c r="S504" i="1"/>
  <c r="AA504" i="1"/>
  <c r="AD504" i="1"/>
  <c r="AE504" i="1"/>
  <c r="AF504" i="1"/>
  <c r="O502" i="1"/>
  <c r="P502" i="1" s="1"/>
  <c r="Q502" i="1" s="1"/>
  <c r="R502" i="1" s="1"/>
  <c r="O503" i="1"/>
  <c r="P503" i="1" s="1"/>
  <c r="S502" i="1"/>
  <c r="S503" i="1"/>
  <c r="AA502" i="1"/>
  <c r="AA503" i="1"/>
  <c r="AD502" i="1"/>
  <c r="AD503" i="1"/>
  <c r="AE502" i="1"/>
  <c r="AE503" i="1"/>
  <c r="AF502" i="1"/>
  <c r="AF503" i="1"/>
  <c r="O500" i="1"/>
  <c r="P500" i="1" s="1"/>
  <c r="O501" i="1"/>
  <c r="P501" i="1" s="1"/>
  <c r="S500" i="1"/>
  <c r="S501" i="1"/>
  <c r="AA500" i="1"/>
  <c r="AA501" i="1"/>
  <c r="AD500" i="1"/>
  <c r="AD501" i="1"/>
  <c r="AE500" i="1"/>
  <c r="AE501" i="1"/>
  <c r="AF500" i="1"/>
  <c r="AF501" i="1"/>
  <c r="O499" i="1"/>
  <c r="S499" i="1"/>
  <c r="AA499" i="1"/>
  <c r="AD499" i="1"/>
  <c r="AE499" i="1"/>
  <c r="AF499" i="1"/>
  <c r="O497" i="1"/>
  <c r="P497" i="1" s="1"/>
  <c r="O498" i="1"/>
  <c r="P498" i="1" s="1"/>
  <c r="Q498" i="1" s="1"/>
  <c r="R498" i="1" s="1"/>
  <c r="S497" i="1"/>
  <c r="S498" i="1"/>
  <c r="AA497" i="1"/>
  <c r="AA498" i="1"/>
  <c r="AD497" i="1"/>
  <c r="AD498" i="1"/>
  <c r="AE497" i="1"/>
  <c r="AE498" i="1"/>
  <c r="AF497" i="1"/>
  <c r="AF498" i="1"/>
  <c r="O495" i="1"/>
  <c r="P495" i="1" s="1"/>
  <c r="O496" i="1"/>
  <c r="P496" i="1" s="1"/>
  <c r="S495" i="1"/>
  <c r="S496" i="1"/>
  <c r="AA495" i="1"/>
  <c r="AA496" i="1"/>
  <c r="AD495" i="1"/>
  <c r="AD496" i="1"/>
  <c r="AE495" i="1"/>
  <c r="AE496" i="1"/>
  <c r="AF495" i="1"/>
  <c r="AF496" i="1"/>
  <c r="O494" i="1"/>
  <c r="P494" i="1" s="1"/>
  <c r="S494" i="1"/>
  <c r="AA494" i="1"/>
  <c r="AD494" i="1"/>
  <c r="AE494" i="1"/>
  <c r="AF494" i="1"/>
  <c r="O488" i="1"/>
  <c r="P488" i="1" s="1"/>
  <c r="O489" i="1"/>
  <c r="P489" i="1" s="1"/>
  <c r="Q489" i="1" s="1"/>
  <c r="R489" i="1" s="1"/>
  <c r="O490" i="1"/>
  <c r="P490" i="1" s="1"/>
  <c r="O491" i="1"/>
  <c r="P491" i="1" s="1"/>
  <c r="O492" i="1"/>
  <c r="P492" i="1" s="1"/>
  <c r="Q492" i="1" s="1"/>
  <c r="R492" i="1" s="1"/>
  <c r="O493" i="1"/>
  <c r="P493" i="1" s="1"/>
  <c r="Q493" i="1" s="1"/>
  <c r="R493" i="1" s="1"/>
  <c r="S488" i="1"/>
  <c r="S489" i="1"/>
  <c r="S490" i="1"/>
  <c r="S491" i="1"/>
  <c r="S492" i="1"/>
  <c r="S493" i="1"/>
  <c r="AA488" i="1"/>
  <c r="AA489" i="1"/>
  <c r="AA490" i="1"/>
  <c r="AA491" i="1"/>
  <c r="AA492" i="1"/>
  <c r="AA493" i="1"/>
  <c r="AD488" i="1"/>
  <c r="AD489" i="1"/>
  <c r="AD490" i="1"/>
  <c r="AD491" i="1"/>
  <c r="AD492" i="1"/>
  <c r="AD493" i="1"/>
  <c r="AE488" i="1"/>
  <c r="AE489" i="1"/>
  <c r="AE490" i="1"/>
  <c r="AE491" i="1"/>
  <c r="AE492" i="1"/>
  <c r="AE493" i="1"/>
  <c r="AF488" i="1"/>
  <c r="AF489" i="1"/>
  <c r="AF490" i="1"/>
  <c r="AF491" i="1"/>
  <c r="AF492" i="1"/>
  <c r="AF493" i="1"/>
  <c r="O487" i="1"/>
  <c r="P487" i="1" s="1"/>
  <c r="S487" i="1"/>
  <c r="AA487" i="1"/>
  <c r="AD487" i="1"/>
  <c r="AE487" i="1"/>
  <c r="AF487" i="1"/>
  <c r="O485" i="1"/>
  <c r="P485" i="1" s="1"/>
  <c r="Q485" i="1" s="1"/>
  <c r="R485" i="1" s="1"/>
  <c r="O486" i="1"/>
  <c r="S485" i="1"/>
  <c r="S486" i="1"/>
  <c r="AA485" i="1"/>
  <c r="AA486" i="1"/>
  <c r="AD485" i="1"/>
  <c r="AD486" i="1"/>
  <c r="AE485" i="1"/>
  <c r="AE486" i="1"/>
  <c r="AF485" i="1"/>
  <c r="AF486" i="1"/>
  <c r="O483" i="1"/>
  <c r="P483" i="1" s="1"/>
  <c r="Q483" i="1" s="1"/>
  <c r="R483" i="1" s="1"/>
  <c r="O484" i="1"/>
  <c r="S483" i="1"/>
  <c r="S484" i="1"/>
  <c r="AA483" i="1"/>
  <c r="AA484" i="1"/>
  <c r="AD483" i="1"/>
  <c r="AD484" i="1"/>
  <c r="AE483" i="1"/>
  <c r="AE484" i="1"/>
  <c r="AF483" i="1"/>
  <c r="AF484" i="1"/>
  <c r="O482" i="1"/>
  <c r="P482" i="1" s="1"/>
  <c r="Q482" i="1"/>
  <c r="S482" i="1"/>
  <c r="AA482" i="1"/>
  <c r="AD482" i="1"/>
  <c r="AE482" i="1"/>
  <c r="AF482" i="1"/>
  <c r="O480" i="1"/>
  <c r="O481" i="1"/>
  <c r="P481" i="1" s="1"/>
  <c r="S480" i="1"/>
  <c r="S481" i="1"/>
  <c r="AA480" i="1"/>
  <c r="AA481" i="1"/>
  <c r="AD480" i="1"/>
  <c r="AD481" i="1"/>
  <c r="AE480" i="1"/>
  <c r="AE481" i="1"/>
  <c r="AF480" i="1"/>
  <c r="AF481" i="1"/>
  <c r="O479" i="1"/>
  <c r="P479" i="1" s="1"/>
  <c r="S479" i="1"/>
  <c r="AA479" i="1"/>
  <c r="AD479" i="1"/>
  <c r="AE479" i="1"/>
  <c r="AF479" i="1"/>
  <c r="O477" i="1"/>
  <c r="P477" i="1" s="1"/>
  <c r="O478" i="1"/>
  <c r="P478" i="1" s="1"/>
  <c r="S477" i="1"/>
  <c r="S478" i="1"/>
  <c r="AA477" i="1"/>
  <c r="AA478" i="1"/>
  <c r="AD477" i="1"/>
  <c r="AD478" i="1"/>
  <c r="AE477" i="1"/>
  <c r="AE478" i="1"/>
  <c r="AF477" i="1"/>
  <c r="AF478" i="1"/>
  <c r="O474" i="1"/>
  <c r="P474" i="1" s="1"/>
  <c r="O475" i="1"/>
  <c r="O476" i="1"/>
  <c r="P476" i="1" s="1"/>
  <c r="S474" i="1"/>
  <c r="S475" i="1"/>
  <c r="S476" i="1"/>
  <c r="AA474" i="1"/>
  <c r="AA475" i="1"/>
  <c r="AA476" i="1"/>
  <c r="AD474" i="1"/>
  <c r="AD475" i="1"/>
  <c r="AD476" i="1"/>
  <c r="AE474" i="1"/>
  <c r="AE475" i="1"/>
  <c r="AE476" i="1"/>
  <c r="AF474" i="1"/>
  <c r="AF475" i="1"/>
  <c r="AF476" i="1"/>
  <c r="AF4" i="1"/>
  <c r="AF5" i="1"/>
  <c r="AF6" i="1"/>
  <c r="AF7" i="1"/>
  <c r="AF8" i="1"/>
  <c r="AF9" i="1"/>
  <c r="AF10" i="1"/>
  <c r="AF11" i="1"/>
  <c r="AF12" i="1"/>
  <c r="AF13" i="1"/>
  <c r="AF14" i="1"/>
  <c r="AF15" i="1"/>
  <c r="AF16"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AF89" i="1"/>
  <c r="AF90" i="1"/>
  <c r="AF91" i="1"/>
  <c r="AF92" i="1"/>
  <c r="AF93" i="1"/>
  <c r="AF94" i="1"/>
  <c r="AF95" i="1"/>
  <c r="AF96"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124" i="1"/>
  <c r="AF125" i="1"/>
  <c r="AF126" i="1"/>
  <c r="AF127" i="1"/>
  <c r="AF128" i="1"/>
  <c r="AF129" i="1"/>
  <c r="AF130" i="1"/>
  <c r="AF131" i="1"/>
  <c r="AF132" i="1"/>
  <c r="AF133" i="1"/>
  <c r="AF134" i="1"/>
  <c r="AF135" i="1"/>
  <c r="AF136" i="1"/>
  <c r="AF137" i="1"/>
  <c r="AF138" i="1"/>
  <c r="AF139" i="1"/>
  <c r="AF140" i="1"/>
  <c r="AF141" i="1"/>
  <c r="AF142" i="1"/>
  <c r="AF143" i="1"/>
  <c r="AF144" i="1"/>
  <c r="AF145" i="1"/>
  <c r="AF146" i="1"/>
  <c r="AF147" i="1"/>
  <c r="AF148" i="1"/>
  <c r="AF149" i="1"/>
  <c r="AF150" i="1"/>
  <c r="AF151" i="1"/>
  <c r="AF152" i="1"/>
  <c r="AF153" i="1"/>
  <c r="AF154" i="1"/>
  <c r="AF155" i="1"/>
  <c r="AF156" i="1"/>
  <c r="AF157" i="1"/>
  <c r="AF158" i="1"/>
  <c r="AF159" i="1"/>
  <c r="AF160" i="1"/>
  <c r="AF161" i="1"/>
  <c r="AF162" i="1"/>
  <c r="AF163" i="1"/>
  <c r="AF164" i="1"/>
  <c r="AF165" i="1"/>
  <c r="AF166" i="1"/>
  <c r="AF167" i="1"/>
  <c r="AF168" i="1"/>
  <c r="AF169" i="1"/>
  <c r="AF170" i="1"/>
  <c r="AF171" i="1"/>
  <c r="AF172" i="1"/>
  <c r="AF173" i="1"/>
  <c r="AF174" i="1"/>
  <c r="AF175" i="1"/>
  <c r="AF176" i="1"/>
  <c r="AF177" i="1"/>
  <c r="AF178" i="1"/>
  <c r="AF179" i="1"/>
  <c r="AF180" i="1"/>
  <c r="AF181" i="1"/>
  <c r="AF182" i="1"/>
  <c r="AF183" i="1"/>
  <c r="AF184" i="1"/>
  <c r="AF185" i="1"/>
  <c r="AF186" i="1"/>
  <c r="AF187" i="1"/>
  <c r="AF188" i="1"/>
  <c r="AF189" i="1"/>
  <c r="AF190" i="1"/>
  <c r="AF191" i="1"/>
  <c r="AF192" i="1"/>
  <c r="AF193" i="1"/>
  <c r="AF194" i="1"/>
  <c r="AF195" i="1"/>
  <c r="AF196" i="1"/>
  <c r="AF197" i="1"/>
  <c r="AF198" i="1"/>
  <c r="AF199" i="1"/>
  <c r="AF200" i="1"/>
  <c r="AF201" i="1"/>
  <c r="AF202" i="1"/>
  <c r="AF203" i="1"/>
  <c r="AF204" i="1"/>
  <c r="AF205" i="1"/>
  <c r="AF206" i="1"/>
  <c r="AF207" i="1"/>
  <c r="AF208" i="1"/>
  <c r="AF209" i="1"/>
  <c r="AF210" i="1"/>
  <c r="AF211" i="1"/>
  <c r="AF212" i="1"/>
  <c r="AF213" i="1"/>
  <c r="AF214" i="1"/>
  <c r="AF215" i="1"/>
  <c r="AF216" i="1"/>
  <c r="AF217" i="1"/>
  <c r="AF218" i="1"/>
  <c r="AF219" i="1"/>
  <c r="AF220" i="1"/>
  <c r="AF221" i="1"/>
  <c r="AF222" i="1"/>
  <c r="AF223" i="1"/>
  <c r="AF224" i="1"/>
  <c r="AF225" i="1"/>
  <c r="AF226" i="1"/>
  <c r="AF227" i="1"/>
  <c r="AF228" i="1"/>
  <c r="AF229" i="1"/>
  <c r="AF230" i="1"/>
  <c r="AF231" i="1"/>
  <c r="AF232" i="1"/>
  <c r="AF233" i="1"/>
  <c r="AF234" i="1"/>
  <c r="AF235" i="1"/>
  <c r="AF236" i="1"/>
  <c r="AF237" i="1"/>
  <c r="AF238" i="1"/>
  <c r="AF239" i="1"/>
  <c r="AF240" i="1"/>
  <c r="AF241" i="1"/>
  <c r="AF242" i="1"/>
  <c r="AF243" i="1"/>
  <c r="AF244" i="1"/>
  <c r="AF245" i="1"/>
  <c r="AF246" i="1"/>
  <c r="AF247" i="1"/>
  <c r="AF248" i="1"/>
  <c r="AF249" i="1"/>
  <c r="AF250" i="1"/>
  <c r="AF251" i="1"/>
  <c r="AF252" i="1"/>
  <c r="AF253" i="1"/>
  <c r="AF254" i="1"/>
  <c r="AF255" i="1"/>
  <c r="AF256" i="1"/>
  <c r="AF257" i="1"/>
  <c r="AF258" i="1"/>
  <c r="AF259" i="1"/>
  <c r="AF260" i="1"/>
  <c r="AF261" i="1"/>
  <c r="AF262" i="1"/>
  <c r="AF263" i="1"/>
  <c r="AF264" i="1"/>
  <c r="AF265" i="1"/>
  <c r="AF266" i="1"/>
  <c r="AF267" i="1"/>
  <c r="AF268" i="1"/>
  <c r="AF269" i="1"/>
  <c r="AF270" i="1"/>
  <c r="AF271" i="1"/>
  <c r="AF272" i="1"/>
  <c r="AF273" i="1"/>
  <c r="AF274" i="1"/>
  <c r="AF275" i="1"/>
  <c r="AF276" i="1"/>
  <c r="AF277" i="1"/>
  <c r="AF278" i="1"/>
  <c r="AF279" i="1"/>
  <c r="AF280" i="1"/>
  <c r="AF281" i="1"/>
  <c r="AF282" i="1"/>
  <c r="AF283" i="1"/>
  <c r="AF284" i="1"/>
  <c r="AF285" i="1"/>
  <c r="AF286" i="1"/>
  <c r="AF287" i="1"/>
  <c r="AF288" i="1"/>
  <c r="AF289" i="1"/>
  <c r="AF290" i="1"/>
  <c r="AF291" i="1"/>
  <c r="AF292" i="1"/>
  <c r="AF293" i="1"/>
  <c r="AF294" i="1"/>
  <c r="AF295" i="1"/>
  <c r="AF296" i="1"/>
  <c r="AF297" i="1"/>
  <c r="AF298" i="1"/>
  <c r="AF299" i="1"/>
  <c r="AF300" i="1"/>
  <c r="AF301" i="1"/>
  <c r="AF302" i="1"/>
  <c r="AF303" i="1"/>
  <c r="AF304" i="1"/>
  <c r="AF305" i="1"/>
  <c r="AF306" i="1"/>
  <c r="AF307" i="1"/>
  <c r="AF308" i="1"/>
  <c r="AF309" i="1"/>
  <c r="AF310" i="1"/>
  <c r="AF311" i="1"/>
  <c r="AF312" i="1"/>
  <c r="AF313" i="1"/>
  <c r="AF314" i="1"/>
  <c r="AF315" i="1"/>
  <c r="AF316" i="1"/>
  <c r="AF317" i="1"/>
  <c r="AF318" i="1"/>
  <c r="AF319" i="1"/>
  <c r="AF320" i="1"/>
  <c r="AF321" i="1"/>
  <c r="AF322" i="1"/>
  <c r="AF323" i="1"/>
  <c r="AF324" i="1"/>
  <c r="AF325" i="1"/>
  <c r="AF326" i="1"/>
  <c r="AF327" i="1"/>
  <c r="AF328" i="1"/>
  <c r="AF329" i="1"/>
  <c r="AF330" i="1"/>
  <c r="AF331" i="1"/>
  <c r="AF332" i="1"/>
  <c r="AF333" i="1"/>
  <c r="AF334" i="1"/>
  <c r="AF335" i="1"/>
  <c r="AF336" i="1"/>
  <c r="AF337" i="1"/>
  <c r="AF338" i="1"/>
  <c r="AF339" i="1"/>
  <c r="AF340" i="1"/>
  <c r="AF341" i="1"/>
  <c r="AF342" i="1"/>
  <c r="AF343" i="1"/>
  <c r="AF344" i="1"/>
  <c r="AF345" i="1"/>
  <c r="AF346" i="1"/>
  <c r="AF347" i="1"/>
  <c r="AF348" i="1"/>
  <c r="AF349" i="1"/>
  <c r="AF350" i="1"/>
  <c r="AF351" i="1"/>
  <c r="AF352" i="1"/>
  <c r="AF353" i="1"/>
  <c r="AF354" i="1"/>
  <c r="AF355" i="1"/>
  <c r="AF356" i="1"/>
  <c r="AF357" i="1"/>
  <c r="AF358" i="1"/>
  <c r="AF359" i="1"/>
  <c r="AF360" i="1"/>
  <c r="AF361" i="1"/>
  <c r="AF362" i="1"/>
  <c r="AF363" i="1"/>
  <c r="AF364" i="1"/>
  <c r="AF365" i="1"/>
  <c r="AF366" i="1"/>
  <c r="AF367" i="1"/>
  <c r="AF368" i="1"/>
  <c r="AF369" i="1"/>
  <c r="AF370" i="1"/>
  <c r="AF371" i="1"/>
  <c r="AF372" i="1"/>
  <c r="AF373" i="1"/>
  <c r="AF374" i="1"/>
  <c r="AF375" i="1"/>
  <c r="AF376" i="1"/>
  <c r="AF377" i="1"/>
  <c r="AF378" i="1"/>
  <c r="AF379" i="1"/>
  <c r="AF380" i="1"/>
  <c r="AF381" i="1"/>
  <c r="AF382" i="1"/>
  <c r="AF383" i="1"/>
  <c r="AF384" i="1"/>
  <c r="AF385" i="1"/>
  <c r="AF386" i="1"/>
  <c r="AF387" i="1"/>
  <c r="AF388" i="1"/>
  <c r="AF389" i="1"/>
  <c r="AF390" i="1"/>
  <c r="AF391" i="1"/>
  <c r="AF392" i="1"/>
  <c r="AF393" i="1"/>
  <c r="AF394" i="1"/>
  <c r="AF395" i="1"/>
  <c r="AF396" i="1"/>
  <c r="AF397" i="1"/>
  <c r="AF398" i="1"/>
  <c r="AF399" i="1"/>
  <c r="AF400" i="1"/>
  <c r="AF401" i="1"/>
  <c r="AF402" i="1"/>
  <c r="AF403" i="1"/>
  <c r="AF404" i="1"/>
  <c r="AF405" i="1"/>
  <c r="AF406" i="1"/>
  <c r="AF407" i="1"/>
  <c r="AF408" i="1"/>
  <c r="AF409" i="1"/>
  <c r="AF410" i="1"/>
  <c r="AF411" i="1"/>
  <c r="AF412" i="1"/>
  <c r="AF413" i="1"/>
  <c r="AF414" i="1"/>
  <c r="AF415" i="1"/>
  <c r="AF416" i="1"/>
  <c r="AF417" i="1"/>
  <c r="AF418" i="1"/>
  <c r="AF419" i="1"/>
  <c r="AF420" i="1"/>
  <c r="AF421" i="1"/>
  <c r="AF422" i="1"/>
  <c r="AF423" i="1"/>
  <c r="AF424" i="1"/>
  <c r="AF425" i="1"/>
  <c r="AF426" i="1"/>
  <c r="AF427" i="1"/>
  <c r="AF428" i="1"/>
  <c r="AF429" i="1"/>
  <c r="AF430" i="1"/>
  <c r="AF431" i="1"/>
  <c r="AF432" i="1"/>
  <c r="AF433" i="1"/>
  <c r="AF434" i="1"/>
  <c r="AF435" i="1"/>
  <c r="AF436" i="1"/>
  <c r="AF437" i="1"/>
  <c r="AF438" i="1"/>
  <c r="AF439" i="1"/>
  <c r="AF440" i="1"/>
  <c r="AF441" i="1"/>
  <c r="AF442" i="1"/>
  <c r="AF443" i="1"/>
  <c r="AF444" i="1"/>
  <c r="AF445" i="1"/>
  <c r="AF446" i="1"/>
  <c r="AF447" i="1"/>
  <c r="AF448" i="1"/>
  <c r="AF449" i="1"/>
  <c r="AF450" i="1"/>
  <c r="AF451" i="1"/>
  <c r="AF452" i="1"/>
  <c r="AF453" i="1"/>
  <c r="AF454" i="1"/>
  <c r="AF455" i="1"/>
  <c r="AF456" i="1"/>
  <c r="AF457" i="1"/>
  <c r="AF458" i="1"/>
  <c r="AF459" i="1"/>
  <c r="AF460" i="1"/>
  <c r="AF461" i="1"/>
  <c r="AF462" i="1"/>
  <c r="AF463" i="1"/>
  <c r="AF464" i="1"/>
  <c r="AF465" i="1"/>
  <c r="AF466" i="1"/>
  <c r="AF467" i="1"/>
  <c r="AF468" i="1"/>
  <c r="AF469" i="1"/>
  <c r="AF470" i="1"/>
  <c r="AF471" i="1"/>
  <c r="AF472" i="1"/>
  <c r="AF473" i="1"/>
  <c r="AE4" i="1"/>
  <c r="AE5" i="1"/>
  <c r="AE6" i="1"/>
  <c r="AE7" i="1"/>
  <c r="AE8" i="1"/>
  <c r="AE9" i="1"/>
  <c r="AE10" i="1"/>
  <c r="AE11" i="1"/>
  <c r="AE12" i="1"/>
  <c r="AE13" i="1"/>
  <c r="AE14" i="1"/>
  <c r="AE15" i="1"/>
  <c r="AE16" i="1"/>
  <c r="AE17" i="1"/>
  <c r="AE18" i="1"/>
  <c r="AE19" i="1"/>
  <c r="AE20" i="1"/>
  <c r="AE21" i="1"/>
  <c r="AE22" i="1"/>
  <c r="AE23" i="1"/>
  <c r="AE24" i="1"/>
  <c r="AE25" i="1"/>
  <c r="AE26" i="1"/>
  <c r="AE27" i="1"/>
  <c r="AE28" i="1"/>
  <c r="AE29" i="1"/>
  <c r="AE30" i="1"/>
  <c r="AE31" i="1"/>
  <c r="AE32" i="1"/>
  <c r="AE33" i="1"/>
  <c r="AE34" i="1"/>
  <c r="AE35" i="1"/>
  <c r="AE36" i="1"/>
  <c r="AE37" i="1"/>
  <c r="AE38" i="1"/>
  <c r="AE39" i="1"/>
  <c r="AE40" i="1"/>
  <c r="AE41" i="1"/>
  <c r="AE42" i="1"/>
  <c r="AE43" i="1"/>
  <c r="AE44" i="1"/>
  <c r="AE45" i="1"/>
  <c r="AE46" i="1"/>
  <c r="AE47" i="1"/>
  <c r="AE48" i="1"/>
  <c r="AE49" i="1"/>
  <c r="AE50" i="1"/>
  <c r="AE51" i="1"/>
  <c r="AE52" i="1"/>
  <c r="AE53" i="1"/>
  <c r="AE54" i="1"/>
  <c r="AE55" i="1"/>
  <c r="AE56" i="1"/>
  <c r="AE57" i="1"/>
  <c r="AE58" i="1"/>
  <c r="AE59" i="1"/>
  <c r="AE60" i="1"/>
  <c r="AE61" i="1"/>
  <c r="AE62" i="1"/>
  <c r="AE63" i="1"/>
  <c r="AE64" i="1"/>
  <c r="AE65" i="1"/>
  <c r="AE66" i="1"/>
  <c r="AE67" i="1"/>
  <c r="AE68" i="1"/>
  <c r="AE69" i="1"/>
  <c r="AE70" i="1"/>
  <c r="AE71" i="1"/>
  <c r="AE72" i="1"/>
  <c r="AE73" i="1"/>
  <c r="AE74" i="1"/>
  <c r="AE75" i="1"/>
  <c r="AE76" i="1"/>
  <c r="AE77" i="1"/>
  <c r="AE78" i="1"/>
  <c r="AE79" i="1"/>
  <c r="AE80" i="1"/>
  <c r="AE81" i="1"/>
  <c r="AE82" i="1"/>
  <c r="AE83" i="1"/>
  <c r="AE84" i="1"/>
  <c r="AE85" i="1"/>
  <c r="AE86" i="1"/>
  <c r="AE87" i="1"/>
  <c r="AE88" i="1"/>
  <c r="AE89" i="1"/>
  <c r="AE90" i="1"/>
  <c r="AE91" i="1"/>
  <c r="AE92" i="1"/>
  <c r="AE93" i="1"/>
  <c r="AE94" i="1"/>
  <c r="AE95" i="1"/>
  <c r="AE96" i="1"/>
  <c r="AE97" i="1"/>
  <c r="AE98" i="1"/>
  <c r="AE99" i="1"/>
  <c r="AE100" i="1"/>
  <c r="AE101" i="1"/>
  <c r="AE102" i="1"/>
  <c r="AE103" i="1"/>
  <c r="AE104" i="1"/>
  <c r="AE105" i="1"/>
  <c r="AE106" i="1"/>
  <c r="AE107" i="1"/>
  <c r="AE108" i="1"/>
  <c r="AE109" i="1"/>
  <c r="AE110" i="1"/>
  <c r="AE111" i="1"/>
  <c r="AE112" i="1"/>
  <c r="AE113" i="1"/>
  <c r="AE114" i="1"/>
  <c r="AE115" i="1"/>
  <c r="AE116" i="1"/>
  <c r="AE117" i="1"/>
  <c r="AE118" i="1"/>
  <c r="AE119" i="1"/>
  <c r="AE120" i="1"/>
  <c r="AE121" i="1"/>
  <c r="AE122" i="1"/>
  <c r="AE123" i="1"/>
  <c r="AE124" i="1"/>
  <c r="AE125" i="1"/>
  <c r="AE126" i="1"/>
  <c r="AE127" i="1"/>
  <c r="AE128" i="1"/>
  <c r="AE129" i="1"/>
  <c r="AE130" i="1"/>
  <c r="AE131" i="1"/>
  <c r="AE132" i="1"/>
  <c r="AE133" i="1"/>
  <c r="AE134" i="1"/>
  <c r="AE135" i="1"/>
  <c r="AE136" i="1"/>
  <c r="AE137" i="1"/>
  <c r="AE138" i="1"/>
  <c r="AE139" i="1"/>
  <c r="AE140" i="1"/>
  <c r="AE141" i="1"/>
  <c r="AE142" i="1"/>
  <c r="AE143" i="1"/>
  <c r="AE144" i="1"/>
  <c r="AE145" i="1"/>
  <c r="AE146" i="1"/>
  <c r="AE147" i="1"/>
  <c r="AE148" i="1"/>
  <c r="AE149" i="1"/>
  <c r="AE150" i="1"/>
  <c r="AE151" i="1"/>
  <c r="AE152" i="1"/>
  <c r="AE153" i="1"/>
  <c r="AE154" i="1"/>
  <c r="AE155" i="1"/>
  <c r="AE156" i="1"/>
  <c r="AE157" i="1"/>
  <c r="AE158" i="1"/>
  <c r="AE159" i="1"/>
  <c r="AE160" i="1"/>
  <c r="AE161" i="1"/>
  <c r="AE162" i="1"/>
  <c r="AE163" i="1"/>
  <c r="AE164" i="1"/>
  <c r="AE165" i="1"/>
  <c r="AE166" i="1"/>
  <c r="AE167" i="1"/>
  <c r="AE168" i="1"/>
  <c r="AE169" i="1"/>
  <c r="AE170" i="1"/>
  <c r="AE171" i="1"/>
  <c r="AE172" i="1"/>
  <c r="AE173" i="1"/>
  <c r="AE174" i="1"/>
  <c r="AE175" i="1"/>
  <c r="AE176" i="1"/>
  <c r="AE177" i="1"/>
  <c r="AE178" i="1"/>
  <c r="AE179" i="1"/>
  <c r="AE180" i="1"/>
  <c r="AE181" i="1"/>
  <c r="AE182" i="1"/>
  <c r="AE183" i="1"/>
  <c r="AE184" i="1"/>
  <c r="AE185" i="1"/>
  <c r="AE186" i="1"/>
  <c r="AE187" i="1"/>
  <c r="AE188" i="1"/>
  <c r="AE189" i="1"/>
  <c r="AE190" i="1"/>
  <c r="AE191" i="1"/>
  <c r="AE192" i="1"/>
  <c r="AE193" i="1"/>
  <c r="AE194" i="1"/>
  <c r="AE195" i="1"/>
  <c r="AE196" i="1"/>
  <c r="AE197" i="1"/>
  <c r="AE198" i="1"/>
  <c r="AE199" i="1"/>
  <c r="AE200" i="1"/>
  <c r="AE201" i="1"/>
  <c r="AE202" i="1"/>
  <c r="AE203" i="1"/>
  <c r="AE204" i="1"/>
  <c r="AE205" i="1"/>
  <c r="AE206" i="1"/>
  <c r="AE207" i="1"/>
  <c r="AE208" i="1"/>
  <c r="AE209" i="1"/>
  <c r="AE210" i="1"/>
  <c r="AE211" i="1"/>
  <c r="AE212" i="1"/>
  <c r="AE213" i="1"/>
  <c r="AE214" i="1"/>
  <c r="AE215" i="1"/>
  <c r="AE216" i="1"/>
  <c r="AE217" i="1"/>
  <c r="AE218" i="1"/>
  <c r="AE219" i="1"/>
  <c r="AE220" i="1"/>
  <c r="AE221" i="1"/>
  <c r="AE222" i="1"/>
  <c r="AE223" i="1"/>
  <c r="AE224" i="1"/>
  <c r="AE225" i="1"/>
  <c r="AE226" i="1"/>
  <c r="AE227" i="1"/>
  <c r="AE228" i="1"/>
  <c r="AE229" i="1"/>
  <c r="AE230" i="1"/>
  <c r="AE231" i="1"/>
  <c r="AE232" i="1"/>
  <c r="AE233" i="1"/>
  <c r="AE234" i="1"/>
  <c r="AE235" i="1"/>
  <c r="AE236" i="1"/>
  <c r="AE237" i="1"/>
  <c r="AE238" i="1"/>
  <c r="AE239" i="1"/>
  <c r="AE240" i="1"/>
  <c r="AE241" i="1"/>
  <c r="AE242" i="1"/>
  <c r="AE243" i="1"/>
  <c r="AE244" i="1"/>
  <c r="AE245" i="1"/>
  <c r="AE246" i="1"/>
  <c r="AE247" i="1"/>
  <c r="AE248" i="1"/>
  <c r="AE249" i="1"/>
  <c r="AE250" i="1"/>
  <c r="AE251" i="1"/>
  <c r="AE252" i="1"/>
  <c r="AE253" i="1"/>
  <c r="AE254" i="1"/>
  <c r="AE255" i="1"/>
  <c r="AE256" i="1"/>
  <c r="AE257" i="1"/>
  <c r="AE258" i="1"/>
  <c r="AE259" i="1"/>
  <c r="AE260" i="1"/>
  <c r="AE261" i="1"/>
  <c r="AE262" i="1"/>
  <c r="AE263" i="1"/>
  <c r="AE264" i="1"/>
  <c r="AE265" i="1"/>
  <c r="AE266" i="1"/>
  <c r="AE267" i="1"/>
  <c r="AE268" i="1"/>
  <c r="AE269" i="1"/>
  <c r="AE270" i="1"/>
  <c r="AE271" i="1"/>
  <c r="AE272" i="1"/>
  <c r="AE273" i="1"/>
  <c r="AE274" i="1"/>
  <c r="AE275" i="1"/>
  <c r="AE276" i="1"/>
  <c r="AE277" i="1"/>
  <c r="AE278" i="1"/>
  <c r="AE279" i="1"/>
  <c r="AE280" i="1"/>
  <c r="AE281" i="1"/>
  <c r="AE282" i="1"/>
  <c r="AE283" i="1"/>
  <c r="AE284" i="1"/>
  <c r="AE285" i="1"/>
  <c r="AE286" i="1"/>
  <c r="AE287" i="1"/>
  <c r="AE288" i="1"/>
  <c r="AE289" i="1"/>
  <c r="AE290" i="1"/>
  <c r="AE291" i="1"/>
  <c r="AE292" i="1"/>
  <c r="AE293" i="1"/>
  <c r="AE294" i="1"/>
  <c r="AE295" i="1"/>
  <c r="AE296" i="1"/>
  <c r="AE297" i="1"/>
  <c r="AE298" i="1"/>
  <c r="AE299" i="1"/>
  <c r="AE300" i="1"/>
  <c r="AE301" i="1"/>
  <c r="AE302" i="1"/>
  <c r="AE303" i="1"/>
  <c r="AE304" i="1"/>
  <c r="AE305" i="1"/>
  <c r="AE306" i="1"/>
  <c r="AE307" i="1"/>
  <c r="AE308" i="1"/>
  <c r="AE309" i="1"/>
  <c r="AE310" i="1"/>
  <c r="AE311" i="1"/>
  <c r="AE312" i="1"/>
  <c r="AE313" i="1"/>
  <c r="AE314" i="1"/>
  <c r="AE315" i="1"/>
  <c r="AE316" i="1"/>
  <c r="AE317" i="1"/>
  <c r="AE318" i="1"/>
  <c r="AE319" i="1"/>
  <c r="AE320" i="1"/>
  <c r="AE321" i="1"/>
  <c r="AE322" i="1"/>
  <c r="AE323" i="1"/>
  <c r="AE324" i="1"/>
  <c r="AE325" i="1"/>
  <c r="AE326" i="1"/>
  <c r="AE327" i="1"/>
  <c r="AE328" i="1"/>
  <c r="AE329" i="1"/>
  <c r="AE330" i="1"/>
  <c r="AE331" i="1"/>
  <c r="AE332" i="1"/>
  <c r="AE333" i="1"/>
  <c r="AE334" i="1"/>
  <c r="AE335" i="1"/>
  <c r="AE336" i="1"/>
  <c r="AE337" i="1"/>
  <c r="AE338" i="1"/>
  <c r="AE339" i="1"/>
  <c r="AE340" i="1"/>
  <c r="AE341" i="1"/>
  <c r="AE342" i="1"/>
  <c r="AE343" i="1"/>
  <c r="AE344" i="1"/>
  <c r="AE345" i="1"/>
  <c r="AE346" i="1"/>
  <c r="AE347" i="1"/>
  <c r="AE348" i="1"/>
  <c r="AE349" i="1"/>
  <c r="AE350" i="1"/>
  <c r="AE351" i="1"/>
  <c r="AE352" i="1"/>
  <c r="AE353" i="1"/>
  <c r="AE354" i="1"/>
  <c r="AE355" i="1"/>
  <c r="AE356" i="1"/>
  <c r="AE357" i="1"/>
  <c r="AE358" i="1"/>
  <c r="AE359" i="1"/>
  <c r="AE360" i="1"/>
  <c r="AE361" i="1"/>
  <c r="AE362" i="1"/>
  <c r="AE363" i="1"/>
  <c r="AE364" i="1"/>
  <c r="AE365" i="1"/>
  <c r="AE366" i="1"/>
  <c r="AE367" i="1"/>
  <c r="AE368" i="1"/>
  <c r="AE369" i="1"/>
  <c r="AE370" i="1"/>
  <c r="AE371" i="1"/>
  <c r="AE372" i="1"/>
  <c r="AE373" i="1"/>
  <c r="AE374" i="1"/>
  <c r="AE375" i="1"/>
  <c r="AE376" i="1"/>
  <c r="AE377" i="1"/>
  <c r="AE378" i="1"/>
  <c r="AE379" i="1"/>
  <c r="AE380" i="1"/>
  <c r="AE381" i="1"/>
  <c r="AE382" i="1"/>
  <c r="AE383" i="1"/>
  <c r="AE384" i="1"/>
  <c r="AE385" i="1"/>
  <c r="AE386" i="1"/>
  <c r="AE387" i="1"/>
  <c r="AE388" i="1"/>
  <c r="AE389" i="1"/>
  <c r="AE390" i="1"/>
  <c r="AE391" i="1"/>
  <c r="AE392" i="1"/>
  <c r="AE393" i="1"/>
  <c r="AE394" i="1"/>
  <c r="AE395" i="1"/>
  <c r="AE396" i="1"/>
  <c r="AE397" i="1"/>
  <c r="AE398" i="1"/>
  <c r="AE399" i="1"/>
  <c r="AE400" i="1"/>
  <c r="AE401" i="1"/>
  <c r="AE402" i="1"/>
  <c r="AE403" i="1"/>
  <c r="AE404" i="1"/>
  <c r="AE405" i="1"/>
  <c r="AE406" i="1"/>
  <c r="AE407" i="1"/>
  <c r="AE408" i="1"/>
  <c r="AE409" i="1"/>
  <c r="AE410" i="1"/>
  <c r="AE411" i="1"/>
  <c r="AE412" i="1"/>
  <c r="AE413" i="1"/>
  <c r="AE414" i="1"/>
  <c r="AE415" i="1"/>
  <c r="AE416" i="1"/>
  <c r="AE417" i="1"/>
  <c r="AE418" i="1"/>
  <c r="AE419" i="1"/>
  <c r="AE420" i="1"/>
  <c r="AE421" i="1"/>
  <c r="AE422" i="1"/>
  <c r="AE423" i="1"/>
  <c r="AE424" i="1"/>
  <c r="AE425" i="1"/>
  <c r="AE426" i="1"/>
  <c r="AE427" i="1"/>
  <c r="AE428" i="1"/>
  <c r="AE429" i="1"/>
  <c r="AE430" i="1"/>
  <c r="AE431" i="1"/>
  <c r="AE432" i="1"/>
  <c r="AE433" i="1"/>
  <c r="AE434" i="1"/>
  <c r="AE435" i="1"/>
  <c r="AE436" i="1"/>
  <c r="AE437" i="1"/>
  <c r="AE438" i="1"/>
  <c r="AE439" i="1"/>
  <c r="AE440" i="1"/>
  <c r="AE441" i="1"/>
  <c r="AE442" i="1"/>
  <c r="AE443" i="1"/>
  <c r="AE444" i="1"/>
  <c r="AE445" i="1"/>
  <c r="AE446" i="1"/>
  <c r="AE447" i="1"/>
  <c r="AE448" i="1"/>
  <c r="AE449" i="1"/>
  <c r="AE450" i="1"/>
  <c r="AE451" i="1"/>
  <c r="AE452" i="1"/>
  <c r="AE453" i="1"/>
  <c r="AE454" i="1"/>
  <c r="AE455" i="1"/>
  <c r="AE456" i="1"/>
  <c r="AE457" i="1"/>
  <c r="AE458" i="1"/>
  <c r="AE459" i="1"/>
  <c r="AE460" i="1"/>
  <c r="AE461" i="1"/>
  <c r="AE462" i="1"/>
  <c r="AE463" i="1"/>
  <c r="AE464" i="1"/>
  <c r="AE465" i="1"/>
  <c r="AE466" i="1"/>
  <c r="AE467" i="1"/>
  <c r="AE468" i="1"/>
  <c r="AE469" i="1"/>
  <c r="AE470" i="1"/>
  <c r="AE471" i="1"/>
  <c r="AE472" i="1"/>
  <c r="AE473" i="1"/>
  <c r="AD4" i="1"/>
  <c r="AD5" i="1"/>
  <c r="AD6" i="1"/>
  <c r="AD7" i="1"/>
  <c r="AD8" i="1"/>
  <c r="AD9" i="1"/>
  <c r="AD10" i="1"/>
  <c r="AD11" i="1"/>
  <c r="AD12" i="1"/>
  <c r="AD13" i="1"/>
  <c r="AD14" i="1"/>
  <c r="AD15" i="1"/>
  <c r="AD16" i="1"/>
  <c r="AD17" i="1"/>
  <c r="AD18" i="1"/>
  <c r="AD19" i="1"/>
  <c r="AD20" i="1"/>
  <c r="AD21" i="1"/>
  <c r="AD22" i="1"/>
  <c r="AD23" i="1"/>
  <c r="AD24" i="1"/>
  <c r="AD25" i="1"/>
  <c r="AD26" i="1"/>
  <c r="AD27" i="1"/>
  <c r="AD28" i="1"/>
  <c r="AD29" i="1"/>
  <c r="AD30" i="1"/>
  <c r="AD31" i="1"/>
  <c r="AD32" i="1"/>
  <c r="AD33" i="1"/>
  <c r="AD34" i="1"/>
  <c r="AD35" i="1"/>
  <c r="AD36" i="1"/>
  <c r="AD37" i="1"/>
  <c r="AD38" i="1"/>
  <c r="AD39" i="1"/>
  <c r="AD40" i="1"/>
  <c r="AD41" i="1"/>
  <c r="AD42" i="1"/>
  <c r="AD43" i="1"/>
  <c r="AD44" i="1"/>
  <c r="AD45" i="1"/>
  <c r="AD46" i="1"/>
  <c r="AD47" i="1"/>
  <c r="AD48" i="1"/>
  <c r="AD49" i="1"/>
  <c r="AD50" i="1"/>
  <c r="AD51" i="1"/>
  <c r="AD52" i="1"/>
  <c r="AD53" i="1"/>
  <c r="AD54" i="1"/>
  <c r="AD55" i="1"/>
  <c r="AD56" i="1"/>
  <c r="AD57" i="1"/>
  <c r="AD58" i="1"/>
  <c r="AD59" i="1"/>
  <c r="AD60" i="1"/>
  <c r="AD61" i="1"/>
  <c r="AD62" i="1"/>
  <c r="AD63" i="1"/>
  <c r="AD64" i="1"/>
  <c r="AD65" i="1"/>
  <c r="AD66" i="1"/>
  <c r="AD67" i="1"/>
  <c r="AD68" i="1"/>
  <c r="AD69" i="1"/>
  <c r="AD70" i="1"/>
  <c r="AD71" i="1"/>
  <c r="AD72" i="1"/>
  <c r="AD73" i="1"/>
  <c r="AD74" i="1"/>
  <c r="AD75" i="1"/>
  <c r="AD76" i="1"/>
  <c r="AD77" i="1"/>
  <c r="AD78" i="1"/>
  <c r="AD79" i="1"/>
  <c r="AD80" i="1"/>
  <c r="AD81" i="1"/>
  <c r="AD82" i="1"/>
  <c r="AD83" i="1"/>
  <c r="AD84" i="1"/>
  <c r="AD85" i="1"/>
  <c r="AD86" i="1"/>
  <c r="AD87" i="1"/>
  <c r="AD88" i="1"/>
  <c r="AD89" i="1"/>
  <c r="AD90" i="1"/>
  <c r="AD91" i="1"/>
  <c r="AD92" i="1"/>
  <c r="AD93" i="1"/>
  <c r="AD94" i="1"/>
  <c r="AD95" i="1"/>
  <c r="AD96" i="1"/>
  <c r="AD97" i="1"/>
  <c r="AD98" i="1"/>
  <c r="AD99" i="1"/>
  <c r="AD100" i="1"/>
  <c r="AD101" i="1"/>
  <c r="AD102" i="1"/>
  <c r="AD103" i="1"/>
  <c r="AD104" i="1"/>
  <c r="AD105" i="1"/>
  <c r="AD106" i="1"/>
  <c r="AD107" i="1"/>
  <c r="AD108" i="1"/>
  <c r="AD109" i="1"/>
  <c r="AD110" i="1"/>
  <c r="AD111" i="1"/>
  <c r="AD112" i="1"/>
  <c r="AD113" i="1"/>
  <c r="AD114" i="1"/>
  <c r="AD115" i="1"/>
  <c r="AD116" i="1"/>
  <c r="AD117" i="1"/>
  <c r="AD118" i="1"/>
  <c r="AD119" i="1"/>
  <c r="AD120" i="1"/>
  <c r="AD121" i="1"/>
  <c r="AD122" i="1"/>
  <c r="AD123" i="1"/>
  <c r="AD124" i="1"/>
  <c r="AD125" i="1"/>
  <c r="AD126" i="1"/>
  <c r="AD127" i="1"/>
  <c r="AD128" i="1"/>
  <c r="AD129" i="1"/>
  <c r="AD130" i="1"/>
  <c r="AD131" i="1"/>
  <c r="AD132" i="1"/>
  <c r="AD133" i="1"/>
  <c r="AD134" i="1"/>
  <c r="AD135" i="1"/>
  <c r="AD136" i="1"/>
  <c r="AD137" i="1"/>
  <c r="AD138" i="1"/>
  <c r="AD139" i="1"/>
  <c r="AD140" i="1"/>
  <c r="AD141" i="1"/>
  <c r="AD142" i="1"/>
  <c r="AD143" i="1"/>
  <c r="AD144" i="1"/>
  <c r="AD145" i="1"/>
  <c r="AD146" i="1"/>
  <c r="AD147" i="1"/>
  <c r="AD148" i="1"/>
  <c r="AD149" i="1"/>
  <c r="AD150" i="1"/>
  <c r="AD151" i="1"/>
  <c r="AD152" i="1"/>
  <c r="AD153" i="1"/>
  <c r="AD154" i="1"/>
  <c r="AD155" i="1"/>
  <c r="AD156" i="1"/>
  <c r="AD157" i="1"/>
  <c r="AD158" i="1"/>
  <c r="AD159" i="1"/>
  <c r="AD160" i="1"/>
  <c r="AD161" i="1"/>
  <c r="AD162" i="1"/>
  <c r="AD163" i="1"/>
  <c r="AD164" i="1"/>
  <c r="AD165" i="1"/>
  <c r="AD166" i="1"/>
  <c r="AD167" i="1"/>
  <c r="AD168" i="1"/>
  <c r="AD169" i="1"/>
  <c r="AD170" i="1"/>
  <c r="AD171" i="1"/>
  <c r="AD172" i="1"/>
  <c r="AD173" i="1"/>
  <c r="AD174" i="1"/>
  <c r="AD175" i="1"/>
  <c r="AD176" i="1"/>
  <c r="AD177" i="1"/>
  <c r="AD178" i="1"/>
  <c r="AD179" i="1"/>
  <c r="AD180" i="1"/>
  <c r="AD181" i="1"/>
  <c r="AD182" i="1"/>
  <c r="AD183" i="1"/>
  <c r="AD184" i="1"/>
  <c r="AD185" i="1"/>
  <c r="AD186" i="1"/>
  <c r="AD187" i="1"/>
  <c r="AD188" i="1"/>
  <c r="AD189" i="1"/>
  <c r="AD190" i="1"/>
  <c r="AD191" i="1"/>
  <c r="AD192" i="1"/>
  <c r="AD193" i="1"/>
  <c r="AD194" i="1"/>
  <c r="AD195" i="1"/>
  <c r="AD196" i="1"/>
  <c r="AD197" i="1"/>
  <c r="AD198" i="1"/>
  <c r="AD199" i="1"/>
  <c r="AD200" i="1"/>
  <c r="AD201" i="1"/>
  <c r="AD202" i="1"/>
  <c r="AD203" i="1"/>
  <c r="AD204" i="1"/>
  <c r="AD205" i="1"/>
  <c r="AD206" i="1"/>
  <c r="AD207" i="1"/>
  <c r="AD208" i="1"/>
  <c r="AD209" i="1"/>
  <c r="AD210" i="1"/>
  <c r="AD211" i="1"/>
  <c r="AD212" i="1"/>
  <c r="AD213" i="1"/>
  <c r="AD214" i="1"/>
  <c r="AD215" i="1"/>
  <c r="AD216" i="1"/>
  <c r="AD217" i="1"/>
  <c r="AD218" i="1"/>
  <c r="AD219" i="1"/>
  <c r="AD220" i="1"/>
  <c r="AD221" i="1"/>
  <c r="AD222" i="1"/>
  <c r="AD223" i="1"/>
  <c r="AD224" i="1"/>
  <c r="AD225" i="1"/>
  <c r="AD226" i="1"/>
  <c r="AD227" i="1"/>
  <c r="AD228" i="1"/>
  <c r="AD229" i="1"/>
  <c r="AD230" i="1"/>
  <c r="AD231" i="1"/>
  <c r="AD232" i="1"/>
  <c r="AD233" i="1"/>
  <c r="AD234" i="1"/>
  <c r="AD235" i="1"/>
  <c r="AD236" i="1"/>
  <c r="AD237" i="1"/>
  <c r="AD238" i="1"/>
  <c r="AD239" i="1"/>
  <c r="AD240" i="1"/>
  <c r="AD241" i="1"/>
  <c r="AD242" i="1"/>
  <c r="AD243" i="1"/>
  <c r="AD244" i="1"/>
  <c r="AD245" i="1"/>
  <c r="AD246" i="1"/>
  <c r="AD247" i="1"/>
  <c r="AD248" i="1"/>
  <c r="AD249" i="1"/>
  <c r="AD250" i="1"/>
  <c r="AD251" i="1"/>
  <c r="AD252" i="1"/>
  <c r="AD253" i="1"/>
  <c r="AD254" i="1"/>
  <c r="AD255" i="1"/>
  <c r="AD256" i="1"/>
  <c r="AD257" i="1"/>
  <c r="AD258" i="1"/>
  <c r="AD259" i="1"/>
  <c r="AD260" i="1"/>
  <c r="AD261" i="1"/>
  <c r="AD262" i="1"/>
  <c r="AD263" i="1"/>
  <c r="AD264" i="1"/>
  <c r="AD265" i="1"/>
  <c r="AD266" i="1"/>
  <c r="AD267" i="1"/>
  <c r="AD268" i="1"/>
  <c r="AD269" i="1"/>
  <c r="AD270" i="1"/>
  <c r="AD271" i="1"/>
  <c r="AD272" i="1"/>
  <c r="AD273" i="1"/>
  <c r="AD274" i="1"/>
  <c r="AD275" i="1"/>
  <c r="AD276" i="1"/>
  <c r="AD277" i="1"/>
  <c r="AD278" i="1"/>
  <c r="AD279" i="1"/>
  <c r="AD280" i="1"/>
  <c r="AD281" i="1"/>
  <c r="AD282" i="1"/>
  <c r="AD283" i="1"/>
  <c r="AD284" i="1"/>
  <c r="AD285" i="1"/>
  <c r="AD286" i="1"/>
  <c r="AD287" i="1"/>
  <c r="AD288" i="1"/>
  <c r="AD289" i="1"/>
  <c r="AD290" i="1"/>
  <c r="AD291" i="1"/>
  <c r="AD292" i="1"/>
  <c r="AD293" i="1"/>
  <c r="AD294" i="1"/>
  <c r="AD295" i="1"/>
  <c r="AD296" i="1"/>
  <c r="AD297" i="1"/>
  <c r="AD298" i="1"/>
  <c r="AD299" i="1"/>
  <c r="AD300" i="1"/>
  <c r="AD301" i="1"/>
  <c r="AD302" i="1"/>
  <c r="AD303" i="1"/>
  <c r="AD304" i="1"/>
  <c r="AD305" i="1"/>
  <c r="AD306" i="1"/>
  <c r="AD307" i="1"/>
  <c r="AD308" i="1"/>
  <c r="AD309" i="1"/>
  <c r="AD310" i="1"/>
  <c r="AD311" i="1"/>
  <c r="AD312" i="1"/>
  <c r="AD313" i="1"/>
  <c r="AD314" i="1"/>
  <c r="AD315" i="1"/>
  <c r="AD316" i="1"/>
  <c r="AD317" i="1"/>
  <c r="AD318" i="1"/>
  <c r="AD319" i="1"/>
  <c r="AD320" i="1"/>
  <c r="AD321" i="1"/>
  <c r="AD322" i="1"/>
  <c r="AD323" i="1"/>
  <c r="AD324" i="1"/>
  <c r="AD325" i="1"/>
  <c r="AD326" i="1"/>
  <c r="AD327" i="1"/>
  <c r="AD328" i="1"/>
  <c r="AD329" i="1"/>
  <c r="AD330" i="1"/>
  <c r="AD331" i="1"/>
  <c r="AD332" i="1"/>
  <c r="AD333" i="1"/>
  <c r="AD334" i="1"/>
  <c r="AD335" i="1"/>
  <c r="AD336" i="1"/>
  <c r="AD337" i="1"/>
  <c r="AD338" i="1"/>
  <c r="AD339" i="1"/>
  <c r="AD340" i="1"/>
  <c r="AD341" i="1"/>
  <c r="AD342" i="1"/>
  <c r="AD343" i="1"/>
  <c r="AD344" i="1"/>
  <c r="AD345" i="1"/>
  <c r="AD346" i="1"/>
  <c r="AD347" i="1"/>
  <c r="AD348" i="1"/>
  <c r="AD349" i="1"/>
  <c r="AD350" i="1"/>
  <c r="AD351" i="1"/>
  <c r="AD352" i="1"/>
  <c r="AD353" i="1"/>
  <c r="AD354" i="1"/>
  <c r="AD355" i="1"/>
  <c r="AD356" i="1"/>
  <c r="AD357" i="1"/>
  <c r="AD358" i="1"/>
  <c r="AD359" i="1"/>
  <c r="AD360" i="1"/>
  <c r="AD361" i="1"/>
  <c r="AD362" i="1"/>
  <c r="AD363" i="1"/>
  <c r="AD364" i="1"/>
  <c r="AD365" i="1"/>
  <c r="AD366" i="1"/>
  <c r="AD367" i="1"/>
  <c r="AD368" i="1"/>
  <c r="AD369" i="1"/>
  <c r="AD370" i="1"/>
  <c r="AD371" i="1"/>
  <c r="AD372" i="1"/>
  <c r="AD373" i="1"/>
  <c r="AD374" i="1"/>
  <c r="AD375" i="1"/>
  <c r="AD376" i="1"/>
  <c r="AD377" i="1"/>
  <c r="AD378" i="1"/>
  <c r="AD379" i="1"/>
  <c r="AD380" i="1"/>
  <c r="AD381" i="1"/>
  <c r="AD382" i="1"/>
  <c r="AD383" i="1"/>
  <c r="AD384" i="1"/>
  <c r="AD385" i="1"/>
  <c r="AD386" i="1"/>
  <c r="AD387" i="1"/>
  <c r="AD388" i="1"/>
  <c r="AD389" i="1"/>
  <c r="AD390" i="1"/>
  <c r="AD391" i="1"/>
  <c r="AD392" i="1"/>
  <c r="AD393" i="1"/>
  <c r="AD394" i="1"/>
  <c r="AD395" i="1"/>
  <c r="AD396" i="1"/>
  <c r="AD397" i="1"/>
  <c r="AD398" i="1"/>
  <c r="AD399" i="1"/>
  <c r="AD400" i="1"/>
  <c r="AD401" i="1"/>
  <c r="AD402" i="1"/>
  <c r="AD403" i="1"/>
  <c r="AD404" i="1"/>
  <c r="AD405" i="1"/>
  <c r="AD406" i="1"/>
  <c r="AD407" i="1"/>
  <c r="AD408" i="1"/>
  <c r="AD409" i="1"/>
  <c r="AD410" i="1"/>
  <c r="AD411" i="1"/>
  <c r="AD412" i="1"/>
  <c r="AD413" i="1"/>
  <c r="AD414" i="1"/>
  <c r="AD415" i="1"/>
  <c r="AD416" i="1"/>
  <c r="AD417" i="1"/>
  <c r="AD418" i="1"/>
  <c r="AD419" i="1"/>
  <c r="AD420" i="1"/>
  <c r="AD421" i="1"/>
  <c r="AD422" i="1"/>
  <c r="AD423" i="1"/>
  <c r="AD424" i="1"/>
  <c r="AD425" i="1"/>
  <c r="AD426" i="1"/>
  <c r="AD427" i="1"/>
  <c r="AD428" i="1"/>
  <c r="AD429" i="1"/>
  <c r="AD430" i="1"/>
  <c r="AD431" i="1"/>
  <c r="AD432" i="1"/>
  <c r="AD433" i="1"/>
  <c r="AD434" i="1"/>
  <c r="AD435" i="1"/>
  <c r="AD436" i="1"/>
  <c r="AD437" i="1"/>
  <c r="AD438" i="1"/>
  <c r="AD439" i="1"/>
  <c r="AD440" i="1"/>
  <c r="AD441" i="1"/>
  <c r="AD442" i="1"/>
  <c r="AD443" i="1"/>
  <c r="AD444" i="1"/>
  <c r="AD445" i="1"/>
  <c r="AD446" i="1"/>
  <c r="AD447" i="1"/>
  <c r="AD448" i="1"/>
  <c r="AD449" i="1"/>
  <c r="AD450" i="1"/>
  <c r="AD451" i="1"/>
  <c r="AD452" i="1"/>
  <c r="AD453" i="1"/>
  <c r="AD454" i="1"/>
  <c r="AD455" i="1"/>
  <c r="AD456" i="1"/>
  <c r="AD457" i="1"/>
  <c r="AD458" i="1"/>
  <c r="AD459" i="1"/>
  <c r="AD460" i="1"/>
  <c r="AD461" i="1"/>
  <c r="AD462" i="1"/>
  <c r="AD463" i="1"/>
  <c r="AD464" i="1"/>
  <c r="AD465" i="1"/>
  <c r="AD466" i="1"/>
  <c r="AD467" i="1"/>
  <c r="AD468" i="1"/>
  <c r="AD469" i="1"/>
  <c r="AD470" i="1"/>
  <c r="AD471" i="1"/>
  <c r="AD472" i="1"/>
  <c r="AD473" i="1"/>
  <c r="B1" i="3"/>
  <c r="C1" i="3"/>
  <c r="D1" i="3"/>
  <c r="E1" i="3"/>
  <c r="F1" i="3"/>
  <c r="G1" i="3"/>
  <c r="H1" i="3"/>
  <c r="I1" i="3"/>
  <c r="J1" i="3"/>
  <c r="K1" i="3"/>
  <c r="L1" i="3"/>
  <c r="M1" i="3"/>
  <c r="N1" i="3"/>
  <c r="O1" i="3"/>
  <c r="P1" i="3"/>
  <c r="Q1" i="3"/>
  <c r="R1" i="3"/>
  <c r="S1" i="3"/>
  <c r="T1" i="3"/>
  <c r="U1" i="3"/>
  <c r="V1" i="3"/>
  <c r="R777" i="1" l="1"/>
  <c r="X777" i="1" s="1"/>
  <c r="Y777" i="1" s="1"/>
  <c r="R754" i="1"/>
  <c r="R660" i="1"/>
  <c r="U619" i="1"/>
  <c r="Z619" i="1"/>
  <c r="U714" i="1"/>
  <c r="Z714" i="1"/>
  <c r="P806" i="1"/>
  <c r="R806" i="1" s="1"/>
  <c r="P807" i="1"/>
  <c r="R807" i="1" s="1"/>
  <c r="R846" i="1"/>
  <c r="X846" i="1" s="1"/>
  <c r="Y846" i="1" s="1"/>
  <c r="P803" i="1"/>
  <c r="R803" i="1" s="1"/>
  <c r="P804" i="1"/>
  <c r="R804" i="1" s="1"/>
  <c r="P805" i="1"/>
  <c r="R805" i="1" s="1"/>
  <c r="R662" i="1"/>
  <c r="U842" i="1"/>
  <c r="V842" i="1" s="1"/>
  <c r="Z842" i="1"/>
  <c r="U482" i="1"/>
  <c r="Z482" i="1"/>
  <c r="R837" i="1"/>
  <c r="P800" i="1"/>
  <c r="R800" i="1" s="1"/>
  <c r="P801" i="1"/>
  <c r="R801" i="1" s="1"/>
  <c r="P802" i="1"/>
  <c r="R802" i="1" s="1"/>
  <c r="X802" i="1" s="1"/>
  <c r="Y802" i="1" s="1"/>
  <c r="R482" i="1"/>
  <c r="U835" i="1"/>
  <c r="V835" i="1" s="1"/>
  <c r="Z835" i="1"/>
  <c r="P798" i="1"/>
  <c r="R798" i="1" s="1"/>
  <c r="X798" i="1" s="1"/>
  <c r="Y798" i="1" s="1"/>
  <c r="P799" i="1"/>
  <c r="R799" i="1" s="1"/>
  <c r="U742" i="1"/>
  <c r="Z742" i="1"/>
  <c r="R523" i="1"/>
  <c r="X523" i="1" s="1"/>
  <c r="Y523" i="1" s="1"/>
  <c r="V837" i="1"/>
  <c r="X837" i="1"/>
  <c r="Y837" i="1" s="1"/>
  <c r="P797" i="1"/>
  <c r="R797" i="1" s="1"/>
  <c r="U834" i="1"/>
  <c r="Z834" i="1"/>
  <c r="U792" i="1"/>
  <c r="V792" i="1" s="1"/>
  <c r="Z792" i="1"/>
  <c r="U651" i="1"/>
  <c r="V651" i="1" s="1"/>
  <c r="Z651" i="1"/>
  <c r="P795" i="1"/>
  <c r="R795" i="1" s="1"/>
  <c r="P796" i="1"/>
  <c r="R796" i="1" s="1"/>
  <c r="AH4" i="1"/>
  <c r="AH5" i="1"/>
  <c r="AH6" i="1"/>
  <c r="AH7" i="1"/>
  <c r="AH8" i="1"/>
  <c r="AH9" i="1"/>
  <c r="AH10" i="1"/>
  <c r="AH11" i="1"/>
  <c r="AH12" i="1"/>
  <c r="AH13" i="1"/>
  <c r="AH14" i="1"/>
  <c r="AH15" i="1"/>
  <c r="AH16" i="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61" i="1"/>
  <c r="AH64" i="1"/>
  <c r="AH65" i="1"/>
  <c r="AH66" i="1"/>
  <c r="AH67" i="1"/>
  <c r="AH68" i="1"/>
  <c r="AH69" i="1"/>
  <c r="AH70" i="1"/>
  <c r="AH72" i="1"/>
  <c r="AH75" i="1"/>
  <c r="AH77" i="1"/>
  <c r="AH81" i="1"/>
  <c r="AH86" i="1"/>
  <c r="AH92" i="1"/>
  <c r="AH97" i="1"/>
  <c r="AH107" i="1"/>
  <c r="AH113" i="1"/>
  <c r="AH119" i="1"/>
  <c r="AH124" i="1"/>
  <c r="AH136" i="1"/>
  <c r="AH150" i="1"/>
  <c r="AH165" i="1"/>
  <c r="AH179" i="1"/>
  <c r="AH187" i="1"/>
  <c r="AH192" i="1"/>
  <c r="AH199" i="1"/>
  <c r="AH220" i="1"/>
  <c r="AH226" i="1"/>
  <c r="AH232" i="1"/>
  <c r="AH239" i="1"/>
  <c r="AH245" i="1"/>
  <c r="AH268" i="1"/>
  <c r="AH334" i="1"/>
  <c r="AH346" i="1"/>
  <c r="AH353" i="1"/>
  <c r="AH371" i="1"/>
  <c r="AH390" i="1"/>
  <c r="AH406" i="1"/>
  <c r="AH412" i="1"/>
  <c r="AH455" i="1"/>
  <c r="AH460" i="1"/>
  <c r="AH472" i="1"/>
  <c r="AH482" i="1"/>
  <c r="AH487" i="1"/>
  <c r="AH493" i="1"/>
  <c r="AH511" i="1"/>
  <c r="AH522" i="1"/>
  <c r="R981" i="5"/>
  <c r="R982" i="5"/>
  <c r="R983" i="5"/>
  <c r="R984" i="5"/>
  <c r="R985" i="5"/>
  <c r="R986" i="5"/>
  <c r="R987" i="5"/>
  <c r="R988" i="5"/>
  <c r="R989" i="5"/>
  <c r="R990" i="5"/>
  <c r="R991" i="5"/>
  <c r="R992" i="5"/>
  <c r="R993" i="5"/>
  <c r="R994" i="5"/>
  <c r="R995" i="5"/>
  <c r="R996" i="5"/>
  <c r="R997" i="5"/>
  <c r="R998" i="5"/>
  <c r="R999" i="5"/>
  <c r="R1000" i="5"/>
  <c r="R1001" i="5"/>
  <c r="R1002" i="5"/>
  <c r="R1003" i="5"/>
  <c r="R1004" i="5"/>
  <c r="R1005" i="5"/>
  <c r="R1006" i="5"/>
  <c r="R1007" i="5"/>
  <c r="R1008" i="5"/>
  <c r="R1009" i="5"/>
  <c r="R1010" i="5"/>
  <c r="R1011" i="5"/>
  <c r="R1012" i="5"/>
  <c r="R1013" i="5"/>
  <c r="R1014" i="5"/>
  <c r="R1015" i="5"/>
  <c r="R1016" i="5"/>
  <c r="R1017" i="5"/>
  <c r="R1018" i="5"/>
  <c r="R1019" i="5"/>
  <c r="R1020" i="5"/>
  <c r="AH347" i="1"/>
  <c r="AH483" i="1"/>
  <c r="AH336" i="1"/>
  <c r="AH478" i="1"/>
  <c r="AH519" i="1"/>
  <c r="AH71" i="1"/>
  <c r="AH94" i="1"/>
  <c r="AH104" i="1"/>
  <c r="AH110" i="1"/>
  <c r="AH117" i="1"/>
  <c r="AH123" i="1"/>
  <c r="AH133" i="1"/>
  <c r="AH141" i="1"/>
  <c r="AH151" i="1"/>
  <c r="AH166" i="1"/>
  <c r="AH190" i="1"/>
  <c r="AH197" i="1"/>
  <c r="AH218" i="1"/>
  <c r="AH227" i="1"/>
  <c r="AH231" i="1"/>
  <c r="AH238" i="1"/>
  <c r="AH244" i="1"/>
  <c r="AH258" i="1"/>
  <c r="AH274" i="1"/>
  <c r="AH318" i="1"/>
  <c r="AH335" i="1"/>
  <c r="AH343" i="1"/>
  <c r="AH349" i="1"/>
  <c r="AH357" i="1"/>
  <c r="AH382" i="1"/>
  <c r="AH393" i="1"/>
  <c r="AH408" i="1"/>
  <c r="AH414" i="1"/>
  <c r="AH447" i="1"/>
  <c r="AH456" i="1"/>
  <c r="AH469" i="1"/>
  <c r="AH479" i="1"/>
  <c r="AH485" i="1"/>
  <c r="AH491" i="1"/>
  <c r="AH183" i="1"/>
  <c r="AH329" i="1"/>
  <c r="AH392" i="1"/>
  <c r="AH411" i="1"/>
  <c r="AH453" i="1"/>
  <c r="AH475" i="1"/>
  <c r="AH497" i="1"/>
  <c r="AH527" i="1"/>
  <c r="AH171" i="1"/>
  <c r="AH337" i="1"/>
  <c r="AH394" i="1"/>
  <c r="AH416" i="1"/>
  <c r="AH452" i="1"/>
  <c r="AH477" i="1"/>
  <c r="AH498" i="1"/>
  <c r="AH63" i="1"/>
  <c r="AH73" i="1"/>
  <c r="AH78" i="1"/>
  <c r="AH82" i="1"/>
  <c r="AH88" i="1"/>
  <c r="AH93" i="1"/>
  <c r="AH99" i="1"/>
  <c r="AH106" i="1"/>
  <c r="AH112" i="1"/>
  <c r="AH118" i="1"/>
  <c r="AH135" i="1"/>
  <c r="AH142" i="1"/>
  <c r="AH154" i="1"/>
  <c r="AH167" i="1"/>
  <c r="AH177" i="1"/>
  <c r="AH188" i="1"/>
  <c r="AH194" i="1"/>
  <c r="AH200" i="1"/>
  <c r="AH217" i="1"/>
  <c r="AH222" i="1"/>
  <c r="AH229" i="1"/>
  <c r="AH236" i="1"/>
  <c r="AH242" i="1"/>
  <c r="AH250" i="1"/>
  <c r="AH260" i="1"/>
  <c r="AH269" i="1"/>
  <c r="AH321" i="1"/>
  <c r="AH333" i="1"/>
  <c r="AH342" i="1"/>
  <c r="AH351" i="1"/>
  <c r="AH359" i="1"/>
  <c r="AH380" i="1"/>
  <c r="AH407" i="1"/>
  <c r="AH417" i="1"/>
  <c r="AH451" i="1"/>
  <c r="AH458" i="1"/>
  <c r="AH471" i="1"/>
  <c r="AH480" i="1"/>
  <c r="AH489" i="1"/>
  <c r="AH501" i="1"/>
  <c r="AH510" i="1"/>
  <c r="AH520" i="1"/>
  <c r="AH62" i="1"/>
  <c r="AH74" i="1"/>
  <c r="AH80" i="1"/>
  <c r="AH85" i="1"/>
  <c r="AH89" i="1"/>
  <c r="AH96" i="1"/>
  <c r="AH105" i="1"/>
  <c r="AH114" i="1"/>
  <c r="AH122" i="1"/>
  <c r="AH139" i="1"/>
  <c r="AH152" i="1"/>
  <c r="AH168" i="1"/>
  <c r="AH175" i="1"/>
  <c r="AH186" i="1"/>
  <c r="AH198" i="1"/>
  <c r="AH219" i="1"/>
  <c r="AH224" i="1"/>
  <c r="AH234" i="1"/>
  <c r="AH240" i="1"/>
  <c r="AH249" i="1"/>
  <c r="AH257" i="1"/>
  <c r="AH273" i="1"/>
  <c r="AH322" i="1"/>
  <c r="AH332" i="1"/>
  <c r="AH344" i="1"/>
  <c r="AH352" i="1"/>
  <c r="AH360" i="1"/>
  <c r="AH383" i="1"/>
  <c r="AH405" i="1"/>
  <c r="AH415" i="1"/>
  <c r="AH454" i="1"/>
  <c r="AH473" i="1"/>
  <c r="AH481" i="1"/>
  <c r="AH488" i="1"/>
  <c r="AH500" i="1"/>
  <c r="AH521" i="1"/>
  <c r="AH60" i="1"/>
  <c r="AH83" i="1"/>
  <c r="AH91" i="1"/>
  <c r="AH98" i="1"/>
  <c r="AH108" i="1"/>
  <c r="AH115" i="1"/>
  <c r="AH120" i="1"/>
  <c r="AH134" i="1"/>
  <c r="AH155" i="1"/>
  <c r="AH170" i="1"/>
  <c r="AH178" i="1"/>
  <c r="AH189" i="1"/>
  <c r="AH196" i="1"/>
  <c r="AH215" i="1"/>
  <c r="AH223" i="1"/>
  <c r="AH230" i="1"/>
  <c r="AH237" i="1"/>
  <c r="AH243" i="1"/>
  <c r="AH259" i="1"/>
  <c r="AH267" i="1"/>
  <c r="AH307" i="1"/>
  <c r="AH320" i="1"/>
  <c r="AH331" i="1"/>
  <c r="AH341" i="1"/>
  <c r="AH348" i="1"/>
  <c r="AH356" i="1"/>
  <c r="AH365" i="1"/>
  <c r="AH379" i="1"/>
  <c r="AH388" i="1"/>
  <c r="AH409" i="1"/>
  <c r="AH450" i="1"/>
  <c r="AH459" i="1"/>
  <c r="AH476" i="1"/>
  <c r="AH486" i="1"/>
  <c r="AH494" i="1"/>
  <c r="AH59" i="1"/>
  <c r="AH76" i="1"/>
  <c r="AH79" i="1"/>
  <c r="AH84" i="1"/>
  <c r="AH87" i="1"/>
  <c r="AH90" i="1"/>
  <c r="AH95" i="1"/>
  <c r="AH103" i="1"/>
  <c r="AH109" i="1"/>
  <c r="AH111" i="1"/>
  <c r="AH116" i="1"/>
  <c r="AH121" i="1"/>
  <c r="AH125" i="1"/>
  <c r="AH132" i="1"/>
  <c r="AH140" i="1"/>
  <c r="AH153" i="1"/>
  <c r="AH169" i="1"/>
  <c r="AH176" i="1"/>
  <c r="AH185" i="1"/>
  <c r="AH191" i="1"/>
  <c r="AH195" i="1"/>
  <c r="AH201" i="1"/>
  <c r="AH216" i="1"/>
  <c r="AH221" i="1"/>
  <c r="AH225" i="1"/>
  <c r="AH228" i="1"/>
  <c r="AH233" i="1"/>
  <c r="AH235" i="1"/>
  <c r="AH241" i="1"/>
  <c r="AH248" i="1"/>
  <c r="AH256" i="1"/>
  <c r="AH261" i="1"/>
  <c r="AH270" i="1"/>
  <c r="AH308" i="1"/>
  <c r="AH319" i="1"/>
  <c r="AH330" i="1"/>
  <c r="AH338" i="1"/>
  <c r="AH345" i="1"/>
  <c r="AH350" i="1"/>
  <c r="AH358" i="1"/>
  <c r="AH366" i="1"/>
  <c r="AH372" i="1"/>
  <c r="AH381" i="1"/>
  <c r="AH389" i="1"/>
  <c r="AH410" i="1"/>
  <c r="AH413" i="1"/>
  <c r="AH449" i="1"/>
  <c r="AH457" i="1"/>
  <c r="AH474" i="1"/>
  <c r="AH484" i="1"/>
  <c r="AH490" i="1"/>
  <c r="AH492" i="1"/>
  <c r="AH499" i="1"/>
  <c r="AH518" i="1"/>
  <c r="U670" i="1"/>
  <c r="Z670" i="1"/>
  <c r="U519" i="1"/>
  <c r="V519" i="1" s="1"/>
  <c r="Z519" i="1"/>
  <c r="R708" i="5"/>
  <c r="R709" i="5"/>
  <c r="R710" i="5"/>
  <c r="R711" i="5"/>
  <c r="R712" i="5"/>
  <c r="R713" i="5"/>
  <c r="R714" i="5"/>
  <c r="R715" i="5"/>
  <c r="R716" i="5"/>
  <c r="R717" i="5"/>
  <c r="R718" i="5"/>
  <c r="R719" i="5"/>
  <c r="R720" i="5"/>
  <c r="R721" i="5"/>
  <c r="R722" i="5"/>
  <c r="R723" i="5"/>
  <c r="R724" i="5"/>
  <c r="R725" i="5"/>
  <c r="R726" i="5"/>
  <c r="R727" i="5"/>
  <c r="R728" i="5"/>
  <c r="R729" i="5"/>
  <c r="R730" i="5"/>
  <c r="R731" i="5"/>
  <c r="R732" i="5"/>
  <c r="R733" i="5"/>
  <c r="R734" i="5"/>
  <c r="R735" i="5"/>
  <c r="R736" i="5"/>
  <c r="R737" i="5"/>
  <c r="R738" i="5"/>
  <c r="R739" i="5"/>
  <c r="R740" i="5"/>
  <c r="R741" i="5"/>
  <c r="R742" i="5"/>
  <c r="R743" i="5"/>
  <c r="R744" i="5"/>
  <c r="R745" i="5"/>
  <c r="R746" i="5"/>
  <c r="R747" i="5"/>
  <c r="R748" i="5"/>
  <c r="R749" i="5"/>
  <c r="R750" i="5"/>
  <c r="R751" i="5"/>
  <c r="R752" i="5"/>
  <c r="R753" i="5"/>
  <c r="R754" i="5"/>
  <c r="R755" i="5"/>
  <c r="R756" i="5"/>
  <c r="R757" i="5"/>
  <c r="R758" i="5"/>
  <c r="R759" i="5"/>
  <c r="R760" i="5"/>
  <c r="R761" i="5"/>
  <c r="R762" i="5"/>
  <c r="R763" i="5"/>
  <c r="R764" i="5"/>
  <c r="R765" i="5"/>
  <c r="R766" i="5"/>
  <c r="R767" i="5"/>
  <c r="R768" i="5"/>
  <c r="R769" i="5"/>
  <c r="R770" i="5"/>
  <c r="R771" i="5"/>
  <c r="R772" i="5"/>
  <c r="R773" i="5"/>
  <c r="R774" i="5"/>
  <c r="R775" i="5"/>
  <c r="R776" i="5"/>
  <c r="R777" i="5"/>
  <c r="R778" i="5"/>
  <c r="R779" i="5"/>
  <c r="R780" i="5"/>
  <c r="R781" i="5"/>
  <c r="R782" i="5"/>
  <c r="R783" i="5"/>
  <c r="R784" i="5"/>
  <c r="R785" i="5"/>
  <c r="R786" i="5"/>
  <c r="R787" i="5"/>
  <c r="R788" i="5"/>
  <c r="R789" i="5"/>
  <c r="R790" i="5"/>
  <c r="R791" i="5"/>
  <c r="R792" i="5"/>
  <c r="R793" i="5"/>
  <c r="R794" i="5"/>
  <c r="R795" i="5"/>
  <c r="R796" i="5"/>
  <c r="R797" i="5"/>
  <c r="R798" i="5"/>
  <c r="R799" i="5"/>
  <c r="R800" i="5"/>
  <c r="R801" i="5"/>
  <c r="R802" i="5"/>
  <c r="R803" i="5"/>
  <c r="R804" i="5"/>
  <c r="R805" i="5"/>
  <c r="R806" i="5"/>
  <c r="R807" i="5"/>
  <c r="R808" i="5"/>
  <c r="R809" i="5"/>
  <c r="R810" i="5"/>
  <c r="R811" i="5"/>
  <c r="R812" i="5"/>
  <c r="R813" i="5"/>
  <c r="R814" i="5"/>
  <c r="R815" i="5"/>
  <c r="R816" i="5"/>
  <c r="R817" i="5"/>
  <c r="R818" i="5"/>
  <c r="R819" i="5"/>
  <c r="R820" i="5"/>
  <c r="R821" i="5"/>
  <c r="R822" i="5"/>
  <c r="R823" i="5"/>
  <c r="R824" i="5"/>
  <c r="R825" i="5"/>
  <c r="R826" i="5"/>
  <c r="R827" i="5"/>
  <c r="R828" i="5"/>
  <c r="R829" i="5"/>
  <c r="R830" i="5"/>
  <c r="R831" i="5"/>
  <c r="R832" i="5"/>
  <c r="R833" i="5"/>
  <c r="R834" i="5"/>
  <c r="R838" i="5"/>
  <c r="R839" i="5"/>
  <c r="R842" i="5"/>
  <c r="R844" i="5"/>
  <c r="R844" i="1"/>
  <c r="X844" i="1" s="1"/>
  <c r="Y844" i="1" s="1"/>
  <c r="R848" i="1"/>
  <c r="X848" i="1" s="1"/>
  <c r="Y848" i="1" s="1"/>
  <c r="X845" i="1"/>
  <c r="Y845" i="1" s="1"/>
  <c r="V802" i="1"/>
  <c r="Z583" i="1"/>
  <c r="U583" i="1"/>
  <c r="V583" i="1" s="1"/>
  <c r="Z584" i="1"/>
  <c r="U584" i="1"/>
  <c r="V584" i="1" s="1"/>
  <c r="Z585" i="1"/>
  <c r="U585" i="1"/>
  <c r="V585" i="1" s="1"/>
  <c r="Z586" i="1"/>
  <c r="U586" i="1"/>
  <c r="V586" i="1" s="1"/>
  <c r="Z587" i="1"/>
  <c r="U587" i="1"/>
  <c r="V587" i="1" s="1"/>
  <c r="Z588" i="1"/>
  <c r="U588" i="1"/>
  <c r="V588" i="1" s="1"/>
  <c r="R849" i="1"/>
  <c r="R747" i="1"/>
  <c r="X843" i="1"/>
  <c r="Y843" i="1" s="1"/>
  <c r="V843" i="1"/>
  <c r="V754" i="1"/>
  <c r="X754" i="1"/>
  <c r="Y754" i="1" s="1"/>
  <c r="U748" i="1"/>
  <c r="V748" i="1" s="1"/>
  <c r="Z748" i="1"/>
  <c r="U749" i="1"/>
  <c r="Z749" i="1"/>
  <c r="U750" i="1"/>
  <c r="V750" i="1" s="1"/>
  <c r="Z750" i="1"/>
  <c r="V745" i="1"/>
  <c r="X745" i="1"/>
  <c r="Y745" i="1" s="1"/>
  <c r="V746" i="1"/>
  <c r="X746" i="1"/>
  <c r="Y746" i="1" s="1"/>
  <c r="Z515" i="1"/>
  <c r="U515" i="1"/>
  <c r="V515" i="1" s="1"/>
  <c r="Z517" i="1"/>
  <c r="U517" i="1"/>
  <c r="V517" i="1" s="1"/>
  <c r="Z511" i="1"/>
  <c r="U511" i="1"/>
  <c r="X662" i="1"/>
  <c r="Y662" i="1" s="1"/>
  <c r="V662" i="1"/>
  <c r="U832" i="1"/>
  <c r="Z832" i="1"/>
  <c r="U769" i="1"/>
  <c r="V769" i="1" s="1"/>
  <c r="Z769" i="1"/>
  <c r="C30" i="2"/>
  <c r="C32" i="2"/>
  <c r="C31" i="2"/>
  <c r="X842" i="1"/>
  <c r="Y842" i="1" s="1"/>
  <c r="X849" i="1"/>
  <c r="Y849" i="1" s="1"/>
  <c r="U771" i="1"/>
  <c r="V771" i="1" s="1"/>
  <c r="Z771" i="1"/>
  <c r="U762" i="1"/>
  <c r="V762" i="1" s="1"/>
  <c r="Z762" i="1"/>
  <c r="X840" i="1"/>
  <c r="Y840" i="1" s="1"/>
  <c r="U839" i="1"/>
  <c r="Z839" i="1"/>
  <c r="Q838" i="1"/>
  <c r="R838" i="1" s="1"/>
  <c r="U831" i="1"/>
  <c r="V831" i="1" s="1"/>
  <c r="Z831" i="1"/>
  <c r="U793" i="1"/>
  <c r="V793" i="1" s="1"/>
  <c r="Z793" i="1"/>
  <c r="P841" i="1"/>
  <c r="Q841" i="1" s="1"/>
  <c r="U828" i="1"/>
  <c r="V828" i="1" s="1"/>
  <c r="Z828" i="1"/>
  <c r="U780" i="1"/>
  <c r="V780" i="1" s="1"/>
  <c r="Z780" i="1"/>
  <c r="Q839" i="1"/>
  <c r="R839" i="1" s="1"/>
  <c r="V839" i="1"/>
  <c r="U836" i="1"/>
  <c r="Z836" i="1"/>
  <c r="U770" i="1"/>
  <c r="V770" i="1" s="1"/>
  <c r="Z770" i="1"/>
  <c r="Q832" i="1"/>
  <c r="R832" i="1" s="1"/>
  <c r="U826" i="1"/>
  <c r="V826" i="1" s="1"/>
  <c r="Z826" i="1"/>
  <c r="X748" i="1"/>
  <c r="Y748" i="1" s="1"/>
  <c r="U825" i="1"/>
  <c r="V825" i="1" s="1"/>
  <c r="Z825" i="1"/>
  <c r="X815" i="1"/>
  <c r="Y815" i="1" s="1"/>
  <c r="X788" i="1"/>
  <c r="Y788" i="1" s="1"/>
  <c r="Q831" i="1"/>
  <c r="R831" i="1" s="1"/>
  <c r="Q836" i="1"/>
  <c r="R836" i="1" s="1"/>
  <c r="Q835" i="1"/>
  <c r="R835" i="1" s="1"/>
  <c r="V836" i="1"/>
  <c r="U790" i="1"/>
  <c r="Z790" i="1"/>
  <c r="U791" i="1"/>
  <c r="V791" i="1" s="1"/>
  <c r="Z791" i="1"/>
  <c r="X833" i="1"/>
  <c r="Y833" i="1" s="1"/>
  <c r="Q830" i="1"/>
  <c r="R830" i="1" s="1"/>
  <c r="Q794" i="1"/>
  <c r="R794" i="1" s="1"/>
  <c r="U761" i="1"/>
  <c r="V761" i="1" s="1"/>
  <c r="Z761" i="1"/>
  <c r="Q828" i="1"/>
  <c r="R828" i="1" s="1"/>
  <c r="Q818" i="1"/>
  <c r="R818" i="1" s="1"/>
  <c r="X524" i="1"/>
  <c r="Y524" i="1" s="1"/>
  <c r="P829" i="1"/>
  <c r="X730" i="1"/>
  <c r="Y730" i="1" s="1"/>
  <c r="U751" i="1"/>
  <c r="Z751" i="1"/>
  <c r="U547" i="1"/>
  <c r="V547" i="1" s="1"/>
  <c r="Z547" i="1"/>
  <c r="P834" i="1"/>
  <c r="Q834" i="1" s="1"/>
  <c r="R834" i="1" s="1"/>
  <c r="V834" i="1"/>
  <c r="V832" i="1"/>
  <c r="U829" i="1"/>
  <c r="Z829" i="1"/>
  <c r="V786" i="1"/>
  <c r="X786" i="1"/>
  <c r="Y786" i="1" s="1"/>
  <c r="V829" i="1"/>
  <c r="X785" i="1"/>
  <c r="Y785" i="1" s="1"/>
  <c r="Q827" i="1"/>
  <c r="R827" i="1" s="1"/>
  <c r="X747" i="1"/>
  <c r="Y747" i="1" s="1"/>
  <c r="Q826" i="1"/>
  <c r="R826" i="1" s="1"/>
  <c r="Q824" i="1"/>
  <c r="R824" i="1" s="1"/>
  <c r="P792" i="1"/>
  <c r="Q792" i="1" s="1"/>
  <c r="Q793" i="1"/>
  <c r="R793" i="1" s="1"/>
  <c r="Q787" i="1"/>
  <c r="R787" i="1" s="1"/>
  <c r="Q778" i="1"/>
  <c r="R778" i="1" s="1"/>
  <c r="Q779" i="1"/>
  <c r="R779" i="1" s="1"/>
  <c r="Q776" i="1"/>
  <c r="R776" i="1" s="1"/>
  <c r="X764" i="1"/>
  <c r="Y764" i="1" s="1"/>
  <c r="Z757" i="1"/>
  <c r="U757" i="1"/>
  <c r="V757" i="1" s="1"/>
  <c r="U743" i="1"/>
  <c r="V743" i="1" s="1"/>
  <c r="Z743" i="1"/>
  <c r="Q825" i="1"/>
  <c r="R825" i="1" s="1"/>
  <c r="U781" i="1"/>
  <c r="V781" i="1" s="1"/>
  <c r="Z781" i="1"/>
  <c r="U688" i="1"/>
  <c r="V688" i="1" s="1"/>
  <c r="Z688" i="1"/>
  <c r="X750" i="1"/>
  <c r="Y750" i="1" s="1"/>
  <c r="U548" i="1"/>
  <c r="Z548" i="1"/>
  <c r="U752" i="1"/>
  <c r="V752" i="1" s="1"/>
  <c r="Z752" i="1"/>
  <c r="U734" i="1"/>
  <c r="V734" i="1" s="1"/>
  <c r="Z734" i="1"/>
  <c r="X789" i="1"/>
  <c r="Y789" i="1" s="1"/>
  <c r="V789" i="1"/>
  <c r="U767" i="1"/>
  <c r="Z767" i="1"/>
  <c r="P791" i="1"/>
  <c r="U782" i="1"/>
  <c r="Z782" i="1"/>
  <c r="U768" i="1"/>
  <c r="Z768" i="1"/>
  <c r="U755" i="1"/>
  <c r="Z755" i="1"/>
  <c r="Q775" i="1"/>
  <c r="R775" i="1" s="1"/>
  <c r="Q774" i="1"/>
  <c r="R774" i="1" s="1"/>
  <c r="X756" i="1"/>
  <c r="Y756" i="1" s="1"/>
  <c r="P772" i="1"/>
  <c r="Q772" i="1" s="1"/>
  <c r="R772" i="1" s="1"/>
  <c r="Q782" i="1"/>
  <c r="R782" i="1" s="1"/>
  <c r="V782" i="1"/>
  <c r="Q781" i="1"/>
  <c r="R781" i="1" s="1"/>
  <c r="Q773" i="1"/>
  <c r="R773" i="1" s="1"/>
  <c r="Q769" i="1"/>
  <c r="R769" i="1" s="1"/>
  <c r="Q759" i="1"/>
  <c r="R759" i="1" s="1"/>
  <c r="Q757" i="1"/>
  <c r="R757" i="1" s="1"/>
  <c r="U732" i="1"/>
  <c r="Z732" i="1"/>
  <c r="X744" i="1"/>
  <c r="Y744" i="1" s="1"/>
  <c r="Z687" i="1"/>
  <c r="U687" i="1"/>
  <c r="P770" i="1"/>
  <c r="Q770" i="1" s="1"/>
  <c r="Q771" i="1"/>
  <c r="R771" i="1" s="1"/>
  <c r="Q780" i="1"/>
  <c r="R780" i="1" s="1"/>
  <c r="Q766" i="1"/>
  <c r="R766" i="1" s="1"/>
  <c r="X758" i="1"/>
  <c r="Y758" i="1" s="1"/>
  <c r="U735" i="1"/>
  <c r="Z735" i="1"/>
  <c r="V774" i="1"/>
  <c r="Q767" i="1"/>
  <c r="R767" i="1" s="1"/>
  <c r="Q768" i="1"/>
  <c r="R768" i="1" s="1"/>
  <c r="V767" i="1"/>
  <c r="V768" i="1"/>
  <c r="X763" i="1"/>
  <c r="Y763" i="1" s="1"/>
  <c r="Q761" i="1"/>
  <c r="R761" i="1" s="1"/>
  <c r="Q762" i="1"/>
  <c r="R762" i="1" s="1"/>
  <c r="Q760" i="1"/>
  <c r="R760" i="1" s="1"/>
  <c r="Q742" i="1"/>
  <c r="R742" i="1" s="1"/>
  <c r="Q703" i="1"/>
  <c r="R703" i="1" s="1"/>
  <c r="V655" i="1"/>
  <c r="X655" i="1"/>
  <c r="Y655" i="1" s="1"/>
  <c r="U514" i="1"/>
  <c r="V514" i="1" s="1"/>
  <c r="Z514" i="1"/>
  <c r="Q765" i="1"/>
  <c r="R765" i="1" s="1"/>
  <c r="V714" i="1"/>
  <c r="X714" i="1"/>
  <c r="Y714" i="1" s="1"/>
  <c r="V742" i="1"/>
  <c r="U725" i="1"/>
  <c r="V725" i="1" s="1"/>
  <c r="Z725" i="1"/>
  <c r="V701" i="1"/>
  <c r="X701" i="1"/>
  <c r="Y701" i="1" s="1"/>
  <c r="V703" i="1"/>
  <c r="U502" i="1"/>
  <c r="Z502" i="1"/>
  <c r="U503" i="1"/>
  <c r="V503" i="1" s="1"/>
  <c r="Z503" i="1"/>
  <c r="Q631" i="1"/>
  <c r="R631" i="1" s="1"/>
  <c r="Q753" i="1"/>
  <c r="R753" i="1" s="1"/>
  <c r="X642" i="1"/>
  <c r="Y642" i="1" s="1"/>
  <c r="U713" i="1"/>
  <c r="V713" i="1" s="1"/>
  <c r="Z713" i="1"/>
  <c r="Z631" i="1"/>
  <c r="U631" i="1"/>
  <c r="X731" i="1"/>
  <c r="Y731" i="1" s="1"/>
  <c r="V731" i="1"/>
  <c r="V751" i="1"/>
  <c r="X751" i="1"/>
  <c r="Y751" i="1" s="1"/>
  <c r="U720" i="1"/>
  <c r="Z720" i="1"/>
  <c r="U717" i="1"/>
  <c r="V717" i="1" s="1"/>
  <c r="Z717" i="1"/>
  <c r="U711" i="1"/>
  <c r="Z711" i="1"/>
  <c r="U733" i="1"/>
  <c r="Z733" i="1"/>
  <c r="U708" i="1"/>
  <c r="V708" i="1" s="1"/>
  <c r="Z708" i="1"/>
  <c r="U753" i="1"/>
  <c r="Z753" i="1"/>
  <c r="P752" i="1"/>
  <c r="Q752" i="1" s="1"/>
  <c r="R752" i="1" s="1"/>
  <c r="U693" i="1"/>
  <c r="V693" i="1" s="1"/>
  <c r="Z693" i="1"/>
  <c r="X735" i="1"/>
  <c r="Y735" i="1" s="1"/>
  <c r="V735" i="1"/>
  <c r="Q629" i="1"/>
  <c r="R629" i="1" s="1"/>
  <c r="Q630" i="1"/>
  <c r="R630" i="1" s="1"/>
  <c r="U729" i="1"/>
  <c r="V729" i="1" s="1"/>
  <c r="Z729" i="1"/>
  <c r="U712" i="1"/>
  <c r="Z712" i="1"/>
  <c r="U728" i="1"/>
  <c r="V728" i="1" s="1"/>
  <c r="Z728" i="1"/>
  <c r="Q743" i="1"/>
  <c r="R743" i="1" s="1"/>
  <c r="U726" i="1"/>
  <c r="Z726" i="1"/>
  <c r="U727" i="1"/>
  <c r="V727" i="1" s="1"/>
  <c r="Z727" i="1"/>
  <c r="P734" i="1"/>
  <c r="U719" i="1"/>
  <c r="Z719" i="1"/>
  <c r="Z724" i="1"/>
  <c r="U724" i="1"/>
  <c r="V724" i="1" s="1"/>
  <c r="P682" i="1"/>
  <c r="U707" i="1"/>
  <c r="V707" i="1" s="1"/>
  <c r="Z707" i="1"/>
  <c r="Q729" i="1"/>
  <c r="R729" i="1" s="1"/>
  <c r="Q728" i="1"/>
  <c r="R728" i="1" s="1"/>
  <c r="U722" i="1"/>
  <c r="V722" i="1" s="1"/>
  <c r="Z722" i="1"/>
  <c r="P625" i="1"/>
  <c r="Q625" i="1" s="1"/>
  <c r="R625" i="1" s="1"/>
  <c r="V656" i="1"/>
  <c r="X656" i="1"/>
  <c r="Y656" i="1" s="1"/>
  <c r="Z625" i="1"/>
  <c r="U625" i="1"/>
  <c r="V625" i="1" s="1"/>
  <c r="P727" i="1"/>
  <c r="Q727" i="1" s="1"/>
  <c r="R727" i="1" s="1"/>
  <c r="Q659" i="1"/>
  <c r="R659" i="1" s="1"/>
  <c r="Q717" i="1"/>
  <c r="R717" i="1" s="1"/>
  <c r="V660" i="1"/>
  <c r="X660" i="1"/>
  <c r="Y660" i="1" s="1"/>
  <c r="X702" i="1"/>
  <c r="Y702" i="1" s="1"/>
  <c r="X704" i="1"/>
  <c r="Y704" i="1" s="1"/>
  <c r="V704" i="1"/>
  <c r="P724" i="1"/>
  <c r="U723" i="1"/>
  <c r="V723" i="1" s="1"/>
  <c r="Z723" i="1"/>
  <c r="Q725" i="1"/>
  <c r="R725" i="1" s="1"/>
  <c r="Q722" i="1"/>
  <c r="R722" i="1" s="1"/>
  <c r="Q718" i="1"/>
  <c r="R718" i="1" s="1"/>
  <c r="U691" i="1"/>
  <c r="V691" i="1" s="1"/>
  <c r="Z691" i="1"/>
  <c r="Q723" i="1"/>
  <c r="R723" i="1" s="1"/>
  <c r="U716" i="1"/>
  <c r="V716" i="1" s="1"/>
  <c r="Z716" i="1"/>
  <c r="U690" i="1"/>
  <c r="V690" i="1" s="1"/>
  <c r="Z690" i="1"/>
  <c r="P716" i="1"/>
  <c r="Q716" i="1" s="1"/>
  <c r="R716" i="1" s="1"/>
  <c r="Q707" i="1"/>
  <c r="R707" i="1" s="1"/>
  <c r="U696" i="1"/>
  <c r="V696" i="1" s="1"/>
  <c r="Z696" i="1"/>
  <c r="U694" i="1"/>
  <c r="V694" i="1" s="1"/>
  <c r="Z694" i="1"/>
  <c r="P721" i="1"/>
  <c r="Q721" i="1" s="1"/>
  <c r="R721" i="1" s="1"/>
  <c r="U721" i="1"/>
  <c r="Z721" i="1"/>
  <c r="U718" i="1"/>
  <c r="V718" i="1" s="1"/>
  <c r="Z718" i="1"/>
  <c r="U678" i="1"/>
  <c r="V678" i="1" s="1"/>
  <c r="Z678" i="1"/>
  <c r="U680" i="1"/>
  <c r="V680" i="1" s="1"/>
  <c r="Z680" i="1"/>
  <c r="X676" i="1"/>
  <c r="Y676" i="1" s="1"/>
  <c r="V676" i="1"/>
  <c r="U709" i="1"/>
  <c r="V709" i="1" s="1"/>
  <c r="Z709" i="1"/>
  <c r="U686" i="1"/>
  <c r="Z686" i="1"/>
  <c r="X652" i="1"/>
  <c r="Y652" i="1" s="1"/>
  <c r="V652" i="1"/>
  <c r="U672" i="1"/>
  <c r="Z672" i="1"/>
  <c r="U715" i="1"/>
  <c r="V715" i="1" s="1"/>
  <c r="Z715" i="1"/>
  <c r="U685" i="1"/>
  <c r="V685" i="1" s="1"/>
  <c r="Z685" i="1"/>
  <c r="P708" i="1"/>
  <c r="Q684" i="1"/>
  <c r="R684" i="1" s="1"/>
  <c r="Q715" i="1"/>
  <c r="R715" i="1" s="1"/>
  <c r="P710" i="1"/>
  <c r="Q710" i="1" s="1"/>
  <c r="R710" i="1" s="1"/>
  <c r="Q713" i="1"/>
  <c r="R713" i="1" s="1"/>
  <c r="U710" i="1"/>
  <c r="V710" i="1" s="1"/>
  <c r="Z710" i="1"/>
  <c r="U654" i="1"/>
  <c r="Z654" i="1"/>
  <c r="V653" i="1"/>
  <c r="X653" i="1"/>
  <c r="Y653" i="1" s="1"/>
  <c r="Q709" i="1"/>
  <c r="R709" i="1" s="1"/>
  <c r="U698" i="1"/>
  <c r="V698" i="1" s="1"/>
  <c r="Z698" i="1"/>
  <c r="U706" i="1"/>
  <c r="V706" i="1" s="1"/>
  <c r="Z706" i="1"/>
  <c r="U700" i="1"/>
  <c r="V700" i="1" s="1"/>
  <c r="Z700" i="1"/>
  <c r="U689" i="1"/>
  <c r="V689" i="1" s="1"/>
  <c r="Z689" i="1"/>
  <c r="Q657" i="1"/>
  <c r="R657" i="1" s="1"/>
  <c r="Q674" i="1"/>
  <c r="R674" i="1" s="1"/>
  <c r="Q706" i="1"/>
  <c r="R706" i="1" s="1"/>
  <c r="V681" i="1"/>
  <c r="X681" i="1"/>
  <c r="Y681" i="1" s="1"/>
  <c r="U664" i="1"/>
  <c r="Z664" i="1"/>
  <c r="X705" i="1"/>
  <c r="Y705" i="1" s="1"/>
  <c r="V705" i="1"/>
  <c r="V668" i="1"/>
  <c r="X668" i="1"/>
  <c r="Y668" i="1" s="1"/>
  <c r="U699" i="1"/>
  <c r="V699" i="1" s="1"/>
  <c r="Z699" i="1"/>
  <c r="Z574" i="1"/>
  <c r="U574" i="1"/>
  <c r="V574" i="1" s="1"/>
  <c r="Z575" i="1"/>
  <c r="U575" i="1"/>
  <c r="V575" i="1" s="1"/>
  <c r="Z576" i="1"/>
  <c r="U576" i="1"/>
  <c r="V576" i="1" s="1"/>
  <c r="Z577" i="1"/>
  <c r="U577" i="1"/>
  <c r="V577" i="1" s="1"/>
  <c r="Z579" i="1"/>
  <c r="U579" i="1"/>
  <c r="V579" i="1" s="1"/>
  <c r="Z580" i="1"/>
  <c r="U580" i="1"/>
  <c r="V580" i="1" s="1"/>
  <c r="Z581" i="1"/>
  <c r="U581" i="1"/>
  <c r="V581" i="1" s="1"/>
  <c r="Z582" i="1"/>
  <c r="U582" i="1"/>
  <c r="V582" i="1" s="1"/>
  <c r="U692" i="1"/>
  <c r="V692" i="1" s="1"/>
  <c r="Z692" i="1"/>
  <c r="P574" i="1"/>
  <c r="P575" i="1"/>
  <c r="P577" i="1"/>
  <c r="P578" i="1"/>
  <c r="P579" i="1"/>
  <c r="P580" i="1"/>
  <c r="Q580" i="1" s="1"/>
  <c r="R580" i="1" s="1"/>
  <c r="P581" i="1"/>
  <c r="P582" i="1"/>
  <c r="Q582" i="1" s="1"/>
  <c r="R582" i="1" s="1"/>
  <c r="P583" i="1"/>
  <c r="Q583" i="1" s="1"/>
  <c r="P584" i="1"/>
  <c r="P586" i="1"/>
  <c r="P587" i="1"/>
  <c r="P588" i="1"/>
  <c r="P589" i="1"/>
  <c r="P590" i="1"/>
  <c r="P591" i="1"/>
  <c r="Q591" i="1" s="1"/>
  <c r="P592" i="1"/>
  <c r="Q592" i="1" s="1"/>
  <c r="P593" i="1"/>
  <c r="Q593" i="1" s="1"/>
  <c r="R593" i="1" s="1"/>
  <c r="P594" i="1"/>
  <c r="Q594" i="1" s="1"/>
  <c r="R594" i="1" s="1"/>
  <c r="P595" i="1"/>
  <c r="Q595" i="1" s="1"/>
  <c r="P596" i="1"/>
  <c r="Q596" i="1" s="1"/>
  <c r="P597" i="1"/>
  <c r="Q597" i="1" s="1"/>
  <c r="U479" i="1"/>
  <c r="V479" i="1" s="1"/>
  <c r="Z479" i="1"/>
  <c r="P673" i="1"/>
  <c r="Q673" i="1" s="1"/>
  <c r="R673" i="1" s="1"/>
  <c r="Q680" i="1"/>
  <c r="R680" i="1" s="1"/>
  <c r="X645" i="1"/>
  <c r="Y645" i="1" s="1"/>
  <c r="Z589" i="1"/>
  <c r="U589" i="1"/>
  <c r="V589" i="1" s="1"/>
  <c r="Z590" i="1"/>
  <c r="U590" i="1"/>
  <c r="V590" i="1" s="1"/>
  <c r="Z591" i="1"/>
  <c r="U591" i="1"/>
  <c r="Z592" i="1"/>
  <c r="U592" i="1"/>
  <c r="V592" i="1" s="1"/>
  <c r="Z593" i="1"/>
  <c r="U593" i="1"/>
  <c r="V593" i="1" s="1"/>
  <c r="Z594" i="1"/>
  <c r="U594" i="1"/>
  <c r="V594" i="1" s="1"/>
  <c r="Z595" i="1"/>
  <c r="U595" i="1"/>
  <c r="V595" i="1" s="1"/>
  <c r="Z596" i="1"/>
  <c r="U596" i="1"/>
  <c r="V596" i="1" s="1"/>
  <c r="Z597" i="1"/>
  <c r="U597" i="1"/>
  <c r="V597" i="1" s="1"/>
  <c r="V591" i="1"/>
  <c r="Q661" i="1"/>
  <c r="R661" i="1" s="1"/>
  <c r="R571" i="1"/>
  <c r="R572" i="1"/>
  <c r="Q699" i="1"/>
  <c r="R699" i="1" s="1"/>
  <c r="Q700" i="1"/>
  <c r="R700" i="1" s="1"/>
  <c r="U697" i="1"/>
  <c r="V697" i="1" s="1"/>
  <c r="Z697" i="1"/>
  <c r="U578" i="1"/>
  <c r="V578" i="1" s="1"/>
  <c r="Z578" i="1"/>
  <c r="Q698" i="1"/>
  <c r="R698" i="1" s="1"/>
  <c r="Q679" i="1"/>
  <c r="R679" i="1" s="1"/>
  <c r="Z570" i="1"/>
  <c r="U570" i="1"/>
  <c r="Z571" i="1"/>
  <c r="U571" i="1"/>
  <c r="Z572" i="1"/>
  <c r="U572" i="1"/>
  <c r="Z573" i="1"/>
  <c r="U573" i="1"/>
  <c r="V573" i="1" s="1"/>
  <c r="Q697" i="1"/>
  <c r="R697" i="1" s="1"/>
  <c r="Q696" i="1"/>
  <c r="R696" i="1" s="1"/>
  <c r="Q695" i="1"/>
  <c r="R695" i="1" s="1"/>
  <c r="Q693" i="1"/>
  <c r="R693" i="1" s="1"/>
  <c r="Q690" i="1"/>
  <c r="R690" i="1" s="1"/>
  <c r="Q691" i="1"/>
  <c r="R691" i="1" s="1"/>
  <c r="Q685" i="1"/>
  <c r="R685" i="1" s="1"/>
  <c r="U695" i="1"/>
  <c r="V695" i="1" s="1"/>
  <c r="Z695" i="1"/>
  <c r="P694" i="1"/>
  <c r="Q694" i="1" s="1"/>
  <c r="R694" i="1" s="1"/>
  <c r="U659" i="1"/>
  <c r="Z659" i="1"/>
  <c r="Q692" i="1"/>
  <c r="R692" i="1" s="1"/>
  <c r="Q689" i="1"/>
  <c r="R689" i="1" s="1"/>
  <c r="U616" i="1"/>
  <c r="Z616" i="1"/>
  <c r="P688" i="1"/>
  <c r="Q688" i="1" s="1"/>
  <c r="R688" i="1" s="1"/>
  <c r="Q678" i="1"/>
  <c r="R678" i="1" s="1"/>
  <c r="V671" i="1"/>
  <c r="X671" i="1"/>
  <c r="Y671" i="1" s="1"/>
  <c r="X649" i="1"/>
  <c r="Y649" i="1" s="1"/>
  <c r="V649" i="1"/>
  <c r="U497" i="1"/>
  <c r="V497" i="1" s="1"/>
  <c r="Z497" i="1"/>
  <c r="U667" i="1"/>
  <c r="Z667" i="1"/>
  <c r="U663" i="1"/>
  <c r="V663" i="1" s="1"/>
  <c r="Z663" i="1"/>
  <c r="X644" i="1"/>
  <c r="Y644" i="1" s="1"/>
  <c r="Q669" i="1"/>
  <c r="R669" i="1" s="1"/>
  <c r="P640" i="1"/>
  <c r="Q640" i="1" s="1"/>
  <c r="R640" i="1" s="1"/>
  <c r="Z493" i="1"/>
  <c r="U493" i="1"/>
  <c r="X482" i="1"/>
  <c r="Y482" i="1" s="1"/>
  <c r="V482" i="1"/>
  <c r="U666" i="1"/>
  <c r="V666" i="1" s="1"/>
  <c r="Z666" i="1"/>
  <c r="Q666" i="1"/>
  <c r="R666" i="1" s="1"/>
  <c r="Q665" i="1"/>
  <c r="R665" i="1" s="1"/>
  <c r="U665" i="1"/>
  <c r="V665" i="1" s="1"/>
  <c r="Z665" i="1"/>
  <c r="U658" i="1"/>
  <c r="V658" i="1" s="1"/>
  <c r="Z658" i="1"/>
  <c r="X651" i="1"/>
  <c r="Y651" i="1" s="1"/>
  <c r="P643" i="1"/>
  <c r="Q643" i="1" s="1"/>
  <c r="R643" i="1" s="1"/>
  <c r="Q634" i="1"/>
  <c r="R634" i="1" s="1"/>
  <c r="Q637" i="1"/>
  <c r="R637" i="1" s="1"/>
  <c r="Q638" i="1"/>
  <c r="R638" i="1" s="1"/>
  <c r="P639" i="1"/>
  <c r="Q639" i="1" s="1"/>
  <c r="X635" i="1"/>
  <c r="Y635" i="1" s="1"/>
  <c r="Q663" i="1"/>
  <c r="R663" i="1" s="1"/>
  <c r="Q576" i="1"/>
  <c r="R576" i="1" s="1"/>
  <c r="Q573" i="1"/>
  <c r="R573" i="1" s="1"/>
  <c r="Q658" i="1"/>
  <c r="R658" i="1" s="1"/>
  <c r="X647" i="1"/>
  <c r="Y647" i="1" s="1"/>
  <c r="V647" i="1"/>
  <c r="Q636" i="1"/>
  <c r="R636" i="1" s="1"/>
  <c r="U618" i="1"/>
  <c r="Z618" i="1"/>
  <c r="U633" i="1"/>
  <c r="V633" i="1" s="1"/>
  <c r="Z633" i="1"/>
  <c r="V637" i="1"/>
  <c r="U555" i="1"/>
  <c r="V555" i="1" s="1"/>
  <c r="Z555" i="1"/>
  <c r="U556" i="1"/>
  <c r="V556" i="1" s="1"/>
  <c r="Z556" i="1"/>
  <c r="U557" i="1"/>
  <c r="V557" i="1" s="1"/>
  <c r="Z557" i="1"/>
  <c r="U632" i="1"/>
  <c r="Z632" i="1"/>
  <c r="P650" i="1"/>
  <c r="Q555" i="1"/>
  <c r="R555" i="1" s="1"/>
  <c r="Q556" i="1"/>
  <c r="R556" i="1" s="1"/>
  <c r="Q557" i="1"/>
  <c r="R557" i="1" s="1"/>
  <c r="U650" i="1"/>
  <c r="Z650" i="1"/>
  <c r="Q646" i="1"/>
  <c r="R646" i="1" s="1"/>
  <c r="Q633" i="1"/>
  <c r="R633" i="1" s="1"/>
  <c r="U628" i="1"/>
  <c r="V628" i="1" s="1"/>
  <c r="Z628" i="1"/>
  <c r="Q628" i="1"/>
  <c r="R628" i="1" s="1"/>
  <c r="Q627" i="1"/>
  <c r="R627" i="1" s="1"/>
  <c r="Z627" i="1"/>
  <c r="U627" i="1"/>
  <c r="U624" i="1"/>
  <c r="Z624" i="1"/>
  <c r="P626" i="1"/>
  <c r="Q626" i="1" s="1"/>
  <c r="Z626" i="1"/>
  <c r="U626" i="1"/>
  <c r="Q615" i="1"/>
  <c r="R615" i="1" s="1"/>
  <c r="U612" i="1"/>
  <c r="V612" i="1" s="1"/>
  <c r="Z612" i="1"/>
  <c r="U623" i="1"/>
  <c r="V623" i="1" s="1"/>
  <c r="Z623" i="1"/>
  <c r="Z528" i="1"/>
  <c r="U528" i="1"/>
  <c r="Z529" i="1"/>
  <c r="U529" i="1"/>
  <c r="Z530" i="1"/>
  <c r="U530" i="1"/>
  <c r="Z531" i="1"/>
  <c r="U531" i="1"/>
  <c r="U621" i="1"/>
  <c r="V621" i="1" s="1"/>
  <c r="Z621" i="1"/>
  <c r="Q623" i="1"/>
  <c r="R623" i="1" s="1"/>
  <c r="Q622" i="1"/>
  <c r="R622" i="1" s="1"/>
  <c r="U622" i="1"/>
  <c r="V622" i="1" s="1"/>
  <c r="Z622" i="1"/>
  <c r="U611" i="1"/>
  <c r="V611" i="1" s="1"/>
  <c r="Z611" i="1"/>
  <c r="U516" i="1"/>
  <c r="Z516" i="1"/>
  <c r="Q621" i="1"/>
  <c r="R621" i="1" s="1"/>
  <c r="X619" i="1"/>
  <c r="Y619" i="1" s="1"/>
  <c r="V619" i="1"/>
  <c r="X617" i="1"/>
  <c r="Y617" i="1" s="1"/>
  <c r="V617" i="1"/>
  <c r="P620" i="1"/>
  <c r="U512" i="1"/>
  <c r="V512" i="1" s="1"/>
  <c r="Z512" i="1"/>
  <c r="U513" i="1"/>
  <c r="Z513" i="1"/>
  <c r="P614" i="1"/>
  <c r="U614" i="1"/>
  <c r="V614" i="1" s="1"/>
  <c r="Z614" i="1"/>
  <c r="P611" i="1"/>
  <c r="P612" i="1"/>
  <c r="Q612" i="1" s="1"/>
  <c r="R612" i="1" s="1"/>
  <c r="U510" i="1"/>
  <c r="Z510" i="1"/>
  <c r="P613" i="1"/>
  <c r="Q613" i="1" s="1"/>
  <c r="R613" i="1" s="1"/>
  <c r="U613" i="1"/>
  <c r="Z613" i="1"/>
  <c r="U604" i="1"/>
  <c r="V604" i="1" s="1"/>
  <c r="Z604" i="1"/>
  <c r="U535" i="1"/>
  <c r="Z535" i="1"/>
  <c r="U518" i="1"/>
  <c r="Z518" i="1"/>
  <c r="U505" i="1"/>
  <c r="Z505" i="1"/>
  <c r="Q514" i="1"/>
  <c r="R514" i="1" s="1"/>
  <c r="Z609" i="1"/>
  <c r="U609" i="1"/>
  <c r="V609" i="1" s="1"/>
  <c r="U608" i="1"/>
  <c r="V608" i="1" s="1"/>
  <c r="Z608" i="1"/>
  <c r="U610" i="1"/>
  <c r="V610" i="1" s="1"/>
  <c r="Z610" i="1"/>
  <c r="P585" i="1"/>
  <c r="Q585" i="1" s="1"/>
  <c r="R585" i="1" s="1"/>
  <c r="P610" i="1"/>
  <c r="Q610" i="1" s="1"/>
  <c r="Q608" i="1"/>
  <c r="R608" i="1" s="1"/>
  <c r="P607" i="1"/>
  <c r="Q607" i="1" s="1"/>
  <c r="Q606" i="1"/>
  <c r="R606" i="1" s="1"/>
  <c r="U606" i="1"/>
  <c r="V606" i="1" s="1"/>
  <c r="Z606" i="1"/>
  <c r="U602" i="1"/>
  <c r="V602" i="1" s="1"/>
  <c r="Z602" i="1"/>
  <c r="U603" i="1"/>
  <c r="V603" i="1" s="1"/>
  <c r="Z603" i="1"/>
  <c r="U607" i="1"/>
  <c r="V607" i="1" s="1"/>
  <c r="Z607" i="1"/>
  <c r="P609" i="1"/>
  <c r="U560" i="1"/>
  <c r="Z560" i="1"/>
  <c r="U601" i="1"/>
  <c r="V601" i="1" s="1"/>
  <c r="Z601" i="1"/>
  <c r="U599" i="1"/>
  <c r="V599" i="1" s="1"/>
  <c r="Z599" i="1"/>
  <c r="P605" i="1"/>
  <c r="Q602" i="1"/>
  <c r="R602" i="1" s="1"/>
  <c r="P600" i="1"/>
  <c r="Q600" i="1" s="1"/>
  <c r="R600" i="1" s="1"/>
  <c r="Q599" i="1"/>
  <c r="R599" i="1" s="1"/>
  <c r="P598" i="1"/>
  <c r="U605" i="1"/>
  <c r="V605" i="1" s="1"/>
  <c r="Z605" i="1"/>
  <c r="P604" i="1"/>
  <c r="P603" i="1"/>
  <c r="Q603" i="1" s="1"/>
  <c r="R603" i="1" s="1"/>
  <c r="U600" i="1"/>
  <c r="V600" i="1" s="1"/>
  <c r="Z600" i="1"/>
  <c r="P601" i="1"/>
  <c r="Q601" i="1" s="1"/>
  <c r="R601" i="1" s="1"/>
  <c r="Z598" i="1"/>
  <c r="U598" i="1"/>
  <c r="U569" i="1"/>
  <c r="V569" i="1" s="1"/>
  <c r="Z569" i="1"/>
  <c r="U566" i="1"/>
  <c r="Z566" i="1"/>
  <c r="U563" i="1"/>
  <c r="V563" i="1" s="1"/>
  <c r="Z563" i="1"/>
  <c r="U564" i="1"/>
  <c r="V564" i="1" s="1"/>
  <c r="Z564" i="1"/>
  <c r="U568" i="1"/>
  <c r="V568" i="1" s="1"/>
  <c r="Z568" i="1"/>
  <c r="Q568" i="1"/>
  <c r="R568" i="1" s="1"/>
  <c r="Q569" i="1"/>
  <c r="R569" i="1" s="1"/>
  <c r="X534" i="1"/>
  <c r="Y534" i="1" s="1"/>
  <c r="Q567" i="1"/>
  <c r="R567" i="1" s="1"/>
  <c r="U567" i="1"/>
  <c r="Z567" i="1"/>
  <c r="U565" i="1"/>
  <c r="V565" i="1" s="1"/>
  <c r="Z565" i="1"/>
  <c r="P565" i="1"/>
  <c r="U491" i="1"/>
  <c r="Z491" i="1"/>
  <c r="U492" i="1"/>
  <c r="Z492" i="1"/>
  <c r="Q491" i="1"/>
  <c r="R491" i="1" s="1"/>
  <c r="U488" i="1"/>
  <c r="V488" i="1" s="1"/>
  <c r="Z488" i="1"/>
  <c r="U489" i="1"/>
  <c r="Z489" i="1"/>
  <c r="U490" i="1"/>
  <c r="V490" i="1" s="1"/>
  <c r="Z490" i="1"/>
  <c r="Q563" i="1"/>
  <c r="R563" i="1" s="1"/>
  <c r="U561" i="1"/>
  <c r="V561" i="1" s="1"/>
  <c r="Z561" i="1"/>
  <c r="U562" i="1"/>
  <c r="V562" i="1" s="1"/>
  <c r="Z562" i="1"/>
  <c r="X559" i="1"/>
  <c r="Y559" i="1" s="1"/>
  <c r="V559" i="1"/>
  <c r="Q562" i="1"/>
  <c r="R562" i="1" s="1"/>
  <c r="P564" i="1"/>
  <c r="Q564" i="1" s="1"/>
  <c r="R564" i="1" s="1"/>
  <c r="Q561" i="1"/>
  <c r="R561" i="1" s="1"/>
  <c r="Q558" i="1"/>
  <c r="R558" i="1" s="1"/>
  <c r="X532" i="1"/>
  <c r="Y532" i="1" s="1"/>
  <c r="U558" i="1"/>
  <c r="Z558" i="1"/>
  <c r="U549" i="1"/>
  <c r="V549" i="1" s="1"/>
  <c r="Z549" i="1"/>
  <c r="U550" i="1"/>
  <c r="V550" i="1" s="1"/>
  <c r="Z550" i="1"/>
  <c r="U541" i="1"/>
  <c r="V541" i="1" s="1"/>
  <c r="Z541" i="1"/>
  <c r="Q490" i="1"/>
  <c r="R490" i="1" s="1"/>
  <c r="Z554" i="1"/>
  <c r="U554" i="1"/>
  <c r="V554" i="1" s="1"/>
  <c r="P554" i="1"/>
  <c r="U553" i="1"/>
  <c r="V553" i="1" s="1"/>
  <c r="Z553" i="1"/>
  <c r="Q553" i="1"/>
  <c r="R553" i="1" s="1"/>
  <c r="P552" i="1"/>
  <c r="Q552" i="1" s="1"/>
  <c r="U552" i="1"/>
  <c r="Z552" i="1"/>
  <c r="U544" i="1"/>
  <c r="V544" i="1" s="1"/>
  <c r="Z544" i="1"/>
  <c r="U545" i="1"/>
  <c r="V545" i="1" s="1"/>
  <c r="Z545" i="1"/>
  <c r="U537" i="1"/>
  <c r="Z537" i="1"/>
  <c r="U551" i="1"/>
  <c r="V551" i="1" s="1"/>
  <c r="Z551" i="1"/>
  <c r="U543" i="1"/>
  <c r="V543" i="1" s="1"/>
  <c r="Z543" i="1"/>
  <c r="U542" i="1"/>
  <c r="V542" i="1" s="1"/>
  <c r="Z542" i="1"/>
  <c r="U509" i="1"/>
  <c r="Z509" i="1"/>
  <c r="P551" i="1"/>
  <c r="Q549" i="1"/>
  <c r="R549" i="1" s="1"/>
  <c r="U506" i="1"/>
  <c r="Z506" i="1"/>
  <c r="U507" i="1"/>
  <c r="V507" i="1" s="1"/>
  <c r="Z507" i="1"/>
  <c r="Q550" i="1"/>
  <c r="R550" i="1" s="1"/>
  <c r="Q547" i="1"/>
  <c r="R547" i="1" s="1"/>
  <c r="P525" i="1"/>
  <c r="Q525" i="1" s="1"/>
  <c r="R525" i="1" s="1"/>
  <c r="U508" i="1"/>
  <c r="Z508" i="1"/>
  <c r="Q546" i="1"/>
  <c r="R546" i="1" s="1"/>
  <c r="U546" i="1"/>
  <c r="Z546" i="1"/>
  <c r="Q544" i="1"/>
  <c r="R544" i="1" s="1"/>
  <c r="U540" i="1"/>
  <c r="V540" i="1" s="1"/>
  <c r="Z540" i="1"/>
  <c r="Q488" i="1"/>
  <c r="R488" i="1" s="1"/>
  <c r="P541" i="1"/>
  <c r="Q541" i="1" s="1"/>
  <c r="R541" i="1" s="1"/>
  <c r="Q540" i="1"/>
  <c r="R540" i="1" s="1"/>
  <c r="Q538" i="1"/>
  <c r="R538" i="1" s="1"/>
  <c r="P515" i="1"/>
  <c r="Q515" i="1" s="1"/>
  <c r="R515" i="1" s="1"/>
  <c r="P545" i="1"/>
  <c r="Q545" i="1" s="1"/>
  <c r="P543" i="1"/>
  <c r="P542" i="1"/>
  <c r="Q542" i="1" s="1"/>
  <c r="R542" i="1" s="1"/>
  <c r="Z538" i="1"/>
  <c r="U538" i="1"/>
  <c r="U539" i="1"/>
  <c r="V539" i="1" s="1"/>
  <c r="Z539" i="1"/>
  <c r="P539" i="1"/>
  <c r="Q539" i="1" s="1"/>
  <c r="R539" i="1" s="1"/>
  <c r="P536" i="1"/>
  <c r="Q536" i="1" s="1"/>
  <c r="U536" i="1"/>
  <c r="Z536" i="1"/>
  <c r="Q533" i="1"/>
  <c r="R533" i="1" s="1"/>
  <c r="U527" i="1"/>
  <c r="V527" i="1" s="1"/>
  <c r="Z527" i="1"/>
  <c r="Q526" i="1"/>
  <c r="R526" i="1" s="1"/>
  <c r="P527" i="1"/>
  <c r="Q527" i="1" s="1"/>
  <c r="R527" i="1" s="1"/>
  <c r="X522" i="1"/>
  <c r="Y522" i="1" s="1"/>
  <c r="Q519" i="1"/>
  <c r="R519" i="1" s="1"/>
  <c r="Q520" i="1"/>
  <c r="R520" i="1" s="1"/>
  <c r="X521" i="1"/>
  <c r="Y521" i="1" s="1"/>
  <c r="Q517" i="1"/>
  <c r="R517" i="1" s="1"/>
  <c r="P512" i="1"/>
  <c r="Q503" i="1"/>
  <c r="R503" i="1" s="1"/>
  <c r="Q507" i="1"/>
  <c r="R507" i="1" s="1"/>
  <c r="P504" i="1"/>
  <c r="Q504" i="1" s="1"/>
  <c r="R504" i="1" s="1"/>
  <c r="U484" i="1"/>
  <c r="V484" i="1" s="1"/>
  <c r="Z484" i="1"/>
  <c r="U496" i="1"/>
  <c r="V496" i="1" s="1"/>
  <c r="Z496" i="1"/>
  <c r="U483" i="1"/>
  <c r="Z483" i="1"/>
  <c r="U504" i="1"/>
  <c r="V504" i="1" s="1"/>
  <c r="Z504" i="1"/>
  <c r="U501" i="1"/>
  <c r="V501" i="1" s="1"/>
  <c r="Z501" i="1"/>
  <c r="U498" i="1"/>
  <c r="Z498" i="1"/>
  <c r="U495" i="1"/>
  <c r="V495" i="1" s="1"/>
  <c r="Z495" i="1"/>
  <c r="U494" i="1"/>
  <c r="V494" i="1" s="1"/>
  <c r="Z494" i="1"/>
  <c r="Q500" i="1"/>
  <c r="R500" i="1" s="1"/>
  <c r="U500" i="1"/>
  <c r="Z500" i="1"/>
  <c r="P499" i="1"/>
  <c r="Q501" i="1"/>
  <c r="R501" i="1" s="1"/>
  <c r="U499" i="1"/>
  <c r="Z499" i="1"/>
  <c r="Q497" i="1"/>
  <c r="R497" i="1" s="1"/>
  <c r="Q495" i="1"/>
  <c r="R495" i="1" s="1"/>
  <c r="Q496" i="1"/>
  <c r="R496" i="1" s="1"/>
  <c r="Q494" i="1"/>
  <c r="R494" i="1" s="1"/>
  <c r="U475" i="1"/>
  <c r="V475" i="1" s="1"/>
  <c r="Z475" i="1"/>
  <c r="U476" i="1"/>
  <c r="V476" i="1" s="1"/>
  <c r="Z476" i="1"/>
  <c r="U480" i="1"/>
  <c r="V480" i="1" s="1"/>
  <c r="Z480" i="1"/>
  <c r="U481" i="1"/>
  <c r="V481" i="1" s="1"/>
  <c r="Z481" i="1"/>
  <c r="U487" i="1"/>
  <c r="V487" i="1" s="1"/>
  <c r="Z487" i="1"/>
  <c r="Q487" i="1"/>
  <c r="R487" i="1" s="1"/>
  <c r="U485" i="1"/>
  <c r="Z485" i="1"/>
  <c r="U486" i="1"/>
  <c r="V486" i="1" s="1"/>
  <c r="Z486" i="1"/>
  <c r="U474" i="1"/>
  <c r="V474" i="1" s="1"/>
  <c r="Z474" i="1"/>
  <c r="P486" i="1"/>
  <c r="P484" i="1"/>
  <c r="Q484" i="1" s="1"/>
  <c r="R484" i="1" s="1"/>
  <c r="Q479" i="1"/>
  <c r="R479" i="1" s="1"/>
  <c r="U478" i="1"/>
  <c r="V478" i="1" s="1"/>
  <c r="Z478" i="1"/>
  <c r="P480" i="1"/>
  <c r="Q480" i="1" s="1"/>
  <c r="Q481" i="1"/>
  <c r="R481" i="1" s="1"/>
  <c r="U477" i="1"/>
  <c r="V477" i="1" s="1"/>
  <c r="Z477" i="1"/>
  <c r="Q478" i="1"/>
  <c r="R478" i="1" s="1"/>
  <c r="P475" i="1"/>
  <c r="Q476" i="1"/>
  <c r="R476" i="1" s="1"/>
  <c r="Q477" i="1"/>
  <c r="R477" i="1" s="1"/>
  <c r="Q474" i="1"/>
  <c r="R474" i="1" s="1"/>
  <c r="X806" i="1" l="1"/>
  <c r="Y806" i="1" s="1"/>
  <c r="X807" i="1"/>
  <c r="Y807" i="1" s="1"/>
  <c r="V732" i="1"/>
  <c r="X732" i="1"/>
  <c r="Y732" i="1" s="1"/>
  <c r="V733" i="1"/>
  <c r="X733" i="1"/>
  <c r="Y733" i="1" s="1"/>
  <c r="X803" i="1"/>
  <c r="Y803" i="1" s="1"/>
  <c r="X804" i="1"/>
  <c r="Y804" i="1" s="1"/>
  <c r="X805" i="1"/>
  <c r="Y805" i="1" s="1"/>
  <c r="X800" i="1"/>
  <c r="Y800" i="1" s="1"/>
  <c r="X801" i="1"/>
  <c r="Y801" i="1" s="1"/>
  <c r="X799" i="1"/>
  <c r="Y799" i="1" s="1"/>
  <c r="X797" i="1"/>
  <c r="Y797" i="1" s="1"/>
  <c r="V670" i="1"/>
  <c r="X670" i="1"/>
  <c r="Y670" i="1" s="1"/>
  <c r="X795" i="1"/>
  <c r="Y795" i="1" s="1"/>
  <c r="X796" i="1"/>
  <c r="Y796" i="1" s="1"/>
  <c r="V511" i="1"/>
  <c r="X511" i="1"/>
  <c r="Y511" i="1" s="1"/>
  <c r="AH847" i="1"/>
  <c r="AH828" i="1"/>
  <c r="AH789" i="1"/>
  <c r="AH769" i="1"/>
  <c r="AH744" i="1"/>
  <c r="AH724" i="1"/>
  <c r="AH704" i="1"/>
  <c r="AH683" i="1"/>
  <c r="AH661" i="1"/>
  <c r="AH641" i="1"/>
  <c r="AH623" i="1"/>
  <c r="AH605" i="1"/>
  <c r="AH558" i="1"/>
  <c r="AH317" i="1"/>
  <c r="AH303" i="1"/>
  <c r="AH289" i="1"/>
  <c r="AH277" i="1"/>
  <c r="AH255" i="1"/>
  <c r="AH210" i="1"/>
  <c r="AH160" i="1"/>
  <c r="AH130" i="1"/>
  <c r="AH833" i="1"/>
  <c r="AH790" i="1"/>
  <c r="AH773" i="1"/>
  <c r="AH750" i="1"/>
  <c r="AH732" i="1"/>
  <c r="AH713" i="1"/>
  <c r="AH694" i="1"/>
  <c r="AH675" i="1"/>
  <c r="AH653" i="1"/>
  <c r="AH325" i="1"/>
  <c r="AH312" i="1"/>
  <c r="AH299" i="1"/>
  <c r="AH286" i="1"/>
  <c r="AH271" i="1"/>
  <c r="AH253" i="1"/>
  <c r="AH211" i="1"/>
  <c r="AH173" i="1"/>
  <c r="AH147" i="1"/>
  <c r="AH100" i="1"/>
  <c r="AH386" i="1"/>
  <c r="AH369" i="1"/>
  <c r="AH361" i="1"/>
  <c r="AH324" i="1"/>
  <c r="AH311" i="1"/>
  <c r="AH298" i="1"/>
  <c r="AH284" i="1"/>
  <c r="AH266" i="1"/>
  <c r="AH247" i="1"/>
  <c r="AH206" i="1"/>
  <c r="AH148" i="1"/>
  <c r="AH848" i="1"/>
  <c r="AH838" i="1"/>
  <c r="AH835" i="1"/>
  <c r="AH824" i="1"/>
  <c r="AH793" i="1"/>
  <c r="AH788" i="1"/>
  <c r="AH783" i="1"/>
  <c r="AH779" i="1"/>
  <c r="AH775" i="1"/>
  <c r="AH770" i="1"/>
  <c r="AH764" i="1"/>
  <c r="AH760" i="1"/>
  <c r="AH753" i="1"/>
  <c r="AH748" i="1"/>
  <c r="AH743" i="1"/>
  <c r="AH738" i="1"/>
  <c r="AH731" i="1"/>
  <c r="AH728" i="1"/>
  <c r="AH723" i="1"/>
  <c r="AH720" i="1"/>
  <c r="AH711" i="1"/>
  <c r="AH707" i="1"/>
  <c r="AH702" i="1"/>
  <c r="AH698" i="1"/>
  <c r="AH691" i="1"/>
  <c r="AH687" i="1"/>
  <c r="AH681" i="1"/>
  <c r="AH677" i="1"/>
  <c r="AH670" i="1"/>
  <c r="AH665" i="1"/>
  <c r="AH659" i="1"/>
  <c r="AH656" i="1"/>
  <c r="AH652" i="1"/>
  <c r="AH649" i="1"/>
  <c r="AH643" i="1"/>
  <c r="AH637" i="1"/>
  <c r="AH633" i="1"/>
  <c r="AH630" i="1"/>
  <c r="AH625" i="1"/>
  <c r="AH619" i="1"/>
  <c r="AH616" i="1"/>
  <c r="AH610" i="1"/>
  <c r="AH607" i="1"/>
  <c r="AH598" i="1"/>
  <c r="AH567" i="1"/>
  <c r="AH563" i="1"/>
  <c r="AH560" i="1"/>
  <c r="AH556" i="1"/>
  <c r="AH553" i="1"/>
  <c r="AH548" i="1"/>
  <c r="AH545" i="1"/>
  <c r="AH541" i="1"/>
  <c r="AH537" i="1"/>
  <c r="AH534" i="1"/>
  <c r="AH530" i="1"/>
  <c r="AH524" i="1"/>
  <c r="AH517" i="1"/>
  <c r="AH513" i="1"/>
  <c r="AH509" i="1"/>
  <c r="AH506" i="1"/>
  <c r="AH502" i="1"/>
  <c r="AH495" i="1"/>
  <c r="AH448" i="1"/>
  <c r="AH444" i="1"/>
  <c r="AH441" i="1"/>
  <c r="AH437" i="1"/>
  <c r="AH435" i="1"/>
  <c r="AH432" i="1"/>
  <c r="AH429" i="1"/>
  <c r="AH425" i="1"/>
  <c r="AH422" i="1"/>
  <c r="AH419" i="1"/>
  <c r="AH401" i="1"/>
  <c r="AH398" i="1"/>
  <c r="AH395" i="1"/>
  <c r="AH387" i="1"/>
  <c r="AH326" i="1"/>
  <c r="AH313" i="1"/>
  <c r="AH302" i="1"/>
  <c r="AH295" i="1"/>
  <c r="AH288" i="1"/>
  <c r="AH276" i="1"/>
  <c r="AH209" i="1"/>
  <c r="AH161" i="1"/>
  <c r="AH144" i="1"/>
  <c r="AH128" i="1"/>
  <c r="AH101" i="1"/>
  <c r="AH845" i="1"/>
  <c r="AH841" i="1"/>
  <c r="AH839" i="1"/>
  <c r="AH837" i="1"/>
  <c r="AH834" i="1"/>
  <c r="AH827" i="1"/>
  <c r="AH785" i="1"/>
  <c r="AH781" i="1"/>
  <c r="AH780" i="1"/>
  <c r="AH776" i="1"/>
  <c r="AH772" i="1"/>
  <c r="AH767" i="1"/>
  <c r="AH763" i="1"/>
  <c r="AH759" i="1"/>
  <c r="AH754" i="1"/>
  <c r="AH749" i="1"/>
  <c r="AH746" i="1"/>
  <c r="AH741" i="1"/>
  <c r="AH737" i="1"/>
  <c r="AH734" i="1"/>
  <c r="AH729" i="1"/>
  <c r="AH726" i="1"/>
  <c r="AH722" i="1"/>
  <c r="AH719" i="1"/>
  <c r="AH714" i="1"/>
  <c r="AH710" i="1"/>
  <c r="AH708" i="1"/>
  <c r="AH703" i="1"/>
  <c r="AH700" i="1"/>
  <c r="AH697" i="1"/>
  <c r="AH692" i="1"/>
  <c r="AH688" i="1"/>
  <c r="AH685" i="1"/>
  <c r="AH680" i="1"/>
  <c r="AH678" i="1"/>
  <c r="AH674" i="1"/>
  <c r="AH668" i="1"/>
  <c r="AH664" i="1"/>
  <c r="AH660" i="1"/>
  <c r="AH657" i="1"/>
  <c r="AH654" i="1"/>
  <c r="AH650" i="1"/>
  <c r="AH647" i="1"/>
  <c r="AH644" i="1"/>
  <c r="AH638" i="1"/>
  <c r="AH635" i="1"/>
  <c r="AH632" i="1"/>
  <c r="AH629" i="1"/>
  <c r="AH626" i="1"/>
  <c r="AH620" i="1"/>
  <c r="AH617" i="1"/>
  <c r="AH614" i="1"/>
  <c r="AH612" i="1"/>
  <c r="AH609" i="1"/>
  <c r="AH604" i="1"/>
  <c r="AH566" i="1"/>
  <c r="AH564" i="1"/>
  <c r="AH561" i="1"/>
  <c r="AH557" i="1"/>
  <c r="AH555" i="1"/>
  <c r="AH552" i="1"/>
  <c r="AH549" i="1"/>
  <c r="AH546" i="1"/>
  <c r="AH543" i="1"/>
  <c r="AH540" i="1"/>
  <c r="AH538" i="1"/>
  <c r="AH535" i="1"/>
  <c r="AH531" i="1"/>
  <c r="AH529" i="1"/>
  <c r="AH526" i="1"/>
  <c r="AH523" i="1"/>
  <c r="AH516" i="1"/>
  <c r="AH512" i="1"/>
  <c r="AH507" i="1"/>
  <c r="AH445" i="1"/>
  <c r="AH403" i="1"/>
  <c r="AH399" i="1"/>
  <c r="AH396" i="1"/>
  <c r="AH391" i="1"/>
  <c r="AH328" i="1"/>
  <c r="AH316" i="1"/>
  <c r="AH310" i="1"/>
  <c r="AH301" i="1"/>
  <c r="AH290" i="1"/>
  <c r="AH285" i="1"/>
  <c r="AH275" i="1"/>
  <c r="AH262" i="1"/>
  <c r="AH205" i="1"/>
  <c r="AH174" i="1"/>
  <c r="AH146" i="1"/>
  <c r="AH129" i="1"/>
  <c r="AH102" i="1"/>
  <c r="AH757" i="1"/>
  <c r="AH682" i="1"/>
  <c r="AH613" i="1"/>
  <c r="AH532" i="1"/>
  <c r="AH440" i="1"/>
  <c r="AH418" i="1"/>
  <c r="AH384" i="1"/>
  <c r="AH377" i="1"/>
  <c r="AH363" i="1"/>
  <c r="AH306" i="1"/>
  <c r="AH292" i="1"/>
  <c r="AH279" i="1"/>
  <c r="AH251" i="1"/>
  <c r="AH204" i="1"/>
  <c r="AH184" i="1"/>
  <c r="AH164" i="1"/>
  <c r="AH126" i="1"/>
  <c r="AH755" i="1"/>
  <c r="AH673" i="1"/>
  <c r="AH602" i="1"/>
  <c r="AH515" i="1"/>
  <c r="AH466" i="1"/>
  <c r="AH427" i="1"/>
  <c r="AH397" i="1"/>
  <c r="AH385" i="1"/>
  <c r="AH373" i="1"/>
  <c r="AH354" i="1"/>
  <c r="AH340" i="1"/>
  <c r="AH315" i="1"/>
  <c r="AH294" i="1"/>
  <c r="AH281" i="1"/>
  <c r="AH263" i="1"/>
  <c r="AH213" i="1"/>
  <c r="AH157" i="1"/>
  <c r="AH137" i="1"/>
  <c r="AH846" i="1"/>
  <c r="AH842" i="1"/>
  <c r="AH840" i="1"/>
  <c r="AH836" i="1"/>
  <c r="AH832" i="1"/>
  <c r="AH825" i="1"/>
  <c r="AH792" i="1"/>
  <c r="AH786" i="1"/>
  <c r="AH782" i="1"/>
  <c r="AH778" i="1"/>
  <c r="AH774" i="1"/>
  <c r="AH771" i="1"/>
  <c r="AH766" i="1"/>
  <c r="AH761" i="1"/>
  <c r="AH756" i="1"/>
  <c r="AH747" i="1"/>
  <c r="AH742" i="1"/>
  <c r="AH739" i="1"/>
  <c r="AH735" i="1"/>
  <c r="AH730" i="1"/>
  <c r="AH727" i="1"/>
  <c r="AH721" i="1"/>
  <c r="AH718" i="1"/>
  <c r="AH706" i="1"/>
  <c r="AH701" i="1"/>
  <c r="AH699" i="1"/>
  <c r="AH693" i="1"/>
  <c r="AH689" i="1"/>
  <c r="AH684" i="1"/>
  <c r="AH679" i="1"/>
  <c r="AH676" i="1"/>
  <c r="AH671" i="1"/>
  <c r="AH666" i="1"/>
  <c r="AH663" i="1"/>
  <c r="AH658" i="1"/>
  <c r="AH655" i="1"/>
  <c r="AH651" i="1"/>
  <c r="AH646" i="1"/>
  <c r="AH642" i="1"/>
  <c r="AH636" i="1"/>
  <c r="AH634" i="1"/>
  <c r="AH628" i="1"/>
  <c r="AH624" i="1"/>
  <c r="AH618" i="1"/>
  <c r="AH615" i="1"/>
  <c r="AH611" i="1"/>
  <c r="AH608" i="1"/>
  <c r="AH600" i="1"/>
  <c r="AH568" i="1"/>
  <c r="AH565" i="1"/>
  <c r="AH562" i="1"/>
  <c r="AH559" i="1"/>
  <c r="AH554" i="1"/>
  <c r="AH551" i="1"/>
  <c r="AH547" i="1"/>
  <c r="AH544" i="1"/>
  <c r="AH542" i="1"/>
  <c r="AH539" i="1"/>
  <c r="AH536" i="1"/>
  <c r="AH533" i="1"/>
  <c r="AH528" i="1"/>
  <c r="AH525" i="1"/>
  <c r="AH514" i="1"/>
  <c r="AH508" i="1"/>
  <c r="AH505" i="1"/>
  <c r="AH503" i="1"/>
  <c r="AH496" i="1"/>
  <c r="AH470" i="1"/>
  <c r="AH468" i="1"/>
  <c r="AH467" i="1"/>
  <c r="AH465" i="1"/>
  <c r="AH464" i="1"/>
  <c r="AH463" i="1"/>
  <c r="AH462" i="1"/>
  <c r="AH461" i="1"/>
  <c r="AH446" i="1"/>
  <c r="AH443" i="1"/>
  <c r="AH442" i="1"/>
  <c r="AH439" i="1"/>
  <c r="AH438" i="1"/>
  <c r="AH436" i="1"/>
  <c r="AH434" i="1"/>
  <c r="AH433" i="1"/>
  <c r="AH431" i="1"/>
  <c r="AH430" i="1"/>
  <c r="AH428" i="1"/>
  <c r="AH426" i="1"/>
  <c r="AH424" i="1"/>
  <c r="AH423" i="1"/>
  <c r="AH421" i="1"/>
  <c r="AH420" i="1"/>
  <c r="AH404" i="1"/>
  <c r="AH402" i="1"/>
  <c r="AH400" i="1"/>
  <c r="AH378" i="1"/>
  <c r="AH376" i="1"/>
  <c r="AH375" i="1"/>
  <c r="AH374" i="1"/>
  <c r="AH370" i="1"/>
  <c r="AH368" i="1"/>
  <c r="AH367" i="1"/>
  <c r="AH364" i="1"/>
  <c r="AH355" i="1"/>
  <c r="AH214" i="1"/>
  <c r="AH193" i="1"/>
  <c r="AH181" i="1"/>
  <c r="AH158" i="1"/>
  <c r="AH143" i="1"/>
  <c r="AH830" i="1"/>
  <c r="AH784" i="1"/>
  <c r="AH762" i="1"/>
  <c r="AH736" i="1"/>
  <c r="AH715" i="1"/>
  <c r="AH695" i="1"/>
  <c r="AH669" i="1"/>
  <c r="AH648" i="1"/>
  <c r="AH323" i="1"/>
  <c r="AH309" i="1"/>
  <c r="AH297" i="1"/>
  <c r="AH283" i="1"/>
  <c r="AH265" i="1"/>
  <c r="AH207" i="1"/>
  <c r="AH163" i="1"/>
  <c r="AH145" i="1"/>
  <c r="AH844" i="1"/>
  <c r="AH826" i="1"/>
  <c r="AH777" i="1"/>
  <c r="AH758" i="1"/>
  <c r="AH733" i="1"/>
  <c r="AH712" i="1"/>
  <c r="AH696" i="1"/>
  <c r="AH672" i="1"/>
  <c r="AH339" i="1"/>
  <c r="AH296" i="1"/>
  <c r="AH282" i="1"/>
  <c r="AH264" i="1"/>
  <c r="AH246" i="1"/>
  <c r="AH203" i="1"/>
  <c r="AH182" i="1"/>
  <c r="AH162" i="1"/>
  <c r="AH131" i="1"/>
  <c r="AH831" i="1"/>
  <c r="AH791" i="1"/>
  <c r="AH765" i="1"/>
  <c r="AH740" i="1"/>
  <c r="AH716" i="1"/>
  <c r="AH690" i="1"/>
  <c r="AH667" i="1"/>
  <c r="AH645" i="1"/>
  <c r="AH627" i="1"/>
  <c r="AH601" i="1"/>
  <c r="AH327" i="1"/>
  <c r="AH314" i="1"/>
  <c r="AH300" i="1"/>
  <c r="AH287" i="1"/>
  <c r="AH272" i="1"/>
  <c r="AH254" i="1"/>
  <c r="AH212" i="1"/>
  <c r="AH159" i="1"/>
  <c r="AH127" i="1"/>
  <c r="AH849" i="1"/>
  <c r="AH829" i="1"/>
  <c r="AH787" i="1"/>
  <c r="AH768" i="1"/>
  <c r="AH745" i="1"/>
  <c r="AH725" i="1"/>
  <c r="AH705" i="1"/>
  <c r="AH686" i="1"/>
  <c r="AH662" i="1"/>
  <c r="AH639" i="1"/>
  <c r="AH621" i="1"/>
  <c r="AH603" i="1"/>
  <c r="AH569" i="1"/>
  <c r="AH550" i="1"/>
  <c r="AH304" i="1"/>
  <c r="AH291" i="1"/>
  <c r="AH278" i="1"/>
  <c r="AH252" i="1"/>
  <c r="AH208" i="1"/>
  <c r="AH172" i="1"/>
  <c r="AH156" i="1"/>
  <c r="AH138" i="1"/>
  <c r="AH362" i="1"/>
  <c r="AH305" i="1"/>
  <c r="AH293" i="1"/>
  <c r="AH280" i="1"/>
  <c r="AH202" i="1"/>
  <c r="AH180" i="1"/>
  <c r="AH149" i="1"/>
  <c r="X749" i="1"/>
  <c r="Y749" i="1" s="1"/>
  <c r="V749" i="1"/>
  <c r="V790" i="1"/>
  <c r="X790" i="1"/>
  <c r="Y790" i="1" s="1"/>
  <c r="V726" i="1"/>
  <c r="X726" i="1"/>
  <c r="Y726" i="1" s="1"/>
  <c r="X838" i="1"/>
  <c r="Y838" i="1" s="1"/>
  <c r="V711" i="1"/>
  <c r="X711" i="1"/>
  <c r="Y711" i="1" s="1"/>
  <c r="R841" i="1"/>
  <c r="V720" i="1"/>
  <c r="X720" i="1"/>
  <c r="Y720" i="1" s="1"/>
  <c r="V712" i="1"/>
  <c r="X712" i="1"/>
  <c r="Y712" i="1" s="1"/>
  <c r="V719" i="1"/>
  <c r="X719" i="1"/>
  <c r="Y719" i="1" s="1"/>
  <c r="X839" i="1"/>
  <c r="Y839" i="1" s="1"/>
  <c r="X832" i="1"/>
  <c r="Y832" i="1" s="1"/>
  <c r="V631" i="1"/>
  <c r="X631" i="1"/>
  <c r="Y631" i="1" s="1"/>
  <c r="X831" i="1"/>
  <c r="Y831" i="1" s="1"/>
  <c r="X828" i="1"/>
  <c r="Y828" i="1" s="1"/>
  <c r="X836" i="1"/>
  <c r="Y836" i="1" s="1"/>
  <c r="X835" i="1"/>
  <c r="Y835" i="1" s="1"/>
  <c r="X830" i="1"/>
  <c r="Y830" i="1" s="1"/>
  <c r="X794" i="1"/>
  <c r="Y794" i="1" s="1"/>
  <c r="X818" i="1"/>
  <c r="Y818" i="1" s="1"/>
  <c r="Q829" i="1"/>
  <c r="R829" i="1" s="1"/>
  <c r="X834" i="1"/>
  <c r="Y834" i="1" s="1"/>
  <c r="V672" i="1"/>
  <c r="X672" i="1"/>
  <c r="Y672" i="1" s="1"/>
  <c r="X827" i="1"/>
  <c r="Y827" i="1" s="1"/>
  <c r="X826" i="1"/>
  <c r="Y826" i="1" s="1"/>
  <c r="X824" i="1"/>
  <c r="Y824" i="1" s="1"/>
  <c r="X793" i="1"/>
  <c r="Y793" i="1" s="1"/>
  <c r="X787" i="1"/>
  <c r="Y787" i="1" s="1"/>
  <c r="R792" i="1"/>
  <c r="X778" i="1"/>
  <c r="Y778" i="1" s="1"/>
  <c r="X779" i="1"/>
  <c r="Y779" i="1" s="1"/>
  <c r="X776" i="1"/>
  <c r="Y776" i="1" s="1"/>
  <c r="V687" i="1"/>
  <c r="X687" i="1"/>
  <c r="Y687" i="1" s="1"/>
  <c r="X825" i="1"/>
  <c r="Y825" i="1" s="1"/>
  <c r="V548" i="1"/>
  <c r="X548" i="1"/>
  <c r="Y548" i="1" s="1"/>
  <c r="X570" i="1"/>
  <c r="Y570" i="1" s="1"/>
  <c r="V570" i="1"/>
  <c r="V571" i="1"/>
  <c r="X571" i="1"/>
  <c r="Y571" i="1" s="1"/>
  <c r="V572" i="1"/>
  <c r="X572" i="1"/>
  <c r="Y572" i="1" s="1"/>
  <c r="Q791" i="1"/>
  <c r="R791" i="1" s="1"/>
  <c r="V755" i="1"/>
  <c r="X755" i="1"/>
  <c r="Y755" i="1" s="1"/>
  <c r="V686" i="1"/>
  <c r="X686" i="1"/>
  <c r="Y686" i="1" s="1"/>
  <c r="X762" i="1"/>
  <c r="Y762" i="1" s="1"/>
  <c r="X775" i="1"/>
  <c r="Y775" i="1" s="1"/>
  <c r="X774" i="1"/>
  <c r="Y774" i="1" s="1"/>
  <c r="X772" i="1"/>
  <c r="Y772" i="1" s="1"/>
  <c r="X781" i="1"/>
  <c r="Y781" i="1" s="1"/>
  <c r="X773" i="1"/>
  <c r="Y773" i="1" s="1"/>
  <c r="X769" i="1"/>
  <c r="Y769" i="1" s="1"/>
  <c r="X759" i="1"/>
  <c r="Y759" i="1" s="1"/>
  <c r="X757" i="1"/>
  <c r="Y757" i="1" s="1"/>
  <c r="X782" i="1"/>
  <c r="Y782" i="1" s="1"/>
  <c r="X771" i="1"/>
  <c r="Y771" i="1" s="1"/>
  <c r="R770" i="1"/>
  <c r="X780" i="1"/>
  <c r="Y780" i="1" s="1"/>
  <c r="X766" i="1"/>
  <c r="Y766" i="1" s="1"/>
  <c r="X742" i="1"/>
  <c r="Y742" i="1" s="1"/>
  <c r="X761" i="1"/>
  <c r="Y761" i="1" s="1"/>
  <c r="X760" i="1"/>
  <c r="Y760" i="1" s="1"/>
  <c r="X767" i="1"/>
  <c r="Y767" i="1" s="1"/>
  <c r="X768" i="1"/>
  <c r="Y768" i="1" s="1"/>
  <c r="X703" i="1"/>
  <c r="Y703" i="1" s="1"/>
  <c r="V502" i="1"/>
  <c r="X502" i="1"/>
  <c r="Y502" i="1" s="1"/>
  <c r="X765" i="1"/>
  <c r="Y765" i="1" s="1"/>
  <c r="X753" i="1"/>
  <c r="Y753" i="1" s="1"/>
  <c r="V753" i="1"/>
  <c r="X752" i="1"/>
  <c r="Y752" i="1" s="1"/>
  <c r="X728" i="1"/>
  <c r="Y728" i="1" s="1"/>
  <c r="X629" i="1"/>
  <c r="Y629" i="1" s="1"/>
  <c r="X630" i="1"/>
  <c r="Y630" i="1" s="1"/>
  <c r="X743" i="1"/>
  <c r="Y743" i="1" s="1"/>
  <c r="X667" i="1"/>
  <c r="Y667" i="1" s="1"/>
  <c r="V667" i="1"/>
  <c r="Q734" i="1"/>
  <c r="R734" i="1" s="1"/>
  <c r="Q682" i="1"/>
  <c r="R682" i="1" s="1"/>
  <c r="X729" i="1"/>
  <c r="Y729" i="1" s="1"/>
  <c r="X625" i="1"/>
  <c r="Y625" i="1" s="1"/>
  <c r="X727" i="1"/>
  <c r="Y727" i="1" s="1"/>
  <c r="X717" i="1"/>
  <c r="Y717" i="1" s="1"/>
  <c r="Q724" i="1"/>
  <c r="R724" i="1" s="1"/>
  <c r="X718" i="1"/>
  <c r="Y718" i="1" s="1"/>
  <c r="X632" i="1"/>
  <c r="Y632" i="1" s="1"/>
  <c r="V632" i="1"/>
  <c r="X725" i="1"/>
  <c r="Y725" i="1" s="1"/>
  <c r="X722" i="1"/>
  <c r="Y722" i="1" s="1"/>
  <c r="V618" i="1"/>
  <c r="X618" i="1"/>
  <c r="Y618" i="1" s="1"/>
  <c r="X723" i="1"/>
  <c r="Y723" i="1" s="1"/>
  <c r="X707" i="1"/>
  <c r="Y707" i="1" s="1"/>
  <c r="X716" i="1"/>
  <c r="Y716" i="1" s="1"/>
  <c r="Q708" i="1"/>
  <c r="R708" i="1" s="1"/>
  <c r="V654" i="1"/>
  <c r="X654" i="1"/>
  <c r="Y654" i="1" s="1"/>
  <c r="V616" i="1"/>
  <c r="X616" i="1"/>
  <c r="Y616" i="1" s="1"/>
  <c r="X721" i="1"/>
  <c r="Y721" i="1" s="1"/>
  <c r="V721" i="1"/>
  <c r="V624" i="1"/>
  <c r="X624" i="1"/>
  <c r="Y624" i="1" s="1"/>
  <c r="X684" i="1"/>
  <c r="Y684" i="1" s="1"/>
  <c r="X715" i="1"/>
  <c r="Y715" i="1" s="1"/>
  <c r="X710" i="1"/>
  <c r="Y710" i="1" s="1"/>
  <c r="V664" i="1"/>
  <c r="X664" i="1"/>
  <c r="Y664" i="1" s="1"/>
  <c r="X713" i="1"/>
  <c r="Y713" i="1" s="1"/>
  <c r="X709" i="1"/>
  <c r="Y709" i="1" s="1"/>
  <c r="X657" i="1"/>
  <c r="Y657" i="1" s="1"/>
  <c r="X674" i="1"/>
  <c r="Y674" i="1" s="1"/>
  <c r="X706" i="1"/>
  <c r="Y706" i="1" s="1"/>
  <c r="Q575" i="1"/>
  <c r="R575" i="1" s="1"/>
  <c r="R583" i="1"/>
  <c r="X583" i="1" s="1"/>
  <c r="Y583" i="1" s="1"/>
  <c r="R591" i="1"/>
  <c r="R592" i="1"/>
  <c r="R595" i="1"/>
  <c r="R596" i="1"/>
  <c r="R597" i="1"/>
  <c r="Q574" i="1"/>
  <c r="R574" i="1" s="1"/>
  <c r="Q577" i="1"/>
  <c r="R577" i="1" s="1"/>
  <c r="Q578" i="1"/>
  <c r="R578" i="1" s="1"/>
  <c r="Q579" i="1"/>
  <c r="R579" i="1" s="1"/>
  <c r="X580" i="1"/>
  <c r="Y580" i="1" s="1"/>
  <c r="Q581" i="1"/>
  <c r="R581" i="1" s="1"/>
  <c r="X582" i="1"/>
  <c r="Y582" i="1" s="1"/>
  <c r="Q584" i="1"/>
  <c r="R584" i="1" s="1"/>
  <c r="Q586" i="1"/>
  <c r="R586" i="1" s="1"/>
  <c r="Q587" i="1"/>
  <c r="R587" i="1" s="1"/>
  <c r="Q588" i="1"/>
  <c r="R588" i="1" s="1"/>
  <c r="Q589" i="1"/>
  <c r="R589" i="1" s="1"/>
  <c r="Q590" i="1"/>
  <c r="R590" i="1" s="1"/>
  <c r="X593" i="1"/>
  <c r="Y593" i="1" s="1"/>
  <c r="X594" i="1"/>
  <c r="Y594" i="1" s="1"/>
  <c r="X505" i="1"/>
  <c r="Y505" i="1" s="1"/>
  <c r="V505" i="1"/>
  <c r="X673" i="1"/>
  <c r="Y673" i="1" s="1"/>
  <c r="X680" i="1"/>
  <c r="Y680" i="1" s="1"/>
  <c r="X661" i="1"/>
  <c r="Y661" i="1" s="1"/>
  <c r="X700" i="1"/>
  <c r="Y700" i="1" s="1"/>
  <c r="X699" i="1"/>
  <c r="Y699" i="1" s="1"/>
  <c r="X698" i="1"/>
  <c r="Y698" i="1" s="1"/>
  <c r="X695" i="1"/>
  <c r="Y695" i="1" s="1"/>
  <c r="V529" i="1"/>
  <c r="X529" i="1"/>
  <c r="Y529" i="1" s="1"/>
  <c r="X679" i="1"/>
  <c r="Y679" i="1" s="1"/>
  <c r="X691" i="1"/>
  <c r="Y691" i="1" s="1"/>
  <c r="X697" i="1"/>
  <c r="Y697" i="1" s="1"/>
  <c r="X696" i="1"/>
  <c r="Y696" i="1" s="1"/>
  <c r="X693" i="1"/>
  <c r="Y693" i="1" s="1"/>
  <c r="X690" i="1"/>
  <c r="Y690" i="1" s="1"/>
  <c r="X685" i="1"/>
  <c r="Y685" i="1" s="1"/>
  <c r="X694" i="1"/>
  <c r="Y694" i="1" s="1"/>
  <c r="V659" i="1"/>
  <c r="X659" i="1"/>
  <c r="Y659" i="1" s="1"/>
  <c r="X692" i="1"/>
  <c r="Y692" i="1" s="1"/>
  <c r="X689" i="1"/>
  <c r="Y689" i="1" s="1"/>
  <c r="V566" i="1"/>
  <c r="X566" i="1"/>
  <c r="Y566" i="1" s="1"/>
  <c r="X688" i="1"/>
  <c r="Y688" i="1" s="1"/>
  <c r="X678" i="1"/>
  <c r="Y678" i="1" s="1"/>
  <c r="V513" i="1"/>
  <c r="X513" i="1"/>
  <c r="Y513" i="1" s="1"/>
  <c r="V560" i="1"/>
  <c r="X560" i="1"/>
  <c r="Y560" i="1" s="1"/>
  <c r="V493" i="1"/>
  <c r="X493" i="1"/>
  <c r="Y493" i="1" s="1"/>
  <c r="X666" i="1"/>
  <c r="Y666" i="1" s="1"/>
  <c r="X669" i="1"/>
  <c r="Y669" i="1" s="1"/>
  <c r="X640" i="1"/>
  <c r="Y640" i="1" s="1"/>
  <c r="X665" i="1"/>
  <c r="Y665" i="1" s="1"/>
  <c r="V516" i="1"/>
  <c r="X516" i="1"/>
  <c r="Y516" i="1" s="1"/>
  <c r="V535" i="1"/>
  <c r="X535" i="1"/>
  <c r="Y535" i="1" s="1"/>
  <c r="X643" i="1"/>
  <c r="Y643" i="1" s="1"/>
  <c r="X634" i="1"/>
  <c r="Y634" i="1" s="1"/>
  <c r="X638" i="1"/>
  <c r="Y638" i="1" s="1"/>
  <c r="R639" i="1"/>
  <c r="X637" i="1"/>
  <c r="Y637" i="1" s="1"/>
  <c r="X510" i="1"/>
  <c r="Y510" i="1" s="1"/>
  <c r="V510" i="1"/>
  <c r="X663" i="1"/>
  <c r="Y663" i="1" s="1"/>
  <c r="X576" i="1"/>
  <c r="Y576" i="1" s="1"/>
  <c r="X573" i="1"/>
  <c r="Y573" i="1" s="1"/>
  <c r="X636" i="1"/>
  <c r="Y636" i="1" s="1"/>
  <c r="X658" i="1"/>
  <c r="Y658" i="1" s="1"/>
  <c r="X537" i="1"/>
  <c r="Y537" i="1" s="1"/>
  <c r="V537" i="1"/>
  <c r="V531" i="1"/>
  <c r="X531" i="1"/>
  <c r="Y531" i="1" s="1"/>
  <c r="V491" i="1"/>
  <c r="X491" i="1"/>
  <c r="Y491" i="1" s="1"/>
  <c r="X528" i="1"/>
  <c r="Y528" i="1" s="1"/>
  <c r="V528" i="1"/>
  <c r="V530" i="1"/>
  <c r="X530" i="1"/>
  <c r="Y530" i="1" s="1"/>
  <c r="X555" i="1"/>
  <c r="Y555" i="1" s="1"/>
  <c r="X557" i="1"/>
  <c r="Y557" i="1" s="1"/>
  <c r="Q650" i="1"/>
  <c r="R650" i="1" s="1"/>
  <c r="X556" i="1"/>
  <c r="Y556" i="1" s="1"/>
  <c r="V650" i="1"/>
  <c r="X646" i="1"/>
  <c r="Y646" i="1" s="1"/>
  <c r="V518" i="1"/>
  <c r="X518" i="1"/>
  <c r="Y518" i="1" s="1"/>
  <c r="X633" i="1"/>
  <c r="Y633" i="1" s="1"/>
  <c r="X628" i="1"/>
  <c r="Y628" i="1" s="1"/>
  <c r="V627" i="1"/>
  <c r="X627" i="1"/>
  <c r="Y627" i="1" s="1"/>
  <c r="V506" i="1"/>
  <c r="X506" i="1"/>
  <c r="Y506" i="1" s="1"/>
  <c r="V508" i="1"/>
  <c r="X508" i="1"/>
  <c r="Y508" i="1" s="1"/>
  <c r="V626" i="1"/>
  <c r="X615" i="1"/>
  <c r="Y615" i="1" s="1"/>
  <c r="R626" i="1"/>
  <c r="V489" i="1"/>
  <c r="X489" i="1"/>
  <c r="Y489" i="1" s="1"/>
  <c r="V509" i="1"/>
  <c r="X509" i="1"/>
  <c r="Y509" i="1" s="1"/>
  <c r="V492" i="1"/>
  <c r="X492" i="1"/>
  <c r="Y492" i="1" s="1"/>
  <c r="X623" i="1"/>
  <c r="Y623" i="1" s="1"/>
  <c r="X622" i="1"/>
  <c r="Y622" i="1" s="1"/>
  <c r="Q620" i="1"/>
  <c r="R620" i="1" s="1"/>
  <c r="Q611" i="1"/>
  <c r="R611" i="1" s="1"/>
  <c r="V498" i="1"/>
  <c r="X498" i="1"/>
  <c r="Y498" i="1" s="1"/>
  <c r="X621" i="1"/>
  <c r="Y621" i="1" s="1"/>
  <c r="Q614" i="1"/>
  <c r="R614" i="1" s="1"/>
  <c r="X612" i="1"/>
  <c r="Y612" i="1" s="1"/>
  <c r="V613" i="1"/>
  <c r="X613" i="1"/>
  <c r="Y613" i="1" s="1"/>
  <c r="X485" i="1"/>
  <c r="Y485" i="1" s="1"/>
  <c r="V485" i="1"/>
  <c r="X514" i="1"/>
  <c r="Y514" i="1" s="1"/>
  <c r="X606" i="1"/>
  <c r="Y606" i="1" s="1"/>
  <c r="V483" i="1"/>
  <c r="X483" i="1"/>
  <c r="Y483" i="1" s="1"/>
  <c r="X585" i="1"/>
  <c r="Y585" i="1" s="1"/>
  <c r="R607" i="1"/>
  <c r="X608" i="1"/>
  <c r="Y608" i="1" s="1"/>
  <c r="R610" i="1"/>
  <c r="Q609" i="1"/>
  <c r="R609" i="1" s="1"/>
  <c r="Q605" i="1"/>
  <c r="R605" i="1" s="1"/>
  <c r="X602" i="1"/>
  <c r="Y602" i="1" s="1"/>
  <c r="X600" i="1"/>
  <c r="Y600" i="1" s="1"/>
  <c r="X599" i="1"/>
  <c r="Y599" i="1" s="1"/>
  <c r="Q598" i="1"/>
  <c r="R598" i="1" s="1"/>
  <c r="Q604" i="1"/>
  <c r="R604" i="1" s="1"/>
  <c r="X603" i="1"/>
  <c r="Y603" i="1" s="1"/>
  <c r="X601" i="1"/>
  <c r="Y601" i="1" s="1"/>
  <c r="V598" i="1"/>
  <c r="X568" i="1"/>
  <c r="Y568" i="1" s="1"/>
  <c r="X569" i="1"/>
  <c r="Y569" i="1" s="1"/>
  <c r="V567" i="1"/>
  <c r="X567" i="1"/>
  <c r="Y567" i="1" s="1"/>
  <c r="Q565" i="1"/>
  <c r="R565" i="1" s="1"/>
  <c r="X563" i="1"/>
  <c r="Y563" i="1" s="1"/>
  <c r="X562" i="1"/>
  <c r="Y562" i="1" s="1"/>
  <c r="X564" i="1"/>
  <c r="Y564" i="1" s="1"/>
  <c r="X561" i="1"/>
  <c r="Y561" i="1" s="1"/>
  <c r="X558" i="1"/>
  <c r="Y558" i="1" s="1"/>
  <c r="V558" i="1"/>
  <c r="X490" i="1"/>
  <c r="Y490" i="1" s="1"/>
  <c r="Q554" i="1"/>
  <c r="R554" i="1" s="1"/>
  <c r="X553" i="1"/>
  <c r="Y553" i="1" s="1"/>
  <c r="R552" i="1"/>
  <c r="V552" i="1"/>
  <c r="X549" i="1"/>
  <c r="Y549" i="1" s="1"/>
  <c r="Q551" i="1"/>
  <c r="R551" i="1" s="1"/>
  <c r="X550" i="1"/>
  <c r="Y550" i="1" s="1"/>
  <c r="X547" i="1"/>
  <c r="Y547" i="1" s="1"/>
  <c r="X525" i="1"/>
  <c r="Y525" i="1" s="1"/>
  <c r="V546" i="1"/>
  <c r="X546" i="1"/>
  <c r="Y546" i="1" s="1"/>
  <c r="X544" i="1"/>
  <c r="Y544" i="1" s="1"/>
  <c r="X488" i="1"/>
  <c r="Y488" i="1" s="1"/>
  <c r="X540" i="1"/>
  <c r="Y540" i="1" s="1"/>
  <c r="X515" i="1"/>
  <c r="Y515" i="1" s="1"/>
  <c r="R536" i="1"/>
  <c r="X541" i="1"/>
  <c r="Y541" i="1" s="1"/>
  <c r="R545" i="1"/>
  <c r="Q543" i="1"/>
  <c r="R543" i="1" s="1"/>
  <c r="X542" i="1"/>
  <c r="Y542" i="1" s="1"/>
  <c r="V538" i="1"/>
  <c r="X538" i="1"/>
  <c r="Y538" i="1" s="1"/>
  <c r="X539" i="1"/>
  <c r="Y539" i="1" s="1"/>
  <c r="V536" i="1"/>
  <c r="X533" i="1"/>
  <c r="Y533" i="1" s="1"/>
  <c r="X526" i="1"/>
  <c r="Y526" i="1" s="1"/>
  <c r="X527" i="1"/>
  <c r="Y527" i="1" s="1"/>
  <c r="X519" i="1"/>
  <c r="Y519" i="1" s="1"/>
  <c r="X520" i="1"/>
  <c r="Y520" i="1" s="1"/>
  <c r="X517" i="1"/>
  <c r="Y517" i="1" s="1"/>
  <c r="X503" i="1"/>
  <c r="Y503" i="1" s="1"/>
  <c r="Q512" i="1"/>
  <c r="R512" i="1" s="1"/>
  <c r="X507" i="1"/>
  <c r="Y507" i="1" s="1"/>
  <c r="X497" i="1"/>
  <c r="Y497" i="1" s="1"/>
  <c r="X504" i="1"/>
  <c r="Y504" i="1" s="1"/>
  <c r="X500" i="1"/>
  <c r="Y500" i="1" s="1"/>
  <c r="V500" i="1"/>
  <c r="Q499" i="1"/>
  <c r="R499" i="1" s="1"/>
  <c r="X501" i="1"/>
  <c r="Y501" i="1" s="1"/>
  <c r="V499" i="1"/>
  <c r="X494" i="1"/>
  <c r="Y494" i="1" s="1"/>
  <c r="X496" i="1"/>
  <c r="Y496" i="1" s="1"/>
  <c r="X495" i="1"/>
  <c r="Y495" i="1" s="1"/>
  <c r="X487" i="1"/>
  <c r="Y487" i="1" s="1"/>
  <c r="Q486" i="1"/>
  <c r="R486" i="1" s="1"/>
  <c r="X484" i="1"/>
  <c r="Y484" i="1" s="1"/>
  <c r="X479" i="1"/>
  <c r="Y479" i="1" s="1"/>
  <c r="R480" i="1"/>
  <c r="X481" i="1"/>
  <c r="Y481" i="1" s="1"/>
  <c r="X478" i="1"/>
  <c r="Y478" i="1" s="1"/>
  <c r="X476" i="1"/>
  <c r="Y476" i="1" s="1"/>
  <c r="Q475" i="1"/>
  <c r="R475" i="1" s="1"/>
  <c r="X477" i="1"/>
  <c r="Y477" i="1" s="1"/>
  <c r="X474" i="1"/>
  <c r="Y474" i="1" s="1"/>
  <c r="X841" i="1" l="1"/>
  <c r="Y841" i="1" s="1"/>
  <c r="X829" i="1"/>
  <c r="Y829" i="1" s="1"/>
  <c r="X792" i="1"/>
  <c r="Y792" i="1" s="1"/>
  <c r="X791" i="1"/>
  <c r="Y791" i="1" s="1"/>
  <c r="X770" i="1"/>
  <c r="Y770" i="1" s="1"/>
  <c r="X734" i="1"/>
  <c r="Y734" i="1" s="1"/>
  <c r="X682" i="1"/>
  <c r="Y682" i="1" s="1"/>
  <c r="X724" i="1"/>
  <c r="Y724" i="1" s="1"/>
  <c r="X708" i="1"/>
  <c r="Y708" i="1" s="1"/>
  <c r="X536" i="1"/>
  <c r="Y536" i="1" s="1"/>
  <c r="X575" i="1"/>
  <c r="Y575" i="1" s="1"/>
  <c r="X591" i="1"/>
  <c r="Y591" i="1" s="1"/>
  <c r="X592" i="1"/>
  <c r="Y592" i="1" s="1"/>
  <c r="X595" i="1"/>
  <c r="Y595" i="1" s="1"/>
  <c r="X596" i="1"/>
  <c r="Y596" i="1" s="1"/>
  <c r="X597" i="1"/>
  <c r="Y597" i="1" s="1"/>
  <c r="X574" i="1"/>
  <c r="Y574" i="1" s="1"/>
  <c r="X577" i="1"/>
  <c r="Y577" i="1" s="1"/>
  <c r="X578" i="1"/>
  <c r="Y578" i="1" s="1"/>
  <c r="X579" i="1"/>
  <c r="Y579" i="1" s="1"/>
  <c r="X581" i="1"/>
  <c r="Y581" i="1" s="1"/>
  <c r="X584" i="1"/>
  <c r="Y584" i="1" s="1"/>
  <c r="X586" i="1"/>
  <c r="Y586" i="1" s="1"/>
  <c r="X587" i="1"/>
  <c r="Y587" i="1" s="1"/>
  <c r="X588" i="1"/>
  <c r="Y588" i="1" s="1"/>
  <c r="X589" i="1"/>
  <c r="Y589" i="1" s="1"/>
  <c r="X590" i="1"/>
  <c r="Y590" i="1" s="1"/>
  <c r="X639" i="1"/>
  <c r="Y639" i="1" s="1"/>
  <c r="X650" i="1"/>
  <c r="Y650" i="1" s="1"/>
  <c r="X626" i="1"/>
  <c r="Y626" i="1" s="1"/>
  <c r="X620" i="1"/>
  <c r="Y620" i="1" s="1"/>
  <c r="X611" i="1"/>
  <c r="Y611" i="1" s="1"/>
  <c r="X614" i="1"/>
  <c r="Y614" i="1" s="1"/>
  <c r="X552" i="1"/>
  <c r="Y552" i="1" s="1"/>
  <c r="X607" i="1"/>
  <c r="Y607" i="1" s="1"/>
  <c r="X609" i="1"/>
  <c r="Y609" i="1" s="1"/>
  <c r="X598" i="1"/>
  <c r="Y598" i="1" s="1"/>
  <c r="X610" i="1"/>
  <c r="Y610" i="1" s="1"/>
  <c r="X605" i="1"/>
  <c r="Y605" i="1" s="1"/>
  <c r="X604" i="1"/>
  <c r="Y604" i="1" s="1"/>
  <c r="X565" i="1"/>
  <c r="Y565" i="1" s="1"/>
  <c r="X554" i="1"/>
  <c r="Y554" i="1" s="1"/>
  <c r="X551" i="1"/>
  <c r="Y551" i="1" s="1"/>
  <c r="X545" i="1"/>
  <c r="Y545" i="1" s="1"/>
  <c r="X543" i="1"/>
  <c r="Y543" i="1" s="1"/>
  <c r="X512" i="1"/>
  <c r="Y512" i="1" s="1"/>
  <c r="X499" i="1"/>
  <c r="Y499" i="1" s="1"/>
  <c r="X486" i="1"/>
  <c r="Y486" i="1" s="1"/>
  <c r="X480" i="1"/>
  <c r="Y480" i="1" s="1"/>
  <c r="X475" i="1"/>
  <c r="Y475" i="1" s="1"/>
  <c r="O473" i="1" l="1"/>
  <c r="P473" i="1" s="1"/>
  <c r="S473" i="1"/>
  <c r="U473" i="1" s="1"/>
  <c r="AA473" i="1"/>
  <c r="O472" i="1"/>
  <c r="P472" i="1" s="1"/>
  <c r="S472" i="1"/>
  <c r="Z472" i="1" s="1"/>
  <c r="AA472" i="1"/>
  <c r="Q473" i="1" l="1"/>
  <c r="R473" i="1" s="1"/>
  <c r="X473" i="1" s="1"/>
  <c r="Y473" i="1" s="1"/>
  <c r="V473" i="1"/>
  <c r="Z473" i="1"/>
  <c r="Q472" i="1"/>
  <c r="R472" i="1" s="1"/>
  <c r="U472" i="1"/>
  <c r="X472" i="1" l="1"/>
  <c r="Y472" i="1" s="1"/>
  <c r="V472" i="1"/>
  <c r="AA4" i="1" l="1"/>
  <c r="AA5" i="1"/>
  <c r="AA6" i="1"/>
  <c r="AA7" i="1"/>
  <c r="AA8" i="1"/>
  <c r="AA9" i="1"/>
  <c r="AA10" i="1"/>
  <c r="AA11" i="1"/>
  <c r="AA12" i="1"/>
  <c r="AA13" i="1"/>
  <c r="AA14" i="1"/>
  <c r="AA15" i="1"/>
  <c r="AA16" i="1"/>
  <c r="AA17" i="1"/>
  <c r="AA18" i="1"/>
  <c r="AA19" i="1"/>
  <c r="AA20" i="1"/>
  <c r="AA21" i="1"/>
  <c r="AA22" i="1"/>
  <c r="AA23" i="1"/>
  <c r="AA24" i="1"/>
  <c r="AA25" i="1"/>
  <c r="AA26" i="1"/>
  <c r="AA27" i="1"/>
  <c r="AA28" i="1"/>
  <c r="AA29" i="1"/>
  <c r="AA30" i="1"/>
  <c r="AA31" i="1"/>
  <c r="AA32" i="1"/>
  <c r="AA33" i="1"/>
  <c r="AA34" i="1"/>
  <c r="AA35" i="1"/>
  <c r="AA36"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AA64" i="1"/>
  <c r="AA65" i="1"/>
  <c r="AA66" i="1"/>
  <c r="AA67" i="1"/>
  <c r="AA68" i="1"/>
  <c r="AA69" i="1"/>
  <c r="AA70" i="1"/>
  <c r="AA71" i="1"/>
  <c r="AA72" i="1"/>
  <c r="AA73" i="1"/>
  <c r="AA74" i="1"/>
  <c r="AA75" i="1"/>
  <c r="AA76" i="1"/>
  <c r="AA77" i="1"/>
  <c r="AA78" i="1"/>
  <c r="AA79" i="1"/>
  <c r="AA80" i="1"/>
  <c r="AA81" i="1"/>
  <c r="AA82" i="1"/>
  <c r="AA83" i="1"/>
  <c r="AA84" i="1"/>
  <c r="AA85" i="1"/>
  <c r="AA86" i="1"/>
  <c r="AA87" i="1"/>
  <c r="AA88" i="1"/>
  <c r="AA89" i="1"/>
  <c r="AA90" i="1"/>
  <c r="AA91" i="1"/>
  <c r="AA92" i="1"/>
  <c r="AA93" i="1"/>
  <c r="AA94" i="1"/>
  <c r="AA95" i="1"/>
  <c r="AA96" i="1"/>
  <c r="AA97" i="1"/>
  <c r="AA98" i="1"/>
  <c r="AA99" i="1"/>
  <c r="AA100" i="1"/>
  <c r="AA101" i="1"/>
  <c r="AA102" i="1"/>
  <c r="AA103" i="1"/>
  <c r="AA104" i="1"/>
  <c r="AA105" i="1"/>
  <c r="AA106" i="1"/>
  <c r="AA107" i="1"/>
  <c r="AA108" i="1"/>
  <c r="AA109" i="1"/>
  <c r="AA110" i="1"/>
  <c r="AA111" i="1"/>
  <c r="AA112" i="1"/>
  <c r="AA113" i="1"/>
  <c r="AA114" i="1"/>
  <c r="AA115" i="1"/>
  <c r="AA116" i="1"/>
  <c r="AA117" i="1"/>
  <c r="AA118" i="1"/>
  <c r="AA119" i="1"/>
  <c r="AA120" i="1"/>
  <c r="AA121" i="1"/>
  <c r="AA122" i="1"/>
  <c r="AA123" i="1"/>
  <c r="AA124" i="1"/>
  <c r="AA125" i="1"/>
  <c r="AA126" i="1"/>
  <c r="AA127" i="1"/>
  <c r="AA128" i="1"/>
  <c r="AA129" i="1"/>
  <c r="AA130" i="1"/>
  <c r="AA131" i="1"/>
  <c r="AA132" i="1"/>
  <c r="AA133" i="1"/>
  <c r="AA134" i="1"/>
  <c r="AA135" i="1"/>
  <c r="AA136" i="1"/>
  <c r="AA137" i="1"/>
  <c r="AA138" i="1"/>
  <c r="AA139" i="1"/>
  <c r="AA140" i="1"/>
  <c r="AA141" i="1"/>
  <c r="AA142" i="1"/>
  <c r="AA143" i="1"/>
  <c r="AA144" i="1"/>
  <c r="AA145" i="1"/>
  <c r="AA146" i="1"/>
  <c r="AA147" i="1"/>
  <c r="AA148" i="1"/>
  <c r="AA149" i="1"/>
  <c r="AA150" i="1"/>
  <c r="AA151" i="1"/>
  <c r="AA152" i="1"/>
  <c r="AA153" i="1"/>
  <c r="AA154" i="1"/>
  <c r="AA155" i="1"/>
  <c r="AA156" i="1"/>
  <c r="AA157" i="1"/>
  <c r="AA158" i="1"/>
  <c r="AA159" i="1"/>
  <c r="AA160" i="1"/>
  <c r="AA161" i="1"/>
  <c r="AA162" i="1"/>
  <c r="AA163" i="1"/>
  <c r="AA164" i="1"/>
  <c r="AA165" i="1"/>
  <c r="AA166" i="1"/>
  <c r="AA167" i="1"/>
  <c r="AA168" i="1"/>
  <c r="AA169" i="1"/>
  <c r="AA170" i="1"/>
  <c r="AA171" i="1"/>
  <c r="AA172" i="1"/>
  <c r="AA173" i="1"/>
  <c r="AA174" i="1"/>
  <c r="AA175" i="1"/>
  <c r="AA176" i="1"/>
  <c r="AA177" i="1"/>
  <c r="AA178" i="1"/>
  <c r="AA179" i="1"/>
  <c r="AA180" i="1"/>
  <c r="AA181" i="1"/>
  <c r="AA182" i="1"/>
  <c r="AA183" i="1"/>
  <c r="AA184" i="1"/>
  <c r="AA185" i="1"/>
  <c r="AA186" i="1"/>
  <c r="AA187" i="1"/>
  <c r="AA188" i="1"/>
  <c r="AA189" i="1"/>
  <c r="AA190" i="1"/>
  <c r="AA191" i="1"/>
  <c r="AA192" i="1"/>
  <c r="AA193" i="1"/>
  <c r="AA194" i="1"/>
  <c r="AA195" i="1"/>
  <c r="AA196" i="1"/>
  <c r="AA197" i="1"/>
  <c r="AA198" i="1"/>
  <c r="AA199" i="1"/>
  <c r="AA200" i="1"/>
  <c r="AA201" i="1"/>
  <c r="AA202" i="1"/>
  <c r="AA203" i="1"/>
  <c r="AA204" i="1"/>
  <c r="AA205" i="1"/>
  <c r="AA206" i="1"/>
  <c r="AA207" i="1"/>
  <c r="AA208" i="1"/>
  <c r="AA209" i="1"/>
  <c r="AA210" i="1"/>
  <c r="AA211" i="1"/>
  <c r="AA212" i="1"/>
  <c r="AA213" i="1"/>
  <c r="AA214" i="1"/>
  <c r="AA215" i="1"/>
  <c r="AA216" i="1"/>
  <c r="AA217" i="1"/>
  <c r="AA218" i="1"/>
  <c r="AA219" i="1"/>
  <c r="AA220" i="1"/>
  <c r="AA221" i="1"/>
  <c r="AA222" i="1"/>
  <c r="AA223" i="1"/>
  <c r="AA224" i="1"/>
  <c r="AA225" i="1"/>
  <c r="AA226" i="1"/>
  <c r="AA227" i="1"/>
  <c r="AA228" i="1"/>
  <c r="AA229" i="1"/>
  <c r="AA230" i="1"/>
  <c r="AA231" i="1"/>
  <c r="AA232" i="1"/>
  <c r="AA233" i="1"/>
  <c r="AA234" i="1"/>
  <c r="AA235" i="1"/>
  <c r="AA236" i="1"/>
  <c r="AA237" i="1"/>
  <c r="AA238" i="1"/>
  <c r="AA239" i="1"/>
  <c r="AA240" i="1"/>
  <c r="AA241" i="1"/>
  <c r="AA242" i="1"/>
  <c r="AA243" i="1"/>
  <c r="AA244" i="1"/>
  <c r="AA245" i="1"/>
  <c r="AA246" i="1"/>
  <c r="AA247" i="1"/>
  <c r="AA248" i="1"/>
  <c r="AA249" i="1"/>
  <c r="AA250" i="1"/>
  <c r="AA251" i="1"/>
  <c r="AA252" i="1"/>
  <c r="AA253" i="1"/>
  <c r="AA254" i="1"/>
  <c r="AA255" i="1"/>
  <c r="AA256" i="1"/>
  <c r="AA257" i="1"/>
  <c r="AA258" i="1"/>
  <c r="AA259" i="1"/>
  <c r="AA260" i="1"/>
  <c r="AA261" i="1"/>
  <c r="AA262" i="1"/>
  <c r="AA263" i="1"/>
  <c r="AA264" i="1"/>
  <c r="AA265" i="1"/>
  <c r="AA266" i="1"/>
  <c r="AA267" i="1"/>
  <c r="AA268" i="1"/>
  <c r="AA269" i="1"/>
  <c r="AA270" i="1"/>
  <c r="AA271" i="1"/>
  <c r="AA272" i="1"/>
  <c r="AA273" i="1"/>
  <c r="AA274" i="1"/>
  <c r="AA275" i="1"/>
  <c r="AA276" i="1"/>
  <c r="AA277" i="1"/>
  <c r="AA278" i="1"/>
  <c r="AA279" i="1"/>
  <c r="AA280" i="1"/>
  <c r="AA281" i="1"/>
  <c r="AA282" i="1"/>
  <c r="AA283" i="1"/>
  <c r="AA284" i="1"/>
  <c r="AA285" i="1"/>
  <c r="AA286" i="1"/>
  <c r="AA287" i="1"/>
  <c r="AA288" i="1"/>
  <c r="AA289" i="1"/>
  <c r="AA290" i="1"/>
  <c r="AA291" i="1"/>
  <c r="AA292" i="1"/>
  <c r="AA293" i="1"/>
  <c r="AA294" i="1"/>
  <c r="AA295" i="1"/>
  <c r="AA296" i="1"/>
  <c r="AA297" i="1"/>
  <c r="AA298" i="1"/>
  <c r="AA299" i="1"/>
  <c r="AA300" i="1"/>
  <c r="AA301" i="1"/>
  <c r="AA302" i="1"/>
  <c r="AA303" i="1"/>
  <c r="AA304" i="1"/>
  <c r="AA305" i="1"/>
  <c r="AA306" i="1"/>
  <c r="AA307" i="1"/>
  <c r="AA308" i="1"/>
  <c r="AA309" i="1"/>
  <c r="AA310" i="1"/>
  <c r="AA311" i="1"/>
  <c r="AA312" i="1"/>
  <c r="AA313" i="1"/>
  <c r="AA314" i="1"/>
  <c r="AA315" i="1"/>
  <c r="AA316" i="1"/>
  <c r="AA317" i="1"/>
  <c r="AA318" i="1"/>
  <c r="AA319" i="1"/>
  <c r="AA320" i="1"/>
  <c r="AA321" i="1"/>
  <c r="AA322" i="1"/>
  <c r="AA323" i="1"/>
  <c r="AA324" i="1"/>
  <c r="AA325" i="1"/>
  <c r="AA326" i="1"/>
  <c r="AA327" i="1"/>
  <c r="AA328" i="1"/>
  <c r="AA329" i="1"/>
  <c r="AA330" i="1"/>
  <c r="AA331" i="1"/>
  <c r="AA332" i="1"/>
  <c r="AA333" i="1"/>
  <c r="AA334" i="1"/>
  <c r="AA335" i="1"/>
  <c r="AA336" i="1"/>
  <c r="AA337" i="1"/>
  <c r="AA338" i="1"/>
  <c r="AA339" i="1"/>
  <c r="AA340" i="1"/>
  <c r="AA341" i="1"/>
  <c r="AA342" i="1"/>
  <c r="AA343" i="1"/>
  <c r="AA344" i="1"/>
  <c r="AA345" i="1"/>
  <c r="AA346" i="1"/>
  <c r="AA347" i="1"/>
  <c r="AA348" i="1"/>
  <c r="AA349" i="1"/>
  <c r="AA350" i="1"/>
  <c r="AA351" i="1"/>
  <c r="AA352" i="1"/>
  <c r="AA353" i="1"/>
  <c r="AA354" i="1"/>
  <c r="AA355" i="1"/>
  <c r="AA356" i="1"/>
  <c r="AA357" i="1"/>
  <c r="AA358" i="1"/>
  <c r="AA359" i="1"/>
  <c r="AA360" i="1"/>
  <c r="AA361" i="1"/>
  <c r="AA362" i="1"/>
  <c r="AA363" i="1"/>
  <c r="AA364" i="1"/>
  <c r="AA365" i="1"/>
  <c r="AA366" i="1"/>
  <c r="AA367" i="1"/>
  <c r="AA368" i="1"/>
  <c r="AA369" i="1"/>
  <c r="AA370" i="1"/>
  <c r="AA371" i="1"/>
  <c r="AA372" i="1"/>
  <c r="AA373" i="1"/>
  <c r="AA374" i="1"/>
  <c r="AA375" i="1"/>
  <c r="AA376" i="1"/>
  <c r="AA377" i="1"/>
  <c r="AA378" i="1"/>
  <c r="AA379" i="1"/>
  <c r="AA380" i="1"/>
  <c r="AA381" i="1"/>
  <c r="AA382" i="1"/>
  <c r="AA383" i="1"/>
  <c r="AA384" i="1"/>
  <c r="AA385" i="1"/>
  <c r="AA386" i="1"/>
  <c r="AA387" i="1"/>
  <c r="AA388" i="1"/>
  <c r="AA389" i="1"/>
  <c r="AA390" i="1"/>
  <c r="AA391" i="1"/>
  <c r="AA392" i="1"/>
  <c r="AA393" i="1"/>
  <c r="AA394" i="1"/>
  <c r="AA395" i="1"/>
  <c r="AA396" i="1"/>
  <c r="AA397" i="1"/>
  <c r="AA398" i="1"/>
  <c r="AA399" i="1"/>
  <c r="AA400" i="1"/>
  <c r="AA401" i="1"/>
  <c r="AA402" i="1"/>
  <c r="AA403" i="1"/>
  <c r="AA404" i="1"/>
  <c r="AA405" i="1"/>
  <c r="AA406" i="1"/>
  <c r="AA407" i="1"/>
  <c r="AA408" i="1"/>
  <c r="AA409" i="1"/>
  <c r="AA410" i="1"/>
  <c r="AA411" i="1"/>
  <c r="AA412" i="1"/>
  <c r="AA413" i="1"/>
  <c r="AA414" i="1"/>
  <c r="AA415" i="1"/>
  <c r="AA416" i="1"/>
  <c r="AA417" i="1"/>
  <c r="AA418" i="1"/>
  <c r="AA419" i="1"/>
  <c r="AA420" i="1"/>
  <c r="AA421" i="1"/>
  <c r="AA422" i="1"/>
  <c r="AA423" i="1"/>
  <c r="AA424" i="1"/>
  <c r="AA425" i="1"/>
  <c r="AA426" i="1"/>
  <c r="AA427" i="1"/>
  <c r="AA428" i="1"/>
  <c r="AA429" i="1"/>
  <c r="AA430" i="1"/>
  <c r="AA431" i="1"/>
  <c r="AA432" i="1"/>
  <c r="AA433" i="1"/>
  <c r="AA434" i="1"/>
  <c r="AA435" i="1"/>
  <c r="AA436" i="1"/>
  <c r="AA437" i="1"/>
  <c r="AA438" i="1"/>
  <c r="AA439" i="1"/>
  <c r="AA440" i="1"/>
  <c r="AA441" i="1"/>
  <c r="AA442" i="1"/>
  <c r="AA443" i="1"/>
  <c r="AA444" i="1"/>
  <c r="AA445" i="1"/>
  <c r="AA446" i="1"/>
  <c r="AA447" i="1"/>
  <c r="AA448" i="1"/>
  <c r="AA449" i="1"/>
  <c r="AA450" i="1"/>
  <c r="AA451" i="1"/>
  <c r="AA452" i="1"/>
  <c r="AA453" i="1"/>
  <c r="AA454" i="1"/>
  <c r="AA455" i="1"/>
  <c r="AA456" i="1"/>
  <c r="AA457" i="1"/>
  <c r="AA458" i="1"/>
  <c r="AA459" i="1"/>
  <c r="AA460" i="1"/>
  <c r="AA461" i="1"/>
  <c r="AA462" i="1"/>
  <c r="AA463" i="1"/>
  <c r="AA464" i="1"/>
  <c r="AA465" i="1"/>
  <c r="AA466" i="1"/>
  <c r="AA467" i="1"/>
  <c r="AA468" i="1"/>
  <c r="AA469" i="1"/>
  <c r="AA470" i="1"/>
  <c r="AA471" i="1"/>
  <c r="S4" i="1"/>
  <c r="Z4" i="1" s="1"/>
  <c r="S5" i="1"/>
  <c r="Z5" i="1" s="1"/>
  <c r="S6" i="1"/>
  <c r="Z6" i="1" s="1"/>
  <c r="S7" i="1"/>
  <c r="Z7" i="1" s="1"/>
  <c r="S8" i="1"/>
  <c r="Z8" i="1" s="1"/>
  <c r="S9" i="1"/>
  <c r="Z9" i="1" s="1"/>
  <c r="S10" i="1"/>
  <c r="Z10" i="1" s="1"/>
  <c r="S11" i="1"/>
  <c r="Z11" i="1" s="1"/>
  <c r="S12" i="1"/>
  <c r="Z12" i="1" s="1"/>
  <c r="S13" i="1"/>
  <c r="Z13" i="1" s="1"/>
  <c r="S14" i="1"/>
  <c r="Z14" i="1" s="1"/>
  <c r="S15" i="1"/>
  <c r="Z15" i="1" s="1"/>
  <c r="S16" i="1"/>
  <c r="Z16" i="1" s="1"/>
  <c r="S17" i="1"/>
  <c r="Z17" i="1" s="1"/>
  <c r="S18" i="1"/>
  <c r="Z18" i="1" s="1"/>
  <c r="S19" i="1"/>
  <c r="Z19" i="1" s="1"/>
  <c r="S20" i="1"/>
  <c r="Z20" i="1" s="1"/>
  <c r="S21" i="1"/>
  <c r="Z21" i="1" s="1"/>
  <c r="S22" i="1"/>
  <c r="Z22" i="1" s="1"/>
  <c r="S23" i="1"/>
  <c r="Z23" i="1" s="1"/>
  <c r="S24" i="1"/>
  <c r="Z24" i="1" s="1"/>
  <c r="S25" i="1"/>
  <c r="Z25" i="1" s="1"/>
  <c r="S26" i="1"/>
  <c r="Z26" i="1" s="1"/>
  <c r="S27" i="1"/>
  <c r="Z27" i="1" s="1"/>
  <c r="S28" i="1"/>
  <c r="Z28" i="1" s="1"/>
  <c r="S29" i="1"/>
  <c r="Z29" i="1" s="1"/>
  <c r="S30" i="1"/>
  <c r="Z30" i="1" s="1"/>
  <c r="S31" i="1"/>
  <c r="Z31" i="1" s="1"/>
  <c r="S32" i="1"/>
  <c r="Z32" i="1" s="1"/>
  <c r="S33" i="1"/>
  <c r="Z33" i="1" s="1"/>
  <c r="S34" i="1"/>
  <c r="Z34" i="1" s="1"/>
  <c r="S35" i="1"/>
  <c r="Z35" i="1" s="1"/>
  <c r="S36" i="1"/>
  <c r="Z36" i="1" s="1"/>
  <c r="S37" i="1"/>
  <c r="Z37" i="1" s="1"/>
  <c r="S38" i="1"/>
  <c r="Z38" i="1" s="1"/>
  <c r="S39" i="1"/>
  <c r="Z39" i="1" s="1"/>
  <c r="S40" i="1"/>
  <c r="Z40" i="1" s="1"/>
  <c r="S41" i="1"/>
  <c r="Z41" i="1" s="1"/>
  <c r="S42" i="1"/>
  <c r="Z42" i="1" s="1"/>
  <c r="S43" i="1"/>
  <c r="Z43" i="1" s="1"/>
  <c r="S44" i="1"/>
  <c r="Z44" i="1" s="1"/>
  <c r="S45" i="1"/>
  <c r="Z45" i="1" s="1"/>
  <c r="S46" i="1"/>
  <c r="Z46" i="1" s="1"/>
  <c r="S47" i="1"/>
  <c r="Z47" i="1" s="1"/>
  <c r="S48" i="1"/>
  <c r="Z48" i="1" s="1"/>
  <c r="S49" i="1"/>
  <c r="Z49" i="1" s="1"/>
  <c r="S50" i="1"/>
  <c r="Z50" i="1" s="1"/>
  <c r="S51" i="1"/>
  <c r="Z51" i="1" s="1"/>
  <c r="S52" i="1"/>
  <c r="Z52" i="1" s="1"/>
  <c r="S53" i="1"/>
  <c r="Z53" i="1" s="1"/>
  <c r="S54" i="1"/>
  <c r="Z54" i="1" s="1"/>
  <c r="S55" i="1"/>
  <c r="Z55" i="1" s="1"/>
  <c r="S56" i="1"/>
  <c r="Z56" i="1" s="1"/>
  <c r="S57" i="1"/>
  <c r="Z57" i="1" s="1"/>
  <c r="S58" i="1"/>
  <c r="Z58" i="1" s="1"/>
  <c r="S59" i="1"/>
  <c r="Z59" i="1" s="1"/>
  <c r="S60" i="1"/>
  <c r="Z60" i="1" s="1"/>
  <c r="S61" i="1"/>
  <c r="Z61" i="1" s="1"/>
  <c r="S62" i="1"/>
  <c r="Z62" i="1" s="1"/>
  <c r="S63" i="1"/>
  <c r="Z63" i="1" s="1"/>
  <c r="S64" i="1"/>
  <c r="Z64" i="1" s="1"/>
  <c r="S65" i="1"/>
  <c r="Z65" i="1" s="1"/>
  <c r="S66" i="1"/>
  <c r="Z66" i="1" s="1"/>
  <c r="S67" i="1"/>
  <c r="Z67" i="1" s="1"/>
  <c r="S68" i="1"/>
  <c r="Z68" i="1" s="1"/>
  <c r="S69" i="1"/>
  <c r="Z69" i="1" s="1"/>
  <c r="S70" i="1"/>
  <c r="Z70" i="1" s="1"/>
  <c r="S71" i="1"/>
  <c r="Z71" i="1" s="1"/>
  <c r="S72" i="1"/>
  <c r="Z72" i="1" s="1"/>
  <c r="S73" i="1"/>
  <c r="Z73" i="1" s="1"/>
  <c r="S74" i="1"/>
  <c r="Z74" i="1" s="1"/>
  <c r="S75" i="1"/>
  <c r="Z75" i="1" s="1"/>
  <c r="S76" i="1"/>
  <c r="Z76" i="1" s="1"/>
  <c r="S77" i="1"/>
  <c r="Z77" i="1" s="1"/>
  <c r="S78" i="1"/>
  <c r="Z78" i="1" s="1"/>
  <c r="S79" i="1"/>
  <c r="Z79" i="1" s="1"/>
  <c r="S80" i="1"/>
  <c r="Z80" i="1" s="1"/>
  <c r="S81" i="1"/>
  <c r="Z81" i="1" s="1"/>
  <c r="S82" i="1"/>
  <c r="Z82" i="1" s="1"/>
  <c r="S83" i="1"/>
  <c r="Z83" i="1" s="1"/>
  <c r="S84" i="1"/>
  <c r="Z84" i="1" s="1"/>
  <c r="S85" i="1"/>
  <c r="Z85" i="1" s="1"/>
  <c r="S86" i="1"/>
  <c r="Z86" i="1" s="1"/>
  <c r="S87" i="1"/>
  <c r="Z87" i="1" s="1"/>
  <c r="S88" i="1"/>
  <c r="Z88" i="1" s="1"/>
  <c r="S89" i="1"/>
  <c r="Z89" i="1" s="1"/>
  <c r="S90" i="1"/>
  <c r="Z90" i="1" s="1"/>
  <c r="S91" i="1"/>
  <c r="Z91" i="1" s="1"/>
  <c r="S92" i="1"/>
  <c r="Z92" i="1" s="1"/>
  <c r="S93" i="1"/>
  <c r="Z93" i="1" s="1"/>
  <c r="S94" i="1"/>
  <c r="Z94" i="1" s="1"/>
  <c r="S95" i="1"/>
  <c r="Z95" i="1" s="1"/>
  <c r="S96" i="1"/>
  <c r="Z96" i="1" s="1"/>
  <c r="S97" i="1"/>
  <c r="Z97" i="1" s="1"/>
  <c r="S98" i="1"/>
  <c r="Z98" i="1" s="1"/>
  <c r="S99" i="1"/>
  <c r="Z99" i="1" s="1"/>
  <c r="S100" i="1"/>
  <c r="Z100" i="1" s="1"/>
  <c r="S101" i="1"/>
  <c r="Z101" i="1" s="1"/>
  <c r="S102" i="1"/>
  <c r="Z102" i="1" s="1"/>
  <c r="S103" i="1"/>
  <c r="Z103" i="1" s="1"/>
  <c r="S104" i="1"/>
  <c r="Z104" i="1" s="1"/>
  <c r="S105" i="1"/>
  <c r="Z105" i="1" s="1"/>
  <c r="S106" i="1"/>
  <c r="Z106" i="1" s="1"/>
  <c r="S107" i="1"/>
  <c r="Z107" i="1" s="1"/>
  <c r="S108" i="1"/>
  <c r="Z108" i="1" s="1"/>
  <c r="S109" i="1"/>
  <c r="Z109" i="1" s="1"/>
  <c r="S110" i="1"/>
  <c r="Z110" i="1" s="1"/>
  <c r="S111" i="1"/>
  <c r="Z111" i="1" s="1"/>
  <c r="S112" i="1"/>
  <c r="Z112" i="1" s="1"/>
  <c r="S113" i="1"/>
  <c r="Z113" i="1" s="1"/>
  <c r="S114" i="1"/>
  <c r="Z114" i="1" s="1"/>
  <c r="S115" i="1"/>
  <c r="Z115" i="1" s="1"/>
  <c r="S116" i="1"/>
  <c r="Z116" i="1" s="1"/>
  <c r="S117" i="1"/>
  <c r="Z117" i="1" s="1"/>
  <c r="S118" i="1"/>
  <c r="Z118" i="1" s="1"/>
  <c r="S119" i="1"/>
  <c r="Z119" i="1" s="1"/>
  <c r="S120" i="1"/>
  <c r="Z120" i="1" s="1"/>
  <c r="S121" i="1"/>
  <c r="Z121" i="1" s="1"/>
  <c r="S122" i="1"/>
  <c r="Z122" i="1" s="1"/>
  <c r="S123" i="1"/>
  <c r="Z123" i="1" s="1"/>
  <c r="S124" i="1"/>
  <c r="Z124" i="1" s="1"/>
  <c r="S125" i="1"/>
  <c r="Z125" i="1" s="1"/>
  <c r="S126" i="1"/>
  <c r="Z126" i="1" s="1"/>
  <c r="S127" i="1"/>
  <c r="Z127" i="1" s="1"/>
  <c r="S128" i="1"/>
  <c r="Z128" i="1" s="1"/>
  <c r="S129" i="1"/>
  <c r="Z129" i="1" s="1"/>
  <c r="S130" i="1"/>
  <c r="Z130" i="1" s="1"/>
  <c r="S131" i="1"/>
  <c r="Z131" i="1" s="1"/>
  <c r="S132" i="1"/>
  <c r="Z132" i="1" s="1"/>
  <c r="S133" i="1"/>
  <c r="Z133" i="1" s="1"/>
  <c r="S134" i="1"/>
  <c r="Z134" i="1" s="1"/>
  <c r="S135" i="1"/>
  <c r="Z135" i="1" s="1"/>
  <c r="S136" i="1"/>
  <c r="Z136" i="1" s="1"/>
  <c r="S137" i="1"/>
  <c r="Z137" i="1" s="1"/>
  <c r="S138" i="1"/>
  <c r="Z138" i="1" s="1"/>
  <c r="S139" i="1"/>
  <c r="Z139" i="1" s="1"/>
  <c r="S140" i="1"/>
  <c r="Z140" i="1" s="1"/>
  <c r="S141" i="1"/>
  <c r="Z141" i="1" s="1"/>
  <c r="S142" i="1"/>
  <c r="Z142" i="1" s="1"/>
  <c r="S143" i="1"/>
  <c r="Z143" i="1" s="1"/>
  <c r="S144" i="1"/>
  <c r="Z144" i="1" s="1"/>
  <c r="S145" i="1"/>
  <c r="Z145" i="1" s="1"/>
  <c r="S146" i="1"/>
  <c r="Z146" i="1" s="1"/>
  <c r="S147" i="1"/>
  <c r="Z147" i="1" s="1"/>
  <c r="S148" i="1"/>
  <c r="Z148" i="1" s="1"/>
  <c r="S149" i="1"/>
  <c r="Z149" i="1" s="1"/>
  <c r="S150" i="1"/>
  <c r="Z150" i="1" s="1"/>
  <c r="S151" i="1"/>
  <c r="Z151" i="1" s="1"/>
  <c r="S152" i="1"/>
  <c r="Z152" i="1" s="1"/>
  <c r="S153" i="1"/>
  <c r="Z153" i="1" s="1"/>
  <c r="S154" i="1"/>
  <c r="Z154" i="1" s="1"/>
  <c r="S155" i="1"/>
  <c r="Z155" i="1" s="1"/>
  <c r="S156" i="1"/>
  <c r="Z156" i="1" s="1"/>
  <c r="S157" i="1"/>
  <c r="Z157" i="1" s="1"/>
  <c r="S158" i="1"/>
  <c r="Z158" i="1" s="1"/>
  <c r="S159" i="1"/>
  <c r="Z159" i="1" s="1"/>
  <c r="S160" i="1"/>
  <c r="Z160" i="1" s="1"/>
  <c r="S161" i="1"/>
  <c r="Z161" i="1" s="1"/>
  <c r="S162" i="1"/>
  <c r="Z162" i="1" s="1"/>
  <c r="S163" i="1"/>
  <c r="Z163" i="1" s="1"/>
  <c r="S164" i="1"/>
  <c r="Z164" i="1" s="1"/>
  <c r="S165" i="1"/>
  <c r="Z165" i="1" s="1"/>
  <c r="S166" i="1"/>
  <c r="Z166" i="1" s="1"/>
  <c r="S167" i="1"/>
  <c r="Z167" i="1" s="1"/>
  <c r="S168" i="1"/>
  <c r="Z168" i="1" s="1"/>
  <c r="S169" i="1"/>
  <c r="Z169" i="1" s="1"/>
  <c r="S170" i="1"/>
  <c r="Z170" i="1" s="1"/>
  <c r="S171" i="1"/>
  <c r="Z171" i="1" s="1"/>
  <c r="S172" i="1"/>
  <c r="Z172" i="1" s="1"/>
  <c r="S173" i="1"/>
  <c r="Z173" i="1" s="1"/>
  <c r="S174" i="1"/>
  <c r="Z174" i="1" s="1"/>
  <c r="S175" i="1"/>
  <c r="Z175" i="1" s="1"/>
  <c r="S176" i="1"/>
  <c r="Z176" i="1" s="1"/>
  <c r="S177" i="1"/>
  <c r="Z177" i="1" s="1"/>
  <c r="S178" i="1"/>
  <c r="Z178" i="1" s="1"/>
  <c r="S179" i="1"/>
  <c r="Z179" i="1" s="1"/>
  <c r="S180" i="1"/>
  <c r="Z180" i="1" s="1"/>
  <c r="S181" i="1"/>
  <c r="Z181" i="1" s="1"/>
  <c r="S182" i="1"/>
  <c r="Z182" i="1" s="1"/>
  <c r="S183" i="1"/>
  <c r="Z183" i="1" s="1"/>
  <c r="S184" i="1"/>
  <c r="Z184" i="1" s="1"/>
  <c r="S185" i="1"/>
  <c r="Z185" i="1" s="1"/>
  <c r="S186" i="1"/>
  <c r="Z186" i="1" s="1"/>
  <c r="S187" i="1"/>
  <c r="Z187" i="1" s="1"/>
  <c r="S188" i="1"/>
  <c r="Z188" i="1" s="1"/>
  <c r="S189" i="1"/>
  <c r="Z189" i="1" s="1"/>
  <c r="S190" i="1"/>
  <c r="Z190" i="1" s="1"/>
  <c r="S191" i="1"/>
  <c r="Z191" i="1" s="1"/>
  <c r="S192" i="1"/>
  <c r="Z192" i="1" s="1"/>
  <c r="S193" i="1"/>
  <c r="Z193" i="1" s="1"/>
  <c r="S194" i="1"/>
  <c r="Z194" i="1" s="1"/>
  <c r="S195" i="1"/>
  <c r="Z195" i="1" s="1"/>
  <c r="S196" i="1"/>
  <c r="Z196" i="1" s="1"/>
  <c r="S197" i="1"/>
  <c r="Z197" i="1" s="1"/>
  <c r="S198" i="1"/>
  <c r="Z198" i="1" s="1"/>
  <c r="S199" i="1"/>
  <c r="Z199" i="1" s="1"/>
  <c r="S200" i="1"/>
  <c r="Z200" i="1" s="1"/>
  <c r="S201" i="1"/>
  <c r="Z201" i="1" s="1"/>
  <c r="S202" i="1"/>
  <c r="Z202" i="1" s="1"/>
  <c r="S203" i="1"/>
  <c r="Z203" i="1" s="1"/>
  <c r="S204" i="1"/>
  <c r="Z204" i="1" s="1"/>
  <c r="S205" i="1"/>
  <c r="Z205" i="1" s="1"/>
  <c r="S206" i="1"/>
  <c r="Z206" i="1" s="1"/>
  <c r="S207" i="1"/>
  <c r="Z207" i="1" s="1"/>
  <c r="S208" i="1"/>
  <c r="Z208" i="1" s="1"/>
  <c r="S209" i="1"/>
  <c r="Z209" i="1" s="1"/>
  <c r="S210" i="1"/>
  <c r="Z210" i="1" s="1"/>
  <c r="S211" i="1"/>
  <c r="Z211" i="1" s="1"/>
  <c r="S212" i="1"/>
  <c r="Z212" i="1" s="1"/>
  <c r="S213" i="1"/>
  <c r="Z213" i="1" s="1"/>
  <c r="S214" i="1"/>
  <c r="Z214" i="1" s="1"/>
  <c r="S215" i="1"/>
  <c r="Z215" i="1" s="1"/>
  <c r="S216" i="1"/>
  <c r="Z216" i="1" s="1"/>
  <c r="S217" i="1"/>
  <c r="Z217" i="1" s="1"/>
  <c r="S218" i="1"/>
  <c r="Z218" i="1" s="1"/>
  <c r="S219" i="1"/>
  <c r="Z219" i="1" s="1"/>
  <c r="S220" i="1"/>
  <c r="Z220" i="1" s="1"/>
  <c r="S221" i="1"/>
  <c r="Z221" i="1" s="1"/>
  <c r="S222" i="1"/>
  <c r="Z222" i="1" s="1"/>
  <c r="S223" i="1"/>
  <c r="Z223" i="1" s="1"/>
  <c r="S224" i="1"/>
  <c r="Z224" i="1" s="1"/>
  <c r="S225" i="1"/>
  <c r="Z225" i="1" s="1"/>
  <c r="S226" i="1"/>
  <c r="Z226" i="1" s="1"/>
  <c r="S227" i="1"/>
  <c r="Z227" i="1" s="1"/>
  <c r="S228" i="1"/>
  <c r="Z228" i="1" s="1"/>
  <c r="S229" i="1"/>
  <c r="Z229" i="1" s="1"/>
  <c r="S230" i="1"/>
  <c r="Z230" i="1" s="1"/>
  <c r="S231" i="1"/>
  <c r="Z231" i="1" s="1"/>
  <c r="S232" i="1"/>
  <c r="Z232" i="1" s="1"/>
  <c r="S233" i="1"/>
  <c r="Z233" i="1" s="1"/>
  <c r="S234" i="1"/>
  <c r="Z234" i="1" s="1"/>
  <c r="S235" i="1"/>
  <c r="Z235" i="1" s="1"/>
  <c r="S236" i="1"/>
  <c r="Z236" i="1" s="1"/>
  <c r="S237" i="1"/>
  <c r="Z237" i="1" s="1"/>
  <c r="S238" i="1"/>
  <c r="Z238" i="1" s="1"/>
  <c r="S239" i="1"/>
  <c r="Z239" i="1" s="1"/>
  <c r="S240" i="1"/>
  <c r="Z240" i="1" s="1"/>
  <c r="S241" i="1"/>
  <c r="Z241" i="1" s="1"/>
  <c r="S242" i="1"/>
  <c r="Z242" i="1" s="1"/>
  <c r="S243" i="1"/>
  <c r="Z243" i="1" s="1"/>
  <c r="S244" i="1"/>
  <c r="Z244" i="1" s="1"/>
  <c r="S245" i="1"/>
  <c r="Z245" i="1" s="1"/>
  <c r="S246" i="1"/>
  <c r="Z246" i="1" s="1"/>
  <c r="S247" i="1"/>
  <c r="Z247" i="1" s="1"/>
  <c r="S248" i="1"/>
  <c r="Z248" i="1" s="1"/>
  <c r="S249" i="1"/>
  <c r="Z249" i="1" s="1"/>
  <c r="S250" i="1"/>
  <c r="Z250" i="1" s="1"/>
  <c r="S251" i="1"/>
  <c r="Z251" i="1" s="1"/>
  <c r="S252" i="1"/>
  <c r="Z252" i="1" s="1"/>
  <c r="S253" i="1"/>
  <c r="Z253" i="1" s="1"/>
  <c r="S254" i="1"/>
  <c r="Z254" i="1" s="1"/>
  <c r="S255" i="1"/>
  <c r="Z255" i="1" s="1"/>
  <c r="S256" i="1"/>
  <c r="Z256" i="1" s="1"/>
  <c r="S257" i="1"/>
  <c r="Z257" i="1" s="1"/>
  <c r="S258" i="1"/>
  <c r="Z258" i="1" s="1"/>
  <c r="S259" i="1"/>
  <c r="Z259" i="1" s="1"/>
  <c r="S260" i="1"/>
  <c r="Z260" i="1" s="1"/>
  <c r="S261" i="1"/>
  <c r="Z261" i="1" s="1"/>
  <c r="S262" i="1"/>
  <c r="Z262" i="1" s="1"/>
  <c r="S263" i="1"/>
  <c r="Z263" i="1" s="1"/>
  <c r="S264" i="1"/>
  <c r="Z264" i="1" s="1"/>
  <c r="S265" i="1"/>
  <c r="Z265" i="1" s="1"/>
  <c r="S266" i="1"/>
  <c r="Z266" i="1" s="1"/>
  <c r="S267" i="1"/>
  <c r="Z267" i="1" s="1"/>
  <c r="S268" i="1"/>
  <c r="Z268" i="1" s="1"/>
  <c r="S269" i="1"/>
  <c r="Z269" i="1" s="1"/>
  <c r="S270" i="1"/>
  <c r="Z270" i="1" s="1"/>
  <c r="S271" i="1"/>
  <c r="Z271" i="1" s="1"/>
  <c r="S272" i="1"/>
  <c r="Z272" i="1" s="1"/>
  <c r="S273" i="1"/>
  <c r="Z273" i="1" s="1"/>
  <c r="S274" i="1"/>
  <c r="Z274" i="1" s="1"/>
  <c r="S275" i="1"/>
  <c r="Z275" i="1" s="1"/>
  <c r="S276" i="1"/>
  <c r="Z276" i="1" s="1"/>
  <c r="S277" i="1"/>
  <c r="Z277" i="1" s="1"/>
  <c r="S278" i="1"/>
  <c r="Z278" i="1" s="1"/>
  <c r="S307" i="1"/>
  <c r="Z307" i="1" s="1"/>
  <c r="S308" i="1"/>
  <c r="Z308" i="1" s="1"/>
  <c r="S309" i="1"/>
  <c r="Z309" i="1" s="1"/>
  <c r="S310" i="1"/>
  <c r="Z310" i="1" s="1"/>
  <c r="S311" i="1"/>
  <c r="Z311" i="1" s="1"/>
  <c r="S312" i="1"/>
  <c r="Z312" i="1" s="1"/>
  <c r="S313" i="1"/>
  <c r="Z313" i="1" s="1"/>
  <c r="S314" i="1"/>
  <c r="Z314" i="1" s="1"/>
  <c r="S315" i="1"/>
  <c r="Z315" i="1" s="1"/>
  <c r="S316" i="1"/>
  <c r="Z316" i="1" s="1"/>
  <c r="S317" i="1"/>
  <c r="Z317" i="1" s="1"/>
  <c r="S318" i="1"/>
  <c r="Z318" i="1" s="1"/>
  <c r="S319" i="1"/>
  <c r="Z319" i="1" s="1"/>
  <c r="S320" i="1"/>
  <c r="Z320" i="1" s="1"/>
  <c r="S321" i="1"/>
  <c r="Z321" i="1" s="1"/>
  <c r="S322" i="1"/>
  <c r="Z322" i="1" s="1"/>
  <c r="S323" i="1"/>
  <c r="Z323" i="1" s="1"/>
  <c r="S324" i="1"/>
  <c r="Z324" i="1" s="1"/>
  <c r="S325" i="1"/>
  <c r="Z325" i="1" s="1"/>
  <c r="S326" i="1"/>
  <c r="Z326" i="1" s="1"/>
  <c r="S327" i="1"/>
  <c r="Z327" i="1" s="1"/>
  <c r="S328" i="1"/>
  <c r="Z328" i="1" s="1"/>
  <c r="S329" i="1"/>
  <c r="Z329" i="1" s="1"/>
  <c r="S330" i="1"/>
  <c r="Z330" i="1" s="1"/>
  <c r="S331" i="1"/>
  <c r="Z331" i="1" s="1"/>
  <c r="S332" i="1"/>
  <c r="Z332" i="1" s="1"/>
  <c r="S333" i="1"/>
  <c r="Z333" i="1" s="1"/>
  <c r="S334" i="1"/>
  <c r="Z334" i="1" s="1"/>
  <c r="S335" i="1"/>
  <c r="Z335" i="1" s="1"/>
  <c r="S336" i="1"/>
  <c r="Z336" i="1" s="1"/>
  <c r="S337" i="1"/>
  <c r="Z337" i="1" s="1"/>
  <c r="S338" i="1"/>
  <c r="Z338" i="1" s="1"/>
  <c r="S339" i="1"/>
  <c r="Z339" i="1" s="1"/>
  <c r="S340" i="1"/>
  <c r="Z340" i="1" s="1"/>
  <c r="S341" i="1"/>
  <c r="Z341" i="1" s="1"/>
  <c r="S342" i="1"/>
  <c r="Z342" i="1" s="1"/>
  <c r="S343" i="1"/>
  <c r="Z343" i="1" s="1"/>
  <c r="S344" i="1"/>
  <c r="Z344" i="1" s="1"/>
  <c r="S345" i="1"/>
  <c r="Z345" i="1" s="1"/>
  <c r="S346" i="1"/>
  <c r="Z346" i="1" s="1"/>
  <c r="S347" i="1"/>
  <c r="Z347" i="1" s="1"/>
  <c r="S348" i="1"/>
  <c r="Z348" i="1" s="1"/>
  <c r="S349" i="1"/>
  <c r="Z349" i="1" s="1"/>
  <c r="S350" i="1"/>
  <c r="Z350" i="1" s="1"/>
  <c r="S351" i="1"/>
  <c r="Z351" i="1" s="1"/>
  <c r="S352" i="1"/>
  <c r="Z352" i="1" s="1"/>
  <c r="S353" i="1"/>
  <c r="Z353" i="1" s="1"/>
  <c r="S354" i="1"/>
  <c r="Z354" i="1" s="1"/>
  <c r="S355" i="1"/>
  <c r="Z355" i="1" s="1"/>
  <c r="S356" i="1"/>
  <c r="Z356" i="1" s="1"/>
  <c r="S357" i="1"/>
  <c r="Z357" i="1" s="1"/>
  <c r="S358" i="1"/>
  <c r="Z358" i="1" s="1"/>
  <c r="S359" i="1"/>
  <c r="Z359" i="1" s="1"/>
  <c r="S360" i="1"/>
  <c r="Z360" i="1" s="1"/>
  <c r="S361" i="1"/>
  <c r="Z361" i="1" s="1"/>
  <c r="S362" i="1"/>
  <c r="Z362" i="1" s="1"/>
  <c r="S363" i="1"/>
  <c r="Z363" i="1" s="1"/>
  <c r="S364" i="1"/>
  <c r="Z364" i="1" s="1"/>
  <c r="S365" i="1"/>
  <c r="Z365" i="1" s="1"/>
  <c r="S366" i="1"/>
  <c r="Z366" i="1" s="1"/>
  <c r="S367" i="1"/>
  <c r="Z367" i="1" s="1"/>
  <c r="S368" i="1"/>
  <c r="Z368" i="1" s="1"/>
  <c r="S369" i="1"/>
  <c r="Z369" i="1" s="1"/>
  <c r="S370" i="1"/>
  <c r="Z370" i="1" s="1"/>
  <c r="S371" i="1"/>
  <c r="Z371" i="1" s="1"/>
  <c r="S372" i="1"/>
  <c r="Z372" i="1" s="1"/>
  <c r="S373" i="1"/>
  <c r="Z373" i="1" s="1"/>
  <c r="S374" i="1"/>
  <c r="Z374" i="1" s="1"/>
  <c r="S375" i="1"/>
  <c r="Z375" i="1" s="1"/>
  <c r="S376" i="1"/>
  <c r="Z376" i="1" s="1"/>
  <c r="S377" i="1"/>
  <c r="Z377" i="1" s="1"/>
  <c r="S378" i="1"/>
  <c r="Z378" i="1" s="1"/>
  <c r="S379" i="1"/>
  <c r="Z379" i="1" s="1"/>
  <c r="S380" i="1"/>
  <c r="Z380" i="1" s="1"/>
  <c r="S381" i="1"/>
  <c r="Z381" i="1" s="1"/>
  <c r="S382" i="1"/>
  <c r="Z382" i="1" s="1"/>
  <c r="S383" i="1"/>
  <c r="Z383" i="1" s="1"/>
  <c r="S384" i="1"/>
  <c r="Z384" i="1" s="1"/>
  <c r="S385" i="1"/>
  <c r="Z385" i="1" s="1"/>
  <c r="S386" i="1"/>
  <c r="Z386" i="1" s="1"/>
  <c r="S387" i="1"/>
  <c r="Z387" i="1" s="1"/>
  <c r="S388" i="1"/>
  <c r="Z388" i="1" s="1"/>
  <c r="S389" i="1"/>
  <c r="Z389" i="1" s="1"/>
  <c r="S390" i="1"/>
  <c r="Z390" i="1" s="1"/>
  <c r="S391" i="1"/>
  <c r="Z391" i="1" s="1"/>
  <c r="S392" i="1"/>
  <c r="Z392" i="1" s="1"/>
  <c r="S393" i="1"/>
  <c r="Z393" i="1" s="1"/>
  <c r="S394" i="1"/>
  <c r="Z394" i="1" s="1"/>
  <c r="S395" i="1"/>
  <c r="Z395" i="1" s="1"/>
  <c r="S396" i="1"/>
  <c r="Z396" i="1" s="1"/>
  <c r="S397" i="1"/>
  <c r="Z397" i="1" s="1"/>
  <c r="S398" i="1"/>
  <c r="Z398" i="1" s="1"/>
  <c r="S399" i="1"/>
  <c r="Z399" i="1" s="1"/>
  <c r="S400" i="1"/>
  <c r="Z400" i="1" s="1"/>
  <c r="S401" i="1"/>
  <c r="Z401" i="1" s="1"/>
  <c r="S402" i="1"/>
  <c r="Z402" i="1" s="1"/>
  <c r="S403" i="1"/>
  <c r="Z403" i="1" s="1"/>
  <c r="S404" i="1"/>
  <c r="Z404" i="1" s="1"/>
  <c r="S405" i="1"/>
  <c r="Z405" i="1" s="1"/>
  <c r="S406" i="1"/>
  <c r="Z406" i="1" s="1"/>
  <c r="S407" i="1"/>
  <c r="Z407" i="1" s="1"/>
  <c r="S408" i="1"/>
  <c r="Z408" i="1" s="1"/>
  <c r="S409" i="1"/>
  <c r="Z409" i="1" s="1"/>
  <c r="S410" i="1"/>
  <c r="Z410" i="1" s="1"/>
  <c r="S411" i="1"/>
  <c r="Z411" i="1" s="1"/>
  <c r="S412" i="1"/>
  <c r="Z412" i="1" s="1"/>
  <c r="S413" i="1"/>
  <c r="Z413" i="1" s="1"/>
  <c r="S414" i="1"/>
  <c r="Z414" i="1" s="1"/>
  <c r="S415" i="1"/>
  <c r="Z415" i="1" s="1"/>
  <c r="S416" i="1"/>
  <c r="Z416" i="1" s="1"/>
  <c r="S417" i="1"/>
  <c r="Z417" i="1" s="1"/>
  <c r="S418" i="1"/>
  <c r="Z418" i="1" s="1"/>
  <c r="S419" i="1"/>
  <c r="Z419" i="1" s="1"/>
  <c r="S420" i="1"/>
  <c r="Z420" i="1" s="1"/>
  <c r="S421" i="1"/>
  <c r="Z421" i="1" s="1"/>
  <c r="S422" i="1"/>
  <c r="Z422" i="1" s="1"/>
  <c r="S423" i="1"/>
  <c r="Z423" i="1" s="1"/>
  <c r="S424" i="1"/>
  <c r="Z424" i="1" s="1"/>
  <c r="S425" i="1"/>
  <c r="Z425" i="1" s="1"/>
  <c r="S426" i="1"/>
  <c r="Z426" i="1" s="1"/>
  <c r="S427" i="1"/>
  <c r="Z427" i="1" s="1"/>
  <c r="S428" i="1"/>
  <c r="Z428" i="1" s="1"/>
  <c r="S429" i="1"/>
  <c r="Z429" i="1" s="1"/>
  <c r="S430" i="1"/>
  <c r="Z430" i="1" s="1"/>
  <c r="S431" i="1"/>
  <c r="Z431" i="1" s="1"/>
  <c r="S432" i="1"/>
  <c r="Z432" i="1" s="1"/>
  <c r="S433" i="1"/>
  <c r="Z433" i="1" s="1"/>
  <c r="S434" i="1"/>
  <c r="Z434" i="1" s="1"/>
  <c r="S435" i="1"/>
  <c r="Z435" i="1" s="1"/>
  <c r="S436" i="1"/>
  <c r="Z436" i="1" s="1"/>
  <c r="S437" i="1"/>
  <c r="Z437" i="1" s="1"/>
  <c r="S438" i="1"/>
  <c r="Z438" i="1" s="1"/>
  <c r="S439" i="1"/>
  <c r="Z439" i="1" s="1"/>
  <c r="S440" i="1"/>
  <c r="Z440" i="1" s="1"/>
  <c r="S441" i="1"/>
  <c r="Z441" i="1" s="1"/>
  <c r="S442" i="1"/>
  <c r="Z442" i="1" s="1"/>
  <c r="S443" i="1"/>
  <c r="Z443" i="1" s="1"/>
  <c r="S444" i="1"/>
  <c r="Z444" i="1" s="1"/>
  <c r="S445" i="1"/>
  <c r="Z445" i="1" s="1"/>
  <c r="S446" i="1"/>
  <c r="Z446" i="1" s="1"/>
  <c r="S447" i="1"/>
  <c r="Z447" i="1" s="1"/>
  <c r="S448" i="1"/>
  <c r="Z448" i="1" s="1"/>
  <c r="S449" i="1"/>
  <c r="Z449" i="1" s="1"/>
  <c r="S450" i="1"/>
  <c r="Z450" i="1" s="1"/>
  <c r="S451" i="1"/>
  <c r="Z451" i="1" s="1"/>
  <c r="S452" i="1"/>
  <c r="Z452" i="1" s="1"/>
  <c r="S453" i="1"/>
  <c r="Z453" i="1" s="1"/>
  <c r="S454" i="1"/>
  <c r="Z454" i="1" s="1"/>
  <c r="S455" i="1"/>
  <c r="Z455" i="1" s="1"/>
  <c r="S456" i="1"/>
  <c r="Z456" i="1" s="1"/>
  <c r="S457" i="1"/>
  <c r="Z457" i="1" s="1"/>
  <c r="S458" i="1"/>
  <c r="Z458" i="1" s="1"/>
  <c r="S459" i="1"/>
  <c r="Z459" i="1" s="1"/>
  <c r="S460" i="1"/>
  <c r="Z460" i="1" s="1"/>
  <c r="S461" i="1"/>
  <c r="Z461" i="1" s="1"/>
  <c r="S462" i="1"/>
  <c r="Z462" i="1" s="1"/>
  <c r="S463" i="1"/>
  <c r="Z463" i="1" s="1"/>
  <c r="S464" i="1"/>
  <c r="Z464" i="1" s="1"/>
  <c r="S465" i="1"/>
  <c r="Z465" i="1" s="1"/>
  <c r="S466" i="1"/>
  <c r="Z466" i="1" s="1"/>
  <c r="S467" i="1"/>
  <c r="Z467" i="1" s="1"/>
  <c r="S468" i="1"/>
  <c r="Z468" i="1" s="1"/>
  <c r="S469" i="1"/>
  <c r="Z469" i="1" s="1"/>
  <c r="S470" i="1"/>
  <c r="Z470" i="1" s="1"/>
  <c r="S471" i="1"/>
  <c r="Z471" i="1" s="1"/>
  <c r="O470" i="1" l="1"/>
  <c r="P470" i="1" s="1"/>
  <c r="Q470" i="1" s="1"/>
  <c r="U470" i="1"/>
  <c r="Q391" i="1"/>
  <c r="O347" i="1"/>
  <c r="P347" i="1" s="1"/>
  <c r="O348" i="1"/>
  <c r="P348" i="1" s="1"/>
  <c r="O349" i="1"/>
  <c r="P349" i="1" s="1"/>
  <c r="O350" i="1"/>
  <c r="P350" i="1" s="1"/>
  <c r="O351" i="1"/>
  <c r="O352" i="1"/>
  <c r="P352" i="1" s="1"/>
  <c r="Q352" i="1" s="1"/>
  <c r="O353" i="1"/>
  <c r="P353" i="1" s="1"/>
  <c r="O354" i="1"/>
  <c r="P354" i="1" s="1"/>
  <c r="O355" i="1"/>
  <c r="P355" i="1" s="1"/>
  <c r="O356" i="1"/>
  <c r="P356" i="1" s="1"/>
  <c r="O357" i="1"/>
  <c r="P357" i="1" s="1"/>
  <c r="O358" i="1"/>
  <c r="P358" i="1" s="1"/>
  <c r="O359" i="1"/>
  <c r="P359" i="1" s="1"/>
  <c r="O360" i="1"/>
  <c r="P360" i="1" s="1"/>
  <c r="O361" i="1"/>
  <c r="P361" i="1" s="1"/>
  <c r="O362" i="1"/>
  <c r="P362" i="1" s="1"/>
  <c r="O363" i="1"/>
  <c r="P363" i="1" s="1"/>
  <c r="O364" i="1"/>
  <c r="P364" i="1" s="1"/>
  <c r="O365" i="1"/>
  <c r="P365" i="1" s="1"/>
  <c r="O366" i="1"/>
  <c r="P366" i="1" s="1"/>
  <c r="O367" i="1"/>
  <c r="P367" i="1" s="1"/>
  <c r="O368" i="1"/>
  <c r="P368" i="1" s="1"/>
  <c r="O369" i="1"/>
  <c r="P369" i="1" s="1"/>
  <c r="O370" i="1"/>
  <c r="P370" i="1" s="1"/>
  <c r="O371" i="1"/>
  <c r="P371" i="1" s="1"/>
  <c r="O372" i="1"/>
  <c r="P372" i="1" s="1"/>
  <c r="O373" i="1"/>
  <c r="P373" i="1" s="1"/>
  <c r="O374" i="1"/>
  <c r="P374" i="1" s="1"/>
  <c r="O375" i="1"/>
  <c r="P375" i="1" s="1"/>
  <c r="O376" i="1"/>
  <c r="P376" i="1" s="1"/>
  <c r="O377" i="1"/>
  <c r="P377" i="1" s="1"/>
  <c r="O378" i="1"/>
  <c r="P378" i="1" s="1"/>
  <c r="O379" i="1"/>
  <c r="P379" i="1" s="1"/>
  <c r="O380" i="1"/>
  <c r="P380" i="1" s="1"/>
  <c r="O381" i="1"/>
  <c r="P381" i="1" s="1"/>
  <c r="O382" i="1"/>
  <c r="P382" i="1" s="1"/>
  <c r="O383" i="1"/>
  <c r="P383" i="1" s="1"/>
  <c r="O384" i="1"/>
  <c r="P384" i="1" s="1"/>
  <c r="O385" i="1"/>
  <c r="P385" i="1" s="1"/>
  <c r="O386" i="1"/>
  <c r="P386" i="1" s="1"/>
  <c r="O387" i="1"/>
  <c r="P387" i="1" s="1"/>
  <c r="O388" i="1"/>
  <c r="P388" i="1" s="1"/>
  <c r="O389" i="1"/>
  <c r="P389" i="1" s="1"/>
  <c r="O390" i="1"/>
  <c r="P390" i="1" s="1"/>
  <c r="O391" i="1"/>
  <c r="P391" i="1" s="1"/>
  <c r="O392" i="1"/>
  <c r="P392" i="1" s="1"/>
  <c r="O393" i="1"/>
  <c r="P393" i="1" s="1"/>
  <c r="O394" i="1"/>
  <c r="P394" i="1" s="1"/>
  <c r="O395" i="1"/>
  <c r="P395" i="1" s="1"/>
  <c r="O396" i="1"/>
  <c r="P396" i="1" s="1"/>
  <c r="O397" i="1"/>
  <c r="P397" i="1" s="1"/>
  <c r="O398" i="1"/>
  <c r="P398" i="1" s="1"/>
  <c r="O399" i="1"/>
  <c r="P399" i="1" s="1"/>
  <c r="O400" i="1"/>
  <c r="P400" i="1" s="1"/>
  <c r="O401" i="1"/>
  <c r="P401" i="1" s="1"/>
  <c r="O402" i="1"/>
  <c r="P402" i="1" s="1"/>
  <c r="O403" i="1"/>
  <c r="P403" i="1" s="1"/>
  <c r="O404" i="1"/>
  <c r="P404" i="1" s="1"/>
  <c r="O405" i="1"/>
  <c r="P405" i="1" s="1"/>
  <c r="O406" i="1"/>
  <c r="P406" i="1" s="1"/>
  <c r="O407" i="1"/>
  <c r="P407" i="1" s="1"/>
  <c r="O408" i="1"/>
  <c r="P408" i="1" s="1"/>
  <c r="O409" i="1"/>
  <c r="P409" i="1" s="1"/>
  <c r="O410" i="1"/>
  <c r="P410" i="1" s="1"/>
  <c r="O411" i="1"/>
  <c r="P411" i="1" s="1"/>
  <c r="O412" i="1"/>
  <c r="P412" i="1" s="1"/>
  <c r="O413" i="1"/>
  <c r="P413" i="1" s="1"/>
  <c r="O414" i="1"/>
  <c r="P414" i="1" s="1"/>
  <c r="O415" i="1"/>
  <c r="P415" i="1" s="1"/>
  <c r="O416" i="1"/>
  <c r="P416" i="1" s="1"/>
  <c r="O417" i="1"/>
  <c r="P417" i="1" s="1"/>
  <c r="O418" i="1"/>
  <c r="P418" i="1" s="1"/>
  <c r="O419" i="1"/>
  <c r="P419" i="1" s="1"/>
  <c r="O420" i="1"/>
  <c r="P420" i="1" s="1"/>
  <c r="O421" i="1"/>
  <c r="P421" i="1" s="1"/>
  <c r="O422" i="1"/>
  <c r="O423" i="1"/>
  <c r="P423" i="1" s="1"/>
  <c r="Q423" i="1" s="1"/>
  <c r="R423" i="1" s="1"/>
  <c r="O424" i="1"/>
  <c r="P424" i="1" s="1"/>
  <c r="Q424" i="1" s="1"/>
  <c r="O425" i="1"/>
  <c r="O426" i="1"/>
  <c r="P426" i="1" s="1"/>
  <c r="O427" i="1"/>
  <c r="P427" i="1" s="1"/>
  <c r="O428" i="1"/>
  <c r="P428" i="1" s="1"/>
  <c r="O429" i="1"/>
  <c r="P429" i="1" s="1"/>
  <c r="O430" i="1"/>
  <c r="P430" i="1" s="1"/>
  <c r="O431" i="1"/>
  <c r="P431" i="1" s="1"/>
  <c r="O432" i="1"/>
  <c r="P432" i="1" s="1"/>
  <c r="O433" i="1"/>
  <c r="P433" i="1" s="1"/>
  <c r="O434" i="1"/>
  <c r="P434" i="1" s="1"/>
  <c r="O435" i="1"/>
  <c r="P435" i="1" s="1"/>
  <c r="O436" i="1"/>
  <c r="P436" i="1" s="1"/>
  <c r="Q436" i="1" s="1"/>
  <c r="O437" i="1"/>
  <c r="P437" i="1" s="1"/>
  <c r="Q437" i="1" s="1"/>
  <c r="O438" i="1"/>
  <c r="P438" i="1" s="1"/>
  <c r="Q438" i="1" s="1"/>
  <c r="O439" i="1"/>
  <c r="P439" i="1" s="1"/>
  <c r="O440" i="1"/>
  <c r="O441" i="1"/>
  <c r="P441" i="1" s="1"/>
  <c r="O442" i="1"/>
  <c r="P442" i="1" s="1"/>
  <c r="O443" i="1"/>
  <c r="O444" i="1"/>
  <c r="P444" i="1" s="1"/>
  <c r="O445" i="1"/>
  <c r="P445" i="1" s="1"/>
  <c r="O446" i="1"/>
  <c r="P446" i="1" s="1"/>
  <c r="O447" i="1"/>
  <c r="P447" i="1" s="1"/>
  <c r="O448" i="1"/>
  <c r="P448" i="1" s="1"/>
  <c r="O449" i="1"/>
  <c r="P449" i="1" s="1"/>
  <c r="O450" i="1"/>
  <c r="P450" i="1" s="1"/>
  <c r="O451" i="1"/>
  <c r="P451" i="1" s="1"/>
  <c r="O452" i="1"/>
  <c r="P452" i="1" s="1"/>
  <c r="O453" i="1"/>
  <c r="P453" i="1" s="1"/>
  <c r="O454" i="1"/>
  <c r="P454" i="1" s="1"/>
  <c r="O455" i="1"/>
  <c r="P455" i="1" s="1"/>
  <c r="O456" i="1"/>
  <c r="P456" i="1" s="1"/>
  <c r="O457" i="1"/>
  <c r="P457" i="1" s="1"/>
  <c r="O458" i="1"/>
  <c r="P458" i="1" s="1"/>
  <c r="O459" i="1"/>
  <c r="P459" i="1" s="1"/>
  <c r="Q459" i="1" s="1"/>
  <c r="O460" i="1"/>
  <c r="P460" i="1" s="1"/>
  <c r="O461" i="1"/>
  <c r="P461" i="1" s="1"/>
  <c r="O462" i="1"/>
  <c r="P462" i="1" s="1"/>
  <c r="Q462" i="1" s="1"/>
  <c r="O463" i="1"/>
  <c r="P463" i="1" s="1"/>
  <c r="O464" i="1"/>
  <c r="O465" i="1"/>
  <c r="P465" i="1" s="1"/>
  <c r="O466" i="1"/>
  <c r="P466" i="1" s="1"/>
  <c r="O467" i="1"/>
  <c r="O468" i="1"/>
  <c r="P468" i="1" s="1"/>
  <c r="O469" i="1"/>
  <c r="P469" i="1" s="1"/>
  <c r="O471" i="1"/>
  <c r="P471" i="1" s="1"/>
  <c r="Q461" i="1"/>
  <c r="U349" i="1"/>
  <c r="V349" i="1" s="1"/>
  <c r="U350" i="1"/>
  <c r="V350" i="1" s="1"/>
  <c r="U351" i="1"/>
  <c r="U352" i="1"/>
  <c r="V352" i="1" s="1"/>
  <c r="U353" i="1"/>
  <c r="U354" i="1"/>
  <c r="U355" i="1"/>
  <c r="U356" i="1"/>
  <c r="U357" i="1"/>
  <c r="U358" i="1"/>
  <c r="V358" i="1" s="1"/>
  <c r="U360" i="1"/>
  <c r="V360" i="1" s="1"/>
  <c r="U361" i="1"/>
  <c r="V361" i="1" s="1"/>
  <c r="U362" i="1"/>
  <c r="V362" i="1" s="1"/>
  <c r="U363" i="1"/>
  <c r="U364" i="1"/>
  <c r="V364" i="1" s="1"/>
  <c r="U365" i="1"/>
  <c r="U366" i="1"/>
  <c r="U368" i="1"/>
  <c r="U369" i="1"/>
  <c r="U370" i="1"/>
  <c r="U373" i="1"/>
  <c r="V373" i="1" s="1"/>
  <c r="U374" i="1"/>
  <c r="V374" i="1" s="1"/>
  <c r="U375" i="1"/>
  <c r="U377" i="1"/>
  <c r="U378" i="1"/>
  <c r="U380" i="1"/>
  <c r="U381" i="1"/>
  <c r="U385" i="1"/>
  <c r="V385" i="1" s="1"/>
  <c r="U386" i="1"/>
  <c r="V386" i="1" s="1"/>
  <c r="U387" i="1"/>
  <c r="U388" i="1"/>
  <c r="V388" i="1" s="1"/>
  <c r="U389" i="1"/>
  <c r="U390" i="1"/>
  <c r="U391" i="1"/>
  <c r="U392" i="1"/>
  <c r="U393" i="1"/>
  <c r="U394" i="1"/>
  <c r="U396" i="1"/>
  <c r="V396" i="1" s="1"/>
  <c r="U398" i="1"/>
  <c r="V398" i="1" s="1"/>
  <c r="U399" i="1"/>
  <c r="U401" i="1"/>
  <c r="U402" i="1"/>
  <c r="U404" i="1"/>
  <c r="U405" i="1"/>
  <c r="U409" i="1"/>
  <c r="V409" i="1" s="1"/>
  <c r="U411" i="1"/>
  <c r="U412" i="1"/>
  <c r="V412" i="1" s="1"/>
  <c r="U413" i="1"/>
  <c r="U414" i="1"/>
  <c r="U416" i="1"/>
  <c r="U417" i="1"/>
  <c r="U418" i="1"/>
  <c r="U421" i="1"/>
  <c r="V421" i="1" s="1"/>
  <c r="U422" i="1"/>
  <c r="V422" i="1" s="1"/>
  <c r="U423" i="1"/>
  <c r="U425" i="1"/>
  <c r="U426" i="1"/>
  <c r="U427" i="1"/>
  <c r="U428" i="1"/>
  <c r="U429" i="1"/>
  <c r="U430" i="1"/>
  <c r="V430" i="1" s="1"/>
  <c r="U432" i="1"/>
  <c r="V432" i="1" s="1"/>
  <c r="U433" i="1"/>
  <c r="V433" i="1" s="1"/>
  <c r="U435" i="1"/>
  <c r="U436" i="1"/>
  <c r="V436" i="1" s="1"/>
  <c r="U437" i="1"/>
  <c r="U438" i="1"/>
  <c r="U440" i="1"/>
  <c r="U441" i="1"/>
  <c r="U442" i="1"/>
  <c r="U445" i="1"/>
  <c r="V445" i="1" s="1"/>
  <c r="U447" i="1"/>
  <c r="U449" i="1"/>
  <c r="U450" i="1"/>
  <c r="U452" i="1"/>
  <c r="U453" i="1"/>
  <c r="U457" i="1"/>
  <c r="V457" i="1" s="1"/>
  <c r="U458" i="1"/>
  <c r="V458" i="1" s="1"/>
  <c r="U459" i="1"/>
  <c r="U460" i="1"/>
  <c r="V460" i="1" s="1"/>
  <c r="U461" i="1"/>
  <c r="U462" i="1"/>
  <c r="U464" i="1"/>
  <c r="U465" i="1"/>
  <c r="U466" i="1"/>
  <c r="U468" i="1"/>
  <c r="V468" i="1" s="1"/>
  <c r="U471" i="1"/>
  <c r="V471" i="1" s="1"/>
  <c r="P351" i="1" l="1"/>
  <c r="Q351" i="1" s="1"/>
  <c r="Q451" i="1"/>
  <c r="R451" i="1" s="1"/>
  <c r="Q389" i="1"/>
  <c r="R389" i="1" s="1"/>
  <c r="X389" i="1" s="1"/>
  <c r="Y389" i="1" s="1"/>
  <c r="Q413" i="1"/>
  <c r="R413" i="1" s="1"/>
  <c r="X413" i="1" s="1"/>
  <c r="Y413" i="1" s="1"/>
  <c r="Q379" i="1"/>
  <c r="R379" i="1" s="1"/>
  <c r="Q395" i="1"/>
  <c r="R395" i="1" s="1"/>
  <c r="Q449" i="1"/>
  <c r="R449" i="1" s="1"/>
  <c r="X449" i="1" s="1"/>
  <c r="Y449" i="1" s="1"/>
  <c r="Q414" i="1"/>
  <c r="R414" i="1" s="1"/>
  <c r="X414" i="1" s="1"/>
  <c r="Y414" i="1" s="1"/>
  <c r="Q466" i="1"/>
  <c r="R466" i="1" s="1"/>
  <c r="X466" i="1" s="1"/>
  <c r="Y466" i="1" s="1"/>
  <c r="Q447" i="1"/>
  <c r="R447" i="1" s="1"/>
  <c r="X447" i="1" s="1"/>
  <c r="Y447" i="1" s="1"/>
  <c r="Q353" i="1"/>
  <c r="R353" i="1" s="1"/>
  <c r="X353" i="1" s="1"/>
  <c r="Y353" i="1" s="1"/>
  <c r="Q411" i="1"/>
  <c r="R411" i="1" s="1"/>
  <c r="X411" i="1" s="1"/>
  <c r="Y411" i="1" s="1"/>
  <c r="Q406" i="1"/>
  <c r="R406" i="1" s="1"/>
  <c r="Q366" i="1"/>
  <c r="R366" i="1" s="1"/>
  <c r="X366" i="1" s="1"/>
  <c r="Y366" i="1" s="1"/>
  <c r="Q455" i="1"/>
  <c r="R455" i="1" s="1"/>
  <c r="Q394" i="1"/>
  <c r="R394" i="1" s="1"/>
  <c r="X394" i="1" s="1"/>
  <c r="Y394" i="1" s="1"/>
  <c r="Q469" i="1"/>
  <c r="R469" i="1" s="1"/>
  <c r="Q349" i="1"/>
  <c r="R349" i="1" s="1"/>
  <c r="X349" i="1" s="1"/>
  <c r="Y349" i="1" s="1"/>
  <c r="Q390" i="1"/>
  <c r="R390" i="1" s="1"/>
  <c r="X390" i="1" s="1"/>
  <c r="Y390" i="1" s="1"/>
  <c r="Q360" i="1"/>
  <c r="R360" i="1" s="1"/>
  <c r="X360" i="1" s="1"/>
  <c r="Y360" i="1" s="1"/>
  <c r="Q371" i="1"/>
  <c r="R371" i="1" s="1"/>
  <c r="Q383" i="1"/>
  <c r="R383" i="1" s="1"/>
  <c r="Q456" i="1"/>
  <c r="R456" i="1" s="1"/>
  <c r="Q408" i="1"/>
  <c r="R408" i="1" s="1"/>
  <c r="Q382" i="1"/>
  <c r="R382" i="1" s="1"/>
  <c r="Q457" i="1"/>
  <c r="R457" i="1" s="1"/>
  <c r="X457" i="1" s="1"/>
  <c r="Y457" i="1" s="1"/>
  <c r="Q348" i="1"/>
  <c r="R348" i="1" s="1"/>
  <c r="Q458" i="1"/>
  <c r="R458" i="1" s="1"/>
  <c r="X458" i="1" s="1"/>
  <c r="Y458" i="1" s="1"/>
  <c r="Q392" i="1"/>
  <c r="R392" i="1" s="1"/>
  <c r="X392" i="1" s="1"/>
  <c r="Y392" i="1" s="1"/>
  <c r="Q452" i="1"/>
  <c r="R452" i="1" s="1"/>
  <c r="X452" i="1" s="1"/>
  <c r="Y452" i="1" s="1"/>
  <c r="Q381" i="1"/>
  <c r="R381" i="1" s="1"/>
  <c r="X381" i="1" s="1"/>
  <c r="Y381" i="1" s="1"/>
  <c r="Q356" i="1"/>
  <c r="R356" i="1" s="1"/>
  <c r="X356" i="1" s="1"/>
  <c r="Y356" i="1" s="1"/>
  <c r="Q405" i="1"/>
  <c r="R405" i="1" s="1"/>
  <c r="X405" i="1" s="1"/>
  <c r="Y405" i="1" s="1"/>
  <c r="Q357" i="1"/>
  <c r="R357" i="1" s="1"/>
  <c r="X357" i="1" s="1"/>
  <c r="Y357" i="1" s="1"/>
  <c r="Q407" i="1"/>
  <c r="R407" i="1" s="1"/>
  <c r="Q358" i="1"/>
  <c r="R358" i="1" s="1"/>
  <c r="X358" i="1" s="1"/>
  <c r="Y358" i="1" s="1"/>
  <c r="Q409" i="1"/>
  <c r="R409" i="1" s="1"/>
  <c r="X409" i="1" s="1"/>
  <c r="Y409" i="1" s="1"/>
  <c r="Q415" i="1"/>
  <c r="R415" i="1" s="1"/>
  <c r="Q359" i="1"/>
  <c r="R359" i="1" s="1"/>
  <c r="Q410" i="1"/>
  <c r="R410" i="1" s="1"/>
  <c r="Q416" i="1"/>
  <c r="R416" i="1" s="1"/>
  <c r="X416" i="1" s="1"/>
  <c r="Y416" i="1" s="1"/>
  <c r="Q450" i="1"/>
  <c r="R450" i="1" s="1"/>
  <c r="X450" i="1" s="1"/>
  <c r="Y450" i="1" s="1"/>
  <c r="Q372" i="1"/>
  <c r="R372" i="1" s="1"/>
  <c r="Q453" i="1"/>
  <c r="R453" i="1" s="1"/>
  <c r="X453" i="1" s="1"/>
  <c r="Y453" i="1" s="1"/>
  <c r="Q350" i="1"/>
  <c r="R350" i="1" s="1"/>
  <c r="X350" i="1" s="1"/>
  <c r="Y350" i="1" s="1"/>
  <c r="R470" i="1"/>
  <c r="X470" i="1" s="1"/>
  <c r="Y470" i="1" s="1"/>
  <c r="V470" i="1"/>
  <c r="Q397" i="1"/>
  <c r="R397" i="1" s="1"/>
  <c r="Q386" i="1"/>
  <c r="R386" i="1" s="1"/>
  <c r="X386" i="1" s="1"/>
  <c r="Y386" i="1" s="1"/>
  <c r="Q377" i="1"/>
  <c r="R377" i="1" s="1"/>
  <c r="X377" i="1" s="1"/>
  <c r="Y377" i="1" s="1"/>
  <c r="Q378" i="1"/>
  <c r="R378" i="1" s="1"/>
  <c r="X378" i="1" s="1"/>
  <c r="Y378" i="1" s="1"/>
  <c r="Q454" i="1"/>
  <c r="R454" i="1" s="1"/>
  <c r="Q404" i="1"/>
  <c r="R404" i="1" s="1"/>
  <c r="Y404" i="1" s="1"/>
  <c r="Q354" i="1"/>
  <c r="R354" i="1" s="1"/>
  <c r="X354" i="1" s="1"/>
  <c r="Y354" i="1" s="1"/>
  <c r="Q365" i="1"/>
  <c r="R365" i="1" s="1"/>
  <c r="X365" i="1" s="1"/>
  <c r="Y365" i="1" s="1"/>
  <c r="Q393" i="1"/>
  <c r="R393" i="1" s="1"/>
  <c r="X393" i="1" s="1"/>
  <c r="Y393" i="1" s="1"/>
  <c r="Q361" i="1"/>
  <c r="R361" i="1" s="1"/>
  <c r="X361" i="1" s="1"/>
  <c r="Y361" i="1" s="1"/>
  <c r="Q402" i="1"/>
  <c r="R402" i="1" s="1"/>
  <c r="X402" i="1" s="1"/>
  <c r="Y402" i="1" s="1"/>
  <c r="Q373" i="1"/>
  <c r="R373" i="1" s="1"/>
  <c r="X373" i="1" s="1"/>
  <c r="Y373" i="1" s="1"/>
  <c r="Q417" i="1"/>
  <c r="R417" i="1" s="1"/>
  <c r="X417" i="1" s="1"/>
  <c r="Y417" i="1" s="1"/>
  <c r="Q384" i="1"/>
  <c r="R384" i="1" s="1"/>
  <c r="Q399" i="1"/>
  <c r="R399" i="1" s="1"/>
  <c r="X399" i="1" s="1"/>
  <c r="Y399" i="1" s="1"/>
  <c r="Q398" i="1"/>
  <c r="R398" i="1" s="1"/>
  <c r="X398" i="1" s="1"/>
  <c r="Y398" i="1" s="1"/>
  <c r="Q380" i="1"/>
  <c r="R380" i="1" s="1"/>
  <c r="X380" i="1" s="1"/>
  <c r="Q396" i="1"/>
  <c r="R396" i="1" s="1"/>
  <c r="X396" i="1" s="1"/>
  <c r="Y396" i="1" s="1"/>
  <c r="Q375" i="1"/>
  <c r="R375" i="1" s="1"/>
  <c r="X375" i="1" s="1"/>
  <c r="Y375" i="1" s="1"/>
  <c r="Q374" i="1"/>
  <c r="R374" i="1" s="1"/>
  <c r="X374" i="1" s="1"/>
  <c r="Y374" i="1" s="1"/>
  <c r="Q363" i="1"/>
  <c r="R363" i="1" s="1"/>
  <c r="X363" i="1" s="1"/>
  <c r="Y363" i="1" s="1"/>
  <c r="Q387" i="1"/>
  <c r="R387" i="1" s="1"/>
  <c r="X387" i="1" s="1"/>
  <c r="Y387" i="1" s="1"/>
  <c r="Q401" i="1"/>
  <c r="R401" i="1" s="1"/>
  <c r="X401" i="1" s="1"/>
  <c r="Y401" i="1" s="1"/>
  <c r="Q364" i="1"/>
  <c r="R364" i="1" s="1"/>
  <c r="X364" i="1" s="1"/>
  <c r="Y364" i="1" s="1"/>
  <c r="U454" i="1"/>
  <c r="V454" i="1" s="1"/>
  <c r="Q355" i="1"/>
  <c r="R355" i="1" s="1"/>
  <c r="Q369" i="1"/>
  <c r="R369" i="1" s="1"/>
  <c r="X369" i="1" s="1"/>
  <c r="Y369" i="1" s="1"/>
  <c r="Q370" i="1"/>
  <c r="R370" i="1" s="1"/>
  <c r="X370" i="1" s="1"/>
  <c r="Y370" i="1" s="1"/>
  <c r="Q403" i="1"/>
  <c r="R403" i="1" s="1"/>
  <c r="Q368" i="1"/>
  <c r="R368" i="1" s="1"/>
  <c r="X368" i="1" s="1"/>
  <c r="Y368" i="1" s="1"/>
  <c r="Q385" i="1"/>
  <c r="R385" i="1" s="1"/>
  <c r="X385" i="1" s="1"/>
  <c r="Y385" i="1" s="1"/>
  <c r="Q367" i="1"/>
  <c r="R367" i="1" s="1"/>
  <c r="Q362" i="1"/>
  <c r="R362" i="1" s="1"/>
  <c r="X362" i="1" s="1"/>
  <c r="Y362" i="1" s="1"/>
  <c r="Q460" i="1"/>
  <c r="R460" i="1" s="1"/>
  <c r="X460" i="1" s="1"/>
  <c r="Y460" i="1" s="1"/>
  <c r="Q448" i="1"/>
  <c r="R448" i="1" s="1"/>
  <c r="Q376" i="1"/>
  <c r="R376" i="1" s="1"/>
  <c r="Q388" i="1"/>
  <c r="R388" i="1" s="1"/>
  <c r="X388" i="1" s="1"/>
  <c r="Y388" i="1" s="1"/>
  <c r="Q400" i="1"/>
  <c r="R400" i="1" s="1"/>
  <c r="Q412" i="1"/>
  <c r="R412" i="1" s="1"/>
  <c r="X412" i="1" s="1"/>
  <c r="Y412" i="1" s="1"/>
  <c r="U372" i="1"/>
  <c r="V372" i="1" s="1"/>
  <c r="U456" i="1"/>
  <c r="V456" i="1" s="1"/>
  <c r="Q444" i="1"/>
  <c r="R444" i="1" s="1"/>
  <c r="U384" i="1"/>
  <c r="V384" i="1" s="1"/>
  <c r="Q441" i="1"/>
  <c r="R441" i="1" s="1"/>
  <c r="X441" i="1" s="1"/>
  <c r="Y441" i="1" s="1"/>
  <c r="Q471" i="1"/>
  <c r="R471" i="1" s="1"/>
  <c r="X471" i="1" s="1"/>
  <c r="Y471" i="1" s="1"/>
  <c r="U415" i="1"/>
  <c r="V415" i="1" s="1"/>
  <c r="U408" i="1"/>
  <c r="V408" i="1" s="1"/>
  <c r="U406" i="1"/>
  <c r="V406" i="1" s="1"/>
  <c r="Q435" i="1"/>
  <c r="R435" i="1" s="1"/>
  <c r="X435" i="1" s="1"/>
  <c r="Y435" i="1" s="1"/>
  <c r="U451" i="1"/>
  <c r="V451" i="1" s="1"/>
  <c r="U448" i="1"/>
  <c r="V448" i="1" s="1"/>
  <c r="U382" i="1"/>
  <c r="V382" i="1" s="1"/>
  <c r="Q434" i="1"/>
  <c r="R434" i="1" s="1"/>
  <c r="U446" i="1"/>
  <c r="V446" i="1" s="1"/>
  <c r="U379" i="1"/>
  <c r="V379" i="1" s="1"/>
  <c r="Q432" i="1"/>
  <c r="R432" i="1" s="1"/>
  <c r="X432" i="1" s="1"/>
  <c r="Y432" i="1" s="1"/>
  <c r="P425" i="1"/>
  <c r="Q425" i="1" s="1"/>
  <c r="U444" i="1"/>
  <c r="V444" i="1" s="1"/>
  <c r="U376" i="1"/>
  <c r="V376" i="1" s="1"/>
  <c r="Q427" i="1"/>
  <c r="R427" i="1" s="1"/>
  <c r="X427" i="1" s="1"/>
  <c r="Y427" i="1" s="1"/>
  <c r="U434" i="1"/>
  <c r="V434" i="1" s="1"/>
  <c r="Q468" i="1"/>
  <c r="R468" i="1" s="1"/>
  <c r="X468" i="1" s="1"/>
  <c r="Y468" i="1" s="1"/>
  <c r="Q465" i="1"/>
  <c r="R465" i="1" s="1"/>
  <c r="X465" i="1" s="1"/>
  <c r="Y465" i="1" s="1"/>
  <c r="Q421" i="1"/>
  <c r="R421" i="1" s="1"/>
  <c r="X421" i="1" s="1"/>
  <c r="Y421" i="1" s="1"/>
  <c r="U420" i="1"/>
  <c r="V420" i="1" s="1"/>
  <c r="U410" i="1"/>
  <c r="V410" i="1" s="1"/>
  <c r="U348" i="1"/>
  <c r="V348" i="1" s="1"/>
  <c r="Q428" i="1"/>
  <c r="R428" i="1" s="1"/>
  <c r="X428" i="1" s="1"/>
  <c r="Y428" i="1" s="1"/>
  <c r="Q446" i="1"/>
  <c r="R446" i="1" s="1"/>
  <c r="U400" i="1"/>
  <c r="V400" i="1" s="1"/>
  <c r="Q445" i="1"/>
  <c r="R445" i="1" s="1"/>
  <c r="X445" i="1" s="1"/>
  <c r="Y445" i="1" s="1"/>
  <c r="Q433" i="1"/>
  <c r="R433" i="1" s="1"/>
  <c r="X433" i="1" s="1"/>
  <c r="Y433" i="1" s="1"/>
  <c r="Q420" i="1"/>
  <c r="R420" i="1" s="1"/>
  <c r="P422" i="1"/>
  <c r="Q418" i="1"/>
  <c r="R418" i="1" s="1"/>
  <c r="X418" i="1" s="1"/>
  <c r="Y418" i="1" s="1"/>
  <c r="P467" i="1"/>
  <c r="Q467" i="1" s="1"/>
  <c r="P443" i="1"/>
  <c r="Q443" i="1" s="1"/>
  <c r="R443" i="1" s="1"/>
  <c r="U463" i="1"/>
  <c r="V463" i="1" s="1"/>
  <c r="Q430" i="1"/>
  <c r="R430" i="1" s="1"/>
  <c r="X430" i="1" s="1"/>
  <c r="Y430" i="1" s="1"/>
  <c r="P464" i="1"/>
  <c r="Q464" i="1" s="1"/>
  <c r="R464" i="1" s="1"/>
  <c r="X464" i="1" s="1"/>
  <c r="P440" i="1"/>
  <c r="Q440" i="1" s="1"/>
  <c r="R440" i="1" s="1"/>
  <c r="X440" i="1" s="1"/>
  <c r="Y440" i="1" s="1"/>
  <c r="U424" i="1"/>
  <c r="V424" i="1" s="1"/>
  <c r="Q442" i="1"/>
  <c r="R442" i="1" s="1"/>
  <c r="X442" i="1" s="1"/>
  <c r="Q429" i="1"/>
  <c r="R429" i="1" s="1"/>
  <c r="X429" i="1" s="1"/>
  <c r="Y429" i="1" s="1"/>
  <c r="Q463" i="1"/>
  <c r="R463" i="1" s="1"/>
  <c r="Y463" i="1" s="1"/>
  <c r="Q439" i="1"/>
  <c r="R439" i="1" s="1"/>
  <c r="Y439" i="1" s="1"/>
  <c r="Q426" i="1"/>
  <c r="R426" i="1" s="1"/>
  <c r="X426" i="1" s="1"/>
  <c r="Y426" i="1" s="1"/>
  <c r="Q419" i="1"/>
  <c r="R419" i="1" s="1"/>
  <c r="Q431" i="1"/>
  <c r="R431" i="1" s="1"/>
  <c r="U439" i="1"/>
  <c r="V439" i="1" s="1"/>
  <c r="U403" i="1"/>
  <c r="V403" i="1" s="1"/>
  <c r="U367" i="1"/>
  <c r="V367" i="1" s="1"/>
  <c r="Q347" i="1"/>
  <c r="R347" i="1" s="1"/>
  <c r="R459" i="1"/>
  <c r="X459" i="1" s="1"/>
  <c r="Y459" i="1" s="1"/>
  <c r="R438" i="1"/>
  <c r="X438" i="1" s="1"/>
  <c r="Y438" i="1" s="1"/>
  <c r="V466" i="1"/>
  <c r="V442" i="1"/>
  <c r="V418" i="1"/>
  <c r="V394" i="1"/>
  <c r="V370" i="1"/>
  <c r="U469" i="1"/>
  <c r="V469" i="1" s="1"/>
  <c r="U397" i="1"/>
  <c r="V397" i="1" s="1"/>
  <c r="R461" i="1"/>
  <c r="X461" i="1" s="1"/>
  <c r="Y461" i="1" s="1"/>
  <c r="R436" i="1"/>
  <c r="X436" i="1" s="1"/>
  <c r="Y436" i="1" s="1"/>
  <c r="R424" i="1"/>
  <c r="R352" i="1"/>
  <c r="X352" i="1" s="1"/>
  <c r="Y352" i="1" s="1"/>
  <c r="R437" i="1"/>
  <c r="X437" i="1" s="1"/>
  <c r="Y437" i="1" s="1"/>
  <c r="R391" i="1"/>
  <c r="X391" i="1" s="1"/>
  <c r="R462" i="1"/>
  <c r="X462" i="1" s="1"/>
  <c r="Y462" i="1" s="1"/>
  <c r="V402" i="1"/>
  <c r="V459" i="1"/>
  <c r="V447" i="1"/>
  <c r="V435" i="1"/>
  <c r="V423" i="1"/>
  <c r="X423" i="1"/>
  <c r="Y423" i="1" s="1"/>
  <c r="V411" i="1"/>
  <c r="V399" i="1"/>
  <c r="V387" i="1"/>
  <c r="V375" i="1"/>
  <c r="V363" i="1"/>
  <c r="V351" i="1"/>
  <c r="V465" i="1"/>
  <c r="V453" i="1"/>
  <c r="V441" i="1"/>
  <c r="V429" i="1"/>
  <c r="V417" i="1"/>
  <c r="V405" i="1"/>
  <c r="V393" i="1"/>
  <c r="V381" i="1"/>
  <c r="V369" i="1"/>
  <c r="V357" i="1"/>
  <c r="V464" i="1"/>
  <c r="V452" i="1"/>
  <c r="V440" i="1"/>
  <c r="V428" i="1"/>
  <c r="V416" i="1"/>
  <c r="V404" i="1"/>
  <c r="V392" i="1"/>
  <c r="V380" i="1"/>
  <c r="V368" i="1"/>
  <c r="V356" i="1"/>
  <c r="V462" i="1"/>
  <c r="V450" i="1"/>
  <c r="V438" i="1"/>
  <c r="V426" i="1"/>
  <c r="V414" i="1"/>
  <c r="V390" i="1"/>
  <c r="V378" i="1"/>
  <c r="V366" i="1"/>
  <c r="V354" i="1"/>
  <c r="V461" i="1"/>
  <c r="V449" i="1"/>
  <c r="V437" i="1"/>
  <c r="V425" i="1"/>
  <c r="V413" i="1"/>
  <c r="V401" i="1"/>
  <c r="V389" i="1"/>
  <c r="V377" i="1"/>
  <c r="V365" i="1"/>
  <c r="V353" i="1"/>
  <c r="V427" i="1"/>
  <c r="V391" i="1"/>
  <c r="V355" i="1"/>
  <c r="U467" i="1"/>
  <c r="U455" i="1"/>
  <c r="U443" i="1"/>
  <c r="U431" i="1"/>
  <c r="U419" i="1"/>
  <c r="U407" i="1"/>
  <c r="U395" i="1"/>
  <c r="U383" i="1"/>
  <c r="U371" i="1"/>
  <c r="U359" i="1"/>
  <c r="U347" i="1"/>
  <c r="R351" i="1" l="1"/>
  <c r="X351" i="1" s="1"/>
  <c r="Y351" i="1" s="1"/>
  <c r="X372" i="1"/>
  <c r="Y372" i="1" s="1"/>
  <c r="X379" i="1"/>
  <c r="Y379" i="1" s="1"/>
  <c r="X451" i="1"/>
  <c r="Y451" i="1" s="1"/>
  <c r="X454" i="1"/>
  <c r="Y454" i="1" s="1"/>
  <c r="X408" i="1"/>
  <c r="Y408" i="1" s="1"/>
  <c r="X384" i="1"/>
  <c r="Y384" i="1" s="1"/>
  <c r="X456" i="1"/>
  <c r="Y456" i="1" s="1"/>
  <c r="X410" i="1"/>
  <c r="Y410" i="1" s="1"/>
  <c r="X448" i="1"/>
  <c r="Y448" i="1" s="1"/>
  <c r="X406" i="1"/>
  <c r="Y406" i="1" s="1"/>
  <c r="X434" i="1"/>
  <c r="Y434" i="1" s="1"/>
  <c r="X400" i="1"/>
  <c r="Y400" i="1" s="1"/>
  <c r="X415" i="1"/>
  <c r="Y415" i="1" s="1"/>
  <c r="X424" i="1"/>
  <c r="Y424" i="1" s="1"/>
  <c r="X420" i="1"/>
  <c r="Y420" i="1" s="1"/>
  <c r="X348" i="1"/>
  <c r="Y348" i="1" s="1"/>
  <c r="X403" i="1"/>
  <c r="X382" i="1"/>
  <c r="Y382" i="1" s="1"/>
  <c r="X446" i="1"/>
  <c r="Y446" i="1" s="1"/>
  <c r="X404" i="1"/>
  <c r="R425" i="1"/>
  <c r="X425" i="1" s="1"/>
  <c r="Y425" i="1" s="1"/>
  <c r="X463" i="1"/>
  <c r="X444" i="1"/>
  <c r="X367" i="1"/>
  <c r="Y367" i="1" s="1"/>
  <c r="X376" i="1"/>
  <c r="Y376" i="1" s="1"/>
  <c r="X397" i="1"/>
  <c r="Y397" i="1" s="1"/>
  <c r="X469" i="1"/>
  <c r="Y469" i="1" s="1"/>
  <c r="R467" i="1"/>
  <c r="X467" i="1" s="1"/>
  <c r="Y467" i="1" s="1"/>
  <c r="X439" i="1"/>
  <c r="Q422" i="1"/>
  <c r="R422" i="1" s="1"/>
  <c r="X422" i="1" s="1"/>
  <c r="Y422" i="1" s="1"/>
  <c r="Y380" i="1"/>
  <c r="Y464" i="1"/>
  <c r="Y442" i="1"/>
  <c r="Y444" i="1"/>
  <c r="Y391" i="1"/>
  <c r="Y403" i="1"/>
  <c r="X355" i="1"/>
  <c r="Y355" i="1" s="1"/>
  <c r="V347" i="1"/>
  <c r="X347" i="1"/>
  <c r="Y347" i="1" s="1"/>
  <c r="V359" i="1"/>
  <c r="X359" i="1"/>
  <c r="Y359" i="1" s="1"/>
  <c r="V371" i="1"/>
  <c r="X371" i="1"/>
  <c r="Y371" i="1" s="1"/>
  <c r="V383" i="1"/>
  <c r="X383" i="1"/>
  <c r="Y383" i="1" s="1"/>
  <c r="V395" i="1"/>
  <c r="X395" i="1"/>
  <c r="Y395" i="1" s="1"/>
  <c r="V407" i="1"/>
  <c r="X407" i="1"/>
  <c r="Y407" i="1" s="1"/>
  <c r="V419" i="1"/>
  <c r="X419" i="1"/>
  <c r="Y419" i="1" s="1"/>
  <c r="V431" i="1"/>
  <c r="X431" i="1"/>
  <c r="Y431" i="1" s="1"/>
  <c r="V443" i="1"/>
  <c r="X443" i="1"/>
  <c r="Y443" i="1" s="1"/>
  <c r="V455" i="1"/>
  <c r="X455" i="1"/>
  <c r="Y455" i="1" s="1"/>
  <c r="V467" i="1"/>
  <c r="O222" i="1" l="1"/>
  <c r="P222" i="1" s="1"/>
  <c r="O223" i="1"/>
  <c r="P223" i="1" s="1"/>
  <c r="O224" i="1"/>
  <c r="P224" i="1" s="1"/>
  <c r="O225" i="1"/>
  <c r="P225" i="1" s="1"/>
  <c r="O226" i="1"/>
  <c r="P226" i="1" s="1"/>
  <c r="O227" i="1"/>
  <c r="O228" i="1"/>
  <c r="O229" i="1"/>
  <c r="P229" i="1" s="1"/>
  <c r="O230" i="1"/>
  <c r="P230" i="1" s="1"/>
  <c r="O231" i="1"/>
  <c r="P231" i="1" s="1"/>
  <c r="O232" i="1"/>
  <c r="P232" i="1" s="1"/>
  <c r="O233" i="1"/>
  <c r="P233" i="1" s="1"/>
  <c r="O234" i="1"/>
  <c r="P234" i="1" s="1"/>
  <c r="O235" i="1"/>
  <c r="P235" i="1" s="1"/>
  <c r="O236" i="1"/>
  <c r="P236" i="1" s="1"/>
  <c r="O237" i="1"/>
  <c r="P237" i="1" s="1"/>
  <c r="O238" i="1"/>
  <c r="P238" i="1" s="1"/>
  <c r="O239" i="1"/>
  <c r="P239" i="1" s="1"/>
  <c r="O240" i="1"/>
  <c r="P240" i="1" s="1"/>
  <c r="O241" i="1"/>
  <c r="P241" i="1" s="1"/>
  <c r="O242" i="1"/>
  <c r="P242" i="1" s="1"/>
  <c r="O243" i="1"/>
  <c r="P243" i="1" s="1"/>
  <c r="O244" i="1"/>
  <c r="P244" i="1" s="1"/>
  <c r="O245" i="1"/>
  <c r="O246" i="1"/>
  <c r="P246" i="1" s="1"/>
  <c r="O247" i="1"/>
  <c r="P247" i="1" s="1"/>
  <c r="O248" i="1"/>
  <c r="P248" i="1" s="1"/>
  <c r="O249" i="1"/>
  <c r="P249" i="1" s="1"/>
  <c r="O250" i="1"/>
  <c r="P250" i="1" s="1"/>
  <c r="O251" i="1"/>
  <c r="P251" i="1" s="1"/>
  <c r="O252" i="1"/>
  <c r="P252" i="1" s="1"/>
  <c r="O253" i="1"/>
  <c r="P253" i="1" s="1"/>
  <c r="O254" i="1"/>
  <c r="P254" i="1" s="1"/>
  <c r="O255" i="1"/>
  <c r="P255" i="1" s="1"/>
  <c r="O256" i="1"/>
  <c r="P256" i="1" s="1"/>
  <c r="O257" i="1"/>
  <c r="P257" i="1" s="1"/>
  <c r="O258" i="1"/>
  <c r="P258" i="1" s="1"/>
  <c r="O259" i="1"/>
  <c r="P259" i="1" s="1"/>
  <c r="O260" i="1"/>
  <c r="P260" i="1" s="1"/>
  <c r="O261" i="1"/>
  <c r="P261" i="1" s="1"/>
  <c r="O262" i="1"/>
  <c r="O263" i="1"/>
  <c r="O264" i="1"/>
  <c r="O265" i="1"/>
  <c r="P265" i="1" s="1"/>
  <c r="O266" i="1"/>
  <c r="P266" i="1" s="1"/>
  <c r="O267" i="1"/>
  <c r="P267" i="1" s="1"/>
  <c r="O268" i="1"/>
  <c r="P268" i="1" s="1"/>
  <c r="O269" i="1"/>
  <c r="P269" i="1" s="1"/>
  <c r="O270" i="1"/>
  <c r="P270" i="1" s="1"/>
  <c r="O271" i="1"/>
  <c r="P271" i="1" s="1"/>
  <c r="O272" i="1"/>
  <c r="P272" i="1" s="1"/>
  <c r="O273" i="1"/>
  <c r="P273" i="1" s="1"/>
  <c r="O274" i="1"/>
  <c r="P274" i="1" s="1"/>
  <c r="O275" i="1"/>
  <c r="P275" i="1" s="1"/>
  <c r="O276" i="1"/>
  <c r="P276" i="1" s="1"/>
  <c r="O277" i="1"/>
  <c r="P277" i="1" s="1"/>
  <c r="O278" i="1"/>
  <c r="P278" i="1" s="1"/>
  <c r="O279" i="1"/>
  <c r="P279" i="1" s="1"/>
  <c r="O280" i="1"/>
  <c r="P280" i="1" s="1"/>
  <c r="O281" i="1"/>
  <c r="O282" i="1"/>
  <c r="P282" i="1" s="1"/>
  <c r="Q282" i="1" s="1"/>
  <c r="O283" i="1"/>
  <c r="P283" i="1" s="1"/>
  <c r="O284" i="1"/>
  <c r="P284" i="1" s="1"/>
  <c r="O285" i="1"/>
  <c r="P285" i="1" s="1"/>
  <c r="O286" i="1"/>
  <c r="P286" i="1" s="1"/>
  <c r="Q286" i="1" s="1"/>
  <c r="O287" i="1"/>
  <c r="P287" i="1" s="1"/>
  <c r="O288" i="1"/>
  <c r="P288" i="1" s="1"/>
  <c r="O289" i="1"/>
  <c r="P289" i="1" s="1"/>
  <c r="O290" i="1"/>
  <c r="P290" i="1" s="1"/>
  <c r="O291" i="1"/>
  <c r="O292" i="1"/>
  <c r="P292" i="1" s="1"/>
  <c r="O293" i="1"/>
  <c r="P293" i="1" s="1"/>
  <c r="O294" i="1"/>
  <c r="P294" i="1" s="1"/>
  <c r="Q294" i="1" s="1"/>
  <c r="O295" i="1"/>
  <c r="P295" i="1" s="1"/>
  <c r="O296" i="1"/>
  <c r="P296" i="1" s="1"/>
  <c r="O297" i="1"/>
  <c r="P297" i="1" s="1"/>
  <c r="O298" i="1"/>
  <c r="P298" i="1" s="1"/>
  <c r="O299" i="1"/>
  <c r="O300" i="1"/>
  <c r="O301" i="1"/>
  <c r="P301" i="1" s="1"/>
  <c r="O302" i="1"/>
  <c r="P302" i="1" s="1"/>
  <c r="O303" i="1"/>
  <c r="P303" i="1" s="1"/>
  <c r="O304" i="1"/>
  <c r="P304" i="1" s="1"/>
  <c r="O305" i="1"/>
  <c r="P305" i="1" s="1"/>
  <c r="O306" i="1"/>
  <c r="P306" i="1" s="1"/>
  <c r="O307" i="1"/>
  <c r="P307" i="1" s="1"/>
  <c r="O308" i="1"/>
  <c r="P308" i="1" s="1"/>
  <c r="O309" i="1"/>
  <c r="P309" i="1" s="1"/>
  <c r="O310" i="1"/>
  <c r="P310" i="1" s="1"/>
  <c r="O311" i="1"/>
  <c r="P311" i="1" s="1"/>
  <c r="O312" i="1"/>
  <c r="P312" i="1" s="1"/>
  <c r="O313" i="1"/>
  <c r="P313" i="1" s="1"/>
  <c r="O314" i="1"/>
  <c r="P314" i="1" s="1"/>
  <c r="O315" i="1"/>
  <c r="P315" i="1" s="1"/>
  <c r="O316" i="1"/>
  <c r="P316" i="1" s="1"/>
  <c r="O317" i="1"/>
  <c r="O318" i="1"/>
  <c r="P318" i="1" s="1"/>
  <c r="O319" i="1"/>
  <c r="P319" i="1" s="1"/>
  <c r="O320" i="1"/>
  <c r="P320" i="1" s="1"/>
  <c r="O321" i="1"/>
  <c r="P321" i="1" s="1"/>
  <c r="O322" i="1"/>
  <c r="P322" i="1" s="1"/>
  <c r="O323" i="1"/>
  <c r="P323" i="1" s="1"/>
  <c r="O324" i="1"/>
  <c r="P324" i="1" s="1"/>
  <c r="O325" i="1"/>
  <c r="O326" i="1"/>
  <c r="P326" i="1" s="1"/>
  <c r="O327" i="1"/>
  <c r="P327" i="1" s="1"/>
  <c r="O328" i="1"/>
  <c r="P328" i="1" s="1"/>
  <c r="O329" i="1"/>
  <c r="P329" i="1" s="1"/>
  <c r="O330" i="1"/>
  <c r="P330" i="1" s="1"/>
  <c r="O331" i="1"/>
  <c r="P331" i="1" s="1"/>
  <c r="O332" i="1"/>
  <c r="P332" i="1" s="1"/>
  <c r="O333" i="1"/>
  <c r="P333" i="1" s="1"/>
  <c r="O334" i="1"/>
  <c r="O335" i="1"/>
  <c r="O336" i="1"/>
  <c r="O337" i="1"/>
  <c r="P337" i="1" s="1"/>
  <c r="O338" i="1"/>
  <c r="P338" i="1" s="1"/>
  <c r="O339" i="1"/>
  <c r="P339" i="1" s="1"/>
  <c r="O340" i="1"/>
  <c r="P340" i="1" s="1"/>
  <c r="O341" i="1"/>
  <c r="P341" i="1" s="1"/>
  <c r="O342" i="1"/>
  <c r="P342" i="1" s="1"/>
  <c r="O343" i="1"/>
  <c r="P343" i="1" s="1"/>
  <c r="O344" i="1"/>
  <c r="P344" i="1" s="1"/>
  <c r="O345" i="1"/>
  <c r="P345" i="1" s="1"/>
  <c r="O346" i="1"/>
  <c r="P346" i="1" s="1"/>
  <c r="U222" i="1"/>
  <c r="V222" i="1" s="1"/>
  <c r="U223" i="1"/>
  <c r="U225" i="1"/>
  <c r="U226" i="1"/>
  <c r="V226" i="1" s="1"/>
  <c r="U227" i="1"/>
  <c r="U228" i="1"/>
  <c r="U229" i="1"/>
  <c r="V229" i="1" s="1"/>
  <c r="U230" i="1"/>
  <c r="U231" i="1"/>
  <c r="U232" i="1"/>
  <c r="U233" i="1"/>
  <c r="V233" i="1" s="1"/>
  <c r="U235" i="1"/>
  <c r="U236" i="1"/>
  <c r="U237" i="1"/>
  <c r="U238" i="1"/>
  <c r="V238" i="1" s="1"/>
  <c r="U239" i="1"/>
  <c r="U240" i="1"/>
  <c r="U242" i="1"/>
  <c r="U244" i="1"/>
  <c r="U245" i="1"/>
  <c r="V245" i="1" s="1"/>
  <c r="U247" i="1"/>
  <c r="U248" i="1"/>
  <c r="U249" i="1"/>
  <c r="U250" i="1"/>
  <c r="V250" i="1" s="1"/>
  <c r="U251" i="1"/>
  <c r="U253" i="1"/>
  <c r="V253" i="1" s="1"/>
  <c r="U254" i="1"/>
  <c r="U255" i="1"/>
  <c r="U256" i="1"/>
  <c r="U257" i="1"/>
  <c r="V257" i="1" s="1"/>
  <c r="U258" i="1"/>
  <c r="V258" i="1" s="1"/>
  <c r="U259" i="1"/>
  <c r="U261" i="1"/>
  <c r="U262" i="1"/>
  <c r="V262" i="1" s="1"/>
  <c r="U263" i="1"/>
  <c r="U264" i="1"/>
  <c r="U266" i="1"/>
  <c r="U267" i="1"/>
  <c r="U268" i="1"/>
  <c r="U270" i="1"/>
  <c r="V270" i="1" s="1"/>
  <c r="U271" i="1"/>
  <c r="U272" i="1"/>
  <c r="U273" i="1"/>
  <c r="U274" i="1"/>
  <c r="V274" i="1" s="1"/>
  <c r="U277" i="1"/>
  <c r="V277" i="1" s="1"/>
  <c r="U278" i="1"/>
  <c r="U307" i="1"/>
  <c r="U309" i="1"/>
  <c r="U310" i="1"/>
  <c r="U311" i="1"/>
  <c r="V311" i="1" s="1"/>
  <c r="U312" i="1"/>
  <c r="U313" i="1"/>
  <c r="U314" i="1"/>
  <c r="U315" i="1"/>
  <c r="U316" i="1"/>
  <c r="U318" i="1"/>
  <c r="V318" i="1" s="1"/>
  <c r="U319" i="1"/>
  <c r="U320" i="1"/>
  <c r="U321" i="1"/>
  <c r="U322" i="1"/>
  <c r="V322" i="1" s="1"/>
  <c r="U326" i="1"/>
  <c r="U327" i="1"/>
  <c r="U328" i="1"/>
  <c r="U331" i="1"/>
  <c r="U332" i="1"/>
  <c r="U333" i="1"/>
  <c r="U334" i="1"/>
  <c r="U335" i="1"/>
  <c r="V335" i="1" s="1"/>
  <c r="U336" i="1"/>
  <c r="U337" i="1"/>
  <c r="U338" i="1"/>
  <c r="U340" i="1"/>
  <c r="U341" i="1"/>
  <c r="U343" i="1"/>
  <c r="U345" i="1"/>
  <c r="U346" i="1"/>
  <c r="E306" i="1"/>
  <c r="S306" i="1" s="1"/>
  <c r="Z306" i="1" s="1"/>
  <c r="E305" i="1"/>
  <c r="S305" i="1" s="1"/>
  <c r="Z305" i="1" s="1"/>
  <c r="E304" i="1"/>
  <c r="S304" i="1" s="1"/>
  <c r="Z304" i="1" s="1"/>
  <c r="E303" i="1"/>
  <c r="S303" i="1" s="1"/>
  <c r="Z303" i="1" s="1"/>
  <c r="E302" i="1"/>
  <c r="S302" i="1" s="1"/>
  <c r="Z302" i="1" s="1"/>
  <c r="E301" i="1"/>
  <c r="S301" i="1" s="1"/>
  <c r="Z301" i="1" s="1"/>
  <c r="E300" i="1"/>
  <c r="S300" i="1" s="1"/>
  <c r="Z300" i="1" s="1"/>
  <c r="E299" i="1"/>
  <c r="S299" i="1" s="1"/>
  <c r="Z299" i="1" s="1"/>
  <c r="E298" i="1"/>
  <c r="S298" i="1" s="1"/>
  <c r="Z298" i="1" s="1"/>
  <c r="E297" i="1"/>
  <c r="S297" i="1" s="1"/>
  <c r="Z297" i="1" s="1"/>
  <c r="E296" i="1"/>
  <c r="S296" i="1" s="1"/>
  <c r="Z296" i="1" s="1"/>
  <c r="E295" i="1"/>
  <c r="S295" i="1" s="1"/>
  <c r="Z295" i="1" s="1"/>
  <c r="E294" i="1"/>
  <c r="S294" i="1" s="1"/>
  <c r="Z294" i="1" s="1"/>
  <c r="E293" i="1"/>
  <c r="S293" i="1" s="1"/>
  <c r="Z293" i="1" s="1"/>
  <c r="E292" i="1"/>
  <c r="S292" i="1" s="1"/>
  <c r="Z292" i="1" s="1"/>
  <c r="E291" i="1"/>
  <c r="S291" i="1" s="1"/>
  <c r="Z291" i="1" s="1"/>
  <c r="E290" i="1"/>
  <c r="S290" i="1" s="1"/>
  <c r="Z290" i="1" s="1"/>
  <c r="E289" i="1"/>
  <c r="S289" i="1" s="1"/>
  <c r="Z289" i="1" s="1"/>
  <c r="E288" i="1"/>
  <c r="S288" i="1" s="1"/>
  <c r="Z288" i="1" s="1"/>
  <c r="E287" i="1"/>
  <c r="S287" i="1" s="1"/>
  <c r="Z287" i="1" s="1"/>
  <c r="E286" i="1"/>
  <c r="S286" i="1" s="1"/>
  <c r="Z286" i="1" s="1"/>
  <c r="E285" i="1"/>
  <c r="S285" i="1" s="1"/>
  <c r="Z285" i="1" s="1"/>
  <c r="E284" i="1"/>
  <c r="S284" i="1" s="1"/>
  <c r="Z284" i="1" s="1"/>
  <c r="E283" i="1"/>
  <c r="S283" i="1" s="1"/>
  <c r="Z283" i="1" s="1"/>
  <c r="E282" i="1"/>
  <c r="S282" i="1" s="1"/>
  <c r="Z282" i="1" s="1"/>
  <c r="E281" i="1"/>
  <c r="S281" i="1" s="1"/>
  <c r="Z281" i="1" s="1"/>
  <c r="E280" i="1"/>
  <c r="S280" i="1" s="1"/>
  <c r="Z280" i="1" s="1"/>
  <c r="E279" i="1"/>
  <c r="S279" i="1" s="1"/>
  <c r="Z279" i="1" s="1"/>
  <c r="Q302" i="1" l="1"/>
  <c r="R302" i="1" s="1"/>
  <c r="Q290" i="1"/>
  <c r="R290" i="1" s="1"/>
  <c r="Q304" i="1"/>
  <c r="R304" i="1" s="1"/>
  <c r="U323" i="1"/>
  <c r="V323" i="1" s="1"/>
  <c r="U317" i="1"/>
  <c r="V317" i="1" s="1"/>
  <c r="U269" i="1"/>
  <c r="V269" i="1" s="1"/>
  <c r="U243" i="1"/>
  <c r="V243" i="1" s="1"/>
  <c r="Q296" i="1"/>
  <c r="R296" i="1" s="1"/>
  <c r="Q341" i="1"/>
  <c r="R341" i="1" s="1"/>
  <c r="X341" i="1" s="1"/>
  <c r="Y341" i="1" s="1"/>
  <c r="Q239" i="1"/>
  <c r="R239" i="1" s="1"/>
  <c r="X239" i="1" s="1"/>
  <c r="Y239" i="1" s="1"/>
  <c r="Q231" i="1"/>
  <c r="R231" i="1" s="1"/>
  <c r="X231" i="1" s="1"/>
  <c r="Y231" i="1" s="1"/>
  <c r="Q243" i="1"/>
  <c r="R243" i="1" s="1"/>
  <c r="Q267" i="1"/>
  <c r="R267" i="1" s="1"/>
  <c r="X267" i="1" s="1"/>
  <c r="Y267" i="1" s="1"/>
  <c r="Q233" i="1"/>
  <c r="R233" i="1" s="1"/>
  <c r="X233" i="1" s="1"/>
  <c r="Y233" i="1" s="1"/>
  <c r="Q222" i="1"/>
  <c r="R222" i="1" s="1"/>
  <c r="X222" i="1" s="1"/>
  <c r="Y222" i="1" s="1"/>
  <c r="Q234" i="1"/>
  <c r="R234" i="1" s="1"/>
  <c r="Q246" i="1"/>
  <c r="R246" i="1" s="1"/>
  <c r="Q223" i="1"/>
  <c r="R223" i="1" s="1"/>
  <c r="X223" i="1" s="1"/>
  <c r="Y223" i="1" s="1"/>
  <c r="Q235" i="1"/>
  <c r="R235" i="1" s="1"/>
  <c r="X235" i="1" s="1"/>
  <c r="Y235" i="1" s="1"/>
  <c r="Q247" i="1"/>
  <c r="R247" i="1" s="1"/>
  <c r="X247" i="1" s="1"/>
  <c r="Y247" i="1" s="1"/>
  <c r="U224" i="1"/>
  <c r="V224" i="1" s="1"/>
  <c r="U329" i="1"/>
  <c r="V329" i="1" s="1"/>
  <c r="Q284" i="1"/>
  <c r="R284" i="1" s="1"/>
  <c r="U325" i="1"/>
  <c r="V325" i="1" s="1"/>
  <c r="Q306" i="1"/>
  <c r="R306" i="1" s="1"/>
  <c r="Q298" i="1"/>
  <c r="R298" i="1" s="1"/>
  <c r="U246" i="1"/>
  <c r="V246" i="1" s="1"/>
  <c r="U234" i="1"/>
  <c r="V234" i="1" s="1"/>
  <c r="Q292" i="1"/>
  <c r="R292" i="1" s="1"/>
  <c r="P262" i="1"/>
  <c r="Q280" i="1"/>
  <c r="R280" i="1" s="1"/>
  <c r="Q252" i="1"/>
  <c r="R252" i="1" s="1"/>
  <c r="U265" i="1"/>
  <c r="V265" i="1" s="1"/>
  <c r="Q293" i="1"/>
  <c r="R293" i="1" s="1"/>
  <c r="Q309" i="1"/>
  <c r="R309" i="1" s="1"/>
  <c r="U330" i="1"/>
  <c r="V330" i="1" s="1"/>
  <c r="Q313" i="1"/>
  <c r="R313" i="1" s="1"/>
  <c r="X313" i="1" s="1"/>
  <c r="Y313" i="1" s="1"/>
  <c r="Q253" i="1"/>
  <c r="R253" i="1" s="1"/>
  <c r="X253" i="1" s="1"/>
  <c r="Y253" i="1" s="1"/>
  <c r="R286" i="1"/>
  <c r="U241" i="1"/>
  <c r="V241" i="1" s="1"/>
  <c r="Q305" i="1"/>
  <c r="R305" i="1" s="1"/>
  <c r="R282" i="1"/>
  <c r="Q310" i="1"/>
  <c r="R310" i="1" s="1"/>
  <c r="X310" i="1" s="1"/>
  <c r="Y310" i="1" s="1"/>
  <c r="P334" i="1"/>
  <c r="Q251" i="1"/>
  <c r="R251" i="1" s="1"/>
  <c r="X251" i="1" s="1"/>
  <c r="Y251" i="1" s="1"/>
  <c r="Q275" i="1"/>
  <c r="R275" i="1" s="1"/>
  <c r="Q287" i="1"/>
  <c r="R287" i="1" s="1"/>
  <c r="U252" i="1"/>
  <c r="V252" i="1" s="1"/>
  <c r="Q288" i="1"/>
  <c r="R288" i="1" s="1"/>
  <c r="U344" i="1"/>
  <c r="V344" i="1" s="1"/>
  <c r="U308" i="1"/>
  <c r="V308" i="1" s="1"/>
  <c r="Q255" i="1"/>
  <c r="R255" i="1" s="1"/>
  <c r="X255" i="1" s="1"/>
  <c r="Y255" i="1" s="1"/>
  <c r="P325" i="1"/>
  <c r="Q325" i="1" s="1"/>
  <c r="U342" i="1"/>
  <c r="V342" i="1" s="1"/>
  <c r="Q312" i="1"/>
  <c r="R312" i="1" s="1"/>
  <c r="X312" i="1" s="1"/>
  <c r="Y312" i="1" s="1"/>
  <c r="Q254" i="1"/>
  <c r="R254" i="1" s="1"/>
  <c r="X254" i="1" s="1"/>
  <c r="Q324" i="1"/>
  <c r="R324" i="1" s="1"/>
  <c r="Q297" i="1"/>
  <c r="R297" i="1" s="1"/>
  <c r="P291" i="1"/>
  <c r="Q266" i="1"/>
  <c r="R266" i="1" s="1"/>
  <c r="X266" i="1" s="1"/>
  <c r="U324" i="1"/>
  <c r="V324" i="1" s="1"/>
  <c r="Q279" i="1"/>
  <c r="R279" i="1" s="1"/>
  <c r="Q272" i="1"/>
  <c r="R272" i="1" s="1"/>
  <c r="X272" i="1" s="1"/>
  <c r="Y272" i="1" s="1"/>
  <c r="U260" i="1"/>
  <c r="V260" i="1" s="1"/>
  <c r="Q278" i="1"/>
  <c r="R278" i="1" s="1"/>
  <c r="Q277" i="1"/>
  <c r="R277" i="1" s="1"/>
  <c r="X277" i="1" s="1"/>
  <c r="Y277" i="1" s="1"/>
  <c r="Q248" i="1"/>
  <c r="R248" i="1" s="1"/>
  <c r="X248" i="1" s="1"/>
  <c r="Y248" i="1" s="1"/>
  <c r="Q224" i="1"/>
  <c r="R224" i="1" s="1"/>
  <c r="R294" i="1"/>
  <c r="V313" i="1"/>
  <c r="V336" i="1"/>
  <c r="V312" i="1"/>
  <c r="V272" i="1"/>
  <c r="V248" i="1"/>
  <c r="V236" i="1"/>
  <c r="V337" i="1"/>
  <c r="V346" i="1"/>
  <c r="V334" i="1"/>
  <c r="V310" i="1"/>
  <c r="V332" i="1"/>
  <c r="V320" i="1"/>
  <c r="V267" i="1"/>
  <c r="V255" i="1"/>
  <c r="V231" i="1"/>
  <c r="V264" i="1"/>
  <c r="V240" i="1"/>
  <c r="V228" i="1"/>
  <c r="V341" i="1"/>
  <c r="V327" i="1"/>
  <c r="V315" i="1"/>
  <c r="V263" i="1"/>
  <c r="V251" i="1"/>
  <c r="V239" i="1"/>
  <c r="V227" i="1"/>
  <c r="U276" i="1"/>
  <c r="P336" i="1"/>
  <c r="P300" i="1"/>
  <c r="Q300" i="1" s="1"/>
  <c r="P264" i="1"/>
  <c r="Q264" i="1" s="1"/>
  <c r="R264" i="1" s="1"/>
  <c r="X264" i="1" s="1"/>
  <c r="Y264" i="1" s="1"/>
  <c r="P228" i="1"/>
  <c r="Q228" i="1" s="1"/>
  <c r="U339" i="1"/>
  <c r="U275" i="1"/>
  <c r="P335" i="1"/>
  <c r="Q335" i="1" s="1"/>
  <c r="P317" i="1"/>
  <c r="P299" i="1"/>
  <c r="P281" i="1"/>
  <c r="P263" i="1"/>
  <c r="P245" i="1"/>
  <c r="P227" i="1"/>
  <c r="Q227" i="1" s="1"/>
  <c r="U289" i="1"/>
  <c r="U279" i="1"/>
  <c r="V321" i="1"/>
  <c r="U304" i="1"/>
  <c r="V268" i="1"/>
  <c r="V244" i="1"/>
  <c r="U281" i="1"/>
  <c r="U293" i="1"/>
  <c r="U305" i="1"/>
  <c r="V343" i="1"/>
  <c r="V331" i="1"/>
  <c r="V319" i="1"/>
  <c r="V307" i="1"/>
  <c r="U303" i="1"/>
  <c r="V309" i="1"/>
  <c r="U292" i="1"/>
  <c r="U294" i="1"/>
  <c r="V278" i="1"/>
  <c r="V266" i="1"/>
  <c r="V242" i="1"/>
  <c r="V230" i="1"/>
  <c r="V235" i="1"/>
  <c r="U280" i="1"/>
  <c r="U282" i="1"/>
  <c r="U306" i="1"/>
  <c r="V254" i="1"/>
  <c r="U283" i="1"/>
  <c r="U295" i="1"/>
  <c r="V247" i="1"/>
  <c r="V333" i="1"/>
  <c r="V256" i="1"/>
  <c r="V328" i="1"/>
  <c r="U301" i="1"/>
  <c r="V345" i="1"/>
  <c r="V232" i="1"/>
  <c r="U284" i="1"/>
  <c r="U296" i="1"/>
  <c r="V340" i="1"/>
  <c r="V316" i="1"/>
  <c r="U285" i="1"/>
  <c r="U297" i="1"/>
  <c r="U291" i="1"/>
  <c r="U286" i="1"/>
  <c r="U298" i="1"/>
  <c r="V338" i="1"/>
  <c r="V326" i="1"/>
  <c r="V314" i="1"/>
  <c r="U287" i="1"/>
  <c r="V273" i="1"/>
  <c r="V261" i="1"/>
  <c r="V249" i="1"/>
  <c r="V237" i="1"/>
  <c r="V225" i="1"/>
  <c r="U299" i="1"/>
  <c r="U288" i="1"/>
  <c r="U300" i="1"/>
  <c r="V271" i="1"/>
  <c r="V259" i="1"/>
  <c r="V223" i="1"/>
  <c r="U290" i="1"/>
  <c r="U302" i="1"/>
  <c r="R335" i="1" l="1"/>
  <c r="X335" i="1" s="1"/>
  <c r="Y335" i="1" s="1"/>
  <c r="R227" i="1"/>
  <c r="X227" i="1" s="1"/>
  <c r="Y227" i="1" s="1"/>
  <c r="X243" i="1"/>
  <c r="Y243" i="1" s="1"/>
  <c r="R228" i="1"/>
  <c r="X228" i="1" s="1"/>
  <c r="Y228" i="1" s="1"/>
  <c r="Q236" i="1"/>
  <c r="R236" i="1" s="1"/>
  <c r="X236" i="1" s="1"/>
  <c r="Y236" i="1" s="1"/>
  <c r="Q323" i="1"/>
  <c r="R323" i="1" s="1"/>
  <c r="X323" i="1" s="1"/>
  <c r="Y323" i="1" s="1"/>
  <c r="Q311" i="1"/>
  <c r="R311" i="1" s="1"/>
  <c r="X311" i="1" s="1"/>
  <c r="Y311" i="1" s="1"/>
  <c r="Q260" i="1"/>
  <c r="R260" i="1" s="1"/>
  <c r="X260" i="1" s="1"/>
  <c r="Y260" i="1" s="1"/>
  <c r="Q336" i="1"/>
  <c r="R336" i="1" s="1"/>
  <c r="X336" i="1" s="1"/>
  <c r="Y336" i="1" s="1"/>
  <c r="X246" i="1"/>
  <c r="Y246" i="1" s="1"/>
  <c r="X234" i="1"/>
  <c r="Y234" i="1" s="1"/>
  <c r="Q271" i="1"/>
  <c r="R271" i="1" s="1"/>
  <c r="X271" i="1" s="1"/>
  <c r="Y271" i="1" s="1"/>
  <c r="X324" i="1"/>
  <c r="Y324" i="1" s="1"/>
  <c r="X224" i="1"/>
  <c r="Y224" i="1" s="1"/>
  <c r="Q314" i="1"/>
  <c r="R314" i="1" s="1"/>
  <c r="X314" i="1" s="1"/>
  <c r="Q327" i="1"/>
  <c r="R327" i="1" s="1"/>
  <c r="X327" i="1" s="1"/>
  <c r="Y327" i="1" s="1"/>
  <c r="Q295" i="1"/>
  <c r="R295" i="1" s="1"/>
  <c r="X295" i="1" s="1"/>
  <c r="Y295" i="1" s="1"/>
  <c r="Q265" i="1"/>
  <c r="R265" i="1" s="1"/>
  <c r="X265" i="1" s="1"/>
  <c r="Y265" i="1" s="1"/>
  <c r="Q283" i="1"/>
  <c r="R283" i="1" s="1"/>
  <c r="X283" i="1" s="1"/>
  <c r="Y283" i="1" s="1"/>
  <c r="Q276" i="1"/>
  <c r="R276" i="1" s="1"/>
  <c r="X276" i="1" s="1"/>
  <c r="Y276" i="1" s="1"/>
  <c r="Q301" i="1"/>
  <c r="R301" i="1" s="1"/>
  <c r="X301" i="1" s="1"/>
  <c r="Y301" i="1" s="1"/>
  <c r="Q289" i="1"/>
  <c r="R289" i="1" s="1"/>
  <c r="X289" i="1" s="1"/>
  <c r="Y289" i="1" s="1"/>
  <c r="Q320" i="1"/>
  <c r="R320" i="1" s="1"/>
  <c r="X320" i="1" s="1"/>
  <c r="Y320" i="1" s="1"/>
  <c r="Q343" i="1"/>
  <c r="R343" i="1" s="1"/>
  <c r="X343" i="1" s="1"/>
  <c r="Y343" i="1" s="1"/>
  <c r="Q268" i="1"/>
  <c r="R268" i="1" s="1"/>
  <c r="X268" i="1" s="1"/>
  <c r="Q308" i="1"/>
  <c r="R308" i="1" s="1"/>
  <c r="X308" i="1" s="1"/>
  <c r="Y308" i="1" s="1"/>
  <c r="Q331" i="1"/>
  <c r="R331" i="1" s="1"/>
  <c r="X331" i="1" s="1"/>
  <c r="Y331" i="1" s="1"/>
  <c r="Q256" i="1"/>
  <c r="R256" i="1" s="1"/>
  <c r="X256" i="1" s="1"/>
  <c r="Q241" i="1"/>
  <c r="R241" i="1" s="1"/>
  <c r="X241" i="1" s="1"/>
  <c r="Y241" i="1" s="1"/>
  <c r="Q319" i="1"/>
  <c r="R319" i="1" s="1"/>
  <c r="X319" i="1" s="1"/>
  <c r="Y319" i="1" s="1"/>
  <c r="Q317" i="1"/>
  <c r="R317" i="1" s="1"/>
  <c r="X317" i="1" s="1"/>
  <c r="Y317" i="1" s="1"/>
  <c r="Q285" i="1"/>
  <c r="R285" i="1" s="1"/>
  <c r="X285" i="1" s="1"/>
  <c r="Y285" i="1" s="1"/>
  <c r="Q259" i="1"/>
  <c r="R259" i="1" s="1"/>
  <c r="X259" i="1" s="1"/>
  <c r="Y259" i="1" s="1"/>
  <c r="Q303" i="1"/>
  <c r="R303" i="1" s="1"/>
  <c r="X303" i="1" s="1"/>
  <c r="Y303" i="1" s="1"/>
  <c r="Q340" i="1"/>
  <c r="R340" i="1" s="1"/>
  <c r="X340" i="1" s="1"/>
  <c r="Q328" i="1"/>
  <c r="R328" i="1" s="1"/>
  <c r="X328" i="1" s="1"/>
  <c r="Q244" i="1"/>
  <c r="R244" i="1" s="1"/>
  <c r="X244" i="1" s="1"/>
  <c r="Q229" i="1"/>
  <c r="R229" i="1" s="1"/>
  <c r="X229" i="1" s="1"/>
  <c r="Y229" i="1" s="1"/>
  <c r="Q240" i="1"/>
  <c r="R240" i="1" s="1"/>
  <c r="X240" i="1" s="1"/>
  <c r="Y240" i="1" s="1"/>
  <c r="Q274" i="1"/>
  <c r="R274" i="1" s="1"/>
  <c r="X274" i="1" s="1"/>
  <c r="Q307" i="1"/>
  <c r="R307" i="1" s="1"/>
  <c r="X307" i="1" s="1"/>
  <c r="Y307" i="1" s="1"/>
  <c r="Q329" i="1"/>
  <c r="R329" i="1" s="1"/>
  <c r="X329" i="1" s="1"/>
  <c r="Y329" i="1" s="1"/>
  <c r="Q232" i="1"/>
  <c r="R232" i="1" s="1"/>
  <c r="X232" i="1" s="1"/>
  <c r="Y232" i="1" s="1"/>
  <c r="Q242" i="1"/>
  <c r="R242" i="1" s="1"/>
  <c r="X242" i="1" s="1"/>
  <c r="Q262" i="1"/>
  <c r="R262" i="1" s="1"/>
  <c r="Q273" i="1"/>
  <c r="R273" i="1" s="1"/>
  <c r="X273" i="1" s="1"/>
  <c r="Q258" i="1"/>
  <c r="R258" i="1" s="1"/>
  <c r="X258" i="1" s="1"/>
  <c r="Y258" i="1" s="1"/>
  <c r="Q315" i="1"/>
  <c r="R315" i="1" s="1"/>
  <c r="X315" i="1" s="1"/>
  <c r="Y315" i="1" s="1"/>
  <c r="Q316" i="1"/>
  <c r="R316" i="1" s="1"/>
  <c r="X316" i="1" s="1"/>
  <c r="Y316" i="1" s="1"/>
  <c r="Q269" i="1"/>
  <c r="R269" i="1" s="1"/>
  <c r="X269" i="1" s="1"/>
  <c r="Y269" i="1" s="1"/>
  <c r="Q230" i="1"/>
  <c r="R230" i="1" s="1"/>
  <c r="X230" i="1" s="1"/>
  <c r="Y230" i="1" s="1"/>
  <c r="Q318" i="1"/>
  <c r="R318" i="1" s="1"/>
  <c r="X318" i="1" s="1"/>
  <c r="Y318" i="1" s="1"/>
  <c r="Q342" i="1"/>
  <c r="R342" i="1" s="1"/>
  <c r="X342" i="1" s="1"/>
  <c r="Y342" i="1" s="1"/>
  <c r="Q250" i="1"/>
  <c r="R250" i="1" s="1"/>
  <c r="X250" i="1" s="1"/>
  <c r="Q261" i="1"/>
  <c r="R261" i="1" s="1"/>
  <c r="X261" i="1" s="1"/>
  <c r="Y261" i="1" s="1"/>
  <c r="Q270" i="1"/>
  <c r="R270" i="1" s="1"/>
  <c r="X270" i="1" s="1"/>
  <c r="Y270" i="1" s="1"/>
  <c r="Q326" i="1"/>
  <c r="R326" i="1" s="1"/>
  <c r="X326" i="1" s="1"/>
  <c r="Q245" i="1"/>
  <c r="R245" i="1" s="1"/>
  <c r="X245" i="1" s="1"/>
  <c r="Y245" i="1" s="1"/>
  <c r="Q238" i="1"/>
  <c r="R238" i="1" s="1"/>
  <c r="X238" i="1" s="1"/>
  <c r="Q249" i="1"/>
  <c r="R249" i="1" s="1"/>
  <c r="X249" i="1" s="1"/>
  <c r="Q339" i="1"/>
  <c r="R339" i="1" s="1"/>
  <c r="X339" i="1" s="1"/>
  <c r="Y339" i="1" s="1"/>
  <c r="Q346" i="1"/>
  <c r="R346" i="1" s="1"/>
  <c r="X346" i="1" s="1"/>
  <c r="Y346" i="1" s="1"/>
  <c r="Q226" i="1"/>
  <c r="R226" i="1" s="1"/>
  <c r="Q237" i="1"/>
  <c r="R237" i="1" s="1"/>
  <c r="X237" i="1" s="1"/>
  <c r="Y237" i="1" s="1"/>
  <c r="Q338" i="1"/>
  <c r="R338" i="1" s="1"/>
  <c r="X338" i="1" s="1"/>
  <c r="Y338" i="1" s="1"/>
  <c r="Q337" i="1"/>
  <c r="R337" i="1" s="1"/>
  <c r="X337" i="1" s="1"/>
  <c r="Y337" i="1" s="1"/>
  <c r="Q334" i="1"/>
  <c r="R334" i="1" s="1"/>
  <c r="X334" i="1" s="1"/>
  <c r="Y334" i="1" s="1"/>
  <c r="Q330" i="1"/>
  <c r="R330" i="1" s="1"/>
  <c r="X330" i="1" s="1"/>
  <c r="Y330" i="1" s="1"/>
  <c r="Q225" i="1"/>
  <c r="R225" i="1" s="1"/>
  <c r="X225" i="1" s="1"/>
  <c r="Y225" i="1" s="1"/>
  <c r="Q322" i="1"/>
  <c r="R322" i="1" s="1"/>
  <c r="Q345" i="1"/>
  <c r="R345" i="1" s="1"/>
  <c r="X345" i="1" s="1"/>
  <c r="Q333" i="1"/>
  <c r="R333" i="1" s="1"/>
  <c r="X333" i="1" s="1"/>
  <c r="Q344" i="1"/>
  <c r="R344" i="1" s="1"/>
  <c r="X344" i="1" s="1"/>
  <c r="Y344" i="1" s="1"/>
  <c r="Q257" i="1"/>
  <c r="R257" i="1" s="1"/>
  <c r="X257" i="1" s="1"/>
  <c r="Y257" i="1" s="1"/>
  <c r="Q321" i="1"/>
  <c r="R321" i="1" s="1"/>
  <c r="X321" i="1" s="1"/>
  <c r="Y321" i="1" s="1"/>
  <c r="Q332" i="1"/>
  <c r="R332" i="1" s="1"/>
  <c r="X332" i="1" s="1"/>
  <c r="Y332" i="1" s="1"/>
  <c r="R300" i="1"/>
  <c r="X300" i="1" s="1"/>
  <c r="Y300" i="1" s="1"/>
  <c r="Q291" i="1"/>
  <c r="R291" i="1" s="1"/>
  <c r="X291" i="1" s="1"/>
  <c r="Y291" i="1" s="1"/>
  <c r="X252" i="1"/>
  <c r="Y252" i="1" s="1"/>
  <c r="Q281" i="1"/>
  <c r="R281" i="1" s="1"/>
  <c r="X281" i="1" s="1"/>
  <c r="Y281" i="1" s="1"/>
  <c r="R325" i="1"/>
  <c r="X325" i="1" s="1"/>
  <c r="Y325" i="1" s="1"/>
  <c r="Q299" i="1"/>
  <c r="R299" i="1" s="1"/>
  <c r="X299" i="1" s="1"/>
  <c r="Y299" i="1" s="1"/>
  <c r="Q263" i="1"/>
  <c r="R263" i="1" s="1"/>
  <c r="X263" i="1" s="1"/>
  <c r="Y263" i="1" s="1"/>
  <c r="V339" i="1"/>
  <c r="V276" i="1"/>
  <c r="V275" i="1"/>
  <c r="X275" i="1"/>
  <c r="Y275" i="1" s="1"/>
  <c r="Y254" i="1"/>
  <c r="V299" i="1"/>
  <c r="X279" i="1"/>
  <c r="Y279" i="1" s="1"/>
  <c r="V279" i="1"/>
  <c r="V287" i="1"/>
  <c r="X287" i="1"/>
  <c r="Y287" i="1" s="1"/>
  <c r="V291" i="1"/>
  <c r="V306" i="1"/>
  <c r="X306" i="1"/>
  <c r="Y306" i="1" s="1"/>
  <c r="V284" i="1"/>
  <c r="X284" i="1"/>
  <c r="Y284" i="1" s="1"/>
  <c r="V281" i="1"/>
  <c r="X278" i="1"/>
  <c r="Y278" i="1" s="1"/>
  <c r="V285" i="1"/>
  <c r="X280" i="1"/>
  <c r="Y280" i="1" s="1"/>
  <c r="V280" i="1"/>
  <c r="V294" i="1"/>
  <c r="X294" i="1"/>
  <c r="Y294" i="1" s="1"/>
  <c r="X293" i="1"/>
  <c r="Y293" i="1" s="1"/>
  <c r="V293" i="1"/>
  <c r="Y266" i="1"/>
  <c r="V289" i="1"/>
  <c r="X288" i="1"/>
  <c r="Y288" i="1" s="1"/>
  <c r="V288" i="1"/>
  <c r="X305" i="1"/>
  <c r="Y305" i="1" s="1"/>
  <c r="V305" i="1"/>
  <c r="V282" i="1"/>
  <c r="X282" i="1"/>
  <c r="Y282" i="1" s="1"/>
  <c r="V295" i="1"/>
  <c r="X290" i="1"/>
  <c r="Y290" i="1" s="1"/>
  <c r="V290" i="1"/>
  <c r="V286" i="1"/>
  <c r="X286" i="1"/>
  <c r="Y286" i="1" s="1"/>
  <c r="V296" i="1"/>
  <c r="X296" i="1"/>
  <c r="Y296" i="1" s="1"/>
  <c r="V303" i="1"/>
  <c r="V297" i="1"/>
  <c r="X297" i="1"/>
  <c r="Y297" i="1" s="1"/>
  <c r="V300" i="1"/>
  <c r="V301" i="1"/>
  <c r="X292" i="1"/>
  <c r="Y292" i="1" s="1"/>
  <c r="V292" i="1"/>
  <c r="X304" i="1"/>
  <c r="Y304" i="1" s="1"/>
  <c r="V304" i="1"/>
  <c r="X302" i="1"/>
  <c r="Y302" i="1" s="1"/>
  <c r="V302" i="1"/>
  <c r="V298" i="1"/>
  <c r="X298" i="1"/>
  <c r="Y298" i="1" s="1"/>
  <c r="V283" i="1"/>
  <c r="X309" i="1"/>
  <c r="Y309" i="1" s="1"/>
  <c r="Y268" i="1" l="1"/>
  <c r="Y274" i="1"/>
  <c r="Y326" i="1"/>
  <c r="Y314" i="1"/>
  <c r="Y238" i="1"/>
  <c r="Y273" i="1"/>
  <c r="Y340" i="1"/>
  <c r="Y249" i="1"/>
  <c r="Y250" i="1"/>
  <c r="Y244" i="1"/>
  <c r="Y256" i="1"/>
  <c r="Y333" i="1"/>
  <c r="Y242" i="1"/>
  <c r="Y345" i="1"/>
  <c r="X322" i="1"/>
  <c r="Y322" i="1" s="1"/>
  <c r="X226" i="1"/>
  <c r="Y226" i="1" s="1"/>
  <c r="X262" i="1"/>
  <c r="Y262" i="1" s="1"/>
  <c r="Y328" i="1"/>
  <c r="O103" i="1" l="1"/>
  <c r="P103" i="1" s="1"/>
  <c r="O104" i="1"/>
  <c r="P104" i="1" s="1"/>
  <c r="O105" i="1"/>
  <c r="P105" i="1" s="1"/>
  <c r="O106" i="1"/>
  <c r="P106" i="1" s="1"/>
  <c r="O107" i="1"/>
  <c r="P107" i="1" s="1"/>
  <c r="O108" i="1"/>
  <c r="P108" i="1" s="1"/>
  <c r="O109" i="1"/>
  <c r="P109" i="1" s="1"/>
  <c r="O110" i="1"/>
  <c r="P110" i="1" s="1"/>
  <c r="O111" i="1"/>
  <c r="O112" i="1"/>
  <c r="P112" i="1" s="1"/>
  <c r="O113" i="1"/>
  <c r="P113" i="1" s="1"/>
  <c r="O114" i="1"/>
  <c r="P114" i="1" s="1"/>
  <c r="O115" i="1"/>
  <c r="O116" i="1"/>
  <c r="P116" i="1" s="1"/>
  <c r="O117" i="1"/>
  <c r="P117" i="1" s="1"/>
  <c r="O118" i="1"/>
  <c r="P118" i="1" s="1"/>
  <c r="O119" i="1"/>
  <c r="P119" i="1" s="1"/>
  <c r="O120" i="1"/>
  <c r="P120" i="1" s="1"/>
  <c r="O121" i="1"/>
  <c r="P121" i="1" s="1"/>
  <c r="O122" i="1"/>
  <c r="O123" i="1"/>
  <c r="P123" i="1" s="1"/>
  <c r="O124" i="1"/>
  <c r="P124" i="1" s="1"/>
  <c r="O125" i="1"/>
  <c r="P125" i="1" s="1"/>
  <c r="O126" i="1"/>
  <c r="P126" i="1" s="1"/>
  <c r="O127" i="1"/>
  <c r="P127" i="1" s="1"/>
  <c r="O128" i="1"/>
  <c r="P128" i="1" s="1"/>
  <c r="O129" i="1"/>
  <c r="P129" i="1" s="1"/>
  <c r="O130" i="1"/>
  <c r="O131" i="1"/>
  <c r="O132" i="1"/>
  <c r="P132" i="1" s="1"/>
  <c r="O133" i="1"/>
  <c r="P133" i="1" s="1"/>
  <c r="O134" i="1"/>
  <c r="P134" i="1" s="1"/>
  <c r="O135" i="1"/>
  <c r="P135" i="1" s="1"/>
  <c r="O136" i="1"/>
  <c r="P136" i="1" s="1"/>
  <c r="O137" i="1"/>
  <c r="P137" i="1" s="1"/>
  <c r="O138" i="1"/>
  <c r="O139" i="1"/>
  <c r="P139" i="1" s="1"/>
  <c r="O140" i="1"/>
  <c r="O141" i="1"/>
  <c r="P141" i="1" s="1"/>
  <c r="O142" i="1"/>
  <c r="P142" i="1" s="1"/>
  <c r="O143" i="1"/>
  <c r="P143" i="1" s="1"/>
  <c r="O144" i="1"/>
  <c r="P144" i="1" s="1"/>
  <c r="O145" i="1"/>
  <c r="P145" i="1" s="1"/>
  <c r="O146" i="1"/>
  <c r="O147" i="1"/>
  <c r="P147" i="1" s="1"/>
  <c r="O148" i="1"/>
  <c r="P148" i="1" s="1"/>
  <c r="O149" i="1"/>
  <c r="O150" i="1"/>
  <c r="P150" i="1" s="1"/>
  <c r="O151" i="1"/>
  <c r="P151" i="1" s="1"/>
  <c r="O152" i="1"/>
  <c r="P152" i="1" s="1"/>
  <c r="O153" i="1"/>
  <c r="P153" i="1" s="1"/>
  <c r="O154" i="1"/>
  <c r="P154" i="1" s="1"/>
  <c r="O155" i="1"/>
  <c r="P155" i="1" s="1"/>
  <c r="O156" i="1"/>
  <c r="P156" i="1" s="1"/>
  <c r="O157" i="1"/>
  <c r="O158" i="1"/>
  <c r="P158" i="1" s="1"/>
  <c r="O159" i="1"/>
  <c r="O160" i="1"/>
  <c r="O161" i="1"/>
  <c r="P161" i="1" s="1"/>
  <c r="O162" i="1"/>
  <c r="P162" i="1" s="1"/>
  <c r="O163" i="1"/>
  <c r="P163" i="1" s="1"/>
  <c r="O164" i="1"/>
  <c r="P164" i="1" s="1"/>
  <c r="O165" i="1"/>
  <c r="P165" i="1" s="1"/>
  <c r="O166" i="1"/>
  <c r="P166" i="1" s="1"/>
  <c r="O167" i="1"/>
  <c r="P167" i="1" s="1"/>
  <c r="O168" i="1"/>
  <c r="O169" i="1"/>
  <c r="P169" i="1" s="1"/>
  <c r="O170" i="1"/>
  <c r="P170" i="1" s="1"/>
  <c r="O171" i="1"/>
  <c r="P171" i="1" s="1"/>
  <c r="O172" i="1"/>
  <c r="P172" i="1" s="1"/>
  <c r="O173" i="1"/>
  <c r="P173" i="1" s="1"/>
  <c r="O174" i="1"/>
  <c r="P174" i="1" s="1"/>
  <c r="O175" i="1"/>
  <c r="O176" i="1"/>
  <c r="P176" i="1" s="1"/>
  <c r="O177" i="1"/>
  <c r="P177" i="1" s="1"/>
  <c r="O178" i="1"/>
  <c r="O179" i="1"/>
  <c r="P179" i="1" s="1"/>
  <c r="O180" i="1"/>
  <c r="P180" i="1" s="1"/>
  <c r="O181" i="1"/>
  <c r="P181" i="1" s="1"/>
  <c r="O182" i="1"/>
  <c r="P182" i="1" s="1"/>
  <c r="O183" i="1"/>
  <c r="P183" i="1" s="1"/>
  <c r="O184" i="1"/>
  <c r="P184" i="1" s="1"/>
  <c r="O185" i="1"/>
  <c r="P185" i="1" s="1"/>
  <c r="O186" i="1"/>
  <c r="P186" i="1" s="1"/>
  <c r="O187" i="1"/>
  <c r="P187" i="1" s="1"/>
  <c r="O188" i="1"/>
  <c r="P188" i="1" s="1"/>
  <c r="O189" i="1"/>
  <c r="P189" i="1" s="1"/>
  <c r="O190" i="1"/>
  <c r="P190" i="1" s="1"/>
  <c r="O191" i="1"/>
  <c r="O192" i="1"/>
  <c r="P192" i="1" s="1"/>
  <c r="O193" i="1"/>
  <c r="P193" i="1" s="1"/>
  <c r="O194" i="1"/>
  <c r="P194" i="1" s="1"/>
  <c r="O195" i="1"/>
  <c r="O196" i="1"/>
  <c r="P196" i="1" s="1"/>
  <c r="O197" i="1"/>
  <c r="P197" i="1" s="1"/>
  <c r="O198" i="1"/>
  <c r="P198" i="1" s="1"/>
  <c r="O199" i="1"/>
  <c r="P199" i="1" s="1"/>
  <c r="O200" i="1"/>
  <c r="P200" i="1" s="1"/>
  <c r="O201" i="1"/>
  <c r="P201" i="1" s="1"/>
  <c r="O202" i="1"/>
  <c r="P202" i="1" s="1"/>
  <c r="O203" i="1"/>
  <c r="P203" i="1" s="1"/>
  <c r="O204" i="1"/>
  <c r="O205" i="1"/>
  <c r="P205" i="1" s="1"/>
  <c r="O206" i="1"/>
  <c r="P206" i="1" s="1"/>
  <c r="O207" i="1"/>
  <c r="O208" i="1"/>
  <c r="P208" i="1" s="1"/>
  <c r="O209" i="1"/>
  <c r="P209" i="1" s="1"/>
  <c r="O210" i="1"/>
  <c r="P210" i="1" s="1"/>
  <c r="O211" i="1"/>
  <c r="P211" i="1" s="1"/>
  <c r="O212" i="1"/>
  <c r="P212" i="1" s="1"/>
  <c r="O213" i="1"/>
  <c r="P213" i="1" s="1"/>
  <c r="O214" i="1"/>
  <c r="P214" i="1" s="1"/>
  <c r="O215" i="1"/>
  <c r="O216" i="1"/>
  <c r="P216" i="1" s="1"/>
  <c r="O217" i="1"/>
  <c r="O218" i="1"/>
  <c r="P218" i="1" s="1"/>
  <c r="O219" i="1"/>
  <c r="O220" i="1"/>
  <c r="O221" i="1"/>
  <c r="Q193" i="1"/>
  <c r="U109" i="1"/>
  <c r="V109" i="1" s="1"/>
  <c r="U110" i="1"/>
  <c r="V110" i="1" s="1"/>
  <c r="U114" i="1"/>
  <c r="V114" i="1" s="1"/>
  <c r="U125" i="1"/>
  <c r="V125" i="1" s="1"/>
  <c r="U137" i="1"/>
  <c r="V137" i="1" s="1"/>
  <c r="U141" i="1"/>
  <c r="V141" i="1" s="1"/>
  <c r="U142" i="1"/>
  <c r="V142" i="1" s="1"/>
  <c r="U147" i="1"/>
  <c r="V147" i="1" s="1"/>
  <c r="U150" i="1"/>
  <c r="V150" i="1" s="1"/>
  <c r="U158" i="1"/>
  <c r="V158" i="1" s="1"/>
  <c r="U161" i="1"/>
  <c r="V161" i="1" s="1"/>
  <c r="U163" i="1"/>
  <c r="V163" i="1" s="1"/>
  <c r="U165" i="1"/>
  <c r="V165" i="1" s="1"/>
  <c r="U166" i="1"/>
  <c r="V166" i="1" s="1"/>
  <c r="U169" i="1"/>
  <c r="V169" i="1" s="1"/>
  <c r="U177" i="1"/>
  <c r="V177" i="1" s="1"/>
  <c r="U179" i="1"/>
  <c r="V179" i="1" s="1"/>
  <c r="U180" i="1"/>
  <c r="V180" i="1" s="1"/>
  <c r="U182" i="1"/>
  <c r="V182" i="1" s="1"/>
  <c r="U184" i="1"/>
  <c r="V184" i="1" s="1"/>
  <c r="U186" i="1"/>
  <c r="V186" i="1" s="1"/>
  <c r="U189" i="1"/>
  <c r="V189" i="1" s="1"/>
  <c r="U194" i="1"/>
  <c r="V194" i="1" s="1"/>
  <c r="U196" i="1"/>
  <c r="V196" i="1" s="1"/>
  <c r="U203" i="1"/>
  <c r="V203" i="1" s="1"/>
  <c r="U205" i="1"/>
  <c r="V205" i="1" s="1"/>
  <c r="U208" i="1"/>
  <c r="V208" i="1" s="1"/>
  <c r="C13" i="2" l="1"/>
  <c r="Q177" i="1"/>
  <c r="R177" i="1" s="1"/>
  <c r="X177" i="1" s="1"/>
  <c r="Y177" i="1" s="1"/>
  <c r="Q185" i="1"/>
  <c r="R185" i="1" s="1"/>
  <c r="Q166" i="1"/>
  <c r="R166" i="1" s="1"/>
  <c r="X166" i="1" s="1"/>
  <c r="Y166" i="1" s="1"/>
  <c r="Q154" i="1"/>
  <c r="R154" i="1" s="1"/>
  <c r="Q153" i="1"/>
  <c r="R153" i="1" s="1"/>
  <c r="Q216" i="1"/>
  <c r="R216" i="1" s="1"/>
  <c r="Q187" i="1"/>
  <c r="R187" i="1" s="1"/>
  <c r="Q189" i="1"/>
  <c r="R189" i="1" s="1"/>
  <c r="X189" i="1" s="1"/>
  <c r="Y189" i="1" s="1"/>
  <c r="Q134" i="1"/>
  <c r="R134" i="1" s="1"/>
  <c r="Q165" i="1"/>
  <c r="R165" i="1" s="1"/>
  <c r="X165" i="1" s="1"/>
  <c r="Y165" i="1" s="1"/>
  <c r="Q183" i="1"/>
  <c r="R183" i="1" s="1"/>
  <c r="Q132" i="1"/>
  <c r="R132" i="1" s="1"/>
  <c r="Q194" i="1"/>
  <c r="R194" i="1" s="1"/>
  <c r="X194" i="1" s="1"/>
  <c r="Y194" i="1" s="1"/>
  <c r="Q155" i="1"/>
  <c r="R155" i="1" s="1"/>
  <c r="Q218" i="1"/>
  <c r="R218" i="1" s="1"/>
  <c r="Q192" i="1"/>
  <c r="R192" i="1" s="1"/>
  <c r="Q199" i="1"/>
  <c r="R199" i="1" s="1"/>
  <c r="Q190" i="1"/>
  <c r="R190" i="1" s="1"/>
  <c r="Q198" i="1"/>
  <c r="R198" i="1" s="1"/>
  <c r="Q197" i="1"/>
  <c r="R197" i="1" s="1"/>
  <c r="Q179" i="1"/>
  <c r="R179" i="1" s="1"/>
  <c r="X179" i="1" s="1"/>
  <c r="Y179" i="1" s="1"/>
  <c r="Q169" i="1"/>
  <c r="R169" i="1" s="1"/>
  <c r="X169" i="1" s="1"/>
  <c r="Y169" i="1" s="1"/>
  <c r="Q167" i="1"/>
  <c r="R167" i="1" s="1"/>
  <c r="Q188" i="1"/>
  <c r="R188" i="1" s="1"/>
  <c r="Q176" i="1"/>
  <c r="R176" i="1" s="1"/>
  <c r="Q171" i="1"/>
  <c r="R171" i="1" s="1"/>
  <c r="Q152" i="1"/>
  <c r="R152" i="1" s="1"/>
  <c r="Q201" i="1"/>
  <c r="R201" i="1" s="1"/>
  <c r="Q186" i="1"/>
  <c r="R186" i="1" s="1"/>
  <c r="X186" i="1" s="1"/>
  <c r="Y186" i="1" s="1"/>
  <c r="Q170" i="1"/>
  <c r="R170" i="1" s="1"/>
  <c r="Q151" i="1"/>
  <c r="R151" i="1" s="1"/>
  <c r="Q200" i="1"/>
  <c r="R200" i="1" s="1"/>
  <c r="Q150" i="1"/>
  <c r="R150" i="1" s="1"/>
  <c r="X150" i="1" s="1"/>
  <c r="Y150" i="1" s="1"/>
  <c r="Q196" i="1"/>
  <c r="R196" i="1" s="1"/>
  <c r="X196" i="1" s="1"/>
  <c r="Y196" i="1" s="1"/>
  <c r="Q112" i="1"/>
  <c r="R112" i="1" s="1"/>
  <c r="Q110" i="1"/>
  <c r="R110" i="1" s="1"/>
  <c r="X110" i="1" s="1"/>
  <c r="Y110" i="1" s="1"/>
  <c r="Q109" i="1"/>
  <c r="R109" i="1" s="1"/>
  <c r="X109" i="1" s="1"/>
  <c r="Y109" i="1" s="1"/>
  <c r="Q105" i="1"/>
  <c r="R105" i="1" s="1"/>
  <c r="Q116" i="1"/>
  <c r="R116" i="1" s="1"/>
  <c r="Q104" i="1"/>
  <c r="R104" i="1" s="1"/>
  <c r="Q136" i="1"/>
  <c r="R136" i="1" s="1"/>
  <c r="Q119" i="1"/>
  <c r="R119" i="1" s="1"/>
  <c r="Q117" i="1"/>
  <c r="R117" i="1" s="1"/>
  <c r="Q107" i="1"/>
  <c r="R107" i="1" s="1"/>
  <c r="Q133" i="1"/>
  <c r="R133" i="1" s="1"/>
  <c r="Q113" i="1"/>
  <c r="R113" i="1" s="1"/>
  <c r="Q124" i="1"/>
  <c r="R124" i="1" s="1"/>
  <c r="Q121" i="1"/>
  <c r="R121" i="1" s="1"/>
  <c r="Q108" i="1"/>
  <c r="R108" i="1" s="1"/>
  <c r="Q125" i="1"/>
  <c r="R125" i="1" s="1"/>
  <c r="X125" i="1" s="1"/>
  <c r="Y125" i="1" s="1"/>
  <c r="Q120" i="1"/>
  <c r="R120" i="1" s="1"/>
  <c r="Q123" i="1"/>
  <c r="R123" i="1" s="1"/>
  <c r="Q142" i="1"/>
  <c r="R142" i="1" s="1"/>
  <c r="X142" i="1" s="1"/>
  <c r="Y142" i="1" s="1"/>
  <c r="Q103" i="1"/>
  <c r="R103" i="1" s="1"/>
  <c r="Q135" i="1"/>
  <c r="R135" i="1" s="1"/>
  <c r="Q141" i="1"/>
  <c r="R141" i="1" s="1"/>
  <c r="X141" i="1" s="1"/>
  <c r="Y141" i="1" s="1"/>
  <c r="Q106" i="1"/>
  <c r="R106" i="1" s="1"/>
  <c r="Q164" i="1"/>
  <c r="R164" i="1" s="1"/>
  <c r="Q128" i="1"/>
  <c r="R128" i="1" s="1"/>
  <c r="Q144" i="1"/>
  <c r="R144" i="1" s="1"/>
  <c r="Q126" i="1"/>
  <c r="R126" i="1" s="1"/>
  <c r="Q137" i="1"/>
  <c r="R137" i="1" s="1"/>
  <c r="X137" i="1" s="1"/>
  <c r="Y137" i="1" s="1"/>
  <c r="Q173" i="1"/>
  <c r="R173" i="1" s="1"/>
  <c r="Q148" i="1"/>
  <c r="R148" i="1" s="1"/>
  <c r="Q181" i="1"/>
  <c r="R181" i="1" s="1"/>
  <c r="Q147" i="1"/>
  <c r="R147" i="1" s="1"/>
  <c r="X147" i="1" s="1"/>
  <c r="Y147" i="1" s="1"/>
  <c r="Q163" i="1"/>
  <c r="R163" i="1" s="1"/>
  <c r="X163" i="1" s="1"/>
  <c r="Y163" i="1" s="1"/>
  <c r="Q161" i="1"/>
  <c r="R161" i="1" s="1"/>
  <c r="X161" i="1" s="1"/>
  <c r="Y161" i="1" s="1"/>
  <c r="Q180" i="1"/>
  <c r="R180" i="1" s="1"/>
  <c r="X180" i="1" s="1"/>
  <c r="Y180" i="1" s="1"/>
  <c r="Q158" i="1"/>
  <c r="R158" i="1" s="1"/>
  <c r="X158" i="1" s="1"/>
  <c r="Y158" i="1" s="1"/>
  <c r="Q129" i="1"/>
  <c r="R129" i="1" s="1"/>
  <c r="Q127" i="1"/>
  <c r="R127" i="1" s="1"/>
  <c r="Q118" i="1"/>
  <c r="R118" i="1" s="1"/>
  <c r="Q174" i="1"/>
  <c r="R174" i="1" s="1"/>
  <c r="Q156" i="1"/>
  <c r="R156" i="1" s="1"/>
  <c r="Q145" i="1"/>
  <c r="R145" i="1" s="1"/>
  <c r="Q203" i="1"/>
  <c r="R203" i="1" s="1"/>
  <c r="X203" i="1" s="1"/>
  <c r="Y203" i="1" s="1"/>
  <c r="Q202" i="1"/>
  <c r="R202" i="1" s="1"/>
  <c r="Q172" i="1"/>
  <c r="R172" i="1" s="1"/>
  <c r="Q143" i="1"/>
  <c r="R143" i="1" s="1"/>
  <c r="Q182" i="1"/>
  <c r="R182" i="1" s="1"/>
  <c r="X182" i="1" s="1"/>
  <c r="Y182" i="1" s="1"/>
  <c r="Q162" i="1"/>
  <c r="R162" i="1" s="1"/>
  <c r="Q212" i="1"/>
  <c r="R212" i="1" s="1"/>
  <c r="U132" i="1"/>
  <c r="V132" i="1" s="1"/>
  <c r="Q214" i="1"/>
  <c r="R214" i="1" s="1"/>
  <c r="Q139" i="1"/>
  <c r="R139" i="1" s="1"/>
  <c r="Q206" i="1"/>
  <c r="R206" i="1" s="1"/>
  <c r="Q184" i="1"/>
  <c r="R184" i="1" s="1"/>
  <c r="X184" i="1" s="1"/>
  <c r="Y184" i="1" s="1"/>
  <c r="Q213" i="1"/>
  <c r="R213" i="1" s="1"/>
  <c r="Q210" i="1"/>
  <c r="R210" i="1" s="1"/>
  <c r="Q211" i="1"/>
  <c r="R211" i="1" s="1"/>
  <c r="Q209" i="1"/>
  <c r="R209" i="1" s="1"/>
  <c r="Q208" i="1"/>
  <c r="R208" i="1" s="1"/>
  <c r="X208" i="1" s="1"/>
  <c r="Y208" i="1" s="1"/>
  <c r="Q114" i="1"/>
  <c r="R114" i="1" s="1"/>
  <c r="X114" i="1" s="1"/>
  <c r="Y114" i="1" s="1"/>
  <c r="Q205" i="1"/>
  <c r="R205" i="1" s="1"/>
  <c r="X205" i="1" s="1"/>
  <c r="Y205" i="1" s="1"/>
  <c r="U123" i="1"/>
  <c r="V123" i="1" s="1"/>
  <c r="U170" i="1"/>
  <c r="V170" i="1" s="1"/>
  <c r="U124" i="1"/>
  <c r="V124" i="1" s="1"/>
  <c r="U211" i="1"/>
  <c r="V211" i="1" s="1"/>
  <c r="U176" i="1"/>
  <c r="V176" i="1" s="1"/>
  <c r="U190" i="1"/>
  <c r="V190" i="1" s="1"/>
  <c r="U153" i="1"/>
  <c r="V153" i="1" s="1"/>
  <c r="U105" i="1"/>
  <c r="V105" i="1" s="1"/>
  <c r="U152" i="1"/>
  <c r="V152" i="1" s="1"/>
  <c r="U151" i="1"/>
  <c r="V151" i="1" s="1"/>
  <c r="U219" i="1"/>
  <c r="V219" i="1" s="1"/>
  <c r="U133" i="1"/>
  <c r="V133" i="1" s="1"/>
  <c r="U171" i="1"/>
  <c r="V171" i="1" s="1"/>
  <c r="U197" i="1"/>
  <c r="V197" i="1" s="1"/>
  <c r="U192" i="1"/>
  <c r="V192" i="1" s="1"/>
  <c r="U204" i="1"/>
  <c r="V204" i="1" s="1"/>
  <c r="U146" i="1"/>
  <c r="V146" i="1" s="1"/>
  <c r="U188" i="1"/>
  <c r="V188" i="1" s="1"/>
  <c r="U134" i="1"/>
  <c r="V134" i="1" s="1"/>
  <c r="U216" i="1"/>
  <c r="V216" i="1" s="1"/>
  <c r="U103" i="1"/>
  <c r="V103" i="1" s="1"/>
  <c r="U218" i="1"/>
  <c r="V218" i="1" s="1"/>
  <c r="U112" i="1"/>
  <c r="V112" i="1" s="1"/>
  <c r="U198" i="1"/>
  <c r="V198" i="1" s="1"/>
  <c r="U210" i="1"/>
  <c r="V210" i="1" s="1"/>
  <c r="U117" i="1"/>
  <c r="V117" i="1" s="1"/>
  <c r="U209" i="1"/>
  <c r="V209" i="1" s="1"/>
  <c r="U187" i="1"/>
  <c r="V187" i="1" s="1"/>
  <c r="U164" i="1"/>
  <c r="V164" i="1" s="1"/>
  <c r="U138" i="1"/>
  <c r="V138" i="1" s="1"/>
  <c r="U116" i="1"/>
  <c r="V116" i="1" s="1"/>
  <c r="U199" i="1"/>
  <c r="V199" i="1" s="1"/>
  <c r="U181" i="1"/>
  <c r="V181" i="1" s="1"/>
  <c r="U162" i="1"/>
  <c r="V162" i="1" s="1"/>
  <c r="U113" i="1"/>
  <c r="V113" i="1" s="1"/>
  <c r="U174" i="1"/>
  <c r="V174" i="1" s="1"/>
  <c r="U145" i="1"/>
  <c r="V145" i="1" s="1"/>
  <c r="U119" i="1"/>
  <c r="V119" i="1" s="1"/>
  <c r="U107" i="1"/>
  <c r="V107" i="1" s="1"/>
  <c r="U201" i="1"/>
  <c r="V201" i="1" s="1"/>
  <c r="U175" i="1"/>
  <c r="V175" i="1" s="1"/>
  <c r="U104" i="1"/>
  <c r="V104" i="1" s="1"/>
  <c r="U200" i="1"/>
  <c r="V200" i="1" s="1"/>
  <c r="U155" i="1"/>
  <c r="V155" i="1" s="1"/>
  <c r="U139" i="1"/>
  <c r="V139" i="1" s="1"/>
  <c r="U172" i="1"/>
  <c r="V172" i="1" s="1"/>
  <c r="U154" i="1"/>
  <c r="V154" i="1" s="1"/>
  <c r="U136" i="1"/>
  <c r="V136" i="1" s="1"/>
  <c r="U135" i="1"/>
  <c r="V135" i="1" s="1"/>
  <c r="U106" i="1"/>
  <c r="V106" i="1" s="1"/>
  <c r="U212" i="1"/>
  <c r="V212" i="1" s="1"/>
  <c r="R193" i="1"/>
  <c r="U143" i="1"/>
  <c r="V143" i="1" s="1"/>
  <c r="U126" i="1"/>
  <c r="V126" i="1" s="1"/>
  <c r="U157" i="1"/>
  <c r="V157" i="1" s="1"/>
  <c r="U183" i="1"/>
  <c r="V183" i="1" s="1"/>
  <c r="U156" i="1"/>
  <c r="V156" i="1" s="1"/>
  <c r="U215" i="1"/>
  <c r="V215" i="1" s="1"/>
  <c r="U129" i="1"/>
  <c r="V129" i="1" s="1"/>
  <c r="U214" i="1"/>
  <c r="V214" i="1" s="1"/>
  <c r="U140" i="1"/>
  <c r="V140" i="1" s="1"/>
  <c r="U128" i="1"/>
  <c r="V128" i="1" s="1"/>
  <c r="U195" i="1"/>
  <c r="V195" i="1" s="1"/>
  <c r="U149" i="1"/>
  <c r="V149" i="1" s="1"/>
  <c r="U207" i="1"/>
  <c r="V207" i="1" s="1"/>
  <c r="U148" i="1"/>
  <c r="V148" i="1" s="1"/>
  <c r="U206" i="1"/>
  <c r="V206" i="1" s="1"/>
  <c r="U160" i="1"/>
  <c r="V160" i="1" s="1"/>
  <c r="U159" i="1"/>
  <c r="V159" i="1" s="1"/>
  <c r="U217" i="1"/>
  <c r="V217" i="1" s="1"/>
  <c r="U168" i="1"/>
  <c r="V168" i="1" s="1"/>
  <c r="U221" i="1"/>
  <c r="V221" i="1" s="1"/>
  <c r="U167" i="1"/>
  <c r="V167" i="1" s="1"/>
  <c r="U220" i="1"/>
  <c r="V220" i="1" s="1"/>
  <c r="U178" i="1"/>
  <c r="V178" i="1" s="1"/>
  <c r="U121" i="1"/>
  <c r="V121" i="1" s="1"/>
  <c r="U120" i="1"/>
  <c r="V120" i="1" s="1"/>
  <c r="U130" i="1"/>
  <c r="V130" i="1" s="1"/>
  <c r="U191" i="1"/>
  <c r="V191" i="1" s="1"/>
  <c r="U185" i="1"/>
  <c r="V185" i="1" s="1"/>
  <c r="U193" i="1"/>
  <c r="V193" i="1" s="1"/>
  <c r="U202" i="1"/>
  <c r="V202" i="1" s="1"/>
  <c r="U108" i="1"/>
  <c r="V108" i="1" s="1"/>
  <c r="U213" i="1"/>
  <c r="V213" i="1" s="1"/>
  <c r="U118" i="1"/>
  <c r="V118" i="1" s="1"/>
  <c r="U127" i="1"/>
  <c r="V127" i="1" s="1"/>
  <c r="U144" i="1"/>
  <c r="V144" i="1" s="1"/>
  <c r="U173" i="1"/>
  <c r="V173" i="1" s="1"/>
  <c r="U131" i="1"/>
  <c r="V131" i="1" s="1"/>
  <c r="U122" i="1"/>
  <c r="V122" i="1" s="1"/>
  <c r="U115" i="1"/>
  <c r="V115" i="1" s="1"/>
  <c r="U111" i="1"/>
  <c r="V111" i="1" s="1"/>
  <c r="P217" i="1"/>
  <c r="P159" i="1"/>
  <c r="P130" i="1"/>
  <c r="P220" i="1"/>
  <c r="P221" i="1"/>
  <c r="P207" i="1"/>
  <c r="P195" i="1"/>
  <c r="P191" i="1"/>
  <c r="P178" i="1"/>
  <c r="P168" i="1"/>
  <c r="P160" i="1"/>
  <c r="P149" i="1"/>
  <c r="P140" i="1"/>
  <c r="P131" i="1"/>
  <c r="P122" i="1"/>
  <c r="P115" i="1"/>
  <c r="P111" i="1"/>
  <c r="P215" i="1"/>
  <c r="P204" i="1"/>
  <c r="P175" i="1"/>
  <c r="P157" i="1"/>
  <c r="P146" i="1"/>
  <c r="P138" i="1"/>
  <c r="P219" i="1"/>
  <c r="Q221" i="1" l="1"/>
  <c r="R221" i="1" s="1"/>
  <c r="X221" i="1" s="1"/>
  <c r="Y221" i="1" s="1"/>
  <c r="Q175" i="1"/>
  <c r="R175" i="1" s="1"/>
  <c r="X175" i="1" s="1"/>
  <c r="Y175" i="1" s="1"/>
  <c r="Q220" i="1"/>
  <c r="R220" i="1" s="1"/>
  <c r="X220" i="1" s="1"/>
  <c r="Y220" i="1" s="1"/>
  <c r="Q217" i="1"/>
  <c r="R217" i="1" s="1"/>
  <c r="X217" i="1" s="1"/>
  <c r="Y217" i="1" s="1"/>
  <c r="Q168" i="1"/>
  <c r="R168" i="1" s="1"/>
  <c r="X168" i="1" s="1"/>
  <c r="Y168" i="1" s="1"/>
  <c r="Q178" i="1"/>
  <c r="R178" i="1" s="1"/>
  <c r="X178" i="1" s="1"/>
  <c r="Y178" i="1" s="1"/>
  <c r="Q219" i="1"/>
  <c r="R219" i="1" s="1"/>
  <c r="X219" i="1" s="1"/>
  <c r="Y219" i="1" s="1"/>
  <c r="Q191" i="1"/>
  <c r="R191" i="1" s="1"/>
  <c r="X191" i="1" s="1"/>
  <c r="Y191" i="1" s="1"/>
  <c r="Q195" i="1"/>
  <c r="R195" i="1" s="1"/>
  <c r="X195" i="1" s="1"/>
  <c r="Y195" i="1" s="1"/>
  <c r="Q215" i="1"/>
  <c r="R215" i="1" s="1"/>
  <c r="X215" i="1" s="1"/>
  <c r="Y215" i="1" s="1"/>
  <c r="Q115" i="1"/>
  <c r="R115" i="1" s="1"/>
  <c r="X115" i="1" s="1"/>
  <c r="Y115" i="1" s="1"/>
  <c r="Q140" i="1"/>
  <c r="R140" i="1" s="1"/>
  <c r="X140" i="1" s="1"/>
  <c r="Y140" i="1" s="1"/>
  <c r="Q111" i="1"/>
  <c r="R111" i="1" s="1"/>
  <c r="X111" i="1" s="1"/>
  <c r="Y111" i="1" s="1"/>
  <c r="Q122" i="1"/>
  <c r="R122" i="1" s="1"/>
  <c r="X122" i="1" s="1"/>
  <c r="Y122" i="1" s="1"/>
  <c r="X132" i="1"/>
  <c r="Y132" i="1" s="1"/>
  <c r="X153" i="1"/>
  <c r="Y153" i="1" s="1"/>
  <c r="X211" i="1"/>
  <c r="Y211" i="1" s="1"/>
  <c r="X106" i="1"/>
  <c r="Y106" i="1" s="1"/>
  <c r="X112" i="1"/>
  <c r="Y112" i="1" s="1"/>
  <c r="X123" i="1"/>
  <c r="Y123" i="1" s="1"/>
  <c r="X133" i="1"/>
  <c r="Y133" i="1" s="1"/>
  <c r="X176" i="1"/>
  <c r="Y176" i="1" s="1"/>
  <c r="Q138" i="1"/>
  <c r="R138" i="1" s="1"/>
  <c r="X138" i="1" s="1"/>
  <c r="Y138" i="1" s="1"/>
  <c r="Q130" i="1"/>
  <c r="R130" i="1" s="1"/>
  <c r="X130" i="1" s="1"/>
  <c r="Y130" i="1" s="1"/>
  <c r="Q146" i="1"/>
  <c r="R146" i="1" s="1"/>
  <c r="X146" i="1" s="1"/>
  <c r="Y146" i="1" s="1"/>
  <c r="Q157" i="1"/>
  <c r="R157" i="1" s="1"/>
  <c r="X157" i="1" s="1"/>
  <c r="Y157" i="1" s="1"/>
  <c r="Q159" i="1"/>
  <c r="R159" i="1" s="1"/>
  <c r="X159" i="1" s="1"/>
  <c r="Y159" i="1" s="1"/>
  <c r="Q131" i="1"/>
  <c r="R131" i="1" s="1"/>
  <c r="X131" i="1" s="1"/>
  <c r="Y131" i="1" s="1"/>
  <c r="Q149" i="1"/>
  <c r="R149" i="1" s="1"/>
  <c r="X149" i="1" s="1"/>
  <c r="Y149" i="1" s="1"/>
  <c r="Q160" i="1"/>
  <c r="R160" i="1" s="1"/>
  <c r="X160" i="1" s="1"/>
  <c r="Y160" i="1" s="1"/>
  <c r="X188" i="1"/>
  <c r="Y188" i="1" s="1"/>
  <c r="X105" i="1"/>
  <c r="Y105" i="1" s="1"/>
  <c r="Q204" i="1"/>
  <c r="R204" i="1" s="1"/>
  <c r="X204" i="1" s="1"/>
  <c r="Y204" i="1" s="1"/>
  <c r="Q207" i="1"/>
  <c r="R207" i="1" s="1"/>
  <c r="X207" i="1" s="1"/>
  <c r="Y207" i="1" s="1"/>
  <c r="X199" i="1"/>
  <c r="Y199" i="1" s="1"/>
  <c r="X170" i="1"/>
  <c r="Y170" i="1" s="1"/>
  <c r="X124" i="1"/>
  <c r="Y124" i="1" s="1"/>
  <c r="X181" i="1"/>
  <c r="Y181" i="1" s="1"/>
  <c r="X216" i="1"/>
  <c r="Y216" i="1" s="1"/>
  <c r="X197" i="1"/>
  <c r="Y197" i="1" s="1"/>
  <c r="X134" i="1"/>
  <c r="Y134" i="1" s="1"/>
  <c r="X171" i="1"/>
  <c r="Y171" i="1" s="1"/>
  <c r="X152" i="1"/>
  <c r="Y152" i="1" s="1"/>
  <c r="X151" i="1"/>
  <c r="Y151" i="1" s="1"/>
  <c r="X143" i="1"/>
  <c r="Y143" i="1" s="1"/>
  <c r="X135" i="1"/>
  <c r="Y135" i="1" s="1"/>
  <c r="X192" i="1"/>
  <c r="Y192" i="1" s="1"/>
  <c r="X218" i="1"/>
  <c r="Y218" i="1" s="1"/>
  <c r="X212" i="1"/>
  <c r="Y212" i="1" s="1"/>
  <c r="X190" i="1"/>
  <c r="Y190" i="1" s="1"/>
  <c r="X113" i="1"/>
  <c r="Y113" i="1" s="1"/>
  <c r="X187" i="1"/>
  <c r="Y187" i="1" s="1"/>
  <c r="X103" i="1"/>
  <c r="Y103" i="1" s="1"/>
  <c r="X198" i="1"/>
  <c r="Y198" i="1" s="1"/>
  <c r="X162" i="1"/>
  <c r="Y162" i="1" s="1"/>
  <c r="X154" i="1"/>
  <c r="Y154" i="1" s="1"/>
  <c r="X127" i="1"/>
  <c r="Y127" i="1" s="1"/>
  <c r="X119" i="1"/>
  <c r="Y119" i="1" s="1"/>
  <c r="X206" i="1"/>
  <c r="Y206" i="1" s="1"/>
  <c r="X139" i="1"/>
  <c r="Y139" i="1" s="1"/>
  <c r="X209" i="1"/>
  <c r="Y209" i="1" s="1"/>
  <c r="X210" i="1"/>
  <c r="Y210" i="1" s="1"/>
  <c r="X174" i="1"/>
  <c r="Y174" i="1" s="1"/>
  <c r="X145" i="1"/>
  <c r="Y145" i="1" s="1"/>
  <c r="X121" i="1"/>
  <c r="Y121" i="1" s="1"/>
  <c r="X136" i="1"/>
  <c r="Y136" i="1" s="1"/>
  <c r="X185" i="1"/>
  <c r="Y185" i="1" s="1"/>
  <c r="X120" i="1"/>
  <c r="Y120" i="1" s="1"/>
  <c r="X155" i="1"/>
  <c r="Y155" i="1" s="1"/>
  <c r="X128" i="1"/>
  <c r="Y128" i="1" s="1"/>
  <c r="X214" i="1"/>
  <c r="Y214" i="1" s="1"/>
  <c r="X193" i="1"/>
  <c r="Y193" i="1" s="1"/>
  <c r="X107" i="1"/>
  <c r="Y107" i="1" s="1"/>
  <c r="X164" i="1"/>
  <c r="Y164" i="1" s="1"/>
  <c r="X156" i="1"/>
  <c r="Y156" i="1" s="1"/>
  <c r="X104" i="1"/>
  <c r="Y104" i="1" s="1"/>
  <c r="X183" i="1"/>
  <c r="Y183" i="1" s="1"/>
  <c r="X116" i="1"/>
  <c r="Y116" i="1" s="1"/>
  <c r="X117" i="1"/>
  <c r="Y117" i="1" s="1"/>
  <c r="X108" i="1"/>
  <c r="Y108" i="1" s="1"/>
  <c r="X126" i="1"/>
  <c r="Y126" i="1" s="1"/>
  <c r="X118" i="1"/>
  <c r="Y118" i="1" s="1"/>
  <c r="X172" i="1"/>
  <c r="Y172" i="1" s="1"/>
  <c r="X200" i="1"/>
  <c r="Y200" i="1" s="1"/>
  <c r="X167" i="1"/>
  <c r="Y167" i="1" s="1"/>
  <c r="X213" i="1"/>
  <c r="Y213" i="1" s="1"/>
  <c r="X129" i="1"/>
  <c r="Y129" i="1" s="1"/>
  <c r="X201" i="1"/>
  <c r="Y201" i="1" s="1"/>
  <c r="X144" i="1"/>
  <c r="Y144" i="1" s="1"/>
  <c r="X148" i="1"/>
  <c r="Y148" i="1" s="1"/>
  <c r="X173" i="1"/>
  <c r="Y173" i="1" s="1"/>
  <c r="X202" i="1"/>
  <c r="Y202" i="1" s="1"/>
  <c r="C12" i="2" l="1"/>
  <c r="O100" i="1" l="1"/>
  <c r="P100" i="1" s="1"/>
  <c r="O101" i="1"/>
  <c r="P101" i="1" s="1"/>
  <c r="O102" i="1"/>
  <c r="P102" i="1" s="1"/>
  <c r="Q100" i="1"/>
  <c r="U100" i="1"/>
  <c r="V100" i="1" s="1"/>
  <c r="U101" i="1"/>
  <c r="V101" i="1" s="1"/>
  <c r="U102" i="1"/>
  <c r="V102" i="1" s="1"/>
  <c r="Q102" i="1" l="1"/>
  <c r="R102" i="1" s="1"/>
  <c r="X102" i="1" s="1"/>
  <c r="Y102" i="1" s="1"/>
  <c r="Q101" i="1"/>
  <c r="R101" i="1" s="1"/>
  <c r="X101" i="1" s="1"/>
  <c r="Y101" i="1" s="1"/>
  <c r="R100" i="1"/>
  <c r="X100" i="1" s="1"/>
  <c r="Y100" i="1" s="1"/>
  <c r="C28" i="2" l="1"/>
  <c r="C23" i="2" l="1"/>
  <c r="O98" i="1" l="1"/>
  <c r="P98" i="1" s="1"/>
  <c r="O99" i="1"/>
  <c r="P99" i="1" s="1"/>
  <c r="O97" i="1"/>
  <c r="P97" i="1" s="1"/>
  <c r="U97" i="1"/>
  <c r="O93" i="1"/>
  <c r="P93" i="1" s="1"/>
  <c r="O94" i="1"/>
  <c r="P94" i="1" s="1"/>
  <c r="O95" i="1"/>
  <c r="P95" i="1" s="1"/>
  <c r="O96" i="1"/>
  <c r="P96" i="1" s="1"/>
  <c r="O92" i="1"/>
  <c r="P92" i="1" s="1"/>
  <c r="U92" i="1"/>
  <c r="O91" i="1"/>
  <c r="P91" i="1" s="1"/>
  <c r="U91" i="1"/>
  <c r="O89" i="1"/>
  <c r="P89" i="1" s="1"/>
  <c r="O90" i="1"/>
  <c r="P90" i="1" s="1"/>
  <c r="U89" i="1"/>
  <c r="V89" i="1" s="1"/>
  <c r="O86" i="1"/>
  <c r="P86" i="1" s="1"/>
  <c r="O87" i="1"/>
  <c r="P87" i="1" s="1"/>
  <c r="O88" i="1"/>
  <c r="P88" i="1" s="1"/>
  <c r="U86" i="1"/>
  <c r="U87" i="1"/>
  <c r="U88" i="1"/>
  <c r="O84" i="1"/>
  <c r="P84" i="1" s="1"/>
  <c r="O85" i="1"/>
  <c r="P85" i="1" s="1"/>
  <c r="U84" i="1"/>
  <c r="O82" i="1"/>
  <c r="P82" i="1" s="1"/>
  <c r="O83" i="1"/>
  <c r="P83" i="1" s="1"/>
  <c r="U82" i="1"/>
  <c r="V82" i="1" s="1"/>
  <c r="O79" i="1"/>
  <c r="P79" i="1" s="1"/>
  <c r="O80" i="1"/>
  <c r="P80" i="1" s="1"/>
  <c r="O81" i="1"/>
  <c r="P81" i="1" s="1"/>
  <c r="U79" i="1"/>
  <c r="U80" i="1"/>
  <c r="U81" i="1"/>
  <c r="O77" i="1"/>
  <c r="P77" i="1" s="1"/>
  <c r="O78" i="1"/>
  <c r="P78" i="1" s="1"/>
  <c r="U77" i="1"/>
  <c r="V77" i="1" s="1"/>
  <c r="O76" i="1"/>
  <c r="P76" i="1" s="1"/>
  <c r="U76" i="1"/>
  <c r="O75" i="1"/>
  <c r="P75" i="1" s="1"/>
  <c r="U75" i="1"/>
  <c r="O74" i="1"/>
  <c r="P74" i="1" s="1"/>
  <c r="U74" i="1"/>
  <c r="O72" i="1"/>
  <c r="P72" i="1" s="1"/>
  <c r="O73" i="1"/>
  <c r="P73" i="1" s="1"/>
  <c r="O68" i="1"/>
  <c r="P68" i="1" s="1"/>
  <c r="O69" i="1"/>
  <c r="P69" i="1" s="1"/>
  <c r="O70" i="1"/>
  <c r="P70" i="1" s="1"/>
  <c r="O71" i="1"/>
  <c r="P71" i="1" s="1"/>
  <c r="O66" i="1"/>
  <c r="P66" i="1" s="1"/>
  <c r="O67" i="1"/>
  <c r="P67" i="1" s="1"/>
  <c r="O65" i="1"/>
  <c r="P65" i="1" s="1"/>
  <c r="U65" i="1"/>
  <c r="O64" i="1"/>
  <c r="P64" i="1" s="1"/>
  <c r="U64" i="1"/>
  <c r="O63" i="1"/>
  <c r="P63" i="1" s="1"/>
  <c r="U63" i="1"/>
  <c r="O62" i="1"/>
  <c r="P62" i="1" s="1"/>
  <c r="U62" i="1"/>
  <c r="O61" i="1"/>
  <c r="P61" i="1" s="1"/>
  <c r="U61" i="1"/>
  <c r="O60" i="1"/>
  <c r="P60" i="1" s="1"/>
  <c r="U60" i="1"/>
  <c r="O56" i="1"/>
  <c r="P56" i="1" s="1"/>
  <c r="O57" i="1"/>
  <c r="P57" i="1" s="1"/>
  <c r="O58" i="1"/>
  <c r="P58" i="1" s="1"/>
  <c r="O59" i="1"/>
  <c r="P59" i="1" s="1"/>
  <c r="U56" i="1"/>
  <c r="U57" i="1"/>
  <c r="O54" i="1"/>
  <c r="P54" i="1" s="1"/>
  <c r="O55" i="1"/>
  <c r="P55" i="1" s="1"/>
  <c r="O51" i="1"/>
  <c r="P51" i="1" s="1"/>
  <c r="O52" i="1"/>
  <c r="P52" i="1" s="1"/>
  <c r="O53" i="1"/>
  <c r="P53" i="1" s="1"/>
  <c r="U51" i="1"/>
  <c r="U52" i="1"/>
  <c r="V52" i="1" s="1"/>
  <c r="U53" i="1"/>
  <c r="O50" i="1"/>
  <c r="P50" i="1" s="1"/>
  <c r="U50" i="1"/>
  <c r="O49" i="1"/>
  <c r="P49" i="1" s="1"/>
  <c r="U49" i="1"/>
  <c r="O48" i="1"/>
  <c r="P48" i="1" s="1"/>
  <c r="U48" i="1"/>
  <c r="O43" i="1"/>
  <c r="P43" i="1" s="1"/>
  <c r="O44" i="1"/>
  <c r="P44" i="1" s="1"/>
  <c r="O45" i="1"/>
  <c r="P45" i="1" s="1"/>
  <c r="O46" i="1"/>
  <c r="P46" i="1" s="1"/>
  <c r="O47" i="1"/>
  <c r="P47" i="1" s="1"/>
  <c r="U43" i="1"/>
  <c r="U44" i="1"/>
  <c r="U45" i="1"/>
  <c r="O41" i="1"/>
  <c r="P41" i="1" s="1"/>
  <c r="O42" i="1"/>
  <c r="P42" i="1" s="1"/>
  <c r="O38" i="1"/>
  <c r="P38" i="1" s="1"/>
  <c r="O39" i="1"/>
  <c r="P39" i="1" s="1"/>
  <c r="O40" i="1"/>
  <c r="P40" i="1" s="1"/>
  <c r="U38" i="1"/>
  <c r="U39" i="1"/>
  <c r="O37" i="1"/>
  <c r="P37" i="1" s="1"/>
  <c r="U37" i="1"/>
  <c r="O34" i="1"/>
  <c r="P34" i="1" s="1"/>
  <c r="O35" i="1"/>
  <c r="P35" i="1" s="1"/>
  <c r="O36" i="1"/>
  <c r="P36" i="1" s="1"/>
  <c r="U34" i="1"/>
  <c r="V34" i="1" s="1"/>
  <c r="U35" i="1"/>
  <c r="U36" i="1"/>
  <c r="Q77" i="1" l="1"/>
  <c r="R77" i="1" s="1"/>
  <c r="X77" i="1" s="1"/>
  <c r="Y77" i="1" s="1"/>
  <c r="Q78" i="1"/>
  <c r="R78" i="1" s="1"/>
  <c r="Q53" i="1"/>
  <c r="R53" i="1" s="1"/>
  <c r="Q82" i="1"/>
  <c r="R82" i="1" s="1"/>
  <c r="X82" i="1" s="1"/>
  <c r="Y82" i="1" s="1"/>
  <c r="Q79" i="1"/>
  <c r="R79" i="1" s="1"/>
  <c r="Q83" i="1"/>
  <c r="R83" i="1" s="1"/>
  <c r="Q84" i="1"/>
  <c r="R84" i="1" s="1"/>
  <c r="Q35" i="1"/>
  <c r="R35" i="1" s="1"/>
  <c r="X35" i="1" s="1"/>
  <c r="Y35" i="1" s="1"/>
  <c r="Q55" i="1"/>
  <c r="R55" i="1" s="1"/>
  <c r="Q91" i="1"/>
  <c r="R91" i="1" s="1"/>
  <c r="X91" i="1" s="1"/>
  <c r="Y91" i="1" s="1"/>
  <c r="Q52" i="1"/>
  <c r="R52" i="1" s="1"/>
  <c r="X52" i="1" s="1"/>
  <c r="Y52" i="1" s="1"/>
  <c r="Q80" i="1"/>
  <c r="R80" i="1" s="1"/>
  <c r="X80" i="1" s="1"/>
  <c r="Q85" i="1"/>
  <c r="R85" i="1" s="1"/>
  <c r="Q69" i="1"/>
  <c r="R69" i="1" s="1"/>
  <c r="Q88" i="1"/>
  <c r="R88" i="1" s="1"/>
  <c r="X88" i="1" s="1"/>
  <c r="Y88" i="1" s="1"/>
  <c r="Q72" i="1"/>
  <c r="R72" i="1" s="1"/>
  <c r="Q57" i="1"/>
  <c r="R57" i="1" s="1"/>
  <c r="X57" i="1" s="1"/>
  <c r="Y57" i="1" s="1"/>
  <c r="Q36" i="1"/>
  <c r="R36" i="1" s="1"/>
  <c r="Q56" i="1"/>
  <c r="R56" i="1" s="1"/>
  <c r="X56" i="1" s="1"/>
  <c r="Y56" i="1" s="1"/>
  <c r="Q54" i="1"/>
  <c r="R54" i="1" s="1"/>
  <c r="Q68" i="1"/>
  <c r="R68" i="1" s="1"/>
  <c r="Q94" i="1"/>
  <c r="R94" i="1" s="1"/>
  <c r="Q51" i="1"/>
  <c r="R51" i="1" s="1"/>
  <c r="X51" i="1" s="1"/>
  <c r="Q73" i="1"/>
  <c r="R73" i="1" s="1"/>
  <c r="Q93" i="1"/>
  <c r="R93" i="1" s="1"/>
  <c r="Q67" i="1"/>
  <c r="R67" i="1" s="1"/>
  <c r="Q87" i="1"/>
  <c r="R87" i="1" s="1"/>
  <c r="Q66" i="1"/>
  <c r="R66" i="1" s="1"/>
  <c r="Q86" i="1"/>
  <c r="R86" i="1" s="1"/>
  <c r="X86" i="1" s="1"/>
  <c r="Y86" i="1" s="1"/>
  <c r="Q90" i="1"/>
  <c r="R90" i="1" s="1"/>
  <c r="Q89" i="1"/>
  <c r="R89" i="1" s="1"/>
  <c r="X89" i="1" s="1"/>
  <c r="Y89" i="1" s="1"/>
  <c r="Q92" i="1"/>
  <c r="R92" i="1" s="1"/>
  <c r="Q81" i="1"/>
  <c r="R81" i="1" s="1"/>
  <c r="X81" i="1" s="1"/>
  <c r="Y81" i="1" s="1"/>
  <c r="Q99" i="1"/>
  <c r="R99" i="1" s="1"/>
  <c r="Q98" i="1"/>
  <c r="R98" i="1" s="1"/>
  <c r="Q97" i="1"/>
  <c r="R97" i="1" s="1"/>
  <c r="X97" i="1" s="1"/>
  <c r="Y97" i="1" s="1"/>
  <c r="Q59" i="1"/>
  <c r="R59" i="1" s="1"/>
  <c r="Q60" i="1"/>
  <c r="R60" i="1" s="1"/>
  <c r="X60" i="1" s="1"/>
  <c r="Y60" i="1" s="1"/>
  <c r="Q62" i="1"/>
  <c r="R62" i="1" s="1"/>
  <c r="Q64" i="1"/>
  <c r="R64" i="1" s="1"/>
  <c r="Q71" i="1"/>
  <c r="R71" i="1" s="1"/>
  <c r="Q74" i="1"/>
  <c r="R74" i="1" s="1"/>
  <c r="X74" i="1" s="1"/>
  <c r="Y74" i="1" s="1"/>
  <c r="Q76" i="1"/>
  <c r="R76" i="1" s="1"/>
  <c r="Q58" i="1"/>
  <c r="R58" i="1" s="1"/>
  <c r="Q70" i="1"/>
  <c r="R70" i="1" s="1"/>
  <c r="Q44" i="1"/>
  <c r="R44" i="1" s="1"/>
  <c r="X44" i="1" s="1"/>
  <c r="Y44" i="1" s="1"/>
  <c r="Q40" i="1"/>
  <c r="R40" i="1" s="1"/>
  <c r="Q61" i="1"/>
  <c r="R61" i="1" s="1"/>
  <c r="Q63" i="1"/>
  <c r="R63" i="1" s="1"/>
  <c r="X63" i="1" s="1"/>
  <c r="Y63" i="1" s="1"/>
  <c r="Q65" i="1"/>
  <c r="R65" i="1" s="1"/>
  <c r="Q75" i="1"/>
  <c r="R75" i="1" s="1"/>
  <c r="Q96" i="1"/>
  <c r="R96" i="1" s="1"/>
  <c r="Q49" i="1"/>
  <c r="R49" i="1" s="1"/>
  <c r="Q95" i="1"/>
  <c r="R95" i="1" s="1"/>
  <c r="Q39" i="1"/>
  <c r="R39" i="1" s="1"/>
  <c r="X39" i="1" s="1"/>
  <c r="Y39" i="1" s="1"/>
  <c r="Q42" i="1"/>
  <c r="R42" i="1" s="1"/>
  <c r="Q38" i="1"/>
  <c r="R38" i="1" s="1"/>
  <c r="X38" i="1" s="1"/>
  <c r="Q47" i="1"/>
  <c r="R47" i="1" s="1"/>
  <c r="Q46" i="1"/>
  <c r="R46" i="1" s="1"/>
  <c r="Q34" i="1"/>
  <c r="R34" i="1" s="1"/>
  <c r="X34" i="1" s="1"/>
  <c r="Y34" i="1" s="1"/>
  <c r="Q43" i="1"/>
  <c r="R43" i="1" s="1"/>
  <c r="X43" i="1" s="1"/>
  <c r="Y43" i="1" s="1"/>
  <c r="Q41" i="1"/>
  <c r="R41" i="1" s="1"/>
  <c r="Q45" i="1"/>
  <c r="R45" i="1" s="1"/>
  <c r="X45" i="1" s="1"/>
  <c r="Y45" i="1" s="1"/>
  <c r="Q48" i="1"/>
  <c r="R48" i="1" s="1"/>
  <c r="Q50" i="1"/>
  <c r="R50" i="1" s="1"/>
  <c r="Q37" i="1"/>
  <c r="R37" i="1" s="1"/>
  <c r="U99" i="1"/>
  <c r="V99" i="1" s="1"/>
  <c r="U98" i="1"/>
  <c r="V98" i="1" s="1"/>
  <c r="U94" i="1"/>
  <c r="V94" i="1" s="1"/>
  <c r="V97" i="1"/>
  <c r="U96" i="1"/>
  <c r="V96" i="1" s="1"/>
  <c r="U95" i="1"/>
  <c r="V95" i="1" s="1"/>
  <c r="U93" i="1"/>
  <c r="V92" i="1"/>
  <c r="V91" i="1"/>
  <c r="U90" i="1"/>
  <c r="V90" i="1" s="1"/>
  <c r="U83" i="1"/>
  <c r="V83" i="1" s="1"/>
  <c r="U85" i="1"/>
  <c r="V85" i="1" s="1"/>
  <c r="V88" i="1"/>
  <c r="V87" i="1"/>
  <c r="V86" i="1"/>
  <c r="V84" i="1"/>
  <c r="V81" i="1"/>
  <c r="V80" i="1"/>
  <c r="V79" i="1"/>
  <c r="U78" i="1"/>
  <c r="V76" i="1"/>
  <c r="V75" i="1"/>
  <c r="U66" i="1"/>
  <c r="V66" i="1" s="1"/>
  <c r="V74" i="1"/>
  <c r="U73" i="1"/>
  <c r="V73" i="1" s="1"/>
  <c r="U72" i="1"/>
  <c r="V72" i="1" s="1"/>
  <c r="U71" i="1"/>
  <c r="V71" i="1" s="1"/>
  <c r="U70" i="1"/>
  <c r="V70" i="1" s="1"/>
  <c r="U69" i="1"/>
  <c r="V69" i="1" s="1"/>
  <c r="U68" i="1"/>
  <c r="U67" i="1"/>
  <c r="V65" i="1"/>
  <c r="V64" i="1"/>
  <c r="V63" i="1"/>
  <c r="V62" i="1"/>
  <c r="U59" i="1"/>
  <c r="V59" i="1" s="1"/>
  <c r="U58" i="1"/>
  <c r="V58" i="1" s="1"/>
  <c r="V61" i="1"/>
  <c r="V60" i="1"/>
  <c r="U55" i="1"/>
  <c r="V55" i="1" s="1"/>
  <c r="U54" i="1"/>
  <c r="V54" i="1" s="1"/>
  <c r="V57" i="1"/>
  <c r="V56" i="1"/>
  <c r="V51" i="1"/>
  <c r="V53" i="1"/>
  <c r="V50" i="1"/>
  <c r="V49" i="1"/>
  <c r="U47" i="1"/>
  <c r="V47" i="1" s="1"/>
  <c r="V48" i="1"/>
  <c r="U41" i="1"/>
  <c r="V41" i="1" s="1"/>
  <c r="V44" i="1"/>
  <c r="V45" i="1"/>
  <c r="V43" i="1"/>
  <c r="U40" i="1"/>
  <c r="V40" i="1" s="1"/>
  <c r="U46" i="1"/>
  <c r="U42" i="1"/>
  <c r="V38" i="1"/>
  <c r="V39" i="1"/>
  <c r="V37" i="1"/>
  <c r="V35" i="1"/>
  <c r="V36" i="1"/>
  <c r="X85" i="1" l="1"/>
  <c r="Y85" i="1" s="1"/>
  <c r="X99" i="1"/>
  <c r="Y99" i="1" s="1"/>
  <c r="X98" i="1"/>
  <c r="Y98" i="1" s="1"/>
  <c r="X94" i="1"/>
  <c r="Y94" i="1" s="1"/>
  <c r="X95" i="1"/>
  <c r="Y95" i="1" s="1"/>
  <c r="X96" i="1"/>
  <c r="Y96" i="1" s="1"/>
  <c r="X83" i="1"/>
  <c r="Y83" i="1" s="1"/>
  <c r="V93" i="1"/>
  <c r="X93" i="1"/>
  <c r="Y93" i="1" s="1"/>
  <c r="X92" i="1"/>
  <c r="Y92" i="1" s="1"/>
  <c r="X87" i="1"/>
  <c r="Y87" i="1" s="1"/>
  <c r="X90" i="1"/>
  <c r="Y90" i="1" s="1"/>
  <c r="X84" i="1"/>
  <c r="Y84" i="1" s="1"/>
  <c r="Y80" i="1"/>
  <c r="X79" i="1"/>
  <c r="Y79" i="1" s="1"/>
  <c r="V78" i="1"/>
  <c r="X78" i="1"/>
  <c r="Y78" i="1" s="1"/>
  <c r="X66" i="1"/>
  <c r="Y66" i="1" s="1"/>
  <c r="X76" i="1"/>
  <c r="Y76" i="1" s="1"/>
  <c r="X75" i="1"/>
  <c r="Y75" i="1" s="1"/>
  <c r="X71" i="1"/>
  <c r="Y71" i="1" s="1"/>
  <c r="X72" i="1"/>
  <c r="Y72" i="1" s="1"/>
  <c r="X73" i="1"/>
  <c r="Y73" i="1" s="1"/>
  <c r="X69" i="1"/>
  <c r="Y69" i="1" s="1"/>
  <c r="X70" i="1"/>
  <c r="Y70" i="1" s="1"/>
  <c r="V68" i="1"/>
  <c r="X68" i="1"/>
  <c r="Y68" i="1" s="1"/>
  <c r="V67" i="1"/>
  <c r="X67" i="1"/>
  <c r="Y67" i="1" s="1"/>
  <c r="X65" i="1"/>
  <c r="Y65" i="1" s="1"/>
  <c r="X64" i="1"/>
  <c r="Y64" i="1" s="1"/>
  <c r="X59" i="1"/>
  <c r="Y59" i="1" s="1"/>
  <c r="X58" i="1"/>
  <c r="Y58" i="1" s="1"/>
  <c r="X54" i="1"/>
  <c r="Y54" i="1" s="1"/>
  <c r="X62" i="1"/>
  <c r="Y62" i="1" s="1"/>
  <c r="X61" i="1"/>
  <c r="Y61" i="1" s="1"/>
  <c r="X55" i="1"/>
  <c r="Y55" i="1" s="1"/>
  <c r="Y51" i="1"/>
  <c r="X47" i="1"/>
  <c r="Y47" i="1" s="1"/>
  <c r="X53" i="1"/>
  <c r="Y53" i="1" s="1"/>
  <c r="X50" i="1"/>
  <c r="Y50" i="1" s="1"/>
  <c r="X49" i="1"/>
  <c r="Y49" i="1" s="1"/>
  <c r="X40" i="1"/>
  <c r="Y40" i="1" s="1"/>
  <c r="X41" i="1"/>
  <c r="Y41" i="1" s="1"/>
  <c r="X48" i="1"/>
  <c r="Y48" i="1" s="1"/>
  <c r="Y38" i="1"/>
  <c r="X46" i="1"/>
  <c r="Y46" i="1" s="1"/>
  <c r="V46" i="1"/>
  <c r="V42" i="1"/>
  <c r="X42" i="1"/>
  <c r="Y42" i="1" s="1"/>
  <c r="X37" i="1"/>
  <c r="Y37" i="1" s="1"/>
  <c r="X36" i="1"/>
  <c r="Y36" i="1" s="1"/>
  <c r="C15" i="2" l="1"/>
  <c r="C29" i="2"/>
  <c r="C24" i="2"/>
  <c r="C22" i="2"/>
  <c r="O31" i="1" l="1"/>
  <c r="P31" i="1" s="1"/>
  <c r="O32" i="1"/>
  <c r="P32" i="1" s="1"/>
  <c r="O33" i="1"/>
  <c r="P33" i="1" s="1"/>
  <c r="U31" i="1"/>
  <c r="U32" i="1"/>
  <c r="U33" i="1"/>
  <c r="O29" i="1"/>
  <c r="P29" i="1" s="1"/>
  <c r="O30" i="1"/>
  <c r="P30" i="1" s="1"/>
  <c r="U30" i="1"/>
  <c r="V30" i="1" s="1"/>
  <c r="O27" i="1"/>
  <c r="P27" i="1" s="1"/>
  <c r="O28" i="1"/>
  <c r="P28" i="1" s="1"/>
  <c r="U27" i="1"/>
  <c r="V27" i="1" s="1"/>
  <c r="O26" i="1"/>
  <c r="P26" i="1" s="1"/>
  <c r="U26" i="1"/>
  <c r="O24" i="1"/>
  <c r="P24" i="1" s="1"/>
  <c r="O25" i="1"/>
  <c r="P25" i="1" s="1"/>
  <c r="U25" i="1"/>
  <c r="O22" i="1"/>
  <c r="P22" i="1" s="1"/>
  <c r="O23" i="1"/>
  <c r="P23" i="1" s="1"/>
  <c r="U22" i="1"/>
  <c r="U23" i="1"/>
  <c r="V23" i="1" s="1"/>
  <c r="O21" i="1"/>
  <c r="P21" i="1" s="1"/>
  <c r="U21" i="1"/>
  <c r="O19" i="1"/>
  <c r="P19" i="1" s="1"/>
  <c r="O20" i="1"/>
  <c r="P20" i="1" s="1"/>
  <c r="U19" i="1"/>
  <c r="V19" i="1" s="1"/>
  <c r="O17" i="1"/>
  <c r="P17" i="1" s="1"/>
  <c r="O18" i="1"/>
  <c r="P18" i="1" s="1"/>
  <c r="O16" i="1"/>
  <c r="P16" i="1" s="1"/>
  <c r="U16" i="1"/>
  <c r="O14" i="1"/>
  <c r="P14" i="1" s="1"/>
  <c r="O15" i="1"/>
  <c r="P15" i="1" s="1"/>
  <c r="U14" i="1"/>
  <c r="V14" i="1" s="1"/>
  <c r="U15" i="1"/>
  <c r="V15" i="1" s="1"/>
  <c r="O13" i="1"/>
  <c r="P13" i="1" s="1"/>
  <c r="U13" i="1"/>
  <c r="V13" i="1" s="1"/>
  <c r="O12" i="1"/>
  <c r="P12" i="1" s="1"/>
  <c r="U12" i="1"/>
  <c r="O9" i="1"/>
  <c r="P9" i="1" s="1"/>
  <c r="O10" i="1"/>
  <c r="P10" i="1" s="1"/>
  <c r="O11" i="1"/>
  <c r="P11" i="1" s="1"/>
  <c r="O7" i="1"/>
  <c r="P7" i="1" s="1"/>
  <c r="O8" i="1"/>
  <c r="P8" i="1" s="1"/>
  <c r="U7" i="1"/>
  <c r="U8" i="1"/>
  <c r="V8" i="1" s="1"/>
  <c r="Q32" i="1" l="1"/>
  <c r="R32" i="1" s="1"/>
  <c r="Q31" i="1"/>
  <c r="R31" i="1" s="1"/>
  <c r="Q33" i="1"/>
  <c r="R33" i="1" s="1"/>
  <c r="X33" i="1" s="1"/>
  <c r="Q29" i="1"/>
  <c r="R29" i="1" s="1"/>
  <c r="Q27" i="1"/>
  <c r="R27" i="1" s="1"/>
  <c r="X27" i="1" s="1"/>
  <c r="Y27" i="1" s="1"/>
  <c r="Q30" i="1"/>
  <c r="R30" i="1" s="1"/>
  <c r="X30" i="1" s="1"/>
  <c r="Y30" i="1" s="1"/>
  <c r="Q7" i="1"/>
  <c r="R7" i="1" s="1"/>
  <c r="X7" i="1" s="1"/>
  <c r="Y7" i="1" s="1"/>
  <c r="Q9" i="1"/>
  <c r="R9" i="1" s="1"/>
  <c r="Q23" i="1"/>
  <c r="R23" i="1" s="1"/>
  <c r="X23" i="1" s="1"/>
  <c r="Y23" i="1" s="1"/>
  <c r="Q25" i="1"/>
  <c r="R25" i="1" s="1"/>
  <c r="X25" i="1" s="1"/>
  <c r="Y25" i="1" s="1"/>
  <c r="Q15" i="1"/>
  <c r="R15" i="1" s="1"/>
  <c r="X15" i="1" s="1"/>
  <c r="Y15" i="1" s="1"/>
  <c r="Q11" i="1"/>
  <c r="R11" i="1" s="1"/>
  <c r="Q10" i="1"/>
  <c r="R10" i="1" s="1"/>
  <c r="Q14" i="1"/>
  <c r="R14" i="1" s="1"/>
  <c r="X14" i="1" s="1"/>
  <c r="Y14" i="1" s="1"/>
  <c r="Q18" i="1"/>
  <c r="R18" i="1" s="1"/>
  <c r="Q20" i="1"/>
  <c r="R20" i="1" s="1"/>
  <c r="Q17" i="1"/>
  <c r="R17" i="1" s="1"/>
  <c r="Q19" i="1"/>
  <c r="R19" i="1" s="1"/>
  <c r="X19" i="1" s="1"/>
  <c r="Y19" i="1" s="1"/>
  <c r="Q8" i="1"/>
  <c r="R8" i="1" s="1"/>
  <c r="X8" i="1" s="1"/>
  <c r="Y8" i="1" s="1"/>
  <c r="Q22" i="1"/>
  <c r="R22" i="1" s="1"/>
  <c r="X22" i="1" s="1"/>
  <c r="Y22" i="1" s="1"/>
  <c r="Q24" i="1"/>
  <c r="R24" i="1" s="1"/>
  <c r="Q28" i="1"/>
  <c r="R28" i="1" s="1"/>
  <c r="Q12" i="1"/>
  <c r="R12" i="1" s="1"/>
  <c r="X12" i="1" s="1"/>
  <c r="Y12" i="1" s="1"/>
  <c r="Q16" i="1"/>
  <c r="R16" i="1" s="1"/>
  <c r="Q26" i="1"/>
  <c r="R26" i="1" s="1"/>
  <c r="X26" i="1" s="1"/>
  <c r="Y26" i="1" s="1"/>
  <c r="Q13" i="1"/>
  <c r="R13" i="1" s="1"/>
  <c r="X13" i="1" s="1"/>
  <c r="Y13" i="1" s="1"/>
  <c r="Q21" i="1"/>
  <c r="R21" i="1" s="1"/>
  <c r="X21" i="1" s="1"/>
  <c r="Y21" i="1" s="1"/>
  <c r="U24" i="1"/>
  <c r="V24" i="1" s="1"/>
  <c r="V33" i="1"/>
  <c r="V32" i="1"/>
  <c r="V31" i="1"/>
  <c r="U29" i="1"/>
  <c r="U28" i="1"/>
  <c r="V28" i="1" s="1"/>
  <c r="V25" i="1"/>
  <c r="V26" i="1"/>
  <c r="V22" i="1"/>
  <c r="V21" i="1"/>
  <c r="U18" i="1"/>
  <c r="V18" i="1" s="1"/>
  <c r="U20" i="1"/>
  <c r="V20" i="1" s="1"/>
  <c r="U17" i="1"/>
  <c r="V16" i="1"/>
  <c r="V12" i="1"/>
  <c r="U11" i="1"/>
  <c r="V11" i="1" s="1"/>
  <c r="U10" i="1"/>
  <c r="V10" i="1" s="1"/>
  <c r="U9" i="1"/>
  <c r="V7" i="1"/>
  <c r="C10" i="2" l="1"/>
  <c r="X32" i="1"/>
  <c r="Y32" i="1" s="1"/>
  <c r="Y33" i="1"/>
  <c r="X11" i="1"/>
  <c r="Y11" i="1" s="1"/>
  <c r="X24" i="1"/>
  <c r="Y24" i="1" s="1"/>
  <c r="X28" i="1"/>
  <c r="Y28" i="1" s="1"/>
  <c r="X31" i="1"/>
  <c r="Y31" i="1" s="1"/>
  <c r="V29" i="1"/>
  <c r="X29" i="1"/>
  <c r="Y29" i="1" s="1"/>
  <c r="X18" i="1"/>
  <c r="Y18" i="1" s="1"/>
  <c r="X20" i="1"/>
  <c r="Y20" i="1" s="1"/>
  <c r="V17" i="1"/>
  <c r="X17" i="1"/>
  <c r="Y17" i="1" s="1"/>
  <c r="X16" i="1"/>
  <c r="Y16" i="1" s="1"/>
  <c r="X10" i="1"/>
  <c r="Y10" i="1" s="1"/>
  <c r="V9" i="1"/>
  <c r="X9" i="1"/>
  <c r="Y9" i="1" s="1"/>
  <c r="C27" i="2" l="1"/>
  <c r="D4" i="2"/>
  <c r="E4" i="2" s="1"/>
  <c r="F4" i="2" s="1"/>
  <c r="G4" i="2" s="1"/>
  <c r="H4" i="2" s="1"/>
  <c r="I4" i="2" s="1"/>
  <c r="J4" i="2" s="1"/>
  <c r="K4" i="2" s="1"/>
  <c r="L4" i="2" s="1"/>
  <c r="M4" i="2" s="1"/>
  <c r="N4" i="2" s="1"/>
  <c r="A1" i="3"/>
  <c r="C16" i="2" l="1"/>
  <c r="C20" i="2" l="1"/>
  <c r="C18" i="2" l="1"/>
  <c r="O6" i="1" l="1"/>
  <c r="O5" i="1"/>
  <c r="O4" i="1"/>
  <c r="C9" i="2" l="1"/>
  <c r="C5" i="2"/>
  <c r="C14" i="2"/>
  <c r="C25" i="2"/>
  <c r="C26" i="2"/>
  <c r="C8" i="2"/>
  <c r="P5" i="1"/>
  <c r="Q5" i="1"/>
  <c r="P6" i="1"/>
  <c r="Q6" i="1"/>
  <c r="P4" i="1"/>
  <c r="C11" i="2" s="1"/>
  <c r="Q4" i="1"/>
  <c r="U5" i="1"/>
  <c r="V5" i="1" s="1"/>
  <c r="U4" i="1"/>
  <c r="V4" i="1" s="1"/>
  <c r="U6" i="1"/>
  <c r="V6" i="1" s="1"/>
  <c r="R5" i="1" l="1"/>
  <c r="X5" i="1" s="1"/>
  <c r="Y5" i="1" s="1"/>
  <c r="R6" i="1"/>
  <c r="X6" i="1" s="1"/>
  <c r="Y6" i="1" s="1"/>
  <c r="R4" i="1"/>
  <c r="X4" i="1" s="1"/>
  <c r="Y4" i="1" s="1"/>
  <c r="C6" i="2" l="1"/>
  <c r="C7" i="2"/>
  <c r="C19" i="2"/>
  <c r="C21" i="2"/>
  <c r="Q1" i="1" l="1"/>
  <c r="C17" i="2"/>
  <c r="D14" i="2" l="1"/>
  <c r="L9" i="2"/>
  <c r="K6" i="2"/>
  <c r="E29" i="2"/>
  <c r="G7" i="2"/>
  <c r="D21" i="2"/>
  <c r="J15" i="2"/>
  <c r="G25" i="2"/>
  <c r="J28" i="2"/>
  <c r="L26" i="2"/>
  <c r="I22" i="2"/>
  <c r="J7" i="2"/>
  <c r="G30" i="2"/>
  <c r="E11" i="2"/>
  <c r="G14" i="2"/>
  <c r="E22" i="2"/>
  <c r="G10" i="2"/>
  <c r="D7" i="2"/>
  <c r="E5" i="2"/>
  <c r="E8" i="2"/>
  <c r="J13" i="2"/>
  <c r="J26" i="2"/>
  <c r="I20" i="2"/>
  <c r="N27" i="2"/>
  <c r="H11" i="2"/>
  <c r="L16" i="2"/>
  <c r="I10" i="2"/>
  <c r="E28" i="2"/>
  <c r="D29" i="2"/>
  <c r="M30" i="2"/>
  <c r="D23" i="2"/>
  <c r="H32" i="2"/>
  <c r="J31" i="2"/>
  <c r="K14" i="2"/>
  <c r="I14" i="2"/>
  <c r="N18" i="2"/>
  <c r="G23" i="2"/>
  <c r="D10" i="2"/>
  <c r="I8" i="2"/>
  <c r="J30" i="2"/>
  <c r="F5" i="2"/>
  <c r="G16" i="2"/>
  <c r="L32" i="2"/>
  <c r="J27" i="2"/>
  <c r="M15" i="2"/>
  <c r="K28" i="2"/>
  <c r="I17" i="2"/>
  <c r="D20" i="2"/>
  <c r="E6" i="2"/>
  <c r="H6" i="2"/>
  <c r="I12" i="2"/>
  <c r="J23" i="2"/>
  <c r="J11" i="2"/>
  <c r="H8" i="2"/>
  <c r="F27" i="2"/>
  <c r="E13" i="2"/>
  <c r="I30" i="2"/>
  <c r="K11" i="2"/>
  <c r="N8" i="2"/>
  <c r="D32" i="2"/>
  <c r="J8" i="2"/>
  <c r="K19" i="2"/>
  <c r="N15" i="2"/>
  <c r="L18" i="2"/>
  <c r="I18" i="2"/>
  <c r="I16" i="2"/>
  <c r="H7" i="2"/>
  <c r="F24" i="2"/>
  <c r="F8" i="2"/>
  <c r="H27" i="2"/>
  <c r="N10" i="2"/>
  <c r="G19" i="2"/>
  <c r="J19" i="2"/>
  <c r="I11" i="2"/>
  <c r="L12" i="2"/>
  <c r="N5" i="2"/>
  <c r="G26" i="2"/>
  <c r="D12" i="2"/>
  <c r="L21" i="2"/>
  <c r="D11" i="2"/>
  <c r="K21" i="2"/>
  <c r="E19" i="2"/>
  <c r="L30" i="2"/>
  <c r="K22" i="2"/>
  <c r="I19" i="2"/>
  <c r="E18" i="2"/>
  <c r="H17" i="2"/>
  <c r="L27" i="2"/>
  <c r="D13" i="2"/>
  <c r="L29" i="2"/>
  <c r="H13" i="2"/>
  <c r="G21" i="2"/>
  <c r="G12" i="2"/>
  <c r="I21" i="2"/>
  <c r="H26" i="2"/>
  <c r="J29" i="2"/>
  <c r="N29" i="2"/>
  <c r="M5" i="2"/>
  <c r="F7" i="2"/>
  <c r="G31" i="2"/>
  <c r="I7" i="2"/>
  <c r="K26" i="2"/>
  <c r="F13" i="2"/>
  <c r="N7" i="2"/>
  <c r="J21" i="2"/>
  <c r="M23" i="2"/>
  <c r="M32" i="2"/>
  <c r="F6" i="2"/>
  <c r="M8" i="2"/>
  <c r="L14" i="2"/>
  <c r="L15" i="2"/>
  <c r="H21" i="2"/>
  <c r="K15" i="2"/>
  <c r="I29" i="2"/>
  <c r="L17" i="2"/>
  <c r="I26" i="2"/>
  <c r="J25" i="2"/>
  <c r="N30" i="2"/>
  <c r="K25" i="2"/>
  <c r="J32" i="2"/>
  <c r="I27" i="2"/>
  <c r="M11" i="2"/>
  <c r="L5" i="2"/>
  <c r="D18" i="2"/>
  <c r="H18" i="2"/>
  <c r="E15" i="2"/>
  <c r="H20" i="2"/>
  <c r="F23" i="2"/>
  <c r="D30" i="2"/>
  <c r="K17" i="2"/>
  <c r="K12" i="2"/>
  <c r="E27" i="2"/>
  <c r="D22" i="2"/>
  <c r="I5" i="2"/>
  <c r="M17" i="2"/>
  <c r="F22" i="2"/>
  <c r="N14" i="2"/>
  <c r="L6" i="2"/>
  <c r="G13" i="2"/>
  <c r="D6" i="2"/>
  <c r="E7" i="2"/>
  <c r="M25" i="2"/>
  <c r="F18" i="2"/>
  <c r="D9" i="2"/>
  <c r="K23" i="2"/>
  <c r="L28" i="2"/>
  <c r="H10" i="2"/>
  <c r="D31" i="2"/>
  <c r="J24" i="2"/>
  <c r="E17" i="2"/>
  <c r="N20" i="2"/>
  <c r="H31" i="2"/>
  <c r="G5" i="2"/>
  <c r="D27" i="2"/>
  <c r="I31" i="2"/>
  <c r="F16" i="2"/>
  <c r="F19" i="2"/>
  <c r="N26" i="2"/>
  <c r="J14" i="2"/>
  <c r="M18" i="2"/>
  <c r="G22" i="2"/>
  <c r="D8" i="2"/>
  <c r="H29" i="2"/>
  <c r="J5" i="2"/>
  <c r="N17" i="2"/>
  <c r="I32" i="2"/>
  <c r="D17" i="2"/>
  <c r="D16" i="2"/>
  <c r="G8" i="2"/>
  <c r="I23" i="2"/>
  <c r="G17" i="2"/>
  <c r="N16" i="2"/>
  <c r="L25" i="2"/>
  <c r="F20" i="2"/>
  <c r="J16" i="2"/>
  <c r="F25" i="2"/>
  <c r="E14" i="2"/>
  <c r="M7" i="2"/>
  <c r="M12" i="2"/>
  <c r="K9" i="2"/>
  <c r="N24" i="2"/>
  <c r="N31" i="2"/>
  <c r="M13" i="2"/>
  <c r="D15" i="2"/>
  <c r="E25" i="2"/>
  <c r="E21" i="2"/>
  <c r="M19" i="2"/>
  <c r="M31" i="2"/>
  <c r="K10" i="2"/>
  <c r="J6" i="2"/>
  <c r="H24" i="2"/>
  <c r="J22" i="2"/>
  <c r="E16" i="2"/>
  <c r="E24" i="2"/>
  <c r="D19" i="2"/>
  <c r="I6" i="2"/>
  <c r="N11" i="2"/>
  <c r="L22" i="2"/>
  <c r="N12" i="2"/>
  <c r="E30" i="2"/>
  <c r="G29" i="2"/>
  <c r="G9" i="2"/>
  <c r="L31" i="2"/>
  <c r="K5" i="2"/>
  <c r="K16" i="2"/>
  <c r="K18" i="2"/>
  <c r="L10" i="2"/>
  <c r="L23" i="2"/>
  <c r="F14" i="2"/>
  <c r="K29" i="2"/>
  <c r="M22" i="2"/>
  <c r="F17" i="2"/>
  <c r="M26" i="2"/>
  <c r="G20" i="2"/>
  <c r="G6" i="2"/>
  <c r="J9" i="2"/>
  <c r="J10" i="2"/>
  <c r="E32" i="2"/>
  <c r="K13" i="2"/>
  <c r="M9" i="2"/>
  <c r="N23" i="2"/>
  <c r="F9" i="2"/>
  <c r="L24" i="2"/>
  <c r="H12" i="2"/>
  <c r="M10" i="2"/>
  <c r="E23" i="2"/>
  <c r="J18" i="2"/>
  <c r="D28" i="2"/>
  <c r="I13" i="2"/>
  <c r="F15" i="2"/>
  <c r="E12" i="2"/>
  <c r="G15" i="2"/>
  <c r="H16" i="2"/>
  <c r="M28" i="2"/>
  <c r="L8" i="2"/>
  <c r="H14" i="2"/>
  <c r="G11" i="2"/>
  <c r="H19" i="2"/>
  <c r="E9" i="2"/>
  <c r="M24" i="2"/>
  <c r="N28" i="2"/>
  <c r="I24" i="2"/>
  <c r="F32" i="2"/>
  <c r="D5" i="2"/>
  <c r="K27" i="2"/>
  <c r="G32" i="2"/>
  <c r="D25" i="2"/>
  <c r="G27" i="2"/>
  <c r="K31" i="2"/>
  <c r="E26" i="2"/>
  <c r="I25" i="2"/>
  <c r="F29" i="2"/>
  <c r="H30" i="2"/>
  <c r="F31" i="2"/>
  <c r="H15" i="2"/>
  <c r="G18" i="2"/>
  <c r="F11" i="2"/>
  <c r="N13" i="2"/>
  <c r="E20" i="2"/>
  <c r="F30" i="2"/>
  <c r="L7" i="2"/>
  <c r="G28" i="2"/>
  <c r="K7" i="2"/>
  <c r="G24" i="2"/>
  <c r="M21" i="2"/>
  <c r="N6" i="2"/>
  <c r="N9" i="2"/>
  <c r="L13" i="2"/>
  <c r="H28" i="2"/>
  <c r="N25" i="2"/>
  <c r="L20" i="2"/>
  <c r="F12" i="2"/>
  <c r="J20" i="2"/>
  <c r="F26" i="2"/>
  <c r="K30" i="2"/>
  <c r="K20" i="2"/>
  <c r="J12" i="2"/>
  <c r="F28" i="2"/>
  <c r="F10" i="2"/>
  <c r="K8" i="2"/>
  <c r="I15" i="2"/>
  <c r="H22" i="2"/>
  <c r="N19" i="2"/>
  <c r="M27" i="2"/>
  <c r="H5" i="2"/>
  <c r="I9" i="2"/>
  <c r="E10" i="2"/>
  <c r="D26" i="2"/>
  <c r="M6" i="2"/>
  <c r="L11" i="2"/>
  <c r="D24" i="2"/>
  <c r="M14" i="2"/>
  <c r="I28" i="2"/>
  <c r="H9" i="2"/>
  <c r="F21" i="2"/>
  <c r="K32" i="2"/>
  <c r="J17" i="2"/>
  <c r="M16" i="2"/>
  <c r="M20" i="2"/>
  <c r="M29" i="2"/>
  <c r="K24" i="2"/>
  <c r="N21" i="2"/>
  <c r="H25" i="2"/>
  <c r="N22" i="2"/>
  <c r="H23" i="2"/>
  <c r="L19" i="2"/>
  <c r="N32" i="2"/>
  <c r="E31" i="2"/>
  <c r="E2" i="2" l="1"/>
  <c r="D2" i="2"/>
  <c r="G2" i="2"/>
  <c r="C2" i="2"/>
  <c r="L2" i="2"/>
  <c r="N2" i="2"/>
  <c r="J2" i="2"/>
  <c r="K2" i="2"/>
  <c r="I2" i="2"/>
  <c r="F2" i="2"/>
  <c r="M2" i="2"/>
  <c r="H2" i="2"/>
</calcChain>
</file>

<file path=xl/sharedStrings.xml><?xml version="1.0" encoding="utf-8"?>
<sst xmlns="http://schemas.openxmlformats.org/spreadsheetml/2006/main" count="51042" uniqueCount="16842">
  <si>
    <t>Số hóa đơn</t>
  </si>
  <si>
    <t>CHI TIẾT CÔNG NỢ PHẢI THU THEO HÓA ĐƠN</t>
  </si>
  <si>
    <t>Số ngày được nợ</t>
  </si>
  <si>
    <t>Số còn phải thu</t>
  </si>
  <si>
    <t>Tài khoản: 131; Tháng 9 năm 2025</t>
  </si>
  <si>
    <t>Ngày hóa đơn</t>
  </si>
  <si>
    <t>Hạn thanh toán</t>
  </si>
  <si>
    <t>Số ngày nợ còn lại</t>
  </si>
  <si>
    <t>Mã khách hàng</t>
  </si>
  <si>
    <t>Tiền hàng</t>
  </si>
  <si>
    <t>Nhóm nợ quá hạn</t>
  </si>
  <si>
    <t>Ngày hạch toán</t>
  </si>
  <si>
    <t>Số chứng từ</t>
  </si>
  <si>
    <t>Số ngày quá hạn</t>
  </si>
  <si>
    <t>Diễn giải</t>
  </si>
  <si>
    <t>Số còn phải thu ĐK</t>
  </si>
  <si>
    <t>Nhóm nợ trước hạn</t>
  </si>
  <si>
    <t>Ngày Thanh toán</t>
  </si>
  <si>
    <t>Chứng từ Thanh toán</t>
  </si>
  <si>
    <t>Tên Khách hàng</t>
  </si>
  <si>
    <t>Tiền chiết khấu</t>
  </si>
  <si>
    <t>Tiền VAT</t>
  </si>
  <si>
    <t>Phân loại</t>
  </si>
  <si>
    <t>Tổng giá trị</t>
  </si>
  <si>
    <t>Giá Trị HD sau CK</t>
  </si>
  <si>
    <t>Số tiền đã thu</t>
  </si>
  <si>
    <t>Ngày tính CN</t>
  </si>
  <si>
    <t>Tháng HĐ</t>
  </si>
  <si>
    <t>Tháng Thanh toán</t>
  </si>
  <si>
    <t>BẢNG TỔNG HỢP CÔNG NỢ NĂM 2025</t>
  </si>
  <si>
    <t>TỔNG CÔNG NỢ</t>
  </si>
  <si>
    <t>SATRA-025</t>
  </si>
  <si>
    <t>TRUNG TÂM ĐIỀU HÀNH SATRAFOODS</t>
  </si>
  <si>
    <t>SATRA-027</t>
  </si>
  <si>
    <t>Trung Tâm Thương Mại Satra Củ Chi</t>
  </si>
  <si>
    <t>SATRA-020</t>
  </si>
  <si>
    <t>TTTM Satra đường Phạm Hùng</t>
  </si>
  <si>
    <t>SATRA-028</t>
  </si>
  <si>
    <t>CHI NHÁNH TỔNG CÔNG TY THƯƠNG MẠI SÀI GÒN- TNHH MTV- TRUNG TÂM THƯƠNG MẠI SATRA VÕ VĂN KIỆT</t>
  </si>
  <si>
    <t>SATRA-004</t>
  </si>
  <si>
    <t>CN TCT TM SÀI GÒN – TNHH MTV – SIÊU THỊ SÀI GÒN</t>
  </si>
  <si>
    <t>Hàng trả</t>
  </si>
  <si>
    <t>Tồn đầu kỳ</t>
  </si>
  <si>
    <t>CircleK</t>
  </si>
  <si>
    <t>CÔNG TY TNHH VÒNG TRÒN ĐỎ</t>
  </si>
  <si>
    <t>CircleK Lô CR2-12, Số 107 Đại Lộ Tôn Dật Tiên, Khu A, Phú Mỹ Hưng</t>
  </si>
  <si>
    <t>CircleK 103 Trương Định</t>
  </si>
  <si>
    <t>CircleK 1.05 tại tầng 1, Tòa nhà chung cư BS11 thuộc Khu nhà ở cao tầng - Dự án Khu dân cư và Công viên Phước Thiện tại số 88 đường Phước Thiện, khu phố Phước Thiện, Phường Long Bình, Thành phố Thủ Đức, Thành phố Hồ Chí Minh, Việt Nam</t>
  </si>
  <si>
    <t>CircleK 292 Điện Biên Phủ</t>
  </si>
  <si>
    <t>CircleK Số 27 Nguyễn Gia Trí</t>
  </si>
  <si>
    <t>CircleK Một phần của căn nhà số 586 - 588 Quang Trung, Quận Gò Vấp</t>
  </si>
  <si>
    <t>CircleK 73-75 Trần Trọng Cung</t>
  </si>
  <si>
    <t>CircleK 26 Nguyễn Thái Bình</t>
  </si>
  <si>
    <t>CircleK Vườn Lài</t>
  </si>
  <si>
    <t>CircleK RS3 06-07, Richstar Residence, 239 - 241 &amp; 278 Hòa Bình</t>
  </si>
  <si>
    <t>CircleK 184 Lê Đức Thọ</t>
  </si>
  <si>
    <t>CircleK 83 Đường Số 3, Khu Phố 4</t>
  </si>
  <si>
    <t>CircleK-017</t>
  </si>
  <si>
    <t>CHI NHÁNH CÔNG TY TNHH VÒNG TRÒN ĐỎ TẠI CẦN THƠ</t>
  </si>
  <si>
    <t>CircleK 118 Đường 3/2</t>
  </si>
  <si>
    <t>CircleK 59 Nguyễn Văn Cừ</t>
  </si>
  <si>
    <t>CircleK-027</t>
  </si>
  <si>
    <t>CHI NHÁNH CÔNG TY TNHH VÒNG TRÒN ĐỎ TẠI KIÊN GIANG</t>
  </si>
  <si>
    <t>CircleK 139-141 Âu Dương Lân</t>
  </si>
  <si>
    <t>CircleK 67 Lê Đức Thọ</t>
  </si>
  <si>
    <t>CircleK 16 Ấp Bắc</t>
  </si>
  <si>
    <t>CircleK 8A/11D1 Thái Văn Lung</t>
  </si>
  <si>
    <t>CircleK L1-02 Tầng 1 Cao ốc Chung Cư SaiGon Mia, Đường số 9A Chung Cư Cụm 3,4 - Khu Dân Cư Trung Sơn</t>
  </si>
  <si>
    <t>CircleK A1.09 Sunrise City View - Khu Phức Hợp Căn Hộ Nhật Hoa, 33 Nguyễn Hữu Thọ</t>
  </si>
  <si>
    <t>CircleK 37 đường số 9A, Khu dân cư Trung Sơn</t>
  </si>
  <si>
    <t>CircleK 58-60 Hoa Cúc</t>
  </si>
  <si>
    <t>CircleK 22 Phan Xích Long</t>
  </si>
  <si>
    <t>CircleK Số 74 Nguyễn Văn Thương</t>
  </si>
  <si>
    <t>CircleK 190B Phan Văn Trị</t>
  </si>
  <si>
    <t>CircleK 31 Bà Huyện Thanh Quan</t>
  </si>
  <si>
    <t>CircleK 41 Yên Thế</t>
  </si>
  <si>
    <t>CircleK 3-5 Lý Tự Trọng</t>
  </si>
  <si>
    <t>CircleK 485 Huỳnh Tấn Phát</t>
  </si>
  <si>
    <t>CircleK-028</t>
  </si>
  <si>
    <t>CHI NHÁNH CÔNG TY TNHH VÒNG TRÒN ĐỎ TẠI KHÁNH HÒA</t>
  </si>
  <si>
    <t>CircleK 19 Lê Thánh Tôn, Nha Trang, Khánh Hòa</t>
  </si>
  <si>
    <t>CircleK Phú Mỹ Hưng - 12 Tân Trào</t>
  </si>
  <si>
    <t>CircleK Số 18 Trần Phú, Nha Trang, Khánh Hòa</t>
  </si>
  <si>
    <t>CircleK 69B Phạm Văn Hai</t>
  </si>
  <si>
    <t>CircleK 225A Hoàng Hoa Thám</t>
  </si>
  <si>
    <t>CircleK 78-80 Đồng Đen</t>
  </si>
  <si>
    <t>CircleK 144 Lê Trọng Tấn</t>
  </si>
  <si>
    <t>CircleK 17 Cao Thắng</t>
  </si>
  <si>
    <t>CircleK 309 Nguyễn Văn Khối</t>
  </si>
  <si>
    <t>CircleK 1.03 tại tầng 1, Tòa nhà chung cư S10.02 thuộc Khu nhà ở cao tầng - Dự án Khu dân cư và Công viên Phước Thiện tại số 88 đường Phước Thiện, khu phố Phước Thiện, Phường Long Bình, Thành phố Thủ Đức, Thành phố Hồ Chí Minh, Việt Nam</t>
  </si>
  <si>
    <t>CircleK 60 Lâm Văn Bền</t>
  </si>
  <si>
    <t>CircleK 525 Tô Hiến Thành</t>
  </si>
  <si>
    <t>CircleK 128 Hai Bà Trưng</t>
  </si>
  <si>
    <t>CircleK 704 Sư Vạn Hạnh</t>
  </si>
  <si>
    <t>CircleK Số 15 Nguyễn Ảnh Thủ</t>
  </si>
  <si>
    <t>CircleK 36-38 Trần Thái Tông</t>
  </si>
  <si>
    <t>CircleK 13 Tôn Đản</t>
  </si>
  <si>
    <t>CircleK 22 Nguyễn Trường Tộ</t>
  </si>
  <si>
    <t>CircleK 273 Lê Thánh Tôn</t>
  </si>
  <si>
    <t>CircleK 82 Nguyễn Huệ</t>
  </si>
  <si>
    <t>CircleK-012</t>
  </si>
  <si>
    <t>CHI NHÁNH CÔNG TY TNHH VÒNG TRÒN ĐỎ TẠI BÀ RỊA-VŨNG TÀU</t>
  </si>
  <si>
    <t>CircleK 152 Hoàng Hoa Thám</t>
  </si>
  <si>
    <t>CircleK 15 đường Trần Hữu Duyệt, Nha Trang, Khánh Hòa</t>
  </si>
  <si>
    <t>CircleK Số 06 Tháp Bà, Nha Trang, Khánh Hòa</t>
  </si>
  <si>
    <t>CircleK 271 Phạm Ngũ Lão</t>
  </si>
  <si>
    <t>CircleK 27Bis Tôn Thất Tùng</t>
  </si>
  <si>
    <t>CircleK 32A-32B Bùi Thị Xuân</t>
  </si>
  <si>
    <t>CircleK 285 Cách Mạng Tháng Tám</t>
  </si>
  <si>
    <t>CircleK 319 Lý Thường Kiệt</t>
  </si>
  <si>
    <t>CircleK-011</t>
  </si>
  <si>
    <t>CHI NHÁNH TẠI BÌNH DƯƠNG CÔNG TY TNHH VÒNG TRÒN ĐỎ</t>
  </si>
  <si>
    <t>CircleK 105 Lê Trọng Tấn, Khu Phố Bình Đường 2</t>
  </si>
  <si>
    <t>CircleK 87 Trần Nguyên Đán</t>
  </si>
  <si>
    <t>CircleK 50 Nhất Chi Mai</t>
  </si>
  <si>
    <t>CircleK L3-SH01 Toà nhà Landmart 3, Vinhomes Central Park, 720A Điện Biên Phủ</t>
  </si>
  <si>
    <t>CircleK 720A Điện Biên Phủ</t>
  </si>
  <si>
    <t>CircleK 44 Huỳnh Văn Bánh</t>
  </si>
  <si>
    <t>CircleK 190 Lê Văn Thọ</t>
  </si>
  <si>
    <t>CircleK 619 Lê Đức Thọ</t>
  </si>
  <si>
    <t>CircleK 02 Đường Nội Khu Hưng Gia IV</t>
  </si>
  <si>
    <t>CircleK Số 92B Hòa Bình</t>
  </si>
  <si>
    <t>CircleK 17H-17K Dương Đình Nghệ</t>
  </si>
  <si>
    <t>CircleK 58 Lữ Gia</t>
  </si>
  <si>
    <t>CircleK Số 21 Nguyễn Văn Tráng</t>
  </si>
  <si>
    <t>CircleK 69 Nguyễn Khắc Nhu</t>
  </si>
  <si>
    <t>CircleK 58 Phạm Văn Nghị, Khu Sky Garden 2-Phú Mỹ Hưng</t>
  </si>
  <si>
    <t>CircleK 2 Nguyễn Khắc Viện</t>
  </si>
  <si>
    <t>CircleK Tầng trệt số 210 - 212 Cao Lỗ</t>
  </si>
  <si>
    <t>CircleK 172 Nguyễn Thị Tần</t>
  </si>
  <si>
    <t>CircleK 134A Đường 3/2</t>
  </si>
  <si>
    <t>CircleK 271 Lê Văn Thọ</t>
  </si>
  <si>
    <t>CircleK 92 Hậu Giang</t>
  </si>
  <si>
    <t>CircleK Kiot Khu Vực Mặt Tiền Kinh Dương Vương - 395 Kinh Dương Vương</t>
  </si>
  <si>
    <t>CircleK 193 Đường Số 1</t>
  </si>
  <si>
    <t>CircleK 529 Sư Vạn Hạnh</t>
  </si>
  <si>
    <t>CircleK Số 449 Đường Lê Văn Việt</t>
  </si>
  <si>
    <t>CircleK 353A Tân Sơn Nhì</t>
  </si>
  <si>
    <t>CircleK 18A15 Tăng Nhơn Phú</t>
  </si>
  <si>
    <t>CircleK 6A Nguyễn Chánh, Nha Trang, Khánh Hòa</t>
  </si>
  <si>
    <t>CircleK 223 Đặng Văn Bi</t>
  </si>
  <si>
    <t>CircleK Căn Số A1-00.04 Tháp A1, Khu Chung Cư Phức Hợp Lô M1 74 Nguyễn Cơ Thạch</t>
  </si>
  <si>
    <t>CircleK SAV.3-00.27 Toà Nhà The Sun Avenue, Tầng Trệt, Tháp S3, Số 28 Mai Chí Thọ</t>
  </si>
  <si>
    <t>CircleK Số 119 đường Trần Não</t>
  </si>
  <si>
    <t>CircleK Tầng Trệt - Số 167 Phạm Hữu Lầu, Tổ 17, Khu Phố 1</t>
  </si>
  <si>
    <t>CircleK 129 Trần Văn Khéo</t>
  </si>
  <si>
    <t>CircleK-022</t>
  </si>
  <si>
    <t>CHI NHÁNH CÔNG TY TNHH VÒNG TRÒN ĐỎ TẠI TIỀN GIANG</t>
  </si>
  <si>
    <t>CircleK Số 269B Lê Văn Phẩm, Phường 6, Thành phố Mỹ Tho</t>
  </si>
  <si>
    <t>CircleK 376 Đường 30/4</t>
  </si>
  <si>
    <t>CircleK 108A-108B Đường Mậu Thân</t>
  </si>
  <si>
    <t>CircleK 474 Trần Thị Năm</t>
  </si>
  <si>
    <t>CircleK 162 Nguyễn Công Trứ</t>
  </si>
  <si>
    <t>CircleK 165-167 Lê Thánh Tôn</t>
  </si>
  <si>
    <t>CircleK 188 Nguyễn Thị Minh Khai</t>
  </si>
  <si>
    <t>CircleK 131 Trần Đình Xu</t>
  </si>
  <si>
    <t>CircleK 59 Đông Du</t>
  </si>
  <si>
    <t>CircleK 43 Phạm Ngọc Thạch</t>
  </si>
  <si>
    <t>CircleK 402 Nguyễn Thị Thập</t>
  </si>
  <si>
    <t>CircleK 402 Hà Huy Tập</t>
  </si>
  <si>
    <t>CircleK A10/7 Ấp 2</t>
  </si>
  <si>
    <t>CircleK 55 Đường S11</t>
  </si>
  <si>
    <t>CircleK Số 275 Võ Nguyên Giáp</t>
  </si>
  <si>
    <t>CircleK 66C Hoàng Diệu 2</t>
  </si>
  <si>
    <t>CircleK 277 Âu Dương Lân</t>
  </si>
  <si>
    <t>CircleK 257A Nguyễn Trãi</t>
  </si>
  <si>
    <t>CircleK 69 Hồ Tùng Mậu</t>
  </si>
  <si>
    <t>CircleK 609 Xô Viết Nghệ Tĩnh</t>
  </si>
  <si>
    <t>CircleK E9-3 và E9-4 đường 3 tháng 2</t>
  </si>
  <si>
    <t>CircleK Số 80C Trần Chiên, Khu Vực Thạnh Mỹ</t>
  </si>
  <si>
    <t>CircleK-020</t>
  </si>
  <si>
    <t>CHI NHÁNH CÔNG TY TNHH VÒNG TRÒN ĐỎ TẠI AN GIANG</t>
  </si>
  <si>
    <t>CircleK 328/2A Đường Hùng Vương</t>
  </si>
  <si>
    <t>CircleK Số 130-132 đường Nguyễn Trung Trực</t>
  </si>
  <si>
    <t>CircleK 184A-184B Nguyễn Xí</t>
  </si>
  <si>
    <t>CircleK Số 142/7A Xô Viết Nghệ Tĩnh</t>
  </si>
  <si>
    <t>CircleK 197A-199 Điện Biên Phủ</t>
  </si>
  <si>
    <t>CircleK 103 Trần Huy Liệu</t>
  </si>
  <si>
    <t>CircleK 135-137 Lê Văn Sỹ</t>
  </si>
  <si>
    <t>CircleK 220 Nguyễn Trọng Tuyển</t>
  </si>
  <si>
    <t>CircleK 240 Hoàng Diệu 2, Khu Phố 5, Phường Linh Chiểu, Thành phố Thủ Đức</t>
  </si>
  <si>
    <t>CircleK S34-2 Sky Garden 3 - Phú Mỹ Hưng, Đại Lộ Nguyễn Văn Linh</t>
  </si>
  <si>
    <t>CircleK 6 Thảo Điền</t>
  </si>
  <si>
    <t>CircleK Tầng Trệt Số 264-266 Âu Dương Lân</t>
  </si>
  <si>
    <t>CircleK 62 Nguyễn Khoái</t>
  </si>
  <si>
    <t>CircleK 126 Đường Số 15</t>
  </si>
  <si>
    <t>CircleK 2H Trần Nhân Tôn</t>
  </si>
  <si>
    <t>CircleK 5A Đường Chợ Lớn</t>
  </si>
  <si>
    <t>CircleK 150 Nguyễn Thị Nhỏ</t>
  </si>
  <si>
    <t>CircleK 04 Phổ Quang</t>
  </si>
  <si>
    <t>CircleK 2 Trần Khắc Chân</t>
  </si>
  <si>
    <t>CircleK Ô 8, DC35, Giao lộ đường D1 và đường D33, KDC Việt - Sing</t>
  </si>
  <si>
    <t>CircleK 59 Ngô Văn Sở</t>
  </si>
  <si>
    <t>CircleK 26 Phan Văn Trị</t>
  </si>
  <si>
    <t>CircleK 124 Phổ Quang</t>
  </si>
  <si>
    <t>CircleK 113 Nguyễn Gia Trí</t>
  </si>
  <si>
    <t>CircleK 295 Đỗ Xuân Hợp, khu phố 4</t>
  </si>
  <si>
    <t>CircleK 386-388 Dương Quảng Hàm, Phường 5, Quận Gò Vấp</t>
  </si>
  <si>
    <t>CircleK 155 Ung Văn Khiêm</t>
  </si>
  <si>
    <t>CircleK 306 Cao Thắng</t>
  </si>
  <si>
    <t>CircleK 264 Độc Lập</t>
  </si>
  <si>
    <t>CircleK 1.01 tại tầng 1, Tòa nhà chung cư S7.01 thuộc Khu nhà ở cao tầng - Dự án Khu dân cư và Công viên Phước Thiện tại số 88 đường Phước Thiện, khu phố Phước Thiện, Phường Long Bình, Thành phố Thủ Đức</t>
  </si>
  <si>
    <t>CircleK 809B – 811 Tạ Quang Bửu</t>
  </si>
  <si>
    <t>CircleK 42 Đường Phạm Nhữ Tăng</t>
  </si>
  <si>
    <t>CircleK 45 Thống Nhất</t>
  </si>
  <si>
    <t>CircleK 128 Lê Đức Thọ</t>
  </si>
  <si>
    <t>CircleK Số 05 Lý Thường Kiệt, Tỉnh Tiền Giang, Việt Nam</t>
  </si>
  <si>
    <t>CircleK 4C Biệt Thự, Tỉnh Khánh Hòa, Việt Nam</t>
  </si>
  <si>
    <t>CircleK 144 - 146 Lâm Văn Bền</t>
  </si>
  <si>
    <t>CircleK 180 Nguyễn Hồng Đào</t>
  </si>
  <si>
    <t>CircleK 469 Thống Nhất</t>
  </si>
  <si>
    <t>CircleK 29 Lê Lợi</t>
  </si>
  <si>
    <t>CircleK 4-6 Đường Số 10</t>
  </si>
  <si>
    <t>CircleK 364 Võ Văn Ngân, Khu phố 3, Phường Bình Thọ, Thành phố Thủ Đức</t>
  </si>
  <si>
    <t>CircleK 259 Đường số 7</t>
  </si>
  <si>
    <t>CircleK 160 Đường Số 19</t>
  </si>
  <si>
    <t>CircleK 75 Thành Thái</t>
  </si>
  <si>
    <t>CircleK Số 127 Lê Văn Việt</t>
  </si>
  <si>
    <t>CircleK A67 Nguyễn Trãi</t>
  </si>
  <si>
    <t>CircleK Số 1 Công Trường Tự Do</t>
  </si>
  <si>
    <t>CircleK 42 Đường C</t>
  </si>
  <si>
    <t>CircleK-021</t>
  </si>
  <si>
    <t>CHI NHÁNH CÔNG TY TNHH VÒNG TRÒN ĐỎ TẠI ĐỒNG NAI</t>
  </si>
  <si>
    <t>CircleK 144 Đường Phan Trung, Khu phố 7</t>
  </si>
  <si>
    <t>CircleK Số 99 đường 3 tháng 2</t>
  </si>
  <si>
    <t>CircleK 371 Nguyễn Kiệm</t>
  </si>
  <si>
    <t>CircleK EA3-01-01 Tòa nhà Era Town</t>
  </si>
  <si>
    <t>CircleK 416 Phan Huy Ích</t>
  </si>
  <si>
    <t>CircleK 1.01 tại tầng 1, Tòa nhà chung cư S9.01 thuộc Khu nhà ở cao tầng - Dự án Khu dân cư và Công viên Phước Thiện tại số 88 đường Phước Thiện, khu phố Phước Thiện, Phường Long Bình, Thành phố Thủ Đức</t>
  </si>
  <si>
    <t>CircleK 315B Bùi Hữu Nghĩa</t>
  </si>
  <si>
    <t>CircleK Khu vực C2 - Cảng Hàng không Quốc tế Tân Sơn Nhất</t>
  </si>
  <si>
    <t>CircleK 9 Nguyễn Kim</t>
  </si>
  <si>
    <t>CircleK 11 Nguyễn Văn Tráng</t>
  </si>
  <si>
    <t>CircleK 1 Đường Số 1</t>
  </si>
  <si>
    <t>CircleK 62 Phạm Ngọc Thạch</t>
  </si>
  <si>
    <t>CircleK Số 15-17 Đường Số 3 Khu Dân Cư Phú Mỹ</t>
  </si>
  <si>
    <t>CircleK 73/5 Võ Văn Kiệt</t>
  </si>
  <si>
    <t>CircleK 139 Hai Bà Trưng</t>
  </si>
  <si>
    <t>CircleK 295 Dương Bá Trạc</t>
  </si>
  <si>
    <t>CircleK 160 Bùi Thị Xuân</t>
  </si>
  <si>
    <t>CircleK 65C Nguyễn Thái Học</t>
  </si>
  <si>
    <t>CircleK 174 Trần Văn Ơn</t>
  </si>
  <si>
    <t>CircleK Một phần diện tích căn nhà số 944 Lê Văn Lương, Nhà Bè</t>
  </si>
  <si>
    <t>CircleK 62 Man Thiện</t>
  </si>
  <si>
    <t>CircleK 06 Quách Văn Tuấn</t>
  </si>
  <si>
    <t>CircleK Số 1347 Đường Nguyễn Ái Quốc, Khu Phố 6</t>
  </si>
  <si>
    <t>CircleK 21 Thạch Lam</t>
  </si>
  <si>
    <t>CircleK 290C An Dương Vương</t>
  </si>
  <si>
    <t>CircleK 81 Trần Bình Trọng</t>
  </si>
  <si>
    <t>CircleK 374 Lê Văn Sỹ</t>
  </si>
  <si>
    <t>CircleK 508 Cách Mạng Tháng 8</t>
  </si>
  <si>
    <t>CircleK 171B Hoàng Hoa Thám</t>
  </si>
  <si>
    <t>CircleK 15C Nguyễn Thị Minh Khai</t>
  </si>
  <si>
    <t>CircleK A24 Đường Số 4</t>
  </si>
  <si>
    <t>CircleK 55 Thảo Điền, Thủ Đức</t>
  </si>
  <si>
    <t>CircleK 18 Lê Lai, Quận 1</t>
  </si>
  <si>
    <t>CircleK 15 Bùi Bằng Đoàn</t>
  </si>
  <si>
    <t>CircleK 1.11 tại tầng 1, Tòa nhà chung cư BS10 thuộc Khu nhà ở cao tầng - Dự án Khu dân cư và Công viên Phước Thiện</t>
  </si>
  <si>
    <t>CircleK 621 Nguyễn Thị Thập</t>
  </si>
  <si>
    <t>CircleK Tầng trệt Phòng G04 - Tòa nhà PetroVietnam Tower tại số 1 - 5 Lê Duẩn</t>
  </si>
  <si>
    <t>CircleK Một phần diện tích căn nhà số 42 Lê Lợi, Q1</t>
  </si>
  <si>
    <t>CircleK 18 Bình Phú</t>
  </si>
  <si>
    <t>CircleK 683A Âu Cơ</t>
  </si>
  <si>
    <t>CircleK 45 Lý Tự Trọng</t>
  </si>
  <si>
    <t>CircleK 106 Hoàng Diệu</t>
  </si>
  <si>
    <t>CircleK Một phần tầng trệt và một phần lầu 1 số 44 Nguyễn Huệ</t>
  </si>
  <si>
    <t>CircleK 273 Trần Bình Trọng</t>
  </si>
  <si>
    <t>CircleK 116 Phổ Quang</t>
  </si>
  <si>
    <t>CircleK 47 Nguyễn Huệ</t>
  </si>
  <si>
    <t>CircleK-015</t>
  </si>
  <si>
    <t>CHI NHÁNH CÔNG TY TNHH VÒNG TRÒN ĐỎ TẠI QUẢNG NINH</t>
  </si>
  <si>
    <t>CircleK-019</t>
  </si>
  <si>
    <t>CHI NHÁNH CÔNG TY TNHH VÒNG TRÒN ĐỎ TẠI HẢI PHÒNG</t>
  </si>
  <si>
    <t>CircleK-023</t>
  </si>
  <si>
    <t>CHI NHÁNH CÔNG TY TNHH VÒNG TRÒN ĐỎ TẠI HƯNG YÊN</t>
  </si>
  <si>
    <t>CircleK-010</t>
  </si>
  <si>
    <t>CHI NHÁNH CÔNG TY TNHH VÒNG TRÒN ĐỎ TẠI HÀ NỘI</t>
  </si>
  <si>
    <t>CircleK-024</t>
  </si>
  <si>
    <t>CHI NHÁNH CÔNG TY TNHH VÒNG TRÒN ĐỎ TẠI BẮC NINH</t>
  </si>
  <si>
    <t>CircleK-029</t>
  </si>
  <si>
    <t>CHI NHÁNH CÔNG TY TNHH VÒNG TRÒN ĐỎ TẠI THÁI NGUYÊN</t>
  </si>
  <si>
    <t>CircleK 62-64 Kênh Dương</t>
  </si>
  <si>
    <t>EB</t>
  </si>
  <si>
    <t>Công ty TNHH dịch vụ EB</t>
  </si>
  <si>
    <t/>
  </si>
  <si>
    <t>COOP-014</t>
  </si>
  <si>
    <t>CHI NHÁNH LIÊN HIỆP HỢP TÁC XÃ THƯƠNG MẠI TP. HỒ CHÍ MINH - CO.OPMART BẮC GIANG</t>
  </si>
  <si>
    <t>COOPTHANHHOA</t>
  </si>
  <si>
    <t>CÔNG TY TNHH MỘT THÀNH VIÊN CO.OPMART THANH HÓA</t>
  </si>
  <si>
    <t>COOPHAIPHONG</t>
  </si>
  <si>
    <t>CÔNG TY TNHH MỘT THÀNH VIÊN CO.OPMART HẢI PHÒNG</t>
  </si>
  <si>
    <t>COOPHANOI</t>
  </si>
  <si>
    <t>CÔNG TY TNHH MỘT THÀNH VIÊN SÀI GÒN CO.OP HÀ NỘI</t>
  </si>
  <si>
    <t>COOPMARFOUR</t>
  </si>
  <si>
    <t>CÔNG TY TNHH MỘT THÀNH VIÊN MARFOUR</t>
  </si>
  <si>
    <t>TMART</t>
  </si>
  <si>
    <t>CÔNG TY CỔ PHẦN T - MARTSTORES</t>
  </si>
  <si>
    <t>Tmart01051 71. Quầy Hưng Yên</t>
  </si>
  <si>
    <t>KMARKET</t>
  </si>
  <si>
    <t>CÔNG TY TNHH THƯƠNG MẠI K &amp; K TOÀN CẦU</t>
  </si>
  <si>
    <t>K-Market Greenbay</t>
  </si>
  <si>
    <t>SMART</t>
  </si>
  <si>
    <t>CÔNG TY TNHH KINH DOANH THƯƠNG MẠI VÀ DỊCH VỤ SUNSHINE MART</t>
  </si>
  <si>
    <t>Sunshine Mart Center</t>
  </si>
  <si>
    <t>OKONO</t>
  </si>
  <si>
    <t>CÔNG TY TNHH OKONO VIỆT NAM</t>
  </si>
  <si>
    <t>A12TV18 - Cửa hàng OKONO Trung Văn</t>
  </si>
  <si>
    <t>A30HC70 - Cửa hàng OKONO Hoàng Cầu</t>
  </si>
  <si>
    <t>OkonoA30</t>
  </si>
  <si>
    <t>A31LVH85 - Cửa hàng OKONO Lê Văn Hiến</t>
  </si>
  <si>
    <t>A33PT208 - Cửa hàng OKONO 208 Phúc Tân</t>
  </si>
  <si>
    <t>OkonoA33</t>
  </si>
  <si>
    <t>A36TC223 - Cửa hàng OKONO Xuân Đỉnh</t>
  </si>
  <si>
    <t>OkonoA36</t>
  </si>
  <si>
    <t>Tmart01080 99. Quầy Roman Tố Hữu</t>
  </si>
  <si>
    <t>Tmart01047 67. Quầy Trần Thủ Độ</t>
  </si>
  <si>
    <t>COOPFOOD-115</t>
  </si>
  <si>
    <t>CHI NHÁNH - CÔNG TY TNHH MỘT THÀNH VIÊN THỰC PHẨM SAIGON CO.OP - CO.OP FOOD MIỀN BẮC</t>
  </si>
  <si>
    <t>MEGA-001</t>
  </si>
  <si>
    <t>CHI NHÁNH CÔNG TY TNHH MM MEGA MARKET (VIỆT NAM) TẠI THÀNH PHỐ HÀ NỘI</t>
  </si>
  <si>
    <t>COOP-038</t>
  </si>
  <si>
    <t>CHI NHÁNH LIÊN HIỆP HỢP TÁC XÃ THƯƠNG MẠI TP.HỒ CHÍ MINH-CO.OPMART TÂN THÀNH</t>
  </si>
  <si>
    <t>COOPHUE</t>
  </si>
  <si>
    <t>CÔNG TY TNHH MỘT THÀNH VIÊN CO.OP MART HUẾ</t>
  </si>
  <si>
    <t>COOPSAIGONSOCTRANG</t>
  </si>
  <si>
    <t>CÔNG TY TRÁCH NHIỆM HỮU HẠN MỘT THÀNH VIÊN THƯƠNG MẠI SÀI GÒN - SÓC TRĂNG</t>
  </si>
  <si>
    <t>COOP-053</t>
  </si>
  <si>
    <t>CHI NHÁNH LIÊN HIỆP HỢP TÁC XÃ THƯƠNG MẠI TP.HỒ CHÍ MINH - CO.OPMART ĐỒNG PHÚ</t>
  </si>
  <si>
    <t>COOPBAOLOC</t>
  </si>
  <si>
    <t>CÔNG TY TNHH MỘT THÀNH VIÊN SÀI GÒN CO.OP BẢO LỘC</t>
  </si>
  <si>
    <t>COOPSAIGONKIENGIANG</t>
  </si>
  <si>
    <t>CÔNG TY TRÁCH NHIỆM HỮU HẠN THƯƠNG MẠI SÀI GÒN - KIÊN GIANG</t>
  </si>
  <si>
    <t>COOPSAIGONCAMRANH</t>
  </si>
  <si>
    <t>CÔNG TY TNHH MỘT THÀNH VIÊN THƯƠNG MẠI VÀ DỊCH VỤ SÀI GÒN - CAM RANH</t>
  </si>
  <si>
    <t>COOP-021</t>
  </si>
  <si>
    <t>CHI NHÁNH LIÊN HIỆP HỢP TÁC XÃ THƯƠNG MẠI TP. HỒ CHÍ MINH - CO.OPMART QUẢNG BÌNH</t>
  </si>
  <si>
    <t>COOPCAMAU</t>
  </si>
  <si>
    <t>CÔNG TY TNHH MỘT THÀNH VIÊN CO.OPMART CÀ MAU</t>
  </si>
  <si>
    <t>COOPLONGHAU</t>
  </si>
  <si>
    <t>CHI NHÁNH CÔNG TY TNHH MỘT THÀNH VIÊN THỰC PHẨM SAIGON CO.OP - CỬA HÀNG CO.OP FOOD LONG HẬU</t>
  </si>
  <si>
    <t>COOPCAIBE</t>
  </si>
  <si>
    <t>CHI NHÁNH LIÊN HIỆP HỢP TÁC XÃ THƯƠNG MẠI TP. HỒ CHÍ MINH - CO.OPMART CÁI BÈ</t>
  </si>
  <si>
    <t>COOP-046</t>
  </si>
  <si>
    <t>CHI NHÁNH LIÊN HIỆP HỢP TÁC XÃ THƯƠNG MẠI TP.HỒ CHÍ MINH- CO.OP MART CẦN GIUỘC</t>
  </si>
  <si>
    <t>COOP-039</t>
  </si>
  <si>
    <t>CHI NHÁNH LIÊN HIỆP HỢP TÁC XÃ THƯƠNG MẠI TP.HCM - CO.OPMART CAI LẬY</t>
  </si>
  <si>
    <t>COOP-022</t>
  </si>
  <si>
    <t>CHI NHÁNH LIÊN HIỆP HỢP TÁC XÃ THƯƠNG MẠI TP. HỒ CHÍ MINH - CO.OPMART BẾN LỨC</t>
  </si>
  <si>
    <t>COOPRACHGIA</t>
  </si>
  <si>
    <t>CÔNG TY TNHH THƯƠNG MẠI SÀI GÒN CO.OP RẠCH GIÁ</t>
  </si>
  <si>
    <t>COOPSAIGONDONGHA</t>
  </si>
  <si>
    <t>CÔNG TY TRÁCH NHIỆM HỮU HẠN MỘT THÀNH VIÊN THƯƠNG MẠI DỊCH VỤ SÀI GÒN-ĐÔNG HÀ</t>
  </si>
  <si>
    <t>COOPSAIGONBP</t>
  </si>
  <si>
    <t>CÔNG TY TNHH MỘT THÀNH VIÊN THƯƠNG MẠI DỊCH VỤ SÀI GÒN - BÌNH PHƯỚC</t>
  </si>
  <si>
    <t>LOTTE-011</t>
  </si>
  <si>
    <t>CÔNG TY CỔ PHẦN TRUNG TÂM THƯƠNG MẠI LOTTE VIỆT NAM - CHI NHÁNH NHA TRANG</t>
  </si>
  <si>
    <t>COOPNAMSG</t>
  </si>
  <si>
    <t>CÔNG TY TNHH MỘT THÀNH VIÊN SÀI GÒN CO.OP NAM SÀI GÒN</t>
  </si>
  <si>
    <t>COOPNDC</t>
  </si>
  <si>
    <t>CÔNG TY TNHH MỘT THÀNH VIÊN SÀI GÒN CO.OP ĐÌNH CHIỂU</t>
  </si>
  <si>
    <t>COOPNHIEULOC</t>
  </si>
  <si>
    <t>CÔNG TY TNHH MỘT THÀNH VIÊN SÀI GÒN CO.OP NHIÊU LỘC</t>
  </si>
  <si>
    <t>COOP</t>
  </si>
  <si>
    <t>Cửa hàng Co.opFood CC Sky 9</t>
  </si>
  <si>
    <t>COOPXLHN</t>
  </si>
  <si>
    <t>CÔNG TY TNHH MỘT THÀNH VIÊN SÀI GÒN CO.OP XA LỘ HÀ NỘI</t>
  </si>
  <si>
    <t>COOPFAIRPRICE</t>
  </si>
  <si>
    <t>CÔNG TY TNHH SAIGON CO-OP FAIRPRICE</t>
  </si>
  <si>
    <t>COOPTHANGLOI</t>
  </si>
  <si>
    <t>CÔNG TY TNHH MỘT THÀNH VIÊN SÀI GÒN CO.OP THẮNG LỢI</t>
  </si>
  <si>
    <t>COOPPHUNHUAN</t>
  </si>
  <si>
    <t>CÔNG TY TNHH MỘT THÀNH VIÊN SÀI GÒN CO.OP PHÚ NHUẬN</t>
  </si>
  <si>
    <t>COOPTOANTAM</t>
  </si>
  <si>
    <t>CÔNG TY TNHH MỘT THÀNH VIÊN THƯƠNG MẠI DỊCH VỤ SAIGON CO.OP TOÀN TÂM</t>
  </si>
  <si>
    <t>COOPHAUGIANG</t>
  </si>
  <si>
    <t>CÔNG TY TNHH MỘT THÀNH VIÊN SÀI GÒN CO.OP HẬU GIANG</t>
  </si>
  <si>
    <t>COOPANDONG</t>
  </si>
  <si>
    <t>CÔNG TY TNHH MỘT THÀNH VIÊN THƯƠNG MẠI DỊCH VỤ AN ĐÔNG</t>
  </si>
  <si>
    <t>SAIGONHD</t>
  </si>
  <si>
    <t>CÔNG TY CỔ PHẦN SÀI GÒN HD</t>
  </si>
  <si>
    <t>CÔNG TY CỔ PHẦN SÀI GÒN HD / LAVITA CHARM</t>
  </si>
  <si>
    <t>Cửa Hàng Co.opFood Hiệp Bình Chánh</t>
  </si>
  <si>
    <t>COOPBINHTRIEU</t>
  </si>
  <si>
    <t>CÔNG TY TNHH MỘT THÀNH VIÊN CO.OPMART BÌNH TRIỆU</t>
  </si>
  <si>
    <t>COOPRACHMIEU</t>
  </si>
  <si>
    <t>CÔNG TY TNHH MỘT THÀNH VIÊN SÀI GÒN CO.OP RẠCH MIỄU</t>
  </si>
  <si>
    <t>COOP-036</t>
  </si>
  <si>
    <t>CHI NHÁNH LIÊN HIỆP HTX THƯƠNG MẠI TP.HCM - CO.OPMART CHU VĂN AN</t>
  </si>
  <si>
    <t>COOP-018</t>
  </si>
  <si>
    <t>CHI NHÁNH LIÊN HIỆP HỢP TÁC XÃ THƯƠNG MẠI TP. HỒ CHÍ MINH - CO.OPMART VĂN THÁNH</t>
  </si>
  <si>
    <t>COOPMARSIX</t>
  </si>
  <si>
    <t>CÔNG TY TNHH MỘT THÀNH VIÊN MARSIX</t>
  </si>
  <si>
    <t>COOPFINELIFE</t>
  </si>
  <si>
    <t>CÔNG TY TNHH MỘT THÀNH VIÊN CO.OP FINELIFE</t>
  </si>
  <si>
    <t>COOP-020</t>
  </si>
  <si>
    <t>CHI NHÁNH LIÊN HIỆP HỢP TÁC XÃ THƯƠNG MẠI TP. HỒ CHÍ MINH - CO.OPMART NGUYỄN BÌNH</t>
  </si>
  <si>
    <t>Cửa Hàng Co.opFood Nhà Bè</t>
  </si>
  <si>
    <t>CÔNG TY CỔ PHẦN SÀI GÒN HD / Kho bán hàng - Q7 Saigon</t>
  </si>
  <si>
    <t>NHATMINH</t>
  </si>
  <si>
    <t>CÔNG TY TNHH SẢN XUẤT THƯƠNG MẠI DỊCH VỤ NHẬT MINH BAKERY</t>
  </si>
  <si>
    <t>COOPBINHTAN</t>
  </si>
  <si>
    <t>CÔNG TY TNHH MỘT THÀNH VIÊN SÀI GÒN CO.OP BÌNH TÂN</t>
  </si>
  <si>
    <t>COOPDAMSEN</t>
  </si>
  <si>
    <t>CÔNG TY TNHH MỘT THÀNH VIÊN SÀI GÒN CO.OP ĐẦM SEN</t>
  </si>
  <si>
    <t>COOPPHULAM</t>
  </si>
  <si>
    <t>CÔNG TY TNHH MỘT THÀNH VIÊN SÀI GÒN CO.OP PHÚ LÂM</t>
  </si>
  <si>
    <t>COOPHOABINH</t>
  </si>
  <si>
    <t>CÔNG TY TNHH MỘT THÀNH VIÊN CO.OP MART HÒA BÌNH</t>
  </si>
  <si>
    <t>MEGA</t>
  </si>
  <si>
    <t>CÔNG TY TNHH MM MEGA MARKET (VIỆT NAM)</t>
  </si>
  <si>
    <t>MEGA-014</t>
  </si>
  <si>
    <t>CHI NHÁNH CÔNG TY TNHH MM MEGA MARKET (VIỆT NAM) TẠI TỈNH ĐẮK LẮK</t>
  </si>
  <si>
    <t>MEGA-011</t>
  </si>
  <si>
    <t>CHI NHÁNH CÔNG TY TNHH MM MEGA MARKET (VIỆT NAM) TẠI THÀNH PHỐ NHA TRANG</t>
  </si>
  <si>
    <t>MEGA-012</t>
  </si>
  <si>
    <t>CHI NHÁNH CÔNG TY TNHH MM MEGA MARKET (VIỆT NAM) TẠI QUẢNG NINH</t>
  </si>
  <si>
    <t>MEGA-009</t>
  </si>
  <si>
    <t>CHI NHÁNH CÔNG TY TNHH MM MEGA MARKET (VIỆT NAM) TẠI TỈNH BÀ RỊA - VŨNG TÀU</t>
  </si>
  <si>
    <t>MEGA-004</t>
  </si>
  <si>
    <t>CHI NHÁNH CÔNG TY TNHH MM MEGA MARKET (VIỆT NAM) TẠI THÀNH PHỐ ĐÀ NẴNG</t>
  </si>
  <si>
    <t>MEGA-003</t>
  </si>
  <si>
    <t>CHI NHÁNH CÔNG TY TNHH MM MEGA MARKET (VIỆT NAM) TẠI HẢI PHÒNG</t>
  </si>
  <si>
    <t>K-Market Daewoo Starlake</t>
  </si>
  <si>
    <t>MINHCAU</t>
  </si>
  <si>
    <t>CÔNG TY CỔ PHẦN THƯƠNG MẠI VÀ DỊCH VỤ MINH CẦU</t>
  </si>
  <si>
    <t>PTMART</t>
  </si>
  <si>
    <t>CÔNG TY CỔ PHẦN PT</t>
  </si>
  <si>
    <t>PT Mart Hà Đông</t>
  </si>
  <si>
    <t>PTMart 143 Nguyễn Tuân</t>
  </si>
  <si>
    <t>Tmart01081 100. Quầy Trâu Quỳ, Gia Lâm</t>
  </si>
  <si>
    <t>Tmart01001 29. Quầy tòa K-KĐT Dương Nội</t>
  </si>
  <si>
    <t>Tmart03012 131. Quầy Tam Trinh 2</t>
  </si>
  <si>
    <t>Tmart01079 51. Quầy 885 Tam Trinh</t>
  </si>
  <si>
    <t>Tmart01073 92. Quầy Lê Văn Thiêm</t>
  </si>
  <si>
    <t>Tmart01065 84. Quầy Tecco Tứ Hiệp</t>
  </si>
  <si>
    <t>Tmart03008 127. Quầy VOV</t>
  </si>
  <si>
    <t>Tmart01074 93. Quầy 112 Tân Khai</t>
  </si>
  <si>
    <t>Tmart01072 91. Quầy 96 Vĩnh Hưng</t>
  </si>
  <si>
    <t>LOTTE-015</t>
  </si>
  <si>
    <t>CÔNG TY CỔ PHẦN TRUNG TÂM THƯƠNG MẠI LOTTE VIỆT NAM - CHI NHÁNH TÂY HỒ</t>
  </si>
  <si>
    <t>COOP-029</t>
  </si>
  <si>
    <t>CHI NHÁNH LIÊN HIỆP HỢP TÁC XÃ THƯƠNG MẠI TP. HỒ CHÍ MINH - CO.OPMART CHÂU ĐỐC</t>
  </si>
  <si>
    <t>COOP-012</t>
  </si>
  <si>
    <t>CHI NHÁNH LIÊN HIỆP HTX TM TP.HCM - CO.OPMART CAO LÃNH</t>
  </si>
  <si>
    <t>COOPSAIGONTAYNINH</t>
  </si>
  <si>
    <t>CÔNG TY TRÁCH NHIỆM HỮU HẠN THƯƠNG MẠI DỊCH VỤ SÀI GÒN - TÂY NINH</t>
  </si>
  <si>
    <t>COOP-024</t>
  </si>
  <si>
    <t>CHI NHÁNH LIÊN HIỆP HỢP TÁC XÃ THƯƠNG MẠI TP. HỒ CHÍ MINH - CO.OPMART BÀ RỊA</t>
  </si>
  <si>
    <t>COOPVUNGTAU</t>
  </si>
  <si>
    <t>CÔNG TY TNHH TMDV SÀI GÒN VŨNG TÀU</t>
  </si>
  <si>
    <t>COOP-032</t>
  </si>
  <si>
    <t>CHI NHÁNH LIÊN HIỆP HỢP TÁC XÃ THƯƠNG MẠI TP. HỒ CHÍ MINH-CO.OPMART TÂN CHÂU</t>
  </si>
  <si>
    <t>COOP-042</t>
  </si>
  <si>
    <t>CN LIÊN HIỆP HỢP TÁC XÃ THƯƠNG MẠI TP.HỒ CHÍ MINH- CO.OPMART TÂN CHÂU AN GIANG</t>
  </si>
  <si>
    <t>COOPCANTHO</t>
  </si>
  <si>
    <t>CÔNG TY TNHH MỘT THÀNH VIÊN CO.OPMART CẦN THƠ</t>
  </si>
  <si>
    <t>COOP-052</t>
  </si>
  <si>
    <t>CHI NHÁNH LIÊN HIỆP HỢP TÁC XÃ THƯƠNG MẠI TP. HỒ CHÍ MINH-CO.OPMART BÌNH THỦY</t>
  </si>
  <si>
    <t>COOPSAIGONBL2</t>
  </si>
  <si>
    <t>CÔNG TY TNHH MỘT THÀNH VIÊN THƯƠNG MẠI DỊCH VỤ SÀI GÒN-BẠC LIÊU 2</t>
  </si>
  <si>
    <t>COOP-062</t>
  </si>
  <si>
    <t>CHI NHÁNH LIÊN HIỆP HỢP TÁC XÃ THƯƠNG MẠI TP. HỒ CHÍ MINH - CO.OPMART TÂN BIÊN</t>
  </si>
  <si>
    <t>LOTTE-005</t>
  </si>
  <si>
    <t>CÔNG TY CỔ PHẦN TRUNG TÂM THƯƠNG MẠI LOTTE VIỆT NAM - CHI NHÁNH BÀ RỊA VŨNG TÀU</t>
  </si>
  <si>
    <t>Cửa Hàng Co.opFood KDC Thanh Niên</t>
  </si>
  <si>
    <t>COOPDONGTHINH</t>
  </si>
  <si>
    <t>CÔNG TY TNHH THƯƠNG MẠI DỊCH VỤ ĐỒNG THỊNH</t>
  </si>
  <si>
    <t>COOPGOVAP</t>
  </si>
  <si>
    <t>CÔNG TY TNHH MỘT THÀNH VIÊN SÀI GÒN CO.OP GÒ VẤP</t>
  </si>
  <si>
    <t>COOP-058</t>
  </si>
  <si>
    <t>CN LIÊN HIỆP HỢP TÁC XÃ THƯƠNG MẠI TP. HỒ CHÍ MINH - CO.OPMART ĐỖ VĂN DẬY</t>
  </si>
  <si>
    <t>COOPCUCHI</t>
  </si>
  <si>
    <t>CÔNG TY TNHH MỘT THÀNH VIÊN SÀI GÒN CO.OP CỦ CHI</t>
  </si>
  <si>
    <t>COOP-017</t>
  </si>
  <si>
    <t>CHI NHÁNH LIÊN HIỆP HỢP TÁC XÃ THƯƠNG MẠI TP. HỒ CHÍ MINH - CO.OPMART BÌNH DƯƠNG 2</t>
  </si>
  <si>
    <t>CÔNG TY CỔ PHẦN SÀI GÒN HD - Vista Verde</t>
  </si>
  <si>
    <t>COOP-031</t>
  </si>
  <si>
    <t>CHI NHÁNH LIÊN HIỆP HỢP TÁC XÃ THƯƠNG MẠI TP. HỒ CHÍ MINH - CO.OPMART ĐỒNG VĂN CỐNG</t>
  </si>
  <si>
    <t>COOPHOCMON</t>
  </si>
  <si>
    <t>CÔNG TY TNHH MỘT THÀNH VIÊN SÀI GÒN CO.OP HÓC MÔN</t>
  </si>
  <si>
    <t>LOTTE-006</t>
  </si>
  <si>
    <t>CÔNG TY CỔ PHẦN TRUNG TÂM THƯƠNG MẠI LOTTE VIỆT NAM - CHI NHÁNH TÂN BÌNH</t>
  </si>
  <si>
    <t>MEGA-005</t>
  </si>
  <si>
    <t>CHI NHÁNH CÔNG TY TNHH MM MEGA MARKET (VIỆT NAM) TẠI THÀNH PHỐ BIÊN HÒA</t>
  </si>
  <si>
    <t>MEGA-006</t>
  </si>
  <si>
    <t>CHI NHÁNH CÔNG TY TNHH MM MEGA MARKET (VIỆT NAM) TẠI TỈNH AN GIANG</t>
  </si>
  <si>
    <t>MEGA-013</t>
  </si>
  <si>
    <t>CHI NHÁNH CÔNG TY TNHH MM MEGA MARKET ( VIỆT NAM) TẠI TỈNH NGHỆ AN</t>
  </si>
  <si>
    <t>COOP-050</t>
  </si>
  <si>
    <t>CHI NHÁNH LIÊN HIỆP HỢP TÁC XÃ THƯƠNG MẠI TP.HỒ CHÍ MINH - CO.OPMART BÌNH TÂN 2</t>
  </si>
  <si>
    <t>MEGA-008</t>
  </si>
  <si>
    <t>CHI NHÁNH CÔNG TY TNHH MM MEGA MARKET (VIỆT NAM) TẠI TỈNH BÌNH DƯƠNG</t>
  </si>
  <si>
    <t>VITALMART</t>
  </si>
  <si>
    <t>CÔNG TY CỔ PHẦN DỊCH VỤ THƯƠNG MẠI VITAL GO</t>
  </si>
  <si>
    <t>Tmart01083 102. Quầy Đại Thanh 3, CT8A</t>
  </si>
  <si>
    <t>Sunshine Mart Tây Hồ</t>
  </si>
  <si>
    <t>Sunshine Mart Dương Văn Bé, Hoàng Mai</t>
  </si>
  <si>
    <t>Tmart01049 69. Quầy 59 Xuân La, Tây Hồ, HN</t>
  </si>
  <si>
    <t>COOPSAIGONPHUYEN</t>
  </si>
  <si>
    <t>CÔNG TY TNHH MỘT THÀNH VIÊN THƯƠNG MẠI DỊCH VỤ SÀI GÒN - PHÚ YÊN</t>
  </si>
  <si>
    <t>COOPCANGIO</t>
  </si>
  <si>
    <t>CÔNG TY TNHH MỘT THÀNH VIÊN CO.OP MART CẦN GIỜ</t>
  </si>
  <si>
    <t>COOP-047</t>
  </si>
  <si>
    <t>CHI NHÁNH LIÊN HIỆP HỢP TÁC XÃ THƯƠNG MẠI TP.HỒ CHÍ MINH - CO.OPMART PHAN RÍ CỬA</t>
  </si>
  <si>
    <t>COOPSAIGONQUANGNGAI</t>
  </si>
  <si>
    <t>CÔNG TY TNHH MỘT THÀNH VIÊN THƯƠNG MẠI SÀI GÒN - QUẢNG NGÃI</t>
  </si>
  <si>
    <t>COOPSAIGONGIALAI</t>
  </si>
  <si>
    <t>CÔNG TY TNHH THƯƠNG MẠI SÀI GÒN - GIA LAI</t>
  </si>
  <si>
    <t>COOP-035</t>
  </si>
  <si>
    <t>CHI NHÁNH LIÊN HIỆP HỢP TÁC XÃ THƯƠNG MẠI TP.HỒ CHÍ MINH - CO.OPMART KON TUM</t>
  </si>
  <si>
    <t>LOTTE-010</t>
  </si>
  <si>
    <t>CÔNG TY CỔ PHẦN TRUNG TÂM THƯƠNG MẠI LOTTE VIỆT NAM - CHI NHÁNH GÒ VẤP</t>
  </si>
  <si>
    <t>COOPBIENHOA</t>
  </si>
  <si>
    <t>CÔNG TY TNHH THƯƠNG MẠI DỊCH VỤ SIÊU THỊ CO.OP MART BIÊN HÒA</t>
  </si>
  <si>
    <t>Cửa Hàng Co.opFood Xuân Hiệp</t>
  </si>
  <si>
    <t>COOP-056</t>
  </si>
  <si>
    <t>CN LIÊN HIỆP HỢP TÁC XÃ THƯƠNG MẠI TP. HỒ CHÍ MINH - CO.OPMART HIỆP THÀNH</t>
  </si>
  <si>
    <t>COOPTRUNGMYTAY</t>
  </si>
  <si>
    <t>CÔNG TY TNHH THƯƠNG MẠI DỊCH VỤ TRUNG MỸ TÂY</t>
  </si>
  <si>
    <t>COOPCONGQUYNH</t>
  </si>
  <si>
    <t>CÔNG TY TNHH MỘT THÀNH VIÊN SÀI GÒN CO.OP CỐNG QUỲNH</t>
  </si>
  <si>
    <t>COOPBINHDONG</t>
  </si>
  <si>
    <t>CÔNG TY TNHH  MỘT THÀNH VIÊN THƯƠNG MẠI DỊCH VỤ BÌNH ĐÔNG</t>
  </si>
  <si>
    <t>FM</t>
  </si>
  <si>
    <t>CÔNG TY TNHH THƯƠNG MẠI LARIA</t>
  </si>
  <si>
    <t>Farmers market DC01 - Nơ Trang Long</t>
  </si>
  <si>
    <t>SEVEN</t>
  </si>
  <si>
    <t>CÔNG TY CỔ PHẦN SEVEN SYSTEM VIỆT NAM</t>
  </si>
  <si>
    <t>SEVEN02</t>
  </si>
  <si>
    <t>CHI NHÁNH CÔNG TY CỔ PHẦN SEVEN SYSTEM VIỆT NAM TẠI BÌNH DƯƠNG</t>
  </si>
  <si>
    <t>MEGA-015</t>
  </si>
  <si>
    <t>CHI NHÁNH CÔNG TY TNHH MM MEGA MARKET (VIỆT NAM) TẠI KIÊN GIANG</t>
  </si>
  <si>
    <t>MEGA-002</t>
  </si>
  <si>
    <t>CHI NHÁNH CÔNG TY TNHH MM MEGA MARKET (VIỆT NAM) TẠI THÀNH PHỐ CẦN THƠ</t>
  </si>
  <si>
    <t>SIBA</t>
  </si>
  <si>
    <t>CHI NHÁNH CÔNG TY CỔ PHẦN SIBA FOOD VIỆT NAM TẠI HÀ NỘI</t>
  </si>
  <si>
    <t>Sibafood Hope Residences</t>
  </si>
  <si>
    <t>COOPSAIGONHATINH</t>
  </si>
  <si>
    <t>CÔNG TY TNHH MỘT THÀNH VIÊN THƯƠNG MẠI VÀ DỊCH VỤ SÀI GÒN - HÀ TĨNH</t>
  </si>
  <si>
    <t>A23TD276 - Cửa hàng OKONO Thượng Đình</t>
  </si>
  <si>
    <t>OkonoA23</t>
  </si>
  <si>
    <t>A06YH271- Cửa hàng OKONO 271 Yên Hòa</t>
  </si>
  <si>
    <t>OkonoA06</t>
  </si>
  <si>
    <t>Tmart00993 23. Quầy CT1 Ngô Thì Nhậm, Hà Đông</t>
  </si>
  <si>
    <t>Tmart00992 22. Quầy CT3 KĐT Văn Khê</t>
  </si>
  <si>
    <t>Tmart00988 19. Quầy Resco Cổ Nhuế</t>
  </si>
  <si>
    <t>Tmart00928 12. Quầy CT12B Kim Văn - Kim Lũ</t>
  </si>
  <si>
    <t>Tmart00619 04. Quầy N3B2 Trần Bình</t>
  </si>
  <si>
    <t>Tmart03006 125. Quầy MIPEC Kiến Hưng</t>
  </si>
  <si>
    <t>Tmart01075 94. 282 Xuân Đỉnh</t>
  </si>
  <si>
    <t>Tmart01061 81. Quầy Victory 2</t>
  </si>
  <si>
    <t>Tmart01048 68. Quầy 32T ĐN-A KĐT Golden An Khánh</t>
  </si>
  <si>
    <t>Tmart01029 49. Nơ 6A, Linh Đàm</t>
  </si>
  <si>
    <t>Tmart01027 120. Quầy Xốm 2</t>
  </si>
  <si>
    <t>Tmart01025 45. Quầy 20 Đức Diễn</t>
  </si>
  <si>
    <t>Tmart01010 34. Quầy tòa HH2A, KĐT The Spark Dương Nội</t>
  </si>
  <si>
    <t>Tmart03002 121. Quầy HH4B Linh Đàm</t>
  </si>
  <si>
    <t>Tmart01078 96. Quầy Ecohome 1</t>
  </si>
  <si>
    <t>Tmart01041 61. Quầy Định Công, số 1 Trần Nguyên Đán</t>
  </si>
  <si>
    <t>LOTTE-008</t>
  </si>
  <si>
    <t>CÔNG TY CỔ PHẦN TRUNG TÂM THƯƠNG MẠI LOTTE VIỆT NAM - CHI NHÁNH BA ĐÌNH</t>
  </si>
  <si>
    <t>Tmart01017 39. Quầy 112 Âu Cơ</t>
  </si>
  <si>
    <t>COOPNHATRANG</t>
  </si>
  <si>
    <t>CÔNG TY TNHH MỘT THÀNH VIÊN CO.OPMART NHA TRANG</t>
  </si>
  <si>
    <t>COOP-045</t>
  </si>
  <si>
    <t>CHI NHÁNH LIÊN HIỆP HỢP TÁC XÃ THƯƠNG MẠI TP.HỒ CHÍ MINH - CO.OPMART DUYÊN HẢI</t>
  </si>
  <si>
    <t>COOP-013</t>
  </si>
  <si>
    <t>CHI NHÁNH LIÊN HIỆP HTX THƯƠNG MẠI TP. HỒ CHÍ MINH - CO.OPMART BẾN TRE</t>
  </si>
  <si>
    <t>COOPSAIGONTRAVINH</t>
  </si>
  <si>
    <t>COOPSAIGONPHANRANG</t>
  </si>
  <si>
    <t>CÔNG TY TRÁCH NHIỆM HỮU HẠN MỘT THÀNH VIÊN THƯƠNG MẠI VÀ DỊCH VỤ SÀI GÒN - PHAN RANG</t>
  </si>
  <si>
    <t>COOPSAIGONPHANTHIET</t>
  </si>
  <si>
    <t>CÔNG TY TNHH MỘT THÀNH VIÊN THƯƠNG MẠI DỊCH VỤ SÀI GÒN - PHAN THIẾT</t>
  </si>
  <si>
    <t>COOP-023</t>
  </si>
  <si>
    <t>CHI NHÁNH LIÊN HIỆP HỢP TÁC XÃ THƯƠNG MẠI TP. HỒ CHÍ MINH - CO.OPMART TÂN AN</t>
  </si>
  <si>
    <t>COOPFOOD-144</t>
  </si>
  <si>
    <t>CHI NHÁNH CÔNG TY TNHH MỘT THÀNH VIÊN THỰC PHẨM SAIGON CO.OP - CO.OP FOOD KHU VỰC CẦN THƠ</t>
  </si>
  <si>
    <t>Cửa Hàng Co.opFood Lê Văn Lương 302</t>
  </si>
  <si>
    <t>Cửa hàng Co.op Food D20 Võ Văn Vân</t>
  </si>
  <si>
    <t>COOP-057</t>
  </si>
  <si>
    <t>CN LIÊN HIỆP HỢP TÁC XÃ THƯƠNG MẠI TP. HỒ CHÍ MINH - CO.OPMART VĨNH LỘC B</t>
  </si>
  <si>
    <t>Tmart00995 25. Quầy CT2 - KĐT Xala</t>
  </si>
  <si>
    <t>Tmart01084 103. Quầy Kosmo</t>
  </si>
  <si>
    <t>Tmart03005 1801. Quầy Cổ Nhuế</t>
  </si>
  <si>
    <t>Tmart01062 82. Quầy H3.2 FLC Đại Mỗ</t>
  </si>
  <si>
    <t>Tmart01021 42. Quầy Ecolife, 58 Tố Hữu</t>
  </si>
  <si>
    <t>Tmart00983 16. Quầy Xala, tòa nhà Hemisco, Xala</t>
  </si>
  <si>
    <t>Tmart01019 40. Quầy 19T6 Kiến Hưng</t>
  </si>
  <si>
    <t>Tmart01003 30. Quầy Ecohome2</t>
  </si>
  <si>
    <t>Tmart00994 24. Quầy Victory Thăng Long</t>
  </si>
  <si>
    <t>Tmart01096 1096. Nhà máy Canon Thăng Long</t>
  </si>
  <si>
    <t>Tmart01087 106. Quầy CT3B Nam Cường, Cổ Nhuế</t>
  </si>
  <si>
    <t>K-Market Capital C6</t>
  </si>
  <si>
    <t>K-Market TT4 Mỹ Đình</t>
  </si>
  <si>
    <t>Tmart00628 03. Quầy 274 Khương Đình</t>
  </si>
  <si>
    <t>CÔNG TY CỔ PHẦN SÀI GÒN HD / RIVERSIDE</t>
  </si>
  <si>
    <t>COOP-043</t>
  </si>
  <si>
    <t>CHI NHÁNH LIÊN HIỆP HỢP TÁC XÃ THƯƠNG MẠI TP. HỒ CHÍ MINH - CO.OPMART PHƯỚC ĐÔNG</t>
  </si>
  <si>
    <t>COOPSAIGONVINHLONG</t>
  </si>
  <si>
    <t>COOPTRANGBANG</t>
  </si>
  <si>
    <t>CÔNG TY TNHH MỘT THÀNH VIÊN CO.OPMART TRẢNG BÀNG</t>
  </si>
  <si>
    <t>COOPSAIGONHAUGIANG</t>
  </si>
  <si>
    <t>CÔNG TY TNHH MTV THƯƠNG MẠI SÀI GÒN - HẬU GIANG</t>
  </si>
  <si>
    <t>COOP-041</t>
  </si>
  <si>
    <t>CHI NHÁNH LIÊN HIỆP HỢP TÁC XÃ THƯƠNG MẠI TP. HỒ CHÍ MINH-CO.OPMART GÒ DẦU</t>
  </si>
  <si>
    <t>COOP-026</t>
  </si>
  <si>
    <t>CHI NHÁNH LIÊN HIỆP HỢP TÁC XÃ THƯƠNG MẠI TP. HỒ CHÍ MINH-CO.OPMART SA ĐÉC</t>
  </si>
  <si>
    <t>COOPNGABAYHG-1</t>
  </si>
  <si>
    <t>CÔNG TY TNHH MỘT THÀNH VIÊN THƯƠNG MẠI DỊCH VỤ SÀI GÒN - HẬU GIANG 2</t>
  </si>
  <si>
    <t>LOTTE-013</t>
  </si>
  <si>
    <t>CÔNG TY CỔ PHẦN TRUNG TÂM THƯƠNG MẠI LOTTE VIỆT NAM - CHI NHÁNH VINH</t>
  </si>
  <si>
    <t>LOTTE-002</t>
  </si>
  <si>
    <t>CÔNG TY CỔ PHẦN TRUNG TÂM THƯƠNG MẠI LOTTE VIỆT NAM - CHI NHÁNH BÌNH THUẬN</t>
  </si>
  <si>
    <t>Cửa Hàng Co.opFood Hồ Văn Long 30</t>
  </si>
  <si>
    <t>Cửa hàng Co.op Food Trương Văn Thành 68</t>
  </si>
  <si>
    <t>LOTTE-003</t>
  </si>
  <si>
    <t>CÔNG TY CỔ PHẦN TRUNG TÂM THƯƠNG MẠI LOTTE VIỆT NAM - CHI NHÁNH BÌNH DƯƠNG</t>
  </si>
  <si>
    <t>COOPFOOD-123</t>
  </si>
  <si>
    <t>CHI NHÁNH CÔNG TY TNHH MỘT THÀNH VIÊN THỰC PHẨM SAIGON CO.OP - CO.OP FOOD KHU VỰC BÌNH DƯƠNG</t>
  </si>
  <si>
    <t>COOPFOOD-116</t>
  </si>
  <si>
    <t>LOTTE</t>
  </si>
  <si>
    <t>CÔNG TY CỔ PHẦN TRUNG TÂM THƯƠNG MẠI LOTTE VIỆT NAM</t>
  </si>
  <si>
    <t>Tmart01023 00. Quầy 39 Cầu Diễn</t>
  </si>
  <si>
    <t>Tmart01012 36. Quầy CT2 Xuân Mai, Tô Hiệu</t>
  </si>
  <si>
    <t>Tmart00999 27. Quầy 62 Thanh Liệt (658 Kim Giang mới)</t>
  </si>
  <si>
    <t>Tmart01071 90. Quầy Đại Thanh 2</t>
  </si>
  <si>
    <t>Tmart03011 130. Quầy Thạch Thất</t>
  </si>
  <si>
    <t>Tmart00989 20. Quầy Tân Tây Đô</t>
  </si>
  <si>
    <t>Tmart03013 Quầy Phúc Thọ</t>
  </si>
  <si>
    <t>Tmart01089 108. Quầy Licogi 13</t>
  </si>
  <si>
    <t>COOPSAIGONBUONHO</t>
  </si>
  <si>
    <t>CÔNG TY TNHH SÀI GÒN - BUÔN HỒ</t>
  </si>
  <si>
    <t>COOP-061</t>
  </si>
  <si>
    <t>CHI NHÁNH LIÊN HIỆP HỢP TÁC XÃ THƯƠNG MẠI TP. HỒ CHÍ MINH - CO.OPMART CƯ MGAR</t>
  </si>
  <si>
    <t>COOP-037</t>
  </si>
  <si>
    <t>CHI NHÁNH LIÊN HIỆP HỢP TÁC XÃ THƯƠNG MẠI TP. HỒ CHÍ MINH - CO.OPMART HÀ TIÊN</t>
  </si>
  <si>
    <t>COOP-027</t>
  </si>
  <si>
    <t>CHI NHÁNH LIÊN HIỆP HỢP TÁC XÃ THƯƠNG MẠI TP. HỒ CHÍ MINH - CO.OPMART GÒ CÔNG</t>
  </si>
  <si>
    <t>COOPSAIGONBMT</t>
  </si>
  <si>
    <t>CÔNG TY TNHH  MỘT THÀNH VIÊN THƯƠNG MẠI DỊCH VỤ SÀI GÒN - BUÔN MA THUỘT</t>
  </si>
  <si>
    <t>COOPTAMKY</t>
  </si>
  <si>
    <t>CÔNG TY TNHH MỘT THÀNH VIÊN SÀI GÒN CO.OP TAM KỲ</t>
  </si>
  <si>
    <t>COOPBINHDINH</t>
  </si>
  <si>
    <t>CÔNG TY TNHH MỘT THÀNH VIÊN SÀI GÒN CO.OP BÌNH ĐỊNH</t>
  </si>
  <si>
    <t>COOPDANANG</t>
  </si>
  <si>
    <t>CÔNG TY TNHH MỘT THÀNH VIÊN TMDV SIÊU THỊ CO.OPMART ĐÀ NẴNG</t>
  </si>
  <si>
    <t>COOPTIENGIANGSAIGON</t>
  </si>
  <si>
    <t>CÔNG TY TNHH TMDV TIỀN GIANG - SÀI GÒN</t>
  </si>
  <si>
    <t>COOPSAIGONAG</t>
  </si>
  <si>
    <t>CÔNG TY TNHH THƯƠNG MẠI SÀI GÒN - AN GIANG</t>
  </si>
  <si>
    <t>COOP-016</t>
  </si>
  <si>
    <t>CHI NHÁNH LIÊN HIỆP HỢP TÁC XÃ THƯƠNG MẠI TP. HỒ CHÍ MINH - CO.OPMART ĐĂK NÔNG</t>
  </si>
  <si>
    <t>COOPSAIGONCHUSE</t>
  </si>
  <si>
    <t>CÔNG TY TNHH MỘT THÀNH VIÊN SÀI GÒN - CHƯ SÊ</t>
  </si>
  <si>
    <t>COOP-060</t>
  </si>
  <si>
    <t>CHI NHÁNH LIÊN HIỆP HỢP TÁC XÃ THƯƠNG MẠI TP.HỒ CHÍ MINH - CO.OPMART THOẠI SƠN</t>
  </si>
  <si>
    <t>Farmers market FM07 - An Phú, Shophouse W37-W38-W39 Lumiere Riverside</t>
  </si>
  <si>
    <t>Cửa hàng Co.op Food Hậu Lân</t>
  </si>
  <si>
    <t>Cửa Hàng Co.opFood Tân Thạnh Đông</t>
  </si>
  <si>
    <t>FM4 99 Hoàng Hoa Thám</t>
  </si>
  <si>
    <t>COOP-059</t>
  </si>
  <si>
    <t>CHI NHÁNH LIÊN HIỆP HỢP TÁC XÃ THƯƠNG MẠI TP. HỒ CHÍ MINH - CO.OPMART TÔ KÝ</t>
  </si>
  <si>
    <t>VIETY-001</t>
  </si>
  <si>
    <t>CHI NHÁNH NHA TRANG - CÔNG TY TNHH VIỆT Ý HÀ NỘI CENTER</t>
  </si>
  <si>
    <t>MEGA-007</t>
  </si>
  <si>
    <t>CHI NHÁNH CÔNG TY TNHH MM MEGA MARKET (VIỆT NAM) TẠI TỈNH BÌNH ĐỊNH</t>
  </si>
  <si>
    <t>Tmart00722 09. Quầy Sóc Sơn</t>
  </si>
  <si>
    <t>Tmart00980 15. Quầy 9B Nguyễn Cảnh Dị-KĐT Đại Kim</t>
  </si>
  <si>
    <t>Tmart01067 86. Quầy Nơ 4A Linh Đàm</t>
  </si>
  <si>
    <t>A24LK75 - Cửa hàng OKONO La Khê</t>
  </si>
  <si>
    <t>A18MT20- Cửa hàng OKONO 20/14 Mễ Trì</t>
  </si>
  <si>
    <t>OkonoA18</t>
  </si>
  <si>
    <t>A32PDL64 - Cửa hàng OKONO 64 Pháo Đài Láng</t>
  </si>
  <si>
    <t>A38PL - Cửa hàng OKONO Phú Lãm</t>
  </si>
  <si>
    <t>A27PT401- Cửa hàng OKONO 401 Phúc Tân</t>
  </si>
  <si>
    <t>OkonoA27</t>
  </si>
  <si>
    <t>A08TQV24 - Cửa hàng OKONO Trần Quốc Vượng</t>
  </si>
  <si>
    <t>OkonoA08</t>
  </si>
  <si>
    <t>A17TD202 - Cửa hàng OKONO Trương Định</t>
  </si>
  <si>
    <t>OkonoA17</t>
  </si>
  <si>
    <t>A01VT20-70 - Cửa hàng OKONO Văn Trì</t>
  </si>
  <si>
    <t>OkonoBN01</t>
  </si>
  <si>
    <t>LOTTE-007</t>
  </si>
  <si>
    <t>CÔNG TY CỔ PHẦN TRUNG TÂM THƯƠNG MẠI LOTTE VIỆT NAM - CHI NHÁNH CẦN THƠ</t>
  </si>
  <si>
    <t>Farmers market 06QT - Quang Trung</t>
  </si>
  <si>
    <t>Cửa Hàng Co.opFood Trương Phước Phan 169</t>
  </si>
  <si>
    <t>COOP-063</t>
  </si>
  <si>
    <t>CHI NHÁNH LIÊN HIỆP HỢP TÁC XÃ THƯƠNG MẠI TP. HỒ CHÍ MINH - CO. OPMART DƯƠNG MINH CHÂU</t>
  </si>
  <si>
    <t>COOP-040</t>
  </si>
  <si>
    <t>CHI NHÁNH LIÊN HIỆP HỢP TÁC XÃ THƯƠNG MẠI TP. HỒ CHÍ MINH-CO.OPMART HỒNG NGỰ</t>
  </si>
  <si>
    <t>CÔNG TY CỔ PHẦN SÀI GÒN HD / Kho bán hàng - Celadon C</t>
  </si>
  <si>
    <t>Cửa Hàng Co.opFood Lâm Văn Bền</t>
  </si>
  <si>
    <t>Cửa Hàng Co.opFood Phạm Nhữ Tăng 11</t>
  </si>
  <si>
    <t>Sunshine Mart Bắc Từ Liêm</t>
  </si>
  <si>
    <t>Tmart01070 89. quầy No5 Golden Time, Ecohome 4</t>
  </si>
  <si>
    <t>Tmart03001 119 Quầy Yên Xá</t>
  </si>
  <si>
    <t>Tmart01046 66. Quầy 47 Tân Xuân, Bắc Từ Liêm, HN</t>
  </si>
  <si>
    <t>Tmart01085 104. Quầy 44 Triều Khúc</t>
  </si>
  <si>
    <t>COOPVINHPHUC</t>
  </si>
  <si>
    <t>CÔNG TY TNHH MỘT THÀNH VIÊN CO.OP MART VĨNH PHÚC</t>
  </si>
  <si>
    <t>COOP-054</t>
  </si>
  <si>
    <t>CHI NHÁNH LIÊN HIỆP HỢP TÁC XÃ THƯƠNG MẠI TP. HỒ CHÍ MINH - CO.OPMART SƠN TRÀ</t>
  </si>
  <si>
    <t>COOP-044</t>
  </si>
  <si>
    <t>CHI NHÁNH LIÊN HIỆP HTX THƯƠNG MẠI TP. HỒ CHÍ MINH CO.OPMART VIỆT TRÌ</t>
  </si>
  <si>
    <t>Cửa Hàng Co.opFood CC Rainbow S1.07</t>
  </si>
  <si>
    <t>Cửa Hàng Co.opFood KCN Tây Bắc</t>
  </si>
  <si>
    <t>Cửa Hàng Co.opFood Nguyễn Văn Tạo</t>
  </si>
  <si>
    <t>Tmart01032 52. Quầy Vĩnh Quỳnh</t>
  </si>
  <si>
    <t>A13LT19 - Cửa hàng OKONO 19 Lạc Trung</t>
  </si>
  <si>
    <t>A34TK44 - Cửa hàng OKONO 44 Triều Khúc</t>
  </si>
  <si>
    <t>A16YX85 - Cửa hàng OKONO Yên Xá</t>
  </si>
  <si>
    <t>K-Market Quang Minh</t>
  </si>
  <si>
    <t>K-Market Goldmark Ruby</t>
  </si>
  <si>
    <t>COOP-019</t>
  </si>
  <si>
    <t>CHI NHÁNH LIÊN HIỆP HỢP TÁC XÃ THƯƠNG MẠI TP. HỒ CHÍ MINH - CO.OPMART LAGI</t>
  </si>
  <si>
    <t>Cửa hàng Co.op Food Conic sky</t>
  </si>
  <si>
    <t>Tmart01088 107. Quầy Ruby City Phúc Lợi</t>
  </si>
  <si>
    <t>K-Market Thăng Long Number 1</t>
  </si>
  <si>
    <t>K-Market 17T3</t>
  </si>
  <si>
    <t>Tmart03004 123.Quầy 282 Nguyễn Huy Tưởng</t>
  </si>
  <si>
    <t>Cửa Hàng Co.opFood Tam Bình 196</t>
  </si>
  <si>
    <t>COOP-064</t>
  </si>
  <si>
    <t>CHI NHÁNH LIÊN HIỆP HỢP TÁC XÃ THƯƠNG MẠI TP. HỒ CHÍ MINH - CO.OPMART TAM BÌNH</t>
  </si>
  <si>
    <t>Cửa Hàng Co.opFood Nguyễn Thị Sóc 153</t>
  </si>
  <si>
    <t>Cửa Hàng Co.opFood CC Petroland</t>
  </si>
  <si>
    <t>CÔNG TY CỔ PHẦN SÀI GÒN HD / SG PEARL</t>
  </si>
  <si>
    <t>COOP-066</t>
  </si>
  <si>
    <t>CHI NHÁNH LIÊN HIỆP HỢP TÁC XÃ THƯƠNG MẠI TP. HỒ CHÍ MINH - CO.OPMART THÁP MƯỜI</t>
  </si>
  <si>
    <t>Cửa Hàng Co.opFood Tôn Thất Thuyết</t>
  </si>
  <si>
    <t>Cửa Hàng Co.opFood Hoàng Anh Thanh Bình</t>
  </si>
  <si>
    <t>Cửa Hàng Co.opFood Huỳnh Tấn Phát</t>
  </si>
  <si>
    <t>TMARTHATECO</t>
  </si>
  <si>
    <t>TRẦN HẢI ĐĂNG</t>
  </si>
  <si>
    <t>Tmart Store Mỹ Đình, Nam Từ Liêm - A.Đăng</t>
  </si>
  <si>
    <t>Tmart Store Hateco Yên Sở - A.Đăng</t>
  </si>
  <si>
    <t>Tmart Store Nghĩa Đô - A.Đăng</t>
  </si>
  <si>
    <t>Tmart03009 128. Quầy A2 Phương Đông Green Park</t>
  </si>
  <si>
    <t>Tmart00357 01. Quầy 72 Lĩnh Nam</t>
  </si>
  <si>
    <t>COOP-025</t>
  </si>
  <si>
    <t>CHI NHÁNH LIÊN HIỆP HỢP TÁC XÃ THƯƠNG MẠI TP. HỒ CHÍ MINH - CO.OPMART BÌNH DƯƠNG</t>
  </si>
  <si>
    <t>Sibafood 79 Ngọc Hồi</t>
  </si>
  <si>
    <t>Tmart03003 122. Quầy TECCO Diamond</t>
  </si>
  <si>
    <t>Cửa Hàng Co.opFood Lê Văn Lương 1187</t>
  </si>
  <si>
    <t>Coopfood CC Happy City</t>
  </si>
  <si>
    <t>Cửa hàng Co.op Food Phan Văn Hân 182</t>
  </si>
  <si>
    <t>Tmart01063 83. Tmart Tòa N02, Ecohome3</t>
  </si>
  <si>
    <t>A09MD340 - Cửa hàng OKONO Mỹ Đình</t>
  </si>
  <si>
    <t>COOPCHOMOI</t>
  </si>
  <si>
    <t>CHI NHÁNH LIÊN HIỆP HỢP TÁC XÃ THƯƠNG MẠI TP. HỒ CHÍ MINH - CO.OPMART CHỢ MỚI</t>
  </si>
  <si>
    <t>LOTTE-001</t>
  </si>
  <si>
    <t>CÔNG TY CỔ PHẦN TRUNG TÂM THƯƠNG MẠI LOTTE VIỆT NAM - CHI NHÁNH ĐỒNG NAI</t>
  </si>
  <si>
    <t>LOTTE-009</t>
  </si>
  <si>
    <t>CÔNG TY CỔ PHẦN TRUNG TÂM THƯƠNG MẠI LOTTE VIỆT NAM - CHI NHÁNH ĐÀ NẴNG</t>
  </si>
  <si>
    <t>LOTTE-004</t>
  </si>
  <si>
    <t>CÔNG TY CỔ PHẦN TRUNG TÂM THƯƠNG MẠI LOTTE VIỆT NAM - CHI NHÁNH ĐỐNG ĐA</t>
  </si>
  <si>
    <t>Tmart01011 35. Quầy tầng 5 tòa GEMEK, KĐT Lê Trọng Tấn</t>
  </si>
  <si>
    <t>Tmart01097 116. Quầy Iris Garden</t>
  </si>
  <si>
    <t>Tmart03007 126. Quầy G1 Sunshine</t>
  </si>
  <si>
    <t>Tmart00644 05. Số 14 Yên Sơn - Chúc Sơn</t>
  </si>
  <si>
    <t>Tmart01000 28. Quầy 485 Vũ Tông Phan</t>
  </si>
  <si>
    <t>Cửa Hàng Co.opFood Quang Trung</t>
  </si>
  <si>
    <t>Cửa Hàng Co.opFood Chung Cư Hà Đô</t>
  </si>
  <si>
    <t>Cửa Hàng Co.opFood Savimex</t>
  </si>
  <si>
    <t>K-Market Royal City R1</t>
  </si>
  <si>
    <t>Tmart00984 17. Quầy 184 Đại Từ</t>
  </si>
  <si>
    <t>Cửa Hàng Co.opFood Tăng Nhơn Phú 26</t>
  </si>
  <si>
    <t>FM5 104 Hai Bà Trưng</t>
  </si>
  <si>
    <t>A14TD32 - Cửa hàng OKONO Trần Điền</t>
  </si>
  <si>
    <t>OkonoA14</t>
  </si>
  <si>
    <t>Tmart03010 129. Quầy HH Thái Hà 2</t>
  </si>
  <si>
    <t>K-Market Trung Hòa</t>
  </si>
  <si>
    <t>K-market Mỹ Đình Pearl</t>
  </si>
  <si>
    <t>K-Market Goldmak saphire</t>
  </si>
  <si>
    <t>Tmart01090 109. Quầy Trần Thủ Độ 2, tòa South Building Pháp Vân - Tứ Hiệp</t>
  </si>
  <si>
    <t>FM3 486 Nguyễn Thị Thập</t>
  </si>
  <si>
    <t>PTMart 505 Minh Khai</t>
  </si>
  <si>
    <t>FM1 496 Nguyễn Thị Minh Khai</t>
  </si>
  <si>
    <t>FM2 123 Phan Xích Long</t>
  </si>
  <si>
    <t>Sibafood Thăng Long Capital</t>
  </si>
  <si>
    <t>Sunshine Mart S00502 - S-Mart City Saigon</t>
  </si>
  <si>
    <t>Sunshine Mart Lĩnh Nam, Hoàng Mai</t>
  </si>
  <si>
    <t>LOTTEMART PHÚ THỌ</t>
  </si>
  <si>
    <t>LOTTE940</t>
  </si>
  <si>
    <t>Sibafood Vinhomes Green Bay, Mễ Trì</t>
  </si>
  <si>
    <t>Cửa Hàng Co.opFood CC Diamond Riverside</t>
  </si>
  <si>
    <t>Tmart03014 133. Quầy Đa Sỹ</t>
  </si>
  <si>
    <t>PTMart 201 Minh Khai</t>
  </si>
  <si>
    <t>PTMart Sảnh G2 số 2 Kim Giang</t>
  </si>
  <si>
    <t>PTMart Terra An Hưng</t>
  </si>
  <si>
    <t>AAU</t>
  </si>
  <si>
    <t>CÔNG TY TNHH PHÂN PHỐI Á ÂU</t>
  </si>
  <si>
    <t>AAU Diamond</t>
  </si>
  <si>
    <t>AAU Tháp Brilliant</t>
  </si>
  <si>
    <t>Dark Store 03 - Võ Thành Trang Tân Binh</t>
  </si>
  <si>
    <t>Tmart03015 134. Quầy Phú Minh, Sóc Sơn</t>
  </si>
  <si>
    <t>K-Market Golden palace</t>
  </si>
  <si>
    <t>K-Market The Matrix one</t>
  </si>
  <si>
    <t>K-market Emerald</t>
  </si>
  <si>
    <t>K-market CT4 New</t>
  </si>
  <si>
    <t>AAU Tòa nhà Sadora</t>
  </si>
  <si>
    <t>00028276</t>
  </si>
  <si>
    <t>Tmart03016 135. Quầy 60 Vũ Xuân Thiều</t>
  </si>
  <si>
    <t>CÔNG TY TNHH MỘT THÀNH VIÊN THƯƠNG MẠI SÀI GÒN - VĨNH LONG</t>
  </si>
  <si>
    <t>COOP-049</t>
  </si>
  <si>
    <t>CHI NHÁNH LIÊN HIỆP HỢP TÁC XÃ THƯƠNG MẠI TP. HỒ CHÍ MINH-CO.OPMART CHÂU THÀNH TÂY NINH</t>
  </si>
  <si>
    <t>Sibafood S007 - Tòa Mulberry</t>
  </si>
  <si>
    <t>COOP-028</t>
  </si>
  <si>
    <t>CHI NHÁNH LIÊN HIỆP HỢP TÁC XÃ THƯƠNG MẠI TP. HỒ CHÍ MINH - CO.OPMART THỐT NỐT</t>
  </si>
  <si>
    <t>SEVEN03</t>
  </si>
  <si>
    <t>CHI NHÁNH CÔNG TY CỔ PHẦN SEVEN SYSTEM VIỆT NAM TẠI HÀ NỘI</t>
  </si>
  <si>
    <t>VNPOST</t>
  </si>
  <si>
    <t>TỔNG CÔNG TY BƯU ĐIỆN VIỆT NAM</t>
  </si>
  <si>
    <t>COOP-001</t>
  </si>
  <si>
    <t>LIÊN HIỆP HỢP TÁC XÃ THƯƠNG MẠI TP. HỒ CHÍ MINH</t>
  </si>
  <si>
    <t>BN01 - Cửa hàng OKONO Bắc Ninh</t>
  </si>
  <si>
    <t>Điều chỉnh giảm số lượng do khách hàng hoàn trả lại hàng</t>
  </si>
  <si>
    <t>PTMart Tầng 1 Tòa nhà Phú Thịnh Green Park</t>
  </si>
  <si>
    <t>PTMart 90 Nguyễn Tuân</t>
  </si>
  <si>
    <t>Cửa hàng Vitalmart - S402 Vinhome Smart City - Tây Mỗ</t>
  </si>
  <si>
    <t>BH2354617</t>
  </si>
  <si>
    <t>CÔNG TY TNHH MTV THỰC PHẨM SAIGON CO.OP</t>
  </si>
  <si>
    <t>CÔNG TY TRÁCH NHIỆM HỮU HẠN THƯƠNG MẠI DỊCH VỤ SÀI GÒN - TRÀ VINH</t>
  </si>
  <si>
    <t>Tmart03017 Ecohome5</t>
  </si>
  <si>
    <t>COOP-072</t>
  </si>
  <si>
    <t>CHI NHÁNH LIÊN HIỆP HỢP TÁC XÃ THƯƠNG MẠI TP. HỒ CHÍ MINH - CO.OPMART VŨ YÊN</t>
  </si>
  <si>
    <t>LONGBEACH-AGG-01-7755</t>
  </si>
  <si>
    <t>CÔNG TY CỔ PHẦN THƯƠNG MẠI LONG BEACH</t>
  </si>
  <si>
    <t>COOP-048</t>
  </si>
  <si>
    <t>CHI NHÁNH LIÊN HIỆP HỢP TÁC XÃ THƯƠNG MẠI TP HỒ CHÍ MINH - CO.OPMART TIỂU CẦN</t>
  </si>
  <si>
    <t>BH/207/2025787</t>
  </si>
  <si>
    <t>TC251008-01011-00046</t>
  </si>
  <si>
    <t>BH/207/2025905</t>
  </si>
  <si>
    <t>251009-01001-00036 - LOTTE NAM SÀI GÒN</t>
  </si>
  <si>
    <t>BH/207/20251481</t>
  </si>
  <si>
    <t>251013-01001-00448 - LOTTE NAM SÀI GÒN</t>
  </si>
  <si>
    <t>Cửa Hàng Co.opFood Phạm Hữu Lầu</t>
  </si>
  <si>
    <t>Cửa Hàng Co.opFood CC Hoàng Anh Riverview</t>
  </si>
  <si>
    <t>Cửa hàng Co.op Food 13 Lê Văn Thịnh</t>
  </si>
  <si>
    <t>Cửa Hàng Co.opFood Quốc lộ 13 cũ</t>
  </si>
  <si>
    <t>Cửa Hàng Co.opFood CC Westgate</t>
  </si>
  <si>
    <t>Satrafoods PHAN VĂN KHỎE</t>
  </si>
  <si>
    <t>Satrafoods TRỊNH THỊ MIẾNG</t>
  </si>
  <si>
    <t>Satrafoods TÔ KÝ</t>
  </si>
  <si>
    <t>Satrafoods LÊ VĂN LƯƠNG 3</t>
  </si>
  <si>
    <t>Satrafoods ĐINH ĐỨC THIỆN</t>
  </si>
  <si>
    <t>Satrafoods PHAN VĂN HÂN</t>
  </si>
  <si>
    <t>Satrafoods PHẠM THẾ HIỂN 3</t>
  </si>
  <si>
    <t>Satrafoods HÀ HUY GIÁP 2</t>
  </si>
  <si>
    <t>Satrafoods MAN THIỆN</t>
  </si>
  <si>
    <t>Satrafoods NGUYỄN VĂN ĐẬU</t>
  </si>
  <si>
    <t>Satrafoods TRẦN NHÂN TÔN</t>
  </si>
  <si>
    <t>Satrafoods QUỐC LỘ 50</t>
  </si>
  <si>
    <t>Satrafoods HIỆP BÌNH</t>
  </si>
  <si>
    <t>Satrafoods CỬU LONG</t>
  </si>
  <si>
    <t>Satrafoods THẠCH LAM</t>
  </si>
  <si>
    <t>Satrafoods LÊ ĐỨC THỌ</t>
  </si>
  <si>
    <t>Satrafoods PHẠM THẾ HIỂN 2</t>
  </si>
  <si>
    <t>Satrafoods PHẠM THẾ HIỂN 4</t>
  </si>
  <si>
    <t>Satrafoods UNG VĂN KHIÊM</t>
  </si>
  <si>
    <t>Satrafoods TỈNH LỘ 43</t>
  </si>
  <si>
    <t>Satrafoods 2/89 Hà Huy Giáp</t>
  </si>
  <si>
    <t>Satrafoods KHA VẠN CÂN</t>
  </si>
  <si>
    <t>Satrafoods VÕ VĂN VÂN</t>
  </si>
  <si>
    <t>Satrafoods THẠNH LỘC</t>
  </si>
  <si>
    <t>Satrafoods NGUYỄN XUÂN KHOÁT</t>
  </si>
  <si>
    <t>Satrafoods 166 Bình Thới</t>
  </si>
  <si>
    <t>Satrafoods NGUYỄN ẢNH THỦ 2</t>
  </si>
  <si>
    <t>Satrafoods PHAN HUY ÍCH</t>
  </si>
  <si>
    <t>Satrafoods THÁP MƯỜI</t>
  </si>
  <si>
    <t>Satrafoods CỦ CHI 4</t>
  </si>
  <si>
    <t>CircleK Citizen Apartment, Trung Son Residential quarter</t>
  </si>
  <si>
    <t>CircleK T2,00.01 Toà Nhà Krista 537 Nguyễn Duy Trinh</t>
  </si>
  <si>
    <t>CircleK 135 Nguyễn Cửu Đàm</t>
  </si>
  <si>
    <t>CircleK 459/8A Nguyễn Thị Thập</t>
  </si>
  <si>
    <t>CircleK 633 Tỉnh Lộ 10</t>
  </si>
  <si>
    <t>Circle K 355 Lý Thường Kiệt, Khu phố Thống Nhất 1</t>
  </si>
  <si>
    <t>CircleK 43 Thùy Vân</t>
  </si>
  <si>
    <t>CircleK 1 Thùy Vân</t>
  </si>
  <si>
    <t>CircleK 15 La Văn Cầu</t>
  </si>
  <si>
    <t>CircleK Số 138 Đường 30 Tháng 4</t>
  </si>
  <si>
    <t>CircleK 166 Đường 3/2</t>
  </si>
  <si>
    <t>CircleK 45 Cao Thắng</t>
  </si>
  <si>
    <t>CircleK 37C Thuận Kiều</t>
  </si>
  <si>
    <t>CircleK Tầng Trệt Khối Nhà A, Lô số 20 Đường Võ Nguyên Giáp, Khu Dân Cư Phú An, Khu Đô Thị Mới Nam Sông Cần Thơ</t>
  </si>
  <si>
    <t>CircleK 44 Cửu Long</t>
  </si>
  <si>
    <t>CircleK 87 Cửu Long</t>
  </si>
  <si>
    <t>CircleK 178A Nguyễn Chí Thanh</t>
  </si>
  <si>
    <t>CircleK 78 Nguyễn Đình Chiểu, Nha Trang, Khánh Hòa</t>
  </si>
  <si>
    <t>CircleK 15 Đỗ Quang Đẩu</t>
  </si>
  <si>
    <t>CircleK 32 Nguyễn Hữu Cầu</t>
  </si>
  <si>
    <t>CircleK 14 Ung Văn Khiêm</t>
  </si>
  <si>
    <t>NVK00079</t>
  </si>
  <si>
    <t>CÔNG TY CỔ PHẦN SÀI GÒN HD - Vincom 3T2</t>
  </si>
  <si>
    <t>Sibafood Terra An Hưng</t>
  </si>
  <si>
    <t>A20DKT38 - Cửa hàng OKONO 38/100 Doãn Kế Thiện</t>
  </si>
  <si>
    <t>A07BM353 - Cửa hàng OKONO Bạch Mai</t>
  </si>
  <si>
    <t>A05TK80 - Cửa hàng OKONO 82 Triều Khúc</t>
  </si>
  <si>
    <t>A04YH219 - Cửa hàng OKONO 219 Yên Hòa</t>
  </si>
  <si>
    <t>Tên khách hàng</t>
  </si>
  <si>
    <t>Địa chỉ</t>
  </si>
  <si>
    <t>Nhóm KH, NCC</t>
  </si>
  <si>
    <t>Mã số thuế</t>
  </si>
  <si>
    <t>Nhân viên</t>
  </si>
  <si>
    <t>Tên nhân viên</t>
  </si>
  <si>
    <t>Tỉnh/TP</t>
  </si>
  <si>
    <t>Quận/Huyện</t>
  </si>
  <si>
    <t>Chi nhánh</t>
  </si>
  <si>
    <t>41 Cách Mạng, Phường Tân Sơn Nhì, Thành phố Hồ Chí Minh, Việt Nam</t>
  </si>
  <si>
    <t>0318561215</t>
  </si>
  <si>
    <t>Hồ Chí Minh</t>
  </si>
  <si>
    <t>Quận Tân Phú</t>
  </si>
  <si>
    <t>aau001</t>
  </si>
  <si>
    <t>Khu Thương mại số : T3.B2.1I – Tầng B2- Tháp Brilliant, số 1, Đường 104- BTT, khu phố 3, Phường Bình Trưng Tây, Quận 2, TPHCM.</t>
  </si>
  <si>
    <t>MIENNAM</t>
  </si>
  <si>
    <t>SG009</t>
  </si>
  <si>
    <t>Hứa Thị Ngọc Thơ</t>
  </si>
  <si>
    <t>Quận 2</t>
  </si>
  <si>
    <t>aau002</t>
  </si>
  <si>
    <t>Gian hàng 41546, Tầng 4, Trung Tâm Thương Mại Diamond , số 34 Lê Duẩn, Phường Bến Nghé, Quận 1, Thành Phố Hồ Chí Minh, Việt Nam.</t>
  </si>
  <si>
    <t>Quận 1</t>
  </si>
  <si>
    <t>aau003</t>
  </si>
  <si>
    <t>Block D.002 Tòa nhà Sadora- Số 02, Đường 13, Phường An Lợi Đông, Thủ Đức, TP Hồ Chí Minh.</t>
  </si>
  <si>
    <t>Thời gian nhận hàng : 6h- 20h</t>
  </si>
  <si>
    <t>ACM</t>
  </si>
  <si>
    <t>Quận 3</t>
  </si>
  <si>
    <t>acm0001</t>
  </si>
  <si>
    <t>acm0002</t>
  </si>
  <si>
    <t>acm0003</t>
  </si>
  <si>
    <t>acm0004</t>
  </si>
  <si>
    <t>acm0005</t>
  </si>
  <si>
    <t>SG011</t>
  </si>
  <si>
    <t>Trương Quang Thanh</t>
  </si>
  <si>
    <t>Quận 5</t>
  </si>
  <si>
    <t>acm0006</t>
  </si>
  <si>
    <t>SG023</t>
  </si>
  <si>
    <t>Nguyễn Quốc Thái</t>
  </si>
  <si>
    <t>Quận 6</t>
  </si>
  <si>
    <t>acm0007</t>
  </si>
  <si>
    <t>Quận 7</t>
  </si>
  <si>
    <t>acm0008</t>
  </si>
  <si>
    <t>acm0009</t>
  </si>
  <si>
    <t>ACM-001</t>
  </si>
  <si>
    <t>SG029</t>
  </si>
  <si>
    <t>Dương Thị Kim Hồng</t>
  </si>
  <si>
    <t>Bình Dương</t>
  </si>
  <si>
    <t>Tỉnh Miền Nam</t>
  </si>
  <si>
    <t>acm0010</t>
  </si>
  <si>
    <t>acm0012</t>
  </si>
  <si>
    <t>acm0013</t>
  </si>
  <si>
    <t>acm0014</t>
  </si>
  <si>
    <t>SG027</t>
  </si>
  <si>
    <t>Trần Hạo Nhị</t>
  </si>
  <si>
    <t>Quận Tân Bình</t>
  </si>
  <si>
    <t>acm0015</t>
  </si>
  <si>
    <t>Huyện Nhà Bè</t>
  </si>
  <si>
    <t>acm0016</t>
  </si>
  <si>
    <t>Huyện Bình Chánh</t>
  </si>
  <si>
    <t>acm0017</t>
  </si>
  <si>
    <t>Quận 11</t>
  </si>
  <si>
    <t>acm0018</t>
  </si>
  <si>
    <t>acm0019</t>
  </si>
  <si>
    <t>HN006</t>
  </si>
  <si>
    <t>Phan Trọng Cường</t>
  </si>
  <si>
    <t>Hà Nội</t>
  </si>
  <si>
    <t>Quận Hoàn Kiếm</t>
  </si>
  <si>
    <t>ACM-002</t>
  </si>
  <si>
    <t>acm0020</t>
  </si>
  <si>
    <t>HN004</t>
  </si>
  <si>
    <t>Hoàng Thanh Huy</t>
  </si>
  <si>
    <t>Quận Cầu Giấy</t>
  </si>
  <si>
    <t>acm0021</t>
  </si>
  <si>
    <t>HN001</t>
  </si>
  <si>
    <t>Trần Thị Huệ</t>
  </si>
  <si>
    <t>Hưng Yên</t>
  </si>
  <si>
    <t>Tỉnh Miền Bắc</t>
  </si>
  <si>
    <t>acm0022</t>
  </si>
  <si>
    <t>acm0023</t>
  </si>
  <si>
    <t>Quận Phú Nhuận</t>
  </si>
  <si>
    <t>ACM-003</t>
  </si>
  <si>
    <t>Khánh Hòa</t>
  </si>
  <si>
    <t>ACM-023</t>
  </si>
  <si>
    <t>ACM-031</t>
  </si>
  <si>
    <t>Quận Bình Tân</t>
  </si>
  <si>
    <t>ACM-032</t>
  </si>
  <si>
    <t>ACM-034</t>
  </si>
  <si>
    <t>AEON</t>
  </si>
  <si>
    <t>AEON1009</t>
  </si>
  <si>
    <t>AEON1010</t>
  </si>
  <si>
    <t>AEONBINHDUONG</t>
  </si>
  <si>
    <t>AEONHOCHIMINH</t>
  </si>
  <si>
    <t>AEONLONGBIEN</t>
  </si>
  <si>
    <t>Quận Long Biên</t>
  </si>
  <si>
    <t>ALEE</t>
  </si>
  <si>
    <t>Quận Thủ Đức</t>
  </si>
  <si>
    <t>ALEE001</t>
  </si>
  <si>
    <t>ALEE-001</t>
  </si>
  <si>
    <t>ALIMART</t>
  </si>
  <si>
    <t>AMTHUCVANG-224</t>
  </si>
  <si>
    <t>Quận 9</t>
  </si>
  <si>
    <t>ANHSANHVANG</t>
  </si>
  <si>
    <t>ANHTAISUA</t>
  </si>
  <si>
    <t>Quận Gò Vấp</t>
  </si>
  <si>
    <t>ANNGHIA</t>
  </si>
  <si>
    <t>Long An</t>
  </si>
  <si>
    <t>annghia001</t>
  </si>
  <si>
    <t>ANNGHIA-01</t>
  </si>
  <si>
    <t>ANPHONG</t>
  </si>
  <si>
    <t>QUẬN 10</t>
  </si>
  <si>
    <t>ANTIEN</t>
  </si>
  <si>
    <t>QUẬN 7</t>
  </si>
  <si>
    <t>ARIMI</t>
  </si>
  <si>
    <t>HN009</t>
  </si>
  <si>
    <t>Vũ Anh Tuấn</t>
  </si>
  <si>
    <t>AUCHANTAYNINH</t>
  </si>
  <si>
    <t>AUVT-176</t>
  </si>
  <si>
    <t>Bà Rịa - Vũng Tàu</t>
  </si>
  <si>
    <t>BACHHOAGIADINH</t>
  </si>
  <si>
    <t>BACHHOAXANH</t>
  </si>
  <si>
    <t>BACHTIN</t>
  </si>
  <si>
    <t>Quận Tây Hồ</t>
  </si>
  <si>
    <t>BAOMINH-525</t>
  </si>
  <si>
    <t>BETAMEDIA</t>
  </si>
  <si>
    <t>BHX13044</t>
  </si>
  <si>
    <t>Cà Mau</t>
  </si>
  <si>
    <t>BHX13104</t>
  </si>
  <si>
    <t>Đồng Tháp</t>
  </si>
  <si>
    <t>BHX13152</t>
  </si>
  <si>
    <t>Kiên Giang</t>
  </si>
  <si>
    <t>BHX13203</t>
  </si>
  <si>
    <t>BHX13219</t>
  </si>
  <si>
    <t>Tây Ninh</t>
  </si>
  <si>
    <t>BHX13229</t>
  </si>
  <si>
    <t>BHX13236</t>
  </si>
  <si>
    <t>BHX13237</t>
  </si>
  <si>
    <t>Đồng Nai</t>
  </si>
  <si>
    <t>BHX13254</t>
  </si>
  <si>
    <t>Cần Thơ</t>
  </si>
  <si>
    <t>BHX13360</t>
  </si>
  <si>
    <t>BHX13361</t>
  </si>
  <si>
    <t>BHX13362</t>
  </si>
  <si>
    <t>BHX13425</t>
  </si>
  <si>
    <t>BHX13490</t>
  </si>
  <si>
    <t>SG</t>
  </si>
  <si>
    <t>Chia đều sale 4 SG</t>
  </si>
  <si>
    <t>BHX13492</t>
  </si>
  <si>
    <t>BHX13493</t>
  </si>
  <si>
    <t>Hậu Giang</t>
  </si>
  <si>
    <t>BHX13535</t>
  </si>
  <si>
    <t>BHX13564</t>
  </si>
  <si>
    <t>BHX13576</t>
  </si>
  <si>
    <t>BHX13638</t>
  </si>
  <si>
    <t>BHX13660</t>
  </si>
  <si>
    <t>An Giang</t>
  </si>
  <si>
    <t>BHX13669</t>
  </si>
  <si>
    <t>Vĩnh Long</t>
  </si>
  <si>
    <t>BHX13681</t>
  </si>
  <si>
    <t>Huyện Hóc Môn</t>
  </si>
  <si>
    <t>BHX13768</t>
  </si>
  <si>
    <t>Bình Thuận</t>
  </si>
  <si>
    <t>BHX13971</t>
  </si>
  <si>
    <t>BHX13999</t>
  </si>
  <si>
    <t>BHX14000</t>
  </si>
  <si>
    <t>BHX14015</t>
  </si>
  <si>
    <t>BHX19864</t>
  </si>
  <si>
    <t>BHX19865</t>
  </si>
  <si>
    <t>Đắk Lắk</t>
  </si>
  <si>
    <t>BHX22859</t>
  </si>
  <si>
    <t>Quận 12</t>
  </si>
  <si>
    <t>BHX27899</t>
  </si>
  <si>
    <t>Lâm Đồng</t>
  </si>
  <si>
    <t>BHX27900</t>
  </si>
  <si>
    <t>BHX27904</t>
  </si>
  <si>
    <t>BICHCAU</t>
  </si>
  <si>
    <t>BIENGIAUVN</t>
  </si>
  <si>
    <t>BITEXCO NAM LONG</t>
  </si>
  <si>
    <t>Thái Bình</t>
  </si>
  <si>
    <t>BONBON</t>
  </si>
  <si>
    <t>Phú Yên</t>
  </si>
  <si>
    <t>BONGSEN</t>
  </si>
  <si>
    <t>BRG</t>
  </si>
  <si>
    <t>Quận Hai Bà Trưng</t>
  </si>
  <si>
    <t>BRG01</t>
  </si>
  <si>
    <t>Quận Đống Đa</t>
  </si>
  <si>
    <t>brg10011</t>
  </si>
  <si>
    <t>brg10021</t>
  </si>
  <si>
    <t>brg10031</t>
  </si>
  <si>
    <t>Quận Ba Đình</t>
  </si>
  <si>
    <t>brg10041</t>
  </si>
  <si>
    <t>Hải Dương</t>
  </si>
  <si>
    <t>brg10051</t>
  </si>
  <si>
    <t>brg10061</t>
  </si>
  <si>
    <t>brg10101</t>
  </si>
  <si>
    <t>Hải Phòng</t>
  </si>
  <si>
    <t>brg10141</t>
  </si>
  <si>
    <t>brg11011</t>
  </si>
  <si>
    <t>brg11021</t>
  </si>
  <si>
    <t>brg11031</t>
  </si>
  <si>
    <t>brg11041</t>
  </si>
  <si>
    <t>brg11051</t>
  </si>
  <si>
    <t>HN007</t>
  </si>
  <si>
    <t>Đỗ Minh Quang</t>
  </si>
  <si>
    <t>Quận Hà Đông</t>
  </si>
  <si>
    <t>brg11081</t>
  </si>
  <si>
    <t>brg11091</t>
  </si>
  <si>
    <t>brg11101</t>
  </si>
  <si>
    <t>Quận Nam Từ Liêm</t>
  </si>
  <si>
    <t>brg11121</t>
  </si>
  <si>
    <t>brg11161</t>
  </si>
  <si>
    <t>brg11171</t>
  </si>
  <si>
    <t>brg11181</t>
  </si>
  <si>
    <t>Quận Thanh Xuân</t>
  </si>
  <si>
    <t>brg11191</t>
  </si>
  <si>
    <t>brg11201</t>
  </si>
  <si>
    <t>brg11211</t>
  </si>
  <si>
    <t>brg11221</t>
  </si>
  <si>
    <t>Quận Hoàng Mai</t>
  </si>
  <si>
    <t>brg11241</t>
  </si>
  <si>
    <t>brg12021</t>
  </si>
  <si>
    <t>brg12031</t>
  </si>
  <si>
    <t>brg12041</t>
  </si>
  <si>
    <t>brg12051</t>
  </si>
  <si>
    <t>brg12061</t>
  </si>
  <si>
    <t>brg12091</t>
  </si>
  <si>
    <t>brg12111</t>
  </si>
  <si>
    <t>brg12171</t>
  </si>
  <si>
    <t>brg12201</t>
  </si>
  <si>
    <t>brg12211</t>
  </si>
  <si>
    <t>brg12221</t>
  </si>
  <si>
    <t>brg12231</t>
  </si>
  <si>
    <t>brg12241</t>
  </si>
  <si>
    <t>brg12251</t>
  </si>
  <si>
    <t>brg12331</t>
  </si>
  <si>
    <t>brg12341</t>
  </si>
  <si>
    <t>brg12342</t>
  </si>
  <si>
    <t>Huyện Hoài Đức</t>
  </si>
  <si>
    <t>brg12351</t>
  </si>
  <si>
    <t>brg12401</t>
  </si>
  <si>
    <t>brg12411</t>
  </si>
  <si>
    <t>brg12431</t>
  </si>
  <si>
    <t>brg12441</t>
  </si>
  <si>
    <t>brg12451</t>
  </si>
  <si>
    <t>Huyện Đông Anh</t>
  </si>
  <si>
    <t>brg12481</t>
  </si>
  <si>
    <t>brg12491</t>
  </si>
  <si>
    <t>brg12511</t>
  </si>
  <si>
    <t>brg12521</t>
  </si>
  <si>
    <t>brg12531</t>
  </si>
  <si>
    <t>brg12551</t>
  </si>
  <si>
    <t>brg12561</t>
  </si>
  <si>
    <t>Huyện Thanh Trì</t>
  </si>
  <si>
    <t>brg12571</t>
  </si>
  <si>
    <t>Quảng Ninh</t>
  </si>
  <si>
    <t>brg12581</t>
  </si>
  <si>
    <t>brg12601</t>
  </si>
  <si>
    <t>brg12621</t>
  </si>
  <si>
    <t>brg12631</t>
  </si>
  <si>
    <t>Quận 4</t>
  </si>
  <si>
    <t>brg12661</t>
  </si>
  <si>
    <t>brg12671</t>
  </si>
  <si>
    <t>Quận Bắc Từ Liêm</t>
  </si>
  <si>
    <t>brg12681</t>
  </si>
  <si>
    <t>brg12691</t>
  </si>
  <si>
    <t>brg12701</t>
  </si>
  <si>
    <t>brg12711</t>
  </si>
  <si>
    <t>Huyện Chương Mỹ</t>
  </si>
  <si>
    <t>brg12721</t>
  </si>
  <si>
    <t>brg12731</t>
  </si>
  <si>
    <t>brg12741</t>
  </si>
  <si>
    <t>brg12751</t>
  </si>
  <si>
    <t>brg12761</t>
  </si>
  <si>
    <t>brg12801</t>
  </si>
  <si>
    <t>brg13011</t>
  </si>
  <si>
    <t>brg13031</t>
  </si>
  <si>
    <t>brg13041</t>
  </si>
  <si>
    <t>brg13061</t>
  </si>
  <si>
    <t>BRODARD</t>
  </si>
  <si>
    <t>CANHTOAN</t>
  </si>
  <si>
    <t>CC</t>
  </si>
  <si>
    <t>CHIDIEM-Q4</t>
  </si>
  <si>
    <t>CHIHAU624</t>
  </si>
  <si>
    <t>CHKINHDONG-BACNINH</t>
  </si>
  <si>
    <t>CHOHAY</t>
  </si>
  <si>
    <t>CHOICEPROTECH</t>
  </si>
  <si>
    <t>160 Bùi Thị Xuân, Phường Bến Thành, Thành phố Hồ Chí Minh, Việt Nam</t>
  </si>
  <si>
    <t>0306182043</t>
  </si>
  <si>
    <t>Số 205 Lạc Long Quân, Phường Tây Hồ, Thành phố Hà Nội, Việt Nam</t>
  </si>
  <si>
    <t>0306182043-010</t>
  </si>
  <si>
    <t>508 Cách Mạng Tháng Tám, Phường Thủ Dầu Một, Thành phố Hồ Chí Minh, Việt Nam</t>
  </si>
  <si>
    <t>0306182043-011</t>
  </si>
  <si>
    <t>15 La Văn Cầu, Phường Vũng Tàu, Thành phố Hồ Chí Minh, Việt Nam</t>
  </si>
  <si>
    <t>0306182043-012</t>
  </si>
  <si>
    <t>Căn nhà số 01, Lô A6, Khu đô thị mới phía đông Hòn Cặp Bè, Tổ 4, Khu phố 4A, Phường Hạ Long, Tỉnh Quảng Ninh, Việt Nam</t>
  </si>
  <si>
    <t>0306182043-015</t>
  </si>
  <si>
    <t>128 Hai Bà Trưng, Phường Ninh Kiều, Thành phố Cần Thơ, Việt Nam</t>
  </si>
  <si>
    <t>0306182043-017</t>
  </si>
  <si>
    <t>261A đường Trần Nguyên Hãn, Phường An Biên, Thành phố Hải Phòng, Việt Nam</t>
  </si>
  <si>
    <t>0306182043-019</t>
  </si>
  <si>
    <t>Số 155 đường Ung Văn Khiêm, tổ 11, khóm Đông Thành, Phường Long Xuyên, An Giang, Việt Nam</t>
  </si>
  <si>
    <t>0306182043-020</t>
  </si>
  <si>
    <t>0306182043-021</t>
  </si>
  <si>
    <t>30/2 Ấp Bắc, Phường Đạo Thạnh, Tỉnh Đồng Tháp, Việt Nam</t>
  </si>
  <si>
    <t>0306182043-022</t>
  </si>
  <si>
    <t>Số MRA-095A, Đường nội bộ Khu biệt thự Thủy Nguyên, Xã Phụng Công, Tỉnh Hưng Yên, Việt Nam</t>
  </si>
  <si>
    <t>0306182043-023</t>
  </si>
  <si>
    <t>125 Trần Hưng Đạo, Khu phố 4, Phường Kinh Bắc, Tỉnh Bắc Ninh, Việt Nam</t>
  </si>
  <si>
    <t>0306182043-024</t>
  </si>
  <si>
    <t>Bắc Ninh</t>
  </si>
  <si>
    <t>Số 99 đường 3 tháng 2, Phường Rạch Giá, Tỉnh An Giang, Việt Nam</t>
  </si>
  <si>
    <t>0306182043-027</t>
  </si>
  <si>
    <t>Số 6A Nguyễn Chánh, Phường Nha Trang, Tỉnh Khánh Hòa, Việt Nam</t>
  </si>
  <si>
    <t>0306182043-028</t>
  </si>
  <si>
    <t>Số 28 đường Lương Ngọc Quyến, Phường Phan Đình Phùng, Tỉnh Thái Nguyên, Việt Nam</t>
  </si>
  <si>
    <t>0306182043-029</t>
  </si>
  <si>
    <t>Thái Nguyên</t>
  </si>
  <si>
    <t>CircleK-BD7002</t>
  </si>
  <si>
    <t>508 Cách Mạng Tháng Tám, phường Phú Cường, thành phố Thủ Dầu Một, tỉnh Bình Dương</t>
  </si>
  <si>
    <t>CircleK-BD7003</t>
  </si>
  <si>
    <t>174 Trần Văn Ơn, Khu 5, phường Phú Hòa, thành phố Thủ Dầu 1, tỉnh Bình Dương</t>
  </si>
  <si>
    <t>CircleK-BD7004</t>
  </si>
  <si>
    <t>1347 đường Nguyễn Ái Quốc, khu phố 6, phường Tân Tiến, thành phố Biên Hòa, tỉnh Đồng Nai</t>
  </si>
  <si>
    <t>CircleK-BD7005</t>
  </si>
  <si>
    <t>105 Lê Trọng Tấn, khu phố Bình Dương 2, phường An Bình, thành phố Dĩ An, tỉnh Bình Dương</t>
  </si>
  <si>
    <t>CircleK-BD7006</t>
  </si>
  <si>
    <t>355 Lý Thường Kiệt, phu phố Thống Nhất 1, phường Dĩ An, thành phố Dĩ An, tỉnh Bình Dương</t>
  </si>
  <si>
    <t>CircleK-BD7007</t>
  </si>
  <si>
    <t>144 đường Phan Trung, khu phố 7, phường Tân Tiến, thành phố Biên Hòa, tỉnh Đồng Nai</t>
  </si>
  <si>
    <t>CircleK-BD7008</t>
  </si>
  <si>
    <t>CircleK Số 134 Đường Vũ Hồng Phô, Khu phố 2</t>
  </si>
  <si>
    <t>Số 134 Đường Vũ Hồng Phô, khu phố 2, phường Bình Đa, thành phố Biên Hòa, tỉnh Đồng Nai</t>
  </si>
  <si>
    <t>CircleK-BD7009</t>
  </si>
  <si>
    <t>CircleK Tầng trệt - Tầng 1 Số 216 Hà Huy Giáp khu phố 1</t>
  </si>
  <si>
    <t>Tầng trệt-tầng 1 số 216 Hà Huy Giáp, khu phố 1, phường Quyết Thắng, thành phố Biên Hòa, tỉnh Đồng Nai</t>
  </si>
  <si>
    <t>CircleK-BD7010</t>
  </si>
  <si>
    <t>CircleK 305 Đường 30 tháng 4</t>
  </si>
  <si>
    <t>305 Đường 30 tháng 4, phường Phú Thọ, thành phố Thủ Dầu Một, Tỉnh Bình Dương</t>
  </si>
  <si>
    <t>CircleK-BD7011</t>
  </si>
  <si>
    <t>Số 138 Đường 30 Tháng 4, Phường Phú Hòa, Thành phố Thủ Dầu Một, Tỉnh Bình Dương, Việt Nam</t>
  </si>
  <si>
    <t>CircleK-BD7012</t>
  </si>
  <si>
    <t>CircleK 373 Hồ Thị Hương</t>
  </si>
  <si>
    <t>Số 373 Hồ Thị Hương, Khu phố 3, Phường Xuân Thành, Thành phố Long Khánh, Tỉnh Đồng Nai, Việt Nam</t>
  </si>
  <si>
    <t>CircleK-BD7013</t>
  </si>
  <si>
    <t>CircleK Số 33 Đường 30 tháng 4</t>
  </si>
  <si>
    <t>Số 33 Đường 30 tháng 4, Khu Phố 1, Phường Trung Dũng, Thành phố Biên Hòa, Tỉnh Đồng Nai</t>
  </si>
  <si>
    <t>CircleK-BD7015</t>
  </si>
  <si>
    <t>Ô 8, DC35, Giao lộ đường D1 và đường D33, Khu dân cư Việt - Sing, Khu phố 4, Phường An Phú, Thành phố Thuận An, Tỉnh Bình Dương</t>
  </si>
  <si>
    <t>CircleK-BD7016</t>
  </si>
  <si>
    <t>CircleK 78 đường Võ Thị Sáu</t>
  </si>
  <si>
    <t>78 đường Võ Thị Sáu, Khu phố 1, Phường Quyết Thắng, Thành phố Biên Hòa, Tỉnh Đồng Nai, Việt Nam</t>
  </si>
  <si>
    <t>CircleK-BD7017</t>
  </si>
  <si>
    <t>CircleK 22 đường Cách Mạng Tháng Tám</t>
  </si>
  <si>
    <t>Số 22 đường Cách Mạng Tháng Tám, Khu phố 1, Phường Xuân Hòa, Thành phố Long Khánh, Tỉnh Đồng Nai, Việt Nam</t>
  </si>
  <si>
    <t>CircleK-CT5001</t>
  </si>
  <si>
    <t>128 Hai Bà Trưng, Phường Tân An, Quận Ninh Ninh Kiều, Tỉnh Cần Thơ</t>
  </si>
  <si>
    <t>CircleK-CT5004</t>
  </si>
  <si>
    <t>3-5 Lý Tự Trọng, Phường An Phú, Quận Ninh Ninh Kiều, Tỉnh Cần Thơ</t>
  </si>
  <si>
    <t>CircleK-CT5005</t>
  </si>
  <si>
    <t>129 Trần Văn Khéo, Phường Cái Khế, Quận Ninh Kiều, Tỉnh Cần Thơ</t>
  </si>
  <si>
    <t>CircleK-CT5006</t>
  </si>
  <si>
    <t>376 Đường 30/4, Phường Hưng Lợi, Quận Ninh Ninh Kiều, Tỉnh Cần Thơ</t>
  </si>
  <si>
    <t>CircleK-CT5007</t>
  </si>
  <si>
    <t>CircleK Số 17 và 17/19 Đường 30/04</t>
  </si>
  <si>
    <t>Số 17 và 17/19 Đường 30/04, Phường Tân An, Quận Ninh Ninh Kiều, Tỉnh Cần Thơ</t>
  </si>
  <si>
    <t>CircleK-CT5008</t>
  </si>
  <si>
    <t>118 Đường 3/2, Phường Xuân Khánh, Quận Ninh Ninh Kiều, Tỉnh Cần Thơ</t>
  </si>
  <si>
    <t>CircleK-CT5009</t>
  </si>
  <si>
    <t>CircleK 89 Trần Việt Châu</t>
  </si>
  <si>
    <t>89 Trần Việt Châu, Phường An Hòa, Quận Ninh Ninh Kiều, Tỉnh Cần Thơ</t>
  </si>
  <si>
    <t>CircleK-CT5010</t>
  </si>
  <si>
    <t>59 Nguyễn Văn Cừ, Phường An Hòa, Quận Ninh Ninh Kiều, Tỉnh Cần Thơ</t>
  </si>
  <si>
    <t>CircleK-CT5011</t>
  </si>
  <si>
    <t>59 Ngô Văn Sở, Phường Tân An, Quận Ninh Ninh Kiều, Tỉnh Cần Thơ</t>
  </si>
  <si>
    <t>CircleK-CT5012</t>
  </si>
  <si>
    <t>155 Ung Văn Khiêm, Phường Mỹ Xuyên, Thành phố Long Xuyên, Tỉnh An Giang</t>
  </si>
  <si>
    <t>CircleK-CT5013</t>
  </si>
  <si>
    <t>CircleK 97 Võ Thị Sáu</t>
  </si>
  <si>
    <t>97 Võ Thị Sáu, Phường Mỹ Xuyên, Thành phố Long Xuyên, Tỉnh An Giang</t>
  </si>
  <si>
    <t>CircleK-CT5014</t>
  </si>
  <si>
    <t>328/2A Đường Hùng Vương, Phường Mỹ Long, Thành phố Long Xuyên, Tỉnh An Giang</t>
  </si>
  <si>
    <t>CircleK-CT5015</t>
  </si>
  <si>
    <t>CircleK 110 Nguyễn Việt Hồng</t>
  </si>
  <si>
    <t>110 Nguyễn Việt Hồng, Phường An Phú, Quận Ninh Ninh Kiều, Tỉnh Cần Thơ</t>
  </si>
  <si>
    <t>CircleK-CT5016</t>
  </si>
  <si>
    <t>Số 80C Trần Chiên, Khu Vực Thạnh Mỹ, Phường Lê Bình, Quận Cái Răng, Tỉnh Cần Thơ</t>
  </si>
  <si>
    <t>CircleK-CT5017</t>
  </si>
  <si>
    <t>166 Đường 3/2, Phường Hưng Lợi, Quận Ninh Ninh Kiều, Tỉnh Cần Thơ</t>
  </si>
  <si>
    <t>CircleK-CT5018</t>
  </si>
  <si>
    <t>Tầng Trệt Khối Nhà A, Lô số 20 Đường Võ Nguyên Giáp, Khu Dân Cư Phú An, Khu Đô Thị Mới Nam Sông Cần Thơ, Phường Phú Thứ, Quận Cái Răng, Tỉnh Cần Thơ</t>
  </si>
  <si>
    <t>CircleK-CT5019</t>
  </si>
  <si>
    <t>134A Đường 3/2, Phường Hưng Lợi, Quận Ninh Ninh Kiều, Tỉnh Cần Thơ</t>
  </si>
  <si>
    <t>CircleK-CT5020</t>
  </si>
  <si>
    <t>108A-108B Đường Mậu Thân, phường An Phú, quận Ninh Kiều, thành phố Cần Thơ, Việt Nam</t>
  </si>
  <si>
    <t>CircleK-CT5021</t>
  </si>
  <si>
    <t>Circle K 153 Đường Trần Hưng Đạo</t>
  </si>
  <si>
    <t>153 Đường Trần Hưng Đạo, phường An Phú, quận Ninh Kiều, thành phố Cần Thơ, Việt Nam</t>
  </si>
  <si>
    <t>CircleK-CT5022</t>
  </si>
  <si>
    <t>CircleK 30/2 Ấp Bắc, Phường 5, Thành phố Mỹ Tho</t>
  </si>
  <si>
    <t>Số 30/2 Ấp Bắc, Phường 5, Thành phố Mỹ Tho, Tỉnh Tiền Giang, Việt Nam</t>
  </si>
  <si>
    <t>Tiền Giang</t>
  </si>
  <si>
    <t>CircleK-CT5023</t>
  </si>
  <si>
    <t>Số 269B Lê Văn Phẩm, Phường 6, Thành phố Mỹ Tho, Tỉnh Tiền Giang, Việt Nam</t>
  </si>
  <si>
    <t>CircleK-CT5024</t>
  </si>
  <si>
    <t>Số 99 đường 3 tháng 2, Phường Vĩnh Bảo, Thành phố Rạch Giá, Tỉnh Kiên Giang, Việt Nam</t>
  </si>
  <si>
    <t>CircleK-CT5025</t>
  </si>
  <si>
    <t>E9-3 và E9-4 đường 3 tháng 2, Phường Vĩnh Lạc, Thành phố Rạch Giá, Tỉnh Kiên Giang, Việt Nam</t>
  </si>
  <si>
    <t>CircleK-CT5026</t>
  </si>
  <si>
    <t>Số 130-132 đường Nguyễn Trung Trực, Phường Vĩnh Bảo, Thành phố Rạch Giá, Tỉnh Kiên Giang</t>
  </si>
  <si>
    <t>CircleK-CT5027</t>
  </si>
  <si>
    <t>Số 05 Lý Thường Kiệt, Phường 4, Thành phố Mỹ Tho, Tỉnh Tiền Giang, Việt Nam</t>
  </si>
  <si>
    <t>CircleK-HL4001</t>
  </si>
  <si>
    <t>CircleK Số 1 lô A6, KĐT Mới phía đông Hòn Cặp Bè, tổ 4, khu 4A</t>
  </si>
  <si>
    <t>Số 1 lô A6, KĐT Mới phía đông Hòn Cặp Bè, Tổ 4, khu 4A, Phường Hồng Hải, Thành phố Hạ Long, Tỉnh Quảng Ninh</t>
  </si>
  <si>
    <t>CircleK-HL4002</t>
  </si>
  <si>
    <t>CircleK Tầng 1, tòa A, khu dịch vụ 7A-8A tòa nhà Lideco Hạ Long</t>
  </si>
  <si>
    <t>Tầng 1, Tòa A, khu dịch vụ 7A-8A tòa nhà Lideco Hạ Long, Phường Trần Hưng Đạo, Thành phố Hạ Long, Tỉnh Quảng Ninh</t>
  </si>
  <si>
    <t>CircleK-HL4005</t>
  </si>
  <si>
    <t>CircleK Số 534 Nguyễn Văn Cừ, Phường Hồng Hải, Thành phố Hạ Long</t>
  </si>
  <si>
    <t>Số 534 Nguyễn Văn Cừ, Phường Hồng Hải, Thành phố Hạ Long, Tỉnh Quảng Ninh, Việt Nam</t>
  </si>
  <si>
    <t>CircleK-HL4006</t>
  </si>
  <si>
    <t>CircleK Số 114 đường Hạ Long, Phường Bãi Cháy, Thành phố Hạ Long</t>
  </si>
  <si>
    <t>Số 114 đường Hạ Long, Phường Bãi Cháy, Thành phố Hạ Long, Tỉnh Quảng Ninh, Việt Nam</t>
  </si>
  <si>
    <t>CircleK-HL4007</t>
  </si>
  <si>
    <t>CircleK Số 550, Tổ 3, Khu phố 9A, đường Hạ Long, Phường Bãi Cháy, Thành phố Hạ Long</t>
  </si>
  <si>
    <t>Số 550, Tổ 3, Khu phố 9A, đường Hạ Long, Phường Bãi Cháy, Thành phố Hạ Long, Tỉnh Quảng Ninh, Việt Nam</t>
  </si>
  <si>
    <t>CircleK-HN2001</t>
  </si>
  <si>
    <t>CircleK Số 9-1E Khu Đô Thị Trung Yên</t>
  </si>
  <si>
    <t>Số 9-1E Khu đô thị Trung Yên, Phường Trung Hòa, Cầu Giấy, Hà Nội</t>
  </si>
  <si>
    <t>CircleK-HN2003</t>
  </si>
  <si>
    <t>CircleK 186 Thái Thịnh</t>
  </si>
  <si>
    <t>186 Thái Thịnh, Phường Láng Hạ, Đống Đa, Hà Nội</t>
  </si>
  <si>
    <t>CircleK-HN2007</t>
  </si>
  <si>
    <t>CircleK 27 Đinh Tiên Hoàng</t>
  </si>
  <si>
    <t>27 Đinh Tiên Hoàng, Phường Hàng Bạc, Hoàn Kiếm, Hà Nội</t>
  </si>
  <si>
    <t>CircleK-HN2010</t>
  </si>
  <si>
    <t>CircleK 5-4A Khu Đô Thị Mới Trung Yên</t>
  </si>
  <si>
    <t>5-4A Khu đô thị mới Trung Yên, Phường Yên Hòa, Cầu Giấy, Hà Nội</t>
  </si>
  <si>
    <t>CircleK-HN2012</t>
  </si>
  <si>
    <t>CircleK 16B Hàng Than</t>
  </si>
  <si>
    <t>16B Hàng Than, Phường Trung Trực, Ba Đình, Hà Nội</t>
  </si>
  <si>
    <t>CircleK-HN2013</t>
  </si>
  <si>
    <t>CircleK 38 Đào Duy Từ</t>
  </si>
  <si>
    <t>38 Đào Duy Từ, Phường Hàng Buồm, Hoàn Kiếm, Hà Nội</t>
  </si>
  <si>
    <t>CircleK-HN2014</t>
  </si>
  <si>
    <t>CircleK 73 Chùa Láng</t>
  </si>
  <si>
    <t>73 Chùa Láng, Phường Láng Thượng, Đống Đa, Hà Nội</t>
  </si>
  <si>
    <t>CircleK-HN2015</t>
  </si>
  <si>
    <t>CircleK 14 Hồ Tùng Mậu</t>
  </si>
  <si>
    <t>14 Hồ Tùng Mậu, Phường Mai Dịch, Cầu Giấy, Hà Nội</t>
  </si>
  <si>
    <t>CircleK-HN2020</t>
  </si>
  <si>
    <t>CircleK 187 Nguyễn Ngọc Vũ</t>
  </si>
  <si>
    <t>187 Nguyễn Ngọc Vũ, Phường Trung Hòa, Cầu Giấy, Hà Nội</t>
  </si>
  <si>
    <t>CircleK-HN2021</t>
  </si>
  <si>
    <t>CircleK 177 Xuân Thủy</t>
  </si>
  <si>
    <t>177 Xuân Thủy, Phường Dịch Vọng Hậu, Cầu Giấy, Hà Nội</t>
  </si>
  <si>
    <t>CircleK-HN2024</t>
  </si>
  <si>
    <t>CircleK P101B+102B Nhà A8 Khương Thượng</t>
  </si>
  <si>
    <t>P101B+102B nhà A8 Khương Thượng, Phường Khương Thượng, Đống Đa, Hà Nội</t>
  </si>
  <si>
    <t>CircleK-HN2025</t>
  </si>
  <si>
    <t>CircleK 74-76 Nguyễn Khang</t>
  </si>
  <si>
    <t>74-76 Nguyễn Khang, Phường Yên Hòa, Cầu Giấy, Hà Nội</t>
  </si>
  <si>
    <t>CircleK-HN2026</t>
  </si>
  <si>
    <t>CircleK 13-C12 Tập Thể Đại Học Ngoại Ngữ</t>
  </si>
  <si>
    <t>13-C12 tập thể Đại Học Ngoại Ngữ, Phường Dịch Vọng Hậu, Cầu Giấy, Hà Nội</t>
  </si>
  <si>
    <t>CircleK-HN2029</t>
  </si>
  <si>
    <t>CircleK 46 Lê Trọng Tấn</t>
  </si>
  <si>
    <t>46 Lê Trọng Tấn, Phường Khương Mai, Thanh Xuân, Hà Nội</t>
  </si>
  <si>
    <t>CircleK-HN2032</t>
  </si>
  <si>
    <t>CircleK 05 Nguyễn Quý Đức</t>
  </si>
  <si>
    <t>05 Nguyễn Quý Đức, Phường Thanh Xuân Bắc, Thanh Xuân, Hà Nội</t>
  </si>
  <si>
    <t>CircleK-HN2034</t>
  </si>
  <si>
    <t>CircleK Ô D22, Nơ 12 Khu Đô Thị Mới Định Công</t>
  </si>
  <si>
    <t>Ô D22, Nơ 12 Khu đô thị mới Định Công, phường Định Công, Hoàng Mai, Hà Nội</t>
  </si>
  <si>
    <t>CircleK-HN2036</t>
  </si>
  <si>
    <t>CircleK 105 Chùa Láng</t>
  </si>
  <si>
    <t>105 Chùa Láng, Phường Láng Thượng, Đống Đa, Hà Nội</t>
  </si>
  <si>
    <t>CircleK-HN2037</t>
  </si>
  <si>
    <t>CircleK Tầng Trệt, Somerset Hoa Binh, 106 Hoàng Quốc Việt</t>
  </si>
  <si>
    <t>Tầng trệt, Somerset Hoa Binh, 106 Hoàng Quốc Việt, Phường Nghĩa Đô, Cầu Giấy, Hà Nội</t>
  </si>
  <si>
    <t>CircleK-HN2040</t>
  </si>
  <si>
    <t>CircleK 139 H Chiến Thắng</t>
  </si>
  <si>
    <t>139 H Chiến Thắng, Xã Xuân Triều, Thanh Trì, Hà Nội</t>
  </si>
  <si>
    <t>CircleK-HN2041</t>
  </si>
  <si>
    <t>CircleK Số 01, Nhà C2, Khu Tập Thể Quân Đội Nam Đồng</t>
  </si>
  <si>
    <t>Số 01, nhà C2, khu tập thể quân đội Nam Đồng, Phường Nam Đồng, Đống Đa, Hà Nội</t>
  </si>
  <si>
    <t>CircleK-HN2042</t>
  </si>
  <si>
    <t>CircleK Số 4 Dãy L - Tt Văn Hóa Nghệ Thuật, Tổ 25</t>
  </si>
  <si>
    <t>Số 4 dãy L - TT Văn Hóa Nghệ thuật, tổ 25, Phường Mai Dịch, Cầu Giấy, Hà Nội</t>
  </si>
  <si>
    <t>CircleK-HN2045</t>
  </si>
  <si>
    <t>CircleK Tầng G1 - Rice City Linh Đàm - Ct5, Kđt Mới Tây Nam Hồ Linh Đàm</t>
  </si>
  <si>
    <t>Tầng G1 - Rice City Linh Đàm - CT5, KĐT mới Tây nam hồ Linh Đàm, Phường Hoàng Liệt, Hoàng Mai, Hà Nội</t>
  </si>
  <si>
    <t>CircleK-HN2047</t>
  </si>
  <si>
    <t>CircleK 2 Hoàng Ngân</t>
  </si>
  <si>
    <t>2 Hoàng Ngân, Phường Trung Hòa, Cầu Giấy, Hà Nội</t>
  </si>
  <si>
    <t>CircleK-HN2048</t>
  </si>
  <si>
    <t>CircleK N1H1, Số 1 Đường Nguyễn Hoàng</t>
  </si>
  <si>
    <t>N1H1, Số 1 đường Nguyễn Hoàng, Phường Mỹ Đình, Nam Từ Liêm, Hà Nội</t>
  </si>
  <si>
    <t>CircleK-HN2049</t>
  </si>
  <si>
    <t>CircleK 36 Phố Tràng Tiền</t>
  </si>
  <si>
    <t>36 phố Tràng Tiền, Phường Tràng Tiền, Hoàn Kiếm, Hà Nội</t>
  </si>
  <si>
    <t>CircleK-HN2052</t>
  </si>
  <si>
    <t>CircleK 288 Đường Giải Phóng</t>
  </si>
  <si>
    <t>288 đường Giải Phóng, Phường Phương Liệt, Thanh Xuân, Hà Nội</t>
  </si>
  <si>
    <t>CircleK-HN2053</t>
  </si>
  <si>
    <t>CircleK 197+198 Tổ 6 Vũ Trọng Phụng</t>
  </si>
  <si>
    <t>197+198 tổ 6 Vũ Trọng Phụng, Phường Thanh Xuân Trung, Thanh Xuân, Hà Nội</t>
  </si>
  <si>
    <t>CircleK-HN2054</t>
  </si>
  <si>
    <t>CircleK 292 Hoàng Văn Thái</t>
  </si>
  <si>
    <t>292 Hoàng Văn Thái, Phường Khương Trung, Thanh Xuân, Hà Nội</t>
  </si>
  <si>
    <t>CircleK-HN2056</t>
  </si>
  <si>
    <t>CircleK 83 Hàng Điếu</t>
  </si>
  <si>
    <t>83 Hàng Điếu, Phường Cửa Đông, Hoàn Kiếm, Hà Nội</t>
  </si>
  <si>
    <t>CircleK-HN2057</t>
  </si>
  <si>
    <t>CircleK Căn Hộ C1-A Khu Nhà Ở Số 6 Đội Nhân</t>
  </si>
  <si>
    <t>Căn hộ C1-A khu nhà ở Số 6 Đội Nhân, Phường Vĩnh Phúc, Ba Đình, Hà Nội</t>
  </si>
  <si>
    <t>CircleK-HN2059</t>
  </si>
  <si>
    <t>CircleK 97 Văn Cao</t>
  </si>
  <si>
    <t>97 Văn Cao, Phường Liễu Giai, Ba Đình, Hà Nội</t>
  </si>
  <si>
    <t>CircleK-HN2063</t>
  </si>
  <si>
    <t>CircleK 03 Phạm Tuấn Tài, Tổ 7</t>
  </si>
  <si>
    <t>03 Phạm Tuấn Tài, tổ 7, Phường Dịch Vọng Hậu, Cầu Giấy, Hà Nội</t>
  </si>
  <si>
    <t>CircleK-HN2064</t>
  </si>
  <si>
    <t>CircleK 28 Nguyễn Phong Sắc, Tổ 9</t>
  </si>
  <si>
    <t>28 Nguyễn Phong Sắc, tổ 9, Phường Dịch Vọng, Cầu Giấy, Hà Nội</t>
  </si>
  <si>
    <t>CircleK-HN2065</t>
  </si>
  <si>
    <t>CircleK N03-T2 Khu Đoàn Ngoại Giao</t>
  </si>
  <si>
    <t>N03-T2 khu đoàn Ngoại Giao, Khu Ngoại Giao Đoàn, Bắc Từ Liêm, Hà Nội</t>
  </si>
  <si>
    <t>CircleK-HN2068</t>
  </si>
  <si>
    <t>CircleK 155 Lê Văn Hiến</t>
  </si>
  <si>
    <t>155 Lê Văn Hiến, Phường Đức Thắng, Bắc Từ Liêm, Hà Nội</t>
  </si>
  <si>
    <t>CircleK-HN2070</t>
  </si>
  <si>
    <t>CircleK Tầng 1, Ct3D Cổ Nhuế, Dự Án Chung Cư Cổ Nhuế</t>
  </si>
  <si>
    <t>Tầng 1, CT3D Cổ Nhuế, dự án chung cư Cổ Nhuế, Phường Cổ Nhuế, Bắc Từ Liêm, Hà Nội</t>
  </si>
  <si>
    <t>CircleK-HN2074</t>
  </si>
  <si>
    <t>CircleK 126 Nam Cao</t>
  </si>
  <si>
    <t>126 Nam Cao, Phường Giảng Võ, Ba Đình, Hà Nội</t>
  </si>
  <si>
    <t>CircleK-HN2075</t>
  </si>
  <si>
    <t>CircleK Số 1 Ngõ 37 Lê Thanh Nghị</t>
  </si>
  <si>
    <t>Số 1 ngõ 37 Lê Thanh Nghị, Phường Bách Khoa, Hai Bà Trưng, Hà Nội</t>
  </si>
  <si>
    <t>CircleK-HN2077</t>
  </si>
  <si>
    <t>CircleK 162 Mai Dịch</t>
  </si>
  <si>
    <t>162 Mai Dịch, Phường Mai Dịch, Cầu Giấy, Hà Nội</t>
  </si>
  <si>
    <t>CircleK-HN2078</t>
  </si>
  <si>
    <t>CircleK Số 7 Ngõ 34 Phố Mai Anh Tuấn</t>
  </si>
  <si>
    <t>Số 7 ngõ 34 phố Mai Anh Tuấn, Phường Ô Chợ Dừa, Đống Đa, Hà Nội</t>
  </si>
  <si>
    <t>CircleK-HN2079</t>
  </si>
  <si>
    <t>CircleK 12 Ngô Thì Nhậm</t>
  </si>
  <si>
    <t>12 Ngô Thì Nhậm, Phường Hà Cầu, Hà Đông, Hà Nội</t>
  </si>
  <si>
    <t>CircleK-HN2082</t>
  </si>
  <si>
    <t>CircleK Ct3-Ct4, The Pride, Khu Đô Thị Mới An Hưng,</t>
  </si>
  <si>
    <t>CT3-CT4, The Pride, khu đô thị mới An Hưng,, Phường La Khê, Hà Đông, Hà Nội</t>
  </si>
  <si>
    <t>CircleK-HN2083</t>
  </si>
  <si>
    <t>CircleK 51-Lk6A-C17 Đô Thị Mỗ Lao</t>
  </si>
  <si>
    <t>51-LK6A-C17 Đô thị Mỗ Lao, Phường Mỗ Lao, Hà Đông, Hà Nội</t>
  </si>
  <si>
    <t>CircleK-HN2085</t>
  </si>
  <si>
    <t>CircleK 135 Tô Hiệu</t>
  </si>
  <si>
    <t>135 Tô Hiệu, Phường Hà Cầu, Hà Đông, Hà Nội</t>
  </si>
  <si>
    <t>CircleK-HN2086</t>
  </si>
  <si>
    <t>CircleK 9 Hương Viên</t>
  </si>
  <si>
    <t>9 Hương Viên, Phường Đồng Nhân, Hai Bà Trưng, Hà Nội</t>
  </si>
  <si>
    <t>CircleK-HN2087</t>
  </si>
  <si>
    <t>CircleK Ch17, Tầng 1 Và Tầng 2, C-36 Tầng, Ô Đất Ct2, Kđt Mới Kim Văn - Kim Lũ</t>
  </si>
  <si>
    <t>CH17, tầng 1 và tầng 2, C-36 tầng, ô đất CT2, KĐT mới Kim Văn - Kim Lũ, Phường Đại Kim, Hoàng Mai, Hà Nội</t>
  </si>
  <si>
    <t>CircleK-HN2088</t>
  </si>
  <si>
    <t>CircleK 80 Khu Ao Sen</t>
  </si>
  <si>
    <t>80 khu Ao Sen, Phường Mỗ Lao, Hà Đông, Hà Nội</t>
  </si>
  <si>
    <t>CircleK-HN2089</t>
  </si>
  <si>
    <t>CircleK Thửa Đất Số 22, Lô 6 Khu 4.1Cc, Tuyến Láng Hạ-Thanh Xuân</t>
  </si>
  <si>
    <t>Thửa đất Số 22, lô 6 khu 4.1CC, tuyến Láng Hạ-Thanh Xuân, Phường Láng Hạ, Thanh Xuân, Hà Nội</t>
  </si>
  <si>
    <t>CircleK-HN2090</t>
  </si>
  <si>
    <t>CircleK Số 1 Đường Tây Hồ</t>
  </si>
  <si>
    <t>Số 1 đường Tây Hồ, Phường Quảng An, Tây Hồ, Hà Nội</t>
  </si>
  <si>
    <t>CircleK-HN2091</t>
  </si>
  <si>
    <t>CircleK 17 Liễu Giai</t>
  </si>
  <si>
    <t>17 Liễu Giai, Phường Cống Vị, Ba Đình, Hà Nội</t>
  </si>
  <si>
    <t>CircleK-HN2092</t>
  </si>
  <si>
    <t>CircleK 07 Đường Thanh Niên</t>
  </si>
  <si>
    <t>07 đường Thanh Niên, Phường Trúc Bạch, Ba Đình, Hà Nội</t>
  </si>
  <si>
    <t>CircleK-HN2093</t>
  </si>
  <si>
    <t>CircleK 49 Hàng Chuối</t>
  </si>
  <si>
    <t>49 Hàng Chuối, , Hai Trưng, Hà Nội</t>
  </si>
  <si>
    <t>CircleK-HN2094</t>
  </si>
  <si>
    <t>CircleK 113 Trần Đại Nghĩa</t>
  </si>
  <si>
    <t>113 Trần Đại Nghĩa, , Hai Trưng, Hà Nội</t>
  </si>
  <si>
    <t>CircleK-HN2095</t>
  </si>
  <si>
    <t>CircleK Lô 28 Khu Nhà Ở Thấp Tầng Tt4, Khu Đô Thị Mỹ Đình - Mễ Trì</t>
  </si>
  <si>
    <t>Lô 28 Khu nhà ở thấp tầng TT4, khu đô thị Mỹ Đình - Mễ Trì, Phường Mỹ Đình, Nam Từ Liêm, Hà Nội</t>
  </si>
  <si>
    <t>CircleK-HN2098</t>
  </si>
  <si>
    <t>CircleK 3 Xuân Diệu</t>
  </si>
  <si>
    <t>3 Xuân Diệu, Tây Hồ, Hà Nội</t>
  </si>
  <si>
    <t>CircleK-HN2099</t>
  </si>
  <si>
    <t>CircleK 174 Đường Phú Diễn</t>
  </si>
  <si>
    <t>174 đường Phú Diễn, , Bắc Liêm, Hà Nội</t>
  </si>
  <si>
    <t>CircleK-HN2101</t>
  </si>
  <si>
    <t>CircleK 70 Ngụy Như Kon Tum</t>
  </si>
  <si>
    <t>70 Ngụy Như Kon Tum, Phường Nhân Chính, Thanh Xuân, Hà Nội</t>
  </si>
  <si>
    <t>CircleK-HN2102</t>
  </si>
  <si>
    <t>CircleK 420 Đê La Thành</t>
  </si>
  <si>
    <t>420 Đê La Thành, Phường Ô Chợ Dừa, Đống Đa, Hà Nội</t>
  </si>
  <si>
    <t>CircleK-HN2104</t>
  </si>
  <si>
    <t>CircleK 171 Lương Thế Vinh</t>
  </si>
  <si>
    <t>171 Lương Thế Vinh, Phường Trung Văn, Nam Từ Liêm, Hà Nội</t>
  </si>
  <si>
    <t>CircleK-HN2106</t>
  </si>
  <si>
    <t>CircleK 79 Hà Trung</t>
  </si>
  <si>
    <t>79 Hà Trung, Phường Hàng Bông, Hoàn Kiếm, Hà Nội</t>
  </si>
  <si>
    <t>CircleK-HN2107</t>
  </si>
  <si>
    <t>CircleK Khu Nhà Ở Cấp 4 Số 395 Lạc Long Quân</t>
  </si>
  <si>
    <t>Khu nhà ở cấp 4 Số 395 Lạc Long Quân, Phường Nghĩa Đô, Cầu Giấy, Hà Nội</t>
  </si>
  <si>
    <t>CircleK-HN2108</t>
  </si>
  <si>
    <t>CircleK Tầng 1 Và 2, Tòa Nhà Sannam,78 Phố Duy Tân</t>
  </si>
  <si>
    <t>Tầng 1 và 2, tòa nhà SanNam,78 phố Duy Tân, Phường Dịch Vọng Hậu, Cầu Giấy, Hà Nội</t>
  </si>
  <si>
    <t>CircleK-HN2109</t>
  </si>
  <si>
    <t>CircleK Tầng 1, Khách Sạn Hồng Hà, Số 204 Phố Trần Quang Khải</t>
  </si>
  <si>
    <t>Tầng 1, khách sạn Hồng Hà, Số 204 phố Trần Quang Khải, Phường Tràng Tiền, Hoàn Kiếm, Hà Nội</t>
  </si>
  <si>
    <t>CircleK-HN2110</t>
  </si>
  <si>
    <t>CircleK 31 Trần Quốc Hoàn</t>
  </si>
  <si>
    <t>31 Trần Quốc Hoàn, Phường Dịch Vọng, Cầu Giấy, Hà Nội</t>
  </si>
  <si>
    <t>CircleK-HN2111</t>
  </si>
  <si>
    <t>CircleK Tầng 1, Tòa Nhà Ats, 252 Hoàng Quốc Việt</t>
  </si>
  <si>
    <t>Tầng 1, tòa nhà ATS, 252 Hoàng Quốc Việt, Phường Cổ Nhuế, Bắc Từ Liêm, Hà Nội</t>
  </si>
  <si>
    <t>CircleK-HN2112</t>
  </si>
  <si>
    <t>CircleK 33 Chùa Láng</t>
  </si>
  <si>
    <t>33 Chùa Láng, Phường Láng Thượng, Đống Đa, Hà Nội</t>
  </si>
  <si>
    <t>CircleK-HN2113</t>
  </si>
  <si>
    <t>CircleK Tầng 1 Và Tầng 2, Số 442 Đội Cấn</t>
  </si>
  <si>
    <t>Tầng 1 và tầng 2, Số 442 Đội Cấn, Phường Cống Vị, Ba Đình, Hà Nội</t>
  </si>
  <si>
    <t>CircleK-HN2114</t>
  </si>
  <si>
    <t>CircleK 7 Nguyễn Thị Định</t>
  </si>
  <si>
    <t>7 Nguyễn Thị Định, Phường Trung Hòa, Cầu Giấy, Hà Nội</t>
  </si>
  <si>
    <t>CircleK-HN2116</t>
  </si>
  <si>
    <t>CircleK 62 Phố Trần Hưng Đạo</t>
  </si>
  <si>
    <t>62 phố Trần Hưng Đạo, Phường Trần Hưng Đạo, Hoàn Kiếm, Hà Nội</t>
  </si>
  <si>
    <t>CircleK-HN2117</t>
  </si>
  <si>
    <t>CircleK Số 8 Ngõ 91 Nguyễn Chí Thanh</t>
  </si>
  <si>
    <t>Số 8 ngõ 91 Nguyễn Chí Thanh, Phường Láng Hạ, Đống Đa, Hà Nội</t>
  </si>
  <si>
    <t>CircleK-HN2118</t>
  </si>
  <si>
    <t>CircleK 370 Nguyễn Trãi</t>
  </si>
  <si>
    <t>370 Nguyễn Trãi, Phường Thanh Xuân Trung, Thanh Xuân, Hà Nội</t>
  </si>
  <si>
    <t>CircleK-HN2119</t>
  </si>
  <si>
    <t>CircleK 628 Hoàng Hoa Thám</t>
  </si>
  <si>
    <t>628 Hoàng Hoa Thám, Phường Bưởi, Tây Hồ, Hà Nội</t>
  </si>
  <si>
    <t>CircleK-HN2121</t>
  </si>
  <si>
    <t>CircleK 45 Hào Nam</t>
  </si>
  <si>
    <t>45 Hào Nam, Phường Ô Chợ Dừa, Đống Đa, Hà Nội</t>
  </si>
  <si>
    <t>CircleK-HN2122</t>
  </si>
  <si>
    <t>CircleK 18 Nguyễn Khánh Toàn</t>
  </si>
  <si>
    <t>18 Nguyễn Khánh Toàn, Phường Quan Hoa, Cầu Giấy, Hà Nội</t>
  </si>
  <si>
    <t>CircleK-HN2126</t>
  </si>
  <si>
    <t>CircleK Tầng 1, Số 01 Lê Văn Thiêm</t>
  </si>
  <si>
    <t>Tầng 1, Số 01 Lê Văn Thiêm, Phường Nhân Chính, Thanh Xuân, Hà Nội</t>
  </si>
  <si>
    <t>CircleK-HN2127</t>
  </si>
  <si>
    <t>CircleK 74-76 Đồng Xuân</t>
  </si>
  <si>
    <t>74-76 Đồng Xuân, Phường Đồng Xuân, Hoàn Kiếm, Hà Nội</t>
  </si>
  <si>
    <t>CircleK-HN2128</t>
  </si>
  <si>
    <t>CircleK Số 14 Ngõ 106 Hoàng Quốc Việt</t>
  </si>
  <si>
    <t>Số 14 ngõ 106 Hoàng Quốc Việt, Phường Nghĩa Đô, Cầu Giấy, Hà Nội</t>
  </si>
  <si>
    <t>CircleK-HN2129</t>
  </si>
  <si>
    <t>CircleK 17 Tô Ngọc Vân</t>
  </si>
  <si>
    <t>17 Tô Ngọc Vân, Phường Quảng An, Tây Hồ, Hà Nội</t>
  </si>
  <si>
    <t>CircleK-HN2131</t>
  </si>
  <si>
    <t>CircleK Tầng 1, Số 125 Hoàng Ngân</t>
  </si>
  <si>
    <t>Tầng 1, Số 125 Hoàng Ngân, Phường Trung Hòa, Cầu Giấy, Hà Nội</t>
  </si>
  <si>
    <t>CircleK-HN2133</t>
  </si>
  <si>
    <t>CircleK 91 Khâm Thiên</t>
  </si>
  <si>
    <t>91 Khâm Thiên, Phường Nam Đồng, Đống Đa, Hà Nội</t>
  </si>
  <si>
    <t>CircleK-HN2134</t>
  </si>
  <si>
    <t>CircleK 73 Đường Xuân La</t>
  </si>
  <si>
    <t>73 đường Xuân La, Phường Xuân La, Tây Hồ, Hà Nội</t>
  </si>
  <si>
    <t>CircleK-HN2135</t>
  </si>
  <si>
    <t>CircleK 232A Lạc Trung, Tổ 30</t>
  </si>
  <si>
    <t>232A Lạc Trung, tổ 30, Phường Vĩnh Tuy, Hai Bà Trưng, Hà Nội</t>
  </si>
  <si>
    <t>CircleK-HN2136</t>
  </si>
  <si>
    <t>CircleK 138 Phố Đội Cấn</t>
  </si>
  <si>
    <t>138 phố Đội Cấn, Phường Đội Cấn, Ba Đình, Hà Nội</t>
  </si>
  <si>
    <t>CircleK-HN2138</t>
  </si>
  <si>
    <t>CircleK Tầng 1 Và Tầng 2 Số 85 Hàng Mã</t>
  </si>
  <si>
    <t>Tầng 1 và tầng 2 Số 85 Hàng Mã, Phường Hàng Mã, Hoàn Kiếm, Hà Nội</t>
  </si>
  <si>
    <t>CircleK-HN2139</t>
  </si>
  <si>
    <t>CircleK 218 Nguyễn Huy Tưởng, Tổ 19</t>
  </si>
  <si>
    <t>218 Nguyễn Huy Tưởng, tổ 19, Phường Thanh Xuân Trung, Thanh Xuân, Hà Nội</t>
  </si>
  <si>
    <t>CircleK-HN2141</t>
  </si>
  <si>
    <t>CircleK 125 Phố Lò Đúc</t>
  </si>
  <si>
    <t>125 phố Lò Đúc, Phường Đống Mác, Hai Bà Trưng, Hà Nội</t>
  </si>
  <si>
    <t>CircleK-HN2142</t>
  </si>
  <si>
    <t>CircleK 91 Nam Đồng</t>
  </si>
  <si>
    <t>91 Nam Đồng, Phường Nam Đồng, Đống Đa, Hà Nội</t>
  </si>
  <si>
    <t>CircleK-HN2143</t>
  </si>
  <si>
    <t>CircleK 94 Phố Linh Lang</t>
  </si>
  <si>
    <t>94 phố Linh Lang, Phường Cống Vị, Ba Đình, Hà Nội</t>
  </si>
  <si>
    <t>CircleK-HN2144</t>
  </si>
  <si>
    <t>CircleK 65 Vạn Bảo</t>
  </si>
  <si>
    <t>65 Vạn Bảo, Phường Liễu Giai, Ba Đình, Hà Nội</t>
  </si>
  <si>
    <t>CircleK-HN2145</t>
  </si>
  <si>
    <t>CircleK 69 Kim Đồng</t>
  </si>
  <si>
    <t>69 Kim Đồng, Phường Giáp Bát, Hoàng Mai, Hà Nội</t>
  </si>
  <si>
    <t>CircleK-HN2146</t>
  </si>
  <si>
    <t>CircleK 286 Kim Ngưu, Tổ 30B</t>
  </si>
  <si>
    <t>286 Kim Ngưu, tổ 30B, Phường Quỳnh Mai, Hai Bà Trưng, Hà Nội</t>
  </si>
  <si>
    <t>CircleK-HN2147</t>
  </si>
  <si>
    <t>CircleK 848 Đường Láng</t>
  </si>
  <si>
    <t>848 Đường Láng, Phường Láng Thượng, Đống Đa, Hà Nội</t>
  </si>
  <si>
    <t>CircleK-HN2148</t>
  </si>
  <si>
    <t>CircleK 22 Phan Kế Bính</t>
  </si>
  <si>
    <t>22 Phan Kế Bính, Phường Cống Vị, Ba Đình, Hà Nội</t>
  </si>
  <si>
    <t>CircleK-HN2149</t>
  </si>
  <si>
    <t>CircleK 152 +154 Phó Đức Chính</t>
  </si>
  <si>
    <t>152 +154 Phó Đức Chính, Phường Trúc Bạch, Ba Đình, Hà Nội</t>
  </si>
  <si>
    <t>CircleK-HN2150</t>
  </si>
  <si>
    <t>CircleK 12 Trần Phú</t>
  </si>
  <si>
    <t>12 Trần Phú, Phường Văn Quán, Hà Đông, Hà Nội</t>
  </si>
  <si>
    <t>CircleK-HN2151</t>
  </si>
  <si>
    <t>CircleK 54 + 56 Lĩnh Nam</t>
  </si>
  <si>
    <t>54 + 56 Lĩnh Nam, Phường Mai Động, Hoàng Mai, Hà Nội</t>
  </si>
  <si>
    <t>CircleK-HN2152</t>
  </si>
  <si>
    <t>CircleK 118 Tuệ Tĩnh</t>
  </si>
  <si>
    <t>118 Tuệ Tĩnh, Phường Nguyễn Du, Hai Bà Trưng, Hà Nội</t>
  </si>
  <si>
    <t>CircleK-HN2153</t>
  </si>
  <si>
    <t>CircleK Lô 37 Khu Nhà Ở Thấp Tầng Tt1, Dự Án Khu Đô Thị Mới Mỹ Đình Mễ Trì</t>
  </si>
  <si>
    <t>Lô 37 khu nhà ở thấp tầng TT1, dự án khu đô thị mới Mỹ Đình Mễ Trì, Phường Mễ Trì, Nam Từ Liêm, Hà Nội</t>
  </si>
  <si>
    <t>CircleK-HN2154</t>
  </si>
  <si>
    <t>CircleK Số A1 Khu Đầm Trấu</t>
  </si>
  <si>
    <t>Số A1 khu Đầm Trấu, Phường Bạch Đằng, Hai Bà Trưng, Hà Nội</t>
  </si>
  <si>
    <t>CircleK-HN2155</t>
  </si>
  <si>
    <t>CircleK 92 Đào Tấn</t>
  </si>
  <si>
    <t>92 Đào Tấn, Phường Cống Vị, Ba Đình, Hà Nội</t>
  </si>
  <si>
    <t>CircleK-HN2156</t>
  </si>
  <si>
    <t>CircleK 108 Đường 19/5</t>
  </si>
  <si>
    <t>108 Đường 19/5, Phường Văn Quán, Hà Đông, Hà Nội</t>
  </si>
  <si>
    <t>CircleK-HN2157</t>
  </si>
  <si>
    <t>CircleK N8-A10 Nguyễn Thị Thập, Kđt Mới Trung Hòa Nhân Chính</t>
  </si>
  <si>
    <t>N8-A10 Nguyễn Thị Thập, KĐT mới Trung Hòa Nhân Chính, Phường Nhân Chính, Thanh Xuân, Hà Nội</t>
  </si>
  <si>
    <t>CircleK-HN2158</t>
  </si>
  <si>
    <t>CircleK 48 Ngõ 116 Phố Nhân Hòa</t>
  </si>
  <si>
    <t>48 ngõ 116 phố Nhân Hòa, Phường Nhân Chính, Thanh Xuân, Hà Nội</t>
  </si>
  <si>
    <t>CircleK-HN2160</t>
  </si>
  <si>
    <t>CircleK 68 Tôn Thất Tùng</t>
  </si>
  <si>
    <t>68 Tôn Thất Tùng, Phường Khương Thượng, Đống Đa, Hà Nội</t>
  </si>
  <si>
    <t>CircleK-HN2161</t>
  </si>
  <si>
    <t>CircleK Tầng 1, Toà Nhà 24T2, Khu Đô Thị Trung Hòa - Nhân Chính</t>
  </si>
  <si>
    <t>Tầng 1, toà nhà 24T2, khu đô thị Trung Hòa - Nhân Chính, Phường Nhân Chính, Thanh Xuân, Hà Nội</t>
  </si>
  <si>
    <t>CircleK-HN2162</t>
  </si>
  <si>
    <t>CircleK 01 Tô Vĩnh Diện</t>
  </si>
  <si>
    <t>01 Tô Vĩnh Diện, Phường Khương Trung, Thanh Xuân, Hà Nội</t>
  </si>
  <si>
    <t>CircleK-HN2163</t>
  </si>
  <si>
    <t>CircleK 380 Khâm Thiên</t>
  </si>
  <si>
    <t>380 Khâm Thiên, Phường Khâm Thiên, Đống Đa, Hà Nội</t>
  </si>
  <si>
    <t>CircleK-HN2164</t>
  </si>
  <si>
    <t>CircleK 40 Trung Hòa</t>
  </si>
  <si>
    <t>40 Trung Hòa, Phường Trung Hòa, Cầu Giấy, Hà Nội</t>
  </si>
  <si>
    <t>CircleK-HN2166</t>
  </si>
  <si>
    <t>CircleK 38 Xuân La</t>
  </si>
  <si>
    <t>38 Xuân La, Phường Xuân La, Tây Hồ, Hà Nội</t>
  </si>
  <si>
    <t>CircleK-HN2167</t>
  </si>
  <si>
    <t>CircleK 20 Nguyên Hồng</t>
  </si>
  <si>
    <t>20 Nguyên Hồng, Phường Láng Hạ, Đống Đa, Hà Nội</t>
  </si>
  <si>
    <t>CircleK-HN2168</t>
  </si>
  <si>
    <t>CircleK 170 Nguyễn Đổng Chi</t>
  </si>
  <si>
    <t>170 Nguyễn Đổng Chi, Cầu Diễn, Nam Từ Liêm, Hà Nội</t>
  </si>
  <si>
    <t>CircleK-HN2169</t>
  </si>
  <si>
    <t>CircleK 25 Ngô Thì Nhậm</t>
  </si>
  <si>
    <t>25 Ngô Thì Nhậm, Phường Hà Cầu, Hà Đông, Hà Nội</t>
  </si>
  <si>
    <t>CircleK-HN2170</t>
  </si>
  <si>
    <t>CircleK Số 5 Ngách 2A/6 Trần Khát Chân, Tổ Dân Phố 1</t>
  </si>
  <si>
    <t>Số 5 Ngách 2A/6 Trần Khát Chân, tổ dân phố 1, Phường Thanh Lương, Hai Bà Trưng, Hà Nội</t>
  </si>
  <si>
    <t>CircleK-HN2171</t>
  </si>
  <si>
    <t>CircleK 149C Lò Đúc</t>
  </si>
  <si>
    <t>149C Lò Đúc, Phường Phạm Đình Hổ, Hai Bà Trưng, Hà Nội</t>
  </si>
  <si>
    <t>CircleK-HN2172</t>
  </si>
  <si>
    <t>CircleK A4-A5, Tòa A, Khối B, Imperial Sky Garden, Số 423 Minh Khai</t>
  </si>
  <si>
    <t>A4-A5, tòa A, khối B, Imperial Sky Garden, Số 423 Minh Khai, Phường Vĩnh Tuy, Hai Bà Trưng, Hà Nội</t>
  </si>
  <si>
    <t>CircleK-HN2173</t>
  </si>
  <si>
    <t>CircleK Số Bt16B5-03, Làng Việt Kiều Châu Âu, Khu Đô Thị Mới Mỗ Lao</t>
  </si>
  <si>
    <t>Số BT16B5-03, Làng Việt Kiều Châu Âu, khu đô thị mới Mỗ Lao, Phường Mộ Lao, Hà Đông, Hà Nội</t>
  </si>
  <si>
    <t>CircleK-HN2174</t>
  </si>
  <si>
    <t>CircleK Lô 41, Khu Nhà Ở Thấp Tt4, Khu Đô Thị Mỹ Đình - Sông Đà</t>
  </si>
  <si>
    <t>Lô 41, khu nhà ở thấp TT4, khu đô thị Mỹ Đình - Sông Đà, Phường Mỹ Đình, Nam Từ Liêm, Hà Nội</t>
  </si>
  <si>
    <t>CircleK-HN2175</t>
  </si>
  <si>
    <t>CircleK 16 Văn Cao</t>
  </si>
  <si>
    <t>16 Văn Cao, Phường Liễu Giai, Ba Đình, Hà Nội</t>
  </si>
  <si>
    <t>CircleK-HN2176</t>
  </si>
  <si>
    <t>CircleK 164 Nguyễn Văn Cừ</t>
  </si>
  <si>
    <t>164 Nguyễn Văn Cừ, Phường Gia Thụy, Long Biên, Hà Nội</t>
  </si>
  <si>
    <t>CircleK-HN2177</t>
  </si>
  <si>
    <t>CircleK 12 Tam Trinh</t>
  </si>
  <si>
    <t>12 Tam Trinh, Phường  minh khai , Hai bà trưng, Hà Nội</t>
  </si>
  <si>
    <t>CircleK-HN2178</t>
  </si>
  <si>
    <t>CircleK 14 Khương Hạ</t>
  </si>
  <si>
    <t>14 Khương Hạ, Phường Khương Đình, Thanh Xuân, Hà Nội</t>
  </si>
  <si>
    <t>CircleK-HN2179</t>
  </si>
  <si>
    <t>CircleK Số Bt11-Vt26, Khu Nhà Ở Xa La</t>
  </si>
  <si>
    <t>Số BT11-VT26, Khu nhà ở Xa La, Khu Đô Thị Xa La, Hà Đông, Hà Nội</t>
  </si>
  <si>
    <t>CircleK-HN2180</t>
  </si>
  <si>
    <t>CircleK Lô 7, Khu Di Dân Đền Lừ 2</t>
  </si>
  <si>
    <t>Lô 7, khu di dân Đền Lừ 2, Phường Hoàng Văn Thụ, Hoàng Mai, Hà Nội</t>
  </si>
  <si>
    <t>CircleK-HN2181</t>
  </si>
  <si>
    <t>CircleK Lk10 - 15, Khu Đô Thị Mới Văn Phú</t>
  </si>
  <si>
    <t>LK10 - 15, khu đô thị mới Văn Phú, Phường Phú La, Hà Đông, Hà Nội</t>
  </si>
  <si>
    <t>CircleK-HN2182</t>
  </si>
  <si>
    <t>CircleK 3 Quỳnh Mai</t>
  </si>
  <si>
    <t>3 Quỳnh Mai, Phường Quỳnh Mai, Hai Bà Trưng, Hà Nội</t>
  </si>
  <si>
    <t>CircleK-HN2183</t>
  </si>
  <si>
    <t>CircleK 111 Nguyễn Sơn</t>
  </si>
  <si>
    <t>111 Nguyễn Sơn, Phường Gia Thụy, Long Biên, Hà Nội</t>
  </si>
  <si>
    <t>CircleK-HN2184</t>
  </si>
  <si>
    <t>CircleK Nhà Số 359, Block 36, Ô H-Tt5, Khu Nhà Ở Hi Brand, Khu Đô Thị Mới Văn Phú</t>
  </si>
  <si>
    <t>Nhà Số 359, Block 36, Ô H-TT5, khu nhà ở Hi Brand, khu đô thị mới Văn Phú, Phường Phú La, Hà Đông, Hà Nội</t>
  </si>
  <si>
    <t>CircleK-HN2185</t>
  </si>
  <si>
    <t>CircleK Số 252, Tổ 11, Đường Ngọc Thụy</t>
  </si>
  <si>
    <t>Số 252, tổ 11, đường Ngọc Thụy, Phường Ngọc Thụy, Long Biên, Hà Nội</t>
  </si>
  <si>
    <t>CircleK-HN2186</t>
  </si>
  <si>
    <t>CircleK 33 Dương Văn Bé</t>
  </si>
  <si>
    <t>33 Dương Văn Bé, Phường Vĩnh Tuy, Hai Bà Trưng, Hà Nội</t>
  </si>
  <si>
    <t>CircleK-HN2187</t>
  </si>
  <si>
    <t>CircleK 142-144 Hồng Mai</t>
  </si>
  <si>
    <t>142-144 Hồng Mai, Phường Bạch Mai, Hai Bà Trưng, Hà Nội</t>
  </si>
  <si>
    <t>CircleK-HN2188</t>
  </si>
  <si>
    <t>CircleK 315 Ngọc Lâm</t>
  </si>
  <si>
    <t>315 Ngọc Lâm, Phường Ngọc Lâm, Long Biên, Hà Nội</t>
  </si>
  <si>
    <t>CircleK-HN2189</t>
  </si>
  <si>
    <t>CircleK Sh0105-Sh0205 Park 8, Kđt Times City Park Hill, Số 25, Ngõ 13 Đường Lĩnh Nam</t>
  </si>
  <si>
    <t>SH0105-SH0205 Park 8, KĐT Times City Park Hill, số 25, ngõ 13 đường Lĩnh Nam, Phường Mai Động, Hoàng Mai, Hà Nội</t>
  </si>
  <si>
    <t>CircleK-HN2190</t>
  </si>
  <si>
    <t>CircleK 560A Nguyễn Văn Cừ</t>
  </si>
  <si>
    <t>560A Nguyễn Văn Cừ, Phường Gia Thụy, Long Biên, Hà Nội</t>
  </si>
  <si>
    <t>CircleK-HN2191</t>
  </si>
  <si>
    <t>CircleK 293 Thụy Khuê</t>
  </si>
  <si>
    <t>293 Thụy Khuê, Phường Bưởi, Tây Hồ, Hà Nội</t>
  </si>
  <si>
    <t>CircleK-HN2192</t>
  </si>
  <si>
    <t>CircleK 15 Dương Khuê</t>
  </si>
  <si>
    <t>15 Dương Khuê, Phường Mai Dịch, Cầu Giấy, Hà Nội</t>
  </si>
  <si>
    <t>CircleK-HN2193</t>
  </si>
  <si>
    <t>CircleK No-24, Lk13, Khu Đất Dịch Vụ, Đất Ở Hà Trì</t>
  </si>
  <si>
    <t>NO-24, LK13, Khu đất dịch vụ, đất ở Hà Trì, Phường Hà Trì, Hà Đông, Hà Nội</t>
  </si>
  <si>
    <t>CircleK-HN2194</t>
  </si>
  <si>
    <t>CircleK Căn Hộ Số 01Sh20 Và 02Sh20, Thuộc Tòa Nhà S2.15 (T26M-2), Tại Lô Đất B2-Ct03, Vinhomes Ocean Park</t>
  </si>
  <si>
    <t>Căn hộ số 01SH20 và 02SH20, thuộc tòa nhà S2.15 (T26M-2), tại lô đất B2-CT03, Vinhomes Ocean Park, Xã Đa Tốn, Huyện Gia Lâm, Hà Nội</t>
  </si>
  <si>
    <t>Huyện Gia Lâm</t>
  </si>
  <si>
    <t>CircleK-HN2195</t>
  </si>
  <si>
    <t>CircleK Sô 6 Ngõ 124, Phố Vĩnh Tuy</t>
  </si>
  <si>
    <t>Sô 6 ngõ 124, phố Vĩnh Tuy, Phường Vĩnh Tuy, Hai Bà Trưng, Hà Nội</t>
  </si>
  <si>
    <t>CircleK-HN2196</t>
  </si>
  <si>
    <t>CircleK 118 Định Công</t>
  </si>
  <si>
    <t>Số 118 Định Công, Phường Phương Liệt, Quận Thanh Xuân, Hà Nội</t>
  </si>
  <si>
    <t>CircleK-HN2197</t>
  </si>
  <si>
    <t>CircleK B3-06, Khu Chức Năng Đô Thị Thành Phố Xanh</t>
  </si>
  <si>
    <t>B3-06, Khu chức năng đô thị Thành Phố Xanh, Phường Cầu Diễn, Nam Từ Liêm, Hà Nội</t>
  </si>
  <si>
    <t>CircleK-HN2198</t>
  </si>
  <si>
    <t>CircleK Số 264 Phố Bạch Mai, Tổ 4</t>
  </si>
  <si>
    <t>Số 264 phố Bạch Mai, tổ 4, Phường Bạch Mai, Hai Bà Trưng, Hà Nội</t>
  </si>
  <si>
    <t>CircleK-HN2199</t>
  </si>
  <si>
    <t>CircleK Số 1S05, Tòa R1.03 (L31), Lô Đất B5-Ct01, Dự Án Khu Đô Thị Gia Lâm (Vinhomes Ocean Park)</t>
  </si>
  <si>
    <t>Số 1S05, Tòa R1.03 (L31), lô đất B5-CT01, Dự án Khu đô thị Gia Lâm (Vinhomes Ocean Park), Thị trấn Trâu Quỳ, Huyện Gia Lâm, Thành phố Hà Nội</t>
  </si>
  <si>
    <t>CircleK-HN2200</t>
  </si>
  <si>
    <t>CircleK Số 01Sh22 Và 02Sh22, Ô Đất B2-Ct02, Tòa U26-2 (S2.08) Dự Án Khu Đô Thị Gia Lâm - Vinhomes Ocean Park</t>
  </si>
  <si>
    <t>Số 01SH22 và 02SH22, Ô đất B2-CT02, Tòa U26-2 (S2.08) Dự án Khu đô thị Gia Lâm - Vinhomes Ocean Park, Xã Đa Tốn, Huyện Gia Lâm, Thành phố Hà Nội</t>
  </si>
  <si>
    <t>CircleK-HN2201</t>
  </si>
  <si>
    <t>CircleK 49 + 51 Phố Trần Quang Diệu, Tổ 102</t>
  </si>
  <si>
    <t>49 + 51 phố Trần Quang Diệu, tổ 102, Phường Ô Chợ Dừa, Đống Đa, Hà Nội</t>
  </si>
  <si>
    <t>CircleK-HN2202</t>
  </si>
  <si>
    <t>CircleK Số 01Sh06 Và Số 02Sh06, Ô Đất B2-Ct03, Tòa L26 (S2.11), Dự Án Khu Đô Thị Gia Lâm - Vinhomes Ocean Park</t>
  </si>
  <si>
    <t>Số 01SH06 và số 02SH06, Ô đất B2-CT03, Tòa L26 (S2.11), Dự án Khu đô thị Gia Lâm - Vinhomes Ocean Park, Xã Đa Tốn, Huyện Gia Lâm, Thành phố Hà Nội</t>
  </si>
  <si>
    <t>CircleK-HN2203</t>
  </si>
  <si>
    <t>CircleK Số 1Sh09 Và Số 2Sh09, Tòa S1.05 (Z34.1), Lô Đất F1-Ch01 - 5 Khu Đô Thị Mới Tây Mỗ, Đại Mỗ - Vinhomes Park (Vinhomes Smart City)</t>
  </si>
  <si>
    <t>Số 1SH09 và số 2SH09, tòa S1.05 (Z34.1), Lô đất F1-CH01 - 5 Khu đô thị mới Tây Mỗ, Đại Mỗ - Vinhomes Park (Vinhomes Smart City), Quận Nam Từ Liêm, Hà Nội</t>
  </si>
  <si>
    <t>CircleK-HN2204</t>
  </si>
  <si>
    <t>CircleK Số 01S15A, Tòa U26 (S2.03), Ô Đất B2-Ct01, Dự Án Khu Đô Thị Gia Lâm - Vinhomes Ocean Park</t>
  </si>
  <si>
    <t>Số 01S15A, Tòa U26 (S2.03), ô đất B2-CT01, Dự án khu đô thị Gia Lâm - Vinhomes Ocean Park, Xã Đa Tốn, Huyện Gia Lâm, Thành phố Hà Nội, Việt Nam</t>
  </si>
  <si>
    <t>CircleK-HN2205</t>
  </si>
  <si>
    <t>CircleK Số 1S11, Tòa S6A (S6.1), Thuộc Khối Nhà S6 (S6.1+S6.2), Khu Công Trình Công Cộng, Thương Mại, Dịch Vụ Và Nhà Ở (Vinhomes Symphony), Lô Đất G4*-Hh16</t>
  </si>
  <si>
    <t>Số 1S11, tòa S6A (S6.1), thuộc khối nhà S6 (S6.1+S6.2), Khu công trình công cộng, thương mại, dịch vụ và nhà ở (Vinhomes Symphony), lô đất G4*-HH16, Phường Phúc Lợi, Quận Long Biên, Hà Nội</t>
  </si>
  <si>
    <t>CircleK-HN2206</t>
  </si>
  <si>
    <t>CircleK Số 176D + 176E Trương Định</t>
  </si>
  <si>
    <t>Số 176D + 176E Trương Định, , Hai Trưng, Hà Nội</t>
  </si>
  <si>
    <t>CircleK-HN2207</t>
  </si>
  <si>
    <t>CircleK Số 42 + 42A Phố Lạc Trung</t>
  </si>
  <si>
    <t>Số 42 + 42A phố Lạc Trung, phường Vĩnh Tuy, Hai Bà Trưng, Hà Nội</t>
  </si>
  <si>
    <t>CircleK-HN2208</t>
  </si>
  <si>
    <t>CircleK Số 173 Đường Tam Trinh, Hoàng Mai</t>
  </si>
  <si>
    <t>Số 173 đường Tam Trinh, tổ 14, Phường Mai Động, Quận Hoàng Mai, Thành phố Hà Nội</t>
  </si>
  <si>
    <t>CircleK-HN2209</t>
  </si>
  <si>
    <t>CircleK V11-A01, Lô Đất Ttdv 01, Khu Đô Thị Mới An Hưng</t>
  </si>
  <si>
    <t>V11-A01, Lô đất TTDV 01, Khu đô thị mới An Hưng, Phường La Khê, Hà Đông, Hà Nội</t>
  </si>
  <si>
    <t>CircleK-HN2210</t>
  </si>
  <si>
    <t>CircleK 29 Hàng Phèn</t>
  </si>
  <si>
    <t>29 Hàng Phèn, Hoàn Kiếm, Hà Nội</t>
  </si>
  <si>
    <t>CircleK-HN2211</t>
  </si>
  <si>
    <t>CircleK Số 123 Phố Tôn Đức Thắng</t>
  </si>
  <si>
    <t>Số 123 phố Tôn Đức Thắng, Đống Đa, Hà Nội</t>
  </si>
  <si>
    <t>CircleK-HN2212</t>
  </si>
  <si>
    <t>CircleK Số 18 Phố Hàng Gai</t>
  </si>
  <si>
    <t>Số 18 phố Hàng Gai, Hoàn Kiếm, Hà Nội</t>
  </si>
  <si>
    <t>CircleK-HN2213</t>
  </si>
  <si>
    <t>CircleK Thương Mại_03, Tầng 1, Nhà Ở Cao Tầng N03-T6, Khu Đoàn Ngoại Giao</t>
  </si>
  <si>
    <t>Thương mại_03, tầng 1, Nhà ở cao tầng N03-T6, Khu Đoàn Ngoại Giao, Phường Xuân Tảo, Quận Bắc Từ Liêm, Hà Nội</t>
  </si>
  <si>
    <t>CircleK-HN2214</t>
  </si>
  <si>
    <t>CircleK 67 Cửa Nam</t>
  </si>
  <si>
    <t>67 Cửa Nam, Hoàn Kiếm, Hà Nội</t>
  </si>
  <si>
    <t>CircleK-HN2215</t>
  </si>
  <si>
    <t>CircleK 75 Hàng Bông</t>
  </si>
  <si>
    <t>75 Hàng Bông, Phường Hàng Bông, Hoàn Kiếm, Hà Nội</t>
  </si>
  <si>
    <t>CircleK-HN2216</t>
  </si>
  <si>
    <t>CircleK 114 Mai Hắc Đế</t>
  </si>
  <si>
    <t>Tầng 1, thuộc trung tâm thương mại, Căn hộ và Văn phòng. khi HH2, số 114 Mai Hắc Đế, Phường Lê Đại Hành, quận Hai Bà Trưng, thành phố Hà Nội, Việt Nam</t>
  </si>
  <si>
    <t>CircleK-HN2217</t>
  </si>
  <si>
    <t>CircleK 53 Triều Khúc</t>
  </si>
  <si>
    <t>B6, Tổ hợp công trình hỗn hợp Pandora, số 53 Triều Khúc, phường Thanh Xuân Nam, quận Thanh Xuân, thành phố Hà Nội</t>
  </si>
  <si>
    <t>CircleK-HN2218</t>
  </si>
  <si>
    <t>CircleK TT01A-11, Khu nhà ở thấp tầng thuộc Dự án Khu chung cư quốc tế Hoàng Thành City tại Khu Cổ Ngựa</t>
  </si>
  <si>
    <t>TT01A-11, Khu nhà ở thấp tầng thuộc Dự án Khu chung cư quốc tế Hoàng Thành City tại Khu Cổ Ngựa, Khu đô thị Mỗ Lao, Phường Mộ Lao, quận Hà Đông, thành phố Hà Nội</t>
  </si>
  <si>
    <t>CircleK-HN2219</t>
  </si>
  <si>
    <t>CircleK - 14 Thái Hà</t>
  </si>
  <si>
    <t>Số 14 Thái Hà, Phường Trung Liệt, Quận Đống Đa, Hà Nội</t>
  </si>
  <si>
    <t>CircleK-HN2220</t>
  </si>
  <si>
    <t>Circle K Tầng 1 lô thương mại dịch vụ 02 tòa G1-G2</t>
  </si>
  <si>
    <t>Tầng 1 lô thương mại dịch vụ 02 tòa G1-G2, dự án tổ hợp dịch vụ thương mại, văn phòng và chung cư,  Số 2 Kim Giang, mặt đường Vương Thừa Vũ kéo dài, Q.Thanh Xuân, Hà Nội</t>
  </si>
  <si>
    <t>CircleK-HN2221</t>
  </si>
  <si>
    <t>CircleK S05 Park 03, Vinhomes Time City Park Hill</t>
  </si>
  <si>
    <t>S05, tầng 01, tòa Park 03, khu đô thị  Vinhomes Time City Park Hill, số 25, ngõ 13, Lĩnh Nam, Phường Mai Động, Quận Hoàng Mai, Hà Nội</t>
  </si>
  <si>
    <t>CircleK-HN2225</t>
  </si>
  <si>
    <t>CircleK 25 Phố Nhà Thờ</t>
  </si>
  <si>
    <t>Số 25 phố Nhà Thờ, Phường Hàng Trống, Quận Hoàn Kiếm, TP Hà Nội</t>
  </si>
  <si>
    <t>CircleK-HN2226</t>
  </si>
  <si>
    <t>CircleK Tầng 1 (P01, P02, P03), Tòa nhà X2, số 70 phố Nguyên Hồng</t>
  </si>
  <si>
    <t>Tầng 1 (P01, P02, P03), Tòa nhà X2, số 70 phố Nguyên Hồng, phường Láng Hạ, Quận Đống Đa, Thành phố Hà Nội, Việt Nam</t>
  </si>
  <si>
    <t>CircleK-HN2227</t>
  </si>
  <si>
    <t>CircleK 06 Vũ Trọng Khánh</t>
  </si>
  <si>
    <t>06 Vũ Trọng Khánh, Phường Mỗ Lao, Quận Hà Đông, TP Hà Nội</t>
  </si>
  <si>
    <t>CircleK-HN2228</t>
  </si>
  <si>
    <t>Circle K Vinhomes Green Bay 103 - tầng 1- G3</t>
  </si>
  <si>
    <t>Gian hàng kinh doanh số 103 (Tầng 1), Nhà hỗn hợp cao tầng HH3 (G3), Khu chức năng chính là cây xanh, hồ điều hoà, một phần công trình công cộng kết hợp nhà ở - Vinhomes Green Bay, đường Lương Thế Vinh, Phường Mễ Trì, Quận Nam Từ Liêm, Thành phố Hà Nội</t>
  </si>
  <si>
    <t>CircleK-HN2229</t>
  </si>
  <si>
    <t>CircleK 46 Phùng Hưng</t>
  </si>
  <si>
    <t>Số 46 Phùng Hưng, Phường Phúc La, Quận Hà Đông, Hà Nội</t>
  </si>
  <si>
    <t>CircleK-HN2230</t>
  </si>
  <si>
    <t>CircleK  Số 205 Lạc Long Quân</t>
  </si>
  <si>
    <t>Số 205 Lạc Long Quân, Phường Nghĩa Đô, Quận Cầu Giấy, Thành phố Hà Nội, Việt Nam.</t>
  </si>
  <si>
    <t>CircleK-HN2231</t>
  </si>
  <si>
    <t>CircleK Số 1A Vạn Phúc</t>
  </si>
  <si>
    <t>Số 1A Vạn Phúc, phường Vạn Phúc, quận Hà Đông, TP Hà Nội</t>
  </si>
  <si>
    <t>CircleK-HN2232</t>
  </si>
  <si>
    <t>CircleK Diện tích Thương mại số GS101S25, tầng 1, thuộc Tòa nhà số GS1 (U39.1) Lô đất F3-CH01, Dự án Khu đô thị mới Tây Mỗ - Đại Mỗ - Vinhomes Park (Vinhomes Smart City</t>
  </si>
  <si>
    <t>Diện tích Thương mại số GS101S25, tầng 1, thuộc Tòa nhà số GS1 (U39.1), Lô đất F3-CH01, Dự án Khu đô thị mới Tây Mỗ - Đại Mỗ - Vinhomes Park (Vinhomes Smart City), đường Đại Lộ Thăng Long, Phường Tây Mỗ, Quận Nam Từ Liêm, Thành phố Hà Nội</t>
  </si>
  <si>
    <t>CircleK-HN2233</t>
  </si>
  <si>
    <t>CircleK Ô L7, Khu đấu giá Quyền sử dụng đất, đoạn đường Cầu Bươu</t>
  </si>
  <si>
    <t>Ô L7, Khu đấu giá Quyền sử dụng đất, đoạn đường Cầu Bươu, thôn Yên Xá, xã Tân Triều, huyện Thanh Trì, Hà Nội</t>
  </si>
  <si>
    <t>CircleK-HN2234</t>
  </si>
  <si>
    <t>CircleK 93 Hoàng Văn Thái</t>
  </si>
  <si>
    <t>Số 93 Hoàng Văn Thái, Phường Khương Trung, Quận Thanh Xuân, Thành phố Hà Nội, Việt Nam</t>
  </si>
  <si>
    <t>CircleK-HN2235</t>
  </si>
  <si>
    <t>CircleK 125 Trần Hưng Đạo - Bắc Ninh</t>
  </si>
  <si>
    <t>125 Trần Hưng Đạo, khu phố 4, phường Tiến An, thành phố Bắc Ninh, tỉnh Bắc Ninh</t>
  </si>
  <si>
    <t>CircleK-HN2236</t>
  </si>
  <si>
    <t>CircleK Căn Thương mại dịch vụ số L26M.TMDV03 (Căn TMDV 03, tầng 1, khối L26M tức tòa M1), dự án Masteri Waterfront - Lô đất B3-CT03, Dự án Khu đô thị Gia Lâm (Vinhomes Ocean Park)</t>
  </si>
  <si>
    <t>Căn Thương mại dịch vụ số L26M.TMDV03 (Căn TMDV 03, tầng 1, khối L26M tức tòa M1), dự án Masteri Waterfront - Lô đất B3-CT03, Dự án Khu đô thị Gia Lâm (Vinhomes Ocean Park), xã Đa Tốn, huyện Gia Lâm, Tp Hà Nội</t>
  </si>
  <si>
    <t>CircleK-HN2237</t>
  </si>
  <si>
    <t>CircleK TMDV-11, Tòa N04, Dự án Khu nhà ở xã hội Ecohome 3 tại ô đất ký hiệu B11-HH2</t>
  </si>
  <si>
    <t>TMDV-11, Tòa N04, Dự án Khu nhà ở xã hội Ecohome 3 tại ô đất ký hiệu B11-HH2, Khu Bắc Cổ Nhuế - Chèm, 
phường Đông Ngạc, quận Bắc Từ Liêm, HN</t>
  </si>
  <si>
    <t>CircleK-HN2238</t>
  </si>
  <si>
    <t>CircleK Số 25 Thái Phiên</t>
  </si>
  <si>
    <t>Số 25 Thái Phiên, Tổ 46, Phường Lê Đại Hành, Quận Hai Bà Trưng, Thành phố Hà Nội, Việt Nam</t>
  </si>
  <si>
    <t>CircleK-HN2239</t>
  </si>
  <si>
    <t>CircleK CT04-Tòa S1.09 Gia Lâm</t>
  </si>
  <si>
    <t>Gian hàng thương mại số 01S5A và 01S12A, Ô đất B3 - CT4. Tòa S1.09 (L26M-2), Dự án KĐT Gia Lâm, huyện Gia Lâm, thành phố Hà Nội</t>
  </si>
  <si>
    <t>CircleK-HN2240</t>
  </si>
  <si>
    <t>CircleK 49 Phan Chu Trinh</t>
  </si>
  <si>
    <t>Số 49 Phan Chu Trinh, Phường Phan Chu Trinh, Quận Hoàn Kiếm, Thành Phố Hà Nội, Việt Nam</t>
  </si>
  <si>
    <t>CircleK-HN2241</t>
  </si>
  <si>
    <t>CircleK Số 2 Ngõ 11 Phố Lương Định Của</t>
  </si>
  <si>
    <t>Số 2 Ngõ 11 Phố Lương Định Của, Phường Kim Liên, Quận Đống Đa, Thành phố Hà Nội, Việt Nam</t>
  </si>
  <si>
    <t>CircleK-HN2242</t>
  </si>
  <si>
    <t>CircleK Số 02 đường Hồ Ngọc Lân, Bắc Ninh</t>
  </si>
  <si>
    <t>Số 02 đường Hồ Ngọc Lân, Phường Kinh Bắc, Thành phố Bắc Ninh, Tỉnh Bắc Ninh, Việt Nam</t>
  </si>
  <si>
    <t>CircleK-HN2243</t>
  </si>
  <si>
    <t>CircleK Căn Thương mại dịch vụ số Z38M.2.TMDV05A, dự án khu đô thị mới Tây Mỗ - Đại Mỗ - Vinhomes Park</t>
  </si>
  <si>
    <t>Căn Thương mại dịch vụ số Z38M.2.TMDV05A, khu chung cư cao tầng trên ô đất F5-CH02 thuộc dự án khu đô thị mới Tây Mỗ - Đại Mỗ - Vinhomes Park (tên thương mại Masteri West Heights), Toà D - Masteri West Heights, Tây Mỗ, Nam Từ Liêm, Hà Nội</t>
  </si>
  <si>
    <t>CircleK-HN2244</t>
  </si>
  <si>
    <t>CircleK Nhà 18T1 khu đô thị mới Trung Hòa - Nhân Chính</t>
  </si>
  <si>
    <t>Sàn thương mại dịch vụ công cộng tầng 1, Nhà 18T1 khu đô thị mới Trung Hòa - Nhân Chính, Phuong Nhan</t>
  </si>
  <si>
    <t>CircleK-HN2245</t>
  </si>
  <si>
    <t>CircleK 37A Sài Đồng</t>
  </si>
  <si>
    <t>Số 37A Sài Đồng, Tổ 14, Phường Sài Đồng, Quận Long Biên, Thành Phố Hà Nội, Việt Nam</t>
  </si>
  <si>
    <t>CircleK-HN2246</t>
  </si>
  <si>
    <t>CircleK 92 đường Trâu Quỳ</t>
  </si>
  <si>
    <t>92 Đường Trâu Quỳ, Thị Trấn Trâu Quỳ, Huyện Gia Lâm, Thành Phố Hà Nội, Việt Nam</t>
  </si>
  <si>
    <t>CircleK-HN2247</t>
  </si>
  <si>
    <t>CircleK Diện tích thương mại số 1-31 tại tầng 01 thuộc Khối đế của tòa W1 và W2, Nam Từ Liêm</t>
  </si>
  <si>
    <t>Diện tích thương mại số 1-31 tại tầng 01 thuộc Khối đế của tòa W1 và W2, Lô đất HH, Dự án Vinhomes West Point, đường Phạm Hùng, Phường Mễ Trì, Quận Nam Từ Liêm, Thành phố Hà Nội, Việt Nam</t>
  </si>
  <si>
    <t>CircleK-HN2248</t>
  </si>
  <si>
    <t>CircleK Lô 16-D, Khu nhà ở tháp tầng A10</t>
  </si>
  <si>
    <t>Lô 16-D, Khu nhà ở tháp tầng A10, Khu đô thị Nam Trung Yên, Phường Yên Hòa, Quận Cầu Giấy, Thành phố Hà Nội</t>
  </si>
  <si>
    <t>CircleK-HN2249</t>
  </si>
  <si>
    <t>CircleK 181 Nguyễn Ngọc Vũ</t>
  </si>
  <si>
    <t>Số 181 đường Nguyễn Ngọc Vũ, Phường Trung Hòa, Quận Cầu Giấy, TP Hà Nội</t>
  </si>
  <si>
    <t>CircleK-HN2250</t>
  </si>
  <si>
    <t>CircleK Số 177 phố Vĩnh Hưng</t>
  </si>
  <si>
    <t>Số 177, phố Vĩnh Hưng, Phường Vĩnh Hưng, Quận Hoàng Mai, Thành phố Hà Nội, Việt Nam</t>
  </si>
  <si>
    <t>CircleK-HN2251</t>
  </si>
  <si>
    <t>CircleK Số 568 + 570 Đường Trương Định</t>
  </si>
  <si>
    <t>Số 568 + 570 Đường Trương Định, Phường Tân Mai, Quận Hoàng Mai, Thành phố Hà Nội, Việt Nam</t>
  </si>
  <si>
    <t>CircleK-HN2252</t>
  </si>
  <si>
    <t>CircleK Số 235 Nguyễn Gia Thiều</t>
  </si>
  <si>
    <t>Số 235 Nguyễn Gia Thiều, phường Tiến An, thành phố Bắc Ninh, tỉnh Bắc Ninh</t>
  </si>
  <si>
    <t>CircleK-HN2253</t>
  </si>
  <si>
    <t>CircleK Căn shophouse SHB7-HH01'B tòa nhà ANLAND 2, Hà Đông</t>
  </si>
  <si>
    <t>Căn shophouse SHB7-HH01'B tòa nhà ANLAND 2, Công trình Nhà ở tại lô đất Khách sạn, văn phòng và nhà ở, Khu A - Khu đô thị mới Dương Nội, Phường La Khê, Quận Hà Đông, Thành phố Hà Nội, Việt Nam</t>
  </si>
  <si>
    <t>CircleK-HN2254</t>
  </si>
  <si>
    <t>CircleK Số 183 phố Chùa Láng</t>
  </si>
  <si>
    <t>Số 183 phố Chùa Láng, Phường Láng Thượng, Quận Đống Đa, Thành phố Hà Nội, Việt Nam</t>
  </si>
  <si>
    <t>CircleK-HN2255</t>
  </si>
  <si>
    <t>CircleK Số 25 + 27 đường Giải Phóng</t>
  </si>
  <si>
    <t>Số 25 + 27 đường Giải Phóng, Phường Đồng Tâm, Quận Hai Bà Trưng, Thành phố Hà Nội, Việt Nam</t>
  </si>
  <si>
    <t>CircleK-HN2256</t>
  </si>
  <si>
    <t>CircleK Số 161 + 177 phố Hàng Bạc</t>
  </si>
  <si>
    <t>Số 161 + 177 phố Hàng Bạc, Phường Hàng Bạc, Quận Hoàn Kiếm, Thành phố Hà Nội, Việt Nam</t>
  </si>
  <si>
    <t>CircleK-HN2257</t>
  </si>
  <si>
    <t>CircleK Số 148 Trần Bình</t>
  </si>
  <si>
    <t>Số 148 Trần Bình, Tổ dân phố số 9, Phường Mỹ Đình 2, Quận Nam Từ Liêm, Thành phố Hà Nội, Việt Nam</t>
  </si>
  <si>
    <t>CircleK-HN2258</t>
  </si>
  <si>
    <t>CircleK Căn TT6-2A-108, Khu nhà ở thấp tầng, Khu đô thị mới Đại Kim</t>
  </si>
  <si>
    <t>Căn TT6-2A-108, Khu nhà ở thấp tầng, Khu đô thị mới Đại Kim, Phường Đại Kim, Quận Hoàng Mai, Thành phố Hà Nội, Việt Nam</t>
  </si>
  <si>
    <t>CircleK-HN2259</t>
  </si>
  <si>
    <t>CircleK Diện tích thương mại số 1S02, tầng 1, Tòa nhà số P2 (T30M-1) tại lô đất B5-CT04</t>
  </si>
  <si>
    <t>Diện tích thương mại số 1S02, tầng 1, Tòa nhà số P2 (T30M-1) tại lô đất B5-CT04 thuộc Dự án Khu đô thị Gia Lâm (Vinhomes Ocean Park), Thị Trấn Trâu Quỳ, Huyện Gia Lâm, Thành phố Hà Nội, Việt Nam</t>
  </si>
  <si>
    <t>CircleK-HN2260</t>
  </si>
  <si>
    <t>CircleK Gian hàng thương mại dịch vụ 1S08, Ô đất B2-CT01, Tòa L26 (S2.05) Dự án Khu đô thị Gia Lâm - Vinhomes Ocean Park</t>
  </si>
  <si>
    <t>Gian hàng thương mại dịch vụ 1S08, Ô đất B2-CT01, Tòa L26 (S2.05) Dự án Khu đô thị Gia Lâm - Vinhomes Ocean Park, Xã Đa Tốn, Huyện Gia Lâm, Thành phố Hà Nội, Việt Nam</t>
  </si>
  <si>
    <t>CircleK-HN2261</t>
  </si>
  <si>
    <t>CircleK Số 3 đường Lạc Long Quân, Cầu Giấy, Hà Nội</t>
  </si>
  <si>
    <t>Số 3 đường Lạc Long Quân, Phường Nghĩa Đô, Quận Cầu Giấy, Thành phố Hà Nội, Việt Nam</t>
  </si>
  <si>
    <t>CircleK-HN2262</t>
  </si>
  <si>
    <t>CircleK Số 1 đường Giáp Bát, Hoàng Mai</t>
  </si>
  <si>
    <t>Số 1 đường Giáp Bát, Phường Giáp Bát, Quận Hoàng Mai, Thành phố Hà Nội, Việt Nam</t>
  </si>
  <si>
    <t>CircleK-HN2263</t>
  </si>
  <si>
    <t>CircleK CH01-09, Số 17 đường Gamuda Gardens 2-2, Hoàng Mai</t>
  </si>
  <si>
    <t>CH01-09, Số 17 đường Gamuda Gardens 2-2, Khu đô thị C2 - Gamuda Gardens, Phường Trần Phú, Quận Hoàng Mai, Thành phố Hà Nội, Việt Nam</t>
  </si>
  <si>
    <t>CircleK-HN2264</t>
  </si>
  <si>
    <t>CircleK Số 86 Ngô Xuân Quảng, Gia Lâm, Hà Nội</t>
  </si>
  <si>
    <t>Số 86 Ngô Xuân Quảng, Thị Trấn Trâu Quỳ, Huyện Gia Lâm, Thành phố Hà Nội, Việt Nam</t>
  </si>
  <si>
    <t>CircleK-HN2265</t>
  </si>
  <si>
    <t>CircleK Số 2 ngõ 612 Lạc Long Quân, Tây Hồ, Hà Nội</t>
  </si>
  <si>
    <t>Số 2 ngõ 612 Lạc Long Quân, Phường Nhật Tân, Quận Tây Hồ, Thành phố Hà Nội, Việt Nam</t>
  </si>
  <si>
    <t>CircleK-HN2266</t>
  </si>
  <si>
    <t>CircleK Số 2 Hàng Điếu, Quận Hoàn Kiếm</t>
  </si>
  <si>
    <t>Số 2 Hàng Điếu, Phường Cửa Đông, Quận Hoàn Kiếm, Thành phố Hà Nội, Việt Nam</t>
  </si>
  <si>
    <t>CircleK-HN2267</t>
  </si>
  <si>
    <t>CircleK Số 6 Phố Nhổn, TDP Nguyên Xá 3, Bắc Từ Liêm, Hà Nội</t>
  </si>
  <si>
    <t>Số 6 Phố Nhổn, TDP Nguyên Xá 3, Phường Minh Khai, Quận Bắc Từ Liêm, Thành phố Hà Nội</t>
  </si>
  <si>
    <t>CircleK-HN2268</t>
  </si>
  <si>
    <t>CircleK Số 36 +38 Hàng Buồm, Quận Hoàn Kiếm</t>
  </si>
  <si>
    <t>Số 36 + 38 Hàng Buồm, Phường Hàng Buồm, Quận Hoàn Kiếm, Thành phố Hà Nội, Việt Nam</t>
  </si>
  <si>
    <t>CircleK-HN2269</t>
  </si>
  <si>
    <t>CircleK Tầng 1, Tòa 24T2, Khu đô thị Trung Hòa - Nhân Chính, Cầu Giấy, Hà Nội</t>
  </si>
  <si>
    <t>Tầng 1, Tòa 24T2, Khu đô thị Trung Hòa - Nhân Chính, Phường Trung Hòa, Quận Cầu Giấy, Thành phố Hà Nội, Việt Nam</t>
  </si>
  <si>
    <t>CircleK-HN2270</t>
  </si>
  <si>
    <t>CircleK Số 131 Phố Xốm, Hà Đông</t>
  </si>
  <si>
    <t>Số 131 Phố Xốm, Phường Phú Lãm, Quận Hà Đông, Thành phố Hà Nội, Việt Nam</t>
  </si>
  <si>
    <t>CircleK-HN2271</t>
  </si>
  <si>
    <t>CircleK Số 341 Nguyễn Cao, Bắc Ninh</t>
  </si>
  <si>
    <t>Số 341 Nguyễn Cao, Phường Võ Cường, Thành phố Bắc Ninh, Tỉnh Bắc Ninh, Việt Nam</t>
  </si>
  <si>
    <t>CircleK-HN2272</t>
  </si>
  <si>
    <t>CircleK Lô 35 TT8, đường Quang Lai, Thanh Trì, Hà Nội</t>
  </si>
  <si>
    <t>Lô 35 TT8, đường Quang Lai, Xã Ngũ Hiệp, Huyện Thanh Trì, Thành phố Hà Nội, Việt Nam.</t>
  </si>
  <si>
    <t>CircleK-HN2273</t>
  </si>
  <si>
    <t>CircleK Số 100 phố Trung Kính, Cầu Giấy</t>
  </si>
  <si>
    <t>Số 100 phố Trung Kính, Tổ 28, Phường Yên Hòa, Quận Cầu Giấy, Thành phố Hà Nội, Việt Nam</t>
  </si>
  <si>
    <t>CircleK-HN2274</t>
  </si>
  <si>
    <t>CircleK Cửa hàng số 01SH08A, Tòa S2.03 - Z34.1 (F1-CH03-1) Dự án khu đô thị mới Tây Mỗ, Đại Mỗ, Nam Từ Liêm</t>
  </si>
  <si>
    <t>Cửa hàng số 01SH08A, Tòa S2.03 - Z34.1 (F1-CH03-1) Dự án khu đô thị mới Tây Mỗ, Đại Mỗ - Vinhomes Park - Vinhomes Smart City, Phường Tây Mỗ, Quận Nam Từ Liêm, Thành phố Hà Nội, Việt Nam.</t>
  </si>
  <si>
    <t>CircleK-HN2275</t>
  </si>
  <si>
    <t>CircleK Số nhà 33, phố Pháo Đài Láng, Đống Đa</t>
  </si>
  <si>
    <t>Số nhà 33, phố Pháo Đài Láng, Phường Láng Thượng, Quận Đống Đa, Thành phố Hà Nội, Việt Nam.</t>
  </si>
  <si>
    <t>CircleK-HN2276</t>
  </si>
  <si>
    <t>CircleK Số 1, ngõ 41, phố Nguyễn Chí Thanh, Ba Đình</t>
  </si>
  <si>
    <t>Số 1, ngõ 41, phố Nguyễn Chí Thanh, Phường Ngọc Khánh, Quận Ba Đình, Thành phố Hà Nội, Việt Nam</t>
  </si>
  <si>
    <t>CircleK-HN2277</t>
  </si>
  <si>
    <t>CircleK Số 81 Phố Huế</t>
  </si>
  <si>
    <t>Số 81 Phố Huế, Phường Phạm Đình Hổ, Quận Hai Bà Trưng, Thành phố Hà Nội, Việt Nam</t>
  </si>
  <si>
    <t>CircleK-HN2278</t>
  </si>
  <si>
    <t>CircleK Số 141 phố Hàng Bông, Hoàn Kiếm</t>
  </si>
  <si>
    <t>Số 141 phố Hàng Bông, Phường Hàng Bông, Quận Hoàn Kiếm, Thành phố Hà Nội, Việt Nam</t>
  </si>
  <si>
    <t>CircleK-HN2279</t>
  </si>
  <si>
    <t>CircleK Số 42B Lý Thường Kiệt, Hoàn Kiếm</t>
  </si>
  <si>
    <t>Số 42B Lý Thường Kiệt, Phường Hàng Bài, Quận Hoàn Kiếm, Thành phố Hà Nội, Việt Nam</t>
  </si>
  <si>
    <t>CircleK-HN2280</t>
  </si>
  <si>
    <t>CircleK 35/M2, Khu đô thị Yên Hòa</t>
  </si>
  <si>
    <t>35/M2, Khu đô thị Yên Hòa, Phường Yên Hòa, Quận Cầu Giấy, Thành phố Hà Nội, Việt Nam</t>
  </si>
  <si>
    <t>CircleK-HN2281</t>
  </si>
  <si>
    <t>CircleK Số 16 phố Hàng Mắm</t>
  </si>
  <si>
    <t>Số 16 phố Hàng Mắm, Phường Lý Thái Tổ, Quận Hoàn Kiếm, Thành phố Hà Nội, Việt Nam</t>
  </si>
  <si>
    <t>CircleK-HN2283</t>
  </si>
  <si>
    <t>CircleK Số 30 phố Duy Tân, Cầu Giấy</t>
  </si>
  <si>
    <t>Số 30 phố Duy Tân, Phường Cầu Giấy, Thành phố Hà Nội, Việt Nam</t>
  </si>
  <si>
    <t>CircleK-HNI-HN2282</t>
  </si>
  <si>
    <t>Circlek-HN2282</t>
  </si>
  <si>
    <t>Số 200 Hàng Bông, Phường Hoàn Kiếm, Thành phố Hà Nội, Việt Nam</t>
  </si>
  <si>
    <t>CircleK-HP6001</t>
  </si>
  <si>
    <t>CircleK 261A Trần Nguyên Hãn</t>
  </si>
  <si>
    <t>261A Trần Nguyên Hãn, Phường Nghĩa Xá, Quận Lê Chân, thành phố Hải Phòng</t>
  </si>
  <si>
    <t>CircleK-HP6002</t>
  </si>
  <si>
    <t>CircleK 81 Trần Phú</t>
  </si>
  <si>
    <t>81 Trần Phú, Phường Cầu Đất, Quận Ngô Quyền, thành phố Hải Phòng</t>
  </si>
  <si>
    <t>CircleK-HP6003</t>
  </si>
  <si>
    <t>CircleK BH 02-01 dự án Vinhome Imperia Hải Phòng</t>
  </si>
  <si>
    <t>BH 02-01 dự án Vinhome Imperia Hải Phòng, phường Thượng Lý, Quận Hồng Bàng, thành phố Hải Phòng</t>
  </si>
  <si>
    <t>CircleK-HP6005</t>
  </si>
  <si>
    <t>CircleK Số 1 - 3 Hai Bà Trưng</t>
  </si>
  <si>
    <t>Số 1 - 3 Hai Bà Trưng, phường An Biên, Quận Lê Chân, thành phố Hải Phòng</t>
  </si>
  <si>
    <t>CircleK-HP6006</t>
  </si>
  <si>
    <t>CircleK 372-374 Lạch Tray</t>
  </si>
  <si>
    <t>372-374 Lạch Tray, Phường Đằng Giang, Quận Ngô Quyền, thành phố Hải Phòng</t>
  </si>
  <si>
    <t>CircleK-HP6007</t>
  </si>
  <si>
    <t>62-64 Kênh Dương, Phường Kênh Dương, Quận Lê Chân, thành phố Hải Phòng</t>
  </si>
  <si>
    <t>CircleK-HP6008</t>
  </si>
  <si>
    <t>CircleK 31 Hồ Sen</t>
  </si>
  <si>
    <t>31 Hồ Sen, Phường Hàng Kênh, Quận Lê Chân, thành phố Hải Phòng</t>
  </si>
  <si>
    <t>CircleK-HP6009</t>
  </si>
  <si>
    <t>CircleK Số 177 đường Hà Nội</t>
  </si>
  <si>
    <t>Số 177 đường Hà Nội, phường Thượng Lý, Quận Hồng Bàng, thành phố Hải Phòng</t>
  </si>
  <si>
    <t>CircleK-HP6010</t>
  </si>
  <si>
    <t>CircleK 341 Lot 22 Lê Hồng Phong</t>
  </si>
  <si>
    <t>341 Lot 22 Lê Hồng Phong, phường Đông Khê, Quận Ngô Quyền, thành phố Hải Phòng</t>
  </si>
  <si>
    <t>CircleK-HP6011</t>
  </si>
  <si>
    <t>CircleK Số 1 Phạm Minh Đức</t>
  </si>
  <si>
    <t>Số 1 Phạm Minh Đức, phường Máy Tơ, Quận Ngô Quyền, thành phố Hải Phòng</t>
  </si>
  <si>
    <t>CircleK-HP6012</t>
  </si>
  <si>
    <t>CircleK Số 32 Nguyễn Đức Cảnh</t>
  </si>
  <si>
    <t>Số 32 Nguyễn Đức Cảnh, phường An Biên, Quận Lê Chân, thành phố Hải Phòng</t>
  </si>
  <si>
    <t>CircleK-HP6013</t>
  </si>
  <si>
    <t>CircleK - 27 Trần Hưng Đạo</t>
  </si>
  <si>
    <t>Số 27 đường Trần Hưng Đạo, phường Hoàng Văn Thụ, quận Hồng Bàng, Thành Phố Hải Phòng</t>
  </si>
  <si>
    <t>CircleK-HP6014</t>
  </si>
  <si>
    <t>CircleK Số 388 +388A Tô Hiệu</t>
  </si>
  <si>
    <t>Số 388 +388A Tô Hiệu, phường Hồ Nam, Quận Lê Chân, thành phố Hải Phòng</t>
  </si>
  <si>
    <t>CircleK-HP6015</t>
  </si>
  <si>
    <t>CircleK 93 Lương Khánh Thiện</t>
  </si>
  <si>
    <t>93 Lương Khánh Thiện, Phường Cầu Đất, Quận Ngô Quyền, thành phố Hải Phòng</t>
  </si>
  <si>
    <t>CircleK-HP6016</t>
  </si>
  <si>
    <t>CircleK 412 Trần Thành Ngọ</t>
  </si>
  <si>
    <t>412 Trần Thành Ngọ, Phường Trần Thành Ngọ, Quận Kiến An, thành phố Hải Phòng</t>
  </si>
  <si>
    <t>CircleK-HP6017</t>
  </si>
  <si>
    <t>CircleK 27 Lê Lợi</t>
  </si>
  <si>
    <t>27 Lê Lợi, Phường Máy Tơ, Quận Ngô Quyền, thành phố Hải Phòng</t>
  </si>
  <si>
    <t>CircleK-HP6018</t>
  </si>
  <si>
    <t>CircleK Số 183 phố Văn Cao, Hải Phòng</t>
  </si>
  <si>
    <t>Số 183 phố Văn Cao, Phường Đằng Giang, Quận Ngô Quyền, Thành phố Hải Phòng, Việt Nam</t>
  </si>
  <si>
    <t>CircleK-ND8001</t>
  </si>
  <si>
    <t>CircleK Khu nhà phố Vịnh Đảo, TT-PT2C.23, Khu đô thị và thương mại Văn Giang (Ecopark)</t>
  </si>
  <si>
    <t>Khu nhà phố Vịnh Đảo, TT-PT2C.23, Khu đô thị và thương mại Văn Giang (Ecopark), xã Xuân Quang, huyện Văn Giang, tỉnh Hưng Yên</t>
  </si>
  <si>
    <t>CircleK-ND8002</t>
  </si>
  <si>
    <t>CircleK Số MRA-095A, đường nội bộ Khu biệt thự Thủy Nguyên, Khu đô thị và thương mại Văn Giang (Ecopark)</t>
  </si>
  <si>
    <t>Số MRA-095A, đường nội bộ Khu biệt thự Thủy Nguyên, Khu đô thị và thương mại Văn Giang (Ecopark), xã Xuân Quang, huyện Văn Giang, tỉnh Hưng Yên</t>
  </si>
  <si>
    <t>CircleK-ND8003</t>
  </si>
  <si>
    <t>CircleK PT.09, khu nhà phố Phố Trúc, Khu đô thị và thương mại Văn Giang (Ecopark)</t>
  </si>
  <si>
    <t>PT.09, khu nhà phố Phố Trúc, Khu đô thị và thương mại Văn Giang (Ecopark), xã Xuân Quang, huyện Văn Giang, tỉnh Hưng Yên</t>
  </si>
  <si>
    <t>CircleK-NT0001</t>
  </si>
  <si>
    <t>6A Nguyễn Chánh, Phường Lộc Thọ, Thành phố Nha Trang, Tỉnh Khánh Hòa, Việt Nam</t>
  </si>
  <si>
    <t>CircleK-NT0002</t>
  </si>
  <si>
    <t>78 Nguyễn Đình Chiểu, Phường Vĩnh Phước, Thành phố Nha Trang, Tỉnh Khánh Hòa, Việt Nam</t>
  </si>
  <si>
    <t>CircleK-NT0003</t>
  </si>
  <si>
    <t>15 đường Trần Hữu Duyệt, khu đô thị Vĩnh Điềm Trung, Xã Vĩnh Hiệp, Thành phố Nha Trang, Tỉnh Khánh Hòa, Việt Nam</t>
  </si>
  <si>
    <t>CircleK-NT0004</t>
  </si>
  <si>
    <t>4C Biệt Thự, Phường Lộc Thọ, Thành phố Nha Trang, Tỉnh Khánh Hòa, Việt Nam</t>
  </si>
  <si>
    <t>CircleK-NT0005</t>
  </si>
  <si>
    <t>Số 18 Trần Phú, Phường Lộc Thọ, Thành phố Nha Trang, Tỉnh Khánh Hòa, Việt Nam</t>
  </si>
  <si>
    <t>CircleK-NT0009</t>
  </si>
  <si>
    <t>06 Tháp Bà, Phường Vĩnh Thọ, Thành phố Nha Trang, Tỉnh Khánh Hòa, Việt Nam</t>
  </si>
  <si>
    <t>CircleK-NT0010</t>
  </si>
  <si>
    <t>19 Lê Thánh Tôn, Phường Lộc Thọ, Thành phố Nha Trang, Tỉnh Khánh Hòa, Việt Nam</t>
  </si>
  <si>
    <t>CircleK-NT0011</t>
  </si>
  <si>
    <t>CircleK 96B/3 Trần Phú, Nha Trang, Khánh Hòa</t>
  </si>
  <si>
    <t>96B/3 Trần Phú, Phường Lộc Thọ, Thành phố Nha Trang, Tỉnh Khánh Hòa, Việt Nam</t>
  </si>
  <si>
    <t>CircleK-QNH-00-HL4008</t>
  </si>
  <si>
    <t>CircleK Số nhà 78, Quảng Ninh</t>
  </si>
  <si>
    <t>Số nhà 78, tổ 3, khu 2, phường bãi cháy, tỉnh quảng ninh</t>
  </si>
  <si>
    <t>CircleK-SG0001</t>
  </si>
  <si>
    <t>CircleK 36 Hai Bà Trưng</t>
  </si>
  <si>
    <t>36 Hai Bà Trưng, phường Bến Nghé, quận 1, thành phố Hồ Chí Minh</t>
  </si>
  <si>
    <t>CircleK-SG0006</t>
  </si>
  <si>
    <t>75 Thành Thái, phường 14, quận 10, thành phố Hồ Chí Minh</t>
  </si>
  <si>
    <t>Quận 10</t>
  </si>
  <si>
    <t>CircleK-SG0007</t>
  </si>
  <si>
    <t>6 Thảo Điền, khu phố 1, phường Thảo Điền, thành phố Thủ Đức, thành phố Hồ Chí Minh</t>
  </si>
  <si>
    <t>CircleK-SG0012</t>
  </si>
  <si>
    <t>69 Hồ Tùng Maauk, phường Bến Nghé, quận 1, thành phố Hồ Chí Minh</t>
  </si>
  <si>
    <t>CircleK-SG0014</t>
  </si>
  <si>
    <t>Lô CR2-12, số 107 Đại lộ Tôn Dật Tiên, khu A, Phú Mỹ Hưng, phường Tân Phú, quận 7, thành phố Hồ Chí Minh</t>
  </si>
  <si>
    <t>CircleK-SG0026</t>
  </si>
  <si>
    <t>CircleK 50 Bùi Viện</t>
  </si>
  <si>
    <t>50 Bùi Viện, phường Phạm Ngũ Lão, quận 1, thành phố Hồ Chí Minh</t>
  </si>
  <si>
    <t>CircleK-SG0031</t>
  </si>
  <si>
    <t>CircleK 129F/95I Bến Vân Đồn</t>
  </si>
  <si>
    <t>129F/95i Bến Vân Đồn, phường 8, quận 4, Thành phố Hồ Chí Minh</t>
  </si>
  <si>
    <t>CircleK-SG0033</t>
  </si>
  <si>
    <t>CircleK 366 Võ Văn Ngân</t>
  </si>
  <si>
    <t>366 Võ Văn Ngân, phường Bình Tho, thành phố Thủ Đức, thành phố Hồ Chí Minh</t>
  </si>
  <si>
    <t>CircleK-SG0034</t>
  </si>
  <si>
    <t>CircleK 70A - 70B Đường Đồng Nai</t>
  </si>
  <si>
    <t>70A - 70B Đường Đồng Nai, Phường 15, Quận 10, Thành Phố Hồ Chí Minh</t>
  </si>
  <si>
    <t>CircleK-SG0035</t>
  </si>
  <si>
    <t>704 Sư Vạn Hạnh, phường 12, quận 10, thành phố Hồ Chí Minh</t>
  </si>
  <si>
    <t>CircleK-SG0036</t>
  </si>
  <si>
    <t>31 Bà Huyện Thanh Quan, phường Võ Thị Sáu, quận 3, thành phố Hồ Chí Minh</t>
  </si>
  <si>
    <t>CircleK-SG0040</t>
  </si>
  <si>
    <t>65C Nguyễn Thái Học, phường Cầu Ông Lãnh, quận 1, thành phố Hồ Chí Minh</t>
  </si>
  <si>
    <t>CircleK-SG0042</t>
  </si>
  <si>
    <t>13 và C 13/2 Tôn Đản, phường 13, quận 4, thành phố Hồ Chí Minh</t>
  </si>
  <si>
    <t>CircleK-SG0044</t>
  </si>
  <si>
    <t>CircleK 118 Độc Lập</t>
  </si>
  <si>
    <t>118B - 118C Độc Lập, phường Tân Thành, quận Tân Phú, thành phố Hồ Chí Minh</t>
  </si>
  <si>
    <t>CircleK-SG0050</t>
  </si>
  <si>
    <t>45 Lý Tự Trọng, phường Bến Nghé, quận 1, thành phố Hồ Chí Minh</t>
  </si>
  <si>
    <t>CircleK-SG0051</t>
  </si>
  <si>
    <t>87 Trần Nguyên Đán, Phường 1, Quận Bình Thạnh, Thành Phố Hồ Chí Minh, Việt Nam</t>
  </si>
  <si>
    <t>Quận Bình Thạnh</t>
  </si>
  <si>
    <t>CircleK-SG0053</t>
  </si>
  <si>
    <t>Số 1 Công Trường Tự Do, phường 19, quận Bình Thạnh, thành phố Hồ Chí Minh</t>
  </si>
  <si>
    <t>CircleK-SG0054</t>
  </si>
  <si>
    <t>9 Nguyễn Kim, phường 12, quận 5, thành phố Hồ Chí Minh</t>
  </si>
  <si>
    <t>CircleK-SG0055</t>
  </si>
  <si>
    <t>459/8A Nguyễn Thị Thập, Quận 7, Thành phố Hồ Chí Minh</t>
  </si>
  <si>
    <t>CircleK-SG0056</t>
  </si>
  <si>
    <t>27 Bis Tôn Thất Tùng, phường Phạm Ngũ Lão, quận 1, thành phố Hồ Chí Minh</t>
  </si>
  <si>
    <t>CircleK-SG0057</t>
  </si>
  <si>
    <t>CircleK 199 - 201 Đường Số 17</t>
  </si>
  <si>
    <t>Số 199 - 201 Đường số 17, phường Tân Quý, quận 7, thành phố Hồ Chí Minh</t>
  </si>
  <si>
    <t>CircleK-SG0058</t>
  </si>
  <si>
    <t>374 Lê Văn Sỹ, phường 14, quận 3, thành phố Hồ Chí Minh</t>
  </si>
  <si>
    <t>CircleK-SG0059</t>
  </si>
  <si>
    <t>273 Lê Thánh Tôn, phường Bến Thành, quận 1, thành phố Hồ Chí Minh</t>
  </si>
  <si>
    <t>CircleK-SG0060</t>
  </si>
  <si>
    <t>220 Nguyễn Trọng Tuyển, phường 8, quận Phú Nhuận, thành phố Hồ Chí Minh</t>
  </si>
  <si>
    <t>CircleK-SG0061</t>
  </si>
  <si>
    <t>S34-2 Sky Garden 3 - Phú Mỹ Hưng, Đại Lộ Nguyễn Văn Linh, phường Tân Phong, quận 7, thành phố Hồ Chí Minh</t>
  </si>
  <si>
    <t>CircleK-SG0062</t>
  </si>
  <si>
    <t>178A Nguyễn Chí Thanh, phường 2, quận 10, thành phố Hồ Chí Minh</t>
  </si>
  <si>
    <t>CircleK-SG0068</t>
  </si>
  <si>
    <t>CircleK 54 Tôn Thất Thiệp</t>
  </si>
  <si>
    <t>54 Tôn Thất Thiệp, phường Bến Nghé, quận 1, thành phố Hồ Chí Minh</t>
  </si>
  <si>
    <t>CircleK-SG0070</t>
  </si>
  <si>
    <t>142/7A Xô Viết Nghệ Tĩnh, Phường 25, Quận Bình Thạnh, TP. Ho Chi Minh</t>
  </si>
  <si>
    <t>CircleK-SG0072</t>
  </si>
  <si>
    <t>CircleK 45 Tân Mỹ</t>
  </si>
  <si>
    <t>45 Tân Mỹ, phường Tân Phú, quận 7, thành phố Hồ Chí Minh</t>
  </si>
  <si>
    <t>CircleK-SG0073</t>
  </si>
  <si>
    <t>CircleK 12 Đông Du</t>
  </si>
  <si>
    <t>12 Đông Du, phường Bến Nghé, quận 1, thành phố Hồ Chí Minh</t>
  </si>
  <si>
    <t>CircleK-SG0077</t>
  </si>
  <si>
    <t>11 Nguyễn Văn Trang, phường Bến Thành, quận 1, thành phố Hồ Chí Minh</t>
  </si>
  <si>
    <t>CircleK-SG0081</t>
  </si>
  <si>
    <t>290C An Dương Vương, phường 4, quận 5, thành phố Hồ Chí Minh, thành phố Hà Nội</t>
  </si>
  <si>
    <t>CircleK-SG0085</t>
  </si>
  <si>
    <t>180 Nguyễn Hồng Đào, phường 14, quận Tân Bình, thành phố Hồ Chí Minh</t>
  </si>
  <si>
    <t>CircleK-SG0086</t>
  </si>
  <si>
    <t>225A Hoàng Hoa Thám, phường 13, quận Tân Bình, thành phố Hồ Chí Minh</t>
  </si>
  <si>
    <t>CircleK-SG0087</t>
  </si>
  <si>
    <t>8A/11D Thái Văn Lung, phường Bến Nghé, quận 1, thành phố Hồ Chí Minh</t>
  </si>
  <si>
    <t>CircleK-SG0088</t>
  </si>
  <si>
    <t>124 Phổ Quang, phường 9, quận Phú Nhuận, thành phố Hồ Chí Minh</t>
  </si>
  <si>
    <t>CircleK-SG0090</t>
  </si>
  <si>
    <t>171B Hoàng Hoa Thám, phường 13, quận Tân Bình, thành phố Hồ Chí Minh</t>
  </si>
  <si>
    <t>CircleK-SG0091</t>
  </si>
  <si>
    <t>162 Nguyễn Công Trứ, phường Nguyễn Thái Bình, quận 1, thành phố Hồ Chí Minh</t>
  </si>
  <si>
    <t>CircleK-SG0093</t>
  </si>
  <si>
    <t>62 Nguyễn Khoái, phường 2, quận 4, thành phố Hồ Chí Minh</t>
  </si>
  <si>
    <t>CircleK-SG0095</t>
  </si>
  <si>
    <t>190B Nguyễn Tri Phương, phường 12, quận Bình Thạnh, Thành phố Hồ Chí Minh</t>
  </si>
  <si>
    <t>CircleK-SG0097</t>
  </si>
  <si>
    <t>315 Bùi Hữu Nghĩa, phường 1, quận Bình Thạnh, thành phố Hồ Chí Minh</t>
  </si>
  <si>
    <t>CircleK-SG0100</t>
  </si>
  <si>
    <t>32A-32B Bùi Thị Xuân, phường Bến Thành, quận 1, thành phố Hồ Chí Minh</t>
  </si>
  <si>
    <t>CircleK-SG0101</t>
  </si>
  <si>
    <t>CircleK 47-49 Nguyễn Văn Bảo</t>
  </si>
  <si>
    <t>47-49 Nguyễn Văn Bảo, phường 4, quận Gò Vấp, thành phố Hồ Chí Minh</t>
  </si>
  <si>
    <t>CircleK-SG0102</t>
  </si>
  <si>
    <t>CircleK 325-327 Phạm Ngũ Lão</t>
  </si>
  <si>
    <t>325-327 Phạm Ngũ Lão, phường Phạm Ngũ Lão, quận 1, thành phố Hồ Chí Minh</t>
  </si>
  <si>
    <t>CircleK-SG0103</t>
  </si>
  <si>
    <t>06 Quách Văn Tuấn, phường 12, quận Tân Bình, thành phố Hồ Chí Minh</t>
  </si>
  <si>
    <t>CircleK-SG0106</t>
  </si>
  <si>
    <t>43 Phạm Ngọc Thạch, phường Võ Thị Sáu, quận 3, thành phố Hồ Chí Minh</t>
  </si>
  <si>
    <t>CircleK-SG0109</t>
  </si>
  <si>
    <t>CircleK 268 Lý Thường Kiệt</t>
  </si>
  <si>
    <t>268 Lý Thường Kiệt, phường 14, quận 10, thành phố Hồ Chí Minh</t>
  </si>
  <si>
    <t>CircleK-SG0112</t>
  </si>
  <si>
    <t>CircleK 702 Nguyễn Văn Linh</t>
  </si>
  <si>
    <t>702 Nguyễn Văn Linh, phường Tân Phong, quận 7, thành phố Hồ Chí Minh</t>
  </si>
  <si>
    <t>CircleK-SG0114</t>
  </si>
  <si>
    <t>42 Đường C, phường Tân Phú, quận 7, thành phố Hồ Chí Minh</t>
  </si>
  <si>
    <t>CircleK-SG0115</t>
  </si>
  <si>
    <t>257A Nguyễn Trãi, phường Nguyễn Cư Trinh, quận 1, thành phố Hồ Chí Minh</t>
  </si>
  <si>
    <t>CircleK-SG0117</t>
  </si>
  <si>
    <t>67 Lê Đức Thọ, phường 7, quận Gò Vấp, thành phố Hồ Chí Minh</t>
  </si>
  <si>
    <t>CircleK-SG0122</t>
  </si>
  <si>
    <t>58 Lữ Gia, phường 15, quận 11, thành phố Hồ Chí Minh</t>
  </si>
  <si>
    <t>CircleK-SG0123</t>
  </si>
  <si>
    <t>15 Bùi Quang Đoàn, KP Hùng Vương 3, phường Tân Phong, quận 7, thành phố Hồ Chí Minh</t>
  </si>
  <si>
    <t>CircleK-SG0124</t>
  </si>
  <si>
    <t>CircleK 217A Nguyễn Văn Cừ</t>
  </si>
  <si>
    <t>217A Nguyễn Văn Cừ, phường 4, quận 5, thành phố Hồ Chí Minh</t>
  </si>
  <si>
    <t>CircleK-SG0125</t>
  </si>
  <si>
    <t>4-6 Đường số 10, phường 13, quận 6, thành phố Hồ Chí Minh</t>
  </si>
  <si>
    <t>CircleK-SG0127</t>
  </si>
  <si>
    <t>160 Đường số 19, khu phố 2, phường Bình Trị Đông B, quận Bình Tân, thành phố Hồ Chí Minh</t>
  </si>
  <si>
    <t>CircleK-SG0128</t>
  </si>
  <si>
    <t>CircleK 91 Đường Nguyễn Thị Mười</t>
  </si>
  <si>
    <t>91 đường Nguyễn Thị Mười, phường 4, quận 8, thành phố Hồ Chí Minh</t>
  </si>
  <si>
    <t>Quận 8</t>
  </si>
  <si>
    <t>CircleK-SG0129</t>
  </si>
  <si>
    <t>184 Lê Đức Thọ, phường 6, quận Gò Vấp, thành phố Hồ Chí Minh</t>
  </si>
  <si>
    <t>CircleK-SG0130</t>
  </si>
  <si>
    <t>172 Nguyễn Thị Tần, Phường Rạch Ông, Quận 8, Thành Phố Hồ Chí Minh, Việt Nam</t>
  </si>
  <si>
    <t>CircleK-SG0131</t>
  </si>
  <si>
    <t>197A - 199 Điện Biên Phủ, Phường 2, Quận Bình Thạnh, Thành Phố Hồ Chí Minh, Việt Nam</t>
  </si>
  <si>
    <t>CircleK-SG0133</t>
  </si>
  <si>
    <t>CircleK Số C0.02, Kp Mỹ Phước (H6-1) Phú Mỹ Hưng</t>
  </si>
  <si>
    <t>C0.02, khu phố Mỹ Phước (H6-1) Phú Mỹ Hưng, phường Tân Phong, quận 7, thành phố Hồ Chí Minh</t>
  </si>
  <si>
    <t>CircleK-SG0134</t>
  </si>
  <si>
    <t>58 Phạm Văn Nghị, khu Sky Garden 2 - Phú Mỹ Hưng, phường Tân Phong, quận 7, thành phố Hồ Chí Minh</t>
  </si>
  <si>
    <t>CircleK-SG0136</t>
  </si>
  <si>
    <t>21 Thạch Lam, phường Hiệp Tân, quận Tân Phú, thành phố Hồ Chí Minh</t>
  </si>
  <si>
    <t>CircleK-SG0137</t>
  </si>
  <si>
    <t>193 Đường số 1, phường Bình Trị Đông B, quận Bình Tân, thành phố Hồ Chí Minh</t>
  </si>
  <si>
    <t>CircleK-SG0138</t>
  </si>
  <si>
    <t>CircleK Tầng Hầm Tòa Nhà H1, Khu Phố Tân Lập</t>
  </si>
  <si>
    <t>Tầng hầm tòa nhà H1, khu phố Tân Lập, phường Đông Hòa, Thị xã Dĩ An, Tỉnh Bình Dương</t>
  </si>
  <si>
    <t>CircleK-SG0139</t>
  </si>
  <si>
    <t>29 Lê Lợi, phường 4, quận Gò Vấp, thành phố Hồ Chí Minh</t>
  </si>
  <si>
    <t>CircleK-SG0141</t>
  </si>
  <si>
    <t>CircleK 29 Trịnh Đình Thảo</t>
  </si>
  <si>
    <t>29 Trịnh Đình Thảo, phường Hòa Thạnh, quận Tân Phú, thành phố Hồ Chí Minh</t>
  </si>
  <si>
    <t>CircleK-SG0143</t>
  </si>
  <si>
    <t>CircleK số 12 ( tầng trệt) đường Phạm Văn Nghị</t>
  </si>
  <si>
    <t>số 12 ( tầng trệt) đường Phạm Văn Nghị, khu phố Sky Garden 3 (lô R1-3) -  Phú Mỹ Hưng, Phường Tân Phong, Quận 7, Thành Phố Hồ Chí Minh, Việt Nam</t>
  </si>
  <si>
    <t>CircleK-SG0144</t>
  </si>
  <si>
    <t>82 Nguyễn Huệ, phường Bến Nghé, quận 1, thành phố Hồ Chí Minh</t>
  </si>
  <si>
    <t>CircleK-SG0145</t>
  </si>
  <si>
    <t>22 Nguyễn Trường Tộ, phường 13, quận 4, thành phố Hồ Chí Minh</t>
  </si>
  <si>
    <t>CircleK-SG0146</t>
  </si>
  <si>
    <t>18 Bình Phú, phường 11, quận 6, thành phố Hồ Chí Minh</t>
  </si>
  <si>
    <t>CircleK-SG0148</t>
  </si>
  <si>
    <t>5A Đường Chợ Lớn, phường 11, quận 6, thành phố Hồ Chí Minh</t>
  </si>
  <si>
    <t>CircleK-SG0150</t>
  </si>
  <si>
    <t>2 Nguyễn Khắc Viện, phường Tân Phú, quận 7, thành phố Hồ Chí Minh</t>
  </si>
  <si>
    <t>CircleK-SG0154</t>
  </si>
  <si>
    <t>45 Thống Nhất, phường Bình Thọ, thành phố Thủ Đức, thành phố Hồ Chí Minh</t>
  </si>
  <si>
    <t>CircleK-SG0155</t>
  </si>
  <si>
    <t>144 Lê Trọng Tấn, phường Tây Thạnh, quận Tân Phú, thành phố Hồ Chí Minh</t>
  </si>
  <si>
    <t>CircleK-SG0156</t>
  </si>
  <si>
    <t>295 Đỗ Xuân Hợp, Phước Long B, Quận 9, Thành phố Hồ Chí Minh</t>
  </si>
  <si>
    <t>CircleK-SG0157</t>
  </si>
  <si>
    <t>CircleK 15 Đường D2 Khu Dân Cư Phức Hợp Sông Sài Gòn, 92 Nguyễn Hữu Cảnh</t>
  </si>
  <si>
    <t>15 Đường D2, khu dân cư phức hợp Sông Sài Gòn, 92 Nguyễn Hữu Cảnh, phường 22, quận Bình Thạnh, thành phố Hồ Chí Minh</t>
  </si>
  <si>
    <t>CircleK-SG0158</t>
  </si>
  <si>
    <t>CircleK 42 Lê Trung Nghĩa</t>
  </si>
  <si>
    <t>42 Lê Trung Nghĩa, Phường 12, Tân Bình, Thành phố Hồ Chí Minh</t>
  </si>
  <si>
    <t>CircleK-SG0159</t>
  </si>
  <si>
    <t>402 Hà Huy Tập - Khu phố Mỹ Khanh, phường Tân Phongm quận 7, thành phố Hồ Chí Minh</t>
  </si>
  <si>
    <t>CircleK-SG0160</t>
  </si>
  <si>
    <t>17 Cao Thắng, phường 3, quận 3, thành phố Hồ Chí Minh</t>
  </si>
  <si>
    <t>CircleK-SG0161</t>
  </si>
  <si>
    <t>353A Tân Sơn Nhì, phường Tân Sơn Nhì, quận Tân Phú, thành phố Hồ Chí Minh</t>
  </si>
  <si>
    <t>CircleK-SG0162</t>
  </si>
  <si>
    <t>41 Yên Thế, Phường 2, quận Tân Bình, thành phố Hồ Chí Minh</t>
  </si>
  <si>
    <t>CircleK-SG0163</t>
  </si>
  <si>
    <t>50 Nhất Chi Mai, phường 13, quận Tân Bình, thành phố Hồ Chí Minh</t>
  </si>
  <si>
    <t>CircleK-SG0164</t>
  </si>
  <si>
    <t>18A15 Tăng Nhơn Phú, phường Phước Long B, thành phố Thủ Đức, thành phố Hồ Chí Minh</t>
  </si>
  <si>
    <t>CircleK-SG0167</t>
  </si>
  <si>
    <t>621 Nguyễn Thị Thập, khu phố 1, phường Tân Hưng, quận 7, thành phố Hồ Chí Minh</t>
  </si>
  <si>
    <t>CircleK-SG0168</t>
  </si>
  <si>
    <t>44 Cửu Long, phường 15, quận 10, thành phố Hồ Chí Minh</t>
  </si>
  <si>
    <t>CircleK-SG0169</t>
  </si>
  <si>
    <t>59 Đông Du, phường Bến Nghé, quận 1, thành phố Hồ Chí Minh, Việt Nam</t>
  </si>
  <si>
    <t>CircleK-SG0174</t>
  </si>
  <si>
    <t>Shop 8, B01.01, Tầng 1, Block B - Cao ốc Thương Mại và Chung cư Âu Cơ, 683A Đường Âu Cơ, phường Tân Thành, quận Tân Phú, thành phố Hồ Chí Minh</t>
  </si>
  <si>
    <t>CircleK-SG0175</t>
  </si>
  <si>
    <t>66C Đường Hoàng Diệu 2, khu phố 3, đường Linh Chiểu, quận Thủ Đức, thành phố Hồ Chí Minh</t>
  </si>
  <si>
    <t>CircleK-SG0176</t>
  </si>
  <si>
    <t>1 Đường số 1, phường 5, quận Gò Vấp, thành phố Hồ Chí Minh</t>
  </si>
  <si>
    <t>CircleK-SG0177</t>
  </si>
  <si>
    <t>15 Lô L - 17 Lô L, đường số 3, khu dân cư Phú Mỹ, phường Phú Mỹ, quận 7, thành phố Hồ Chí Minh</t>
  </si>
  <si>
    <t>CircleK-SG0181</t>
  </si>
  <si>
    <t>CircleK 77B Đường Số 2</t>
  </si>
  <si>
    <t>77B Đường số 2, phường 15, quận 11, thành phố Hồ Chí Minh</t>
  </si>
  <si>
    <t>CircleK-SG0182</t>
  </si>
  <si>
    <t>EA3-01-01 Tòa nhà Era Town, đường 15B, phường Phú Mỹ, quận 7, thành phố Hồ Chí Minh</t>
  </si>
  <si>
    <t>CircleK-SG0183</t>
  </si>
  <si>
    <t>277 Đường Âu Dương Lân, phường Tân Hưng, quận 7, thành phố Hồ Chí Minh</t>
  </si>
  <si>
    <t>CircleK-SG0184</t>
  </si>
  <si>
    <t>A24 Đường D4, phường Tân Hưng, quận 7, thành phố Hồ Chí Minh</t>
  </si>
  <si>
    <t>CircleK-SG0187</t>
  </si>
  <si>
    <t>304-304A Vườn Lài, phường Phú Thọ Hòa quận Tân Phú, thành phố Hồ Chí Minh</t>
  </si>
  <si>
    <t>CircleK-SG0188</t>
  </si>
  <si>
    <t>73-75 Trần Trọng Cung, phường Tân Thuận Đông, quận 7, thành phố Hồ Chí Minh</t>
  </si>
  <si>
    <t>CircleK-SG0189</t>
  </si>
  <si>
    <t>42 Đường Phạm Nhữ Tăng, phường 4, Quận 8, thành phố Hồ Chí Minh, Việt Nam</t>
  </si>
  <si>
    <t>CircleK-SG0190</t>
  </si>
  <si>
    <t>58-60 Hoa Cúc, phường 7, quận Phú Nhuận, thành phố Hồ Chí Minh</t>
  </si>
  <si>
    <t>CircleK-SG0194</t>
  </si>
  <si>
    <t>15 Đỗ Quang Dầu, phường Phạm Ngũ Lão, quận 1, thành phố Hồ Chí Minh</t>
  </si>
  <si>
    <t>CircleK-SG0195</t>
  </si>
  <si>
    <t>62 Đường Man Thiện, phường Tăng Nhơn Phú A, quận 9, thành phố Hồ Chí Minh</t>
  </si>
  <si>
    <t>CircleK-SG0197</t>
  </si>
  <si>
    <t>525 Tô Hiến Thành, phường 14, quận 10, thành phố Hồ Chí Minh</t>
  </si>
  <si>
    <t>CircleK-SG0198</t>
  </si>
  <si>
    <t>92 Hậu Giang, phường 6, quận 6, thành phố Hồ Chí Minh</t>
  </si>
  <si>
    <t>CircleK-SG0199</t>
  </si>
  <si>
    <t>Số 2 Đường 449 - 449E Đường Lê Văn Việt, Phường Tăng Nhơn Phú A, TP. Thủ Đức, TP. Hồ Chí Minh, Viet Nam</t>
  </si>
  <si>
    <t>CircleK-SG0200</t>
  </si>
  <si>
    <t>02 Đường Nội Khu Hưng Gia IV, phường Tân Phong, quận 7, thành phố Hồ Chí Minh, Việt Nam</t>
  </si>
  <si>
    <t>CircleK-SG0201</t>
  </si>
  <si>
    <t>45 Cao Thăng, phường 3, quận 3, thành phố Hồ Chí Minh</t>
  </si>
  <si>
    <t>CircleK-SG0204</t>
  </si>
  <si>
    <t>A67 Nguyễn Trãi, phường Nguyễn Cư Trinh, quận 1, thành phố Hồ Chí Minh</t>
  </si>
  <si>
    <t>CircleK-SG0205</t>
  </si>
  <si>
    <t>609 Xô Viết Nghệ Tĩnh, phường 26, quận Bình Thạnh, thành phố Hồ Chí Minh</t>
  </si>
  <si>
    <t>CircleK-SG0206</t>
  </si>
  <si>
    <t>T2,00.01 Tòa nhà Krista 537 Nguyễn Duy Trinh, phường Bình Trung Đông, thành phố Thủ Đức, thành phố Hồ Chí Minh</t>
  </si>
  <si>
    <t>CircleK-SG0207</t>
  </si>
  <si>
    <t>371 Nguyễn Kiệm, phường 3, quận Gò Vấp, thành phố Hồ Chí Minh</t>
  </si>
  <si>
    <t>CircleK-SG0211</t>
  </si>
  <si>
    <t>CircleK Số 264 Nguyễn Đình Chiểu</t>
  </si>
  <si>
    <t>Số 264 Nguyễn Đình Chiểu, phường Võ Thị Sáu, quận 3, thành phố Hồ Chí Minh</t>
  </si>
  <si>
    <t>CircleK-SG0212</t>
  </si>
  <si>
    <t>292 Điện Biên Phủ, phường 11, quận Bình Thạnh, thành phố Hồ Chí Minh</t>
  </si>
  <si>
    <t>CircleK-SG0214</t>
  </si>
  <si>
    <t>103 Trương Định, phường Võ Thị Sáu, quận 3, thành phố Hồ Chí Minh</t>
  </si>
  <si>
    <t>CircleK-SG0216</t>
  </si>
  <si>
    <t>CircleK 55 Phạm Viết Chánh</t>
  </si>
  <si>
    <t>55 Phạm Việt Chánh, phường Nguyễn Cư Trinh, quận 1, thành phố Hồ Chí Minh</t>
  </si>
  <si>
    <t>CircleK-SG0217</t>
  </si>
  <si>
    <t>CircleK 475 Điện Biên Phủ</t>
  </si>
  <si>
    <t>Số 475 Điện Biên Phủ, phường 25, quận Bình Thạnh, thành phố Hồ Chí Minh</t>
  </si>
  <si>
    <t>CircleK-SG0218</t>
  </si>
  <si>
    <t>CircleK 1 Bùi Viện</t>
  </si>
  <si>
    <t>01 Bùi Viện, phường Phạm Ngũ Lão, quận 1, thành phố Hồ Chí Minh</t>
  </si>
  <si>
    <t>CircleK-SG0219</t>
  </si>
  <si>
    <t>CircleK 74 Đường Số 1</t>
  </si>
  <si>
    <t>Số 74 đường số 1, phường Bình Trị Đông B, quận Bình Tân, thành phố Hồ Chí Minh</t>
  </si>
  <si>
    <t>CircleK-SG0220</t>
  </si>
  <si>
    <t>Số 16 Đường Ấp Bắc, phường 13, quận Tân Bình, thành phố Hồ Chí Minh</t>
  </si>
  <si>
    <t>CircleK-SG0222</t>
  </si>
  <si>
    <t>Số 529 Sư Vạn Hạnh, phường 13, quận 10, thành phố Hồ Chí Minh</t>
  </si>
  <si>
    <t>CircleK-SG0223</t>
  </si>
  <si>
    <t>Số 26 Nguyễn Thái Bình, phường 4, quận Tân Bình, thành phố Hồ Chí Minh</t>
  </si>
  <si>
    <t>CircleK-SG0224</t>
  </si>
  <si>
    <t>CircleK 243 Phan Đình Phùng</t>
  </si>
  <si>
    <t>Số 243 Phan Đình Phùng, phường 15 quận Phú Nhuận, thành phố Hồ Chí Minh</t>
  </si>
  <si>
    <t>CircleK-SG0225</t>
  </si>
  <si>
    <t>74 Nguyễn Văn Thường, phường 25, quận Bình Thạnh, thành phố Hồ Chí Minh</t>
  </si>
  <si>
    <t>CircleK-SG0226</t>
  </si>
  <si>
    <t>Số L3-SH01 Toàn Landmark 3, Vinhomes Central Park, 720A Điện Biên Phủ, phường 22, quận Bình Thạnh, thành phố Hồ Chí Minh</t>
  </si>
  <si>
    <t>CircleK-SG0227</t>
  </si>
  <si>
    <t>Số 131 Trần Đình Xu, phường Nguyễn Cư Trinh, quận 1, thành phố Hồ Chí Minh</t>
  </si>
  <si>
    <t>CircleK-SG0228</t>
  </si>
  <si>
    <t>Số 165-167 Lê Thánh Tôn, phường Bến Thành, quận 1, thành phố Hồ Chí Minh</t>
  </si>
  <si>
    <t>CircleK-SG0229</t>
  </si>
  <si>
    <t>Số 306 Cao Thăng, phường 12, quận 10, thành phố Hồ Chí Minh</t>
  </si>
  <si>
    <t>CircleK-SG0230</t>
  </si>
  <si>
    <t>CircleK 57 Nguyễn Du</t>
  </si>
  <si>
    <t>57 Nguyễn Du, phường Bến Nghé, quận 1, thành phố Hồ Chí Minh</t>
  </si>
  <si>
    <t>CircleK-SG0231</t>
  </si>
  <si>
    <t>Số 259 Đường số 7, phường Bình Trị Đông B, quận Bình Tân, thành phố Hồ Chí Minh</t>
  </si>
  <si>
    <t>CircleK-SG0232</t>
  </si>
  <si>
    <t>139 - 141 Âu Dương Lân, Phường Rạch Ông, Quận 8, Thành Phố Hồ Chí Minh, Việt Nam</t>
  </si>
  <si>
    <t>CircleK-SG0233</t>
  </si>
  <si>
    <t>Số 32 Nguyễn Hữu Cầu, phường Tân Định, quận 1, thành phố Hồ Chí Minh</t>
  </si>
  <si>
    <t>CircleK-SG0234</t>
  </si>
  <si>
    <t>81 Trần Bình Trọng, phường 1, quận 5, thành phố Hồ Chí Minh</t>
  </si>
  <si>
    <t>CircleK-SG0235</t>
  </si>
  <si>
    <t>113 Nguyễn Gia Trí, phường 25, quận Bình Thạnh, thành phố Hồ Chí Minh</t>
  </si>
  <si>
    <t>CircleK-SG0236</t>
  </si>
  <si>
    <t>RS3-SH06 và QS3-SH07 Chung cư Richstar Residence Novaland số 239-241 và 278 Hòa Bình, phường Hiệp Tân, quận Tân Phú, thành phố Hồ Chí Minh</t>
  </si>
  <si>
    <t>CircleK-SG0237</t>
  </si>
  <si>
    <t>2 Trần Khắc Chân, phường Tân Định, quận 1, thành phố Hồ Chí Minh</t>
  </si>
  <si>
    <t>CircleK-SG0239</t>
  </si>
  <si>
    <t>69B Phạm Văn Hai, phường 3, quận Tân Bình, thành phố Hồ Chí Minh</t>
  </si>
  <si>
    <t>CircleK-SG0240</t>
  </si>
  <si>
    <t>62 Phạm Ngọc Thạch, phường Võ Thị Sáu, quận 3, thành phố Hồ Chí Minh</t>
  </si>
  <si>
    <t>CircleK-SG0243</t>
  </si>
  <si>
    <t>CircleK 369 Nguyễn Thái Bình</t>
  </si>
  <si>
    <t>369 Nguyễn Thái Bình, phường 12, quận Tân Bình, thành phố Hồ Chí Minh</t>
  </si>
  <si>
    <t>CircleK-SG0247</t>
  </si>
  <si>
    <t>L1-SH.01B Tòa nhà Landmark 1, VinhomesCentral Park 720A Điện Biên Phủ, phường 22, quận Bình Thạnh, thành phố Hồ Chí Minh</t>
  </si>
  <si>
    <t>CircleK-SG0248</t>
  </si>
  <si>
    <t>CircleK 33 Hoàng Hoa Thám</t>
  </si>
  <si>
    <t>33 Hoàng Hoa Thám, phường 13, quận Tân Bình, thành phố Hồ Chí Minh</t>
  </si>
  <si>
    <t>CircleK-SG0250</t>
  </si>
  <si>
    <t>271 Phạm Ngũ Lão, phường Phạm Ngũ Lão, quận 1, thành phố Hồ Chí Minh</t>
  </si>
  <si>
    <t>CircleK-SG0251</t>
  </si>
  <si>
    <t>188 Nguyễn Thị Minh Khai, phường Võ Thị Sáu, quận 3, thành phố Hồ Chí Minh</t>
  </si>
  <si>
    <t>CircleK-SG0252</t>
  </si>
  <si>
    <t>Số SAV.3-00.27 Tòa nhà The Sun Avenue, tầng trệt, Tháp S3, số 28 Mai Chí Thọ, phường An Phú, thành phố Thủ Đức, thành phố Hồ Chí Minh</t>
  </si>
  <si>
    <t>CircleK-SG0254</t>
  </si>
  <si>
    <t>CircleK 27 Phạm Văn Chiêu</t>
  </si>
  <si>
    <t>27 Phạm Văn Chiêu, phường 14, quận Gò Vấp, thành phố Hồ Chí Minh</t>
  </si>
  <si>
    <t>CircleK-SG0255</t>
  </si>
  <si>
    <t>809B-811 Tạ Quang Bửu, phường 5, quận 8, thành phố Hồ Chí Minh</t>
  </si>
  <si>
    <t>CircleK-SG0256</t>
  </si>
  <si>
    <t>A1.09, Sunrise City View - Khu phức hợp căn hộ Nhật Hoa, 33 Nguyễn Hữu Thọ, phường Tân Hưng, quận 7, thành phố Hồ Chí Minh</t>
  </si>
  <si>
    <t>CircleK-SG0258</t>
  </si>
  <si>
    <t>15C Nguyễn Thị Minh Khai, phường Bến Nghé, quận 1, thành phố Hồ Chí Minh</t>
  </si>
  <si>
    <t>CircleK-SG0259</t>
  </si>
  <si>
    <t>37C Thuận Kiều, phường 12, quận 5, thành phố Hồ Chí Minh</t>
  </si>
  <si>
    <t>CircleK-SG0262</t>
  </si>
  <si>
    <t>69 Nguyễn Khắc Nhu, phường Cô Giang, quận 1, thành phố Hồ Chí Minh</t>
  </si>
  <si>
    <t>CircleK-SG0264</t>
  </si>
  <si>
    <t>83 Đường số 3, khu phố 4, phường Bình An, Quận 2, thành phố Hồ Chí Minh</t>
  </si>
  <si>
    <t>CircleK-SG0265</t>
  </si>
  <si>
    <t>L1-02 Tầng 1 Cao ốc Chung cư Saigon Mia, đường số 9A Chung cư Cụm III, IV - Khu dân cư Trung Sơn, xã Bình Hưng, huyện Bình Chánh, thành phố Hồ Chí Minh</t>
  </si>
  <si>
    <t>CircleK-SG0266</t>
  </si>
  <si>
    <t>103 Trần Huy Liệu, phường 12, quận Phú Nhuận, thành phố Hồ Chí Minh</t>
  </si>
  <si>
    <t>CircleK-SG0267</t>
  </si>
  <si>
    <t>87 Cửu Long, phường 15, quận 10, thành phố Hồ Chí Minh</t>
  </si>
  <si>
    <t>CircleK-SG0268</t>
  </si>
  <si>
    <t>Tầng 1 khu trung tâm thương mại tài chính Dầu Khí Phú Mỹ Hưng, Lô C6-01 Khu A Số 12 Tân Trào, quận 7, thành phố Hồ Chí Minh</t>
  </si>
  <si>
    <t>CircleK-SG0269</t>
  </si>
  <si>
    <t>285/94 Cách Mạng Tháng 8, Phường 12, quận 10, thành phố Hồ Chí Minh, Việt Nam</t>
  </si>
  <si>
    <t>CircleK-SG0272</t>
  </si>
  <si>
    <t>CircleK-SG0273</t>
  </si>
  <si>
    <t>Số 60 Lâm Văn Bền, phường Tân Kiểng, quận 7, thành phố Hồ Chí Minh</t>
  </si>
  <si>
    <t>CircleK-SG0274</t>
  </si>
  <si>
    <t>144-146 Lâm Văn Bền, phường Tân Quý, quận 7, thành phố Hồ Chí Minh</t>
  </si>
  <si>
    <t>CircleK-SG0275</t>
  </si>
  <si>
    <t>184A-184B Nguyễn Xí, phường 26, quận Bình Thạnh, thành phố Hồ Chí Minh</t>
  </si>
  <si>
    <t>CircleK-SG0277</t>
  </si>
  <si>
    <t>36-38 Trần Thái Tông, phường 15, quận Tân Bình, thành phố Hồ Chí Minh</t>
  </si>
  <si>
    <t>CircleK-SG0278</t>
  </si>
  <si>
    <t>160 Bùi Thị Xuân, phường Phạm Ngũ Lão, quận 1, thành phố Hồ Chí Minh</t>
  </si>
  <si>
    <t>CircleK-SG0279</t>
  </si>
  <si>
    <t>Kiot khu vực mặt tiền Kinh Dương Vương - 395 Kinh Dương Vương, phường An Lạc, quận Bình Tân, thành phố Hồ Chí Minh</t>
  </si>
  <si>
    <t>CircleK-SG0281</t>
  </si>
  <si>
    <t>273 Trần Bình Trọng, phường 4, quận 5, thành phố Hồ Chí Minh</t>
  </si>
  <si>
    <t>CircleK-SG0282</t>
  </si>
  <si>
    <t>CircleK 139 Nguyễn Đức Cảnh Khu Phố Mỹ Phát - H29-2</t>
  </si>
  <si>
    <t>139 Nguyễn Đức Cảnh, khu phố Mỹ Phát - H29-2, Phường Tân Phong, quận 7, thành phố Hồ Chí Minh</t>
  </si>
  <si>
    <t>CircleK-SG0283</t>
  </si>
  <si>
    <t>CircleK D2.01.01-TM, Tại Tầng 01 và Tầng 02 Tháp D2, Cao Ốc Safira, Số 454 Võ Chí Công</t>
  </si>
  <si>
    <t>D02.01.01 - TM, Tầng 1 và tầng 2 Tháp D2, Cao ốc Safira. Số 454 đường Võ Chí Công, phường Phú Hữu, quận 9, thành phố Hồ Chí Minh</t>
  </si>
  <si>
    <t>CircleK-SG0284</t>
  </si>
  <si>
    <t>Số 2H Trần Nhân Tôn, phường 02, quận 10, thành phố Hồ Chí Minh</t>
  </si>
  <si>
    <t>CircleK-SG0285</t>
  </si>
  <si>
    <t>Tầng Trệt, Chung cư Lô 3-4, Cụm 1, Khu dân cư Trung Sơn, đường số 9A, xã Bình Hưng, huyện Bình Chánh, thành phố Hồ Chí Minh</t>
  </si>
  <si>
    <t>CircleK-SG0286</t>
  </si>
  <si>
    <t>402 Nguyễn Thị Thập, phường Tân Quý, quận 7, thành phố Hồ Chí Minh</t>
  </si>
  <si>
    <t>CircleK-SG0287</t>
  </si>
  <si>
    <t>CircleK 311 Nguyễn Tri Phương</t>
  </si>
  <si>
    <t>311 Nguyễn Tri Phương, phường 5, quận 10, thành phố Hồ Chí Minh</t>
  </si>
  <si>
    <t>CircleK-SG0288</t>
  </si>
  <si>
    <t>Số 223 Đặng Văn Bi, khu phố 4, phường Trường Thọ, thành phố Thủ Đức, thành phố Hồ Chí Minh</t>
  </si>
  <si>
    <t>CircleK-SG0289</t>
  </si>
  <si>
    <t>126 Đường số 15, phường Tân Kiểng, quận 7, thành phố Hồ Chí Minh</t>
  </si>
  <si>
    <t>CircleK-SG0290</t>
  </si>
  <si>
    <t>264 Độc Lập, phường Tân Thành, quận Tân Phú, thành phố Hồ Chí Minh</t>
  </si>
  <si>
    <t>CircleK-SG0291</t>
  </si>
  <si>
    <t>Số 135-137 Lê Văn Sỹ, phường 13, quận Phú Nhuận, thành phố Hồ Chí Minh</t>
  </si>
  <si>
    <t>CircleK-SG0292</t>
  </si>
  <si>
    <t>150 Nguyễn Thị Nhỏ, phường 15, quận 11, thành phố Hồ Chí Minh, Việt Nam</t>
  </si>
  <si>
    <t>CircleK-SG0293</t>
  </si>
  <si>
    <t>485 Huỳnh Tấn Phát, phường Tân Thuận Đông, quận 7, thành phố Hồ Chí Minh</t>
  </si>
  <si>
    <t>CircleK-SG0294</t>
  </si>
  <si>
    <t>633 Tỉnh Lộ 10, phường Bình Trị Đông B, quận Bình Tân, thành phố Hồ Chí Minh</t>
  </si>
  <si>
    <t>CircleK-SG0295</t>
  </si>
  <si>
    <t>CircleK 18 Tân Hòa Đông</t>
  </si>
  <si>
    <t>Số 18 Tân Hòa Đông, phường 14, quận 6, thành phố Hồ Chí Minh</t>
  </si>
  <si>
    <t>CircleK-SG0296</t>
  </si>
  <si>
    <t>Số 619 Lê Đức Thọ, phường 16, quận Gò Vấp, thành phố Hồ Chí Minh</t>
  </si>
  <si>
    <t>CircleK-SG0297</t>
  </si>
  <si>
    <t>Căn số A1-00.04 Tháp A1, khu chung cư phức hợp Lô M1 74 Nguyễn Cơ Thạch, phường An Lợi Đông, thành phố Thủ Đức, thành phố Hồ Chí Minh</t>
  </si>
  <si>
    <t>CircleK-SG0298</t>
  </si>
  <si>
    <t>17H-17K Dương Đình Nghệ, phường 8, quận 11, thành phố Hồ Chí Minh</t>
  </si>
  <si>
    <t>CircleK-SG0299</t>
  </si>
  <si>
    <t>Số 4 Phổ Quang, phường 2, quận Tân Bình, thành phố Hồ Chí Minh</t>
  </si>
  <si>
    <t>CircleK-SG0300</t>
  </si>
  <si>
    <t>27 Nguyễn Gia Trí, phường 25, quận Bình Thạnh, thành phố Hồ Chí Minh</t>
  </si>
  <si>
    <t>CircleK-SG0301</t>
  </si>
  <si>
    <t>135 Nguyễn Cửu Đàm, phường Tân Sơn Nhì, quận Tân Phú, thành phố Hồ Chí Minh</t>
  </si>
  <si>
    <t>CircleK-SG0302</t>
  </si>
  <si>
    <t>474 Trần Thị Năm, phường Tân Chánh Hiệp, quận 12, thành phố Hồ Chí Minh</t>
  </si>
  <si>
    <t>CircleK-SG0303</t>
  </si>
  <si>
    <t>CircleK Thương Mại Dịch Vụ SH01, Cao Ốc Thoại Ngọc Hầu (Resgreen Tower) - 7A Thoại Ngọc Hầu</t>
  </si>
  <si>
    <t>Thương Mại dịch vụ SH01, Cao ốc Thoại Ngọc Hầu (Resgreen Tower) - 7A Thoại Ngọc Hầu, phường Hòa Thạnh, quận Tân Phú, thành phố Hồ Chí Minh</t>
  </si>
  <si>
    <t>CircleK-SG0304</t>
  </si>
  <si>
    <t>CircleK 144/5 Nguyễn Ảnh Thủ</t>
  </si>
  <si>
    <t>Số 144/5 Nguyễn Ảnh Thủ, Ấp Trung Chánh 2, xã Trung Tránh, huyện Hóc Môn, thành phố Hồ Chí Minh</t>
  </si>
  <si>
    <t>CircleK-SG0305</t>
  </si>
  <si>
    <t>CircleK 297 Nguyễn Duy Dương</t>
  </si>
  <si>
    <t>Số 297 Nguyễn Duy Dương, phường 4, quận 10, thành phố Hồ Chí Minh</t>
  </si>
  <si>
    <t>CircleK-SG0306</t>
  </si>
  <si>
    <t>469 Thống Nhất, phường 16, quận Gò Vấp, thành phố Hồ Chí Minh</t>
  </si>
  <si>
    <t>CircleK-SG0307</t>
  </si>
  <si>
    <t>Số 55 Đường S11, phường Tây Thạnh, quận Tân Phú, thành phố Hồ Chí Minh</t>
  </si>
  <si>
    <t>CircleK-SG0308</t>
  </si>
  <si>
    <t>22 Phan Xích Long, phường 03, quận Phú Nhuận, thành phố Hồ Chí Minh</t>
  </si>
  <si>
    <t>CircleK-SG0309</t>
  </si>
  <si>
    <t>Số 416 Phan Huy Ích, phường 12, quận Gò Vấp, thành phố Hồ Chí Minh</t>
  </si>
  <si>
    <t>CircleK-SG0310</t>
  </si>
  <si>
    <t>Số 78-80 Đồng Đen, phường 14, quận Tân Bình, thành phố Hồ Chí Minh</t>
  </si>
  <si>
    <t>CircleK-SG0311</t>
  </si>
  <si>
    <t>Số 44 Huỳnh Văn Bánh, phường 15, quận Phú Nhuận, thành phố Hồ Chí Minh</t>
  </si>
  <si>
    <t>CircleK-SG0312</t>
  </si>
  <si>
    <t>Cửa hàng số 0.13 và 0.14, cửa hàng Cao ốc Thương Mại căn hộ Thuần Việt, số 319 Lý Thường Kiệt, phường 15, quận 11, thành phố Hồ Chí Minh</t>
  </si>
  <si>
    <t>CircleK-SG0313</t>
  </si>
  <si>
    <t>271 Lê Văn Thọ, phường 9, quận Gò Vấp, thành phố Hồ Chí Minh</t>
  </si>
  <si>
    <t>CircleK-SG0314</t>
  </si>
  <si>
    <t>Số 309 Nguyễn Văn Khôi, phường 8, quận Gò Vấp, Thành phố Hồ Chí Minh</t>
  </si>
  <si>
    <t>CircleK-SG0315</t>
  </si>
  <si>
    <t>Tầng trệt số 264-266 Âu Dương Lân, phường 3, quận 8, thành phố Hồ Chí Minh</t>
  </si>
  <si>
    <t>CircleK-SG0316</t>
  </si>
  <si>
    <t>CircleK 88 Phước Thiện</t>
  </si>
  <si>
    <t>1.02 Tầng 1, Tòa nhà chung cư S6.03 thuộc khu nhà cao tầng - DAKDC và CV Phước Thiên tại số 88 đường Phước Thiên, phường Long Bình, thành phố Thủ Đức, thành phố Hồ Chí Minh</t>
  </si>
  <si>
    <t>CircleK-SG0317</t>
  </si>
  <si>
    <t>Tầng Trệt - Số 167 Phạm Hữu Lầu, tổ 17, Khu phố 1, phường Phú Mỹ, quận 7, thành phố Hồ Chí Minh</t>
  </si>
  <si>
    <t>CircleK-SG0318</t>
  </si>
  <si>
    <t>Tầng trệt, số 210-212 Cao Lỗ, phường 4, quận 8, thành phố Hồ Chí Minh</t>
  </si>
  <si>
    <t>CircleK-SG0319</t>
  </si>
  <si>
    <t>14 Ung Văn Khiếm, phường 25, quận Bình Thạnh, thành phố Hồ Chí Minh</t>
  </si>
  <si>
    <t>CircleK-SG0320</t>
  </si>
  <si>
    <t>190 Lê Văn Thọ, phường 11, quận Gò Vấp, thành phố Hồ Chí Minh</t>
  </si>
  <si>
    <t>CircleK-SG0321</t>
  </si>
  <si>
    <t>47 Nguyễn Huệ, phường Bến Nghé, quận 1, thành phố Hồ Chí Minh, Việt Nam</t>
  </si>
  <si>
    <t>CircleK-SG0322</t>
  </si>
  <si>
    <t>127 Lê Văn Việt, Khu Phố 3, Phường Hiệp Phú, Thành phố Thủ Đức, Thành phố Hồ Chí Minh, Việt Nam</t>
  </si>
  <si>
    <t>CircleK-SG0323</t>
  </si>
  <si>
    <t>1.01 tại tầng 1, Tòa nhà chung cư S9.01 thuộc Khu nhà ở cao tầng - Dự án Khu dân cư và Công viên Phước Thiện tại số 88 đường Phước Thiện, khu phố Phước Thiện, Phường Long Bình, Thành phố Thủ Đức, Thành phố Hồ Chí Minh, Việt Nam</t>
  </si>
  <si>
    <t>CircleK-SG0324</t>
  </si>
  <si>
    <t>128 Lê Đức Thọ, phường 6, quận Gò Vấp, thành phố Hồ Chí Minh, Việt Nam</t>
  </si>
  <si>
    <t>CircleK-SG0325</t>
  </si>
  <si>
    <t>15 Nguyễn Ảnh Thủ, Khu phố 1, Phường Trung Mỹ Tây, Quận 12, Thành phố Hồ Chí Minh, Việt Nam</t>
  </si>
  <si>
    <t>CircleK-SG0326</t>
  </si>
  <si>
    <t>1.03 tại tầng 1, Tòa nhà chung cư S10.02 thuộc Khu nhà ở cao tầng - Dự án Khu dân cư và Công viên Phước Thiện tại số 88 đường Phước Thiện, khu phố Phước Thiện, Phường Long Bình, Thành phố Thủ Đức, Thành phố Hồ Chí Minh, Việt Nam</t>
  </si>
  <si>
    <t>CircleK-SG0327</t>
  </si>
  <si>
    <t>364 Võ Văn Ngân, Khu phố 3, Phường Bình Thọ, Thành phố Thủ Đức, Thành phố Hồ Chí Minh, Việt Nam</t>
  </si>
  <si>
    <t>CircleK-SG0328</t>
  </si>
  <si>
    <t>386-388 Dương Quảng Hàm, Phường 5, Quận Gò Vấp, Thành phố Hồ Chí Minh, Việt Nam</t>
  </si>
  <si>
    <t>CircleK-SG0329</t>
  </si>
  <si>
    <t>92B Hòa Bình, Phường 5, Quận 11, Thành phố Hồ Chí Minh, Việt Nam</t>
  </si>
  <si>
    <t>CircleK-SG0330</t>
  </si>
  <si>
    <t>240 Hoàng Diệu 2, Khu Phố 5, Phường Linh Chiểu, Thành phố Thủ Đức, Thành phố Hồ Chí Minh, Việt Nam</t>
  </si>
  <si>
    <t>CircleK-SG0331</t>
  </si>
  <si>
    <t>Số 21 Nguyễn Văn Tráng, Phường Bến Nghé, Quận 1, Thành phố Hồ Chí Minh, Việt Nam</t>
  </si>
  <si>
    <t>CircleK-SG0332</t>
  </si>
  <si>
    <t>Một phần của căn nhà số 586 - 588 Quang Trung, Phường 11, Quận Gò Vấp, Thành phố Hồ Chí Minh, Việt Nam</t>
  </si>
  <si>
    <t>CircleK-SG0333</t>
  </si>
  <si>
    <t>CircleK 165-167-169-171, Đường Hoàng Diệu</t>
  </si>
  <si>
    <t>165-167-169-171, Đường Hoàng Diệu, Phường 09, Quận 4, Thành phố Hồ Chí Minh, Việt Nam</t>
  </si>
  <si>
    <t>CircleK-SG0334</t>
  </si>
  <si>
    <t>Căn Thương mại dịch vụ số 34 tại lầu 0, số tầng thương mại dịch vụ: 02 tầng thuộc dự án Lumiere Riverside, 275 Võ Nguyên Giáp, Phường An Phú, Thành phố Thủ Đức, Thành phố Hồ Chí Minh, Việt Nam</t>
  </si>
  <si>
    <t>CircleK-SG0335</t>
  </si>
  <si>
    <t>1.05 tại tầng 1, Tòa nhà chung cư BS11 thuộc Khu nhà ở cao tầng - Dự án Khu dân cư và Công viên Phước Thiện tại số 88 đường Phước Thiện, khu phố Phước Thiện, Phường Long Bình, Thành phố Thủ Đức, Thành phố Hồ Chí Minh, Việt Nam</t>
  </si>
  <si>
    <t>CircleK-SG0338</t>
  </si>
  <si>
    <t>Một phần tầng trệt và một phần lầu 1 số 44 Nguyễn Huệ, Phường Bến Nghé, Quận 1, Thành phố Hồ Chí Minh, Việt Nam</t>
  </si>
  <si>
    <t>CircleK-SG0339</t>
  </si>
  <si>
    <t>1.01 tại tầng 1, Tòa nhà chung cư S7.01 thuộc Khu nhà ở cao tầng - Dự án Khu dân cư và Công viên Phước Thiện tại số 88 đường Phước Thiện, khu phố Phước Thiện, Phường Long Bình, Thành phố Thủ Đức, Thành phố Hồ Chí Minh, Việt Nam</t>
  </si>
  <si>
    <t>CircleK-SG0340</t>
  </si>
  <si>
    <t>37 đường số 9A, Khu dân cư Trung Sơn, Xã Bình Hưng, Huyện Bình Chánh, Thành Phố Hồ Chí Minh, Việt Nam</t>
  </si>
  <si>
    <t>CircleK-SG0341</t>
  </si>
  <si>
    <t>Số 119 đường Trần Não, Khu phố 10, Phường An Khánh, Thành phố Thủ Đức, Thành phố Hồ Chí Minh, Việt Nam</t>
  </si>
  <si>
    <t>CircleK-SG0342</t>
  </si>
  <si>
    <t>Một phần diện tích căn nhà số 42 Lê Lợi, Phường Bến Nghé, Quận 1, Thành phố Hồ Chí Minh, Việt Nam</t>
  </si>
  <si>
    <t>CircleK-SG0343</t>
  </si>
  <si>
    <t>Khu vực C2 - Tầng Trệt - Khu vực Thương mại Nhà để xe Ga quốc nội - Cảng Hàng không Quốc tế Tân Sơn Nhất, số 45 Trường Sơn, Phường 2, Quận Tân Bình, Thành phố Hồ Chí Minh, Việt Nam</t>
  </si>
  <si>
    <t>CircleK-SG0344</t>
  </si>
  <si>
    <t>Tầng trệt và lầu 1 AK9-000.05 thuộc Khu công trình hỗn hợp lô F-Akari Hoàng Nam, số 73/5 Võ Văn Kiệt, Phường An Lạc, Quận Bình Tân, Thành phố Hồ Chí Minh, Việt Nam.</t>
  </si>
  <si>
    <t>CircleK-SG0345</t>
  </si>
  <si>
    <t>295 Dương Bá Trạc, Phường Rạch Ông, Quận 8, Thành phố Hồ Chí Minh, Việt Nam</t>
  </si>
  <si>
    <t>CircleK-SG0346</t>
  </si>
  <si>
    <t>139 Hai Bà Trưng, Phường Võ Thị Sáu, Quận 3, Thành phố Hồ Chí Minh, Việt Nam</t>
  </si>
  <si>
    <t>CircleK-SG0347</t>
  </si>
  <si>
    <t>Một phần diện tích căn nhà số 944 Lê Văn Lương, ấp 3, Xã Phước Kiển, Huyện Nhà Bè, Thành phố Hồ Chí Minh, Việt Nam</t>
  </si>
  <si>
    <t>CircleK-SG0348</t>
  </si>
  <si>
    <t>Tầng trệt Phòng G04 - Tòa nhà PetroVietnam Tower tại số 1 - 5 Lê Duẩn, Phường Bến Nghé, Quận 1, Thành phố Hồ Chí Minh, Việt Nam</t>
  </si>
  <si>
    <t>CircleK-SG0349</t>
  </si>
  <si>
    <t>55 Thảo Điền, Khu phố 2, Phường Thảo Điền, Thành phố Thủ Đức, Thành phố Hồ Chí Minh, Việt Nam</t>
  </si>
  <si>
    <t>CircleK-SG0350</t>
  </si>
  <si>
    <t>18 Lê Lai, Phường Bến Thành, Quận 1, Thành phố Hồ Chí Minh, Việt Nam</t>
  </si>
  <si>
    <t>CircleK-SG0351</t>
  </si>
  <si>
    <t>1.11 tại tầng 1, Tòa nhà chung cư BS10 thuộc Khu nhà ở cao tầng - Dự án Khu dân cư và Công viên Phước Thiện tại số 88 đường Phước Thiện, khu phố Phước Thiện, Phường Long Bình, Thành phố Thủ Đức, Thành phố Hồ Chí Minh, Việt Nam</t>
  </si>
  <si>
    <t>CircleK-SG0353</t>
  </si>
  <si>
    <t>106 Hoàng Diệu, Phường 13, Quận 4, Thành phố Hồ Chí Minh, Việt Nam</t>
  </si>
  <si>
    <t>CircleK-SG0354</t>
  </si>
  <si>
    <t>116 Phổ Quang, phường 09, quận Phú Nhuận, thành phố Hồ Chí Minh</t>
  </si>
  <si>
    <t>CircleK-SG0355</t>
  </si>
  <si>
    <t>CircleK 188D Phan Văn Trị</t>
  </si>
  <si>
    <t>188D Phan Văn Trị, Phường Bình Thạnh, Thành phố Hồ Chí Minh, Việt Nam</t>
  </si>
  <si>
    <t>CircleK-SG0400</t>
  </si>
  <si>
    <t>A10/7 Ấp 2, xã Bình Hưng, huyện Bình Chánh, thành phố Hồ Chí Minh</t>
  </si>
  <si>
    <t>CircleK-TN0001</t>
  </si>
  <si>
    <t>CircleK Số 28 đường Lương Ngọc Quyến, Thái Nguyên</t>
  </si>
  <si>
    <t>Số 28 đường Lương Ngọc Quyến, Phường Quang Trung, Thành phố Thái Nguyên, Tỉnh Thái Nguyên, Việt Nam</t>
  </si>
  <si>
    <t>CircleK-TN0002</t>
  </si>
  <si>
    <t>CircleK Số 104 đường Z115, Tổ 2, Thái Nguyên</t>
  </si>
  <si>
    <t>Số 104 đường Z115, Tổ 2, Phường Tân Thịnh, Thành phố Thái Nguyên, Tỉnh Thái Nguyên, Việt Nam</t>
  </si>
  <si>
    <t>CircleK-TN0003</t>
  </si>
  <si>
    <t>CircleK Số 157 đường Bắc Sơn, Thái Nguyên</t>
  </si>
  <si>
    <t>Số 157 đường Bắc Sơn, Phường Hoàng Văn Thụ, Thành phố Thái Nguyên, Tỉnh Thái Nguyên, Việt Nam</t>
  </si>
  <si>
    <t>CircleK-TN0004</t>
  </si>
  <si>
    <t>CircleK Số 439 đường Lương Ngọc Quyến, Thái Nguyên</t>
  </si>
  <si>
    <t>Số 439 đường Lương Ngọc Quyến, Phường Hoàng Văn Thụ, Thành phố Thái Nguyên, Tỉnh Thái Nguyên, Việt Nam</t>
  </si>
  <si>
    <t>CircleK-VT3003</t>
  </si>
  <si>
    <t>CircleK 1001 Bình Giã</t>
  </si>
  <si>
    <t>1001 Bình Giã, Phường Rạch Dừa, Thành Phố Vũng Tàu, Tỉnh Bà Rịa - Vũng Tàu</t>
  </si>
  <si>
    <t>CircleK-VT3004</t>
  </si>
  <si>
    <t>15 La Văn Cầu, Phường Thắng Tam, Thành Phố Vũng Tàu, Tỉnh Bà Rịa - Vũng Tàu</t>
  </si>
  <si>
    <t>CircleK-VT3005</t>
  </si>
  <si>
    <t>CircleK 153 Thùy Vân</t>
  </si>
  <si>
    <t>153 Thùy Vân, Phường Thắng Tam, Thành Phố Vũng Tàu, Tỉnh Bà Rịa - Vũng Tàu</t>
  </si>
  <si>
    <t>CircleK-VT3006</t>
  </si>
  <si>
    <t>1 Thùy Vân, Phường 2, Thành Phố Vũng Tàu, Tỉnh Bà Rịa - Vũng Tàu</t>
  </si>
  <si>
    <t>CircleK-VT3008</t>
  </si>
  <si>
    <t>CircleK 23D4 Đường 30/4</t>
  </si>
  <si>
    <t>23D4 Đường 30/4, Phường 9, Thành Phố Vũng Tàu, Tỉnh Bà Rịa - Vũng Tàu</t>
  </si>
  <si>
    <t>CircleK-VT3009</t>
  </si>
  <si>
    <t>CircleK 205 Nam Kỳ Khởi Nghĩa</t>
  </si>
  <si>
    <t>205 Nam Kỳ Khởi Nghĩa, Phường 3, Thành Phố Vũng Tàu, Tỉnh Bà Rịa - Vũng Tàu</t>
  </si>
  <si>
    <t>CircleK-VT3010</t>
  </si>
  <si>
    <t>26 Phan Văn Trị, Phường Thắng Tam, Thành Phố Vũng Tàu, Tỉnh Bà Rịa - Vũng Tàu</t>
  </si>
  <si>
    <t>CircleK-VT3011</t>
  </si>
  <si>
    <t>CircleK 6 Quang Trung</t>
  </si>
  <si>
    <t>6 Quang Trung, Phường 1, Thành Phố Vũng Tàu, Tỉnh Bà Rịa - Vũng Tàu</t>
  </si>
  <si>
    <t>CircleK-VT3012</t>
  </si>
  <si>
    <t>CircleK Số 12 Nhà Dịch Vụ 15 Tầng</t>
  </si>
  <si>
    <t>Số 12 Nhà Dịch Vụ 15 Tầng, Phường 7, Thành Phố Vũng Tàu, Tỉnh Bà Rịa - Vũng Tàu</t>
  </si>
  <si>
    <t>CircleK-VT3013</t>
  </si>
  <si>
    <t>CircleK 4 Lê Lợi</t>
  </si>
  <si>
    <t>4 Lê Lợi, Phường 4, Thành Phố Vũng Tàu, Tỉnh Bà Rịa - Vũng Tàu</t>
  </si>
  <si>
    <t>CircleK-VT3014</t>
  </si>
  <si>
    <t>43 Thùy Vân, Phường 2, Thành Phố Vũng Tàu, Tỉnh Bà Rịa - Vũng Tàu</t>
  </si>
  <si>
    <t>CircleK-VT3015</t>
  </si>
  <si>
    <t>CircleK 117/21 Thùy Vân</t>
  </si>
  <si>
    <t>117/21 Thùy Vân, Phường 2, Thành Phố Vũng Tàu, Tỉnh Bà Rịa - Vũng Tàu</t>
  </si>
  <si>
    <t>CircleK-VT3017</t>
  </si>
  <si>
    <t>CircleK 103 Thùy Vân</t>
  </si>
  <si>
    <t>103 Thùy Vân, Phường 2, Thành Phố Vũng Tàu, Tỉnh Bà Rịa - Vũng Tàu</t>
  </si>
  <si>
    <t>CircleK-VT3018</t>
  </si>
  <si>
    <t>152 Hoàng Hoa Thám, Phường 2, Thành Phố Vũng Tàu, Tỉnh Bà Rịa - Vũng Tàu</t>
  </si>
  <si>
    <t>CircleK-VT3019</t>
  </si>
  <si>
    <t>CircleK Tầng Trệt Chung Cư Vũng Tàu Gold Sea - 172 Hoàng Hoa Thám</t>
  </si>
  <si>
    <t>Tầng Trệt Chung Cư Vũng Tàu Gold Sea - 172 Hoàng Hoa Thám, Phường 2, Thành Phố Vũng Tàu, Tỉnh Bà Rịa - Vũng Tàu</t>
  </si>
  <si>
    <t>CircleK-VT3020</t>
  </si>
  <si>
    <t>CircleK 18 Nguyễn Trường Tộ</t>
  </si>
  <si>
    <t>18 Nguyễn Trường Tộ, Phường 3, Thành Phố Vũng Tàu, Tỉnh Bà Rịa - Vũng Tàu</t>
  </si>
  <si>
    <t>CircleK-VT3021</t>
  </si>
  <si>
    <t>CircleK 78 Trần Hưng Đạo</t>
  </si>
  <si>
    <t>78 Trần Hưng Đạo, Phường 1, Thành Phố Vũng Tàu, Tỉnh Bà Rịa - Vũng Tàu</t>
  </si>
  <si>
    <t>CLASS</t>
  </si>
  <si>
    <t>CLEVERFOOD</t>
  </si>
  <si>
    <t>cleverfood0001</t>
  </si>
  <si>
    <t>cleverfood0002</t>
  </si>
  <si>
    <t>cleverfood0003</t>
  </si>
  <si>
    <t>cleverfood0004</t>
  </si>
  <si>
    <t>cleverfood0005</t>
  </si>
  <si>
    <t>cleverfood0006</t>
  </si>
  <si>
    <t>cleverfood0007</t>
  </si>
  <si>
    <t>cleverfood0008</t>
  </si>
  <si>
    <t>cleverfood0009</t>
  </si>
  <si>
    <t>cleverfood0010</t>
  </si>
  <si>
    <t>cleverfood0011</t>
  </si>
  <si>
    <t>cleverfood0012</t>
  </si>
  <si>
    <t>CMART2</t>
  </si>
  <si>
    <t>CMART6</t>
  </si>
  <si>
    <t>CONGDOAN</t>
  </si>
  <si>
    <t>CONGVANG-001</t>
  </si>
  <si>
    <t>199-205 Nguyễn Thái Học, Phường Bến Thành, TP Hồ Chí Minh, Việt Nam</t>
  </si>
  <si>
    <t>0309129418</t>
  </si>
  <si>
    <t>coop0001</t>
  </si>
  <si>
    <t>Cửa Hàng Co.opFood Hoàng Hữu Nam</t>
  </si>
  <si>
    <t>434A đường Hoàng Hữu Nam, phường Tăng Nhơn Phú, TP HCM</t>
  </si>
  <si>
    <t>coop0002</t>
  </si>
  <si>
    <t>Cửa Hàng Co.opFood CC Phú Gia</t>
  </si>
  <si>
    <t>A1.01 Lô A Chung cư Phú Gia, Khu Dân cư Phú Gia, xã Nhà Bè, TP HCM</t>
  </si>
  <si>
    <t>coop0004</t>
  </si>
  <si>
    <t>Cửa Hàng Co.opFood Đình Phong Phú</t>
  </si>
  <si>
    <t>88 Đình Phong Phú, Phường Tăng Nhơn Phú, TP HCM</t>
  </si>
  <si>
    <t>199-205 Nguyễn Thái Học, Phường Bến Thành, Thành phố Hồ Chí Minh, Việt Nam</t>
  </si>
  <si>
    <t>0301175691</t>
  </si>
  <si>
    <t>coop00225</t>
  </si>
  <si>
    <t>Cửa Hàng Co.opFood Tân Thới Hiệp</t>
  </si>
  <si>
    <t>265A Nguyễn Ảnh Thủ, Phường Tân Thới Hiệp, TP HCM</t>
  </si>
  <si>
    <t>coop0054</t>
  </si>
  <si>
    <t>Cửa Hàng Co.opFood CC Eastern</t>
  </si>
  <si>
    <t>Căn thương mại dịch vụ AG04 - AG05 tầng trệt tại Lô A Chung Cư Eastern, số 299 đường Liên Phường, Phường Long Trường, TP HCM</t>
  </si>
  <si>
    <t>coop0058</t>
  </si>
  <si>
    <t>Cửa Hàng Co.opFood CC Đạt Gia</t>
  </si>
  <si>
    <t>Nhà số 0.03 Khối A1, Chung cư Tam Phú, Đường Cây keo -Phường Tam Bình, TP HCM</t>
  </si>
  <si>
    <t>coop0066</t>
  </si>
  <si>
    <t>Cửa Hàng Co.opFood CC Belleza</t>
  </si>
  <si>
    <t>D1-13 và D1-14 dự án Chung cư Belleza, Đường Phạm Hữu Lầu, Khu dân cư Phú Mỹ, Phường Phú Thuận, TP HCM</t>
  </si>
  <si>
    <t>coop0067</t>
  </si>
  <si>
    <t>Cửa Hàng Co.opFood Trần Trọng Cung 65</t>
  </si>
  <si>
    <t>65 Trần Trọng Cung, Phường Tân Thuận , TP HCM</t>
  </si>
  <si>
    <t>coop0068</t>
  </si>
  <si>
    <t>92A30 Khu dân cư Savimex, Phường Phú Thuận, TP HCM</t>
  </si>
  <si>
    <t>coop0069</t>
  </si>
  <si>
    <t>Cửa Hàng Co.opFood Linh Đông</t>
  </si>
  <si>
    <t>A03-04, CC Đạt Gia, 43 Cây Keo, Phường Tam Bình, Quận Thủ Đức, Tp.HCM</t>
  </si>
  <si>
    <t>coop0070</t>
  </si>
  <si>
    <t>103 Linh Đông, Phường Hiệp Bình, TP HCM</t>
  </si>
  <si>
    <t>coop0072</t>
  </si>
  <si>
    <t>Căn hộ C01 - 04 Tầng 01, Block C, Đường D4 thuộc khu Hoàng Anh Thanh Bình, Phường Tân Hưng, TP HCM</t>
  </si>
  <si>
    <t>coop0073</t>
  </si>
  <si>
    <t>Cửa Hàng Co.opFood Lâm Văn Bền 22</t>
  </si>
  <si>
    <t>22 Lâm Văn Bền, Phường Tân Hưng, TP HCM</t>
  </si>
  <si>
    <t>coop0074</t>
  </si>
  <si>
    <t>Cửa Hàng Co.opFood ĐS3 Hiệp Bình Phước</t>
  </si>
  <si>
    <t>12 Đường Số 3, Phường Hiệp Bình, TP HCM</t>
  </si>
  <si>
    <t>coop0075</t>
  </si>
  <si>
    <t>Cửa Hàng Co.opFood Lê Thị Hoa 240</t>
  </si>
  <si>
    <t>240 Lê Thị Hoa, Phường Tam Bình, TP HCM</t>
  </si>
  <si>
    <t>coop0076</t>
  </si>
  <si>
    <t>Cửa Hàng Co.opFood Phước Kiểng</t>
  </si>
  <si>
    <t>122 Lê Văn Lương, Xã Nhà Bè, TP HCM</t>
  </si>
  <si>
    <t>coop0081</t>
  </si>
  <si>
    <t>Cửa Hàng Co.opFood Đỗ Xuân Hợp 729</t>
  </si>
  <si>
    <t>729 Đỗ Xuân Hợp, Phường Long Trường, Tp Thủ Đức</t>
  </si>
  <si>
    <t>coop0082</t>
  </si>
  <si>
    <t>Cửa Hàng Co.opFood Minh Đức</t>
  </si>
  <si>
    <t>103 Đường 154, Phường Tân Nhớn Phú, TP HCM</t>
  </si>
  <si>
    <t>coop0083</t>
  </si>
  <si>
    <t>Cửa Hàng Co.opFood Đường 339</t>
  </si>
  <si>
    <t>65A Đường 339, Phường Phước Long B, Quận 9, HCM</t>
  </si>
  <si>
    <t>coop0088</t>
  </si>
  <si>
    <t>Cửa Hàng Co.opFood Mã Lò</t>
  </si>
  <si>
    <t>34 Mã Lò, phường Bình Trị Đông A, Quận Bình Tân, Thành phố Hồ Chí Minh</t>
  </si>
  <si>
    <t>coop0090</t>
  </si>
  <si>
    <t>Cửa Hàng Co.opFood Nguyễn Kiệm</t>
  </si>
  <si>
    <t>556 Nguyễn Kiệm, Phường Đức Nhuận, TP HCM</t>
  </si>
  <si>
    <t>coop0091</t>
  </si>
  <si>
    <t>Cửa Hàng Co.opFood An Lạc</t>
  </si>
  <si>
    <t>82 Đường Số 1, Khu Dân Cư Lê Thành, Phường An Lạc, TP HCM</t>
  </si>
  <si>
    <t>coop0092</t>
  </si>
  <si>
    <t>26 Tăng Nhơn Phú, Phường Phước Long, TP HCM</t>
  </si>
  <si>
    <t>coop0093</t>
  </si>
  <si>
    <t>Cửa hàng Co.op Food Man Thiện 126A</t>
  </si>
  <si>
    <t>126A Man Thiện, Phường Tăng Nhơn Phú,TP HCM</t>
  </si>
  <si>
    <t>coop0094</t>
  </si>
  <si>
    <t>66A-68 Trương Văn Thành, P, Tăng Nhơn Phú, TP HCM</t>
  </si>
  <si>
    <t>coop0095</t>
  </si>
  <si>
    <t>Cửa Hàng Co.opFood 9 View</t>
  </si>
  <si>
    <t>Số nhà 1.07 tầng thương mại (khối đế) - chung cư ký hiệu B2 ( 9 View Apartment) số 1 Đường số 1, Phường Phước Long, TP HCM</t>
  </si>
  <si>
    <t>coop0096</t>
  </si>
  <si>
    <t>Cửa Hàng Co.opmart 96 Hùng Vương</t>
  </si>
  <si>
    <t>96 Đ. Hùng Vương, Phường 9, Quận 5, Thành phố Hồ Chí Minh</t>
  </si>
  <si>
    <t>coop0097</t>
  </si>
  <si>
    <t>Cửa Hàng Co.opFood Trương Đình Hội</t>
  </si>
  <si>
    <t>Số 0.01, Tầng trệt, Chung cư Trương Đình Hội, Số 45 Trương Đình Hội, Phường Phú Định, TP HCM</t>
  </si>
  <si>
    <t>coop0099</t>
  </si>
  <si>
    <t>Cửa Hàng Co.opFood The Garden Mall</t>
  </si>
  <si>
    <t>Tầng 1, Khu thương mại Thuận Kiều, 190 Hồng Bàng, Phường Chợ Lớn, TP HCM</t>
  </si>
  <si>
    <t>COOP-010</t>
  </si>
  <si>
    <t>CHI NHÁNH LIÊN HIỆP HỢP TÁC XÃ THƯƠNG MẠI TP.HCM - CO.OPMART HẠ LONG</t>
  </si>
  <si>
    <t>Khu Cột Đồng Hồ, Phường Bạch Đằng, Thành phố Hạ Long, Tỉnh Quảng Ninh, Việt Nam</t>
  </si>
  <si>
    <t>0301175691-010</t>
  </si>
  <si>
    <t>coop0100</t>
  </si>
  <si>
    <t>Căn thương mại D-S01, D-S02, Tháp D, Khu căn hộ cao tầng Diamond Riverside, 1646A đường Võ Văn Kiệt, phường Phú Định, TP HCM</t>
  </si>
  <si>
    <t>coop0101</t>
  </si>
  <si>
    <t>Cửa Hàng Co.opFood Phú Định</t>
  </si>
  <si>
    <t>Q8, HCM</t>
  </si>
  <si>
    <t>coop0102</t>
  </si>
  <si>
    <t>Cửa Hàng Co.opFood An Khang</t>
  </si>
  <si>
    <t>Khu thương mại và Dịch vụ Tầng 1 khối A, 0,01 chung cư An Khang, số 30, đường 19, Phường Bình Trưng, TP HCM</t>
  </si>
  <si>
    <t>coop0103</t>
  </si>
  <si>
    <t>Cửa Hàng Co.opFood Trần Quốc Thảo 171</t>
  </si>
  <si>
    <t>171 Trần Quốc Thảo, Phường Nhiêu Lộc, TP HCM</t>
  </si>
  <si>
    <t>coop0104</t>
  </si>
  <si>
    <t>Cửa Hàng Co.opFood ĐS2 Trường Thọ</t>
  </si>
  <si>
    <t>91 Đường Số 2 , Phường Thủ Đức, TP HCM</t>
  </si>
  <si>
    <t>coop0105</t>
  </si>
  <si>
    <t>Cửa Hàng Co.opFood Ung Văn Khiêm</t>
  </si>
  <si>
    <t>326.2A Ung Văn Khiêm, phường 25, Bình Thạnh, Tp.HCM</t>
  </si>
  <si>
    <t>coop0106</t>
  </si>
  <si>
    <t>Cửa Hàng Co.opFood Lê Văn Việt</t>
  </si>
  <si>
    <t>556 Lê Văn Việt, Phường Long Thạnh Mỹ, Q9</t>
  </si>
  <si>
    <t>coop0107</t>
  </si>
  <si>
    <t>Cửa hàng Co.op Food CC Safira Khang Điền</t>
  </si>
  <si>
    <t>Căn thương mại dịch vụ số 1.13-TMDV tại tầng 01 và tầng 02 cửa khối tháp B2 thuộc khu nhà ở cao tầng công ty Saphire, 454 đường Võ Chí Công, Phường Long Trường, TP HCM</t>
  </si>
  <si>
    <t>coop0108</t>
  </si>
  <si>
    <t>Cửa Hàng Co.opFood Long Trường</t>
  </si>
  <si>
    <t>1137 Nguyễn Duy Trinh, Phường Long Trường, TP HCM</t>
  </si>
  <si>
    <t>coop0109</t>
  </si>
  <si>
    <t>Cửa hàng Co.op Food Đông Tăng Long</t>
  </si>
  <si>
    <t>1449 Nguyễn Duy Trinh, Phường Long Phước, TP HCM</t>
  </si>
  <si>
    <t>coop0111</t>
  </si>
  <si>
    <t>Cửa Hàng Co.opFood Vạn Kiếp 31</t>
  </si>
  <si>
    <t>31 Vạn Kiếp, Phường Gia Định, TP HCM</t>
  </si>
  <si>
    <t>coop0112</t>
  </si>
  <si>
    <t>Cửa Hàng Co.opFood Green Hills</t>
  </si>
  <si>
    <t>Căn thương mại 0,07, Khu A2 (tầng 1 và lửng), Khu căn hộ đô thị Xanh Bình Tân (Green Town Bình Tân), phường Bình Tân, TP HCM</t>
  </si>
  <si>
    <t>coop0113</t>
  </si>
  <si>
    <t>Cửa Hàng Co.opFood Him Lam Chợ Lớn</t>
  </si>
  <si>
    <t>491 Hậu Giang, Phường 11, Quận 6, Tp.HCM</t>
  </si>
  <si>
    <t>coop0114</t>
  </si>
  <si>
    <t>Cửa Hàng Co.opFood CC Lovera Khang Điền</t>
  </si>
  <si>
    <t>Tầng trệt (tầng 1+tầng 2) Căn hộ thương mại số 1.10, Tháp A, Khu nhà ở cao tầng Công ty Khang Phúc, Số 2 Đường số 19, Khu định cư số 4, xã Bình Hưng TP HCM</t>
  </si>
  <si>
    <t>coop0115</t>
  </si>
  <si>
    <t>Cửa Hàng Co.opFood Bông Sao</t>
  </si>
  <si>
    <t>Căn thương mại số 0.01 (tầng 1 và tầng 2) và số 0.02 (tầng 1), chung cư B1 thuộc Khu nhà ở đường Bông Sao (khu B), phường Bình Đông, TP HCM</t>
  </si>
  <si>
    <t>coop0118</t>
  </si>
  <si>
    <t>30 Hồ Văn Long, Phường Tân Tạo, TP HCM</t>
  </si>
  <si>
    <t>Số 01, Đường Ngô Thời Nhậm, Phường Cao Lãnh, Tỉnh Đồng Tháp, Việt Nam</t>
  </si>
  <si>
    <t>0301175691-012</t>
  </si>
  <si>
    <t>coop0123</t>
  </si>
  <si>
    <t>Cửa Hàng Co.opFood KCN Vĩnh Lộc</t>
  </si>
  <si>
    <t>Tầng trệt và lửng Lô D3, Khu Lưu Trú công nhân khu công nghiệp Vĩnh Lộc, đường Nguyễn Thị Tú, Phường Bình Tân, TP HCM</t>
  </si>
  <si>
    <t>26A Trần Quốc Tuấn, Phường An Hội, Tỉnh Vĩnh Long, Việt Nam</t>
  </si>
  <si>
    <t>0301175691-013</t>
  </si>
  <si>
    <t>coop0130</t>
  </si>
  <si>
    <t>Cửa Hàng Co.opFood Liên Ấp 2-6</t>
  </si>
  <si>
    <t>F3/6Q xã Vĩnh Lộc, TP HCM</t>
  </si>
  <si>
    <t>coop0131</t>
  </si>
  <si>
    <t>Cửa Hàng Co.opFood Trần Xuân Soạn</t>
  </si>
  <si>
    <t>851 Trần Xuân Soạn. PhườngTân Hưng, TP HCM</t>
  </si>
  <si>
    <t>coop0133</t>
  </si>
  <si>
    <t>Cửa Hàng Co.opFood Đường Số 1 Tên Lửa</t>
  </si>
  <si>
    <t>166-168-170-172 Đường số 1, Phường An Lạc, TP HCM</t>
  </si>
  <si>
    <t>coop0135</t>
  </si>
  <si>
    <t>Cửa Hàng Co.opFood CC Carina</t>
  </si>
  <si>
    <t>Căn hộ A00.05 và A00.06, Block A, chung cư Carina Plaza, số 1648 Đại Lộ Võ Văn Kiệt, Phường Phú Định, TP HCM</t>
  </si>
  <si>
    <t>coop0136</t>
  </si>
  <si>
    <t>Cửa Hàng Co.opFood CC Dragon Hill</t>
  </si>
  <si>
    <t>Căn hộ thương mại TM03, Tầng trệt khu trung tâm Thương mại tại Tòa nhà Dragon Hill Residence and Suites 2, khu 15A2 Đường Nguyễn Hữu Thọ, Xã Nhà Bè, TP HCM</t>
  </si>
  <si>
    <t>coop0137</t>
  </si>
  <si>
    <t>D20/4/3B Võ Văn Vân, Xã Tân Vĩnh Lộc,TP HCM</t>
  </si>
  <si>
    <t>coop0139</t>
  </si>
  <si>
    <t>Cửa Hàng Co.opFood CC Him Lam Phú An</t>
  </si>
  <si>
    <t>Tầng trệt Block D – Khu trung tâm thương mại của Chung cư Him Lam Phú An, 32 Đường Thủy Lợi, Phường Phước Long, TP HCM</t>
  </si>
  <si>
    <t>Số 51, đường Nguyễn Văn Cừ, Phường Bắc Giang, Tỉnh Bắc Ninh, Việt Nam</t>
  </si>
  <si>
    <t>0301175691-014</t>
  </si>
  <si>
    <t>coop0141</t>
  </si>
  <si>
    <t>Cửa Hàng Co.opFood Bùi Đình Túy</t>
  </si>
  <si>
    <t>193 Bùi Đình Túy, Phường Bình Thạnh, TP HCM</t>
  </si>
  <si>
    <t>coop0142</t>
  </si>
  <si>
    <t>Cửa Hàng Co.opFood Lạc Long Quân</t>
  </si>
  <si>
    <t>542-544 Lạc Long Quân, P.5, Q.11, HCM</t>
  </si>
  <si>
    <t>coop0144</t>
  </si>
  <si>
    <t>Cửa Hàng Co.opFood Hồ Văn Tư</t>
  </si>
  <si>
    <t>60 Hồ Văn Tư, phường Thủ Đức, TP HCM</t>
  </si>
  <si>
    <t>coop0145</t>
  </si>
  <si>
    <t>Căn 1B-2B Chung cư Petroland, Số 2 Đường 62, Phường Bình Trưng, TP HCM</t>
  </si>
  <si>
    <t>coop0146</t>
  </si>
  <si>
    <t>Cửa Hàng Co.opFood Tỉnh Lộ 43</t>
  </si>
  <si>
    <t>898 Tỉnh Lộ 43, Phường Tam Bình, TP HCM</t>
  </si>
  <si>
    <t>coop0148</t>
  </si>
  <si>
    <t>Cửa Hàng Co.opFood CC Linh Tây Tower</t>
  </si>
  <si>
    <t>Căn hộ TM 08  tòa nhà Linh Tây Tower, Số TM1.08 Đường D1, Phường Linh Xuân, TP HCM</t>
  </si>
  <si>
    <t>coop0149</t>
  </si>
  <si>
    <t>1A Đường Số 1 Khu Nhà Hiệp Bình, Phường Hiệp Bình Phước, TP HCM</t>
  </si>
  <si>
    <t>COOP-015</t>
  </si>
  <si>
    <t>CHI NHÁNH LIÊN HIỆP HỢP TÁC XÃ THƯƠNG MẠI TP. HỒ CHÍ MINH - CO.OPMART AN NHƠN</t>
  </si>
  <si>
    <t>Trung tâm thương mại Hoàng Vũ Plaza, Quốc lộ 1A, Phường Bình Định, Thị Xã An Nhơn, Tỉnh Bình Định, Việt Nam</t>
  </si>
  <si>
    <t>0301175691-015</t>
  </si>
  <si>
    <t>Bình Định</t>
  </si>
  <si>
    <t>coop0154</t>
  </si>
  <si>
    <t>Cửa Hàng Co.opFood CC Moscow Tower</t>
  </si>
  <si>
    <t>19/1 Tân Thới Nhất 17, KP4, P.tân thới Nhất, Q.12, HCM</t>
  </si>
  <si>
    <t>coop0155</t>
  </si>
  <si>
    <t>Cửa Hàng Co.opFood KCN Hiệp Phước</t>
  </si>
  <si>
    <t>Đường số 6. Khu A. khu CN Hiệp Phước. Xã Long Thới. Huyện Nhà Bè. TP.HCM</t>
  </si>
  <si>
    <t>coop0156</t>
  </si>
  <si>
    <t>Cửa Hàng Co.opFood Đỗ Xuân Hợp</t>
  </si>
  <si>
    <t>347 - 347A Đỗ Xuân Hợp, Phường Phước Long, TP HCM</t>
  </si>
  <si>
    <t>coop0157</t>
  </si>
  <si>
    <t>Cửa Hàng Co.opFood Bạch Đằng</t>
  </si>
  <si>
    <t>138 Bạch Đằng, Phường Tân Sơn Hòa, TP HCM</t>
  </si>
  <si>
    <t>coop0158</t>
  </si>
  <si>
    <t>Cửa Hàng Co.opFood Hưng Phú</t>
  </si>
  <si>
    <t>Số 04 Lê Quang Kim, Phường Chánh Hưng, TP HCM</t>
  </si>
  <si>
    <t>coop0159</t>
  </si>
  <si>
    <t>Cửa Hàng Co.opFood Phú Hữu</t>
  </si>
  <si>
    <t>828A Nguyễn Duy Trinh, Phường Long Trường, TP HCM</t>
  </si>
  <si>
    <t>Đường Huỳnh Thúc Kháng, Tổ Dân Phố 1, Phường Bắc Gia Nghĩa, Tỉnh Lâm Đồng, Việt Nam</t>
  </si>
  <si>
    <t>0301175691-016</t>
  </si>
  <si>
    <t>Đắk Nông</t>
  </si>
  <si>
    <t>coop0161</t>
  </si>
  <si>
    <t>Cửa Hàng Co.opFood Phạm Thế Hiển 2649</t>
  </si>
  <si>
    <t>2649 Phạm Thế Hiển, Phường 7, Quận 8</t>
  </si>
  <si>
    <t>coop0162</t>
  </si>
  <si>
    <t>11-13 Phạm Nhữ Tăng, Phường Chánh Hưng, TP HCM</t>
  </si>
  <si>
    <t>coop0163</t>
  </si>
  <si>
    <t>302 Lê Văn Lương, Phường Tân Hưng, TP HCM</t>
  </si>
  <si>
    <t>coop0168</t>
  </si>
  <si>
    <t>Cửa Hàng Co.opFood Nguyễn Văn Đậu 137</t>
  </si>
  <si>
    <t>137 Nguyễn Văn Đậu, Phường 5, Quận Bình Thạnh, TP. HCM</t>
  </si>
  <si>
    <t>coop0169</t>
  </si>
  <si>
    <t>Cửa Hàng Co.opFood Bình Trưng</t>
  </si>
  <si>
    <t>20 Nguyễn Duy Trinh, P.Bình Trưng Tây, Q.2, HCM</t>
  </si>
  <si>
    <t>Số 1 Đường Phú Lợi, Phường Phú Lợi, Thành phố Hồ Chí Minh, Việt Nam</t>
  </si>
  <si>
    <t>0301175691-017</t>
  </si>
  <si>
    <t>Tầng hầm B1, Trung tâm TMDV, Văn phòng-căn hộ, 561A Điện Biên Phủ, Phường 25, Quận Bình Thạnh, Thành phố Hồ Chí Minh, Việt Nam</t>
  </si>
  <si>
    <t>0301175691-018</t>
  </si>
  <si>
    <t>Đường Thống Nhất, Tổ dân phố 4 Tân Thiện, Phường La Gi, Tỉnh Lâm Đồng, Việt Nam</t>
  </si>
  <si>
    <t>0301175691-019</t>
  </si>
  <si>
    <t>18 Nguyễn Bình, Xã Phú Xuân, Huyện Nhà Bè, Thành phố Hồ Chí Minh, Việt Nam</t>
  </si>
  <si>
    <t>0301175691-020</t>
  </si>
  <si>
    <t>coop0209</t>
  </si>
  <si>
    <t>Cửa Hàng Co.opFood  BD Xuyên Á 209</t>
  </si>
  <si>
    <t>209A Xuyên Á, Phường Dĩ An, TP HCM</t>
  </si>
  <si>
    <t>Số 7, Đường 23-8, Phường Đồng Hới, Tỉnh Quảng Trị, Việt Nam</t>
  </si>
  <si>
    <t>0301175691-021</t>
  </si>
  <si>
    <t>Quảng Trị</t>
  </si>
  <si>
    <t>coop02109</t>
  </si>
  <si>
    <t>Cửa Hàng Co.opFood Lê Đức Thọ 269</t>
  </si>
  <si>
    <t>269 Lê Đức Thọ, Phường Gò Vấp, TP HCM</t>
  </si>
  <si>
    <t>coop0211</t>
  </si>
  <si>
    <t>Cửa Hàng Co.opFood Phan Văn Trị</t>
  </si>
  <si>
    <t>Tầng Trệt Lô B, Chung Cư Phan Văn Trị, Phường Chợ Quán, TP HCM</t>
  </si>
  <si>
    <t>coop0215</t>
  </si>
  <si>
    <t>Cửa Hàng Co.opFood Đông Thạnh</t>
  </si>
  <si>
    <t>247 Đặng Thúc Vịnh, Xã Đông Thạnh, TP HCM</t>
  </si>
  <si>
    <t>coop0218</t>
  </si>
  <si>
    <t>Cửa Hàng Co.opFood Chợ Lớn</t>
  </si>
  <si>
    <t>Số 2C Chợ Lớn, Phường Bình Phú, TP HCM</t>
  </si>
  <si>
    <t>coop02191</t>
  </si>
  <si>
    <t>Cửa Hàng Co.opFood Nguyễn Trọng Tuyển 171</t>
  </si>
  <si>
    <t>171 -171A Nguyễn Trọng Tuyển, Phường Phú Nhuận, TP HCM</t>
  </si>
  <si>
    <t>coop02192</t>
  </si>
  <si>
    <t>Cửa hàng Co.op Food 317A Lê Văn Thịnh</t>
  </si>
  <si>
    <t>317 A Lê Văn Thịnh, P .Cát Lái, TP HCM</t>
  </si>
  <si>
    <t>coop02193</t>
  </si>
  <si>
    <t>Cửa Hàng Co.opFood 167/2-167/2B-167/2D Phạm Hữu Lầu</t>
  </si>
  <si>
    <t>167/2 - 167/2B - 167/2D Phạm Hữu Lầu, Phường Phú Thuận, TP HCM</t>
  </si>
  <si>
    <t>coop02194</t>
  </si>
  <si>
    <t>Cửa Hàng Co.opFood KDC Tham Lương</t>
  </si>
  <si>
    <t>35-37 đường D8 (khu TĐC 38 ha), Phường Đông Hưng,TP HCM</t>
  </si>
  <si>
    <t>coop02195</t>
  </si>
  <si>
    <t>Cửa Hàng Co.opFood Nguyễn Khoái</t>
  </si>
  <si>
    <t>80 Nguyễn Khoái, Phường Khánh Hội, TP HCM</t>
  </si>
  <si>
    <t>coop02196</t>
  </si>
  <si>
    <t>Cửa Hàng Co.opFood Thân Văn Nhiếp</t>
  </si>
  <si>
    <t>104 Thân Văn Nhiếp, Phường Bình Trưng, TP HCM</t>
  </si>
  <si>
    <t>coop02197</t>
  </si>
  <si>
    <t>Căn thương mại dịch vụ số 0.12, Tầng 1,2, Khối D, Khu Trung tâm thương mại dịch vụ và Nhà ở (Chung cư Westgate), 98 Tân Túc, Xã Tân Nhựt, TP HCM</t>
  </si>
  <si>
    <t>coop02198</t>
  </si>
  <si>
    <t>A01.04 tầng 1, Block A, Hoàng Anh River View, 37 Nguyễn Văn Hưởng, Phường An Khánh, TP HCM</t>
  </si>
  <si>
    <t>coop02199</t>
  </si>
  <si>
    <t>Cửa Hàng Co.opFood Bình Chiểu 72</t>
  </si>
  <si>
    <t>72 Bình Chiểu, Phường Tam Bình, TP HCM</t>
  </si>
  <si>
    <t>Số 61 Đường Quốc Lộ 1A, Ấp Bến Lức 4, Xã Bến Lức, Tỉnh Tây Ninh, Việt Nam</t>
  </si>
  <si>
    <t>0301175691-022</t>
  </si>
  <si>
    <t>coop02200</t>
  </si>
  <si>
    <t>Cửa Hàng Co.opFood Bùi Văn Ba 27</t>
  </si>
  <si>
    <t>27 đường Bùi Văn Ba, Phường Tân Thuận, TP HCM</t>
  </si>
  <si>
    <t>coop02201</t>
  </si>
  <si>
    <t>Cửa Hàng Co.opFood Ngô Quyền 52</t>
  </si>
  <si>
    <t>52 Ngô Quyền, Phường Tăng Nhơn Phú, TP HCM</t>
  </si>
  <si>
    <t>coop02202</t>
  </si>
  <si>
    <t>Cửa Hàng Co.opFood Florita Him Lam</t>
  </si>
  <si>
    <t>Căn hộ thương mại Lô CS2 - CS3 - Trệt lửng, Khối C, Khu nhà ở thuộc Lô A1, thuộc dự án Khu nhà ở Him Lam (Tên thương mại là Chung cư Florita) tại Phường Tân Hưng, TP HCM</t>
  </si>
  <si>
    <t>coop02203</t>
  </si>
  <si>
    <t>Cửa Hàng Co.opFood Mizuki</t>
  </si>
  <si>
    <t>Căn hộ số EP23-000.01 (số mới 0.01), Tầng trệt thuộc chung cư CC8-9, giai đoạn 3 - Công trình thuộc khu nhà ở Nguyên Sơn, xã Bình Hưng, TP HCM</t>
  </si>
  <si>
    <t>coop02204</t>
  </si>
  <si>
    <t>Cửa Hàng Co.opFood CC LuxGarden</t>
  </si>
  <si>
    <t>Căn hộ Thương mại B0.02, Khối B, thuộc Chung cư LuxGarden, 370 Nguyễn Văn Qùy, Phường Phú Thuận, TP HCM</t>
  </si>
  <si>
    <t>coop02205</t>
  </si>
  <si>
    <t>Cửa Hàng Co.opFood Phạm Văn Chiêu</t>
  </si>
  <si>
    <t>106-108 Phạm Văn Chiêu, Phường Thông Tây Hội, Thành phố Hồ Chí Minh</t>
  </si>
  <si>
    <t>coop02206</t>
  </si>
  <si>
    <t>32 Quốc lộ 13 cũ, Phường Hiệp Bình, Thành phố Hồ Chí Minh</t>
  </si>
  <si>
    <t>coop02207</t>
  </si>
  <si>
    <t>Cửa Hàng Co.opFood Vĩnh Lộc</t>
  </si>
  <si>
    <t>2110 đường Vĩnh Lộc, Xã Tân Vĩnh Lộc, Thành phố Hồ Chí Minh</t>
  </si>
  <si>
    <t>coop02208</t>
  </si>
  <si>
    <t>Cửa Hàng Co.opFood Đông Hưng Thuận 02</t>
  </si>
  <si>
    <t>Số 73 Đông Hưng Thuận 02, Phường Đông Hưng Thuận, Thành phố Hồ Chí Minh</t>
  </si>
  <si>
    <t>coop02209</t>
  </si>
  <si>
    <t>Cửa Hàng Co.opFood CC The Privia Khang Điền</t>
  </si>
  <si>
    <t>Căn thương mại dịch vụ số 1-10, Tầng 1, Tháp A, Khu nhà ở cao tầng Công ty Khang Phúc số 321 An Dương Vương, Phường An Lạc, Thành phố Hồ Chí Minh</t>
  </si>
  <si>
    <t>coop0221</t>
  </si>
  <si>
    <t>Cửa Hàng Co.opFood Đặng Văn Bi</t>
  </si>
  <si>
    <t>1 Đặng Văn Bi, Phường Thủ Đức, TP HCM</t>
  </si>
  <si>
    <t>coop02210</t>
  </si>
  <si>
    <t>Cửa Hàng Co.opFood Tân Thới Nhất 02</t>
  </si>
  <si>
    <t>38 đường TTN02, Phường Đông Hưng Thuận, Thành phố Hồ Chí Minh</t>
  </si>
  <si>
    <t>coop02211</t>
  </si>
  <si>
    <t>Cửa Hàng Co.opFood CC AKARI AK9</t>
  </si>
  <si>
    <t>Căn hộ thương mại F2.04A Khu dân cư Hoàng Nam, Lô F – Akari Hoàng Nam, 77 đại lộ Võ Văn Kiệt, phường An Lạc, Thành phố Hồ Chí Minh</t>
  </si>
  <si>
    <t>coop02212</t>
  </si>
  <si>
    <t>Cửa Hàng Co.opFood Liêu Bình Hương</t>
  </si>
  <si>
    <t>Số 28 Liêu Bình Hương, Xã Củ Chi, Thành phố Hồ Chí Minh.</t>
  </si>
  <si>
    <t>Huyện Củ Chi</t>
  </si>
  <si>
    <t>coop02213</t>
  </si>
  <si>
    <t>Cửa Hàng Co.opFood Khu Nam Long</t>
  </si>
  <si>
    <t>247/34 Đường Hà Huy Giáp, khu phố 3A, Phường An Phú Đông, Thành phố Hồ Chí Minh</t>
  </si>
  <si>
    <t>coop02214</t>
  </si>
  <si>
    <t>Cửa Hàng Co.opFood Cửu Long</t>
  </si>
  <si>
    <t>70 – 70A Cửu Long, Phường Tân Sơn Hòa, Thành phố Hồ Chí Minh</t>
  </si>
  <si>
    <t>coop02215</t>
  </si>
  <si>
    <t>Cửa Hàng Co.opFood Ngô Chí Quốc</t>
  </si>
  <si>
    <t>Số 70E – 70E1 Đường Ngô Chí Quốc, Phường Tam Bình, Thành phố Hồ Chí Minh</t>
  </si>
  <si>
    <t>coop02216</t>
  </si>
  <si>
    <t>Cửa Hàng Co.opFood 219-221 Lê Văn Lương</t>
  </si>
  <si>
    <t>219-221 Lê Văn Lương, Ấp 3, Xã Nhà Bè, Thành phố Hồ Chí Minh</t>
  </si>
  <si>
    <t>coop02217</t>
  </si>
  <si>
    <t>Cửa Hàng Co.opFood Đặng Thùy Trâm</t>
  </si>
  <si>
    <t>130-132 Đường Đặng Thùy Trâm, Phường Bình Lợi Trung, Thành phố Hồ Chí Minh</t>
  </si>
  <si>
    <t>coop0223</t>
  </si>
  <si>
    <t>Cửa Hàng Co.opFood Cao Lỗ</t>
  </si>
  <si>
    <t>Số 90 Đường 218 Cao Lỗ, Phường Chánh Hưng, TP HCM</t>
  </si>
  <si>
    <t>coop0225</t>
  </si>
  <si>
    <t>Cửa Hàng Co.opFood KCN Tân Thới Hiệp</t>
  </si>
  <si>
    <t>265A Nguyễn Ảnh Thủ, P.Hiệp Thành, Q12, HCM</t>
  </si>
  <si>
    <t>coop0226</t>
  </si>
  <si>
    <t>CH Co.opFood Phúc An Lộc</t>
  </si>
  <si>
    <t>246 đường số 2, P.An Phú, Q.2, HCM</t>
  </si>
  <si>
    <t>coop0228</t>
  </si>
  <si>
    <t>Cửa Hàng Co.opFood Nguyễn Bá Tòng</t>
  </si>
  <si>
    <t>33-35 Nguyễn Bá Tòng, Phường Tân Sơn, TP HCM</t>
  </si>
  <si>
    <t>coop0229</t>
  </si>
  <si>
    <t>Cửa Hàng Co.opFood Lê Đức Thọ</t>
  </si>
  <si>
    <t>453 Đường Lê Đức Thọ, Phường An Hội Đông, TP HCM</t>
  </si>
  <si>
    <t>Số 1, Mai Thị Tốt, Phường Long An, Tỉnh Tây Ninh, Việt Nam</t>
  </si>
  <si>
    <t>0301175691-023</t>
  </si>
  <si>
    <t>coop0234</t>
  </si>
  <si>
    <t>Cửa Hàng Co.opFood Lê Văn Thọ</t>
  </si>
  <si>
    <t>189 Lê Văn Thọ, Phường Thông Tây Hội, TP HCM</t>
  </si>
  <si>
    <t>coop0236</t>
  </si>
  <si>
    <t>Cửa Hàng Co.opFood Thảo Điền</t>
  </si>
  <si>
    <t>Số 37 Đường số 47, P.Thảo Điền, Quận 2, HCM</t>
  </si>
  <si>
    <t>coop0238</t>
  </si>
  <si>
    <t>Cửa hàng Co.opFood Hiệp Bình</t>
  </si>
  <si>
    <t>45 Hiệp Bình, Phường Hiệp Bình, TP HCM</t>
  </si>
  <si>
    <t>6 Nguyễn Hữu Thọ, KP 2, Phường Bà Rịa, Thành phố Hồ Chí Minh, Việt Nam</t>
  </si>
  <si>
    <t>0301175691-024</t>
  </si>
  <si>
    <t>coop0240</t>
  </si>
  <si>
    <t>Cửa hàng Co.opFood Trần Quang Khải</t>
  </si>
  <si>
    <t>Horizon Tower, 214 Trần Quang Khải, Phường Tân Định, TP HCM</t>
  </si>
  <si>
    <t>coop0243</t>
  </si>
  <si>
    <t>Cửa Hàng Co.opFood Nguyễn Văn Quá</t>
  </si>
  <si>
    <t>345 Nguyễn Văn Quá, Q.12, HCM</t>
  </si>
  <si>
    <t>coop0244</t>
  </si>
  <si>
    <t>Cửa Hàng Co.opFood Chợ cầu</t>
  </si>
  <si>
    <t>916 Nguyễn Văn Quá, Phường Đông Hưng Thuận, TP HCM</t>
  </si>
  <si>
    <t>coop0245</t>
  </si>
  <si>
    <t>Cửa Hàng Co.opFood Nguyễn Oanh</t>
  </si>
  <si>
    <t>390 Nguyễn Oanh, Phường An Nhơn, TP HCM</t>
  </si>
  <si>
    <t>coop0246</t>
  </si>
  <si>
    <t>Cửa Hàng Co.opFood Nguyễn Cửu Đàm</t>
  </si>
  <si>
    <t>16 Nguyễn Cửu Đàm, Phường Tân Sơn, TP HCM</t>
  </si>
  <si>
    <t>coop0248</t>
  </si>
  <si>
    <t>Cửa Hàng Co.opFood Phạm Phú Thứ</t>
  </si>
  <si>
    <t>144-146 Phạm Phú Thứ, P.11, Quận Tân Bình, HCM</t>
  </si>
  <si>
    <t>368 Đường 30 tháng 4, Phường Thủ Dầu Một, Thành phố Hồ Chí Minh, Việt Nam</t>
  </si>
  <si>
    <t>0301175691-025</t>
  </si>
  <si>
    <t>coop0250</t>
  </si>
  <si>
    <t>Cửa Hàng Co.opFood CMT8</t>
  </si>
  <si>
    <t>467 CMT8, P.13, Q.10, HCM</t>
  </si>
  <si>
    <t>coop0252</t>
  </si>
  <si>
    <t>Cửa hàng Co.op Food Bình Phú</t>
  </si>
  <si>
    <t>15-17 Bình Phú, Phường 10, Quận 6, HCM</t>
  </si>
  <si>
    <t>coop0257</t>
  </si>
  <si>
    <t>42/7 Phạm Văn Chiêu, P.9, Q.Gò Vấp, HCM</t>
  </si>
  <si>
    <t>coop0258</t>
  </si>
  <si>
    <t>245 Phạm Hữu Lầu, P.Phú Mỹ ,Q7, HCM</t>
  </si>
  <si>
    <t>coop0259</t>
  </si>
  <si>
    <t>Cửa Hàng Co.opFood Lê Văn Quới</t>
  </si>
  <si>
    <t>439/2 - 441 Lê Văn Quới, Phường Bình Trị Đông, TP HCM</t>
  </si>
  <si>
    <t>0301175691-026</t>
  </si>
  <si>
    <t>coop0260</t>
  </si>
  <si>
    <t>Cửa Hàng Co.opFood Tân Kỳ Tân Quý</t>
  </si>
  <si>
    <t>274 Tân Kỳ Tân Quý, P.Sơn Kỳ , Quận Tân Phú, HCM</t>
  </si>
  <si>
    <t>coop0261</t>
  </si>
  <si>
    <t>1110-1112 Quang Trung, Phường Thông Tây Hội, TP HCM</t>
  </si>
  <si>
    <t>coop0262</t>
  </si>
  <si>
    <t>1273 Huỳnh Tấn Phát, Phường Phú Thuận, TP HCM</t>
  </si>
  <si>
    <t>coop0263</t>
  </si>
  <si>
    <t>12/10A Huỳnh Tấn Phát, Xã Nhà Bè, TP HCM</t>
  </si>
  <si>
    <t>coop0264</t>
  </si>
  <si>
    <t>Cửa Hàng Co.opFood Hương Lộ 2</t>
  </si>
  <si>
    <t>669 Hương Lộ 2, Phường Bình Trị Đông, Quận Bình Tân, HCM (Gần ngã 3 Đất Mới)</t>
  </si>
  <si>
    <t>coop0265</t>
  </si>
  <si>
    <t>Cửa Hàng Co.opFood Trường Thọ</t>
  </si>
  <si>
    <t>185 Đặng Văn Bi, P. Trường Thọ, Q Thủ Đức, HCM</t>
  </si>
  <si>
    <t>coop0266</t>
  </si>
  <si>
    <t>Cửa Hàng Co.opFood Long Phước</t>
  </si>
  <si>
    <t>295 Long Thuận, P.Long Phước, Q.9, HCM</t>
  </si>
  <si>
    <t>coop0268</t>
  </si>
  <si>
    <t>Cửa Hàng Co.opFood Bình Quới</t>
  </si>
  <si>
    <t>1049 XVNT, P.28, Q.Bình Thanh, HCM</t>
  </si>
  <si>
    <t>Đường Trần Công Tường, Khu phố 11, Phường Gò Công, Tỉnh Đồng Tháp, Việt Nam</t>
  </si>
  <si>
    <t>0301175691-027</t>
  </si>
  <si>
    <t>coop0276</t>
  </si>
  <si>
    <t>Số CH1 Đường N4, KCN Tây Bắc Củ Chi, Xã Tân An Hội, TP HCM</t>
  </si>
  <si>
    <t>coop0278</t>
  </si>
  <si>
    <t>Cửa Hàng Co.opFood Phạm Văn Bạch</t>
  </si>
  <si>
    <t>701 Phạm Văn Bạch, Phường An Hội Tây, TP HCM</t>
  </si>
  <si>
    <t>Số 212 - Quốc Lộ 91, Khu Vực Phụng Thạnh I, Phường Thuận Hưng, Thành phố Cần Thơ, Việt Nam</t>
  </si>
  <si>
    <t>0301175691-028</t>
  </si>
  <si>
    <t>coop0280</t>
  </si>
  <si>
    <t>Cửa Hàng Co.opFood Tô Hiến Thành</t>
  </si>
  <si>
    <t>24 Tô Hiến Thành, Phường Hòa Hưng, TP HCM</t>
  </si>
  <si>
    <t>coop0282</t>
  </si>
  <si>
    <t>Cửa Hàng Co.opFood Quốc Lộ 50</t>
  </si>
  <si>
    <t>A23/10-A23/11 Quốc Lộ 50, Xã Bình Hưng, TP HCM</t>
  </si>
  <si>
    <t>coop0283</t>
  </si>
  <si>
    <t>Cửa Hàng Co.opFood Tây Thạnh</t>
  </si>
  <si>
    <t>Số 257 - 259 Tây Thạnh, phường Tây Thạnh, TP HCM</t>
  </si>
  <si>
    <t>coop0285</t>
  </si>
  <si>
    <t>Cửa Hàng Co.opFood Tỉnh Lộ 10</t>
  </si>
  <si>
    <t>1002 Tỉnh Lộ 10, phường Tân Tạo, Bình Tân, Tp.HCM</t>
  </si>
  <si>
    <t>coop0286</t>
  </si>
  <si>
    <t>Cửa Hàng Co.opFood Tháp Mười</t>
  </si>
  <si>
    <t>32 - 34 Tháp Mười, phường 02, Quận 06, Tp.HCM</t>
  </si>
  <si>
    <t>coop0288</t>
  </si>
  <si>
    <t>Cửa Hàng Co.opFood Tô Ký</t>
  </si>
  <si>
    <t>4.5 Tô Ký, xã Trung Chánh, Huyện Hóc Môn, HCM</t>
  </si>
  <si>
    <t>Tổ 21, Khóm Châu Quới 3, Phường Châu Đốc, Tỉnh An Giang, Việt Nam</t>
  </si>
  <si>
    <t>0301175691-029</t>
  </si>
  <si>
    <t>coop0291</t>
  </si>
  <si>
    <t>Cửa Hàng Co.opFood Lê Văn Khương</t>
  </si>
  <si>
    <t>402 Lê Văn Khương, PhườngThới An, TP HCM</t>
  </si>
  <si>
    <t>coop0292</t>
  </si>
  <si>
    <t>Cửa Hàng Co.opFood Âu Cơ</t>
  </si>
  <si>
    <t>982 Âu Cơ, phường 14, Quận Tân Bình, HCM</t>
  </si>
  <si>
    <t>coop0294</t>
  </si>
  <si>
    <t>Cửa Hàng Co.opFood 53 Phạm Văn Chiêu</t>
  </si>
  <si>
    <t>53/1B Phạm Văn Chiêu, Khu Phố 3, Gò Vấp, HCM</t>
  </si>
  <si>
    <t>coop0295</t>
  </si>
  <si>
    <t>Cửa hàng Co.op Food  37 Phan Huy Ích</t>
  </si>
  <si>
    <t>37.257B đường Phan Huy Ích, Phường 12, Quận Gò Vấp,TP HCM</t>
  </si>
  <si>
    <t>coop0296</t>
  </si>
  <si>
    <t>Co.opFood 249 Lương Định Của</t>
  </si>
  <si>
    <t>249 Lương Định Của, phường An Phú, Quận 02</t>
  </si>
  <si>
    <t>coop0297</t>
  </si>
  <si>
    <t>Cửa hàng CoopFood Hàng Xanh</t>
  </si>
  <si>
    <t>189 – 191 Bạch Đằng, phường 15, Quận Bình Thạnh, Tp.HCM</t>
  </si>
  <si>
    <t>COOP-030</t>
  </si>
  <si>
    <t>Quảng Ngãi</t>
  </si>
  <si>
    <t>Tầng 01 TTTM The CBD, 125 Đồng Văn Cống, Phường Thạnh Mỹ Lợi, Thành phố Thủ Đức, Thành phố Hồ Chí Minh, Việt Nam</t>
  </si>
  <si>
    <t>0301175691-031</t>
  </si>
  <si>
    <t>Đường Lê Duẩn, Khu phố 2, Xã Tân Châu, Tỉnh Tây Ninh, Việt Nam</t>
  </si>
  <si>
    <t>0301175691-032</t>
  </si>
  <si>
    <t>COOP-034</t>
  </si>
  <si>
    <t>CHI NHÁNH LIÊN HIỆP HỢP TÁC XÃ THƯƠNG MẠI TP. HỒ CHÍ MINH-CO.OPMART NAM ĐỊNH</t>
  </si>
  <si>
    <t>Số 91, đường Điện Biên, Phường Cửa Bắc, Thành phố Nam Định, Tỉnh Nam Định, Việt Nam</t>
  </si>
  <si>
    <t>0301175691-034</t>
  </si>
  <si>
    <t>Nam Định</t>
  </si>
  <si>
    <t>Số Nhà 205B Lê Hồng Phong, Phường Kon Tum, Tỉnh Quảng Ngãi, Việt Nam</t>
  </si>
  <si>
    <t>0301175691-035</t>
  </si>
  <si>
    <t>Tầng 1-Tầng 2, Khối A&amp;B, Cao ốc Đất Phương Nam, 241A Chu Văn An, Phường 12, Quận Bình Thạnh, Thành phố Hồ Chí Minh, Việt Nam</t>
  </si>
  <si>
    <t>0301175691-036</t>
  </si>
  <si>
    <t>Số 20 Đường Mạc Công Du, Khu phố 1 Đông Hồ, Phường Hà Tiên, Tỉnh An Giang, Việt Nam</t>
  </si>
  <si>
    <t>0301175691-037</t>
  </si>
  <si>
    <t>Số 1469 đường Độc Lập, phường Phú Mỹ, Thành phố Hồ Chí Minh, Việt Nam</t>
  </si>
  <si>
    <t>0301175691-038</t>
  </si>
  <si>
    <t>Số 79 Đường 30/4, Khu phố 2, Phường Mỹ Phước Tây, Tỉnh Đồng Tháp, Việt Nam</t>
  </si>
  <si>
    <t>0301175691-039</t>
  </si>
  <si>
    <t>Khu nhà Cao ốc KII, Phường Hồng Ngự, Tỉnh Đồng Tháp, Việt Nam</t>
  </si>
  <si>
    <t>0301175691-040</t>
  </si>
  <si>
    <t>coop0400</t>
  </si>
  <si>
    <t>Co-opFood Nguyễn Thái Sơn</t>
  </si>
  <si>
    <t>306 Nguyễn Thái Sơn, Phường 5, Quận Gò Vấp, HCM</t>
  </si>
  <si>
    <t>coop0401</t>
  </si>
  <si>
    <t>Cửa Hàng Co.opFood Bình Giã</t>
  </si>
  <si>
    <t>33 Bình Giã, Phường Tân Bình, TP HCM</t>
  </si>
  <si>
    <t>coop0402</t>
  </si>
  <si>
    <t>Cửa Hàng Co.opFood Thống Nhất</t>
  </si>
  <si>
    <t>481 Thống Nhất, Phường An Hội Đông, TP HCM</t>
  </si>
  <si>
    <t>coop0403</t>
  </si>
  <si>
    <t>Cửa Hàng Co.opFood 203 Võ Thành Trang</t>
  </si>
  <si>
    <t>203-205 Võ Thành Trang, Phường Bảy Hiền, TP HCM</t>
  </si>
  <si>
    <t>coop0404</t>
  </si>
  <si>
    <t>Cửa Hàng Coopfood Phạm Thế Hiển 2</t>
  </si>
  <si>
    <t>1289 đường Phạm Thế Hiển, Phường Bình Đông,TP HCM</t>
  </si>
  <si>
    <t>coop0405</t>
  </si>
  <si>
    <t>Cửa Hàng Coopfood 418 Trần Văn Giàu</t>
  </si>
  <si>
    <t>Số 418 Đường số 7, Phường Bình Tân ,TP HCM</t>
  </si>
  <si>
    <t>coop0406</t>
  </si>
  <si>
    <t>Cửa hàng Co.op Food 85 Nguyễn Sơn</t>
  </si>
  <si>
    <t>69-71 Nguyễn Sơn, Phường Phú Thạnh, TP HCM</t>
  </si>
  <si>
    <t>coop0407</t>
  </si>
  <si>
    <t>Cửa hàng Co.op Food Phú Thuận</t>
  </si>
  <si>
    <t>785 Huỳnh Tấn Phát, Phường Phú Thuận, Quận 7, Tp.HCM</t>
  </si>
  <si>
    <t>coop0408</t>
  </si>
  <si>
    <t>Cửa hàng Co.op Food Thái Sơn</t>
  </si>
  <si>
    <t>A6.7Q Quốc Lộ 1A, Phường Tân Tạo A, Quận Bình Tân (tầng trệt Chung cư THÁI SƠN, kế bên chợ BÀ HOM)</t>
  </si>
  <si>
    <t>Quốc lộ 22B, KP Rạch Sơn, Phường Gò Dầu, Tỉnh Tây Ninh, Việt Nam</t>
  </si>
  <si>
    <t>0301175691-041</t>
  </si>
  <si>
    <t>coop0410</t>
  </si>
  <si>
    <t>Cửa hàng Co.op Food Cát Lái</t>
  </si>
  <si>
    <t>615 Nguyễn Thị Định, Phường Cát Lái, TP HCM</t>
  </si>
  <si>
    <t>Khóm Long Thạnh D, Phường Tân Châu, Tỉnh An Giang, Việt Nam</t>
  </si>
  <si>
    <t>0301175691-042</t>
  </si>
  <si>
    <t>KCN Phước Đông, Phường Gia Lộc, Tỉnh Tây Ninh, Việt Nam</t>
  </si>
  <si>
    <t>0301175691-043</t>
  </si>
  <si>
    <t>Số 1606A Đường Hùng Vương, Phường Việt Trì, Tỉnh Phú Thọ, Việt Nam</t>
  </si>
  <si>
    <t>0301175691-044</t>
  </si>
  <si>
    <t>Phú Thọ</t>
  </si>
  <si>
    <t>Đường Lý Thường Kiệt, Phường Duyên Hải, Tỉnh Vĩnh Long, Việt Nam</t>
  </si>
  <si>
    <t>0301175691-045</t>
  </si>
  <si>
    <t>Tuyến tránh QL50, Khu Phố Thanh Ba, Xã Cần Giuộc, Tỉnh Tây Ninh, Việt Nam</t>
  </si>
  <si>
    <t>0301175691-046</t>
  </si>
  <si>
    <t>Thôn Minh Tân 4, xã Phan Rí Cửa, tỉnh Lâm Đồng, Việt Nam</t>
  </si>
  <si>
    <t>0301175691-047</t>
  </si>
  <si>
    <t>Ấp 2, Xã Tiểu Cần, Tỉnh Vĩnh Long, Việt Nam</t>
  </si>
  <si>
    <t>0301175691-048</t>
  </si>
  <si>
    <t>0301175691-049</t>
  </si>
  <si>
    <t>Tầng trệt - Lầu 1, Khu Chung cư Nhà Sài Gòn, 819 Hương Lộ 2, Phường Bình Trị Đông A, Quận Bình Tân, Thành phố Hồ Chí Minh, Việt Nam</t>
  </si>
  <si>
    <t>0301175691-050</t>
  </si>
  <si>
    <t>35-37 CMT 8, Phường Bình Thủy, Thành phố Cần Thơ, Việt Nam</t>
  </si>
  <si>
    <t>0301175691-052</t>
  </si>
  <si>
    <t>0301175691-053</t>
  </si>
  <si>
    <t>Lô C2-12 KCN Dịch Vụ Thủy Sản Đà Nẵng, đường Bình Than, Phường Sơn Trà, Thành phố Đà Nẵng, Việt Nam</t>
  </si>
  <si>
    <t>0301175691-054</t>
  </si>
  <si>
    <t>Đà Nẵng</t>
  </si>
  <si>
    <t>276 Nguyễn ảnh Thủ, phường Hiệp Thành, Quận 12, Thành phố Hồ Chí Minh, Việt Nam</t>
  </si>
  <si>
    <t>0301175691-056</t>
  </si>
  <si>
    <t>Số 2 khu tái định cư Vĩnh Lộc B đường số 8, Xã Vĩnh Lộc B, Huyện Bình Chánh, Thành phố Hồ Chí Minh, Việt Nam</t>
  </si>
  <si>
    <t>0301175691-057</t>
  </si>
  <si>
    <t>Số 18 đường Đỗ Văn Dậy, Ấp 3, Xã Tân Hiệp, Huyện Hóc Môn, Thành phố Hồ Chí Minh, Việt Nam</t>
  </si>
  <si>
    <t>0301175691-058</t>
  </si>
  <si>
    <t>Số 557 Đường Tô Ký, phường Trung Mỹ Tây, Quận 12, Thành phố Hồ Chí Minh, Việt Nam</t>
  </si>
  <si>
    <t>0301175691-059</t>
  </si>
  <si>
    <t>Đường Nguyễn Văn Linh, Khóm Bắc Sơn, Thị trấn Núi Sập, Huyện Thoại Sơn, Tỉnh An Giang, Việt Nam</t>
  </si>
  <si>
    <t>0301175691-060</t>
  </si>
  <si>
    <t>Thửa đất 11, Tờ Bản Đồ Số 31, Tổ Dân Phố 2, Đường Hùng Vương, Xã Quảng Phú, Tỉnh Đắk Lắk, Việt Nam</t>
  </si>
  <si>
    <t>0301175691-061</t>
  </si>
  <si>
    <t>0301175691-062</t>
  </si>
  <si>
    <t>coop0626</t>
  </si>
  <si>
    <t>Cửa hàng Co.op Food CC Bình Phú 1</t>
  </si>
  <si>
    <t>Số 65-67 Đường 20, Phường Bình Phú, TP HCM</t>
  </si>
  <si>
    <t>0301175691-063</t>
  </si>
  <si>
    <t>coop0631</t>
  </si>
  <si>
    <t>Cửa hàng Co.op Food 239 Dương Đình Hội</t>
  </si>
  <si>
    <t>239 ( số cũ 2.212C ) Đường Dương Đình Hội, KP3, Phường Tăng Nhơn Phú B, Quận 9, Tp.HCM</t>
  </si>
  <si>
    <t>coop0633</t>
  </si>
  <si>
    <t>Cửa hàng Co.op Food  397 Phan Huy Ích</t>
  </si>
  <si>
    <t>397 Phan Huy Ích, Phường 14, Quận Gò Vấp, HCM</t>
  </si>
  <si>
    <t>coop0634</t>
  </si>
  <si>
    <t>13 Lê Văn Thịnh, Phường Bình Trưng, TP HCM</t>
  </si>
  <si>
    <t>coop0635</t>
  </si>
  <si>
    <t>Cửa Hàng Co.opFood Hoàng Diệu 2</t>
  </si>
  <si>
    <t>135 Hoàng Diệu 2, Phường Linh Trung, Thành phố Thủ Đức, TP.HCM</t>
  </si>
  <si>
    <t>0.01 Khu chung cư cao tầng kết hợp TM-DV tại lô BC, Đường 4, KP. 4, Phường Tam Bình, Thành phố Thủ Đức, Thành phố Hồ Chí Minh</t>
  </si>
  <si>
    <t>0301175691-064</t>
  </si>
  <si>
    <t>coop0641</t>
  </si>
  <si>
    <t>Cửa Hàng Co.opFood Saigon Town</t>
  </si>
  <si>
    <t>Diện tích thương mại tầng G, Cao ốc Saigon Town số 83/16 Thoại Ngọc Hầu, Phường Hòa Thạnh, TP HCM</t>
  </si>
  <si>
    <t>coop0642</t>
  </si>
  <si>
    <t>Cửa Hàng Co.opFood 372 Nơ Trang Long</t>
  </si>
  <si>
    <t>372-372B Nơ Trang Long , Phường Bình Lợi Trung, TP HCM</t>
  </si>
  <si>
    <t>coop0647</t>
  </si>
  <si>
    <t>Căn hộ thương mại số 01, tầng 1, khu chung cư Block H thuộc khu BT, Lô 13B khu dân cư Conic - khu dô thị mới Nam TP HCM, Xã Bình Hưng, TP HCM</t>
  </si>
  <si>
    <t>coop0652</t>
  </si>
  <si>
    <t>Cửa Hàng Co.opFood Linh Chiểu</t>
  </si>
  <si>
    <t>110 Đường 17, Phường Thủ Đức, TP HCM</t>
  </si>
  <si>
    <t>coop0653</t>
  </si>
  <si>
    <t>Cửa Hàng Co.opFood Bùi Thế Mỹ 31</t>
  </si>
  <si>
    <t>31-33 Bùi Thế Mỹ, Phường Bảy Hiền, TP HCM</t>
  </si>
  <si>
    <t>coop0654</t>
  </si>
  <si>
    <t>Cửa hàng Co.op Food Krista</t>
  </si>
  <si>
    <t>Căn Shophouse Thương mại T2, 00.04 tại tòa nhà Krista, 537 Nguyễn Duy Trinh, Phường Bình Trưng, TP HCM</t>
  </si>
  <si>
    <t>coop0656</t>
  </si>
  <si>
    <t>Cửa hàng Co.op Food Gia Phú</t>
  </si>
  <si>
    <t>219/45 Đường 5, Phường Bình Hưng Hòa, Hcm</t>
  </si>
  <si>
    <t>coop0657</t>
  </si>
  <si>
    <t>Cửa hàng Co.op Food Vành Đai</t>
  </si>
  <si>
    <t>62 Đường 44, Phường Bình Phú, TP HCM</t>
  </si>
  <si>
    <t>coop0658</t>
  </si>
  <si>
    <t>Cửa Hàng Co.opFood Man Thiện 280</t>
  </si>
  <si>
    <t>280 Man Thiện, Phường Tăng Nhơn Phú, TP HCM</t>
  </si>
  <si>
    <t>Đường Hùng Vương, xã Tháp Mười, Tỉnh Đồng Tháp, Việt Nam</t>
  </si>
  <si>
    <t>0301175691-066</t>
  </si>
  <si>
    <t>coop0661</t>
  </si>
  <si>
    <t>Cửa Hàng Co.opFood Đinh Bộ Lĩnh 81</t>
  </si>
  <si>
    <t>81 Đinh Bộ Lĩnh, Phường Bình Thạnh, TP HCM</t>
  </si>
  <si>
    <t>coop0665</t>
  </si>
  <si>
    <t>Cửa Hàng Co.opFood Tỉnh Lộ 15-1031</t>
  </si>
  <si>
    <t>1025 Tỉnh Lộ 15, Xã An Nhơn Tây,TP HCM</t>
  </si>
  <si>
    <t>coop0671</t>
  </si>
  <si>
    <t>Cửa Hàng Co.opFood Quốc Lộ 22-726</t>
  </si>
  <si>
    <t>726 Quốc Lộ 22, Xã Tân An Hội, TP HCM</t>
  </si>
  <si>
    <t>coop0678</t>
  </si>
  <si>
    <t>Cửa Hàng Co.opFood Đông Bắc</t>
  </si>
  <si>
    <t>228.1 Khu phố 2A, Phường Tân Chánh Hiệp, Quận 12, Tp.HCM</t>
  </si>
  <si>
    <t>coop0687</t>
  </si>
  <si>
    <t>Cửa hàng Co.op Food Trần Văn Giàu 5C13</t>
  </si>
  <si>
    <t>5C13 Trần Văn Giàu, Xã Vĩnh Lộc, TP HCM</t>
  </si>
  <si>
    <t>coop0691</t>
  </si>
  <si>
    <t>Cửa Hàng Co.opFood Tân Quy</t>
  </si>
  <si>
    <t>102 Đường 15, Phường Tân Hưng, TP HCM</t>
  </si>
  <si>
    <t>coop0692</t>
  </si>
  <si>
    <t>Cửa Hàng Co.opFood Liên Khu 5-6</t>
  </si>
  <si>
    <t>16 Liên Khu 5-6 , Phường Bình Hưng Hòa B, Quận Bình Tân, TP HCM</t>
  </si>
  <si>
    <t>coop0694</t>
  </si>
  <si>
    <t>Cửa Hàng Co.opFood Thăng Long 31</t>
  </si>
  <si>
    <t>31 Thăng Long, Phường Tân Sơn Nhất, TP HCM</t>
  </si>
  <si>
    <t>coop0695</t>
  </si>
  <si>
    <t>Cửa Hàng Co.opFood Lê Lợi 60</t>
  </si>
  <si>
    <t>60 Lê Lợi, Xã Hóc Môn, TP HCM</t>
  </si>
  <si>
    <t>Lô CCĐT-01, Khu B1, Vũ Yên-Tòa nhà Vincom Mega Mall Vũ Yên, phường Thủy Nguyên, thành phố Hải Phòng, Việt Nam</t>
  </si>
  <si>
    <t>0301175691-072</t>
  </si>
  <si>
    <t>coop0827</t>
  </si>
  <si>
    <t>Cửa Hàng Co.opFood Ba Đình</t>
  </si>
  <si>
    <t>coop15001</t>
  </si>
  <si>
    <t>Cửa Hàng Co.opFood HT Hải Thượng Lãn Ông</t>
  </si>
  <si>
    <t>208 Hải Thượng Lãn Ông, Tỉnh Hà Tĩnh</t>
  </si>
  <si>
    <t>hệ thống coopfood tỉnh</t>
  </si>
  <si>
    <t>Hà Tĩnh</t>
  </si>
  <si>
    <t>coop15004</t>
  </si>
  <si>
    <t>Cửa hàng Coopfood HT Vũ Quang</t>
  </si>
  <si>
    <t>Số 88 - Tổ 9, Đường Vũ Quang-Phường Trần Phú-Tp Hà Tĩnh-Tỉnh Hà Tĩnh</t>
  </si>
  <si>
    <t>coop18506</t>
  </si>
  <si>
    <t>Cửa Hàng Co.opFood TH Tân Thành</t>
  </si>
  <si>
    <t>Lô số 51+52 MBQH 90/UB-CN phường Đông Vệ, thành phố Thanh Hóa, tỉnh Thanh Hóa</t>
  </si>
  <si>
    <t>Thanh Hóa</t>
  </si>
  <si>
    <t>coop2001</t>
  </si>
  <si>
    <t>533B Tỉnh Lộ 15, Xã Tân Thạnh Đông, TP HCM</t>
  </si>
  <si>
    <t>coop2002</t>
  </si>
  <si>
    <t>Cửa hàng Co.op Food An Dương Vương 451</t>
  </si>
  <si>
    <t>451-453 An Dương Vương, Phường Bình Phú, TP HCM</t>
  </si>
  <si>
    <t>coop2003</t>
  </si>
  <si>
    <t>Cửa Hàng Co.opFood Lê Thị Hà 2</t>
  </si>
  <si>
    <t>2 Lê Thị Hà, TT. Hóc Môn, Hóc Môn, Thành phố Hồ Chí Minh</t>
  </si>
  <si>
    <t>coop2005</t>
  </si>
  <si>
    <t>Cửa Hàng Co.opFood Hồ Văn Long 70</t>
  </si>
  <si>
    <t>70A Hồ Văn Long, Phường Bình Tân, TP HCM</t>
  </si>
  <si>
    <t>coop2006</t>
  </si>
  <si>
    <t>Cửa Hàng Co.opFood Lã Xuân Oai 138</t>
  </si>
  <si>
    <t>138A Lã Xuân Oai, Phường Tăng Nhơn Phú, TP HCM</t>
  </si>
  <si>
    <t>coop2008</t>
  </si>
  <si>
    <t>Cửa hàng Co.op Food CC Hoàng Quân</t>
  </si>
  <si>
    <t>Căn hộ số SH3-07, tầng trệt, khối HQ3 thuộc Dự án nhà ở xã hội Khu chung cư CC1-Khu 2 thuộc khu 17 - khu đô thị mới Nam thành phố tại Đại lộ Nguyễn Văn Linh, Phường Bình Đông, TP HCM</t>
  </si>
  <si>
    <t>coop2009</t>
  </si>
  <si>
    <t>Cửa Hàng Co.opFood Gò Dưa 112</t>
  </si>
  <si>
    <t>112 Đường Gò Dưa, Phường Tam Bình, TP HCM</t>
  </si>
  <si>
    <t>coop2010</t>
  </si>
  <si>
    <t>Cửa Hàng Co.opFood CC IDICO</t>
  </si>
  <si>
    <t>Khu thương mại dịch vụ tại tầng 1, Khối C, thuộc Dự án Khu căn hộ cao tầng Tân Phú IDICO, số 262/13 - 262/15, Lũy Bán Bích, phường Tân Phú, TP HCM</t>
  </si>
  <si>
    <t>coop2011</t>
  </si>
  <si>
    <t>Cửa Hàng Co.opFood CC LACASA</t>
  </si>
  <si>
    <t>Căn hộ số B3 &amp; B4 &amp; B5 thuộc khu thương mại dịch vụ Tầng 1, Block 1A Chung cư LaCaSa, 89 Hoàng Quốc Việt, Phường Phú Thuận, TP HCM</t>
  </si>
  <si>
    <t>coop2014</t>
  </si>
  <si>
    <t>Cửa Hàng Co.opFood Kênh Tân Hóa</t>
  </si>
  <si>
    <t>405-407 Kênh Tân Hóa, Phường Tân Phú, TP HCM</t>
  </si>
  <si>
    <t>coop2015</t>
  </si>
  <si>
    <t>169 Trương Phước Phan, P Bình Trị Đông, TP HCM</t>
  </si>
  <si>
    <t>coop2016</t>
  </si>
  <si>
    <t>Cửa Hàng Co.opFood Hà Huy Giáp 302</t>
  </si>
  <si>
    <t>302/40 Hà Huy Giáp, Phường Thới An, TP HCM</t>
  </si>
  <si>
    <t>coop2017</t>
  </si>
  <si>
    <t>Cửa hàng Co.op Food Tân Sơn Nhì 387</t>
  </si>
  <si>
    <t>387 Đường Tân Sơn Nhì, P Tân Sơn, TP HCM</t>
  </si>
  <si>
    <t>coop2019</t>
  </si>
  <si>
    <t>Cửa hàng Co.op Food Phan Văn Hớn 151</t>
  </si>
  <si>
    <t>151A Phan Văn Hớn, Xã Bà Điểm, TP HCM</t>
  </si>
  <si>
    <t>coop2020</t>
  </si>
  <si>
    <t>Cửa Hàng Co.opFood Nguyễn Văn Khạ 198</t>
  </si>
  <si>
    <t>198 Nguyễn Văn Khạ, KP8, Thị Trấn Củ Chi, Huyện Củ Chi, Tp.HCM</t>
  </si>
  <si>
    <t>coop2021</t>
  </si>
  <si>
    <t>Cửa Hàng Co.opFood CC 4S Linh Đông</t>
  </si>
  <si>
    <t>Khu TM dịch vụ A-02 Tầng trệt G, Block A Chung Cư 4S Linh Đông, Đường 30, Phường Hiệp Bình, TP HCM</t>
  </si>
  <si>
    <t>coop2025</t>
  </si>
  <si>
    <t>Cửa Hàng Co.opFood Tân Xuân</t>
  </si>
  <si>
    <t>33/4A Ấp Mới 1, Xã Tân Xuân, Hóc Môn, TP. HCM</t>
  </si>
  <si>
    <t>coop2032</t>
  </si>
  <si>
    <t>153 Nguyễn Thị Sóc, Xã Bà Điểm, TP HCM</t>
  </si>
  <si>
    <t>coop2033</t>
  </si>
  <si>
    <t>Cửa Hàng Co.opFood Tôn Đản</t>
  </si>
  <si>
    <t>167 Tôn Đản, Phường Xóm Chiếu, TP HCM</t>
  </si>
  <si>
    <t>coop2034</t>
  </si>
  <si>
    <t>35H-36H, Xã Bà Điểm, TP HCM</t>
  </si>
  <si>
    <t>coop2035</t>
  </si>
  <si>
    <t>Cửa Hàng Co.opFood Trần Văn Danh 12</t>
  </si>
  <si>
    <t>12-12A Trần Văn Danh, Phường Tân Bình, TP HCM</t>
  </si>
  <si>
    <t>coop2039</t>
  </si>
  <si>
    <t>Cửa Hàng Co.opFood Nguyễn Hữu Tiến 11</t>
  </si>
  <si>
    <t>11, Nguyễn Hữu Tiến, Phường Tây Thạnh, TP HCM</t>
  </si>
  <si>
    <t>coop2041</t>
  </si>
  <si>
    <t>Cửa Hàng Co.opFood Thạnh Lộc 17</t>
  </si>
  <si>
    <t>17 -17A-17B-17C Thạnh Lộc 29, Phường An Phú Đông, TP HCM</t>
  </si>
  <si>
    <t>coop2042</t>
  </si>
  <si>
    <t>Cửa Hàng Co.opFood Nguyễn Xí 247</t>
  </si>
  <si>
    <t>274A Nguyễn Xí , Phường Bình Lợi Trung, TP HCM</t>
  </si>
  <si>
    <t>coop2044</t>
  </si>
  <si>
    <t>Cửa Hàng Co.opFood Tân Chánh Hiệp 10</t>
  </si>
  <si>
    <t>15 tân chánh hiệp, p. tân chánh hiệp, quận 12, tp. hcm</t>
  </si>
  <si>
    <t>coop2045</t>
  </si>
  <si>
    <t>Cửa Hàng Co.opFood ĐS12 Trường Thọ</t>
  </si>
  <si>
    <t>Số 2, Đường Số 12, Phường Thủ Đức, TP HCM</t>
  </si>
  <si>
    <t>coop2050</t>
  </si>
  <si>
    <t>2050. Cửa Hàng Co.opFood Dương Thị Mười 456</t>
  </si>
  <si>
    <t>456 Dương Thị Mười, Phường Tân Thời Hiệp, quận 12, thành phố Hồ Chí Minh</t>
  </si>
  <si>
    <t>coop2051</t>
  </si>
  <si>
    <t>Cửa Hàng Co.opFood Bình An</t>
  </si>
  <si>
    <t>33 Đường số 2, Phường An Khánh, TP HCM</t>
  </si>
  <si>
    <t>coop2052</t>
  </si>
  <si>
    <t>Cửa Hàng Co.opFood Phan Xích Long 37</t>
  </si>
  <si>
    <t>37C Phan Xích Long, Phường Đức Nhuận, TP HCM</t>
  </si>
  <si>
    <t>coop2055</t>
  </si>
  <si>
    <t>Cửa Hàng Co.opFood Nguyễn Ảnh Thủ 699</t>
  </si>
  <si>
    <t>699 Nguyễn Ảnh Thủ, Phường Hiệp Thành, Quận 12, Tp.HCM</t>
  </si>
  <si>
    <t>coop2056</t>
  </si>
  <si>
    <t>Cửa Hàng Co.opFood Vườn Lài 192</t>
  </si>
  <si>
    <t>Số 192 Đường Vườn Lài, P. Tân Sơn, TP HCM</t>
  </si>
  <si>
    <t>coop2057</t>
  </si>
  <si>
    <t>Cửa Hàng Co.opFood Nguyễn Thị Đặng 367</t>
  </si>
  <si>
    <t>367 Nguyễn Thị Đặng, Phường Tân Thới Hiệp, TP HCM</t>
  </si>
  <si>
    <t>coop2059</t>
  </si>
  <si>
    <t>Cửa Hàng Co.opFood Trần Văn Quang 86</t>
  </si>
  <si>
    <t>86 Trần Văn Quang, Phường 1 Bảy Hiền, TP HCM</t>
  </si>
  <si>
    <t>coop2060</t>
  </si>
  <si>
    <t>Cửa Hàng Co.opFood Tỉnh Lộ 8-628</t>
  </si>
  <si>
    <t>Số 628 Tỉnh Lộ 8, Xã Củ Chi, TP HCM</t>
  </si>
  <si>
    <t>coop2063</t>
  </si>
  <si>
    <t>182 Phan Văn Hân, Phường Gia Định, TP HCM</t>
  </si>
  <si>
    <t>coop2066</t>
  </si>
  <si>
    <t>Cửa Hàng Co.opFood Tam Hà 64</t>
  </si>
  <si>
    <t>64 Tam Hà, Phường Tam Bình, TP HCM</t>
  </si>
  <si>
    <t>coop2069</t>
  </si>
  <si>
    <t>1187 Lê Văn Lương, Xã Nhà Bè, TP HCM</t>
  </si>
  <si>
    <t>coop2070</t>
  </si>
  <si>
    <t>Cửa Hàng Co.opFood Nơ Trang Long 235</t>
  </si>
  <si>
    <t>235-235A Nơ Trang long, Phường 11, Quận Bình Thạnh</t>
  </si>
  <si>
    <t>coop2072</t>
  </si>
  <si>
    <t>Cửa Hàng Co.opFood CC Hoàng Kim Thế Gia</t>
  </si>
  <si>
    <t>Căn A002 chung cư Hoàng Kim Thế Gia, 31 Trương Phước Phan, Phường Bình Trị Đông, TP HCM</t>
  </si>
  <si>
    <t>coop2073</t>
  </si>
  <si>
    <t>2073. Cửa Hàng Co.opFood liên khu 4-5</t>
  </si>
  <si>
    <t>144/5 Liên Khu 4-5, Phường Bình Tân, TP HCM</t>
  </si>
  <si>
    <t>coop2076</t>
  </si>
  <si>
    <t>Cửa Hàng Co.opFood Trần Thị Cờ 292</t>
  </si>
  <si>
    <t>292 Trần Thị Cờ, phường Thới An, TP HCM</t>
  </si>
  <si>
    <t>coop2078</t>
  </si>
  <si>
    <t>Cửa hàng Co.opFood Nguyễn Thái Bình 349</t>
  </si>
  <si>
    <t>349 Nguyễn Thái Bình, Phường Bảy Hiền, TP HCM</t>
  </si>
  <si>
    <t>coop2079</t>
  </si>
  <si>
    <t>Cửa Hàng Co.opFood ĐS9 Linh Tây</t>
  </si>
  <si>
    <t>63A Đường Số 9, Phường Linh Xuân, TP HCM</t>
  </si>
  <si>
    <t>coop2080</t>
  </si>
  <si>
    <t>Cửa Hàng Co.opFood Trần Văn Mười 12</t>
  </si>
  <si>
    <t>12/6B Trần Văn Mười, Xã Xuân Thới Đông, Hóc Môn, TP. HCM</t>
  </si>
  <si>
    <t>coop2081</t>
  </si>
  <si>
    <t>Cửa hàng Co.op Food  Lê Thị Hồng 40</t>
  </si>
  <si>
    <t>40/51 Lê Thị Hồng, Phường 17, Quận Gò Vấp, Tp.HCM</t>
  </si>
  <si>
    <t>coop2082</t>
  </si>
  <si>
    <t>Cửa Hàng Co.opFood An Lộc</t>
  </si>
  <si>
    <t>107 - 109 Đường Số 5, Phường Gò Vấp, TP HCM</t>
  </si>
  <si>
    <t>coop2083</t>
  </si>
  <si>
    <t>Cửa Hàng Co.opFood Lê Văn Khương 551</t>
  </si>
  <si>
    <t>551/197 – 551/199 Lê Văn Khương, KP 5, Phường Hiệp Thành, Quận 12, Tp.HCM</t>
  </si>
  <si>
    <t>coop2084</t>
  </si>
  <si>
    <t>Cửa Hàng Co.opFood Sơn Kỳ 1</t>
  </si>
  <si>
    <t>01 Đường DC8, Phường Sơn Kỳ, Quận Tân Phú, Tp.HCM</t>
  </si>
  <si>
    <t>coop2085</t>
  </si>
  <si>
    <t>Cửa Hàng Co.opFood Phan Văn Hớn 285</t>
  </si>
  <si>
    <t>TM.02, Tầng 1+ Tầng 2 Tòa nhà Green Nest 3, thuộc Chung cư Tecco Tower Tham Lương (Tecco Green Nest), Phường Đông Hưng, TP HCM</t>
  </si>
  <si>
    <t>coop2086</t>
  </si>
  <si>
    <t>Cửa hàng Co.op Food Trường Chinh 22</t>
  </si>
  <si>
    <t>Căn hộ 0.09, Tầng trệt và lửng, Chung cư 163A đường Trường Chinh, Phường Đông Hưng, TP HCM</t>
  </si>
  <si>
    <t>coop2087</t>
  </si>
  <si>
    <t>Cửa Hàng Co.opFood Vision</t>
  </si>
  <si>
    <t>Tầng Trệt, Block C, Khu dân cư Tầm nhì (TTTM Vision), 96 Trần Đại Nghĩa, Phường An Lạc, TP HCM</t>
  </si>
  <si>
    <t>coop2088</t>
  </si>
  <si>
    <t>Cửa Hàng Co.opFood Tam Phú</t>
  </si>
  <si>
    <t>Căn số 007-0.08, Khối A1, Chung Cư Tam Phú, Đường Cây Keo, Phường Tam Bình, TP HCM</t>
  </si>
  <si>
    <t>coop2089</t>
  </si>
  <si>
    <t>Cửa Hàng Co.opFood Sunview</t>
  </si>
  <si>
    <t>Số 0. 10 Đường Gò Dưa, Tầng 1, Khối A1 Chung Cư Thuộc Dự Án Khu Nhà Ở Hiệp Bình Phước - Tam Bình, Phường Hiệp Bình, TP HCM</t>
  </si>
  <si>
    <t>coop2090</t>
  </si>
  <si>
    <t>Cửa Hàng Co.opFood Tân Sơn Nhì</t>
  </si>
  <si>
    <t>177 Tân Sơn Nhì, Phường Tân Sơn Nhì, Quận Tân Phú, Tp.HCM</t>
  </si>
  <si>
    <t>coop2095</t>
  </si>
  <si>
    <t>Cửa Hàng Co.opFood Thủ Thiêm Garden</t>
  </si>
  <si>
    <t>Số 1.01 Lô A (Căn DVTM A-1-01, Tầng 1, Block A), dự án Chung cư Phước Long B, 269 Đường Liên Phường, khu phố 6, Phường Phước Long B, Thành phố Thủ Đức, Thành phố Hồ Chí Minh</t>
  </si>
  <si>
    <t>coop2097</t>
  </si>
  <si>
    <t>Cửa Hàng Co.opFood Phạm Văn Hai 91</t>
  </si>
  <si>
    <t>91 Phạm Văn Hai, Phường 3, Quận Tân Bình, Tp.HCM</t>
  </si>
  <si>
    <t>coop2101</t>
  </si>
  <si>
    <t>Cửa Hàng Co.opFood Đất Mới 272</t>
  </si>
  <si>
    <t>272A Đất Mới, Phường Bình Trị Đông, TP HCM</t>
  </si>
  <si>
    <t>coop2102</t>
  </si>
  <si>
    <t>Cửa Hàng Co.opFood Tô Ngọc Vân 478</t>
  </si>
  <si>
    <t>478A - 482A Tô Ngọc Vân, Phường Thới An, TP HCM</t>
  </si>
  <si>
    <t>coop2104</t>
  </si>
  <si>
    <t>Cửa Hàng Co.opFood Cây Trâm</t>
  </si>
  <si>
    <t>246 Nguyễn Văn Khối, Phường Thông Tây Hội, TP HCM</t>
  </si>
  <si>
    <t>coop2105</t>
  </si>
  <si>
    <t>Cửa Hàng Co.opFood Tỉnh Lộ 15-275</t>
  </si>
  <si>
    <t>Số 287 Tỉnh lộ 15, Xã Phú Hòa Đông, TP HCM</t>
  </si>
  <si>
    <t>coop2106</t>
  </si>
  <si>
    <t>Cửa Hàng Co.opFood CC Calla Garden</t>
  </si>
  <si>
    <t>Căn hộ thương mại dịch vụ T2 - 0.02 thuộc chung cư cao tầng Calla Garden, Khu dân cư Greenlife - 13C, Khu đô thị mới Nam Thành phố, Xã Bình Hưng, TP HCM</t>
  </si>
  <si>
    <t>coop2108</t>
  </si>
  <si>
    <t>Cửa Hàng Co.opFood Chung Cư Ehome S</t>
  </si>
  <si>
    <t>Tầng 1 (trệt),Block A Ehome S, Đường số 9, Phường Long Trường, TP HCM</t>
  </si>
  <si>
    <t>coop2110</t>
  </si>
  <si>
    <t>Cửa Hàng Co.opFood Nguyễn Thị Búp 101M</t>
  </si>
  <si>
    <t>101M Nguyễn Thị Búp, Phường Tân Thới Hiệp, TP HCM</t>
  </si>
  <si>
    <t>coop2113</t>
  </si>
  <si>
    <t>Cửa Hàng Co.opFood Chung Cư Saigon Co.op</t>
  </si>
  <si>
    <t>Tầng trệt- lửng khu chức năng TM-DV ký hiệu số 0.02 Chung cư Saigon Co.op số 688/57/99 Lê Đức Thọ, Phường An Hội Đông, TP HCM</t>
  </si>
  <si>
    <t>coop2115</t>
  </si>
  <si>
    <t>Cửa Hàng Co.opFood Thanh Đa</t>
  </si>
  <si>
    <t>Tầng 1, Cao ốc căn hộ và văn phòng Thanh Yến - Bình Thạnh, Số 7 Thanh Đa, Phường Bình Quới, TP HCM</t>
  </si>
  <si>
    <t>coop212</t>
  </si>
  <si>
    <t>Cửa Hàng Co.opFood Pasteur</t>
  </si>
  <si>
    <t>95 Pasteur, Phường Sài Gòn, TP HCM</t>
  </si>
  <si>
    <t>coop2120</t>
  </si>
  <si>
    <t>Cửa Hàng Co.opFood Nguyễn Thông 1</t>
  </si>
  <si>
    <t>Số 01 Nguyễn Thông, phường Nhiêu Lộc, TP HCM</t>
  </si>
  <si>
    <t>coop2123</t>
  </si>
  <si>
    <t>Cửa Hàng Co.opFood Bình Khánh</t>
  </si>
  <si>
    <t>2680 Huỳnh Tấn Phát, Xã Nhà Bè, TP HCM</t>
  </si>
  <si>
    <t>coop2124</t>
  </si>
  <si>
    <t>Cửa Hàng Co.opFood Thoại Ngọc Hầu 1</t>
  </si>
  <si>
    <t>1C Thoại Ngọc Hầu, Phường Hòa Thạnh, Quận Tân Phú, HCM</t>
  </si>
  <si>
    <t>coop2125</t>
  </si>
  <si>
    <t>Cửa Hàng Co.opFood Vĩnh Viễn 393</t>
  </si>
  <si>
    <t>391-393 Vĩnh Viễn, Phường Diên Hồng, TP HCM</t>
  </si>
  <si>
    <t>coop2129</t>
  </si>
  <si>
    <t>102/5 Đường Nguyễn Văn Tạo, Xã Hiệp Phước, TP HCM</t>
  </si>
  <si>
    <t>coop213</t>
  </si>
  <si>
    <t>Cửa Hàng Co.opFood Trần Chánh Chiếu</t>
  </si>
  <si>
    <t>113 Trần Chánh Chiếu, Phường Chợ Lớn, TP HCM</t>
  </si>
  <si>
    <t>coop2131</t>
  </si>
  <si>
    <t>Cửa Hàng Co.opFood Quách Đình Bảo</t>
  </si>
  <si>
    <t>37 Quách Đình Bảo, Phường Phú Thạnh, TP HCM</t>
  </si>
  <si>
    <t>coop2132</t>
  </si>
  <si>
    <t>Cửa Hàng Co.opFood Trương Quốc Dung</t>
  </si>
  <si>
    <t>35-37 Trương Quốc Dung, Phường Phú Nhuận, TP HCM</t>
  </si>
  <si>
    <t>coop2134</t>
  </si>
  <si>
    <t>Cửa Hàng Co.opFood CC Phú Hoàng Anh</t>
  </si>
  <si>
    <t>Nhà thương mại dịch vụ số 1.4, tầng 1, Khu C Cao ốc Phú Hoàng Anh, Đường Nguyễn Hữu Thọ, xã Phước Kiển, TP HCM</t>
  </si>
  <si>
    <t>coop2135</t>
  </si>
  <si>
    <t>Cửa Hàng Co.opFood Nguyễn Văn Dung</t>
  </si>
  <si>
    <t>18C - 18D Nguyễn Văn Dung, Phường An Nhơn, TP HCM</t>
  </si>
  <si>
    <t>coop2137</t>
  </si>
  <si>
    <t>Cửa Hàng Co.opFood Nguyễn Thái Học Premium</t>
  </si>
  <si>
    <t>199-205 Nguyễn Thái Học, Phường Bến Thành, TP HCM</t>
  </si>
  <si>
    <t>coop2138</t>
  </si>
  <si>
    <t>Cửa Hàng Co.opFood Đường Số 8 Linh Trung</t>
  </si>
  <si>
    <t>12 Đường số 8, phường Linh Xuân, TP HCM</t>
  </si>
  <si>
    <t>coop214</t>
  </si>
  <si>
    <t>Cửa Hàng Co.opFood Chu Văn An</t>
  </si>
  <si>
    <t>43 Đường số 1, Cư xá Chu Văn An, Phường Bình Thạnh, TP HCM</t>
  </si>
  <si>
    <t>coop2141</t>
  </si>
  <si>
    <t>Cửa Hàng Co.opFood Thới Hòa</t>
  </si>
  <si>
    <t>E5/18B Thới Hòa, Xã Vĩnh Lộc, TP HCM</t>
  </si>
  <si>
    <t>coop2142</t>
  </si>
  <si>
    <t>Cửa Hàng Co.opFood Kỳ Đồng</t>
  </si>
  <si>
    <t>20A Kỳ Đồng, Phường Nhiêu Lộc, TP HCM</t>
  </si>
  <si>
    <t>coop2147</t>
  </si>
  <si>
    <t>Cửa Hàng Co.opFood Ehome 3</t>
  </si>
  <si>
    <t>31-33 Đường số 1, Khu Tái Định Cư Cảng Sông Phú Định, phường Phú Định, TP HCM</t>
  </si>
  <si>
    <t>coop2148</t>
  </si>
  <si>
    <t>Cửa Hàng Co.opFood Nguyễn Sỹ Sách</t>
  </si>
  <si>
    <t>77 Nguyễn Sỹ Sách, phường Tân Bình, TP HCM</t>
  </si>
  <si>
    <t>coop2150</t>
  </si>
  <si>
    <t>Cửa Hàng Co.opFood Nguyễn Văn Đậu 21</t>
  </si>
  <si>
    <t>21A - 21A1 Nguyễn Văn Đậu, Phường Đức Nhuận, TP HCM</t>
  </si>
  <si>
    <t>coop2152</t>
  </si>
  <si>
    <t>Cửa Hàng Co.opFood Trung Mỹ Tây</t>
  </si>
  <si>
    <t>206 Quốc Lộ 22, phường Trung Mỹ Tây,TP HCM</t>
  </si>
  <si>
    <t>coop2153</t>
  </si>
  <si>
    <t>Cửa Hàng Co.opFood CC Akari City</t>
  </si>
  <si>
    <t>Căn thương mại dịch vụ số AK5-000.02, Tháp T4, T5 - Block D, Chung cư Hoàng Nam (Akari City), phường An Lạc, TP HCM</t>
  </si>
  <si>
    <t>coop2154</t>
  </si>
  <si>
    <t>Cửa Hàng Co.opFood Nơ Trang Long 17</t>
  </si>
  <si>
    <t>Số 17A - 19 -23/1A Nơ Trang Long, phường Gia Định, TP HCM</t>
  </si>
  <si>
    <t>coop2156</t>
  </si>
  <si>
    <t>Cửa Hàng Co.opFood Phan Đình Phùng</t>
  </si>
  <si>
    <t>93 Bắc Ái, Phường Tân Sơn, TP HCM</t>
  </si>
  <si>
    <t>coop2157</t>
  </si>
  <si>
    <t>Cửa Hàng Co.opFood CC Hoàng Quân 2</t>
  </si>
  <si>
    <t>Căn số SH4-07, Tầng 1, Khối HQ4, Khu Chung cư CC1 - Khu 2 thuộc Khu 17 - Khu đô thị mới Nam thành phố, Đại lộ Nguyễn Văn Linh, phường Bình Đông, TP HCM</t>
  </si>
  <si>
    <t>coop2158</t>
  </si>
  <si>
    <t>Cửa Hàng Co.opFood CC Lavita Charm</t>
  </si>
  <si>
    <t>Số 0.15, Tầng 1+2 (Lầu Trệt + 1), Khối A, chung cư Lavita Charm, 58 Đường số 1, khu nhà Lilama 45.1, Phường Thủ Đức, TP HCM</t>
  </si>
  <si>
    <t>coop2159</t>
  </si>
  <si>
    <t>Cửa Hàng Co.opFood Lê Văn Thọ 561</t>
  </si>
  <si>
    <t>561 Lê Văn Thọ, P.14, Q.Gò Vấp, TP.HCM</t>
  </si>
  <si>
    <t>coop2161</t>
  </si>
  <si>
    <t>Cửa hàng Co.op Food CC Sunrise Riverside</t>
  </si>
  <si>
    <t>Căn hộ K.1.11 và K.1.12, tầng 1, Tháp K, thuộc Dự án Khu nhà ở xã Phước Kiển (Lô G và Lô E), Ấp 5, Xã Phước Kiển, Huyện Nhà Bè, HCM</t>
  </si>
  <si>
    <t>coop2162</t>
  </si>
  <si>
    <t>Cửa hàng Co.op Food CC Hoàng Anh Gold House</t>
  </si>
  <si>
    <t>Nhà thương mại dịch vụ số 1.3, Khu B1, Khu nhà ở xã Phước Kiển (Hoàng Anh Gold House), đường Lê Văn Lương, Xã Nhà Bè, TP HCM</t>
  </si>
  <si>
    <t>coop2163</t>
  </si>
  <si>
    <t>Cửa hàng Co.op Food Lý Chiêu Hoàng 113</t>
  </si>
  <si>
    <t>113 Lý Chiêu Hoàng, Phường Bình Phú, TP HCM</t>
  </si>
  <si>
    <t>coop2164</t>
  </si>
  <si>
    <t>Cửa hàng Co.op Food CC Hausneo</t>
  </si>
  <si>
    <t>Căn hộ B.0.03 Lô B, chung cư Bảo Minh EZLAND (HausNeo), số 02 đường số 11, Phường Long Trường, TP HCM</t>
  </si>
  <si>
    <t>coop2168</t>
  </si>
  <si>
    <t>Cửa Hàng Co.opFood Bình Thới 205</t>
  </si>
  <si>
    <t>205-205A Bình Thới, phường 10, quận 11, thành phố Hồ Chí Minh</t>
  </si>
  <si>
    <t>coop2169</t>
  </si>
  <si>
    <t>Cửa Hàng Co.opFood Kha Vạn Cân 557</t>
  </si>
  <si>
    <t>557 phường Kha Vạn Cân, khu phố 6, phường Linh Đông, thành phố Thủ Đức, thành phố Hồ Chí Minh, Việt Nam</t>
  </si>
  <si>
    <t>coop217</t>
  </si>
  <si>
    <t>Cửa Hàng Co.opFood Lê Văn Sỹ</t>
  </si>
  <si>
    <t>209 Lê Văn Sỹ, Phường Nhiêu Lộc, TP HCM</t>
  </si>
  <si>
    <t>coop2170</t>
  </si>
  <si>
    <t>Cửa Hàng Co.opFood Lạc Long Quân 87</t>
  </si>
  <si>
    <t>87 Lạc Long Quân, phường Minh Phụng, TP HCM</t>
  </si>
  <si>
    <t>coop2171</t>
  </si>
  <si>
    <t>Số 0.03 tầng trệt lô B, chung cư Hà Đô, đường Nguyễn Văn Công, phường Hạnh Thông, TP HCM</t>
  </si>
  <si>
    <t>COOP2172</t>
  </si>
  <si>
    <t>Cửa hàng Co.op Food CC Centum Wealth Complex</t>
  </si>
  <si>
    <t>Căn 0.02 và 0.03 tại tầng 1,2 Khối A1, Khu phức hợp Bách Phú Thịnh (Centum Wealth Complex), số 2A đường Phan Chu Trinh, phường Tăng Nhớn Phú, TP HCM</t>
  </si>
  <si>
    <t>coop2174</t>
  </si>
  <si>
    <t>Cửa Hàng Co.opFood Chung cư Cityland</t>
  </si>
  <si>
    <t>Lô TM P5-00.08, nhà chung cư thuộc Khu Dân cư Cityland Z751 Khu B và D (KDC Cityland Park Hill), Phường 10, quận Gò Vấp, thành phố Hồ Chí Minh</t>
  </si>
  <si>
    <t>Coop2175</t>
  </si>
  <si>
    <t>Cửa hàng Co.opfood Nguyên Hồng</t>
  </si>
  <si>
    <t>84 Nguyên Hồng, Phường Hạnh Thông, TP HCM</t>
  </si>
  <si>
    <t>Coop2176</t>
  </si>
  <si>
    <t>Sô 0.08 và 0.09, Khối 2, Tầng trệt, Khu chung cư cao tầng tại số 61 - 63, đường số 1, phường Long Trường, TP HCM</t>
  </si>
  <si>
    <t>coop2177</t>
  </si>
  <si>
    <t>Cửa Hàng Co.opFood Lương Thế Vinh 30</t>
  </si>
  <si>
    <t>30 đường Lương Thé Vinh, phường Tân Phú, TP HCM</t>
  </si>
  <si>
    <t>coop2178</t>
  </si>
  <si>
    <t>Cửa hàng số 1.14, Tòa nhà S1.07, Khu A - Dự án khu dân cư và công viên Phước Thiện, 512 Nguyễn Xiển, Phường Long Bình, TP HCM</t>
  </si>
  <si>
    <t>coop2179</t>
  </si>
  <si>
    <t>Cửa Hàng Co.opFood CC Rainbow S3.02</t>
  </si>
  <si>
    <t>Cửa hàng số 1.03, tầng 1, Tòa nhà chung cư S3,02, Khu A - Dự án khu dân cư và công viên Phước Thiện, 512 Nguyễn Xiển, Phường Long Bình, TP HCM</t>
  </si>
  <si>
    <t>coop2180</t>
  </si>
  <si>
    <t>Cửa hàng Co.opFood CC Origami S10.03</t>
  </si>
  <si>
    <t>Số 1.05, tầng 1, Tòa nhà chung cư S10.03, thuộc khu nhà ở cao tầng - Dự án Khu dân cư và công viên Phước Thiện, 88 Phước Thiện, Phường Long Bình, TP HCM</t>
  </si>
  <si>
    <t>coop2181</t>
  </si>
  <si>
    <t>Cửa hàng Co.opFood CC Origami S10.07</t>
  </si>
  <si>
    <t>Cửa hàng số 1.05, tầng 1, Tòa nhà chung cư số S10.07, thuộc khu nhà ở cao tầng - Dự án Khu dân cư và công viên Phước Thiện, 88 Phước Thiện, khu phố Phước Thiện, Phường Long Bình, Thành phố Thủ Đức, Thành phố Hồ Chí Minh</t>
  </si>
  <si>
    <t>coop2182</t>
  </si>
  <si>
    <t>Cửa hàng Co.opFood CC Origami S8.01</t>
  </si>
  <si>
    <t>Cửa hàng số 1.09, tầng 1, Tòa nhà chung cư số S8.01, thuộc Khu nhà ở cao tầng - Dự án khu dân cư và công viên Phước Thiện, 88 Phước Thiện, Phường Long Bình, TP HCM</t>
  </si>
  <si>
    <t>coop2183</t>
  </si>
  <si>
    <t>Cửa hàng Co.opFood CC Origami S7.03</t>
  </si>
  <si>
    <t>Cửa hàng số 1.04, tầng 1, Tòa nhà chung cư số S7.03, thuộc Khu nhà ở cao tầng - Dự án khu dân cư và công viên Phước Thiện, 88 Phước Thiện, Phường Long Bình, TP HCM</t>
  </si>
  <si>
    <t>Coop2184</t>
  </si>
  <si>
    <t>Tầng trệt (tầng 1), khối nhà B, chung cư Lô số 1, Dự án Khu dân cư Hạnh Phúc, Lô 11B, xã Bình Hưng, TP HCM</t>
  </si>
  <si>
    <t>coop2185</t>
  </si>
  <si>
    <t>Cửa hàng Co.opFood KDC Hiệp Bình</t>
  </si>
  <si>
    <t>61/23B Đường số 48, Phường Hiệp Bình, TP HCM</t>
  </si>
  <si>
    <t>coop2186</t>
  </si>
  <si>
    <t>Cửa hàng Co.op Food 109 Lò Lu</t>
  </si>
  <si>
    <t>Số 109 Lò Lu, phường Long Phước, TP HCM</t>
  </si>
  <si>
    <t>coop2187</t>
  </si>
  <si>
    <t>Cửa Hàng Co.opFood 239 Phạm Văn Chí</t>
  </si>
  <si>
    <t>239 Phạm Văn Chí, Phường Bình Phú, TP HCM</t>
  </si>
  <si>
    <t>coop2188</t>
  </si>
  <si>
    <t>Cửa Hàng Co.opFood Cư Xá Đô Thành</t>
  </si>
  <si>
    <t>Số 2, Đường số 3, Cư xá Đô Thành, Phường Bàn Cờ, TP HCM</t>
  </si>
  <si>
    <t>coop2189</t>
  </si>
  <si>
    <t>Cửa Hàng Co.opFood Phạm Phú Thứ 126</t>
  </si>
  <si>
    <t>126 - 128 Phạm Phú Thứ, Phường Bảy Hiền, TP HCM</t>
  </si>
  <si>
    <t>coop2190</t>
  </si>
  <si>
    <t>Cửa hàng Co.op Food Nguyễn Sơn 325</t>
  </si>
  <si>
    <t>325 - 325A Nguyễn Sơn, Phường Phú Thạnh, TP HCM</t>
  </si>
  <si>
    <t>coop220</t>
  </si>
  <si>
    <t>Cửa Hàng Co.opFood Bạch Mã</t>
  </si>
  <si>
    <t>36 Cửu Long, Phường Hòa Hưng, TP HCM</t>
  </si>
  <si>
    <t>coop227</t>
  </si>
  <si>
    <t>Cửa Hàng Co.opFood Linh Trung</t>
  </si>
  <si>
    <t>Lô Cv 5, Khu Chế Xuất Linh Trung II, Phường Tam Bình, TP HCM</t>
  </si>
  <si>
    <t>coop230</t>
  </si>
  <si>
    <t>Cửa Hàng Co.opFood Lê Quang Định</t>
  </si>
  <si>
    <t>283 Lê Quang Định, Phường Gia Định, TP HCM</t>
  </si>
  <si>
    <t>coop233</t>
  </si>
  <si>
    <t>Cửa Hàng Co.opFood Nguyễn Thị Định</t>
  </si>
  <si>
    <t>Số 431 Nguyễn Thị Định, Phường Cát Lái, TP HCM</t>
  </si>
  <si>
    <t>coop239</t>
  </si>
  <si>
    <t>Cửa Hàng Co.opFood Phú Lợi</t>
  </si>
  <si>
    <t>3419C Phạm Thế Hiển, P7,Quận 8, TPHCM</t>
  </si>
  <si>
    <t>coop247</t>
  </si>
  <si>
    <t>169 Lâm Văn Bền, Phường Tân Thuận, TP HCM</t>
  </si>
  <si>
    <t>coop253</t>
  </si>
  <si>
    <t>Cửa Hàng Co.opFood Tô Ngọc Vân</t>
  </si>
  <si>
    <t>200 Tô Ngọc Vân, P.Linh Trung, Q.Thủ Đức, HCM</t>
  </si>
  <si>
    <t>coop254</t>
  </si>
  <si>
    <t>Cửa Hàng Co.opFood Vĩnh Hội</t>
  </si>
  <si>
    <t>102-104 Vĩnh Hội, Phường Khánh Hội, TP HCM</t>
  </si>
  <si>
    <t>coop255</t>
  </si>
  <si>
    <t>Cửa Hàng Co.opFood Phạm Thế Hiển</t>
  </si>
  <si>
    <t>1802 Phạm Thế Hiển, Quận 8, HCM</t>
  </si>
  <si>
    <t>coop256</t>
  </si>
  <si>
    <t>Cửa Hàng Co.opFood Phú Xuân</t>
  </si>
  <si>
    <t>Số 59/1, Huỳnh Tấn Phát, Xã Nhà Bè, TP HCM</t>
  </si>
  <si>
    <t>coop267</t>
  </si>
  <si>
    <t>Cửa Hàng Co.opFood Kha Vạn Cân</t>
  </si>
  <si>
    <t>1162 Kha Vạn Cân, Phường Thủ Đức, TP HCM</t>
  </si>
  <si>
    <t>coop277</t>
  </si>
  <si>
    <t>Cửa Hàng Co.opFood Trương Công Định</t>
  </si>
  <si>
    <t>Một phần Khu thương mại tại Tầng trệt thuộc Block C của Dự án The Harmona, số 21 Trương Công Định, Phường Tân Bình, TP HCM</t>
  </si>
  <si>
    <t>coop279</t>
  </si>
  <si>
    <t>42 Tôn Thất Thuyết, Phường Khánh Hội, TP HCM</t>
  </si>
  <si>
    <t>coop287</t>
  </si>
  <si>
    <t>Cửa Hàng Co.opFood Gò Xoài</t>
  </si>
  <si>
    <t>233 Gò Xoài, phường Bình Hưng Hoà, Quận Bình Tân, Tp.HCM</t>
  </si>
  <si>
    <t>coop290</t>
  </si>
  <si>
    <t>Cửa Hàng Co.opFood Nguyễn Văn Tăng</t>
  </si>
  <si>
    <t>437 Nguyễn Văn Tăng, P. Long Thạnh Mỹ, Q.9</t>
  </si>
  <si>
    <t>coop293</t>
  </si>
  <si>
    <t>Cửa Hàng Co.opFood Nguyễn Duy Trinh</t>
  </si>
  <si>
    <t>605 Nguyễn Duy Trinh, Phường Bình Trưng, TP HCM</t>
  </si>
  <si>
    <t>coop3801</t>
  </si>
  <si>
    <t>Cửa Hàng Co.opFood HT Hồng Lĩnh</t>
  </si>
  <si>
    <t>Số 1A, đường Nguyễn Đông Chi, P.Nam Hồng, TX Hồng Lĩnh, Tỉnh Hà Tĩnh</t>
  </si>
  <si>
    <t>coop3802</t>
  </si>
  <si>
    <t>Cửa Hàng Co.opFood HT Nguyễn Biên</t>
  </si>
  <si>
    <t>Số 34 Nguyễn Biên, xã Cẩm Xuyên, tỉnh Hà Tĩnh</t>
  </si>
  <si>
    <t>coop3804</t>
  </si>
  <si>
    <t>Cửa Hàng Co.opFood Hà Huy Tập (15005)</t>
  </si>
  <si>
    <t>365-367 Đường Hà Huy Tập, tổ 3, Phường Hà Huy Tập, Tp.Hà Tĩnh, Tỉnh Hà Tĩnh</t>
  </si>
  <si>
    <t>coop409</t>
  </si>
  <si>
    <t>33 Đường Số 12, Phường Hiệp Bình, TP HCM</t>
  </si>
  <si>
    <t>coop5001</t>
  </si>
  <si>
    <t>Cửa Hàng Co.opFood Hoàng Hữu Nam 222</t>
  </si>
  <si>
    <t>198D Hoàng Hữu Nam, Phường Tăng Nhơn Phú, TP HCM</t>
  </si>
  <si>
    <t>coop629</t>
  </si>
  <si>
    <t>Cửa Hàng Co.opFood 7 Lê Thị Hà</t>
  </si>
  <si>
    <t>451C đường Lê Thị Hà, Xã Hóc Môn, TP HCM</t>
  </si>
  <si>
    <t>coop636</t>
  </si>
  <si>
    <t>Cửa Hàng Co.opFood Flora</t>
  </si>
  <si>
    <t>623 Đỗ Xuân Hợp, Phường Phước Long B, Thành phố Thủ Đức, TP.HCM</t>
  </si>
  <si>
    <t>coop638</t>
  </si>
  <si>
    <t>Cửa hàng Co.op Food Nguyễn Lương Bằng</t>
  </si>
  <si>
    <t>Căn hộ ký hiệu SN-03, Khối nhà D, số 188 Đường Nguyễn Lương Bằng, Phường Tân Mỹ, TP HCM</t>
  </si>
  <si>
    <t>coop640</t>
  </si>
  <si>
    <t>Cửa Hàng Co.opFood CC Sơn Kỳ</t>
  </si>
  <si>
    <t>Căn hộ thương mại số C-0-06 Block C, thuộc nhà chung cư Tanibuilding Sơn Kỳ 1, Đường CN13-DC8-DC13, phường Sơn Kỳ, Quận Tân Phú, HCM</t>
  </si>
  <si>
    <t>coop644</t>
  </si>
  <si>
    <t>Cửa Hàng Co.opFood 174 Phan Văn Hớn</t>
  </si>
  <si>
    <t>174-176 Phan Văn Hớn, Phường Đông Hưng, TP HCM</t>
  </si>
  <si>
    <t>coop648</t>
  </si>
  <si>
    <t>Cửa hàng Co.opFood Tam Bình</t>
  </si>
  <si>
    <t>603 Tỉnh lộ 43, Phường Tam Bình, Thành phố Thủ Đức, Thành phố HCM</t>
  </si>
  <si>
    <t>coop655</t>
  </si>
  <si>
    <t>Cửa Hàng Co.opFood Làng Tăng Phú</t>
  </si>
  <si>
    <t>21C Làng Tăng Phú, Phường Tăng Nhơn Phú, TP HCM</t>
  </si>
  <si>
    <t>coop683</t>
  </si>
  <si>
    <t>72A Đường Số 8, Phường Linh Xuân, TP HCM</t>
  </si>
  <si>
    <t>coop684</t>
  </si>
  <si>
    <t>Cửa Hàng Co.opFood Tân Quý Tây</t>
  </si>
  <si>
    <t>5/17D Hương Lộ 11, Xã Bình Chánh, TP HCM</t>
  </si>
  <si>
    <t>coop688</t>
  </si>
  <si>
    <t>Cửa Hàng Co.opFood Nguyễn Duy Trinh 192</t>
  </si>
  <si>
    <t>192 và 192/1 Nguyễn Duy Trinh, PhườngBình Trưng, TP HCM</t>
  </si>
  <si>
    <t>coop690</t>
  </si>
  <si>
    <t>Cửa Hàng Co.opFood Xóm Chiếu</t>
  </si>
  <si>
    <t>224A Xóm Chiếu, Phường Xóm Chiếu, TP HCM</t>
  </si>
  <si>
    <t>coop69026</t>
  </si>
  <si>
    <t>Cửa Hàng Co.opFood Nhượng Quyền Phổ Quang</t>
  </si>
  <si>
    <t>110 Phổ Quang, phường 9, quận Phú Nhuận, HCM</t>
  </si>
  <si>
    <t>coop69068</t>
  </si>
  <si>
    <t>Cửa hàng Co.op Food nhượng quyền Phố Đông</t>
  </si>
  <si>
    <t>C29-30 Khu phố Hoàng Ngân, KĐT Phố Đông, 1145/22 Nguyễn Thị Định, Phường Cát Lái, Quận 2, HCM</t>
  </si>
  <si>
    <t>coop693</t>
  </si>
  <si>
    <t>204 Tam Bình, Phường Tam Bình, TP HCM</t>
  </si>
  <si>
    <t>coop697</t>
  </si>
  <si>
    <t>Cửa Hàng Co.opFood Trịnh Đình Thảo 31</t>
  </si>
  <si>
    <t>31 Trịnh Đình Thảo Phường Tân Phú, TP HCM</t>
  </si>
  <si>
    <t>coop698</t>
  </si>
  <si>
    <t>Cửa Hàng Co.opFood Tân Hương 262</t>
  </si>
  <si>
    <t>262 Tân Hương, Phường Tân Hưng, TP HCM</t>
  </si>
  <si>
    <t>coop9102</t>
  </si>
  <si>
    <t>Co.op Food Miền Bắc</t>
  </si>
  <si>
    <t>Tầng 1, Tòa 17T4 Dự án Hapulico Complex, Số 01 Đường Nguyễn Huy Tưởng, Phường Thanh Xuân, TP.Hà Nội, Việt Nam</t>
  </si>
  <si>
    <t>C6 HÀ NỘI</t>
  </si>
  <si>
    <t>coop9103</t>
  </si>
  <si>
    <t>Cửa hàng Co.op Food HN Bắc Hà C14</t>
  </si>
  <si>
    <t>Tầng 01 của Tòa CT2 Tòa Nhà Bắc Hà C14, Phường Đại Mỗ, TP Hà Nội</t>
  </si>
  <si>
    <t>coop9104</t>
  </si>
  <si>
    <t>Cửa hàng Co.op Food HN Triều Khúc</t>
  </si>
  <si>
    <t>B8 Pandora 53 Triều Khúc, Phường Thanh Xuân, TP Hà Nội</t>
  </si>
  <si>
    <t>coop9105</t>
  </si>
  <si>
    <t>Cửa hàng Co.op Food HN Bắc Hà Tower</t>
  </si>
  <si>
    <t>Một phần tầng 01, CT2, Bắc Hà Tower, Phường Đại Mỗ, TP Hà Nội</t>
  </si>
  <si>
    <t>coop9106</t>
  </si>
  <si>
    <t>Cửa hàng Co.op Food HN Khương Trung</t>
  </si>
  <si>
    <t>Tầng 1 Chung cư Star Tower – 283 Khương Trung, Quận Thanh Xuân, HN</t>
  </si>
  <si>
    <t>coop9107</t>
  </si>
  <si>
    <t>Cửa hàng Co.op Food HN Phùng Khoang</t>
  </si>
  <si>
    <t>Số 16 và số 17, lô số 2 thuộc Dự án khu nhà ở Phùng Khoang, Phường Đại Mỗ, TP Hà Nội</t>
  </si>
  <si>
    <t>coop9108</t>
  </si>
  <si>
    <t>Cửa hàng Co.op Food HN Văn Khê</t>
  </si>
  <si>
    <t>400m2 tầng 01 tòa nhà CT5A thuộc dự án Văn Khê tại địa chỉ Khu đô thị Văn Khê, Phường Hà Đông, TP Hà Nội</t>
  </si>
  <si>
    <t>coop9109</t>
  </si>
  <si>
    <t>Cửa hàng Co.op Food HN The Vesta</t>
  </si>
  <si>
    <t>Kiot số 06-07 thuộc tầng 1- Tầng dịch vụ thương mại Tòa V3 của dự án khu nhà ở Xã hội Phú Lãm – The Vesta, Phường Phú Lương, TP Hà Nội</t>
  </si>
  <si>
    <t>coop9110</t>
  </si>
  <si>
    <t>Cửa hàng Co.op Food HN Green Stars</t>
  </si>
  <si>
    <t>Tầng 1- Tòa 21B5-chung cư Green Stars  -234 Phạm Văn Đồng, Cổ Nhuế - Bắc Từ Liêm - Hà Nội</t>
  </si>
  <si>
    <t>coop9114</t>
  </si>
  <si>
    <t>Cửa hàng Co.op Food HN AnLand</t>
  </si>
  <si>
    <t>Cửa hàng Shophouse số 04, mã căn SH04, tầng 1 -2 thuộc tòa HH01B thuộc dự án Hỗn Hợp thương mại và nhà ở HH01 (Anland), tại Khu đô thị mới Dương Nội, Phường Dương Nội, TP Hà Nội</t>
  </si>
  <si>
    <t>coop9115</t>
  </si>
  <si>
    <t>Cửa hàng Co.op Food HN Ecohome</t>
  </si>
  <si>
    <t>Tầng 1, Số C2.15 Sảnh B thuộc tòa Ecohome 2, Đường Tân Xuân, Xã Đông Ngạc, Quận Bắc Từ Liêm, HN</t>
  </si>
  <si>
    <t>coop9116</t>
  </si>
  <si>
    <t>Cửa hàng Co.op Food HN Nghĩa Đô</t>
  </si>
  <si>
    <t>Gian hàng số 04 Tòa nhà CT1B, tầng 1 Khu đô thị Nghĩa Đô, Ngõ 106 Hoàng Quốc Việt, Phường Cổ Nhuế 1, Quận Bắc Từ Liêm, HN</t>
  </si>
  <si>
    <t>coop9120</t>
  </si>
  <si>
    <t>Cửa hàng Co.op Food HN VP2 Linh Đàm</t>
  </si>
  <si>
    <t>Tầng 1, chung cư NO-VP2 , Khu dịch vụ tổng hợp và nhà ở hồ Linh Đàm, Phường Hoàng Liệt, TP Hà Nội</t>
  </si>
  <si>
    <t>coop9124</t>
  </si>
  <si>
    <t>Cửa hàng Co.op Food HN The K-Park</t>
  </si>
  <si>
    <t>Căn Ki ốt thương mại SH 42, Tầng 01, Tòa K3, Dự án Đầu tư xây dựng Khu nhà ở Hi Brand tại Khu đô thị mới Văn Phú, Phường Kiến Hưng, TP Hà Nội (The K-park)</t>
  </si>
  <si>
    <t>coop9126</t>
  </si>
  <si>
    <t>Cửa hàng Co.op Food HN Kim Văn Kim Lũ</t>
  </si>
  <si>
    <t>Nhà liền kề số 07 và số 08, Lô Liền kề TT2, Dự án Khu đô thị mới Kim Văn – Kim Lũ, Phường Định Công, TP Hà Nội</t>
  </si>
  <si>
    <t>coop9131</t>
  </si>
  <si>
    <t>Cửa hàng Co.op Food HN Thanh Hà Cienco 5</t>
  </si>
  <si>
    <t>Tầng 1, Kiot số 2 và số 4, Tòa nhà B2.1- HH03C, Khu đô thị Thanh Hà Cienco 5, xã Cự Khê, Huyện Thanh Oai, HN</t>
  </si>
  <si>
    <t>Huyện Thanh Oai</t>
  </si>
  <si>
    <t>coop9134</t>
  </si>
  <si>
    <t>Cửa hàng Co.op Food HN Xuân Mai Dương Nội</t>
  </si>
  <si>
    <t>Tầng 1, Lô số 04B, Tòa L, Dự án HH2 Khu đô thị mới Dương Nội, Phường Yên Nghĩa, TP Hà Nội</t>
  </si>
  <si>
    <t>coop9138</t>
  </si>
  <si>
    <t>Cửa hàng Co.op Food HN Thái Hà CT4</t>
  </si>
  <si>
    <t>Tầng 1, Lô 02, Tòa CT4, Dự án nhà ở cho cán bộ chiến sĩ – Bộ Công an, Phường Đông Ngạc, TP Hà Nội</t>
  </si>
  <si>
    <t>coop9139</t>
  </si>
  <si>
    <t>Cửa hàng Co.op Food HN Thái Hà HH</t>
  </si>
  <si>
    <t>Tầng 1, Lô số 05.1, Nhà chung cư HH, Dự án nhà ở Xã hội cho cán bộ chiến sĩ - Bộ Công an, Phường Đông Ngạc, TP Hà Nội</t>
  </si>
  <si>
    <t>coop9141</t>
  </si>
  <si>
    <t>Cửa hàng Co.op Food HN Mandarin</t>
  </si>
  <si>
    <t>Tầng 1, TM 108.2, Tòa D, Tổ hợp Dịch vụ thương mại văn hóa thể thao, nhà ở và văn phòng cho thuê (Mandarin Garden), số 493 Trương Định, Phường Hoàng Mai, TP Hà Nội</t>
  </si>
  <si>
    <t>coop9143</t>
  </si>
  <si>
    <t>Cửa hàng Co.op Food HN VP6 Linh Đàm</t>
  </si>
  <si>
    <t>Ô số 11, Lô Ơ2, Bán đảo Linh Đàm, Phường Hoàng Liệt, TP Hà Nội</t>
  </si>
  <si>
    <t>coop9144</t>
  </si>
  <si>
    <t>Cửa hàng Co.op Food HN Sakura</t>
  </si>
  <si>
    <t>Tầng 1, Kiot 102, Tòa CT13, Khu đô thị mới Tứ Hiệp (Chung cư Sakura), Xã Thanh Trì, TP Hà Nội</t>
  </si>
  <si>
    <t>coop9146</t>
  </si>
  <si>
    <t>Cửa hàng Co.op Food HN V7 The Vesta</t>
  </si>
  <si>
    <t>Tầng 1, Kiot 18, Tòa V7, Khu nhà ở Xã hội Phú Lãm – The Vesta, Phường Phú Lương, TP Hà Nội</t>
  </si>
  <si>
    <t>coop9148</t>
  </si>
  <si>
    <t>Cửa hàng Co.op Food HN Tecco Skyville Tower</t>
  </si>
  <si>
    <t>Tầng 1, Căn DV-01, Dự án Tecco Skyville Tower, Xã Tứ Hiệp, Huyện Thanh Trì, Hà Nội</t>
  </si>
  <si>
    <t>coop9149</t>
  </si>
  <si>
    <t>Cửa hàng Co.op Food HN Hateco</t>
  </si>
  <si>
    <t>Tầng 1, Tòa CT01B, Khu nhà ở Hateco 6, Phường Xuân Phương, TP Hà Nội</t>
  </si>
  <si>
    <t>coop9150</t>
  </si>
  <si>
    <t>Cửa hàng Co.op Food HN Lucky House</t>
  </si>
  <si>
    <t>Kiot số 15-16-17-18, Toà 19T1, Dự án nhà ở xã hội Kiến Hưng (Lucky House), Phường Kiến Hưng, Quận Hà Đông, HN</t>
  </si>
  <si>
    <t>coop9151</t>
  </si>
  <si>
    <t>Cửa hàng Co.op Food HN Đại Đồng</t>
  </si>
  <si>
    <t>Số nhà 37, Phố Đại Đồng, Phường Vĩnh Hưng, TP Hà Nội</t>
  </si>
  <si>
    <t>coop9152</t>
  </si>
  <si>
    <t>Cửa hàng Co.op Food HN Hồ Tùng Mậu</t>
  </si>
  <si>
    <t>Tầng 1, Tòa 2A – Vinaconex 7, 136 Hồ Tùng Mậu, Phường Phú Diễn, TP Hà Nội</t>
  </si>
  <si>
    <t>coop9153</t>
  </si>
  <si>
    <t>Cửa hàng Co.op Food HN Nhân Chính</t>
  </si>
  <si>
    <t>Tầng 1, Tòa 17T8, Khu đô thị Trung Hòa – Nhân Chính, Phường Nhân Chính, Quận Thanh Xuân, HN</t>
  </si>
  <si>
    <t>coop9154</t>
  </si>
  <si>
    <t>Cửa hàng Co.op Food HN Ngoại Giao Đoàn 1</t>
  </si>
  <si>
    <t>Căn TM01, Tòa N03-T1, Khu đô thị Ngoại Giao Đoàn, Phường Xuân Tảo, Quận Bắc Từ Liêm, HN</t>
  </si>
  <si>
    <t>coop9158</t>
  </si>
  <si>
    <t>Cửa hàng Co.op Food HN Vĩnh Hưng</t>
  </si>
  <si>
    <t>Lô L1-01 Tầng 1, Trung Tâm Thương mại, Dự án Hỗn hợp dịch vụ, thương mại và căn hộ T&amp;T Vĩnh Hưng, Số 440 Vĩnh Hưng, Phường Vĩnh Hưng, TP Hà Nội</t>
  </si>
  <si>
    <t>coop9159</t>
  </si>
  <si>
    <t>Cửa hàng Co.op Food HN New Horizon</t>
  </si>
  <si>
    <t>Tầng 1, N02 dự án New Horizon, số 87 Lĩnh Nam,  Q.Hoàng Mai, TP. Hà Nội</t>
  </si>
  <si>
    <t>coop9160</t>
  </si>
  <si>
    <t>Cửa hàng Co.op Food HN Roman Plaza</t>
  </si>
  <si>
    <t>Tầng 1, Zone 4.4, Tòa B1, Dự án Tổ hợp thương mại dịch vụ và căn hộ cao cấp Hải Phát Plaza, Phường Đại Mỗ, TP Hà Nội</t>
  </si>
  <si>
    <t>coop9161</t>
  </si>
  <si>
    <t>Cửa hàng Co.op Food HN Eurowindow</t>
  </si>
  <si>
    <t>Tầng 1, Park 4, Ô đất 5.B2 (Eurowindow River Park), Khu tái định cư Đông Hội, Xã Đông Anh, TP Hà Nội</t>
  </si>
  <si>
    <t>coop9165</t>
  </si>
  <si>
    <t>Cửa hàng Co.op Food HN Eco Dream</t>
  </si>
  <si>
    <t>Tầng 1, Shophouse ED.107, Nhà ở cao tầng kết hợp thương mại dịch vụ Eco Dram tại Ô đất TT6, Khu đô thị mới Tây Nam Kim Giang I, Phường Thanh Liệt, TP Hà Nội</t>
  </si>
  <si>
    <t>coop9166</t>
  </si>
  <si>
    <t>Cửa hàng Co.op Food HN Parkview Residence</t>
  </si>
  <si>
    <t>Sàn kinh doanh dịch vụ, thương mại Tầng 1 - Tòa J, Khu chung cư cao tầng CT7, Khu đô thị mới Dương Nội, Phường Dương Nội, TP Hà Nội</t>
  </si>
  <si>
    <t>coop9327</t>
  </si>
  <si>
    <t>Cửa hàng Co.op Food BD Quang Phúc Plaza</t>
  </si>
  <si>
    <t>Căn SH23 và SH24 tại tầng 1, Block D Khu căn hộ thương mại (Shop house) Chung cư Quang Phúc Plaza, 22A/6 đường Thống Nhất, khu phố Tân Hòa, phường Đông Hòa, thành phố Dĩ An, tỉnh Bình Dương</t>
  </si>
  <si>
    <t>coop9997</t>
  </si>
  <si>
    <t>Cửa Hàng Co.opFood đường D5 87</t>
  </si>
  <si>
    <t>87 - 89 Đường D5, Phường Thạnh Mỹ Tây, TP HCM</t>
  </si>
  <si>
    <t>coop9998</t>
  </si>
  <si>
    <t>Cửa Hàng Co.opFood Nhượng Quyền Bình Lợi</t>
  </si>
  <si>
    <t>127 Bình Lợi, phường 13, quận Bình Thạnh, Thành Phố Hồ Chí Minh</t>
  </si>
  <si>
    <t>coop9999</t>
  </si>
  <si>
    <t>Cửa Hàng Co.opFood Nhượng Quyền Trung Sơn</t>
  </si>
  <si>
    <t>33-37 đường 9A, KDC Trung Sơn, xã Bình Hưng, huyện  Bình Chánh, Tp.HCM</t>
  </si>
  <si>
    <t>COOPACHAU</t>
  </si>
  <si>
    <t>CÔNG TY TNHH ĐẦU TƯ VÀ KINH DOANH SIÊU THỊ Á CHÂU</t>
  </si>
  <si>
    <t>199-205 Nguyễn Thái Học, Phường Bến Thành, TP Hồ Chí Minh, Việt Nam.</t>
  </si>
  <si>
    <t>0310939840</t>
  </si>
  <si>
    <t>coopachau0001</t>
  </si>
  <si>
    <t>SIÊU THỊ Á CHÂU. Co.opXtra Premium</t>
  </si>
  <si>
    <t>1Crescent Mall, Tầng B1, 101 Tôn Dật Tiên, P.Phú Thuận, Quận 7, HCM</t>
  </si>
  <si>
    <t>96 Hùng Vương, Phường An Đông, Thành phố Hồ Chí Minh, Việt Nam</t>
  </si>
  <si>
    <t>0305314931</t>
  </si>
  <si>
    <t>coopannhon</t>
  </si>
  <si>
    <t>Co.opMart An Nhơn</t>
  </si>
  <si>
    <t>TTTM Hoàng Vũ Plaza, QL1A, Phường Bình Định, Tỉnh Gia Lai, VN</t>
  </si>
  <si>
    <t>Gia Lai</t>
  </si>
  <si>
    <t>Tháp nước đường Trần Phú, Phường 2 Bảo Lộc, Tỉnh Lâm Đồng, Việt Nam</t>
  </si>
  <si>
    <t>5800890304</t>
  </si>
  <si>
    <t>Khu văn phòng lầu 02, Tòa nhà số 121, Đường Phạm Văn Thuận. Phường Tam Hiệp, Tỉnh Đồng Nai, Việt Nam</t>
  </si>
  <si>
    <t>3600753610</t>
  </si>
  <si>
    <t>Số 07, Đường Lê Duẩn, Phường Quy Nhơn, Tỉnh Gia Lai, Việt Nam</t>
  </si>
  <si>
    <t>4100506252</t>
  </si>
  <si>
    <t>40-54 Tuy Lý Vương, Phường Phú Định, Thành phố Hồ Chí Minh, Việt Nam</t>
  </si>
  <si>
    <t>0305547132</t>
  </si>
  <si>
    <t>158 Đường Số 19, Phường An Lạc, Thành phố Hồ Chí Minh, Việt Nam</t>
  </si>
  <si>
    <t>0305389020</t>
  </si>
  <si>
    <t>Số 68/1 Quốc lộ 13, Phường Hiệp Bình Chánh, Thành phố Thủ Đức, Thành phố Hồ Chí Minh, Việt Nam</t>
  </si>
  <si>
    <t>0312302969</t>
  </si>
  <si>
    <t>Khu 2, Xã Cái Bè, Tỉnh Đồng Tháp, Việt Nam</t>
  </si>
  <si>
    <t>0301175691-068</t>
  </si>
  <si>
    <t>Số 09 Trần Hưng Đạo, Phường Tân Thành, Tỉnh Cà Mau, Việt Nam</t>
  </si>
  <si>
    <t>2001269021</t>
  </si>
  <si>
    <t>Số 128, Đường Đào Cử, Ấp Phong Thạnh, Xã Cần Giờ, Thành phố Hồ Chí Minh, Việt Nam</t>
  </si>
  <si>
    <t>0311328890</t>
  </si>
  <si>
    <t>1, Đại lộ Hòa Bình, Phường Ninh Kiều, Thành phố Cần Thơ, Việt Nam</t>
  </si>
  <si>
    <t>1801312884</t>
  </si>
  <si>
    <t>ĐT 942, Ấp Long Hòa, Xã Chợ Mới, Tỉnh An Giang, Việt Nam</t>
  </si>
  <si>
    <t>0301175691-069</t>
  </si>
  <si>
    <t>189C Cống Quỳnh, Phường Cầu Ông Lãnh, Thành phố Hồ Chí Minh, Việt Nam</t>
  </si>
  <si>
    <t>0305784415</t>
  </si>
  <si>
    <t>357 Phan Văn Khải, Ấp Thượng, Xã Củ Chi, Thành phố Hồ Chí Minh, Việt Nam</t>
  </si>
  <si>
    <t>0310178586</t>
  </si>
  <si>
    <t>Tầng trệt, Tầng 1, Tầng 2 (Siêu thị Co.opMart) Khu A, Chung cư Phú Thọ, Phường Phú Thọ, TP.HCM, Việt Nam</t>
  </si>
  <si>
    <t>0305773540</t>
  </si>
  <si>
    <t>478 Điện Biên Phủ, Phường Thanh Khê, Thành phố Đà Nẵng, Việt Nam</t>
  </si>
  <si>
    <t>0401281414</t>
  </si>
  <si>
    <t>304A Quang Trung, Phường Thông Tây Hội, Thành phố Hồ Chí Minh, Việt Nam</t>
  </si>
  <si>
    <t>0309881794</t>
  </si>
  <si>
    <t>coopfair0001</t>
  </si>
  <si>
    <t>CÔNG TY TNHH SAIGON CO-OP FAIRPRICE. Co-opXtra Thủ Đức</t>
  </si>
  <si>
    <t>934 Quốc lộ 1A, Phường Linh Xuân, Tp Hồ Chí Minh</t>
  </si>
  <si>
    <t>coopfair0002</t>
  </si>
  <si>
    <t>CÔNG TY TNHH SAIGON CO-OP FAIRPRICE. Co-opXtra Tân Phong</t>
  </si>
  <si>
    <t>1058 Nguyễn Văn Linh, Phường Tân Hưng, Thành phố Hồ Chí Minh</t>
  </si>
  <si>
    <t>coopfair0003</t>
  </si>
  <si>
    <t>CÔNG TY TNHH SAIGON CO-OP FAIRPRICE. Co-opXtra Phạm Văn Đồng</t>
  </si>
  <si>
    <t>240-242 Phạm Văn Đồng, Phường Hiệp Bình, Thành phố Hồ Chí Minh</t>
  </si>
  <si>
    <t>coopfair0004</t>
  </si>
  <si>
    <t>CÔNG TY TNHH SAIGON CO-OP FAIRPRICE. Co-opXtra Sư Vạn Hạnh</t>
  </si>
  <si>
    <t>11 Sư Vạn Hạnh, Phường Hoà Hưng, Thành phố Hồ Chí Minh</t>
  </si>
  <si>
    <t>coopfair0005</t>
  </si>
  <si>
    <t>CÔNG TY TNHH SAIGON CO-OP FAIRPRICE. Co-opXtra Long Bình</t>
  </si>
  <si>
    <t>Lô L2-01, tầng 2, TTTM Vincom Mega Mall Grand Park, số 88 đường Phước Thiện, khu phố Phước Thiện, Phường Long Bình, TP Hồ Chí Minh</t>
  </si>
  <si>
    <t>coopfair0006</t>
  </si>
  <si>
    <t>CÔNG TY TNHH SAIGON CO-OP FAIRPRICE. Co-opXtra Tạ Quang Bửu</t>
  </si>
  <si>
    <t>854-856 Tạ Quang Bửu, phường Chánh Hưng, TP Hồ Chí Minh</t>
  </si>
  <si>
    <t>Số 199-205, Đường Nguyễn Thái Học, Phường Bến Thành, Thành phố Hồ Chí Minh, Việt Nam</t>
  </si>
  <si>
    <t>0312263124</t>
  </si>
  <si>
    <t>coopfine0001</t>
  </si>
  <si>
    <t>FINELIFE FOODSTORE RIVIERA POINT</t>
  </si>
  <si>
    <t>Cửa hàng số #0.28 - #0.36, Tầng 1, Dự án Riviera Point &amp; The View, Số 584 đường Huỳnh Tấn Phát, Khu phố 3, Phường Tân Mỹ, TP.HCM</t>
  </si>
  <si>
    <t>coopfine0002</t>
  </si>
  <si>
    <t>FINELIFE SUPERMARKET SAIGON MIA</t>
  </si>
  <si>
    <t>Đường 9A, KDC Trung Sơn, Xã Bình Hưng, Huyện Bình Chánh, HCM</t>
  </si>
  <si>
    <t>coopfine0003</t>
  </si>
  <si>
    <t>FINELIFE SUPERMARKET URBANHILL</t>
  </si>
  <si>
    <t>51A Nguyễn Văn Linh, Phường Tân Hưng, TP.HCM</t>
  </si>
  <si>
    <t>coopfine4201</t>
  </si>
  <si>
    <t>FINELIFE FOODSTORE HÀ ĐÔ</t>
  </si>
  <si>
    <t>Tầng 1 - Tòa nhà Orchid, Dự án Hado Centrosa Garden, Số 200 đường 3/2, Phường Hòa Hưng, TP.HCM</t>
  </si>
  <si>
    <t>coopfine4205</t>
  </si>
  <si>
    <t>FINELIFE LUMIERE AN PHÚ</t>
  </si>
  <si>
    <t>0.06-0.07-0.08 tại Trệt+1 (căn thông tầng), 277 Võ Nguyên Giáp, P. An Khánh, TP. Hồ Chí Minh</t>
  </si>
  <si>
    <t>199-205 Nguyễn Thái Học, Phường Bến Thành, TP.HCM, VN</t>
  </si>
  <si>
    <t>0315815574</t>
  </si>
  <si>
    <t>0309129418-115</t>
  </si>
  <si>
    <t>0309129418-116</t>
  </si>
  <si>
    <t>451 Lê Hồng Phong, Khu phố 8, Phường Phú Lợi, Thành phố Hồ Chí Minh, Việt Nam</t>
  </si>
  <si>
    <t>0309129418-123</t>
  </si>
  <si>
    <t>111 Phạm Ngũ Lão, Phường Ninh Kiều, Thành phố Cần Thơ, Việt Nam</t>
  </si>
  <si>
    <t>0309129418-144</t>
  </si>
  <si>
    <t>coopfood15006</t>
  </si>
  <si>
    <t>Cửa hàng Co.opfood HT Can Lộc</t>
  </si>
  <si>
    <t>181 Xô Viết Nghệ Tĩnh, Thị Trấn Nghèn, Huyện Can Lộc-Hà Tĩnh</t>
  </si>
  <si>
    <t>Coopfood2165</t>
  </si>
  <si>
    <t>Cửa hàng COOPFOOD Trần Tấn 70</t>
  </si>
  <si>
    <t>70 Trần Tấn, phường Tân Sơn Nhì, TP HCM</t>
  </si>
  <si>
    <t>Coopfood2166</t>
  </si>
  <si>
    <t>Cửa hàng COOPFOOD Đường 11 Linh Xuân</t>
  </si>
  <si>
    <t>205 Đường số 11, phường Linh Xuân, TP HCM</t>
  </si>
  <si>
    <t>Coopfood2167</t>
  </si>
  <si>
    <t>Cửa hàng COOPFOOD Tây Hòa 149</t>
  </si>
  <si>
    <t>149-149A Tây Hòa, phường Phước Long, TP HCM</t>
  </si>
  <si>
    <t>coopfood325</t>
  </si>
  <si>
    <t>Cửa hàng Co.op Food BD Trần Hưng Đạo 325</t>
  </si>
  <si>
    <t>325 Trần Hưng Đạo, Phường Đông Hòa, TP HCM</t>
  </si>
  <si>
    <t>coopfood6101</t>
  </si>
  <si>
    <t>Co.opFood BD CC Charm Sapphire</t>
  </si>
  <si>
    <t>Căn hộ số 14, tầng 01, thuộc Block Sapphire, mã căn hộ: S-14 thuộc khu phức hợp Charm Plaza 1, phường Dĩ An, TP. HCM</t>
  </si>
  <si>
    <t>hệ thống co.opfood bình dương.</t>
  </si>
  <si>
    <t>coopfood676</t>
  </si>
  <si>
    <t>Co.opFood Bà Điểm</t>
  </si>
  <si>
    <t>30/1A, Đường Phan Văn Hớn, Xã Bà Điểm, TP HCM</t>
  </si>
  <si>
    <t>coopfood82</t>
  </si>
  <si>
    <t>Cửa hàng Co.op Food BD Ngô Thì Nhậm 82</t>
  </si>
  <si>
    <t>82 Ngô Thì Nhậm, P. Dĩ An, TP HCM</t>
  </si>
  <si>
    <t>coopfooddinhchau</t>
  </si>
  <si>
    <t>Cửa hàng Co.op Food ĐN Đinh Châu</t>
  </si>
  <si>
    <t>1-3 Đinh Châu, Phường Hòa Thọ Đông, Quận Cẩm Lệ, TP.Đà Nẵng</t>
  </si>
  <si>
    <t>coopfoodphuyen</t>
  </si>
  <si>
    <t>Cửa hàng Co.opfood PY Sông Cầu</t>
  </si>
  <si>
    <t>Khu phố Long Hải Nam, phường Xuân Phú, thị xã Sông Cầu, tỉnh Phú Yên</t>
  </si>
  <si>
    <t>coopfoodthanhhoa</t>
  </si>
  <si>
    <t>Cửa hàng Co.opfood TH cc Tecco Tower</t>
  </si>
  <si>
    <t>CC số 1 Tecco Tower lô CC2, đường vành đai Đông Tây, P.Đông vệ, Tp.Thanh Hóa, tỉnh Thanh Hóa</t>
  </si>
  <si>
    <t>543/1 Phan Văn Trị, Phường Hạnh Thông, Thành phố Hồ Chí Minh, Việt Nam</t>
  </si>
  <si>
    <t>0309120630</t>
  </si>
  <si>
    <t>Tầng 1, tầng 2, tầng 3, Bãi giữ xe Trung tâm thương mại Cát Bi Plaza, số 1 đường Lê Hồng Phong, Phường Ngô Quyền, Thành phố Hải Phòng, Việt Nam</t>
  </si>
  <si>
    <t>0201264531</t>
  </si>
  <si>
    <t>Km số 10 đường Nguyễn Trãi, Phường Hà Đông, Thành phố Hà Nội, Việt Nam</t>
  </si>
  <si>
    <t>0104287702</t>
  </si>
  <si>
    <t>188 Hậu Giang, Phường Bình Tây, Thành phố Hồ Chí Minh, Việt Nam</t>
  </si>
  <si>
    <t>0305781492</t>
  </si>
  <si>
    <t>Coop-HCM-Q12-2220</t>
  </si>
  <si>
    <t>CoopFood Thới An</t>
  </si>
  <si>
    <t>H2 Lê Thị Riêng, Phường Thới An, Thành phố Hồ Chí Minh</t>
  </si>
  <si>
    <t>Coop-HCM-Q2-04207</t>
  </si>
  <si>
    <t>FINELIFE LEXINGTON</t>
  </si>
  <si>
    <t>Một phần căn Lô E-01.02 thuộc Khu chung cư cao tầng phường An Phú, 67 Mai Chí Thọ, Phường Bình Trưng, TP.HCM</t>
  </si>
  <si>
    <t>Coop-HCM-Q2-4206</t>
  </si>
  <si>
    <t>Finelife Zeit</t>
  </si>
  <si>
    <t>Căn Lô A1.1.01 Tháp T1-Tầng 1 ( Khối đế ), Dự Án Lô 3-11 thuộc khu chức năng số 3 trong khu đô thị mới Thủ Thiêm, 175 Nguyễn Cơ Thạch,  Phường An Khánh, TP.HCM</t>
  </si>
  <si>
    <t>Coop-HCM-Q8-02218</t>
  </si>
  <si>
    <t>Cửa Hàng Co.opFood CC Dream Home Palace</t>
  </si>
  <si>
    <t>Căn hộ thương mại A01-03 và A01-04 tầng trệt thuộc dự án Chung cư cao tầng Dream Home Palace tại 1436 Trịnh Quang Nghị, Phường Bình Đông, Thành phố Hồ Chí Minh.</t>
  </si>
  <si>
    <t>207 PHẠM VĂN HAI</t>
  </si>
  <si>
    <t>Coop-HCM-Q9-02219</t>
  </si>
  <si>
    <t>CoopFood Nguyễn Văn Tăng 42</t>
  </si>
  <si>
    <t>42 đường Nguyễn Văn Tăng, phường Long Bình, Thành phố Hồ Chí Minh</t>
  </si>
  <si>
    <t>175 đường Hòa Bình, Phường Phú Thạnh, Thành phố Hồ Chí Minh, Việt Nam</t>
  </si>
  <si>
    <t>0311261082</t>
  </si>
  <si>
    <t>COOPHOAHAO</t>
  </si>
  <si>
    <t>CÔNG TY TNHH MỘT THÀNH VIÊN CO.OPMART HÒA HẢO</t>
  </si>
  <si>
    <t>0.01 - 0.02 - 0.03 Cao ốc B Ngô Gia Tự, Hòa Hảo, Phường 03, Quận 10, Thành phố Hồ Chí Minh, Việt Nam</t>
  </si>
  <si>
    <t>0312033402</t>
  </si>
  <si>
    <t>COOPHOANGMAI</t>
  </si>
  <si>
    <t>CÔNG TY TNHH MỘT THÀNH VIÊN CO.OPMART HOÀNG MAI</t>
  </si>
  <si>
    <t>Km số 10 đường Nguyễn Trãi, Phường Mộ Lao, Quận Hà Đông, Thành phố Hà Nội, Việt Nam</t>
  </si>
  <si>
    <t>0106375601</t>
  </si>
  <si>
    <t>0308425100</t>
  </si>
  <si>
    <t>Trung tâm Thương mại Trường Tiền Plaza, 06 Trần Hưng Đạo, Phường Phú Xuân, Thành phố Huế, Việt Nam</t>
  </si>
  <si>
    <t>3300535435</t>
  </si>
  <si>
    <t>Thừa Thiên - Huế</t>
  </si>
  <si>
    <t>COOPKVSG</t>
  </si>
  <si>
    <t>CÔNG TY TNHH MỘT THÀNH VIÊN KHO VẬN SÀI GÒN CO.OP</t>
  </si>
  <si>
    <t>199 - 205 Nguyễn Thái Học, Phường Phạm Ngũ Lão, Quận 1, Thành phố Hồ Chí Minh, Việt Nam</t>
  </si>
  <si>
    <t>0314057991</t>
  </si>
  <si>
    <t>Coop-LAN-01-09505</t>
  </si>
  <si>
    <t>CoopFood TN Cần Giuộc</t>
  </si>
  <si>
    <t>Tỉnh lộ 826C, xã Cần Giuộc, Tỉnh Tây Ninh</t>
  </si>
  <si>
    <t>Lô A khu lưu trú, khu công nghiệp Long Hậu, Đường Long Hậu-Hiệp Phước, ấp 3, Xã Cần Giuộc, Tỉnh Tây Ninh, Việt Nam</t>
  </si>
  <si>
    <t>0309129418-057</t>
  </si>
  <si>
    <t>COOPMARFIVE</t>
  </si>
  <si>
    <t>CÔNG TY TNHH MỘT THÀNH VIÊN MARFIVE</t>
  </si>
  <si>
    <t>199-205 Nguyễn Thái Học, Phường Phạm Ngũ Lão, Quận 1, Thành phố Hồ Chí Minh, Việt Nam</t>
  </si>
  <si>
    <t>0314366975</t>
  </si>
  <si>
    <t>coopmarfive01</t>
  </si>
  <si>
    <t>MARFIVE. Co.opMart SCA - Phạm Văn Chiêu</t>
  </si>
  <si>
    <t>359 Phạm Văn Chiêu, P.14, Q.Gò Vấp, HCM</t>
  </si>
  <si>
    <t>coopmarfive02</t>
  </si>
  <si>
    <t>MARFIVE. Co.opMart SCA - Âu Cơ</t>
  </si>
  <si>
    <t>856 Âu Cơ, P.14, Q.Tân Bình, HCM</t>
  </si>
  <si>
    <t>Tầng trệt tòa nhà V2, V3, Văn Phú Victoria - CT9, KĐT mới Văn Phú, Phường Kiến Hưng, Thành phố Hà Nội, Việt Nam</t>
  </si>
  <si>
    <t>0107751489</t>
  </si>
  <si>
    <t>coopmarfour0002</t>
  </si>
  <si>
    <t>MARFOUR. Co.opMart SCA - Long Biên</t>
  </si>
  <si>
    <t>Tầng 2, Trung tâm thương mại Mipec Riverside, Số 2, Phố Long Biên II, Phường Bồ Đề, Thành phố Hà Nội, VN</t>
  </si>
  <si>
    <t>coopmarfour0003</t>
  </si>
  <si>
    <t>MARFOUR. Co.opMart SCA-VICTORIA</t>
  </si>
  <si>
    <t>Tầng trệt tòa nhà V2, V3, Văn Phú Victoria - CT9, KĐT mới Văn Phú, Phường Kiến Hưng, TP. Hà Nội, VN</t>
  </si>
  <si>
    <t>coopmarfour0004</t>
  </si>
  <si>
    <t>MARFOUR. Co.opMart SCA-GOLDSILK</t>
  </si>
  <si>
    <t>Tầng trệt khu phức hợp thương mại nhà ở Goldsilk, số 430, phố Cầu Am, phường Hà Đông, Thành phố Hà Nội, VN</t>
  </si>
  <si>
    <t>coopmarfour0005</t>
  </si>
  <si>
    <t>Siêu Thị Co.opmart SCA - Goldensilk</t>
  </si>
  <si>
    <t>Tầng hầm, Tòa tháp C, Khu đô thị mới Kim Văn Kim Lũ, phường Định Công, thành phố Hà Nội, VN</t>
  </si>
  <si>
    <t>hệ thống Coop</t>
  </si>
  <si>
    <t>0314247350</t>
  </si>
  <si>
    <t>coopmarsix549</t>
  </si>
  <si>
    <t>CÔNG TY TNHH MỘT THÀNH VIÊN MARSIX. Co.opMart SCA - Hoàng Văn Thụ</t>
  </si>
  <si>
    <t>431A Hoàng Văn Thụ, phường Tân Sơn Nhất, Thành phố Hồ Chí Minh, VN</t>
  </si>
  <si>
    <t>coopmarsix561</t>
  </si>
  <si>
    <t>CÔNG TY TNHH MỘT THÀNH VIÊN MARSIX. Co.opMart SCA – Cao Thắng</t>
  </si>
  <si>
    <t>181 Cao Thắng, phường Hòa Hưng, Thành phố Hồ Chí Minh, VN</t>
  </si>
  <si>
    <t>hệ thống coop</t>
  </si>
  <si>
    <t>coopmart00506</t>
  </si>
  <si>
    <t>CM Văn Thánh</t>
  </si>
  <si>
    <t>Tầng hầm B1, Trung tâm TMDV, Văn phòng-căn hộ, 561A Điện Biên Phủ, Phường Thạnh Mỹ Tây, TP.HCM</t>
  </si>
  <si>
    <t>coopmart00508</t>
  </si>
  <si>
    <t>CM Nguyễn Bình</t>
  </si>
  <si>
    <t>18 Nguyễn Bình, Xã Nhà Bè, TP.HCM</t>
  </si>
  <si>
    <t>coopmart00509</t>
  </si>
  <si>
    <t>CM Vĩnh Lộc B</t>
  </si>
  <si>
    <t>Số 2, Khu tái định cư Vĩnh Lộc B, Xã Tân Vĩnh Lộc, TP.HCM</t>
  </si>
  <si>
    <t>coopmart00510</t>
  </si>
  <si>
    <t>CM Đỗ Văn Dậy</t>
  </si>
  <si>
    <t>Số 18 đường Đỗ Văn Dậy, Ấp 3, Xã Hóc Môn TP.HCM</t>
  </si>
  <si>
    <t>coopmart00511</t>
  </si>
  <si>
    <t>CM Hiệp Thành</t>
  </si>
  <si>
    <t>276 Nguyễn Ảnh Thủ, Phường Tân Thới Hiệp, TP.HCM</t>
  </si>
  <si>
    <t>coopmart00524</t>
  </si>
  <si>
    <t>CM Đồng Văn Cống</t>
  </si>
  <si>
    <t>Tầng 1 TTTM The CBD, 125 Đồng Văn Cống, Phường Cát Lái, TP.HCM</t>
  </si>
  <si>
    <t>coopmart00530</t>
  </si>
  <si>
    <t>CM Chu Văn An</t>
  </si>
  <si>
    <t>Tầng 1 Tầng 2 Khối A&amp;B Cao Ốc Đất Phương Nam 241A Chu Văn An, Phường Bình Thạnh, TP.HCM</t>
  </si>
  <si>
    <t>coopmart00541</t>
  </si>
  <si>
    <t>CM Bình Tân 2</t>
  </si>
  <si>
    <t>Tầng trệt - lầu 1, Khu Chung Cư Nhà Sài Gòn, 819 Hương Lộ 2, P.Bình Trị Đông, TP.HCM</t>
  </si>
  <si>
    <t>coopmart00556</t>
  </si>
  <si>
    <t>CM Tô Ký</t>
  </si>
  <si>
    <t>Số 557 Đường Tô Ký, P.Trung Mỹ Tây, TP.HCM</t>
  </si>
  <si>
    <t>coopmart00565</t>
  </si>
  <si>
    <t>CM Tam Bình</t>
  </si>
  <si>
    <t>0.01 Khu chung cư cao tầng kết hợp TM-DV tại lô BC, Đường 4, Khu Phố 12, P.Tam Bình, TP.HCM</t>
  </si>
  <si>
    <t>coopmart9999</t>
  </si>
  <si>
    <t>1362 Huỳnh Tấn Phát, Khu Phố 1, Phường Tân Mỹ, Thành phố Hồ Chí Minh, Việt Nam</t>
  </si>
  <si>
    <t>0305770035</t>
  </si>
  <si>
    <t>168 Nguyễn Đình Chiểu, Phường Xuân Hòa, Thành phố Hồ Chí Minh, Việt Nam</t>
  </si>
  <si>
    <t>0305772762</t>
  </si>
  <si>
    <t>COOPNGABAYHG</t>
  </si>
  <si>
    <t>CÔNG TY TNHH MỘT THÀNH VIÊN CO.OPMART NGÃ BẢY HẬU GIANG</t>
  </si>
  <si>
    <t>Khu vực 3, Phường Ngã Bảy, Thành phố Ngã Bảy, Tỉnh Hậu Giang, Việt Nam</t>
  </si>
  <si>
    <t>6300235437</t>
  </si>
  <si>
    <t>Khu vực 3, Phường Ngã Bảy, Thành phố Cần Thơ, Việt Nam</t>
  </si>
  <si>
    <t>6300072542</t>
  </si>
  <si>
    <t>COOPNGUYENXI</t>
  </si>
  <si>
    <t>CÔNG TY TNHH MỘT THÀNH VIÊN CO.OP MART NGUYỄN XÍ</t>
  </si>
  <si>
    <t>Số 57 Quốc Lộ 13, Phường 26, Quận Bình Thạnh, Thành phố Hồ Chí Minh, Việt Nam</t>
  </si>
  <si>
    <t>0311368050</t>
  </si>
  <si>
    <t>02 Lê Hồng Phong, Phường Nam Nha Trang, Tỉnh Khánh Hòa, Việt Nam</t>
  </si>
  <si>
    <t>4201545466</t>
  </si>
  <si>
    <t>Tầng trệt, Cao ốc SCREC, 974A Trường Sa, Phường Nhiêu Lộc, Thành phố Hồ Chí Minh, Việt Nam</t>
  </si>
  <si>
    <t>0305305768</t>
  </si>
  <si>
    <t>6 Bà Hom, Phường Phú Lâm, Thành phố Hồ Chí Minh, Việt Nam</t>
  </si>
  <si>
    <t>0305761111</t>
  </si>
  <si>
    <t>coopphulam1</t>
  </si>
  <si>
    <t>00575-ĐĐKD Cty TNHH MTV Sài Gòn Co.op Phú Lâm - Co.opMart Phạm Thế Hiển</t>
  </si>
  <si>
    <t>2225 Phạm Thế Hiển, Phường Bình Đông, Thành Phố Hồ Chí Minh, VN</t>
  </si>
  <si>
    <t>571-573 Nguyễn Kiệm, Phường Đức Nhuận, Thành phố Hồ Chí Minh, Việt Nam</t>
  </si>
  <si>
    <t>0305778394</t>
  </si>
  <si>
    <t>Khu Trung Tâm Thương Mại Tổng Hợp 16 Ha, Phường Rạch Giá, Tỉnh An Giang, Việt Nam</t>
  </si>
  <si>
    <t>1701642215</t>
  </si>
  <si>
    <t>Tầng 1 + lửng + tầng 2 của Cao ốc PNTechcons số 48 Hoa Sứ, Phường Cầu Kiệu, Thành phố Hồ Chí Minh, Việt Nam</t>
  </si>
  <si>
    <t>0308123011</t>
  </si>
  <si>
    <t>Số 12 Nguyễn Huệ, Phường Long Xuyên, Tỉnh An Giang, Việt Nam</t>
  </si>
  <si>
    <t>1600674718</t>
  </si>
  <si>
    <t>Số 7, Trần Huỳnh, Phường Bạc Liêu, Tỉnh Cà Mau, Việt Nam</t>
  </si>
  <si>
    <t>1900347461</t>
  </si>
  <si>
    <t>Số 71 đường Nguyễn Tất Thành, Phường Tân An, Tỉnh Đắk Lắk, Việt Nam</t>
  </si>
  <si>
    <t>6000661931</t>
  </si>
  <si>
    <t>3800357413</t>
  </si>
  <si>
    <t>Số 464 đường Hùng Vương, Phường Buôn Hồ, Tỉnh Đắk Lắk, Việt Nam</t>
  </si>
  <si>
    <t>6001561746</t>
  </si>
  <si>
    <t>2038 Hùng Vương, Phường Cam Ranh, Tỉnh Khánh Hòa, Việt Nam</t>
  </si>
  <si>
    <t>4201197554</t>
  </si>
  <si>
    <t>5901069542</t>
  </si>
  <si>
    <t>Số 02 Trần Hưng Đạo, Phường Đông Hà, Tỉnh Quảng Trị, Việt Nam</t>
  </si>
  <si>
    <t>3200266549</t>
  </si>
  <si>
    <t>Số 21 Đường Cách Mạng Tháng Tám, Phường Pleiku, Tỉnh Gia Lai, Việt Nam</t>
  </si>
  <si>
    <t>5900368395</t>
  </si>
  <si>
    <t>Số 02, Đường Phan Đình Phùng, Phường Thành Sen, Tỉnh Hà Tĩnh, Việt Nam</t>
  </si>
  <si>
    <t>3000986099</t>
  </si>
  <si>
    <t>319 Trần Hưng Đạo, Phường Vị Thanh, Thành phố Cần Thơ, Việt Nam</t>
  </si>
  <si>
    <t>6300028342</t>
  </si>
  <si>
    <t>Số 1332 đường Nguyễn Trung Trực, Phường Rạch Giá, Tỉnh An Giang, Việt Nam</t>
  </si>
  <si>
    <t>1700547135</t>
  </si>
  <si>
    <t>Trung tâm Thương mại Chợ Thanh Hà, Đường Trần Phú, Phường Phan Rang, Tỉnh Khánh Hòa, Việt Nam</t>
  </si>
  <si>
    <t>4500280151</t>
  </si>
  <si>
    <t>Số 1A Nguyễn Tất Thành, Phường Phan Thiết, Tỉnh Lâm Đồng, Việt Nam</t>
  </si>
  <si>
    <t>3400452937</t>
  </si>
  <si>
    <t>Ô Phố B8, Khu Dân Dụng Duy Tân, Phường Tuy Hoà, Tỉnh Đắk Lắk, Việt Nam</t>
  </si>
  <si>
    <t>4400396829</t>
  </si>
  <si>
    <t>Hẻm 242 Nguyễn Nghiêm, Phường Cẩm Thành, Tỉnh Quảng Ngãi, Việt Nam</t>
  </si>
  <si>
    <t>4300357738</t>
  </si>
  <si>
    <t>COOPSAIGONRACHGIA</t>
  </si>
  <si>
    <t>CÔNG TY CỔ PHẦN  SÀI GÒN - RẠCH GIÁ</t>
  </si>
  <si>
    <t>Số 844 đường Nguyễn Trung Trực, Phường An Hòa, Thành phố Rạch Giá, Tỉnh Kiên Giang, Việt Nam</t>
  </si>
  <si>
    <t>1700547079</t>
  </si>
  <si>
    <t>Số 06 Hùng Vương, Phường Sóc Trăng, Thành phố Cần Thơ, Việt Nam</t>
  </si>
  <si>
    <t>2200271882</t>
  </si>
  <si>
    <t>Số 576, Đường Cách Mạng Tháng Tám, Phường Tân Ninh, Tỉnh Tây Ninh, Việt Nam</t>
  </si>
  <si>
    <t>3900895373</t>
  </si>
  <si>
    <t>2100356677</t>
  </si>
  <si>
    <t>Số 26 đường 3/2, Phường Long Châu, Tỉnh Vĩnh Long, Việt Nam</t>
  </si>
  <si>
    <t>1500412758</t>
  </si>
  <si>
    <t>COOPSAIGONVUNGTAU</t>
  </si>
  <si>
    <t>CÔNG TY TRÁCH NHIỆM HỮU HẠN THƯƠNG MẠI - DỊCH VỤ SÀI GÒN - VŨNG TÀU</t>
  </si>
  <si>
    <t>Số 36 Nguyễn Thái Học, Phường Tam Thắng, Thành Phố Hồ Chí Minh, Việt Nam</t>
  </si>
  <si>
    <t>3500817878</t>
  </si>
  <si>
    <t>07 Phan Chu Trinh, Phường Tam Kỳ, Thành phố Đà Nẵng, Việt Nam</t>
  </si>
  <si>
    <t>4000451095</t>
  </si>
  <si>
    <t>Coop-TBD-01-00578</t>
  </si>
  <si>
    <t>CM Thống Nhất</t>
  </si>
  <si>
    <t>Tầng 1-2 Khối A1, Khu TM-DV-Căn hộ Bcons, đường Thống Nhất, phường Đông Hòa, TP Hồ Chí Minh, VN</t>
  </si>
  <si>
    <t>Tầng 1, tầng 2 khối A và B Khu chung cư cao tầng Tân Thới Nhất (Topaz Home), số 102 Đường Phan Văn Hớn, Phường Đông Hưng Thuận, TP.HCM, Việt Nam</t>
  </si>
  <si>
    <t>0305781598</t>
  </si>
  <si>
    <t>Tầng hầm, tầng 1, 2, 3 TTTM HD, đường Phan Chu Trinh, Phường Hạc Thành, Tỉnh Thanh Hoá, Việt Nam</t>
  </si>
  <si>
    <t>2801917948</t>
  </si>
  <si>
    <t>Số 35 đường Ấp Bắc, Phường Đạo Thạnh, Tỉnh Đồng Tháp</t>
  </si>
  <si>
    <t>1200582156</t>
  </si>
  <si>
    <t>COOPTIENHOANG</t>
  </si>
  <si>
    <t>CÔNG TY TNHH MỘT THÀNH VIÊN SÀI GÒN CO.OP TIÊN HOÀNG</t>
  </si>
  <si>
    <t>0305778411</t>
  </si>
  <si>
    <t>Trung Tâm Thương Mại - Văn Hóa - Dịch Vụ - Giải Trí, 497 Hòa Hảo, Phường Diên Hồng, Thành phố Hồ Chí Minh, Việt Nam</t>
  </si>
  <si>
    <t>0313294132</t>
  </si>
  <si>
    <t>Khu phố Lộc An, Phường Trảng Bàng, Tỉnh Tây Ninh, Việt Nam</t>
  </si>
  <si>
    <t>3901170316</t>
  </si>
  <si>
    <t>167/2 Nguyễn Ảnh Thủ, Phường Trung Mỹ Tây, Thành phố Hồ Chí Minh, Việt Nam</t>
  </si>
  <si>
    <t>0305750455</t>
  </si>
  <si>
    <t>Tòa nhà Trung tâm Thương mại SOIVA Plaza, Đường Mê Linh, Phường Vĩnh Phúc, Tỉnh Phú Thọ, Việt Nam</t>
  </si>
  <si>
    <t>2500454301</t>
  </si>
  <si>
    <t>Số 36 Nguyễn Thái Học, Phường Tam Thắng, Thành phố Hồ Chí Minh, Việt Nam</t>
  </si>
  <si>
    <t>COOPVUNGTAU2</t>
  </si>
  <si>
    <t>CÔNG TY TNHH MTV CO.OPMART VŨNG TÀU 2</t>
  </si>
  <si>
    <t>Số 36 Nguyễn Thái Học, Phường 7, Thành Phố Vũng Tàu, Tỉnh Bà Rịa - Vũng Tàu, Việt Nam</t>
  </si>
  <si>
    <t>3502238957</t>
  </si>
  <si>
    <t>191 Quang Trung, Phường Tăng Nhơn Phú, Thành phố Hồ Chí Minh, Việt Nam</t>
  </si>
  <si>
    <t>0305767459</t>
  </si>
  <si>
    <t>DAILY</t>
  </si>
  <si>
    <t>DALATFARM</t>
  </si>
  <si>
    <t>DALATFARM001</t>
  </si>
  <si>
    <t>DALATFARM002</t>
  </si>
  <si>
    <t>DALATFARM003</t>
  </si>
  <si>
    <t>DALATFARM004</t>
  </si>
  <si>
    <t>DALATFARM005</t>
  </si>
  <si>
    <t>DALATFARM006</t>
  </si>
  <si>
    <t>DALATFARM007</t>
  </si>
  <si>
    <t>DALATFARM008</t>
  </si>
  <si>
    <t>DALATFARM009</t>
  </si>
  <si>
    <t>DALATFARM010</t>
  </si>
  <si>
    <t>DALATFARM011</t>
  </si>
  <si>
    <t>DALATFARM012</t>
  </si>
  <si>
    <t>DALATFARM013</t>
  </si>
  <si>
    <t>DALATFARMM1</t>
  </si>
  <si>
    <t>DALATFARMS1.08</t>
  </si>
  <si>
    <t>DALATFARMS1.10</t>
  </si>
  <si>
    <t>DALATFARMS2.09</t>
  </si>
  <si>
    <t>DALATFARMS2.10</t>
  </si>
  <si>
    <t>DETGIADUNGPHONGPHU</t>
  </si>
  <si>
    <t>DETTOANTHANG</t>
  </si>
  <si>
    <t>DINHMANH</t>
  </si>
  <si>
    <t>Bắc Giang</t>
  </si>
  <si>
    <t>DONGTIEN</t>
  </si>
  <si>
    <t>DONGXANH</t>
  </si>
  <si>
    <t>DTH</t>
  </si>
  <si>
    <t>dth6001</t>
  </si>
  <si>
    <t>dth6003</t>
  </si>
  <si>
    <t>dth6004</t>
  </si>
  <si>
    <t>dth6005</t>
  </si>
  <si>
    <t>dth6006</t>
  </si>
  <si>
    <t>dth6007</t>
  </si>
  <si>
    <t>dth6011</t>
  </si>
  <si>
    <t>dth6012</t>
  </si>
  <si>
    <t>dth6013</t>
  </si>
  <si>
    <t>dth6014</t>
  </si>
  <si>
    <t>dth6017</t>
  </si>
  <si>
    <t>dth6018</t>
  </si>
  <si>
    <t>dth6019</t>
  </si>
  <si>
    <t>dth6020</t>
  </si>
  <si>
    <t>dth6021</t>
  </si>
  <si>
    <t>dth6022</t>
  </si>
  <si>
    <t>DUCTHANH</t>
  </si>
  <si>
    <t>DUYHIEU</t>
  </si>
  <si>
    <t>EASYMART</t>
  </si>
  <si>
    <t>easymartE04</t>
  </si>
  <si>
    <t>easymartE05</t>
  </si>
  <si>
    <t>easymartE06</t>
  </si>
  <si>
    <t>easymartE07</t>
  </si>
  <si>
    <t>easymartE08</t>
  </si>
  <si>
    <t>Số 163, Đường Phan Đăng Lưu, Phường Cầu Kiệu, Thành phố Hồ Chí Minh, Việt Nam</t>
  </si>
  <si>
    <t>0105696842</t>
  </si>
  <si>
    <t>BIGC (EB)</t>
  </si>
  <si>
    <t>eb0150</t>
  </si>
  <si>
    <t>TOPS MARKET PARKCITY (150)</t>
  </si>
  <si>
    <t>Tầng 1, tòa nhà A, TTTM Parkcity, Lê Trọng Tấn, phường La Khê, quận Hà Đông, TP Hà Nội</t>
  </si>
  <si>
    <t>eb104</t>
  </si>
  <si>
    <t>TOPS MARKET NK HẢI PHÒNG</t>
  </si>
  <si>
    <t>104 Lương Khá Thiên, phường Lương Khánh Thiện, quận Ngô Quyền, thành phố Hải Phòng</t>
  </si>
  <si>
    <t>eb106</t>
  </si>
  <si>
    <t>GO! HẢI PHÒNG</t>
  </si>
  <si>
    <t>Lô 1/20, Khu đô thị mới Ngã năm - Sân bay Cát Bi, Phường Gia Viên, Thành phố Hải Phòng, Việt Nam</t>
  </si>
  <si>
    <t>eb112</t>
  </si>
  <si>
    <t>EB VINH LIMITED LIABILITY COMPANY</t>
  </si>
  <si>
    <t>Số 02, Đường Quang Trung, Phường Thành Vinh, Tỉnh Nghệ An, Việt Nam</t>
  </si>
  <si>
    <t>Nghệ An</t>
  </si>
  <si>
    <t>eb113</t>
  </si>
  <si>
    <t>Siêu thị Vĩnh Phúc</t>
  </si>
  <si>
    <t>Khu TTTM Vĩnh Phúc, Phường Vĩnh Phúc, Tỉnh Phú Thọ, Việt Nam</t>
  </si>
  <si>
    <t>eb114</t>
  </si>
  <si>
    <t>GO! NAM ĐỊNH</t>
  </si>
  <si>
    <t>Trung tâm thương mại GO! Nam Định, Quốc lộ 10, Phường Đông A, Tỉnh Ninh Bình, Việt Nam</t>
  </si>
  <si>
    <t>Ninh Bình</t>
  </si>
  <si>
    <t>eb117</t>
  </si>
  <si>
    <t>CÔNG TY TNHH EB HẢI DƯƠNG (117)</t>
  </si>
  <si>
    <t>Trung tâm thương mại GO! Hải Dương, Km 54+100, Quốc lộ 5, Khu 3, Phường Hải Dương, Thành phố Hải Phòng, Việt Nam</t>
  </si>
  <si>
    <t>eb118</t>
  </si>
  <si>
    <t>GO! THANH HÓA</t>
  </si>
  <si>
    <t>Trung tâm thương mại GO! Thanh Hóa, Phố Đồng Lễ, Phường Hạc Thành, Tình Thanh Hóa, Việt Nam</t>
  </si>
  <si>
    <t>eb124</t>
  </si>
  <si>
    <t>SIÊU THỊ VIỆT TRÌ</t>
  </si>
  <si>
    <t>Trung tâm thương mại GO! Việt Trì, Đường Nguyễn Tất Thành, phường Thanh Miếu, tỉnh Phú Thọ, Việt Nam</t>
  </si>
  <si>
    <t>eb125</t>
  </si>
  <si>
    <t>GO! NINH BÌNH</t>
  </si>
  <si>
    <t>Trung tâm thương mại GO! Ninh Bình, Đường Trần Nhân Tông, Phường Đông Hoa Lư, tỉnh Ninh Bình, Việt Nam</t>
  </si>
  <si>
    <t>eb128</t>
  </si>
  <si>
    <t>SIÊU THỊ HẠ LONG (128)</t>
  </si>
  <si>
    <t>Tầng 2, Trung tâm thương mại GO! Hạ Long, Cột 5, phường Hạ Long, tỉnh Quảng Ninh, Việt Nam</t>
  </si>
  <si>
    <t>eb131</t>
  </si>
  <si>
    <t>GO! BẮC GIANG</t>
  </si>
  <si>
    <t>Trung tâm thương mại GO! Bắc Giang, phường Tân Tiến, tỉnh Bắc Ninh, VIệt Nam</t>
  </si>
  <si>
    <t>eb1400</t>
  </si>
  <si>
    <t>Go! Hạ Long</t>
  </si>
  <si>
    <t>eb144</t>
  </si>
  <si>
    <t>GO! THÁI NGUYÊN</t>
  </si>
  <si>
    <t>Tầng 2, Trung tâm thương mại Việt - Nhật Thái Nguyên, Lô đất HH-01 thuộc Khu dân cư số 1, đường Việt Bắc, Phường Tích Lương, Tỉnh Thái Nguyên, Việt Nam</t>
  </si>
  <si>
    <t>eb145</t>
  </si>
  <si>
    <t>GO! THÁI BÌNH</t>
  </si>
  <si>
    <t>Trung tâm thương mại GO! Thái Bình, đường Trần Thái Tông, Tổ 1, Phường Vũ Phúc, Tỉnh Hưng Yên, Việt Nam</t>
  </si>
  <si>
    <t>eb146</t>
  </si>
  <si>
    <t>GO! LÀO CAI</t>
  </si>
  <si>
    <t>Trung tâm thương mại GO! Lào Cai, Km6+600, Thửa đất HH1 thuộc tiểu khu đô thị số 13, đường Trần Hưng Đạo, Phường Cam Đường, Tỉnh Lào Cai, Việt Nam</t>
  </si>
  <si>
    <t>Lào Cai</t>
  </si>
  <si>
    <t>eb1500</t>
  </si>
  <si>
    <t>Siêu thị GO! Tam Kỳ</t>
  </si>
  <si>
    <t>Số 01 Đường Phan Châu Trinh, Phường Tam Kỳ, Thành phố Đà Nẵng, Việt Nam</t>
  </si>
  <si>
    <t>eb1501</t>
  </si>
  <si>
    <t>Siêu thị GO! Gò Dầu</t>
  </si>
  <si>
    <t>Đường DC1, Tổ 17, Ấp Trâm Vàng 2, Phường Gò Dầu, Tỉnh Tây Ninh, Việt Nam</t>
  </si>
  <si>
    <t>eb1503</t>
  </si>
  <si>
    <t>Siêu thị GO! Nhơn Trạch</t>
  </si>
  <si>
    <t>Khu dịch vụ, KCN Nhơn Trạch 3, đường Tôn Đức Thắng, xã Nhơn Trạch, tỉnh Đồng Nai, Việt Nam</t>
  </si>
  <si>
    <t>eb1505</t>
  </si>
  <si>
    <t>Siêu thị GO! Điện Bàn</t>
  </si>
  <si>
    <t>Thửa đất số 1491 (Lô C1), Tờ bản đồ số 06, Khu dân cư, thương mại dịch vụ Phong Nhị, Phường An Thắng, Thành phố Đà Nẵng, Việt Nam</t>
  </si>
  <si>
    <t>eb1506</t>
  </si>
  <si>
    <t>Siêu thị Go! Hòa Thành</t>
  </si>
  <si>
    <t>Ấp Hiệp Định, phường Thanh Điền, tỉnh Tây Ninh, Việt Nam</t>
  </si>
  <si>
    <t>eb1507</t>
  </si>
  <si>
    <t>Siêu thị GO! Rạch Giá</t>
  </si>
  <si>
    <t>Lô B14, Đường 03 tháng 02, Phường Rạch Giá, tỉnh An Giang, Việt Nam</t>
  </si>
  <si>
    <t>eb1508</t>
  </si>
  <si>
    <t>Siêu thị GO! Hồng Ngự</t>
  </si>
  <si>
    <t>Thửa đất số 57, tờ bản đồ số 35, Phường Thường Lạc, Tỉnh Đồng Tháp, Việt Nam</t>
  </si>
  <si>
    <t>eb1509</t>
  </si>
  <si>
    <t>Siêu thị GO! Thanh Bình</t>
  </si>
  <si>
    <t>Thửa đất 119, tờ bản đồ 72, Xã Thanh Bình, Tỉnh Đồng Tháp, Việt Nam</t>
  </si>
  <si>
    <t>eb151</t>
  </si>
  <si>
    <t>GO! HA NAM (151)</t>
  </si>
  <si>
    <t>Tầng 2, TTTM GO! Phủ Lý, thửa đất số 449, tờ bản đồ số 25, đường Điện Biên Phủ, Phường Hà Nam, Tỉnh Ninh Bình, Việt Nam</t>
  </si>
  <si>
    <t>eb1510</t>
  </si>
  <si>
    <t>Siêu thị go! An Nhơn</t>
  </si>
  <si>
    <t>Lô đất DV-02, Dự án Khu đô thị - thương mại - dịch vụ Đông Bắc cầu Tân An, Phường Bình Định, Tỉnh Gia Lai, Việt Nam</t>
  </si>
  <si>
    <t>eb1511</t>
  </si>
  <si>
    <t>GO! HƯƠNG TRÀ</t>
  </si>
  <si>
    <t>GO! HƯƠNG TRÀ, TĐ 629, TBĐ 4, Tổ dân phố Giáp Nhất, P. Hương Trà, Tp. Huế, Việt Nam</t>
  </si>
  <si>
    <t>eb1512</t>
  </si>
  <si>
    <t>Siêu thị GO! Lấp Vò</t>
  </si>
  <si>
    <t>TĐ 143, TBD 40, xã Lấp Vò, Tỉnh Đồng Tháp, Việt Nam</t>
  </si>
  <si>
    <t>eb1513</t>
  </si>
  <si>
    <t>Siêu thị Go! Lộc Ninh</t>
  </si>
  <si>
    <t>Khu phố Ninh Thịnh, xã Lộc Ninh, Tỉnh Đồng Nai, Việt Nam</t>
  </si>
  <si>
    <t>eb152</t>
  </si>
  <si>
    <t>Siêu thị GO! Bạc Liêu</t>
  </si>
  <si>
    <t>Thửa đất số 51, tờ bản đồ số 33, Đường 23/8, Phường Bạc Liêu, tỉnh Cà Mau, Việt Nam</t>
  </si>
  <si>
    <t>eb153</t>
  </si>
  <si>
    <t>Siêu thị GO! Ninh Thuận</t>
  </si>
  <si>
    <t>TTTM Go! Ninh Thuận, Góc ngã tư đường Cao Bá Quát - Ngô Gia Tự, Khu phố 14, Phường Phan Rang, Tỉnh Khánh Hòa, Việt Nam</t>
  </si>
  <si>
    <t>eb154</t>
  </si>
  <si>
    <t>GO! HƯNG YÊN</t>
  </si>
  <si>
    <t>Trung Tâm Thương Mại Go! Hưng Yên, Thửa Đất Số 113, Tờ Bản Đồ Số 49, Tô Hiệu, Phường Phố Hiến, Tỉnh Hưng Yên, Việt Nam</t>
  </si>
  <si>
    <t>eb155</t>
  </si>
  <si>
    <t>Go! Yên Bái</t>
  </si>
  <si>
    <t>T2 CT TM Go! Yên Bái, TDS151; TBDS71 TỔ DÂN PHỐ 1&amp;11, P. Yên Bái, Tỉnh Lào Cai</t>
  </si>
  <si>
    <t>eb1600</t>
  </si>
  <si>
    <t>BigC Hải Phòng</t>
  </si>
  <si>
    <t>eb1700</t>
  </si>
  <si>
    <t>BigC Thái Bình</t>
  </si>
  <si>
    <t>eb1800</t>
  </si>
  <si>
    <t>BigC Nam Định</t>
  </si>
  <si>
    <t>eb1900</t>
  </si>
  <si>
    <t>BigC Việt Trì</t>
  </si>
  <si>
    <t>BigC Việt Trì, tỉnh Phú Thọ</t>
  </si>
  <si>
    <t>eb2000</t>
  </si>
  <si>
    <t>BigC Thái Nguyên</t>
  </si>
  <si>
    <t>eb2400</t>
  </si>
  <si>
    <t>BigC Lào Cai</t>
  </si>
  <si>
    <t>eb2901</t>
  </si>
  <si>
    <t>BigC Thăng Long (104)</t>
  </si>
  <si>
    <t>222 đường Trần Duy Hưng, Phường Yên Hòa, Thành phố Hà Nội, Việt Nam</t>
  </si>
  <si>
    <t>eb2902</t>
  </si>
  <si>
    <t>BigC Tops Market Garden</t>
  </si>
  <si>
    <t>Tầng hầm thứ nhất Trung tâm thương mại The Garden, đường Mễ Trì, Phường Mỹ Đình 1, Quận Nam Từ Liêm, Thành phố Hà Nội, Việt Nam</t>
  </si>
  <si>
    <t>eb2903</t>
  </si>
  <si>
    <t>Tops Market Eco Green (Nguyễn Xiển)</t>
  </si>
  <si>
    <t>286 Nguyễn Xiển, Tân Triều, Thanh Trì, HN</t>
  </si>
  <si>
    <t>HN008</t>
  </si>
  <si>
    <t>Nguyễn Minh Sơn</t>
  </si>
  <si>
    <t>eb2904</t>
  </si>
  <si>
    <t>BigC Tops Market Lê Trọng Tấn</t>
  </si>
  <si>
    <t>Tầng hầm 1, tầng hầm 2 và tầng trệt, Tòa nhà Artemis, Số 3 đường Lê Trọng Tấn, Phường Phương Liệt, Thành phố Hà Nội, Việt Nam</t>
  </si>
  <si>
    <t>eb2905</t>
  </si>
  <si>
    <t>TOPS MARKET HỒ GƯƠM (132)</t>
  </si>
  <si>
    <t>Tầng 1 và tầng 2, Trung tâm thương mại, văn phòng và nhà ở cao cấp Hồ Gươm Plaza, KĐT mới Mỗ Lao, P.Mộ Lao, Q.Hà Đông, HN</t>
  </si>
  <si>
    <t>eb2906</t>
  </si>
  <si>
    <t>GO! Long Biên</t>
  </si>
  <si>
    <t>Tầng Hầm TTTM Savico Megamall, 7-9 Nguyễn Văn Linh, Việt Hưng, Long Biên, Hà Nội</t>
  </si>
  <si>
    <t>eb2907</t>
  </si>
  <si>
    <t>BigC Mê Linh</t>
  </si>
  <si>
    <t>Tầng 1, Trung tâm thương mại VLXD và trang thiết bị nội thất Mêlinh Plaza, Km8, đường cao tốc Thăng Long - Nội Bài (đường Võ Văn Kiệt), xã Quang Minh, Thành phố Hà Nội, Việt Nam</t>
  </si>
  <si>
    <t>Huyện Mê Linh</t>
  </si>
  <si>
    <t>eb3400</t>
  </si>
  <si>
    <t>BigC Hải Dương</t>
  </si>
  <si>
    <t>eb3500</t>
  </si>
  <si>
    <t>BigC Ninh Bình</t>
  </si>
  <si>
    <t>eb3700</t>
  </si>
  <si>
    <t>BigC Vinh</t>
  </si>
  <si>
    <t>eb4300</t>
  </si>
  <si>
    <t>GO! ĐÀ NẴNG</t>
  </si>
  <si>
    <t>Tầng hầm, Tầng 1, Tầng 2, Tầng 3, Tầng 4 và Tầng lửng, Khu thương mại Vĩnh Trung, Số 255-257 Hùng Vương, Phường Thanh Khê, Thành phố Đà Nẵng, Việt Nam</t>
  </si>
  <si>
    <t>eb4700</t>
  </si>
  <si>
    <t>BigC Buôn Ma Thuột</t>
  </si>
  <si>
    <t>Trung tâm thương mại Buôn Ma Thuột, Góc đường Nguyễn Thị Định và vành đai phía tây, Phường Thành Nhất, tỉnh Đắk Lắk, Việt nam</t>
  </si>
  <si>
    <t>eb4900</t>
  </si>
  <si>
    <t>GO! ĐÀ LẠT</t>
  </si>
  <si>
    <t>GO! ĐÀ LẠT, Quảng trường Lâm Viên, Góc đường Hồ Tùng Mậu và Trần Quốc Toản, Phường Xuân Hương - Đà Lạt, Tỉnh Lâm Đồng, Việt Nam</t>
  </si>
  <si>
    <t>eb5201</t>
  </si>
  <si>
    <t>BigC Tops Market An Phú</t>
  </si>
  <si>
    <t>Tops Market An Phú, Q2, HCM</t>
  </si>
  <si>
    <t>eb5202</t>
  </si>
  <si>
    <t>BigC Trường Chinh</t>
  </si>
  <si>
    <t>Số 1/1, Đường Trường Chinh, Phường Tây Thạnh, Thành phố Hồ Chí Minh, Việt Nam</t>
  </si>
  <si>
    <t>eb5203</t>
  </si>
  <si>
    <t>BigC Gò Vấp</t>
  </si>
  <si>
    <t>792 Nguyễn Kiệm, Phường Hạnh Thông, TP. Hồ Chí Minh, Việt Nam</t>
  </si>
  <si>
    <t>eb5204</t>
  </si>
  <si>
    <t>BigC Siêu thị GO! Phú Thạnh</t>
  </si>
  <si>
    <t>Số 53, Đường Nguyễn Sơn, Phường Phú Thạnh, Thành phố Hồ Chí Minh, Việt Nam</t>
  </si>
  <si>
    <t>eb5205</t>
  </si>
  <si>
    <t>BigC Miền Đông</t>
  </si>
  <si>
    <t>Số 268, Đường Tô Hiến Thành, Phường Hòa Hưng, Thành phố Hồ Chí Minh, Việt Nam</t>
  </si>
  <si>
    <t>eb5206</t>
  </si>
  <si>
    <t>BigC Siêu thị GO! An Lạc</t>
  </si>
  <si>
    <t>Số 1231, khu phố 5, Đường QL1A, Phường An Lạc, Thành phố Hồ Chí Minh, Việt Nam</t>
  </si>
  <si>
    <t>eb5207</t>
  </si>
  <si>
    <t>BigC Siêu Thị GO! Nguyễn Thị Thập</t>
  </si>
  <si>
    <t>Tầng trệt, tầng 1 và tầng 2, Lô A, Khu Dân Cư Cityland, số 99, Đường Nguyễn Thị Thập, Phường Tân Mỹ, Thành phố Hồ Chí Minh, Việt Nam</t>
  </si>
  <si>
    <t>eb5208</t>
  </si>
  <si>
    <t>BigC Tops Market Âu Cơ</t>
  </si>
  <si>
    <t>685 Đ. Âu Cơ, Tân Thành, Tân Phú, HCM</t>
  </si>
  <si>
    <t>eb5209</t>
  </si>
  <si>
    <t>BigC Tops Market Thảo Điền</t>
  </si>
  <si>
    <t>Tầng hầm lửng, Tòa nhà Thảo Điền Pearl, số 12, đường Quốc Hương, Phường An Khánh, Thành phố Hồ Chí Minh, Việt Nam</t>
  </si>
  <si>
    <t>eb5210</t>
  </si>
  <si>
    <t>BigC Tops Market Moonlight Thủ Đức</t>
  </si>
  <si>
    <t>Tầng 1, tòa nhà Moonlight Residences, số 102, đường Đặng Văn Bi, Phường Thủ Đức, Thành phố Hồ Chí Minh</t>
  </si>
  <si>
    <t>eb6000</t>
  </si>
  <si>
    <t>GO! ĐỒNG NAI</t>
  </si>
  <si>
    <t>Số 833, xa lộ Hà Nội, Phường Long Hưng, Tỉnh Đồng Nai, Việt Nam</t>
  </si>
  <si>
    <t>eb6001</t>
  </si>
  <si>
    <t>BigC Tân Hiệp</t>
  </si>
  <si>
    <t>Tầng 1 và 2 Trung tâm thương mại EB Tân Hiệp, số 1135, Nguyễn Ái Quốc, KP2, Phường Tam Hiệp, Tỉnh Đồng Nai, Việt Nam</t>
  </si>
  <si>
    <t>eb6100</t>
  </si>
  <si>
    <t>GO! Bình Dương</t>
  </si>
  <si>
    <t>Giao Hàng Tại GO! Bình Dương</t>
  </si>
  <si>
    <t>eb6101</t>
  </si>
  <si>
    <t>BigC Dĩ An</t>
  </si>
  <si>
    <t>Số TM8, đường GS1, KĐT thương mại dịch vụ Quảng Trường Xanh, Phường Đông Hòa, Thành phố Hồ Chí Minh, Việt Nam</t>
  </si>
  <si>
    <t>eb6102</t>
  </si>
  <si>
    <t>BigC Siêu Thị GO! Tân Uyên (1504)</t>
  </si>
  <si>
    <t>Tầng 1 TTTM DV Uyên Hưng, P. Tân Uyên, Thành phố Hồ Chí Minh, Việt Nam</t>
  </si>
  <si>
    <t>eb6300</t>
  </si>
  <si>
    <t>Go! Mỹ Tho</t>
  </si>
  <si>
    <t>545 đường Lê Văn Phẩm, Phường Đạo Thạnh, Tỉnh Đồng Tháp, Việt Nam</t>
  </si>
  <si>
    <t>eb6400</t>
  </si>
  <si>
    <t>BigC Trà Vinh</t>
  </si>
  <si>
    <t>Trung tâm thương mại và siêu thị Trà Vinh, đường Võ Nguyên Giáp, Phường Nguyệt Hóa, Tỉnh Vĩnh Long, Việt Nam</t>
  </si>
  <si>
    <t>eb6500</t>
  </si>
  <si>
    <t>GO! CẦN THƠ</t>
  </si>
  <si>
    <t>Trung tâm thương mại GO! Cần Thơ, Lô Số 1, KDC Hưng Phú 1, Phường Hưng Phú, Thành phố Cần Thơ, Việt Nam</t>
  </si>
  <si>
    <t>eb7100</t>
  </si>
  <si>
    <t>BigC Bến Tre</t>
  </si>
  <si>
    <t>Tầng trệt, Trung tâm thương mại GO! Bến Tre, Ấp 1, đường Võ Nguyên Giáp (Quốc lộ 60), Phường Sơn Đông, Tỉnh Vĩnh Long, Việt Nam</t>
  </si>
  <si>
    <t>eb7200</t>
  </si>
  <si>
    <t>BigC Bà Rịa</t>
  </si>
  <si>
    <t>Tầng 1, Trung tâm thương mại GO! Bà Rịa, số 2A đường Nguyễn Đình Chiểu, Khu phố 1, Phường Bà Rịa, Thành phố Hồ Chí Minh, Việt Nam</t>
  </si>
  <si>
    <t>eb7201</t>
  </si>
  <si>
    <t>Go! Phú Mỹ</t>
  </si>
  <si>
    <t>TTTM Tân Thành, P.Phú Mỹ, Tp. HCM, VN</t>
  </si>
  <si>
    <t>eb7500</t>
  </si>
  <si>
    <t>GO! HUẾ</t>
  </si>
  <si>
    <t>GO! HUẾ, Khu quy hoạch Đống Đa - Hùng Vương - Bà Triệu, Phường Thuận Hóa, Thành phố Huế, Việt Nam</t>
  </si>
  <si>
    <t>eb7600</t>
  </si>
  <si>
    <t>BigC Quảng Ngãi</t>
  </si>
  <si>
    <t>Tầng 1, Trung tâm thương mại và Siêu thị Hùng Cường Big C, đường Lý Thường Kiệt, Phường Cẩm Thành, Tỉnh Quảng Ngãi, Việt Nam</t>
  </si>
  <si>
    <t>eb7700</t>
  </si>
  <si>
    <t>BigC Quy Nhơn</t>
  </si>
  <si>
    <t>Khu đô thị xanh Vũng Chua, Phường Quy Nhơn Nam, Tỉnh Gia Lai, Việt Nam</t>
  </si>
  <si>
    <t>eb7900</t>
  </si>
  <si>
    <t>GO! NHA TRANG</t>
  </si>
  <si>
    <t>Trung tâm thương mại GO! Nha Trang, Lô số 4, Đường 19/5, KĐT Vĩnh Điềm Trung, Phường Tây Nha Trang, Tỉnh Khánh Hòa, Việt Nam</t>
  </si>
  <si>
    <t>eb9800</t>
  </si>
  <si>
    <t>BigC Bắc Giang</t>
  </si>
  <si>
    <t>EB-DTP-01-1514</t>
  </si>
  <si>
    <t>Go! Gò Công Tây</t>
  </si>
  <si>
    <t>TSDO160, TBDSO14, đường Nguyễn Văn Côn, khu phố 5, xã Vĩnh Bình, tỉnh Đồng Tháp</t>
  </si>
  <si>
    <t>EBNAMDINH</t>
  </si>
  <si>
    <t>CÔNG TY TNHH EB NAM ĐỊNH</t>
  </si>
  <si>
    <t>Trung tâm thương mại - siêu thị Thiên Trường, Phường Lộc Hòa, Thành phố Nam Định, Tỉnh Nam Định, Việt Nam</t>
  </si>
  <si>
    <t>0600740077</t>
  </si>
  <si>
    <t>Eco001</t>
  </si>
  <si>
    <t>ECOFARMPAY01</t>
  </si>
  <si>
    <t>ECOFARMPAY02</t>
  </si>
  <si>
    <t>EMART</t>
  </si>
  <si>
    <t>EMCF-676</t>
  </si>
  <si>
    <t>EPCOSTORE</t>
  </si>
  <si>
    <t>ESMEE</t>
  </si>
  <si>
    <t>EVERYDAY</t>
  </si>
  <si>
    <t>FANSIPAN</t>
  </si>
  <si>
    <t>FARMSHOP</t>
  </si>
  <si>
    <t>FINEMART</t>
  </si>
  <si>
    <t>FINEMART01</t>
  </si>
  <si>
    <t>FINEMART02</t>
  </si>
  <si>
    <t>FINEMART03</t>
  </si>
  <si>
    <t>FINEMART04</t>
  </si>
  <si>
    <t>496-496A-496B Nguyễn Thị Minh Khai, Phường Bàn Cờ, Thành phố Hồ Chí Minh, Việt Nam</t>
  </si>
  <si>
    <t>0312461711</t>
  </si>
  <si>
    <t>LARIA (FM)</t>
  </si>
  <si>
    <t>fm01</t>
  </si>
  <si>
    <t>496 Nguyễn Thị Minh Khai, P.2, Q.3, HCM</t>
  </si>
  <si>
    <t>fm02</t>
  </si>
  <si>
    <t>123 Phan Xích Long (số củ 218), P.2, Q.Phú Nhuận, HCM</t>
  </si>
  <si>
    <t>fm03</t>
  </si>
  <si>
    <t>486 Nguyễn Thị Thập, P.Tân Quy, Q.7, HCM</t>
  </si>
  <si>
    <t>fm04</t>
  </si>
  <si>
    <t>99 Hoàng Hoa Thám, P.6, Q.Bình Thạnh, HCM</t>
  </si>
  <si>
    <t>fm05</t>
  </si>
  <si>
    <t>104 Hai Bà Trưng, P.Đa kao, Q.1, HCM</t>
  </si>
  <si>
    <t>fm06</t>
  </si>
  <si>
    <t>204 Nơ Trang Long, phường 12, quận Bình Thạnh, thành phố Hồ Chí Minh</t>
  </si>
  <si>
    <t>fm07</t>
  </si>
  <si>
    <t>16 Quang Trung, Phường 10, Quận Gò Vấp, TP. HCM</t>
  </si>
  <si>
    <t>fm08</t>
  </si>
  <si>
    <t>FM07 - An Phú, Shophouse W37-W38-W39 Lumiere Riverside, 275-277 Đ. Xa Lộ Hà Nội, P.An Phú, Thủ Đức, Hồ Chí Minh</t>
  </si>
  <si>
    <t>fm09</t>
  </si>
  <si>
    <t>Dark Store 03 - Võ Thành Trang Tân Binh, 43 Võ Thành Trang, Phường 11, Quận Tân Binh</t>
  </si>
  <si>
    <t>FOODMART</t>
  </si>
  <si>
    <t>foodmart0001</t>
  </si>
  <si>
    <t>foodmart0002</t>
  </si>
  <si>
    <t>FRUITS</t>
  </si>
  <si>
    <t>SG008</t>
  </si>
  <si>
    <t>Trần Kỳ Tâm</t>
  </si>
  <si>
    <t>GDVN</t>
  </si>
  <si>
    <t>GETRAMARKET</t>
  </si>
  <si>
    <t>GIABINH</t>
  </si>
  <si>
    <t>GIAHAN</t>
  </si>
  <si>
    <t>GIATRANMART-ĐN</t>
  </si>
  <si>
    <t>GMART</t>
  </si>
  <si>
    <t>GOOGOO</t>
  </si>
  <si>
    <t>GOOGOO1</t>
  </si>
  <si>
    <t>GREEN</t>
  </si>
  <si>
    <t>Green001</t>
  </si>
  <si>
    <t>Green002</t>
  </si>
  <si>
    <t>Green003</t>
  </si>
  <si>
    <t>Green004</t>
  </si>
  <si>
    <t>Green005</t>
  </si>
  <si>
    <t>GRELI</t>
  </si>
  <si>
    <t>greli0001</t>
  </si>
  <si>
    <t>greli0002</t>
  </si>
  <si>
    <t>GS0001</t>
  </si>
  <si>
    <t>GS0002</t>
  </si>
  <si>
    <t>GS0003</t>
  </si>
  <si>
    <t>GS0004</t>
  </si>
  <si>
    <t>GS0005</t>
  </si>
  <si>
    <t>GS0006</t>
  </si>
  <si>
    <t>GS0007</t>
  </si>
  <si>
    <t>GS0008</t>
  </si>
  <si>
    <t>GS0009</t>
  </si>
  <si>
    <t>GS0010</t>
  </si>
  <si>
    <t>GS0011</t>
  </si>
  <si>
    <t>GS0012</t>
  </si>
  <si>
    <t>GS0014</t>
  </si>
  <si>
    <t>GS0015</t>
  </si>
  <si>
    <t>GS0016</t>
  </si>
  <si>
    <t>GS0017</t>
  </si>
  <si>
    <t>GS0019</t>
  </si>
  <si>
    <t>GS0020</t>
  </si>
  <si>
    <t>GS0021</t>
  </si>
  <si>
    <t>GS0022</t>
  </si>
  <si>
    <t>GS0024</t>
  </si>
  <si>
    <t>GS0025</t>
  </si>
  <si>
    <t>GS0026</t>
  </si>
  <si>
    <t>GS0027</t>
  </si>
  <si>
    <t>GS0028</t>
  </si>
  <si>
    <t>GS0030</t>
  </si>
  <si>
    <t>GS0031</t>
  </si>
  <si>
    <t>GS0032</t>
  </si>
  <si>
    <t>GS0033</t>
  </si>
  <si>
    <t>GS0034</t>
  </si>
  <si>
    <t>GS0036</t>
  </si>
  <si>
    <t>GS0037</t>
  </si>
  <si>
    <t>GS0038</t>
  </si>
  <si>
    <t>GS0039</t>
  </si>
  <si>
    <t>GS0040</t>
  </si>
  <si>
    <t>GS0041</t>
  </si>
  <si>
    <t>GS0042</t>
  </si>
  <si>
    <t>GS0043</t>
  </si>
  <si>
    <t>GS0045</t>
  </si>
  <si>
    <t>GS0048</t>
  </si>
  <si>
    <t>GS0049</t>
  </si>
  <si>
    <t>GS0050</t>
  </si>
  <si>
    <t>GS0051</t>
  </si>
  <si>
    <t>GS0052</t>
  </si>
  <si>
    <t>GS0053</t>
  </si>
  <si>
    <t>GS0054</t>
  </si>
  <si>
    <t>GS0056</t>
  </si>
  <si>
    <t>GS0059</t>
  </si>
  <si>
    <t>GS0060</t>
  </si>
  <si>
    <t>GS0061</t>
  </si>
  <si>
    <t>GS0062</t>
  </si>
  <si>
    <t>GS0063</t>
  </si>
  <si>
    <t>GS0064</t>
  </si>
  <si>
    <t>GS0065</t>
  </si>
  <si>
    <t>GS0066</t>
  </si>
  <si>
    <t>GS0067</t>
  </si>
  <si>
    <t>GS0068</t>
  </si>
  <si>
    <t>GS0069</t>
  </si>
  <si>
    <t>GS0070</t>
  </si>
  <si>
    <t>GS0071</t>
  </si>
  <si>
    <t>GS0072</t>
  </si>
  <si>
    <t>GS0074</t>
  </si>
  <si>
    <t>GS0075</t>
  </si>
  <si>
    <t>GS0076</t>
  </si>
  <si>
    <t>GS0077</t>
  </si>
  <si>
    <t>GS0079</t>
  </si>
  <si>
    <t>GS0081</t>
  </si>
  <si>
    <t>GS0082</t>
  </si>
  <si>
    <t>GS0083</t>
  </si>
  <si>
    <t>GS0084</t>
  </si>
  <si>
    <t>GS0085</t>
  </si>
  <si>
    <t>GS0086</t>
  </si>
  <si>
    <t>GS0087</t>
  </si>
  <si>
    <t>GS0088</t>
  </si>
  <si>
    <t>GS0089</t>
  </si>
  <si>
    <t>GS0090</t>
  </si>
  <si>
    <t>GS0091</t>
  </si>
  <si>
    <t>GS0092</t>
  </si>
  <si>
    <t>GS0093</t>
  </si>
  <si>
    <t>GS0094</t>
  </si>
  <si>
    <t>GS0095</t>
  </si>
  <si>
    <t>GS0096</t>
  </si>
  <si>
    <t>GS0097</t>
  </si>
  <si>
    <t>GS0098</t>
  </si>
  <si>
    <t>GS0099</t>
  </si>
  <si>
    <t>GS0100</t>
  </si>
  <si>
    <t>GS0101</t>
  </si>
  <si>
    <t>GS0102</t>
  </si>
  <si>
    <t>GS0103</t>
  </si>
  <si>
    <t>GS0104</t>
  </si>
  <si>
    <t>GS0105</t>
  </si>
  <si>
    <t>GS0106</t>
  </si>
  <si>
    <t>GS0111</t>
  </si>
  <si>
    <t>GS0112</t>
  </si>
  <si>
    <t>GS0113</t>
  </si>
  <si>
    <t>GS0115</t>
  </si>
  <si>
    <t>GS0116</t>
  </si>
  <si>
    <t>GS0117</t>
  </si>
  <si>
    <t>GS0119</t>
  </si>
  <si>
    <t>GS0120</t>
  </si>
  <si>
    <t>GS0121</t>
  </si>
  <si>
    <t>GS0125</t>
  </si>
  <si>
    <t>GS0126</t>
  </si>
  <si>
    <t>GS0127</t>
  </si>
  <si>
    <t>GS0128</t>
  </si>
  <si>
    <t>GS0129</t>
  </si>
  <si>
    <t>GS0130</t>
  </si>
  <si>
    <t>GS0131</t>
  </si>
  <si>
    <t>GS0132</t>
  </si>
  <si>
    <t>GS0136</t>
  </si>
  <si>
    <t>GS0137</t>
  </si>
  <si>
    <t>GS0138</t>
  </si>
  <si>
    <t>GS0139</t>
  </si>
  <si>
    <t>GS0140</t>
  </si>
  <si>
    <t>GS0141</t>
  </si>
  <si>
    <t>GS0142</t>
  </si>
  <si>
    <t>GS0143</t>
  </si>
  <si>
    <t>GS0144</t>
  </si>
  <si>
    <t>GS0145</t>
  </si>
  <si>
    <t>GS0146</t>
  </si>
  <si>
    <t>GS0147</t>
  </si>
  <si>
    <t>GS0149</t>
  </si>
  <si>
    <t>GS0150</t>
  </si>
  <si>
    <t>GS0151</t>
  </si>
  <si>
    <t>GS0152</t>
  </si>
  <si>
    <t>GS0153</t>
  </si>
  <si>
    <t>GS0154</t>
  </si>
  <si>
    <t>GS0155</t>
  </si>
  <si>
    <t>GS0156</t>
  </si>
  <si>
    <t>GS0157</t>
  </si>
  <si>
    <t>GS0158</t>
  </si>
  <si>
    <t>GS0159</t>
  </si>
  <si>
    <t>GS0160</t>
  </si>
  <si>
    <t>GS0161</t>
  </si>
  <si>
    <t>GS0162</t>
  </si>
  <si>
    <t>GS0163</t>
  </si>
  <si>
    <t>GS0164</t>
  </si>
  <si>
    <t>GS0165</t>
  </si>
  <si>
    <t>GS0166</t>
  </si>
  <si>
    <t>GS0167</t>
  </si>
  <si>
    <t>GS0168</t>
  </si>
  <si>
    <t>GS0170</t>
  </si>
  <si>
    <t>GS0171</t>
  </si>
  <si>
    <t>GS0172</t>
  </si>
  <si>
    <t>GS0176</t>
  </si>
  <si>
    <t>GS0177</t>
  </si>
  <si>
    <t>GS0180</t>
  </si>
  <si>
    <t>GS0181</t>
  </si>
  <si>
    <t>GS0182</t>
  </si>
  <si>
    <t>GS0184</t>
  </si>
  <si>
    <t>GS0186</t>
  </si>
  <si>
    <t>GS0187</t>
  </si>
  <si>
    <t>GS0190</t>
  </si>
  <si>
    <t>GS0192</t>
  </si>
  <si>
    <t>GS0193</t>
  </si>
  <si>
    <t>GS0195</t>
  </si>
  <si>
    <t>GS0229</t>
  </si>
  <si>
    <t>GS0232</t>
  </si>
  <si>
    <t>GS25</t>
  </si>
  <si>
    <t>GS25 -HNI-HN0480</t>
  </si>
  <si>
    <t>GS25-003</t>
  </si>
  <si>
    <t>GS25-HN001</t>
  </si>
  <si>
    <t>GS25-HN002</t>
  </si>
  <si>
    <t>GS25-HN003</t>
  </si>
  <si>
    <t>GS25-HN004</t>
  </si>
  <si>
    <t>GS25-HN005</t>
  </si>
  <si>
    <t>GS25-HN006</t>
  </si>
  <si>
    <t>GS25-HN007</t>
  </si>
  <si>
    <t>GS25-HN008</t>
  </si>
  <si>
    <t>GS25-HN009</t>
  </si>
  <si>
    <t>GS25-HN010</t>
  </si>
  <si>
    <t>GS25-HN011</t>
  </si>
  <si>
    <t>GS25-HN012</t>
  </si>
  <si>
    <t>GS25-HN013</t>
  </si>
  <si>
    <t>GS25-HN014</t>
  </si>
  <si>
    <t>GS25-HN015</t>
  </si>
  <si>
    <t>GS25-HN016</t>
  </si>
  <si>
    <t>GS25-HN017</t>
  </si>
  <si>
    <t>GS25-HN018</t>
  </si>
  <si>
    <t>GS25-HN019</t>
  </si>
  <si>
    <t>GS25-HN020</t>
  </si>
  <si>
    <t>GS25-HN021</t>
  </si>
  <si>
    <t>GS25-HN022</t>
  </si>
  <si>
    <t>GS25-HN023</t>
  </si>
  <si>
    <t>GS25-HN024</t>
  </si>
  <si>
    <t>GS25-HN025</t>
  </si>
  <si>
    <t>GS25-HN026</t>
  </si>
  <si>
    <t>GS25-HN027</t>
  </si>
  <si>
    <t>GS25-HN028</t>
  </si>
  <si>
    <t>GS25-HN029</t>
  </si>
  <si>
    <t>GS25-HN030</t>
  </si>
  <si>
    <t>GS25-HN031</t>
  </si>
  <si>
    <t>GS25-HN032</t>
  </si>
  <si>
    <t>GS25-HN033</t>
  </si>
  <si>
    <t>GS25-HN034</t>
  </si>
  <si>
    <t>GS25-HN035</t>
  </si>
  <si>
    <t>GS25-HN036</t>
  </si>
  <si>
    <t>GS25-HN037</t>
  </si>
  <si>
    <t>GS25-HN038</t>
  </si>
  <si>
    <t>GS6000</t>
  </si>
  <si>
    <t>GS6001</t>
  </si>
  <si>
    <t>GS6101</t>
  </si>
  <si>
    <t>GS6104</t>
  </si>
  <si>
    <t>GTGL</t>
  </si>
  <si>
    <t>gtgl0001</t>
  </si>
  <si>
    <t>gtgl0002</t>
  </si>
  <si>
    <t>HADA-HNI-BTL-KL00099</t>
  </si>
  <si>
    <t>HADANG</t>
  </si>
  <si>
    <t>HADANG01</t>
  </si>
  <si>
    <t>HADAVN</t>
  </si>
  <si>
    <t>HANOSIMEX</t>
  </si>
  <si>
    <t>HAPPYMART</t>
  </si>
  <si>
    <t>HappyMart0001</t>
  </si>
  <si>
    <t>HappyMart0002</t>
  </si>
  <si>
    <t>HappyMart0003</t>
  </si>
  <si>
    <t>HappyMart0004</t>
  </si>
  <si>
    <t>HASHTAGECOS</t>
  </si>
  <si>
    <t>HIENLUONG</t>
  </si>
  <si>
    <t>HKD-HNI-HDG-KL00133</t>
  </si>
  <si>
    <t>HKDPH-HNI-BDH-1055</t>
  </si>
  <si>
    <t>H-MART</t>
  </si>
  <si>
    <t>H-MARTR05</t>
  </si>
  <si>
    <t>HOAAN</t>
  </si>
  <si>
    <t>HOANGDUC</t>
  </si>
  <si>
    <t>HOMEMART</t>
  </si>
  <si>
    <t>HSH</t>
  </si>
  <si>
    <t>HTL</t>
  </si>
  <si>
    <t>htl0001</t>
  </si>
  <si>
    <t>htl0002</t>
  </si>
  <si>
    <t>htl0003</t>
  </si>
  <si>
    <t>htl0004</t>
  </si>
  <si>
    <t>HUNGDUNG</t>
  </si>
  <si>
    <t>HUNGTHINH</t>
  </si>
  <si>
    <t>HUONGBAC</t>
  </si>
  <si>
    <t>HUYHUNG</t>
  </si>
  <si>
    <t>huyhung001</t>
  </si>
  <si>
    <t>huyhung002</t>
  </si>
  <si>
    <t>INTIMEXDANANG</t>
  </si>
  <si>
    <t>JMART</t>
  </si>
  <si>
    <t>KA</t>
  </si>
  <si>
    <t>KA001</t>
  </si>
  <si>
    <t>KA002</t>
  </si>
  <si>
    <t>Kai Mart</t>
  </si>
  <si>
    <t>Kai Mart-078</t>
  </si>
  <si>
    <t>Kai Mart-079</t>
  </si>
  <si>
    <t>Kai Mart-080</t>
  </si>
  <si>
    <t>Kai Mart-098</t>
  </si>
  <si>
    <t>Kai Mart-101</t>
  </si>
  <si>
    <t>Kai Mart-107</t>
  </si>
  <si>
    <t>Kai Mart-126</t>
  </si>
  <si>
    <t>Kai Mart-140</t>
  </si>
  <si>
    <t>Kai Mart-141</t>
  </si>
  <si>
    <t>Kai Mart-146</t>
  </si>
  <si>
    <t>Kai Mart-147</t>
  </si>
  <si>
    <t>Kai Mart-151</t>
  </si>
  <si>
    <t>Kai Mart-154</t>
  </si>
  <si>
    <t>Kai Mart-179</t>
  </si>
  <si>
    <t>Kai Mart-180Mia</t>
  </si>
  <si>
    <t>Kai Mart-195</t>
  </si>
  <si>
    <t>KF</t>
  </si>
  <si>
    <t>KF0001</t>
  </si>
  <si>
    <t>KH00001</t>
  </si>
  <si>
    <t>KHAISAN</t>
  </si>
  <si>
    <t>khaisan0001</t>
  </si>
  <si>
    <t>khaisan0002</t>
  </si>
  <si>
    <t>khaisan0003</t>
  </si>
  <si>
    <t>khaisan0004</t>
  </si>
  <si>
    <t>khaisan0005</t>
  </si>
  <si>
    <t>khaisan0006</t>
  </si>
  <si>
    <t>khaisan0007</t>
  </si>
  <si>
    <t>khaisan0008</t>
  </si>
  <si>
    <t>KHAIVY</t>
  </si>
  <si>
    <t>KHANHKHOI</t>
  </si>
  <si>
    <t>KJHBINHDUONG-163</t>
  </si>
  <si>
    <t>KK</t>
  </si>
  <si>
    <t>KL</t>
  </si>
  <si>
    <t>KL.HD</t>
  </si>
  <si>
    <t>KL.HN</t>
  </si>
  <si>
    <t>KL.HN001</t>
  </si>
  <si>
    <t>KL.HN002</t>
  </si>
  <si>
    <t>KL.HN003</t>
  </si>
  <si>
    <t>KL.HN004</t>
  </si>
  <si>
    <t>KL.HN005</t>
  </si>
  <si>
    <t>KL.HN006</t>
  </si>
  <si>
    <t>KL.HN007</t>
  </si>
  <si>
    <t>KL.HN008</t>
  </si>
  <si>
    <t>KL.SG</t>
  </si>
  <si>
    <t>KL00001</t>
  </si>
  <si>
    <t>KL00002</t>
  </si>
  <si>
    <t>KL00003</t>
  </si>
  <si>
    <t>KL00004</t>
  </si>
  <si>
    <t>KL00005</t>
  </si>
  <si>
    <t>KL00006</t>
  </si>
  <si>
    <t>KL00007</t>
  </si>
  <si>
    <t>KL00008</t>
  </si>
  <si>
    <t>KL00009</t>
  </si>
  <si>
    <t>KL00010</t>
  </si>
  <si>
    <t>KL00011</t>
  </si>
  <si>
    <t>KL00012</t>
  </si>
  <si>
    <t>KL00013</t>
  </si>
  <si>
    <t>KL00014</t>
  </si>
  <si>
    <t>KL00015</t>
  </si>
  <si>
    <t>KL00016</t>
  </si>
  <si>
    <t>KL00017</t>
  </si>
  <si>
    <t>KL00018</t>
  </si>
  <si>
    <t>KL00019</t>
  </si>
  <si>
    <t>KL00020</t>
  </si>
  <si>
    <t>KL00021</t>
  </si>
  <si>
    <t>KL00022</t>
  </si>
  <si>
    <t>KL00023</t>
  </si>
  <si>
    <t>KL00024</t>
  </si>
  <si>
    <t>KL00025</t>
  </si>
  <si>
    <t>KL00026</t>
  </si>
  <si>
    <t>KL00027</t>
  </si>
  <si>
    <t>KL00028</t>
  </si>
  <si>
    <t>KL00029</t>
  </si>
  <si>
    <t>KL00031</t>
  </si>
  <si>
    <t>KL00032</t>
  </si>
  <si>
    <t>KL00033</t>
  </si>
  <si>
    <t>KL00034</t>
  </si>
  <si>
    <t>KL00035</t>
  </si>
  <si>
    <t>KL00036</t>
  </si>
  <si>
    <t>KL00037</t>
  </si>
  <si>
    <t>KL00038</t>
  </si>
  <si>
    <t>KL00039</t>
  </si>
  <si>
    <t>KL00040</t>
  </si>
  <si>
    <t>KL00041</t>
  </si>
  <si>
    <t>KL00042</t>
  </si>
  <si>
    <t>KL00043</t>
  </si>
  <si>
    <t>KL00044</t>
  </si>
  <si>
    <t>KL00044-1</t>
  </si>
  <si>
    <t>KL00045</t>
  </si>
  <si>
    <t>KL00046</t>
  </si>
  <si>
    <t>KL00047</t>
  </si>
  <si>
    <t>KL00048</t>
  </si>
  <si>
    <t>KL00049</t>
  </si>
  <si>
    <t>KL00050</t>
  </si>
  <si>
    <t>KL00051</t>
  </si>
  <si>
    <t>KL00052</t>
  </si>
  <si>
    <t>KL00053</t>
  </si>
  <si>
    <t>KL00054</t>
  </si>
  <si>
    <t>KL00055</t>
  </si>
  <si>
    <t>KL00056</t>
  </si>
  <si>
    <t>KL00057</t>
  </si>
  <si>
    <t>KL00058</t>
  </si>
  <si>
    <t>KL00059</t>
  </si>
  <si>
    <t>KL00060</t>
  </si>
  <si>
    <t>KL00061</t>
  </si>
  <si>
    <t>KL00062</t>
  </si>
  <si>
    <t>KL00063</t>
  </si>
  <si>
    <t>KL00064</t>
  </si>
  <si>
    <t>KL00065</t>
  </si>
  <si>
    <t>KL00066</t>
  </si>
  <si>
    <t>KL00067</t>
  </si>
  <si>
    <t>KL00068</t>
  </si>
  <si>
    <t>KL00069</t>
  </si>
  <si>
    <t>KL00070</t>
  </si>
  <si>
    <t>KL00071</t>
  </si>
  <si>
    <t>KL00072</t>
  </si>
  <si>
    <t>KL00073</t>
  </si>
  <si>
    <t>KL00074</t>
  </si>
  <si>
    <t>KL00075</t>
  </si>
  <si>
    <t>KL00076</t>
  </si>
  <si>
    <t>KL00077</t>
  </si>
  <si>
    <t>KL00081</t>
  </si>
  <si>
    <t>KL00082</t>
  </si>
  <si>
    <t>Huyện Sóc Sơn</t>
  </si>
  <si>
    <t>KL00083</t>
  </si>
  <si>
    <t>KL00084</t>
  </si>
  <si>
    <t>KL00085</t>
  </si>
  <si>
    <t>KL00087</t>
  </si>
  <si>
    <t>KL00088</t>
  </si>
  <si>
    <t>KL00089</t>
  </si>
  <si>
    <t>KL00091</t>
  </si>
  <si>
    <t>KL00092</t>
  </si>
  <si>
    <t>KL00093</t>
  </si>
  <si>
    <t>KL00094</t>
  </si>
  <si>
    <t>KL00095</t>
  </si>
  <si>
    <t>KL00096</t>
  </si>
  <si>
    <t>KL00097</t>
  </si>
  <si>
    <t>KL00099</t>
  </si>
  <si>
    <t>KL00100</t>
  </si>
  <si>
    <t>KL00101</t>
  </si>
  <si>
    <t>KL00102</t>
  </si>
  <si>
    <t>KL00103</t>
  </si>
  <si>
    <t>KL00104</t>
  </si>
  <si>
    <t>KL00105</t>
  </si>
  <si>
    <t>KL00106</t>
  </si>
  <si>
    <t>KL00108</t>
  </si>
  <si>
    <t>KL00109</t>
  </si>
  <si>
    <t>KL00110</t>
  </si>
  <si>
    <t>KL00111</t>
  </si>
  <si>
    <t>KL00112</t>
  </si>
  <si>
    <t>KL00113</t>
  </si>
  <si>
    <t>KL00115</t>
  </si>
  <si>
    <t>KL00117</t>
  </si>
  <si>
    <t>KL00118</t>
  </si>
  <si>
    <t>KL00119</t>
  </si>
  <si>
    <t>KL00120</t>
  </si>
  <si>
    <t>KL00121</t>
  </si>
  <si>
    <t>KL00122</t>
  </si>
  <si>
    <t>KL00124</t>
  </si>
  <si>
    <t>KL00125</t>
  </si>
  <si>
    <t>KL00127</t>
  </si>
  <si>
    <t>KL00128</t>
  </si>
  <si>
    <t>KL00129</t>
  </si>
  <si>
    <t>KL00131</t>
  </si>
  <si>
    <t>KL00132</t>
  </si>
  <si>
    <t>KL00133</t>
  </si>
  <si>
    <t>KL00134</t>
  </si>
  <si>
    <t>KL00135</t>
  </si>
  <si>
    <t>KL00136</t>
  </si>
  <si>
    <t>KL00142</t>
  </si>
  <si>
    <t>KL00143</t>
  </si>
  <si>
    <t>KL00144</t>
  </si>
  <si>
    <t>KL00145</t>
  </si>
  <si>
    <t>KL00148</t>
  </si>
  <si>
    <t>KL00149</t>
  </si>
  <si>
    <t>KL00150</t>
  </si>
  <si>
    <t>KL00152</t>
  </si>
  <si>
    <t>KL00155</t>
  </si>
  <si>
    <t>KL00156</t>
  </si>
  <si>
    <t>KL00157</t>
  </si>
  <si>
    <t>KL00158</t>
  </si>
  <si>
    <t>KL00159</t>
  </si>
  <si>
    <t>KL00160</t>
  </si>
  <si>
    <t>KL00161</t>
  </si>
  <si>
    <t>KL00162</t>
  </si>
  <si>
    <t>KL00163</t>
  </si>
  <si>
    <t>KL00164</t>
  </si>
  <si>
    <t>KL00165</t>
  </si>
  <si>
    <t>KL00167</t>
  </si>
  <si>
    <t>KL00168</t>
  </si>
  <si>
    <t>KL00169</t>
  </si>
  <si>
    <t>KL00171</t>
  </si>
  <si>
    <t>KL00172</t>
  </si>
  <si>
    <t>KL00173</t>
  </si>
  <si>
    <t>KL00174</t>
  </si>
  <si>
    <t>KL00175</t>
  </si>
  <si>
    <t>KL00176</t>
  </si>
  <si>
    <t>KL00177</t>
  </si>
  <si>
    <t>KL00178</t>
  </si>
  <si>
    <t>KL00181</t>
  </si>
  <si>
    <t>KL00182</t>
  </si>
  <si>
    <t>KL00183</t>
  </si>
  <si>
    <t>Huyện Đan Phượng</t>
  </si>
  <si>
    <t>KL00184</t>
  </si>
  <si>
    <t>KL00185</t>
  </si>
  <si>
    <t>KL00186</t>
  </si>
  <si>
    <t>KL00187</t>
  </si>
  <si>
    <t>KL00188</t>
  </si>
  <si>
    <t>KL00189</t>
  </si>
  <si>
    <t>KL00190</t>
  </si>
  <si>
    <t>KL00191</t>
  </si>
  <si>
    <t>KL00192</t>
  </si>
  <si>
    <t>KL00193</t>
  </si>
  <si>
    <t>KL00194</t>
  </si>
  <si>
    <t>KL00196</t>
  </si>
  <si>
    <t>KL00197</t>
  </si>
  <si>
    <t>KL00198</t>
  </si>
  <si>
    <t>KL00199</t>
  </si>
  <si>
    <t>KL00200</t>
  </si>
  <si>
    <t>KL00201</t>
  </si>
  <si>
    <t>KL00202</t>
  </si>
  <si>
    <t>Số 113 Tô Hiến Thành, Tổ dân phố 2, Phường Hà Đông, Thành phố Hà Nội, Việt Nam</t>
  </si>
  <si>
    <t>0106488901</t>
  </si>
  <si>
    <t>Kmarket0001</t>
  </si>
  <si>
    <t>K-Market Keangnam</t>
  </si>
  <si>
    <t>Số 102 tòa nhà A Keangnam, Phạm Hùng, Mễ Trì, Nam Từ Liêm, Hà Nội.</t>
  </si>
  <si>
    <t>Kmarket0002</t>
  </si>
  <si>
    <t>K-Market Calidas</t>
  </si>
  <si>
    <t>117 tòa nhà B, Keangnam, Phạm Hùng, Mễ Trì, Nam Từ Liêm, Hà Nội.</t>
  </si>
  <si>
    <t>Kmarket0003</t>
  </si>
  <si>
    <t>K-Market Mỹ Đình</t>
  </si>
  <si>
    <t>Villa E04, tầng 1 khu The Manor, Mỹ Đình, Nam Từ Liêm, Hà Nội</t>
  </si>
  <si>
    <t>Kmarket0004</t>
  </si>
  <si>
    <t>Hầm B1 - Tòa nhà Golden Palace, Mễ Trì, Nam Từ Liêm, Hà Nội</t>
  </si>
  <si>
    <t>Kmarket0005</t>
  </si>
  <si>
    <t>Tầng 1, Tòa nhà 17T3 khu đô thị Trung Hòa- Nhân Chính- Mặt đường Hoàng Đạo Thúy, phường Trung Hòa, quận Cầu Giấy, thành phố Hồ Chí Minh</t>
  </si>
  <si>
    <t>Kmarket0006</t>
  </si>
  <si>
    <t>K-Market CipuTra</t>
  </si>
  <si>
    <t>Tầng 1 tòa nhà L2 khu đô thị Nam Thăng Long, Phường Xuân Đỉnh, Quận Bắc Từ Liêm, Hà Nội</t>
  </si>
  <si>
    <t>Kmarket0007</t>
  </si>
  <si>
    <t>K-Market ciputra 2</t>
  </si>
  <si>
    <t>Cửa hàng số 8 khu TM tầng Shophouse CT17 KĐT Nam Thăng Long, Xuân Tảo, Bắc Từ Liêm, Thành phố Hà Nội, Việt Nam</t>
  </si>
  <si>
    <t>Kmarket0008</t>
  </si>
  <si>
    <t>Sàn thương mại tầng 1,Tòa nhà N02T3 tháp Quang Minh, khu Đoàn ngoại giao, Xuân Tảo, Xuân Đỉnh, Bắc Từ Liêm, thành phố Hà Nội</t>
  </si>
  <si>
    <t>Kmarket0009</t>
  </si>
  <si>
    <t>K-Market Long Biên</t>
  </si>
  <si>
    <t>Khu L102, Khu Almaz, đường hoa Lan, khu đô thị Vinhome Riverside , Phúc Lợi, Long Biên, Hà Nội</t>
  </si>
  <si>
    <t>Kmarket0010</t>
  </si>
  <si>
    <t>K-Market Park Hill</t>
  </si>
  <si>
    <t>Nhà dịch vụ số S05, tầng 1, chung cư số P03, thuộc dự án Khu chứ năng đô thị Dệt 8/3 và Hanosimex ( Vinhomes Times city Park Hill) số 25, ngõ 13, đường Lĩnh Nam, phường Mai Động, quận Hoàng Mai, Hà Nội.</t>
  </si>
  <si>
    <t>Kmarket0011</t>
  </si>
  <si>
    <t>K-Market Gardenia</t>
  </si>
  <si>
    <t>Lô shop SO05-Tòa A3 dự án Vinhome Gardennia, Số 06, Hàm Nghi, Phường Cầu Diễn, Quận Nam Từ Liêm, Hà Nội</t>
  </si>
  <si>
    <t>Kmarket0012</t>
  </si>
  <si>
    <t>R1-L01-01B Royal City 72 Nguyễn Trãi, quận Thanh Xuân, thành phố Hà Nội.</t>
  </si>
  <si>
    <t>Kmarket0013</t>
  </si>
  <si>
    <t>B29, Nguyễn Thị Định, Phường Nhân Chính, Quận Thanh Xuân, Hà Nội</t>
  </si>
  <si>
    <t>Kmarket0014</t>
  </si>
  <si>
    <t>Tòa nhà Golmark Rubi R2-L1-01, số 136 Hồ Tùng Mậu, Phường Phú Diễn, Q. Bắc Từ Liêm (bên cạnh nghĩa trang Mai Dịch), TP Hà Nội</t>
  </si>
  <si>
    <t>Kmarket0015</t>
  </si>
  <si>
    <t>K-Market Goldmark S1-01, tòa nhà Saphia 1, Goldmark city, 136 Hồ Tùng Mậu, Bắc Từ Liêm, Hà Nội.</t>
  </si>
  <si>
    <t>Kmarket0016</t>
  </si>
  <si>
    <t>K-Market Xuân Diệu</t>
  </si>
  <si>
    <t>77 Xuân Diệu, phường Quảng An, quận Tây Hồ, thành phố Hà Nội.</t>
  </si>
  <si>
    <t>Kmarket0017</t>
  </si>
  <si>
    <t>115AB tầng 1G1 Greenbay, phường Mễ Trì, Quận Nam Từ Liêm, TP Hà Nội</t>
  </si>
  <si>
    <t>Kmarket0018</t>
  </si>
  <si>
    <t>K-Market skylake S2</t>
  </si>
  <si>
    <t>Số 08Avinhome skylake đường Phạm Hùng, Mỹ Đình, Nam Từ Liêm, Hà Nội</t>
  </si>
  <si>
    <t>Kmarket0019</t>
  </si>
  <si>
    <t>K-Market Skylake S1</t>
  </si>
  <si>
    <t>Tầng trệt, lô L1-11- Tòa nhà Skylake S1, KĐT Vinhomes Skylake, đường Phạm Hùng, Mỹ Đình 1, Quận Nam Từ Liêm, Hà Nội.</t>
  </si>
  <si>
    <t>Kmarket0020</t>
  </si>
  <si>
    <t>K-Market D-Capital  C2</t>
  </si>
  <si>
    <t>Căn C02-S02-lô đất HH-khu đô thị Đông Nam, số 119, đường Trần Duy Hưng, phường Trung Hòa, Cầu Giấy , Hà Nội.</t>
  </si>
  <si>
    <t>Kmarket0021</t>
  </si>
  <si>
    <t>L1-H1, tòa C6, dự án D' Capital Trần Duy Hưng, phường Trung Hòa,  Quận Cầu Giấy , Hà Nội.</t>
  </si>
  <si>
    <t>Kmarket0022</t>
  </si>
  <si>
    <t>K-market Skylake S3</t>
  </si>
  <si>
    <t>SO08A, tòa S3,dự án Vinhomes Skylake khu đô thị mới, cầu giấy, đường Phạm Hùng, Mỹ Đình 1, Quận Nam Từ Liêm, TP Hà Nội</t>
  </si>
  <si>
    <t>Kmarket0023</t>
  </si>
  <si>
    <t>Tầng 1 của gian hàng thương mại số P1. TM 12, tầng số 01, tòa nhà Pearl  01, khu căn hộ Mỹ đình Pearl, thuộc tổ hợp Mỹ Đình Pearl, khu X3, khu  4.3V, Phường Phú Đô, quận Nam Từ Liêm, TP Hà Nội</t>
  </si>
  <si>
    <t>Kmarket0024</t>
  </si>
  <si>
    <t>Ki ốt SH 12A, đơn nguyên 4, tòa nhà CT4, khu đô thị Mỹ Đình - Mễ Trì, Phường Mỹ Đình 1, quận Nam  Từ Liêm, Hà Nội</t>
  </si>
  <si>
    <t>Kmarket0025</t>
  </si>
  <si>
    <t>K-market Ecopark</t>
  </si>
  <si>
    <t>L1-04 , tầng 1, tháp Lake 1 (A2), thuộc dự án khu căn hộ Aqua Bay Sky Residences, Xuân Quan, Văn Giang, Hưng Yên</t>
  </si>
  <si>
    <t>Kmarket0026</t>
  </si>
  <si>
    <t>K-market Đà Nẵng</t>
  </si>
  <si>
    <t>K-market Đà Nẵng :LÔ A10, đường Phạm Văn Đồng, Phường Hải Bắc, quận Sơn Trà, TP Đà Nẵng.</t>
  </si>
  <si>
    <t>Kmarket0027</t>
  </si>
  <si>
    <t>K-Market Vinhome Bắc Ninh</t>
  </si>
  <si>
    <t>Ô L1-01A, Tầng L1, Trung tâm Thương mại Vincom Plaza Lý Thái Tổ, ngã 6, mặt đường Lý Thái Tổ và đường Trần Hưng Đạo, phường Suối Hoa, Tp Bắc Ninh, tỉnh Bắc Ninh</t>
  </si>
  <si>
    <t>Kmarket0028</t>
  </si>
  <si>
    <t>K-Market Việt Long Bắc Ninh</t>
  </si>
  <si>
    <t>Tầng 1, tòa nhà tại lô CC04, Đường Lý Thái Tổ, phường Ninh Xá, TP Bắc Ninh</t>
  </si>
  <si>
    <t>Kmarket0029</t>
  </si>
  <si>
    <t>K-market Westpoint</t>
  </si>
  <si>
    <t>TM 01-10 Vinhomes  West point Mễ Trì, Nam Từ Liêm, Hà Nội</t>
  </si>
  <si>
    <t>Kmarket0030</t>
  </si>
  <si>
    <t>SH 24, Tòa nhà E4 -CT2 dự án Emerald, Đình Thôn, Nam Từ Liêm, Hà Nội.</t>
  </si>
  <si>
    <t>Kmarket0031</t>
  </si>
  <si>
    <t>K-Market METROPOLIS</t>
  </si>
  <si>
    <t>Gian hàng số 8S, Dự an Vinhome Metropolis,số 29 Liễu Giai, phường Ngọc Khánh, Ba Đình, Hà Nội</t>
  </si>
  <si>
    <t>Kmarket0032</t>
  </si>
  <si>
    <t>Tầng 1 , Tòa B, số 1, Đại Lộ Thăng Long, phường Mễ Trì, quận Nam Từ Liêm, HN.</t>
  </si>
  <si>
    <t>Kmarket0033</t>
  </si>
  <si>
    <t>K-Market Kosmo</t>
  </si>
  <si>
    <t>Lô S15, dự án Kosmo Tây Hồ, 161 Xuân La, Phường Xuân La, Tây Hồ , Hà Nội.</t>
  </si>
  <si>
    <t>Kmarket0034</t>
  </si>
  <si>
    <t>Tại: TM1-3, Tầng 1, Tòa chung cư 902 thuộc tổ hợp H9-CT1, khu Đô thi Starlake, Phường Xuân Tảo, Quận Bắc Từ Liêm, Tp. Hà Nội, Việt Nam.</t>
  </si>
  <si>
    <t>Kmarket0035</t>
  </si>
  <si>
    <t>K-Market Monarchy Đà Nẵng</t>
  </si>
  <si>
    <t>K-Market Monarchy Đà Nẵng: Số 535 đường Trần Hưng Đạo, phường  An Hải Tây, quận Sơn Trà, TP Đà Nẵng</t>
  </si>
  <si>
    <t>Kmarket0037</t>
  </si>
  <si>
    <t>K-Market Sunshine City</t>
  </si>
  <si>
    <t>Toà nhà S3 Sunshine City KĐT Nam Thăng Long, Phường Đông Ngạc , Quận Bắc Từ Liêm, TP Hà Nội</t>
  </si>
  <si>
    <t>Kmarket0038</t>
  </si>
  <si>
    <t>K-Market Ngọc Hân Bắc Ninh</t>
  </si>
  <si>
    <t>342 Ngọc Hân Công Chúa, phường Vô Cường. TP Bắc Ninh, tỉnh Bắc Ninh</t>
  </si>
  <si>
    <t>Kmarket0039</t>
  </si>
  <si>
    <t>Lô 04, kiểu nhà 7A, khu nhà ở thấp tầng TT4, đường Trần Văn Lai, phường Mỹ Đình 1, Quận Nam Từ Liêm,Hà Nội</t>
  </si>
  <si>
    <t>Kmarket0040</t>
  </si>
  <si>
    <t>K-Market 148 Xuân Diệu</t>
  </si>
  <si>
    <t>148 Xuân Diệu, phường Quảng An, quận Tây Hồ, TP Hà Nội</t>
  </si>
  <si>
    <t>Kmarket0041</t>
  </si>
  <si>
    <t>K-Market Võ Nguyên Giáp</t>
  </si>
  <si>
    <t>Lô 8 và lô 9 khu B4.3 khu tái định cư dọc tuyến Sơn Trà (448 Võ Nguyên Giáp),Điện Ngọc,Phường Khuê Mỹ, quận Ngũ Hành Sơn, Đà Nẵng</t>
  </si>
  <si>
    <t>Kmarket0042</t>
  </si>
  <si>
    <t>Lô A10, The Matrix One,số 01, Lê Quang Đạo,Phường Mễ Trì, Quận Nam Từ Liêm, Hà Nội</t>
  </si>
  <si>
    <t>Kmarket0043</t>
  </si>
  <si>
    <t>K-MARKET GREEN BAY</t>
  </si>
  <si>
    <t>Căn số GB1-10, Tầng 01(DDN) Chung cư kết hợp Greeen Bay, khu đô thị dịch vụ Hùng Thắng, thành phố Hạ Long, tỉnh Quảng Ninh</t>
  </si>
  <si>
    <t>Kmarket0044</t>
  </si>
  <si>
    <t>K-market Nguyễn Cao - Bắc Ninh</t>
  </si>
  <si>
    <t>126 Nguyễn Cao, phường Ninh Xá, TP Bắc Ninh, Bắc Ninh, Việt Nam.</t>
  </si>
  <si>
    <t>Kmarket0045</t>
  </si>
  <si>
    <t>K-Market Chelsea House - Hải Phòng</t>
  </si>
  <si>
    <t>Tầng 1 và tầng 2 toàn nhà Chelsea House, số 174 Văn Cao, Phường Đằng Giang, quận Ngô Quyền, Thành phố Hải Phòng, Việt Nam</t>
  </si>
  <si>
    <t>Kmarket0046</t>
  </si>
  <si>
    <t>K-Market Minato Residence - Hải Phòng</t>
  </si>
  <si>
    <t>Shop CT2-CH.3 dự án The Minato Residence, Phường Vĩnh Niệm, Quận Lê Chân, Thành phố Hải Phòng, Việt Nam</t>
  </si>
  <si>
    <t>KMARKET-HNI-NTL-0029</t>
  </si>
  <si>
    <t>K-Market Smart City</t>
  </si>
  <si>
    <t>ô đất F5 -CH02, dự án khu đô thị mới Tây mỗ , đại mỗ , vinhome park ,tây mỗ</t>
  </si>
  <si>
    <t>Lecomart0001</t>
  </si>
  <si>
    <t>Lecomart0002</t>
  </si>
  <si>
    <t>Lecomart0003</t>
  </si>
  <si>
    <t>Lecomart0004</t>
  </si>
  <si>
    <t>Lecomart0005</t>
  </si>
  <si>
    <t>Lecomart0006</t>
  </si>
  <si>
    <t>Lecomart0007</t>
  </si>
  <si>
    <t>LIENCHAU</t>
  </si>
  <si>
    <t>LOCALMART</t>
  </si>
  <si>
    <t>124 Trần Hưng Đạo, Đặc khu Phú Quốc, An Giang, Việt Nam.</t>
  </si>
  <si>
    <t>1702297755</t>
  </si>
  <si>
    <t>Số 469, Đường Nguyễn Hữu Thọ, Phường Tân Hưng, Thành phố Hồ Chí Minh, Việt Nam</t>
  </si>
  <si>
    <t>0304741634</t>
  </si>
  <si>
    <t>0304741634-001</t>
  </si>
  <si>
    <t>Khu dân cư Hùng Vương I, Phường Phú Thủy, Tỉnh Lâm Đồng, Việt Nam</t>
  </si>
  <si>
    <t>0304741634-002</t>
  </si>
  <si>
    <t>Khu đô thị The Seasons Bình Dương, Phường Lái Thiêu, TP. Hồ Chí Minh, Việt Nam</t>
  </si>
  <si>
    <t>0304741634-003</t>
  </si>
  <si>
    <t>Tòa nhà Mipec, 229 Tây Sơn, Phường Ngã Tư Sở, Quận Đống đa, Thành phố Hà Nội, Việt Nam</t>
  </si>
  <si>
    <t>0304741634-004</t>
  </si>
  <si>
    <t>Góc đường 3 tháng 2 và đường Thi Sách, Phường Tam Thắng, TP. Hồ Chí Minh, Việt Nam</t>
  </si>
  <si>
    <t>0304741634-005</t>
  </si>
  <si>
    <t>Số 20, đường Cộng Hòa, Phường Bảy Hiền, Thành phố Hồ Chí Minh, Việt Nam</t>
  </si>
  <si>
    <t>0304741634-006</t>
  </si>
  <si>
    <t>84, Mậu Thân, Phường Cái Khế, Thành phố Cần Thơ, Việt Nam</t>
  </si>
  <si>
    <t>0304741634-007</t>
  </si>
  <si>
    <t>Tầng hầm 1 (B1), Trung tâm Lotte Hà Nội, số 54, đường Liễu Giai, Phường Giảng Võ, Thành phố Hà Nội, Việt Nam</t>
  </si>
  <si>
    <t>0304741634-008</t>
  </si>
  <si>
    <t>số 06 đường Nại Nam, Phường Hòa Cường, Thành phố Đà Nẵng, Việt Nam</t>
  </si>
  <si>
    <t>0304741634-009</t>
  </si>
  <si>
    <t>Số 18, Đường Phan Văn Trị, Phường Gò Vấp, Thành phố Hồ Chí Minh, Việt Nam</t>
  </si>
  <si>
    <t>0304741634-010</t>
  </si>
  <si>
    <t>Số 58 đường 23/10, Phường Tây Nha Trang, Tỉnh Khánh Hòa, Việt Nam</t>
  </si>
  <si>
    <t>0304741634-011</t>
  </si>
  <si>
    <t>Đại lộ V.I.Lenin, Khối Yên Sơn, Phường Vinh Phú, Tỉnh Nghệ An, Việt Nam</t>
  </si>
  <si>
    <t>0304741634-013</t>
  </si>
  <si>
    <t>Tầng hầm B1, Lotte Mall Hà Nội, Số 272 Võ Chí Công, Phường Tây Hồ, Thành phố Hà Nội, Việt Nam</t>
  </si>
  <si>
    <t>0304741634-015</t>
  </si>
  <si>
    <t>Lotte Mart Phú Thọ-940B Đường 3 Tháng 2, Phường 15, Quận 11, TP. Hồ Chí Minh</t>
  </si>
  <si>
    <t>LOTTEHOTEL</t>
  </si>
  <si>
    <t>CÔNG TY TNHH LOTTE HOTEL VIỆT NAM</t>
  </si>
  <si>
    <t>Tầng 33, Trung tâm Lotte Hà Nội, số 54, đường Liễu Giai, Phường Cống Vị, Quận Ba Đình, Thành phố Hà Nội, Việt Nam</t>
  </si>
  <si>
    <t>0106230331</t>
  </si>
  <si>
    <t>MAITHIMYNHUNG</t>
  </si>
  <si>
    <t>MARONE</t>
  </si>
  <si>
    <t>MARTHREE</t>
  </si>
  <si>
    <t>MARTWO</t>
  </si>
  <si>
    <t>MASCOT</t>
  </si>
  <si>
    <t>MAYSSTORE</t>
  </si>
  <si>
    <t>MDBD</t>
  </si>
  <si>
    <t>MEATDELI-005</t>
  </si>
  <si>
    <t>MEATWORLD</t>
  </si>
  <si>
    <t>Khu B, Khu đô thị mới An Phú-An Khánh, Phường Bình Trưng, Thành phố Hồ Chí Minh</t>
  </si>
  <si>
    <t>0302249586</t>
  </si>
  <si>
    <t>mega0001</t>
  </si>
  <si>
    <t>Mega An Phú</t>
  </si>
  <si>
    <t>Q2, HCM</t>
  </si>
  <si>
    <t>mega0002</t>
  </si>
  <si>
    <t>Mega Bình Phú</t>
  </si>
  <si>
    <t>Q6, HCM</t>
  </si>
  <si>
    <t>mega0003</t>
  </si>
  <si>
    <t>Mega Hưng Phú</t>
  </si>
  <si>
    <t>9B Kha Vạn Cân, Linh Đông, Thủ Đức, HCM</t>
  </si>
  <si>
    <t>mega0004</t>
  </si>
  <si>
    <t>Mega Hiệp Phú</t>
  </si>
  <si>
    <t>Q12, HCM</t>
  </si>
  <si>
    <t>mega0005</t>
  </si>
  <si>
    <t>Mega Hoàng Mai</t>
  </si>
  <si>
    <t>Hoàng Mai, HN</t>
  </si>
  <si>
    <t>mega0006</t>
  </si>
  <si>
    <t>Mega Thăng Long</t>
  </si>
  <si>
    <t>Thăng Long, HN</t>
  </si>
  <si>
    <t>mega0007</t>
  </si>
  <si>
    <t>Mega Hà Đông</t>
  </si>
  <si>
    <t>Hà Đông, HN</t>
  </si>
  <si>
    <t>mega0008</t>
  </si>
  <si>
    <t>Mega Thanh Xuân</t>
  </si>
  <si>
    <t>Thanh Xuân, HN</t>
  </si>
  <si>
    <t>mega0009</t>
  </si>
  <si>
    <t>Mega An Phú. Food Delivery Service Center</t>
  </si>
  <si>
    <t>QL 1A, P.Tân Thời Hiệp, Q.12, HCM</t>
  </si>
  <si>
    <t>Đường Phạm Văn Đồng, Phường Phú Diễn, Thành phố Hà Nội, Việt Nam</t>
  </si>
  <si>
    <t>0302249586-001</t>
  </si>
  <si>
    <t>Khu vực V, Quốc lộ 91B, Phường Tân An, Thành phố Cần Thơ, Việt Nam</t>
  </si>
  <si>
    <t>0302249586-002</t>
  </si>
  <si>
    <t>Số 2A đường Hồng Bàng, Phường Hồng Bàng, Thành phố Hải Phòng, Việt Nam</t>
  </si>
  <si>
    <t>0302249586-003</t>
  </si>
  <si>
    <t>09 Đường Cách Mạng Tháng 8, Phường Hòa Cường, Thành phố Đà Nẵng, Việt Nam</t>
  </si>
  <si>
    <t>0302249586-004</t>
  </si>
  <si>
    <t>0302249586-005</t>
  </si>
  <si>
    <t>Số 1566 Trần Hưng Đạo, Tổ 71, Khóm Đông Thịnh 5, Phường Long Xuyên, Tỉnh An Giang, Việt Nam</t>
  </si>
  <si>
    <t>0302249586-006</t>
  </si>
  <si>
    <t>Quốc Lộ 1D, Tổ 24, Khu vực 5, Phường Quy Nhơn Nam, Tỉnh Gia Lai, Việt Nam</t>
  </si>
  <si>
    <t>0302249586-007</t>
  </si>
  <si>
    <t>Đại lộ Bình Dương, Phường Thủ Dầu Một, Thành phố Hồ Chí Minh, Việt Nam</t>
  </si>
  <si>
    <t>0302249586-008</t>
  </si>
  <si>
    <t>Đường 2 tháng 9 (Quốc lộ 51B), Khu phố 1, Phường Phước Thắng, Thành phố Hồ Chí Minh, Việt Nam</t>
  </si>
  <si>
    <t>0302249586-009</t>
  </si>
  <si>
    <t>Đường 23/10, Thôn Võ Cạnh, Phường Tây Nha Trang, Tỉnh Khánh Hòa, Việt Nam</t>
  </si>
  <si>
    <t>0302249586-011</t>
  </si>
  <si>
    <t>Tổ 8, Khu 2, Phường Hà Tu, Tỉnh Quảng Ninh, Việt Nam</t>
  </si>
  <si>
    <t>0302249586-012</t>
  </si>
  <si>
    <t>Đường Ven Sông Lam, Phường Trường Vinh, Tỉnh Nghệ An, Việt Nam</t>
  </si>
  <si>
    <t>0302249586-013</t>
  </si>
  <si>
    <t>Tổ dân phố 5, đường Đồng Khởi, Phường Tân An, Tỉnh Đắk Lắk, Việt Nam</t>
  </si>
  <si>
    <t>0302249586-014</t>
  </si>
  <si>
    <t>Lô A11, Khu lấn biển, Phường Rạch Giá, Tỉnh An Giang, Việt Nam</t>
  </si>
  <si>
    <t>0302249586-015</t>
  </si>
  <si>
    <t>Mega-DNG-01-70010</t>
  </si>
  <si>
    <t>Trung tâm thương mại MM Mega Market Đà Nẵng</t>
  </si>
  <si>
    <t>124-167 Nguyễn Sinh Sắc, phường Hòa Khánh, Thành phố Đà Nẵng, Việt Nam.</t>
  </si>
  <si>
    <t>MEKONGGOURMET</t>
  </si>
  <si>
    <t>MENAS</t>
  </si>
  <si>
    <t>MENAS001</t>
  </si>
  <si>
    <t>Số 01, đường Minh Cầu, Phường Phan Đình Phùng, Tỉnh Thái Nguyên, Việt Nam</t>
  </si>
  <si>
    <t>4601146949</t>
  </si>
  <si>
    <t>minhcau0001</t>
  </si>
  <si>
    <t>Số 01, đường Minh Cầu, Phường Phan Đình Phùng, Thành phố Thái Nguyên, Tỉnh Thái Nguyên</t>
  </si>
  <si>
    <t>minhcau0002</t>
  </si>
  <si>
    <t>Minh Cầu Gang Thép - 442 Cách Mạng Tháng Tám, Thái Nguyên</t>
  </si>
  <si>
    <t>minhcau0003</t>
  </si>
  <si>
    <t>494 Hoàng Quốc Việt, Phường Trung Thành,Thanh xuyên, Phổ Yên, Tỉnh Thái Nguyên</t>
  </si>
  <si>
    <t>minhcau0004</t>
  </si>
  <si>
    <t>minhcau0005</t>
  </si>
  <si>
    <t>529 Dương Tự Minh, Quan Triều, TP. Thái Nguyên</t>
  </si>
  <si>
    <t>minhcau0006</t>
  </si>
  <si>
    <t>Chân cầu vượt Đán</t>
  </si>
  <si>
    <t>minhcau0007</t>
  </si>
  <si>
    <t>SIÊU THỊ MINH CẦU 2</t>
  </si>
  <si>
    <t>Số 889. Đường Dương Tự Minh. Phường Hoàng Văn Thụ, TP. Thái Nguyên</t>
  </si>
  <si>
    <t>minhcau0008</t>
  </si>
  <si>
    <t>MINH CẦU MART TRUNG TÂM</t>
  </si>
  <si>
    <t>Gian S1 - Tầng 1 - Toà nhà Thái Nguyên Tower – Số 1 – Đường Nha Trang - Phường Phan Đình Phùng - Tỉnh Thái Nguyên - Việt Nam</t>
  </si>
  <si>
    <t>ck cố định 10%, VAT theo luật định</t>
  </si>
  <si>
    <t>MINHKHANHAN</t>
  </si>
  <si>
    <t>MINHPHUOC</t>
  </si>
  <si>
    <t>SG002</t>
  </si>
  <si>
    <t>Trần Cao Hoàng Tâm</t>
  </si>
  <si>
    <t>MOCHUONG</t>
  </si>
  <si>
    <t>MOCTRA</t>
  </si>
  <si>
    <t>NAMDINHTEX</t>
  </si>
  <si>
    <t>NCC2268</t>
  </si>
  <si>
    <t>NGOCMAI</t>
  </si>
  <si>
    <t>CÔNG TY TNHH MỘT THÀNH VIÊN THƯƠNG MẠI VÀ DỊCH VỤ NGỌC THƠM</t>
  </si>
  <si>
    <t>NGOISAOLON</t>
  </si>
  <si>
    <t>NGOITRUONGEM</t>
  </si>
  <si>
    <t>NGONMOINGAY</t>
  </si>
  <si>
    <t>NGUYENCUU</t>
  </si>
  <si>
    <t>131 Vũ Tùng, Phường Gia Định, Thành phố Hồ Chí Minh, Việt Nam</t>
  </si>
  <si>
    <t>0313983358</t>
  </si>
  <si>
    <t>nhatminh68001</t>
  </si>
  <si>
    <t>OsiFood Fuji Nam Long</t>
  </si>
  <si>
    <t>146 Đường D1, Phường Phước Long B, Tp.Thủ Đức, HCM</t>
  </si>
  <si>
    <t>nhatminh68002</t>
  </si>
  <si>
    <t>OsiFood Trung Tuyến City</t>
  </si>
  <si>
    <t>1192-1194 Nguyễn Văn Qúa, Phường Tân Thới Hiệp, Quận 12, HCM</t>
  </si>
  <si>
    <t>nhatminh68003</t>
  </si>
  <si>
    <t>OsiFood Bình Hưng</t>
  </si>
  <si>
    <t>26-28 Đường số 10, KDC Bình Hưng, Xã Bình Hưng, Huyện Bình Chánh, HCM</t>
  </si>
  <si>
    <t>nhatminh68004</t>
  </si>
  <si>
    <t>OsiFood Thủ Thiêm</t>
  </si>
  <si>
    <t>155 Lương Định Của, Phường An Khánh, Tp.Thủ Đức, HCM</t>
  </si>
  <si>
    <t>nhatminh68005</t>
  </si>
  <si>
    <t>OsiFood Đo Đạc</t>
  </si>
  <si>
    <t>54 Đường số 3, Phường An Khánh, Tp.Thủ Đức, HCM</t>
  </si>
  <si>
    <t>nhatminh68006</t>
  </si>
  <si>
    <t>OsiFood Phương Việt</t>
  </si>
  <si>
    <t>PS 11 Chung Cư Pegasuite 1002 Tạ Quang Bửu, Phường 6, Quận 8, HCM</t>
  </si>
  <si>
    <t>nhatminh68006-1</t>
  </si>
  <si>
    <t>OsiFood Nguyễn Duy Trinh</t>
  </si>
  <si>
    <t>542 Nguyễn Duy Trinh, P.Bình Trưng Đông, TP.Thủ Đức, TP.HCM</t>
  </si>
  <si>
    <t>nhatminh68007</t>
  </si>
  <si>
    <t>OsiFood City Gate Towers</t>
  </si>
  <si>
    <t>Chung cư City Gate Tower 15 Đại Lộ Võ Văn Kiệt, Phường 16, Quận 8, HCM</t>
  </si>
  <si>
    <t>nhatminh68010</t>
  </si>
  <si>
    <t>OsiFood Gia Hòa</t>
  </si>
  <si>
    <t>51 Út Trà Ôn, Phường Phước Long B, TP.Thủ Đức</t>
  </si>
  <si>
    <t>nhatminh68011</t>
  </si>
  <si>
    <t>Osifood  Linh Xuân</t>
  </si>
  <si>
    <t>156 Đường số 11, Khu phố 5, Phường Linh Xuân, Tp.Thủ Đức, HCM</t>
  </si>
  <si>
    <t>nhatminh68012</t>
  </si>
  <si>
    <t>OsiFood 3 Tháng 2</t>
  </si>
  <si>
    <t>1380-1382-1384 Đường 3/2, Phường 2, Quận 11, HCM</t>
  </si>
  <si>
    <t>nhatminh68012-1</t>
  </si>
  <si>
    <t>OsiFood An Gia Bình Chánh</t>
  </si>
  <si>
    <t>Lô TM D-1.03, tầng 1, Block D.thị trấn Tân Túc, Huyện Bình Chánh, TP.HCM</t>
  </si>
  <si>
    <t>nhatminh68013</t>
  </si>
  <si>
    <t>OsiFood Đặng Thùy Trâm</t>
  </si>
  <si>
    <t>111/2-4-6-8 Đặng Thùy Trâm, P.13, Q.Bình Thạnh, TP.HCM</t>
  </si>
  <si>
    <t>nhatminh68014</t>
  </si>
  <si>
    <t>Osifood Vinhome Quận 9</t>
  </si>
  <si>
    <t>Shop 01S18 tòa nhà S10.03 Khu Vinhome GrandPark, đường Nguyễn Xiển, phường Long Bình, TP Thủ Đức, TP Hồ Chí Minh</t>
  </si>
  <si>
    <t>nhatminh68014-1</t>
  </si>
  <si>
    <t>Osifood Bình Lợi</t>
  </si>
  <si>
    <t>127 Bình Lợi, Phường 13, Quận Bình Thạnh, Thành phố Hồ Chí Minh</t>
  </si>
  <si>
    <t>nhatminh68015</t>
  </si>
  <si>
    <t>OsiFood HomyLand</t>
  </si>
  <si>
    <t>SH15 chung cư Homyland Reverside, số 14 đường số 1-THM, P.Bình Trưng Đông, TP.Thủ Đức, TP. Hồ Chí Minh</t>
  </si>
  <si>
    <t>nhatminh79001</t>
  </si>
  <si>
    <t>OsiFood Bình Hòa</t>
  </si>
  <si>
    <t>288 Phan Văn Trị, Phường 11, Quận Bình Thạnh, HCM</t>
  </si>
  <si>
    <t>nhatminh79002</t>
  </si>
  <si>
    <t>Cửa hàng OsiFood Nguyễn Khoái</t>
  </si>
  <si>
    <t>84-86 Nguyễn Khoái, Phường 2, Quận 4, HCM</t>
  </si>
  <si>
    <t>nhatminh79003</t>
  </si>
  <si>
    <t>Osifood Sky 9</t>
  </si>
  <si>
    <t>S010-011 Block CT1, CC Sky 09, Đường số 1, Khu phố 2, Phường Phú Hữu, Tp.Thủ Đức, HCM</t>
  </si>
  <si>
    <t>nhatminh79004</t>
  </si>
  <si>
    <t>OsiFood 828A Xô Viết Nghệ Tĩnh</t>
  </si>
  <si>
    <t>828A Xô Viết Nghệ Tĩnh, Phường 25, Quận Bình Thạnh, Tp.HCM</t>
  </si>
  <si>
    <t>nhatminh79005</t>
  </si>
  <si>
    <t>Osifood Phước Long</t>
  </si>
  <si>
    <t>114 Tây Hòa, Phường Phước Long A, Tp.Thủ Đức, HCM</t>
  </si>
  <si>
    <t>nhatminh79006</t>
  </si>
  <si>
    <t>OsiFood Opal Riverside</t>
  </si>
  <si>
    <t>SH10 chung cư Opal Riverside, đường số 10, P.Hiệp Bình Chánh, TP.Thủ Đức, HCM</t>
  </si>
  <si>
    <t>nhatminh79007</t>
  </si>
  <si>
    <t>Osifood Tăng Nhơn Phú</t>
  </si>
  <si>
    <t>127A7 đường Tăng Nhơn Phú, phường Phước Long B, thành phố Thủ Đức, thành phố Hồ Chí Minh</t>
  </si>
  <si>
    <t>nhatminh79007-001</t>
  </si>
  <si>
    <t>Osifood Nguyễn Xiển - Đã đóng cửa</t>
  </si>
  <si>
    <t>458-458A Nguyễn Xiển, Phường Long Thạnh Mỹ, Tp.Thủ Đức, HCM</t>
  </si>
  <si>
    <t>nhatminh79007-1</t>
  </si>
  <si>
    <t>Osifood Liên Phường</t>
  </si>
  <si>
    <t>91-93 đường Liên Phường, phường Phước Long B, thành phố Thủ Đức, thành phố Hồ Chí Minh</t>
  </si>
  <si>
    <t>nhatminh79009</t>
  </si>
  <si>
    <t>Osifood  Phước Hiệp</t>
  </si>
  <si>
    <t>312 Lã Xuân Oai , khu phố Phước Hiệp ,P.Long Trường, Tp.Thủ Đức, HCM</t>
  </si>
  <si>
    <t>Khai trương 19/11/2022</t>
  </si>
  <si>
    <t>nhatminh79009-1</t>
  </si>
  <si>
    <t>Osifood Thống Nhất</t>
  </si>
  <si>
    <t>208 Đường số 8, Phường 11, quận Gò Vấp, thành phố Hồ Chí Minh</t>
  </si>
  <si>
    <t>nhatminh79009-2</t>
  </si>
  <si>
    <t>OsiFood Phổ Quang</t>
  </si>
  <si>
    <t>110 Phổ Quang, Phường 9, Quận Phú Nhuận, TP.HCM</t>
  </si>
  <si>
    <t>nhatminh79010</t>
  </si>
  <si>
    <t>OsiFood Gold House Lê Văn Lương</t>
  </si>
  <si>
    <t>Block A4.1.1 cc Hoàng Anh Gold House, đường Lê Văn Lương, Huyện Nhà Bè, HCM</t>
  </si>
  <si>
    <t>nhatminh79011</t>
  </si>
  <si>
    <t>OsiFood Pegasuite</t>
  </si>
  <si>
    <t>PS 11 Chung cư Pegasuite 1002 Tạ Quang Bửu, phường 6, quận 8, thành phố Hồ Chí Minh</t>
  </si>
  <si>
    <t>nhatminh79012</t>
  </si>
  <si>
    <t>OsiFood Nguyễn Văn Công</t>
  </si>
  <si>
    <t>489 Nguyễn Văn Công, Phường 3, Quận Gò Vấp, thành phố Hồ Chí Minh</t>
  </si>
  <si>
    <t>nhatminh79013</t>
  </si>
  <si>
    <t>OsiFood Ngô Quyền</t>
  </si>
  <si>
    <t>52 Ngô Quyền, Phường Hiệp Phú, thành phố Thủ Đức, thành phố Hồ Chí Minh, Việt Nam</t>
  </si>
  <si>
    <t>NHATNAM</t>
  </si>
  <si>
    <t>NHIEULOC</t>
  </si>
  <si>
    <t>NHUTRANNGOC</t>
  </si>
  <si>
    <t>NINHTHUAN</t>
  </si>
  <si>
    <t>NNHD</t>
  </si>
  <si>
    <t>NNK</t>
  </si>
  <si>
    <t>NNK01</t>
  </si>
  <si>
    <t>NNK02</t>
  </si>
  <si>
    <t>NNK03</t>
  </si>
  <si>
    <t>NOVA</t>
  </si>
  <si>
    <t>nova0001</t>
  </si>
  <si>
    <t>nova0002</t>
  </si>
  <si>
    <t>nova0003</t>
  </si>
  <si>
    <t>nova0004</t>
  </si>
  <si>
    <t>nova0005</t>
  </si>
  <si>
    <t>nova0007</t>
  </si>
  <si>
    <t>nova0008</t>
  </si>
  <si>
    <t>nova0009</t>
  </si>
  <si>
    <t>nova0010</t>
  </si>
  <si>
    <t>nova0011</t>
  </si>
  <si>
    <t>nova0012</t>
  </si>
  <si>
    <t>nova0013</t>
  </si>
  <si>
    <t>nova0014</t>
  </si>
  <si>
    <t>nova100102</t>
  </si>
  <si>
    <t>nova101402</t>
  </si>
  <si>
    <t>nova102002</t>
  </si>
  <si>
    <t>nova102402</t>
  </si>
  <si>
    <t>nova102902</t>
  </si>
  <si>
    <t>nova103102</t>
  </si>
  <si>
    <t>nova103202</t>
  </si>
  <si>
    <t>nova103402</t>
  </si>
  <si>
    <t>nova103702</t>
  </si>
  <si>
    <t>nova900102</t>
  </si>
  <si>
    <t>NTF</t>
  </si>
  <si>
    <t>NUHOANG</t>
  </si>
  <si>
    <t>ocopfood01</t>
  </si>
  <si>
    <t>ocopfood02</t>
  </si>
  <si>
    <t>Số 271 Yên Hòa, Phường Yên Hòa, Thành phố Hà Nội, Việt Nam</t>
  </si>
  <si>
    <t>0107645219</t>
  </si>
  <si>
    <t>OkonoA01</t>
  </si>
  <si>
    <t>70 Văn Trì, Minh Khai, Bắc Từ Liêm, thành phố Hà Nội</t>
  </si>
  <si>
    <t>OkonoA03</t>
  </si>
  <si>
    <t>A03PK07 - Cửa hàng OKONO Phùng Khoan</t>
  </si>
  <si>
    <t>số 7 Phùng Khoan, phường Trung Văn, quận Nam Từ Liêm, thành phố Hà Nội</t>
  </si>
  <si>
    <t>OkonoA04</t>
  </si>
  <si>
    <t>Số 219 Yên Hòa, phường Yên Hòa, quận Cầu Giấy, thành phố Hà Nội</t>
  </si>
  <si>
    <t>OkonoA05</t>
  </si>
  <si>
    <t>Số 80-82 Triều Khúc, Tân Triều, quận Thanh Xuân, thành phố Hà Nội</t>
  </si>
  <si>
    <t>Số 271 Yên Hòa, quận Cầu Giấy, Thành phố Hà Nội</t>
  </si>
  <si>
    <t>OkonoA07</t>
  </si>
  <si>
    <t>353 Bạch Mai, Hai Bà Trưng, thành phố Hà Nội</t>
  </si>
  <si>
    <t>Số 24 Trần Quốc Vượng, quận Cầu Giấy, thành phố Hà Nội</t>
  </si>
  <si>
    <t>OkonoA09</t>
  </si>
  <si>
    <t>Số 340 Mỹ Đình, quận Nam Từ Liêm, thành phố Hà Nội, Việt Nam</t>
  </si>
  <si>
    <t>OkonoA12</t>
  </si>
  <si>
    <t>18 Đại Linh, Trung Văn, quận Nam Từ Liêm, thành phố Hà Nội</t>
  </si>
  <si>
    <t>OkonoA13</t>
  </si>
  <si>
    <t>19 Lạc Trung, phường Vĩnh Tuy, Quận Hai Bà Trưng, Thành phố Hà Nội</t>
  </si>
  <si>
    <t>Số 34 Trần Điền, Định Công, quận Hoàng Mai, thành phố Hà Nội</t>
  </si>
  <si>
    <t>OkonoA16</t>
  </si>
  <si>
    <t>85-87 Yên Xá, Xã Tân Triều, huyện Thanh Trì, thành phố Hà Nội</t>
  </si>
  <si>
    <t>202 Trương Định, quận Hoàng Mai, thành phố Hà Nội</t>
  </si>
  <si>
    <t>20/14 Mễ Trì Hạ, Quận Nam Từ Liêm, thành phố Hà Nội</t>
  </si>
  <si>
    <t>OkonoA20</t>
  </si>
  <si>
    <t>38/100 Doãn Kế Thiện, Cầu Giấy, Hà Nội</t>
  </si>
  <si>
    <t>OkonoA22</t>
  </si>
  <si>
    <t>A22KG14 - Cửa hàng OKONO 14 Kim Giang</t>
  </si>
  <si>
    <t>14 Kim Giang, Thanh Xuân, Hà Nội</t>
  </si>
  <si>
    <t>276 Thượng Đình, quận Thanh Xuân, thành phố Hà Nội</t>
  </si>
  <si>
    <t>OkonoA24</t>
  </si>
  <si>
    <t>75 La Khê, Hà Đông, Hà Nội</t>
  </si>
  <si>
    <t>OkonoA25</t>
  </si>
  <si>
    <t>A25KT72 - Cửa hàng OKONO Khương Trung</t>
  </si>
  <si>
    <t>72 Khương Trung, quận Thanh Xuân, thành phố Hà Nội</t>
  </si>
  <si>
    <t>OkonoA26</t>
  </si>
  <si>
    <t>A26MT30- Cửa hàng OKONO 30/36 Mễ Trì Thượng</t>
  </si>
  <si>
    <t>30/36 Miếu Đầm, Mễ Trì Thượng, Quận Nam Từ Liêm, thành phố Hà Nội</t>
  </si>
  <si>
    <t>401 Phúc Tân, quận Hoàn Kiếm, thành phố Hà Nội</t>
  </si>
  <si>
    <t>OkonoA28</t>
  </si>
  <si>
    <t>A28HN12-170 - Cửa hàng OKONO 12/170 Hoàng Ngân</t>
  </si>
  <si>
    <t>12/170 Hoàng Ngân, quận Cầu Giấy, thành phố Hà Nội</t>
  </si>
  <si>
    <t>Số 70/30 Hoàng Cầu, Đống Đa, thành phố Hà Nội</t>
  </si>
  <si>
    <t>OkonoA31</t>
  </si>
  <si>
    <t>85 Lê Văn Hiến, Bắc Từ Liêm, thành phố Hà Nội</t>
  </si>
  <si>
    <t>OkonoA32</t>
  </si>
  <si>
    <t>64 Pháo Đài Láng, phường Láng Thượng, quận Đống Đa, thành phố Hà Nội</t>
  </si>
  <si>
    <t>208 Phúc Tân, quận Ba Đình, thành phố Hà Nội</t>
  </si>
  <si>
    <t>OkonoA34</t>
  </si>
  <si>
    <t>Số 44 Triều Khúc, Thanh Xuân Nam, quận Thanh Xuân, thành phố Hà Nội</t>
  </si>
  <si>
    <t>OkonoA35</t>
  </si>
  <si>
    <t>A35TDH110 - Cửa hàng OKONO Trần Duy Hưng</t>
  </si>
  <si>
    <t>Số 15B, ngõ 110 Trần Duy Hưng, phường Trung Hòa, quận Cầu Giấy, thành phố Hà Nội</t>
  </si>
  <si>
    <t>số 126 ngõ 355 Xuân Đỉnh, quận Bắc Từ Liêm, thành phố Hà Nội</t>
  </si>
  <si>
    <t>OkonoA38</t>
  </si>
  <si>
    <t>Kiot 02-03 tòa nhà dự án Phú Lãm, Hà Đông, thành phố Hà Nội</t>
  </si>
  <si>
    <t>OkonoAC01</t>
  </si>
  <si>
    <t>AC01VC42 - Cửa hàng OKONO Đà Nẵng</t>
  </si>
  <si>
    <t>42 Văn Cận, Phường Khuê Trung, quận Cẩm Lệ, TP Đà Nẵng</t>
  </si>
  <si>
    <t>OkonoAC03</t>
  </si>
  <si>
    <t>AC03CTVT65 - Cửa hàng OKONO 65A Châu Thị Vĩnh Tế, Đà Nẵng</t>
  </si>
  <si>
    <t>65A Châu Thị Vĩnh Tế, Phường Mỹ An, Quận Ngũ Hành Sơn, Thành phố Đà Nẵng</t>
  </si>
  <si>
    <t>Đường Kinh Dương Vương, Phường Vũ Ninh, TP Bắc Ninh, Tỉnh Bắc Ninh</t>
  </si>
  <si>
    <t>PHONGPHU</t>
  </si>
  <si>
    <t>PHUNGLINHNT</t>
  </si>
  <si>
    <t>PHUSON</t>
  </si>
  <si>
    <t>PIL</t>
  </si>
  <si>
    <t>Tầng 2, Toà nhà Vinaconex 7, số 19 Đại từ, Phường Định Công, Thành phố Hà Nội, Việt Nam</t>
  </si>
  <si>
    <t>0109023661</t>
  </si>
  <si>
    <t>PTmart0001</t>
  </si>
  <si>
    <t>Sảnh S2, chung cư Hinode, 201 Minh Khai, Hai Bà Trưng, HN</t>
  </si>
  <si>
    <t>PTmart0002</t>
  </si>
  <si>
    <t>Sảnh HH1, chung cư Sông Đà 7, 90 Nguyễn Tuân, HN</t>
  </si>
  <si>
    <t>PTmart0003</t>
  </si>
  <si>
    <t>PTMart 47 Nguyễn Tuân</t>
  </si>
  <si>
    <t>47 Nguyễn Tuân, HN</t>
  </si>
  <si>
    <t>PTmart0004</t>
  </si>
  <si>
    <t>Sảnh A2B, chung cư Imperia, 143 Nguyễn Tuân</t>
  </si>
  <si>
    <t>PTMart0005</t>
  </si>
  <si>
    <t>PTMart (Chị Trang)</t>
  </si>
  <si>
    <t>Nhà 09 lô TT-02 khu liền kề HD MON ngõ 2, phố Hàm nghi, HN</t>
  </si>
  <si>
    <t>PTmart0006</t>
  </si>
  <si>
    <t>PTmart Đại Từ</t>
  </si>
  <si>
    <t>32 Đại Từ, HN</t>
  </si>
  <si>
    <t>PTmart0007</t>
  </si>
  <si>
    <t>105 Chu Văn An, Hà Đông, HN</t>
  </si>
  <si>
    <t>PTmart0008</t>
  </si>
  <si>
    <t>Căn DV06, tòa V1, CC Terra An Hưng, KĐT An Hưng, đường Tố Hữu, P.La Khê, Q.Hà Đông, HN</t>
  </si>
  <si>
    <t>PTmart0009</t>
  </si>
  <si>
    <t>TTTM Sảnh A, khu chung cư Hòa BÌnh Green City, 505 Minh Khai, phường Vĩnh Tuy, quận Hai Bà Trưng, thành phố Hà Nội</t>
  </si>
  <si>
    <t>PTmart0010</t>
  </si>
  <si>
    <t>Sảnh G2 số 2 Kim Giang, Phường Kim Giang, Quận Thanh Xuân, Thành phố Hà Nội</t>
  </si>
  <si>
    <t>PTmart0011</t>
  </si>
  <si>
    <t>Tầng 1 Tòa nhà Phú Thịnh Green Park, Trung tâm hành chính quận Hà Đông, Hà Cầu, Hà Đông</t>
  </si>
  <si>
    <t>QUYENC6HN</t>
  </si>
  <si>
    <t>QUYETTHANG</t>
  </si>
  <si>
    <t>READYMART</t>
  </si>
  <si>
    <t>readymart001</t>
  </si>
  <si>
    <t>readymart002</t>
  </si>
  <si>
    <t>readymart003</t>
  </si>
  <si>
    <t>readymart004</t>
  </si>
  <si>
    <t>readymart005</t>
  </si>
  <si>
    <t>readymart006</t>
  </si>
  <si>
    <t>READYMART-HNI-TTX-CS7</t>
  </si>
  <si>
    <t>REALFMART</t>
  </si>
  <si>
    <t>RECESS</t>
  </si>
  <si>
    <t>RETAIL</t>
  </si>
  <si>
    <t>retail0001</t>
  </si>
  <si>
    <t>retail0002</t>
  </si>
  <si>
    <t>retail0003</t>
  </si>
  <si>
    <t>retail0004</t>
  </si>
  <si>
    <t>retail0005</t>
  </si>
  <si>
    <t>retail0006</t>
  </si>
  <si>
    <t>retail0007</t>
  </si>
  <si>
    <t>retail0008</t>
  </si>
  <si>
    <t>182 Hồ Văn Huê, Phường Đức Nhuận, Thành phố Hồ Chí Minh, Việt Nam</t>
  </si>
  <si>
    <t>0310767013</t>
  </si>
  <si>
    <t>saigonhd01</t>
  </si>
  <si>
    <t>182 Hồ Văn Huê, Phường 09, Quận Phú Nhuận, Thành phố Hồ Chí Minh, Việt Nam</t>
  </si>
  <si>
    <t>saigonhd02</t>
  </si>
  <si>
    <t>Saphire 1, SG Pearl, 92 Nguyễn Hữu Cảnh, P.22, Q.Bình Thạnh, HCM</t>
  </si>
  <si>
    <t>saigonhd03</t>
  </si>
  <si>
    <t>CÔNG TY CỔ PHẦN SÀI GÒN HD / EMPIRE CIT</t>
  </si>
  <si>
    <t>shop T05-06, Block Tilia ( đường nội bộ N18-D11) Emprie City, thủ Thiêm, Thủ Đức</t>
  </si>
  <si>
    <t>saigonhd04</t>
  </si>
  <si>
    <t>Tòa nhà Vista Verde-RP-01, Tầng 1, TTM Faifo Lane, Đường Đồng Văn Cống, P.Thạnh Mỹ Lợi, TP.Thủ Đức</t>
  </si>
  <si>
    <t>saigonhd05</t>
  </si>
  <si>
    <t>CÔNG TY CỔ PHẦN SÀI GÒN HD / THE PARK RESIDENCE</t>
  </si>
  <si>
    <t>The Park Residence, Khu 12 , Nguyễn Hữu Thọ, Phước kiển, Nhà Bè, HCM</t>
  </si>
  <si>
    <t>saigonhd06</t>
  </si>
  <si>
    <t>Tầng trệt TTTM Lavita Charm, đường số 1, P.Trường Thọ, Tp.thủ Đức, HCM</t>
  </si>
  <si>
    <t>saigonhd07</t>
  </si>
  <si>
    <t>saigonhd08</t>
  </si>
  <si>
    <t>CÔNG TY CỔ PHẦN SÀI GÒN HD / Kho bán hàng - VISTA</t>
  </si>
  <si>
    <t>628C Xa lộ Hà Nội, P.An Phú, Q.2, HCM</t>
  </si>
  <si>
    <t>saigonhd09</t>
  </si>
  <si>
    <t>CÔNG TY CỔ PHẦN SÀI GÒN HD / Kho bán hàng - Richmond</t>
  </si>
  <si>
    <t>Richmond City, 207C Nguyễn Xí, Phường 26, quận Bình Thạnh, thành phố Hồ Chí Minh</t>
  </si>
  <si>
    <t>saigonhd10</t>
  </si>
  <si>
    <t>Shophouse S1.0.05, Đường N1, Celadon City, phường Sơn Kỳ, quận Tân Phú, thành phố Hồ Chí Minh</t>
  </si>
  <si>
    <t>saigonhd11</t>
  </si>
  <si>
    <t>saigonhd368ntt</t>
  </si>
  <si>
    <t>CÔNG TY CỔ PHẦN SÀI GÒN HD / Kho bán hàng - Số 368 Nguyễn Thị Thập</t>
  </si>
  <si>
    <t>Số 368 Nguyễn Thị Thập, Phường Tân Quy, Quận 7, TPHCM</t>
  </si>
  <si>
    <t>saigonhd3a11</t>
  </si>
  <si>
    <t>CÔNG TY CỔ PHẦN SÀI GÒN HD - Picity High</t>
  </si>
  <si>
    <t>P3A11 - P3A13, đường D, khu đô thị Picity High Park, phường Thạnh Xuân, quận 12, thành phố Hồ Chí Minh</t>
  </si>
  <si>
    <t>saigonhd3t2</t>
  </si>
  <si>
    <t>Lô L2-09B, Vincom Plaza 3 Tháng 2, Số 3 Đường 3 Tháng 2, Phường 11, Quận 10, Tp.HCM</t>
  </si>
  <si>
    <t>SANHDIEU</t>
  </si>
  <si>
    <t>sanhdieu0001</t>
  </si>
  <si>
    <t>sanhdieu0002</t>
  </si>
  <si>
    <t>sanhdieu0003</t>
  </si>
  <si>
    <t>sanhdieu0005</t>
  </si>
  <si>
    <t>sanhdieu0006</t>
  </si>
  <si>
    <t>sanhdieu0007</t>
  </si>
  <si>
    <t>sanhdieu0008</t>
  </si>
  <si>
    <t>sanhdieu0009</t>
  </si>
  <si>
    <t>sanhdieu0010</t>
  </si>
  <si>
    <t>sanhdieu0011</t>
  </si>
  <si>
    <t>sanhdieu0012</t>
  </si>
  <si>
    <t>sanhdieu0013</t>
  </si>
  <si>
    <t>SANHDIEU-004</t>
  </si>
  <si>
    <t>sanhdieu458</t>
  </si>
  <si>
    <t>sanhdieu9001</t>
  </si>
  <si>
    <t>sanhdieu9002</t>
  </si>
  <si>
    <t>sanhdieu9003</t>
  </si>
  <si>
    <t>SATRA</t>
  </si>
  <si>
    <t>CHI NHÁNH TỔNG CÔNG TY THƯƠNG MẠI SÀI GÒN - TNHH MỘT THÀNH VIÊN - TRUNG TÂM PHÁT TRIỂN ĐỊA ỐC SATRA</t>
  </si>
  <si>
    <t>Số 275B Phạm Ngũ Lão, Phường Bến Thành, TP Hồ Chí Minh, Việt Nam.</t>
  </si>
  <si>
    <t>0300100037</t>
  </si>
  <si>
    <t>satra0001</t>
  </si>
  <si>
    <t>Satrafoods LÊ THỊ RIÊNG</t>
  </si>
  <si>
    <t>2-4-6 Lê Thị Riêng, Phường Bến Thành, Tp.HCM</t>
  </si>
  <si>
    <t>satra0002</t>
  </si>
  <si>
    <t>Satrafoods LÊ LỢI</t>
  </si>
  <si>
    <t>74 Lê Lợi, P.Bến Thành, Quận 1</t>
  </si>
  <si>
    <t>satra0003</t>
  </si>
  <si>
    <t>Satrafoods NGUYỄN HUỆ</t>
  </si>
  <si>
    <t>103 Nguyễn Huệ, P.Bến Nghé, Quận 1</t>
  </si>
  <si>
    <t>satra0004</t>
  </si>
  <si>
    <t>Satrafoods ĐỒNG KHỞI</t>
  </si>
  <si>
    <t>32 Đồng Khởi, P.Bến Nghé, Quận 1</t>
  </si>
  <si>
    <t>satra0005</t>
  </si>
  <si>
    <t>Satrafoods LƯƠNG HỮU KHÁNH</t>
  </si>
  <si>
    <t>12 Lương Hữu Khánh, P.Phạm Ngũ Lão, Quận 1</t>
  </si>
  <si>
    <t>satra0006</t>
  </si>
  <si>
    <t>Satrafoods LÊ THÁNH TÔN</t>
  </si>
  <si>
    <t>204-206 Lê Thánh Tôn, Phường Bến Thành, Tp.HCM</t>
  </si>
  <si>
    <t>satra0007</t>
  </si>
  <si>
    <t>Satrafoods ĐINH TIÊN HOÀNG</t>
  </si>
  <si>
    <t>177 Đinh Tiên Hoàng, P.Tân Định, Tp.HCM</t>
  </si>
  <si>
    <t>satra0008</t>
  </si>
  <si>
    <t>Satrafoods CỐNG QUỲNH</t>
  </si>
  <si>
    <t>117 Cống Quỳnh, P.Nguyễn Cư Trinh, Quận 1</t>
  </si>
  <si>
    <t>satra0009</t>
  </si>
  <si>
    <t>Satrafoods LÝ TỰ TRỌNG</t>
  </si>
  <si>
    <t>Khu C, Bệnh viện Nhi Đồng 2, 14 Lý Tự Trọng, P.Bến Nghé, Q.1</t>
  </si>
  <si>
    <t>satra0010</t>
  </si>
  <si>
    <t>Satrafoods NGUYỄN DUY TRINH 1</t>
  </si>
  <si>
    <t>187 Nguyễn Duy Trinh, Phường Cát Lái, Tp.HCM</t>
  </si>
  <si>
    <t>satra0011</t>
  </si>
  <si>
    <t>1069 NGUYỄN THỊ ĐỊNH</t>
  </si>
  <si>
    <t>312 Nguyễn Thị Định, Phường Cát Lái, Tp.HCM</t>
  </si>
  <si>
    <t>satra0012</t>
  </si>
  <si>
    <t>Satrafoods NGUYỄN DUY TRINH 2</t>
  </si>
  <si>
    <t>975 Nguyễn Duy Trinh, Phường Cát Lái, Tp.HCM</t>
  </si>
  <si>
    <t>satra0013</t>
  </si>
  <si>
    <t>Satrafoods NGUYỄN THỊ ĐỊNH 2</t>
  </si>
  <si>
    <t>3/1 Nguyễn Thị Định, Phường Bình Trưng, Tp.HCM</t>
  </si>
  <si>
    <t>satra0014</t>
  </si>
  <si>
    <t>Satrafoods 455 VÕ VĂN TẦN</t>
  </si>
  <si>
    <t>455 Võ Văn Tần, Phường Bàn Cờ, Tp.HCM</t>
  </si>
  <si>
    <t>satra0015</t>
  </si>
  <si>
    <t>Satrafoods ĐIỆN BIÊN PHỦ</t>
  </si>
  <si>
    <t>635A Điện Biên Phủ, Phường Bàn Cờ, Tp.HCM</t>
  </si>
  <si>
    <t>satra0016</t>
  </si>
  <si>
    <t>Satrafoods NGUYỄN TẤT THÀNH</t>
  </si>
  <si>
    <t>107 Nguyễn Tất Thành, Phường 13, Quận 4</t>
  </si>
  <si>
    <t>satra0017</t>
  </si>
  <si>
    <t>Satrafoods TÔN ĐẢN</t>
  </si>
  <si>
    <t>359A Tôn Đản, Phường 15, Quận 4</t>
  </si>
  <si>
    <t>satra0018</t>
  </si>
  <si>
    <t>Satrafoods ĐƯỜNG SỐ 41</t>
  </si>
  <si>
    <t>46-48 Đường số 41, Phường Khánh Hội, Tp.HCM</t>
  </si>
  <si>
    <t>satra0019</t>
  </si>
  <si>
    <t>Satrafoods LÊ VĂN LINH</t>
  </si>
  <si>
    <t>48–50 Lê Văn Linh, Phường Xóm Chiếu, Tp.HCM</t>
  </si>
  <si>
    <t>satra0020</t>
  </si>
  <si>
    <t>Satrafoods NGUYỄN KHOÁI</t>
  </si>
  <si>
    <t>11B Nguyễn Khoái, P.1, Q.4</t>
  </si>
  <si>
    <t>satra0021</t>
  </si>
  <si>
    <t>Satrafoods XÓM CHIẾU</t>
  </si>
  <si>
    <t>235 Xóm Chiếu, P.15, Q.4</t>
  </si>
  <si>
    <t>satra0022</t>
  </si>
  <si>
    <t>Satrafoods HÙNG VƯƠNG</t>
  </si>
  <si>
    <t>347-349-351-353 Hùng Vương, Phường An Đông, Tp.HCM</t>
  </si>
  <si>
    <t>satra0023</t>
  </si>
  <si>
    <t>Satrafoods TRẦN HƯNG ĐẠO</t>
  </si>
  <si>
    <t>744 Trần Hưng Đạo, Phường 2, Quận 5</t>
  </si>
  <si>
    <t>satra0024</t>
  </si>
  <si>
    <t>Satrafoods HẢI THƯỢNG LÃN ÔNG</t>
  </si>
  <si>
    <t>177 Hải Thượng Lãn Ông, Phường Chợ Lớn, Tp.HCM</t>
  </si>
  <si>
    <t>satra0025</t>
  </si>
  <si>
    <t>Satrafoods CHÂU VĂN LIÊM</t>
  </si>
  <si>
    <t>20-22 Châu Văn Liêm, Phường Chợ Lớn, Tp.HCM</t>
  </si>
  <si>
    <t>satra0026</t>
  </si>
  <si>
    <t>30A Phan Văn Khỏe, Phường Chợ Lớn, Tp.HCM</t>
  </si>
  <si>
    <t>satra0027</t>
  </si>
  <si>
    <t>Satrafoods 195-197 Bà Hom</t>
  </si>
  <si>
    <t>195-197 Bà Hom, Phường 13, Quận 6, HCM</t>
  </si>
  <si>
    <t>satra0028</t>
  </si>
  <si>
    <t>Satrafoods NGUYỄN VĂN LUÔNG</t>
  </si>
  <si>
    <t>278A Nguyễn Văn Luông, Phường 12, Quận 6, HCM</t>
  </si>
  <si>
    <t>satra0029</t>
  </si>
  <si>
    <t>Satrafoods TÂN HÒA ĐÔNG</t>
  </si>
  <si>
    <t>243 Tân Hòa Đông, Phường Phú Lâm, Tp.HCM</t>
  </si>
  <si>
    <t>satra0030</t>
  </si>
  <si>
    <t>146 Tháp Mười, Phường Bình Tây, Tp.HCM</t>
  </si>
  <si>
    <t>satra0031</t>
  </si>
  <si>
    <t>Satrafoods AN DƯƠNG VƯƠNG</t>
  </si>
  <si>
    <t>404 An Dương Vương, Phường Bình Phú, Tp.HCM</t>
  </si>
  <si>
    <t>satra0032</t>
  </si>
  <si>
    <t>Satrafoods CƯ XÁ PHÚ LÂM D</t>
  </si>
  <si>
    <t>28 Lô U, Cư xá Phú Lâm D, Phường Bình Phú, Tp.HCM</t>
  </si>
  <si>
    <t>satra0033</t>
  </si>
  <si>
    <t>Satrafoods TÂN HÓA</t>
  </si>
  <si>
    <t>53 Tân Hóa, P.14, Q.6</t>
  </si>
  <si>
    <t>satra0034</t>
  </si>
  <si>
    <t>Satrafoods HUỲNH TẤN PHÁT</t>
  </si>
  <si>
    <t>639 Huỳnh Tấn Phát, Phường Tân Thuận, TpHCM</t>
  </si>
  <si>
    <t>satra0035</t>
  </si>
  <si>
    <t>Satrafoods ĐƯỜNG SỐ 17</t>
  </si>
  <si>
    <t>6-8 Đường Số 17, Phường Tân Hưng, Tp.HCM</t>
  </si>
  <si>
    <t>satra0036</t>
  </si>
  <si>
    <t>Satrafoods LÊ VĂN LƯƠNG</t>
  </si>
  <si>
    <t>353 Lê Văn Lương, Phường Tân Hưng, Tp.HCM</t>
  </si>
  <si>
    <t>satra0037</t>
  </si>
  <si>
    <t>Satrafoods NGỌC LAN</t>
  </si>
  <si>
    <t>Khu Thương Mại A2.1 (Tầng 1), chung cư Ngọc Lan, số 35 đường Phú Thuận, Phường Phú Thuận, Tp.HCM</t>
  </si>
  <si>
    <t>satra0038</t>
  </si>
  <si>
    <t>Satrafoods PHÚ MỸ HƯNG(STARHILL)</t>
  </si>
  <si>
    <t>Số 1, Đường Số 10 (C15B), khu phố Starhill, khu đô thị Phú Mỹ Hưng, Phường Tân Mỹ, Tp.HCM</t>
  </si>
  <si>
    <t>460 Đường 3 tháng 2, Phường Hòa Hưng, Thành phố Hồ Chí Minh, Việt Nam</t>
  </si>
  <si>
    <t>0300100037-004</t>
  </si>
  <si>
    <t>satra0040</t>
  </si>
  <si>
    <t>Satrafoods LÂM VĂN BỀN</t>
  </si>
  <si>
    <t>86 Lâm Văn Bền, Phường Tân Hưng, Tp.HCM</t>
  </si>
  <si>
    <t>satra0041</t>
  </si>
  <si>
    <t>Satrafoods LÝ PHỤC MAN</t>
  </si>
  <si>
    <t>98 Lý Phục Man, Phường Tân Thuận, Tp.HCM</t>
  </si>
  <si>
    <t>satra0042</t>
  </si>
  <si>
    <t>Satrafoods BÙI VĂN BA</t>
  </si>
  <si>
    <t>157-157A Bùi Văn Ba, Phường Tân Thuận, Tp.HCM</t>
  </si>
  <si>
    <t>satra0043</t>
  </si>
  <si>
    <t>Satrafoods DƯƠNG BÁ TRẠC</t>
  </si>
  <si>
    <t>236-238 Dương Bá Trạc, Phường 2, Quận 8</t>
  </si>
  <si>
    <t>satra0044</t>
  </si>
  <si>
    <t>Satrafoods PHẠM THẾ HIỂN 1</t>
  </si>
  <si>
    <t>803-805 Phạm Thế Hiển, Phường Chánh Hưng, Tp.HCM</t>
  </si>
  <si>
    <t>satra0045</t>
  </si>
  <si>
    <t>Satrafoods HƯNG PHÚ</t>
  </si>
  <si>
    <t>789-791 Hưng Phú, Phường 9, Quận 8</t>
  </si>
  <si>
    <t>satra0046</t>
  </si>
  <si>
    <t>Satrafoods DẠ NAM</t>
  </si>
  <si>
    <t>52 Dạ Nam, Phường Chánh Hưng, Tp.HCM</t>
  </si>
  <si>
    <t>satra0047</t>
  </si>
  <si>
    <t>1438F Phạm Thế Hiển, Phường Bình Đông, Tp.HCM</t>
  </si>
  <si>
    <t>satra0048</t>
  </si>
  <si>
    <t>Satrafoods BÌNH ĐIỀN</t>
  </si>
  <si>
    <t>Kiot số 2, Trung tâm thương mại Bình Điền, Đại lộ N V Linh , KP6, Phường 7, Quận 8</t>
  </si>
  <si>
    <t>satra0049</t>
  </si>
  <si>
    <t>3437 Phạm Thế Hiển, Phường Bình Đông, Tp.HCM</t>
  </si>
  <si>
    <t>satra0050</t>
  </si>
  <si>
    <t>Satrafoods AN DƯƠNG VƯƠNG 2</t>
  </si>
  <si>
    <t>Khu thương mại, Tầng trệt (tầng 1), chung cư Avila, 114 An Dương Vương, Phường Phú Định, Tp.HCM</t>
  </si>
  <si>
    <t>satra0051</t>
  </si>
  <si>
    <t>Satrafoods AN DƯƠNG VƯƠNG 3</t>
  </si>
  <si>
    <t>62 An Dương Vương, P.16, Q.8</t>
  </si>
  <si>
    <t>satra0052</t>
  </si>
  <si>
    <t>1146 Phạm Thế Hiển, Phường Chánh Hưng, Tp.HCM</t>
  </si>
  <si>
    <t>satra0053</t>
  </si>
  <si>
    <t>Satrafoods TÙNG THIỆN VƯƠNG</t>
  </si>
  <si>
    <t>454 Tùng Thiện Vương, Phường Phú Định, Tp.HCM</t>
  </si>
  <si>
    <t>satra0054</t>
  </si>
  <si>
    <t>Satrafoods ĐƯỜNG SỐ 1 - CẢNG SÔNG PĐ</t>
  </si>
  <si>
    <t>05-07 Lô A Đường Số 1, Khu tái định cư Cảng Sông Phú Định, Phường Phú Định, Tp.HCM</t>
  </si>
  <si>
    <t>satra0055</t>
  </si>
  <si>
    <t>Satrafoods ĐỖ XUÂN HỢP</t>
  </si>
  <si>
    <t>315 Đỗ Xuân Hợp, P.Phước Long B, Quận 9</t>
  </si>
  <si>
    <t>satra0056</t>
  </si>
  <si>
    <t>Satrafoods LÊ VĂN VIỆT</t>
  </si>
  <si>
    <t>252 Lê Văn Việt, P.Tăng Nhơn Phú B, Quận 9</t>
  </si>
  <si>
    <t>satra0057</t>
  </si>
  <si>
    <t>Satrafoods ĐỖ XUÂN HỢP 2</t>
  </si>
  <si>
    <t>87A Đỗ Xuân Hợp, P. Phước Long B, Quận 9</t>
  </si>
  <si>
    <t>satra0058</t>
  </si>
  <si>
    <t>Satrafoods TÂY HÒA</t>
  </si>
  <si>
    <t>43 Tây Hòa, Phường Phước Long, Tp.HCM</t>
  </si>
  <si>
    <t>satra0059</t>
  </si>
  <si>
    <t>Satrafoods NGUYỄN VĂN TĂNG</t>
  </si>
  <si>
    <t>215 Nguyễn Văn Tăng, P.Long Thạnh Mỹ, Q.9</t>
  </si>
  <si>
    <t>satra0060</t>
  </si>
  <si>
    <t>Satrafoods ĐÌNH PHONG PHÚ</t>
  </si>
  <si>
    <t>204 Đình Phong Phú, Phường Tăng Nhơn Phú, TP.HCM</t>
  </si>
  <si>
    <t>satra0061</t>
  </si>
  <si>
    <t>Satrafoods DƯƠNG ĐÌNH HỘI</t>
  </si>
  <si>
    <t>54B Dương Đình Hội, Phường Phước Long, TP.HCM</t>
  </si>
  <si>
    <t>satra0062</t>
  </si>
  <si>
    <t>Satrafoods NGUYỄN DUY TRINH 3</t>
  </si>
  <si>
    <t>1403 Nguyễn Duy Trinh, Phường Long Phước, Tp.HCM</t>
  </si>
  <si>
    <t>satra0063</t>
  </si>
  <si>
    <t>Satrafoods NGÔ QUYỀN</t>
  </si>
  <si>
    <t>88 Ngô Quyền, P.Hiệp Phú, Q.9</t>
  </si>
  <si>
    <t>satra0064</t>
  </si>
  <si>
    <t>Satrafoods LÒ LU</t>
  </si>
  <si>
    <t>88 Lò Lu, Phường Long Phước, Tp.HCM</t>
  </si>
  <si>
    <t>satra0065</t>
  </si>
  <si>
    <t>Satrafoods ĐÌNH PHONG PHÚ 2</t>
  </si>
  <si>
    <t>115A Đình Phong Phú, Phường Tăng Nhơn Phú, TP.HCM</t>
  </si>
  <si>
    <t>satra0066</t>
  </si>
  <si>
    <t>Satrafoods NGUYỄN DUY TRINH 4</t>
  </si>
  <si>
    <t>793 Nguyễn Duy Trinh, Phường Long Trường, Tp.HCM</t>
  </si>
  <si>
    <t>satra0067</t>
  </si>
  <si>
    <t>Satrafoods DƯƠNG ĐÌNH HỘI 2</t>
  </si>
  <si>
    <t>182 Dương Đình Hội, Phường Phước Long, TP.HCM</t>
  </si>
  <si>
    <t>satra0068</t>
  </si>
  <si>
    <t>Satrafoods NGUYỄN XIỂN</t>
  </si>
  <si>
    <t>742 Nguyễn Xiển, Phường Long Bình, TP.HCM</t>
  </si>
  <si>
    <t>satra0069</t>
  </si>
  <si>
    <t>80 Man Thiện, Phường Tăng Nhơn Phú, TP.HCM</t>
  </si>
  <si>
    <t>satra0070</t>
  </si>
  <si>
    <t>159 Trần Nhân Tôn, Phường Vườn Lài, Tp.HCM</t>
  </si>
  <si>
    <t>satra0071</t>
  </si>
  <si>
    <t>85 Cửu Long, Phường Hòa Hưng, Tp.HCM</t>
  </si>
  <si>
    <t>satra0072</t>
  </si>
  <si>
    <t>Satrafoods 206-208 Trần Quý</t>
  </si>
  <si>
    <t>206-208 Trần Quý, Phường 6, Quận 11, HCM</t>
  </si>
  <si>
    <t>satra0073</t>
  </si>
  <si>
    <t>Satrafoods LẠC LONG QUÂN 1</t>
  </si>
  <si>
    <t>224 Lạc Long Quân, Phường Bình Thới, Tp.HCM</t>
  </si>
  <si>
    <t>satra0074</t>
  </si>
  <si>
    <t>166 Bình Thới, Phường 14, Quận 11</t>
  </si>
  <si>
    <t>satra0075</t>
  </si>
  <si>
    <t>Satrafoods HOA SEN</t>
  </si>
  <si>
    <t>Khu dịch vụ công cộng, tầng trệt (tầng 1), chung cư Hoa Sen, 262/20 Lạc Long Quân, Phường Bình Thới, Tp.HCM</t>
  </si>
  <si>
    <t>satra0076</t>
  </si>
  <si>
    <t>Satrafoods LẠC LONG QUÂN 3</t>
  </si>
  <si>
    <t>306 Lạc Long Quân, Phường Hòa Bình, Tp.HCM</t>
  </si>
  <si>
    <t>satra0077</t>
  </si>
  <si>
    <t>Satrafoods LÊ VĂN KHƯƠNG</t>
  </si>
  <si>
    <t>304A-304B Lê Văn Khương, Phường Thới An,Tp.HCM</t>
  </si>
  <si>
    <t>satra0078</t>
  </si>
  <si>
    <t>Satrafoods NGUYỄN VĂN QUÁ 1</t>
  </si>
  <si>
    <t>1/64 Nguyễn Văn Quá, Phường Đông Hưng Thuận, Tp.HCM</t>
  </si>
  <si>
    <t>satra0079</t>
  </si>
  <si>
    <t>Satrafoods NGUYỄN ẢNH THỦ</t>
  </si>
  <si>
    <t>323 Nguyễn Ảnh Thủ, P.Hiệp Thành, Quận 12</t>
  </si>
  <si>
    <t>satra0080</t>
  </si>
  <si>
    <t>652A Tô Ký, Phường Trung Mỹ Tây, Tp.HCM</t>
  </si>
  <si>
    <t>satra0081</t>
  </si>
  <si>
    <t>Satrafoods NGUYỄN VĂN QUÁ 2</t>
  </si>
  <si>
    <t>73/1 Nguyễn Văn Quá, Phường Đông Hưng Thuận,Tp.HCM</t>
  </si>
  <si>
    <t>satra0082</t>
  </si>
  <si>
    <t>Satrafoods NGUYỄN THỊ ĐẶNG</t>
  </si>
  <si>
    <t>1E/1 Nguyễn Thị Đặng, Phường Tân Thới Hiệp, Tp.HCM</t>
  </si>
  <si>
    <t>satra0083</t>
  </si>
  <si>
    <t>Satrafoods NGUYỄN THỊ KIÊU</t>
  </si>
  <si>
    <t>46-46A Nguyễn Thị Kiêu, Phường Thới An, Tp.HCM</t>
  </si>
  <si>
    <t>satra0084</t>
  </si>
  <si>
    <t>Satrafoods TRẦN THỊ CỜ</t>
  </si>
  <si>
    <t>247 Trần Thị Cờ, Phường Thới An, Tp.HCM</t>
  </si>
  <si>
    <t>satra0085</t>
  </si>
  <si>
    <t>2/89 Hà Huy Giáp, KP1, P.Thạnh Lộc, Q.12</t>
  </si>
  <si>
    <t>satra0086</t>
  </si>
  <si>
    <t>Satrafoods NGUYỄN THỊ KIỂU</t>
  </si>
  <si>
    <t>60F/17 Nguyễn Thị Kiểu, Phường Tân Thới Hiệp, Tp.HCM</t>
  </si>
  <si>
    <t>satra0087</t>
  </si>
  <si>
    <t>Satrafoods TÂN CHÁNH HIỆP 10</t>
  </si>
  <si>
    <t>49 Trần Thị Năm, Phường Trung Mỹ Tây, Tp.HCM</t>
  </si>
  <si>
    <t>satra0088</t>
  </si>
  <si>
    <t>Satrafoods BÙI CÔNG TRỪNG</t>
  </si>
  <si>
    <t>25 Bùi Công Trừng, Phường Thới An, Tp.HCM</t>
  </si>
  <si>
    <t>satra0089</t>
  </si>
  <si>
    <t>Satrafoods TÔ KÝ 2</t>
  </si>
  <si>
    <t>A3 Tô Ký, Khu nhà ở K82, Phường Trung Mỹ Tây, TP.HCM</t>
  </si>
  <si>
    <t>satra0090</t>
  </si>
  <si>
    <t>412B Hà Huy Giáp, Phường An Phú Đông, Tp.HCM</t>
  </si>
  <si>
    <t>satra0091</t>
  </si>
  <si>
    <t>Satrafoods NGUYỄN THỊ BÚP (TCH 2)</t>
  </si>
  <si>
    <t>281 Nguyễn Thị Búp, Phường Trung Mỹ Tây, Tp.HCM</t>
  </si>
  <si>
    <t>satra0092</t>
  </si>
  <si>
    <t>66 Thạnh Lộc 27, Phường An Phú Đông, Tp.HCM</t>
  </si>
  <si>
    <t>satra0093</t>
  </si>
  <si>
    <t>Satrafoods NGUYỄN THỊ KIỂU 2</t>
  </si>
  <si>
    <t>74/4F Nguyễn Thị Kiểu, KP1, P.Hiệp Thành, Q.12</t>
  </si>
  <si>
    <t>satra0094</t>
  </si>
  <si>
    <t>Satrafoods ĐÔNG HƯNG THUẬN 2</t>
  </si>
  <si>
    <t>124 Đông Hưng Thuận 02, Phường Đông Hưng Thuận, Tp.HCM</t>
  </si>
  <si>
    <t>satra0095</t>
  </si>
  <si>
    <t>180 Đinh Đức Thiện, Xã Bình Chánh, Tp.HCM</t>
  </si>
  <si>
    <t>satra0096</t>
  </si>
  <si>
    <t>1833 Văn Tiến Dũng, Xã Bình Hưng, Tp.HCM</t>
  </si>
  <si>
    <t>satra0097</t>
  </si>
  <si>
    <t>Satrafoods NGUYỄN THỊ TÚ (VL2)</t>
  </si>
  <si>
    <t>D3/18A Nguyễn Thị Tú, Ấp 4, Xã Tân Vĩnh Lộc, Tp.HCM</t>
  </si>
  <si>
    <t>satra0098</t>
  </si>
  <si>
    <t>Satrafoods NGUYỄN HỮU TRÍ</t>
  </si>
  <si>
    <t>49 Nguyễn Hữu Trí, Xã Tân Nhựt, Tp.HCM</t>
  </si>
  <si>
    <t>satra0099</t>
  </si>
  <si>
    <t>C9/3A, Võ Văn Vân, Xã Tân Vĩnh Lộc, Tp.HCM</t>
  </si>
  <si>
    <t>satra0100</t>
  </si>
  <si>
    <t>tạm dừng</t>
  </si>
  <si>
    <t>satra0101</t>
  </si>
  <si>
    <t>Satrafoods AN PHÚ TÂY</t>
  </si>
  <si>
    <t>D7/39 An Phú Tây - Hưng Long, Xã Hưng Long, Tp.HCM</t>
  </si>
  <si>
    <t>satra0102</t>
  </si>
  <si>
    <t>Satrafoods ĐINH ĐỨC THIỆN 2</t>
  </si>
  <si>
    <t>476 Đinh Đức Thiện, Xã Bình Chánh, Tp.HCM</t>
  </si>
  <si>
    <t>satra0103</t>
  </si>
  <si>
    <t>Satrafoods QUỐC LỘ 50 - 3</t>
  </si>
  <si>
    <t>A19/12 Quốc Lộ 50, Ấp 1, Xã Bình Hưng, Huyện Bình Chánh</t>
  </si>
  <si>
    <t>satra0104</t>
  </si>
  <si>
    <t>Satrafoods QUỐC LỘ 50 - 4</t>
  </si>
  <si>
    <t>910 Văn Tiến Dũng, Xã Bình Hưng, Tp.HCM</t>
  </si>
  <si>
    <t>satra0105</t>
  </si>
  <si>
    <t>Satrafoods VĨNH LỘC 2</t>
  </si>
  <si>
    <t>A1/17 Vĩnh Lộc, Xã Vĩnh Lộc, Tp.HCM</t>
  </si>
  <si>
    <t>satra0106</t>
  </si>
  <si>
    <t>Satrafoods VĨNH LỘC</t>
  </si>
  <si>
    <t>Lô D12/I, Nguyễn Thị Tú, KCN Vĩnh Lộc, Phường Bình Tân, Tp.HCM</t>
  </si>
  <si>
    <t>satra0107</t>
  </si>
  <si>
    <t>Satrafoods CÂY DA SÀ</t>
  </si>
  <si>
    <t>320A Tỉnh Lộ 10, Phường Bình Trị Đông, Tp.HCM</t>
  </si>
  <si>
    <t>satra0108</t>
  </si>
  <si>
    <t>Satrafoods ĐƯỜNG SỐ 1</t>
  </si>
  <si>
    <t>101A-103 Đường Số 1, Phường Bình Trị Đông, Tp.HCM</t>
  </si>
  <si>
    <t>satra0109</t>
  </si>
  <si>
    <t>Satrafoods GÒ XOÀI</t>
  </si>
  <si>
    <t>148B Gò Xoài, KP 67, Phường Bình Hưng Hòa, Tp.HCM</t>
  </si>
  <si>
    <t>satra0110</t>
  </si>
  <si>
    <t>Satrafoods TỈNH LỘ 10</t>
  </si>
  <si>
    <t>997 Tỉnh Lộ 10, KP8, P.Tân Tạo, Q.Bình Tân</t>
  </si>
  <si>
    <t>satra0111</t>
  </si>
  <si>
    <t>Satrafoods LÊ VĂN QUỚI</t>
  </si>
  <si>
    <t>36 Lê Văn Quới, Phường Bình Trị Đông, Tp.HCM</t>
  </si>
  <si>
    <t>satra0112</t>
  </si>
  <si>
    <t>Satrafoods HƯƠNG LỘ 2</t>
  </si>
  <si>
    <t>471A Hương Lộ 2, KP4, P.Bình Trị Đông, Q.Bình Tân</t>
  </si>
  <si>
    <t>satra0113</t>
  </si>
  <si>
    <t>Satrafoods ĐƯỜNG SỐ 5C</t>
  </si>
  <si>
    <t>173 Đường 5C, Phường Bình Tân, Tp.HCM</t>
  </si>
  <si>
    <t>satra0114</t>
  </si>
  <si>
    <t>Satrafoods TRƯƠNG PHƯỚC PHAN</t>
  </si>
  <si>
    <t>116 Trương Phước Phan, P.Bình Trị Đông, Q. Bình Tân</t>
  </si>
  <si>
    <t>satra0115</t>
  </si>
  <si>
    <t>Satrafoods HƯƠNG LỘ 2 -2</t>
  </si>
  <si>
    <t>730A Hương Lộ 2, Phường Bình Trị Đông, Tp.HCM</t>
  </si>
  <si>
    <t>satra0116</t>
  </si>
  <si>
    <t>Satrafoods HỒ VĂN LONG</t>
  </si>
  <si>
    <t>79 Hồ Văn Long, KP3, P.Tân Tạo, Q.Bình Tân</t>
  </si>
  <si>
    <t>satra0117</t>
  </si>
  <si>
    <t>Satrafoods LIÊN KHU 5-6</t>
  </si>
  <si>
    <t>124 Liên Khu 5-6, KP5, P.Bình Hưng Hòa B, Q.Bình Tân</t>
  </si>
  <si>
    <t>satra0118</t>
  </si>
  <si>
    <t>Satrafoods HỒ VĂN LONG 2</t>
  </si>
  <si>
    <t>31 Hồ Văn Long, Phường Bình Tân, Tp.HCM</t>
  </si>
  <si>
    <t>satra0119</t>
  </si>
  <si>
    <t>Satrafoods ẤP CHIẾN LƯỢC</t>
  </si>
  <si>
    <t>249 Ấp Chiến Lược, Phường Bình Hưng Hòa, Tp.HCM</t>
  </si>
  <si>
    <t>satra0120</t>
  </si>
  <si>
    <t>Satrafoods XÔ VIẾT NGHỆ TĨNH</t>
  </si>
  <si>
    <t>175-177 Xô Viết Nghệ Tĩnh, Phường 17, Quận Bình Thạnh</t>
  </si>
  <si>
    <t>satra0121</t>
  </si>
  <si>
    <t>Satrafoods NƠ TRANG LONG 1</t>
  </si>
  <si>
    <t>167A Nơ Trang Long, Phường Bình Thạnh, Tp.HCM</t>
  </si>
  <si>
    <t>satra0122</t>
  </si>
  <si>
    <t>Satrafoods NƠ TRANG LONG 2</t>
  </si>
  <si>
    <t>462 Nơ Trang Long, Phường Bình Lợi Trung, Tp.HCM</t>
  </si>
  <si>
    <t>satra0123</t>
  </si>
  <si>
    <t>Satrafoods PHAN CHU TRINH</t>
  </si>
  <si>
    <t>49-51 Phan Chu Trinh, Phường Bình Thạnh, Tp.HCM</t>
  </si>
  <si>
    <t>satra0124</t>
  </si>
  <si>
    <t>184 Ung Văn Khiêm, Phường Thạnh Mỹ Tây, Tp.HCM</t>
  </si>
  <si>
    <t>satra0125</t>
  </si>
  <si>
    <t>46B Nguyễn Văn Đậu, Phường Gia Định, Tp.HCM</t>
  </si>
  <si>
    <t>satra0126</t>
  </si>
  <si>
    <t>Satrafoods HOÀNG HOA THÁM</t>
  </si>
  <si>
    <t>203A Hoàng Hoa Thám, Phường Bình Lợi Trung, Tp.HCM</t>
  </si>
  <si>
    <t>satra0127</t>
  </si>
  <si>
    <t>Satrafoods ĐINH BỘ LĨNH</t>
  </si>
  <si>
    <t>233-235 Đinh Bộ Lĩnh, P.26, Q.Bình Thạnh</t>
  </si>
  <si>
    <t>satra0128</t>
  </si>
  <si>
    <t>Satrafoods NGUYỄN VĂN ĐẬU 2</t>
  </si>
  <si>
    <t>228 Nguyễn Văn Đậu, Phường Bình Lợi Trung, Tp.HCM</t>
  </si>
  <si>
    <t>satra0129</t>
  </si>
  <si>
    <t>Satrafoods BÌNH LỢI</t>
  </si>
  <si>
    <t>2B Bình Lợi, Phường Bình Lợi Trung, Tp.HCM</t>
  </si>
  <si>
    <t>satra0130</t>
  </si>
  <si>
    <t>112 Phan Văn Hân, Phường Gia Định, TP.HCM</t>
  </si>
  <si>
    <t>satra0131</t>
  </si>
  <si>
    <t>Satrafoods BÙI HỮU NGHĨA</t>
  </si>
  <si>
    <t>210 Bùi Hữu Nghĩa, Phường Gia Định, Tp.HCM</t>
  </si>
  <si>
    <t>satra0132</t>
  </si>
  <si>
    <t>Satrafoods 151/9 Bis, Điện Biên Phủ</t>
  </si>
  <si>
    <t>326/10 Ung Văn Khiêm ( Số cũ 151/9 - 151/9 Bis Điện Biên Phủ), P.25, Q.Bình Thạnh, HCM</t>
  </si>
  <si>
    <t>satra0133</t>
  </si>
  <si>
    <t>Satrafoods CỦ CHI 1</t>
  </si>
  <si>
    <t>328 Hương Lộ 2, Xã Củ Chi, Tp.HCM</t>
  </si>
  <si>
    <t>satra0134</t>
  </si>
  <si>
    <t>Satrafoods CỦ CHI 2</t>
  </si>
  <si>
    <t>199A Tỉnh Lộ 8, Xã Tân An Hội, Tp.HCM</t>
  </si>
  <si>
    <t>satra0135</t>
  </si>
  <si>
    <t>Satrafoods CỦ CHI 3</t>
  </si>
  <si>
    <t>67 Tỉnh Lộ 8, Xã Phú Hòa Đông, Tp.HCM</t>
  </si>
  <si>
    <t>satra0136</t>
  </si>
  <si>
    <t>Lô TT1 - 1, Đường D4, KCN Đông Nam, Xã Bình Mỹ, Tp.HCM</t>
  </si>
  <si>
    <t>satra0137</t>
  </si>
  <si>
    <t>Satrafoods NGUYỄN VĂN KHẠ (CỦ CHI 5)</t>
  </si>
  <si>
    <t>75A Nguyễn Văn Khạ, KP 8, Xã Tân An Hội, Tp.HCM</t>
  </si>
  <si>
    <t>satra0138</t>
  </si>
  <si>
    <t>Satrafoods 863 Quốc lộ 22</t>
  </si>
  <si>
    <t>863 Quốc Lộ 22, Ấp Chợ, Xã Phước Thạnh, Huyện Củ Chi, HCM</t>
  </si>
  <si>
    <t>satra0139</t>
  </si>
  <si>
    <t>Satrafoods NGUYỄN VĂN KHẠ 2 (CỦ CHI 7)</t>
  </si>
  <si>
    <t>142 Nguyễn Văn Khạ, Xã Tân An Hội, Tp.HCM</t>
  </si>
  <si>
    <t>satra0140</t>
  </si>
  <si>
    <t>Satrafoods NGUYỄN VĂN NI (CỦ CHI 8)</t>
  </si>
  <si>
    <t>37 Nguyễn Văn Ni, Xã Tân An Hội, Tp.HCM</t>
  </si>
  <si>
    <t>satra0141</t>
  </si>
  <si>
    <t>Satrafoods TỈNH LỘ 8 (CỦ CHI 9)</t>
  </si>
  <si>
    <t>728 Tỉnh Lộ 8, Xã Củ Chi, Tp.HCM</t>
  </si>
  <si>
    <t>satra0142</t>
  </si>
  <si>
    <t>Satrafoods LIÊU BÌNH HƯƠNG (CỦ CHI 10)</t>
  </si>
  <si>
    <t>68 Liêu Bình Hương, Xã Củ Chi, Tp.HCM</t>
  </si>
  <si>
    <t>satra0143</t>
  </si>
  <si>
    <t>Satrafoods 1614A TỈNH LỘ 8 (CỦ CHI 11)</t>
  </si>
  <si>
    <t>1614A, Tỉnh Lộ 8, Xã Bình Mỹ, Tp.HCM</t>
  </si>
  <si>
    <t>satra0144</t>
  </si>
  <si>
    <t>Satrafoods CỦ CHI 12</t>
  </si>
  <si>
    <t>423B, Quốc lộ 22, Ấp Phước Hòa, Xã Phước Hiệp, H.Củ Chi</t>
  </si>
  <si>
    <t>satra0145</t>
  </si>
  <si>
    <t>Satrafoods LÊ MINH NHỰT</t>
  </si>
  <si>
    <t>01 Lê Minh Nhựt, Xã Củ Chi, Tp.HCM</t>
  </si>
  <si>
    <t>satra0146</t>
  </si>
  <si>
    <t>Satrafoods QUANG TRUNG</t>
  </si>
  <si>
    <t>393 Quang Trung, Phường Gò Vấp, Tp.HCM</t>
  </si>
  <si>
    <t>satra0147</t>
  </si>
  <si>
    <t>Satrafoods LÊ VĂN THỌ</t>
  </si>
  <si>
    <t>492 Lê Văn Thọ, Phường An Hội Đông, Tp.HCM</t>
  </si>
  <si>
    <t>satra0148</t>
  </si>
  <si>
    <t>Satrafoods THỐNG NHẤT</t>
  </si>
  <si>
    <t>551 Thống Nhất, Phường An Hội Đông, Tp.HCM</t>
  </si>
  <si>
    <t>satra0149</t>
  </si>
  <si>
    <t>Satrafoods NGUYÊN HỒNG</t>
  </si>
  <si>
    <t>15 Nguyên Hồng, Phường 1, Quận Gò Vấp</t>
  </si>
  <si>
    <t>satra0150</t>
  </si>
  <si>
    <t>Satrafoods NGUYỄN VĂN CÔNG</t>
  </si>
  <si>
    <t>512 Nguyễn Văn Công, Phường Hạnh Thông, Tp.HCM</t>
  </si>
  <si>
    <t>satra0151</t>
  </si>
  <si>
    <t>247 Lê Đức Thọ, Phường 17, Quận Gò Vấp.</t>
  </si>
  <si>
    <t>satra0152</t>
  </si>
  <si>
    <t>Satrafoods LÊ ĐỨC THỌ 2</t>
  </si>
  <si>
    <t>100A Lê Đức Thọ, Phường 7, Quận Gò Vấp</t>
  </si>
  <si>
    <t>satra0153</t>
  </si>
  <si>
    <t>Satrafoods 324 Nguyễn Oanh</t>
  </si>
  <si>
    <t>324 Nguyễn Oanh, Phường 17, Quận Gò Vấp, HCM</t>
  </si>
  <si>
    <t>satra0154</t>
  </si>
  <si>
    <t>Satrafoods NGUYỄN THƯỢNG HIỀN</t>
  </si>
  <si>
    <t>80 Nguyễn Thượng Hiền, Phường Hạnh Thông, Tp.HCM</t>
  </si>
  <si>
    <t>satra0155</t>
  </si>
  <si>
    <t>Satrafoods PHẠM VĂN CHIÊU</t>
  </si>
  <si>
    <t>96 Phạm Văn Chiêu, Phường 9, Q.Gò Vấp,</t>
  </si>
  <si>
    <t>satra0156</t>
  </si>
  <si>
    <t>Satrafoods PHAN VĂN TRỊ</t>
  </si>
  <si>
    <t>1333 Phan Văn Trị, Phường Gò Vấp, TpHCM</t>
  </si>
  <si>
    <t>satra0157</t>
  </si>
  <si>
    <t>Satrafoods Nguyễn Văn Khối</t>
  </si>
  <si>
    <t>461-463 Nguyễn Văn Khối, Phường Thông Tây Hội, Tp.HCM</t>
  </si>
  <si>
    <t>satra0158</t>
  </si>
  <si>
    <t>Satrafoods QUANG TRUNG 2</t>
  </si>
  <si>
    <t>486 Quang Trung, P.10, Q.Gò Vấp</t>
  </si>
  <si>
    <t>satra0159</t>
  </si>
  <si>
    <t>Satrafoods THỐNG NHẤT 2</t>
  </si>
  <si>
    <t>405/10 Thống Nhất, Phường Thông Tây Hội, Tp.HCM</t>
  </si>
  <si>
    <t>satra0160</t>
  </si>
  <si>
    <t>Satrafoods 97/7D Bà Triệu</t>
  </si>
  <si>
    <t>97/7D Bà Triệu, Thị trấn Hóc Môn, Huyện Hóc Môn</t>
  </si>
  <si>
    <t>satra0161</t>
  </si>
  <si>
    <t>Satrafoods LÝ THƯỜNG KIỆT</t>
  </si>
  <si>
    <t>11/3 Lý Thường Kiệt, Xã Hóc Môn, Tp.HCM</t>
  </si>
  <si>
    <t>satra0162</t>
  </si>
  <si>
    <t>31/7 Nguyễn Ảnh Thủ, Xã Bà Điểm, Tp.HCM</t>
  </si>
  <si>
    <t>satra0163</t>
  </si>
  <si>
    <t>Satrafoods LÊ THỊ HÀ</t>
  </si>
  <si>
    <t>143 Lê Thị Hà, Xã Hóc Môn, Tp.HCM</t>
  </si>
  <si>
    <t>satra0164</t>
  </si>
  <si>
    <t>Satrafoods 45T, Ấp 7 Đặng Thúc Vịnh</t>
  </si>
  <si>
    <t>45T Ấp 7, Đặng Thúc Vịnh, Xã Đông Thạnh, Huyện Hóc Môn</t>
  </si>
  <si>
    <t>satra0165</t>
  </si>
  <si>
    <t>Satrafoods TRẦN VĂN MƯỜI</t>
  </si>
  <si>
    <t>26/13C Trần Văn Mười, Xã Xuân Thới Sơn, Tp.HCM</t>
  </si>
  <si>
    <t>satra0166</t>
  </si>
  <si>
    <t>Satrafoods DƯƠNG CÔNG KHI</t>
  </si>
  <si>
    <t>8 Dương Công Khi, Xã Xuân Thới Sơn, Tp.HCM</t>
  </si>
  <si>
    <t>satra0167</t>
  </si>
  <si>
    <t>Satrafoods NGUYỄN THỊ HUÊ</t>
  </si>
  <si>
    <t>31/3B Nguyễn Thị Huê, Ấp Đông Lân, Xã Bà Điểm, Huyện Hóc Môn</t>
  </si>
  <si>
    <t>satra0168</t>
  </si>
  <si>
    <t>Satrafoods QUỐC LỘ 22</t>
  </si>
  <si>
    <t>2/7 Lê Quang Đạo, Xã Xuân Thới Sơn, Tp.HCM</t>
  </si>
  <si>
    <t>satra0169</t>
  </si>
  <si>
    <t>Satrafoods NGUYỄN VĂN BỨA</t>
  </si>
  <si>
    <t>310 Nguyễn Văn Bứa, Xã Xuân Thới Sơn, Tp.HCM</t>
  </si>
  <si>
    <t>satra0170</t>
  </si>
  <si>
    <t>109/4E Trịnh Thị Miếng, Xã Đông Thạnh, Tp.HCM</t>
  </si>
  <si>
    <t>satra0171</t>
  </si>
  <si>
    <t>Satrafoods NGUYỄN BÌNH</t>
  </si>
  <si>
    <t>110 Nguyễn Bình, Xã Nhà Bè, Tp.HCM</t>
  </si>
  <si>
    <t>satra0172</t>
  </si>
  <si>
    <t>Satrafoods NGUYỄN VĂN TẠO</t>
  </si>
  <si>
    <t>444 Nguyễn Văn Tạo, Xã Hiệp Phước, Tp.HCM</t>
  </si>
  <si>
    <t>satra0173</t>
  </si>
  <si>
    <t>Satrafoods LÊ VĂN LƯƠNG 2</t>
  </si>
  <si>
    <t>1131A - 1131B Lê Văn Lương, Xã Nhà Bè, Tp.HCM</t>
  </si>
  <si>
    <t>satra0174</t>
  </si>
  <si>
    <t>1560/2 Lê Văn Lương, Xã Hiệp Phước, Tp.HCM</t>
  </si>
  <si>
    <t>satra0175</t>
  </si>
  <si>
    <t>Satrafoods HUỲNH TẤN PHÁT 2</t>
  </si>
  <si>
    <t>464 Huỳnh Tấn Phát, Xã Nhà Bè, Tp.HCM</t>
  </si>
  <si>
    <t>satra0176</t>
  </si>
  <si>
    <t>Satrafoods LÊ VĂN LƯƠNG 4</t>
  </si>
  <si>
    <t>1234 - 2044 Lê Văn Lương, Xã Hiệp Phước, Tp.HCM</t>
  </si>
  <si>
    <t>satra0177</t>
  </si>
  <si>
    <t>Satrafoods NGUYỄN VĂN TẠO 2</t>
  </si>
  <si>
    <t>136/6A Nguyễn Văn Tạo, Xã Hiệp Phước, Tp.HCM</t>
  </si>
  <si>
    <t>satra0178</t>
  </si>
  <si>
    <t>Satrafoods PHAN ĐĂNG LƯU</t>
  </si>
  <si>
    <t>163 Phan Đăng Lưu, Phường Cầu Kiệu, Tp.HCM</t>
  </si>
  <si>
    <t>satra0179</t>
  </si>
  <si>
    <t>Satrafoods PHAN ĐÌNH PHÙNG</t>
  </si>
  <si>
    <t>240 Phan Đình Phùng, Phường Cầu Kiệu, Tp.HCM</t>
  </si>
  <si>
    <t>satra0180</t>
  </si>
  <si>
    <t>Satrafoods THÍCH QUẢNG ĐỨC</t>
  </si>
  <si>
    <t>140 - 142 Thích Quảng Đức, Phường Đức Nhuận, Tp.HCM</t>
  </si>
  <si>
    <t>satra0181</t>
  </si>
  <si>
    <t>Satrafoods PHẠM VĂN HAI</t>
  </si>
  <si>
    <t>187 Phạm Văn Hai, Phường Tân Sơn Nhất, Tp.HCM</t>
  </si>
  <si>
    <t>satra0182</t>
  </si>
  <si>
    <t>68 Phan Huy Ích, Phường Tân Sơn, Tp.HCM</t>
  </si>
  <si>
    <t>satra0183</t>
  </si>
  <si>
    <t>Satrafoods LẠC LONG QUÂN 2</t>
  </si>
  <si>
    <t>902 Lạc Long Quân, Phường 8, Quận Tân Bình</t>
  </si>
  <si>
    <t>satra0184</t>
  </si>
  <si>
    <t>Satrafoods 244 ÂU CƠ</t>
  </si>
  <si>
    <t>244 Âu Cơ, Phường 9, Quận Tân Bình</t>
  </si>
  <si>
    <t>satra0185</t>
  </si>
  <si>
    <t>Satrafoods HOÀNG BẬT ĐẠT</t>
  </si>
  <si>
    <t>Số 3 Hoàng Bật Đạt, Phường Tân Sơn, Tp.HCM</t>
  </si>
  <si>
    <t>satra0186</t>
  </si>
  <si>
    <t>Satrafoods PHẠM VĂN BẠCH</t>
  </si>
  <si>
    <t>296 Phạm Văn Bạch, Phường Tân Sơn, Tp.HCM</t>
  </si>
  <si>
    <t>satra0187</t>
  </si>
  <si>
    <t>Satrafoods BÀU CÁT 8</t>
  </si>
  <si>
    <t>44 - 46 Bàu Cát 8, Phường.Bảy Hiền, TP.HCM</t>
  </si>
  <si>
    <t>satra0188</t>
  </si>
  <si>
    <t>Satrafoods TRẦN MAI NINH</t>
  </si>
  <si>
    <t>108/2 Trần Mai Ninh, Phường Bảy Hiền, Tp.HCM</t>
  </si>
  <si>
    <t>satra0189</t>
  </si>
  <si>
    <t>Satrafoods TRẦN VĂN QUANG</t>
  </si>
  <si>
    <t>153 Trần Văn Quang, P.10, Q.Tân Bình</t>
  </si>
  <si>
    <t>satra0190</t>
  </si>
  <si>
    <t>Satrafoods LÊ TRỌNG TẤN</t>
  </si>
  <si>
    <t>262 Lê Trọng Tấn, Phường Tây Thạnh, Tp.HCM</t>
  </si>
  <si>
    <t>satra0191</t>
  </si>
  <si>
    <t>119 Thạch Lam, Phường Phú Thạnh, Tp.HCM</t>
  </si>
  <si>
    <t>satra0192</t>
  </si>
  <si>
    <t>Satrafoods VƯỜN LÀI</t>
  </si>
  <si>
    <t>141 Vườn Lài, Phường Phú Thọ Hòa, Tp.HCM</t>
  </si>
  <si>
    <t>satra0193</t>
  </si>
  <si>
    <t>Satrafoods TÂN HƯƠNG</t>
  </si>
  <si>
    <t>121-121A Tân Hương, Phường Phú Thọ Hòa, Tp.HCM</t>
  </si>
  <si>
    <t>satra0194</t>
  </si>
  <si>
    <t>Satrafoods LÊ VĨNH HOÀ</t>
  </si>
  <si>
    <t>78-80 Lê Vĩnh Hòa, Phường Phú Thọ Hòa, Tp.HCM</t>
  </si>
  <si>
    <t>satra0195</t>
  </si>
  <si>
    <t>Satrafoods DƯƠNG ĐỨC HIỀN</t>
  </si>
  <si>
    <t>33 Dương Đức Hiền, P.Tây Thạnh, Q.Tân Phú</t>
  </si>
  <si>
    <t>satra0196</t>
  </si>
  <si>
    <t>25 Nguyễn Xuân Khoát, Phường Tân Sơn Nhì, Tp.HCM</t>
  </si>
  <si>
    <t>satra0197</t>
  </si>
  <si>
    <t>Satrafoods THOẠI NGỌC HẦU</t>
  </si>
  <si>
    <t>Số 2 Thoại Ngọc Hầu, P.Hòa Thạnh, Q.Tân Phú</t>
  </si>
  <si>
    <t>satra0198</t>
  </si>
  <si>
    <t>Satrafoods LUỸ BÁN BÍCH</t>
  </si>
  <si>
    <t>503 Lũy Bán Bích, P.Phú Thạnh, Q.Tân Phú</t>
  </si>
  <si>
    <t>satra0199</t>
  </si>
  <si>
    <t>1182 Kha Vạn Cân, Phường Thủ Đức, Tp.HCM</t>
  </si>
  <si>
    <t>C6/27 Phạm Hùng, Xã Bình Hưng, Thành phố Hồ Chí Minh, Việt Nam</t>
  </si>
  <si>
    <t>0300100037-020</t>
  </si>
  <si>
    <t>satra0200</t>
  </si>
  <si>
    <t>Satrafoods HỒ VĂN TƯ</t>
  </si>
  <si>
    <t>60 Hồ Văn Tư, Phường Thủ Đức, Tp.HCM</t>
  </si>
  <si>
    <t>satra0201</t>
  </si>
  <si>
    <t>Satrafoods ĐƯỜNG SỐ 5</t>
  </si>
  <si>
    <t>16 Đường số 5, P.Linh Xuân, Quận Thủ Đức</t>
  </si>
  <si>
    <t>satra0202</t>
  </si>
  <si>
    <t>Satrafoods DÂN CHỦ</t>
  </si>
  <si>
    <t>29 Dân Chủ, Phường Thủ Đức, Tp.HCM</t>
  </si>
  <si>
    <t>satra02020</t>
  </si>
  <si>
    <t>Satrafoods 23 Đường Số 8</t>
  </si>
  <si>
    <t>23 đường số 8, P. Linh Trung, TP. Thủ Đức, Tp. HCM</t>
  </si>
  <si>
    <t>satra0203</t>
  </si>
  <si>
    <t>Satrafoods ĐẶNG VĂN BI</t>
  </si>
  <si>
    <t>64 Đặng Văn Bi, KP 4, P.Bình Thọ, Quận Thủ Đức</t>
  </si>
  <si>
    <t>satra0204</t>
  </si>
  <si>
    <t>Satrafoods TÔ NGỌC VÂN</t>
  </si>
  <si>
    <t>252 Tô Ngọc Vân, KP 3, P.Linh Đông, Quận Thủ Đức</t>
  </si>
  <si>
    <t>satra0205</t>
  </si>
  <si>
    <t>Satrafoods  ĐƯỜNG SỐ 11</t>
  </si>
  <si>
    <t>65 Đường số 11, KP4, P.Linh Xuân, Q.Thủ Đức</t>
  </si>
  <si>
    <t>satra0206</t>
  </si>
  <si>
    <t>Satrafoods ĐƯỜNG SỐ 8</t>
  </si>
  <si>
    <t>36 Đường Số 8, Phường Linh Xuân, TP.HCM</t>
  </si>
  <si>
    <t>satra0207</t>
  </si>
  <si>
    <t>Satrafoods ĐƯỜNG SỐ 2 THỦ ĐỨC</t>
  </si>
  <si>
    <t>118A Đường Số 2, Phường Thủ Đức, Tp.HCM</t>
  </si>
  <si>
    <t>satra0208</t>
  </si>
  <si>
    <t>Satrafoods TÔ VĨNH DIỆN</t>
  </si>
  <si>
    <t>46 Tô Vĩnh Diện, P.Linh Chiểu, Q.Thủ Đức</t>
  </si>
  <si>
    <t>satra0209</t>
  </si>
  <si>
    <t>Satrafoods VẠN PHÚC 1</t>
  </si>
  <si>
    <t>N23, Khu nhà ở Vạn Phúc 1, Quốc Lộ 13, Phường Hiệp Bình, TP.HCM</t>
  </si>
  <si>
    <t>satra0210</t>
  </si>
  <si>
    <t>Satrafoods ĐƯỜNG SỐ 6</t>
  </si>
  <si>
    <t>11 Đường số 6, Phường Linh Xuân, TP.HCM</t>
  </si>
  <si>
    <t>satra0211</t>
  </si>
  <si>
    <t>Satrafoods LÊ THỊ HOA</t>
  </si>
  <si>
    <t>244 Lê Thị Hoa, KP5, Phường Tam Bình, TP.HCM</t>
  </si>
  <si>
    <t>satra0212</t>
  </si>
  <si>
    <t>187 Hiệp Bình, Phường Hiệp Bình, TP.HCM</t>
  </si>
  <si>
    <t>satra0213</t>
  </si>
  <si>
    <t>740 Tỉnh Lộ 43, Phường Tam Bình, Tp.HCM</t>
  </si>
  <si>
    <t>satra0214</t>
  </si>
  <si>
    <t>Satrafoods ĐƯỜNG SỐ 8 - 2</t>
  </si>
  <si>
    <t>23 Đường 8, Phường Linh Xuân, Tp.HCM</t>
  </si>
  <si>
    <t>satra0215</t>
  </si>
  <si>
    <t>Satrafoods 260 Trần Não</t>
  </si>
  <si>
    <t>260 Trần Não, Phường An Khánh, TP.HCM</t>
  </si>
  <si>
    <t>Khai trương 28/10/2022</t>
  </si>
  <si>
    <t>satra0216</t>
  </si>
  <si>
    <t>Satrafoods TÂN CẢNG</t>
  </si>
  <si>
    <t>125A-127 Tân Cảng, Phường Thạnh Mỹ Tây, Tp.HCM</t>
  </si>
  <si>
    <t>satra0217</t>
  </si>
  <si>
    <t>1224 HOÀNG NGỌC PHÁCH</t>
  </si>
  <si>
    <t>34C Hoàng Ngọc Phách, Phường Phú Thọ Hòa, Tp.HCM</t>
  </si>
  <si>
    <t>SATRA-023</t>
  </si>
  <si>
    <t>TRUNG TÂM PHÂN PHỐI SATRA</t>
  </si>
  <si>
    <t>204-206 Lê Thánh Tôn, Phường Bến Thành, TP. Hồ Chí Minh</t>
  </si>
  <si>
    <t>0300100037-023</t>
  </si>
  <si>
    <t>455 Võ Văn Tần, Phường Bàn Cờ, Thành phố Hồ Chí Minh, Việt Nam</t>
  </si>
  <si>
    <t>0300100037-025</t>
  </si>
  <si>
    <t>1239 Tỉnh Lộ 8, Ấp Thạnh An 2, Xã Bình Mỹ, Thành phố Hồ Chí Minh, Việt Nam</t>
  </si>
  <si>
    <t>0300100037-027</t>
  </si>
  <si>
    <t>Số 1466, đường Võ Văn Kiệt, Phường Bình Tiên, Thành phố Hồ Chí Minh, Việt Nam</t>
  </si>
  <si>
    <t>0300100037-028</t>
  </si>
  <si>
    <t>satra0300</t>
  </si>
  <si>
    <t>32 Nguyễn Thị Kiểu, Phường Tân Thới Hiệp, Tp.HCM</t>
  </si>
  <si>
    <t>satra0301</t>
  </si>
  <si>
    <t>Satrafoods 47 Nguyên Hồng</t>
  </si>
  <si>
    <t>47 Nguyên Hồng, Phường Bình Lợi Trung, Tp.HCM</t>
  </si>
  <si>
    <t>Khai trương ngày 01/11/2022</t>
  </si>
  <si>
    <t>satra0367</t>
  </si>
  <si>
    <t>Satrafoods 367A Phan Văn Trị</t>
  </si>
  <si>
    <t>367A Phan Văn Trị, Phường Bình Lợi Trung, Tp.HCM</t>
  </si>
  <si>
    <t>satra0400</t>
  </si>
  <si>
    <t>Satrafoods 195/9 XÔ VIẾT NGHỆ TĨNH</t>
  </si>
  <si>
    <t>195/9 Xô Viết Nghệ Tĩnh, Phường Gia Định, Tp.HCM</t>
  </si>
  <si>
    <t>satra0555</t>
  </si>
  <si>
    <t>Satrafoods 555 Tỉnh Lộ 7 (CỦ CHI 12)</t>
  </si>
  <si>
    <t>555 Tỉnh Lộ 7, Xã Thái Mỹ, Tp.HCM</t>
  </si>
  <si>
    <t>satra1164</t>
  </si>
  <si>
    <t>Satrafoods QUỐC LỘ 50 - 2</t>
  </si>
  <si>
    <t>Số 2452 Văn Tiến Dũng, Xã Hưng Long, Tp.HCM</t>
  </si>
  <si>
    <t>satra1165</t>
  </si>
  <si>
    <t>Satrafoods ĐƯỜNG SỐ 1 (QUẬN 7)</t>
  </si>
  <si>
    <t>44 Đường Số 1, Phường Tân Mỹ, Tp.HCM</t>
  </si>
  <si>
    <t>satra1225</t>
  </si>
  <si>
    <t>Satrafoods 803 Tỉnh Lộ 7</t>
  </si>
  <si>
    <t>803 Tỉnh Lộ 7, Ấp Phước Hưng, Xã Thái Mỹ, Tp.HCM</t>
  </si>
  <si>
    <t>satra1226</t>
  </si>
  <si>
    <t>Satrafoods AN BÌNH</t>
  </si>
  <si>
    <t>24 An Bình, Phường Dĩ An, Tp.HCM</t>
  </si>
  <si>
    <t>SBF</t>
  </si>
  <si>
    <t>Tầng 12A, Tòa nhà Diamond Flower, KĐT mới N1, Số 48, đường Lê Văn Lương, Phường Nhân Chính, Quận Thanh Xuân, Thành Phố Hà nội, Việt Nam</t>
  </si>
  <si>
    <t>0316625505-001</t>
  </si>
  <si>
    <t>SIBA FOOD</t>
  </si>
  <si>
    <t>SE7VENHA</t>
  </si>
  <si>
    <t>Công Ty Cổ Phần Thương Mại Và Dịch Vụ Se7ven Việt Nam</t>
  </si>
  <si>
    <t>Số 26, Ngõ 25, Bùi Huy Ích, Phường Hoàng Liệt, Quận Hoàng Mai, Hà Nội</t>
  </si>
  <si>
    <t>0106845649</t>
  </si>
  <si>
    <t>412 Nguyễn Thị Minh Khai, Phường Bàn Cờ, Thành phố Hồ Chí Minh, Việt Nam</t>
  </si>
  <si>
    <t>0313330856</t>
  </si>
  <si>
    <t>SEVEN01</t>
  </si>
  <si>
    <t>CHI NHÁNH CÔNG TY CỔ PHẦN SEVEN SYSTEM VIỆT NAM TẠI LONG AN</t>
  </si>
  <si>
    <t>Lô DV-4, Đường Trung Tâm, KCN Long Hậu mở rộng, Xã Cần Giuộc, Tỉnh Tây Ninh, Việt Nam</t>
  </si>
  <si>
    <t>0313330856-001</t>
  </si>
  <si>
    <t>B1.01.02, Tầng 1 Khu TM-DV, số 10 Kha Vạn Cân, KP. Bình Đường 02, Phường Dĩ An, Thành phố Hồ Chí Minh, Việt Nam</t>
  </si>
  <si>
    <t>0313330856-002</t>
  </si>
  <si>
    <t>0313330856-003</t>
  </si>
  <si>
    <t>SGMART</t>
  </si>
  <si>
    <t>SHINSEN</t>
  </si>
  <si>
    <t>shinsen0001</t>
  </si>
  <si>
    <t>shinsen0002</t>
  </si>
  <si>
    <t>shinsen0003</t>
  </si>
  <si>
    <t>shinsen0004</t>
  </si>
  <si>
    <t>Tầng 12A, toà nhà Diamond Flower, Khu đô thị mới N1, số 48, đường Lê Văn Lương, Phường Yên Hòa, Thành phố Hà Nội, Việt Nam</t>
  </si>
  <si>
    <t>siba0001</t>
  </si>
  <si>
    <t>G1, Vinhomes Green Bay, Mễ Trì, Nam Từ Liêm, HN</t>
  </si>
  <si>
    <t>siba0002</t>
  </si>
  <si>
    <t>Sibafood Thăng Long Victory</t>
  </si>
  <si>
    <t>khu ĐT An Khánh, huyện Hoài Đức, HN</t>
  </si>
  <si>
    <t>siba0003</t>
  </si>
  <si>
    <t>Sibafood IMPERIA SKY GARDEN</t>
  </si>
  <si>
    <t>B15+B16 TÒA IMPERIA SKY GARDEN 423 MINH KHAI, PHƯỜNG VĨNH TUY, QUẬN HAI BÀ TRƯNG, TP HÀ NỘI</t>
  </si>
  <si>
    <t>siba0004</t>
  </si>
  <si>
    <t>Sibafood Vinhome Ocean Park</t>
  </si>
  <si>
    <t>Gian hàng TM 01S01 tòa R1.05, khu đô thị Vinhome Ocean Park, Thị Trấn Trâu Qùy, huyện Gia Lâm, Hà Nội</t>
  </si>
  <si>
    <t>siba0005</t>
  </si>
  <si>
    <t>Tầng 1 tòa T3 Thăng Long Capital, Xã An Khánh, huyện Hoài Đức, HN</t>
  </si>
  <si>
    <t>siba0006</t>
  </si>
  <si>
    <t>Sibafood CC Xuân Đỉnh, Bắc Từ Liêm</t>
  </si>
  <si>
    <t>CC C2 Xuân Đỉnh, số 1 Đỗ Nhuận, Xuân Đỉnh, Q.Bắc Từ Liêm, HN</t>
  </si>
  <si>
    <t>siba0007</t>
  </si>
  <si>
    <t>Sibafood Đông Ngạc, Bắc Từ Liêm</t>
  </si>
  <si>
    <t>SH17 khu Ecohome 3, P.Đông Ngạc, Q.Bắc Từ Liêm, HN</t>
  </si>
  <si>
    <t>siba0008</t>
  </si>
  <si>
    <t>Sibafood AnLand Premium</t>
  </si>
  <si>
    <t>SH HH01B, cc Anland Premium, KĐT mới Dương Nội, P.La Khê, Q.Hà Đông, HN</t>
  </si>
  <si>
    <t>siba0009</t>
  </si>
  <si>
    <t>Sàn thương mại dv số H5-TM11, khu nhà ở xã hội Hope Residence, P.Phúc Đồng, Q.Long Biên, HN</t>
  </si>
  <si>
    <t>siba0010</t>
  </si>
  <si>
    <t>Sibafood Ocean Park II</t>
  </si>
  <si>
    <t>Gian hàng TM 01SH20, S1.6 (L27M), B3-CT01-3, khu đô thị Gia Lâm - Vinhomes Ocean Park, Xã Đa Tốn, huyện Gia Lâm, Hà Nội</t>
  </si>
  <si>
    <t>siba0011</t>
  </si>
  <si>
    <t>Sibafood Vinhomes Imperia</t>
  </si>
  <si>
    <t>Số 12A, khu BH 03, ô số 13 lô OTM - 7, khu đô thị Vinhomes Imperia, phường Thượng Lý, quận Hồng Bàng, thành phố Hải Phòng, Việt Nam</t>
  </si>
  <si>
    <t>siba0012</t>
  </si>
  <si>
    <t>Sibafood 84 Chùa Láng</t>
  </si>
  <si>
    <t>Số 2A, Ngõ 84 Chùa Láng, quận Đống Đa, Thành phố Hà Nội</t>
  </si>
  <si>
    <t>siba0013</t>
  </si>
  <si>
    <t>Chung cư Rose Town 79 Ngọc Hồi, Phường Hoàng Liệt, quận Hoàng Mai, thành phố Hà Nội</t>
  </si>
  <si>
    <t>siba0014</t>
  </si>
  <si>
    <t>Sibafood An Đồng</t>
  </si>
  <si>
    <t>LK1 - Số 50, đường Máng Nước, xã An Đồng, huyện An Dương, thành phố Hải Phòng, Việt Nam</t>
  </si>
  <si>
    <t>siba0015</t>
  </si>
  <si>
    <t>Sibafood Văn Phú</t>
  </si>
  <si>
    <t>S005 - Khu nhà ở Hi Brand, KĐT mới Văn Phú, Phường Phú La, Quận Hà Đông, Tp Hà Nội ( The K-Park)</t>
  </si>
  <si>
    <t>siba0016</t>
  </si>
  <si>
    <t>Sibafood Nguyễn Văn Cừ</t>
  </si>
  <si>
    <t>S059 - Số 290 Nguyễn Văn Cừ, Hưng Phúc,TP Vinh, Nghệ An</t>
  </si>
  <si>
    <t>siba0017</t>
  </si>
  <si>
    <t>S063 - Tầng 1, V4-B08 Lô đất TTDV01, Khu đô thị mới An Hưng, Phường La Khê, Quận Hà Đông, Hà Nội</t>
  </si>
  <si>
    <t>siba0018</t>
  </si>
  <si>
    <t>S007 - Tòa Mulberry, TT01A-1 - Khu nhà ở thấp tầng, KĐT Mộ Lao, Hà Đông, Hà Nội</t>
  </si>
  <si>
    <t>SIEUTHITHANHNGHIA</t>
  </si>
  <si>
    <t>SIEUVIET</t>
  </si>
  <si>
    <t>SIMPLYGOVAP</t>
  </si>
  <si>
    <t>SIMPLYMART</t>
  </si>
  <si>
    <t>SINHHASUA</t>
  </si>
  <si>
    <t>Tầng 1, Tòa nhà Sunshine Center, Số 16, đường Phạm Hùng, Phường Từ Liêm, Thành phố Hà Nội, Việt Nam</t>
  </si>
  <si>
    <t>0109334554</t>
  </si>
  <si>
    <t>smart0001</t>
  </si>
  <si>
    <t>Tầng 1 tòa R2, KĐT Nam Thăng Long, Phú Thượng, Q.Tây Hồ, HN</t>
  </si>
  <si>
    <t>smart0002</t>
  </si>
  <si>
    <t>Tầng 1, tòa S3 Sunshine city, KĐT Nam Thăng Long, P.Đông Ngạc, Q.Bắc Từ Liêm, HN</t>
  </si>
  <si>
    <t>smart0003</t>
  </si>
  <si>
    <t>Tầng 1 Tòa Sunshine Center, số 16 đường Phạm Hùng, Phường Mỹ Đình 2, Quận Nam Từ Liêm, HN</t>
  </si>
  <si>
    <t>smart0004</t>
  </si>
  <si>
    <t>Ngõ 13, Lĩnh Nam, Mai Động, Hoàng Mai, HN</t>
  </si>
  <si>
    <t>smart0005</t>
  </si>
  <si>
    <t>Đ.Dương Văn Bé, tầng 1 tòa H3 Shunshine Garden, Mai Động, Hoàng Mai, HN</t>
  </si>
  <si>
    <t>smart0006</t>
  </si>
  <si>
    <t>Khu TM số S1.A1.01.03, Tầng 01, Tháp S1, Số 23 Phú Thuận, Phường Tân Phú, Quận 7, Thành phố Hồ Chí Minh</t>
  </si>
  <si>
    <t>smart0007</t>
  </si>
  <si>
    <t>Sunshine Mart E2, Quận 7, TP. HCM</t>
  </si>
  <si>
    <t>Tầng trệt, tòa C, Sunshine Diamond River, Đường Đào Trí, Phường Phú Thuận, Quận 7, TP. HCM</t>
  </si>
  <si>
    <t>SMARTGAP</t>
  </si>
  <si>
    <t>SOI-HNI-HMI-2785</t>
  </si>
  <si>
    <t>SONGNGOC</t>
  </si>
  <si>
    <t>SONGNGOC-001</t>
  </si>
  <si>
    <t>SONGNGUYEN</t>
  </si>
  <si>
    <t>songnguyen0001</t>
  </si>
  <si>
    <t>SONGTRA</t>
  </si>
  <si>
    <t>STARMART</t>
  </si>
  <si>
    <t>STCHOHAY</t>
  </si>
  <si>
    <t>STTHANHCONG</t>
  </si>
  <si>
    <t>SUA_BUSYBEES</t>
  </si>
  <si>
    <t>SUA_CHICHINH</t>
  </si>
  <si>
    <t>SUA_CHIHANG</t>
  </si>
  <si>
    <t>SUA_CHINHUNG</t>
  </si>
  <si>
    <t>SUA_CHIPHUONGGV</t>
  </si>
  <si>
    <t>SUA_CHIVY</t>
  </si>
  <si>
    <t>SUA_HUYEN</t>
  </si>
  <si>
    <t>SUA_HUYENLE</t>
  </si>
  <si>
    <t>SUA_NGHIA</t>
  </si>
  <si>
    <t>SUA_NHUNG</t>
  </si>
  <si>
    <t>SUA_SEAAIR</t>
  </si>
  <si>
    <t>SUA_SHOPBABYCARE</t>
  </si>
  <si>
    <t>SUA_SHOPBEYEU</t>
  </si>
  <si>
    <t>SUA_SMALLWONDER</t>
  </si>
  <si>
    <t>SUAHANGHUNG</t>
  </si>
  <si>
    <t>SUAHANHTANPHU</t>
  </si>
  <si>
    <t>SUAHUYEN</t>
  </si>
  <si>
    <t>SUANAMDUNG</t>
  </si>
  <si>
    <t>SUATHAO-Q3</t>
  </si>
  <si>
    <t>TAEBACK</t>
  </si>
  <si>
    <t>TANMAP</t>
  </si>
  <si>
    <t>TELIO-001</t>
  </si>
  <si>
    <t>TERRA</t>
  </si>
  <si>
    <t>Terra001</t>
  </si>
  <si>
    <t>Terra002</t>
  </si>
  <si>
    <t>THAISUA</t>
  </si>
  <si>
    <t>THAITUAN</t>
  </si>
  <si>
    <t>THANHNGHIA</t>
  </si>
  <si>
    <t>THEGIOISUA-BINHPHUOC</t>
  </si>
  <si>
    <t>THFOOD</t>
  </si>
  <si>
    <t>THMART</t>
  </si>
  <si>
    <t>THUHANGFOOD</t>
  </si>
  <si>
    <t>THULOC</t>
  </si>
  <si>
    <t>TIENDAT</t>
  </si>
  <si>
    <t>TIKI</t>
  </si>
  <si>
    <t>tikiIMFD10</t>
  </si>
  <si>
    <t>tikiIMFD7</t>
  </si>
  <si>
    <t>tikiMFBTA</t>
  </si>
  <si>
    <t>tikiMFHDO</t>
  </si>
  <si>
    <t>tikiMFLBI</t>
  </si>
  <si>
    <t>tikiMFTBI</t>
  </si>
  <si>
    <t>Tiktok-HCM-01</t>
  </si>
  <si>
    <t>TINTIN</t>
  </si>
  <si>
    <t>Số 6 Biệt thự 2, bán đảo Linh Đàm, Phường Hoàng Liệt, Thành phố Hà Nội, Việt Nam</t>
  </si>
  <si>
    <t>0103973610</t>
  </si>
  <si>
    <t>Tmart00357</t>
  </si>
  <si>
    <t>72 Lĩnh Nam, Hoàng Mai, HN</t>
  </si>
  <si>
    <t>Tmart00619</t>
  </si>
  <si>
    <t>N3B2 Trần Bình, Từ Liêm, HN ( Cổng làng hoa Phú Mỹ )</t>
  </si>
  <si>
    <t>Tmart00628</t>
  </si>
  <si>
    <t>274 Khương Đình, Thanh xuân, HN</t>
  </si>
  <si>
    <t>Tmart00644</t>
  </si>
  <si>
    <t>Số 14 Yên Sơn - Chúc Sơn, Huyện Chương Mỹ, Thành phố Hà Nội</t>
  </si>
  <si>
    <t>Tmart00722</t>
  </si>
  <si>
    <t>Tòa nhà Thuần Mão ĐTM Sóc Sơn, HN</t>
  </si>
  <si>
    <t>Tmart00928</t>
  </si>
  <si>
    <t>Tầng 1 , CT12B ĐTM Kim Văn - Kim Lũ, Hoàng Mai, HN</t>
  </si>
  <si>
    <t>Tmart00980</t>
  </si>
  <si>
    <t>9B Nguyễn Cảnh Dị, Đại Kim, Hoàng Mai, Hà Nội</t>
  </si>
  <si>
    <t>Tmart00983</t>
  </si>
  <si>
    <t>Tầng 1 tòa nhà Hemisco, KĐT Xala, Phúc La, Hà Đông, HN</t>
  </si>
  <si>
    <t>Tmart00984</t>
  </si>
  <si>
    <t>184 Đại Từ, Phường Đại Kim, Quận Hoàng Mai, HN</t>
  </si>
  <si>
    <t>Tmart00988</t>
  </si>
  <si>
    <t>Tầng 1, nhà OTC1, KĐT Resco Cổ Nhuế 2, Từ Liêm, HN</t>
  </si>
  <si>
    <t>Tmart00989</t>
  </si>
  <si>
    <t>Tầng 1 Tòa nhà CT12B khu Đô thị mới Tân Tây Đô, Xã Tân Lập, Huyện Đan Phượng, Hà Nội.</t>
  </si>
  <si>
    <t>Tmart00992</t>
  </si>
  <si>
    <t>Tầng 1, Tòa nhà CT3 khu đô thị Văn Khê, Hà Đông, Hà Nội</t>
  </si>
  <si>
    <t>Tmart00993</t>
  </si>
  <si>
    <t>Tầng 1 tòa nhà CT1, chung cư Ngô Thì Nhậm, Hà Đông, Hà Nội</t>
  </si>
  <si>
    <t>Tmart00994</t>
  </si>
  <si>
    <t>Tòa T1 Victory Thăng Long, An Khánh, Hoài Đức, Hà Nội</t>
  </si>
  <si>
    <t>Tmart00995</t>
  </si>
  <si>
    <t>Tầng 1 tòa CT2, KĐT Xala, Hà Đông, HN</t>
  </si>
  <si>
    <t>Tmart00999</t>
  </si>
  <si>
    <t>Số 658 Kim Giang, Xã Thanh Trì, Huyện Thanh Trì, Hà Nội.</t>
  </si>
  <si>
    <t>Tmart01000</t>
  </si>
  <si>
    <t>485 Vũ Tông Phan, Thanh Xuân, Hà Nội</t>
  </si>
  <si>
    <t>Tmart01001</t>
  </si>
  <si>
    <t>Tầng 1, tòa K - cụm HJK - KĐT The Spark Dương Nội, Hà Đông, HN</t>
  </si>
  <si>
    <t>Tmart01003</t>
  </si>
  <si>
    <t>Căn 06+07 tòa C2A chung cư Ecohome2, đường tân xuân, phường đông ngạc, quận bắc từ liêm, HN</t>
  </si>
  <si>
    <t>Tmart01010</t>
  </si>
  <si>
    <t>Tầng 1 -  HH2B KĐT The Spark Dương Nội, phường Yên Nghĩa, quận Hà Đông, Hà Nội</t>
  </si>
  <si>
    <t>Tmart01011</t>
  </si>
  <si>
    <t>Tầng 5 tòa GEMEK, KĐT mới Lê Trọng Tấn, Hoài Đức, HN</t>
  </si>
  <si>
    <t>Tmart01012</t>
  </si>
  <si>
    <t>Tòa CT2 Xuân Mai, Tô Hiệu, phường Hà Cầu, quận Hà Đông, Hà Nội</t>
  </si>
  <si>
    <t>Tmart01017</t>
  </si>
  <si>
    <t>112 Âu Cơ, Tây Hồ, HN</t>
  </si>
  <si>
    <t>Tmart01019</t>
  </si>
  <si>
    <t>Tầng 1, Tòa nhà 19T6 Kiến Hưng, phường Kiến Hưng, Quận Hà Đông, Hà Nội.</t>
  </si>
  <si>
    <t>Tmart01021</t>
  </si>
  <si>
    <t>Tòa Ecolife Capital, 58 Tố Hữu, Nam Từ Liêm, Hà Nội</t>
  </si>
  <si>
    <t>Tmart01023</t>
  </si>
  <si>
    <t>39 Cầu Diễn, Bắc Từ Liêm, HN</t>
  </si>
  <si>
    <t>Tmart01025</t>
  </si>
  <si>
    <t>20 Đức Diễn, Bắc Từ Liêm, HN</t>
  </si>
  <si>
    <t>Tmart01027</t>
  </si>
  <si>
    <t>Số 1 Ngõ 10, Phố Xốm, quận Hà Đông, thành phố Hà Nội</t>
  </si>
  <si>
    <t>Tmart01027-1</t>
  </si>
  <si>
    <t>Tmart01027-1 47. Quầy 69 Phố Xốm</t>
  </si>
  <si>
    <t>Số 69 phố Xốm, Phường Phú Lãm, Quận Hà Đông, Hà Nội</t>
  </si>
  <si>
    <t>Đã đóng cửa</t>
  </si>
  <si>
    <t>Tmart01029</t>
  </si>
  <si>
    <t>Nơ 6A, Bán đảo Linh Đàm, Phường Hoàng Liệt, Quận Hoàng Mai,HN</t>
  </si>
  <si>
    <t>Tmart01032</t>
  </si>
  <si>
    <t>Xóm 2, Thôn Quỳnh Đô, Xã Vĩnh Quỳnh, Huyện Thanh Trì, HN</t>
  </si>
  <si>
    <t>Tmart01036</t>
  </si>
  <si>
    <t>Tmart01036 56. TM02-N03T5 khu ngoại giao đoàn</t>
  </si>
  <si>
    <t>56. TM02-N03T5 khu ngoại giao đoàn, P.Xuân Tảo, Bắc Từ Liêm, HN</t>
  </si>
  <si>
    <t>Tmart01041</t>
  </si>
  <si>
    <t>số 1 Trần Nguyên Đán, P.Định Công, Hoàng Mai, HN</t>
  </si>
  <si>
    <t>Tmart01046</t>
  </si>
  <si>
    <t>47 Tân Xuân, Bắc Từ Liêm, HN</t>
  </si>
  <si>
    <t>Tmart01047</t>
  </si>
  <si>
    <t>Cổng nhà máy Hino, đường Trần Thủ Độ, Q.Hoàng Mai, HN</t>
  </si>
  <si>
    <t>Tmart01048</t>
  </si>
  <si>
    <t>Tầng 1 Tòa Nhà 32T, The Golden An Khánh, Khu đô thị Nam Khánh, Xã An Khánh, Huyện Hoài Đức, Hà Nội</t>
  </si>
  <si>
    <t>Tmart01049</t>
  </si>
  <si>
    <t>Số 59 Xuân La, Phường Xuân La, Quận Tây Hồ, Hà Nội.</t>
  </si>
  <si>
    <t>Tmart01051</t>
  </si>
  <si>
    <t>601 Nguyễn Văn Linh, TP Hưng Yên, Hưng Yên</t>
  </si>
  <si>
    <t>Tmart01052</t>
  </si>
  <si>
    <t>Tmart01052 72. SG Quầy 850A Lê Văn Lương, Nhà Bè, HCM</t>
  </si>
  <si>
    <t>850A Lê Văn Lương, xã Phước Kiểng, huyện Nhà Bè, HCM</t>
  </si>
  <si>
    <t>Tmart01053</t>
  </si>
  <si>
    <t>Tmart01053 73.SG QUẦY Liên ấp 2-6 Vĩnh Lộc A, HCM</t>
  </si>
  <si>
    <t>F2/39AC Liên ấp 2-6, Vĩnh Lộc A, Bình Chánh, HCM</t>
  </si>
  <si>
    <t>Tmart01054</t>
  </si>
  <si>
    <t>Tmart01054 74.SG QUẦY 1410 Tỉnh Lộ 10, HCM</t>
  </si>
  <si>
    <t>SỐ 1410 ĐƯỜNG TỈNH LỘ 10, QUẬN BÌNH TÂN, TP HCM</t>
  </si>
  <si>
    <t>Tmart01055</t>
  </si>
  <si>
    <t>Tmart01055 75. SG Quầy Trịnh Thị Dối</t>
  </si>
  <si>
    <t>TRỊNH THỊ DỐI , QUẬN 12, HCM</t>
  </si>
  <si>
    <t>Tmart01056</t>
  </si>
  <si>
    <t>Tmart01056 76. SG Quầy 245 Trần Thị Cờ, HCM</t>
  </si>
  <si>
    <t>245 Trần Thị Cờ, P.Thới An, Q.12, HCM</t>
  </si>
  <si>
    <t>Tmart01057</t>
  </si>
  <si>
    <t>Tmart01057 77. SG QUẦY 71 BÙI VĂN NGỮ, HCM</t>
  </si>
  <si>
    <t>SỐ  71 BÙI VĂN NGỮ, P. TÂN CHÁNH HIỆP, Q.12, HCM</t>
  </si>
  <si>
    <t>Tmart01060</t>
  </si>
  <si>
    <t>Tmart01060 80.SG QUẦY 323 ĐƯỜNG HT13, HCM</t>
  </si>
  <si>
    <t>SỐ 232 ĐƯỜNG HT13, P. HIỆP THÀNH, QUẬN 12, TP HCM</t>
  </si>
  <si>
    <t>Tmart01061</t>
  </si>
  <si>
    <t>Tòa A Victory 2, KĐT An Khánh, Hoài Đức, HN</t>
  </si>
  <si>
    <t>Tmart01062</t>
  </si>
  <si>
    <t>Tầng 1, H3.2 KĐT FLC Đại Mỗ, Nam Từ Liêm, Hà Nội</t>
  </si>
  <si>
    <t>Tmart01063</t>
  </si>
  <si>
    <t>Tòa N02, Ecohome 3, phường Đông Ngạc, quận Bắc Từ Liêm, Hà Nội</t>
  </si>
  <si>
    <t>Tmart01065</t>
  </si>
  <si>
    <t>Chung cư Tecco Skyville Tower, đường Quan Lai, Ngũ Hiệp, Thanh Trì, Hà Nội</t>
  </si>
  <si>
    <t>Tmart01067</t>
  </si>
  <si>
    <t>Nơ 4A, Bán đảo Linh Đàm, Hoàng Liệt, Hoàng Mai, Hà Nội</t>
  </si>
  <si>
    <t>Tmart01070</t>
  </si>
  <si>
    <t>Tầng 1, tòa No5, khu nhà ở Ecohome 3, Đông Ngạc, Bắc Từ Liêm, Hà Nội</t>
  </si>
  <si>
    <t>Tmart01071</t>
  </si>
  <si>
    <t>CT10C KĐT Đại Thanh, Tả Thanh Oai, Thanh Trì, Hà Nội</t>
  </si>
  <si>
    <t>Tmart01072</t>
  </si>
  <si>
    <t>96 Vĩnh Hưng, phường Vĩnh Hưng, quận Hoàng Mai, Hà Nội</t>
  </si>
  <si>
    <t>Tmart01073</t>
  </si>
  <si>
    <t>Số 2 Lê Văn Thiêm, phường Nhân Chính, Thanh Xuân, Hà Nội</t>
  </si>
  <si>
    <t>Tmart01074</t>
  </si>
  <si>
    <t>112 Tân Khai, phường Tân Khai, Hoàng Mai, Hà Nội</t>
  </si>
  <si>
    <t>Tmart01075</t>
  </si>
  <si>
    <t>280- 282 Xuân Đỉnh, phường Xuân Đỉnh, quận Bắc Từ Liêm, Hà Nội</t>
  </si>
  <si>
    <t>Tmart01076</t>
  </si>
  <si>
    <t>Tmart01076 95. T1 tòa K3, Kpark Văn Phú</t>
  </si>
  <si>
    <t>Ô H-CT2, Khu nhà ở cao tầng Văn Phú Hi - Brand KĐT mới Văn Phú, Phú La, Hà Đông, Hà Nội</t>
  </si>
  <si>
    <t>Tmart01077</t>
  </si>
  <si>
    <t>Tmart01077 96. Quầy Intracom Vĩnh Ngọc, Đông Anh</t>
  </si>
  <si>
    <t>Ki ốt 14, 15, tầng 1 của Tòa nhà chung cư Intracom Riverside, xã Vĩnh Ngọc, huyện Đông Anh, HN</t>
  </si>
  <si>
    <t>Tmart01078</t>
  </si>
  <si>
    <t>Tầng 1, tòa E1, KĐT Ecohome 1, Bắc Từ Liêm, HN</t>
  </si>
  <si>
    <t>Tmart01079</t>
  </si>
  <si>
    <t>Số 16, 18 Ngõ 885 Tam Trinh, Phường Yên Sở, Quận Hoàng Mai, Hà Nội</t>
  </si>
  <si>
    <t>Tmart01080</t>
  </si>
  <si>
    <t>Tầng 1 Tháp B2 Tòa nhà Roman Plaza, Phường Đại Mỗ, Quận Nam Từ Liêm, HN</t>
  </si>
  <si>
    <t>Tmart01081</t>
  </si>
  <si>
    <t>Số 6 Biệt thự 2, bán đảo Linh Đàm, Phường Hoàng Liệt, Quận Hoàng Mai, HN</t>
  </si>
  <si>
    <t>Tmart01082</t>
  </si>
  <si>
    <t>Tmart01082 101. Quầy CT2-Epics Home-43 Phạm Văn Đồng</t>
  </si>
  <si>
    <t>Tầng 1 &amp; Tầng 2 Tòa nhà CT2, số 43 đường Phạm Văn Đồng, phường Cổ Nhuế 2, quận Bắc Từ Liêm, HN</t>
  </si>
  <si>
    <t>Tmart01083</t>
  </si>
  <si>
    <t>CT8A KĐT Đại Thanh, Tả Thanh Oai, Thanh Trì, Hà Nội</t>
  </si>
  <si>
    <t>Tmart01084</t>
  </si>
  <si>
    <t>Lô S04, T1, Kosmo Xuân Tảo, Bắc Từ Liêm, HN</t>
  </si>
  <si>
    <t>Tmart01085</t>
  </si>
  <si>
    <t>Tầng 1, Toà nhà PCC1 Thanh Xuân, số 44 Triều Khúc, Phường Thanh Xuân Nam, Quận Thanh Xuân, HN</t>
  </si>
  <si>
    <t>Tmart01086</t>
  </si>
  <si>
    <t>Tmart01086 105. Quầy HomeLand</t>
  </si>
  <si>
    <t>Tmart01087</t>
  </si>
  <si>
    <t>Tầng 1, Tòa nhà CT3B – Khu ĐTM Cổ Nhuế, Đường Phạm Văn Đồng, Phường Cổ Nhuế 1, Quận Bắc Từ Liêm, HN</t>
  </si>
  <si>
    <t>Tmart01088</t>
  </si>
  <si>
    <t>Tầng 1, toà nhà chung cư Ruby CT3 Phúc Lợi, Phường Phúc Lợi, Quận Long Biên, HN sđt: 0377308677</t>
  </si>
  <si>
    <t>Tmart01089</t>
  </si>
  <si>
    <t>Tầng 1, ĐN-B, Licogi 13 ngõ 164 Khuất Duy Tiến, Thanh Xuân, HN</t>
  </si>
  <si>
    <t>Tmart01090</t>
  </si>
  <si>
    <t>Tầng 1, South Building, Khu đô thị mới Pháp Vân – Tứ Hiệp, Phường Hoàng Liệt, Quận Hoàng Mai, HN</t>
  </si>
  <si>
    <t>Tmart01091</t>
  </si>
  <si>
    <t>Tmart01091 110. Quầy HH03A Thanh Hà</t>
  </si>
  <si>
    <t>T1-B1.3 tòa HH03A, KĐT Thanh Hà, Hà Đông, HN</t>
  </si>
  <si>
    <t>Tmart01092</t>
  </si>
  <si>
    <t>Tmart01092 111. Quầy T1, tòa A7 An Bình City</t>
  </si>
  <si>
    <t>Lô 03-04 tầng 1, tòa A7, cc An Bình City, Cổ Nhuế, HN</t>
  </si>
  <si>
    <t>Tmart01093</t>
  </si>
  <si>
    <t>Tmart01093 112. Quầy G2-Fivestar số 2 Kim Giang</t>
  </si>
  <si>
    <t>Tầng 1 Tòa Nhà G2 Thương mại dịch vụ 02, Số 2 Kim Giang, Phường Kim Giang, Quận Thanh Xuân, HN</t>
  </si>
  <si>
    <t>Tmart01094</t>
  </si>
  <si>
    <t>Tmart01094 113. Quầy Thôn 7, Ninh Hiệp</t>
  </si>
  <si>
    <t>Thôn 7, xã Ninh Hiệp, huyện Gia Lâm, HN</t>
  </si>
  <si>
    <t>Tmart01095</t>
  </si>
  <si>
    <t>Tmart01095 114. Quầy 317 Hà Huy Tập</t>
  </si>
  <si>
    <t>Số 317 Hà Huy Tập, TT Yên Viên, huyện Gia Lâm, HN</t>
  </si>
  <si>
    <t>Tmart01096</t>
  </si>
  <si>
    <t>Nhà máy Canon, KCN Bắc Thăng Long, huyện Đông Anh, HN</t>
  </si>
  <si>
    <t>Tmart01097</t>
  </si>
  <si>
    <t>30 Trần Hữu Dực, Cầu Diễn, Nam Từ Liêm, HN</t>
  </si>
  <si>
    <t>Tmart01098</t>
  </si>
  <si>
    <t>Tmart01098 117. Quầy 56 Huyền Quang, Bắc Ninh</t>
  </si>
  <si>
    <t>56 Huyền Quang, Bắc Ninh</t>
  </si>
  <si>
    <t>Tmart01099</t>
  </si>
  <si>
    <t>Tmart01099 118 Quầy Văn Giang</t>
  </si>
  <si>
    <t>Văn Giang - Hưng Yên</t>
  </si>
  <si>
    <t>Tmart03001</t>
  </si>
  <si>
    <t>Thôn Yên Xá, xã Tân Triều, huyện Thanh Trì, thành phố Hà Nội</t>
  </si>
  <si>
    <t>Tmart03002</t>
  </si>
  <si>
    <t>Tòa 4B, HH Linh Đàm, Hoàng Liệt, Hoàng Mai, Hà Nội</t>
  </si>
  <si>
    <t>Tmart03002-1</t>
  </si>
  <si>
    <t>Tmart03002-1 120. Quầy Xốm 2</t>
  </si>
  <si>
    <t>Tmart03003</t>
  </si>
  <si>
    <t>Tầng 1, tòa Tecco Diamond, Tứ Hiệp, Thanh Trì, Hà Nội</t>
  </si>
  <si>
    <t>Tmart03004</t>
  </si>
  <si>
    <t>Tầng 1 Chung cư 282 Nguyễn Huy Tưởng, Thanh Xuân, Hà Nội</t>
  </si>
  <si>
    <t>Tmart03005</t>
  </si>
  <si>
    <t>Số 180 Đường Cổ Nhuế, phường Cổ Nhuế, quận Bắc Từ Liêm, thành phố Hà Nội</t>
  </si>
  <si>
    <t>Tmart03006</t>
  </si>
  <si>
    <t>T1 tòa Mipec Kiến Hưng, Hà Đông, thành phố Hà Nội</t>
  </si>
  <si>
    <t>Tmart03007</t>
  </si>
  <si>
    <t>Tòa G1, Sunshine Garden Dương Văn Bé</t>
  </si>
  <si>
    <t>Tmart03008</t>
  </si>
  <si>
    <t>Lô số 01 tòa nhà CT1AB Khu VOV Mễ Trì , Phường Mễ Trì, Quận Nam Từ Liêm, Tp. Hà Nội</t>
  </si>
  <si>
    <t>Tmart03009</t>
  </si>
  <si>
    <t>Tòa A2 CC Phương Đông Green Park - Trần Thủ Độ</t>
  </si>
  <si>
    <t>Tmart03010</t>
  </si>
  <si>
    <t>Lô HH-01.1, Tòa nhà HH, Khu nhà ở xã hội cho cán bộ chiến sỹ Bộ Công An, đường Phạm Văn Đồng, quận Bắc Từ Liêm, TP Hà Nội.</t>
  </si>
  <si>
    <t>Tmart03011</t>
  </si>
  <si>
    <t>Huyện Thạch Thất</t>
  </si>
  <si>
    <t>Tmart03012</t>
  </si>
  <si>
    <t>Chung cư Ngõ 885 Tam Trinh, Phường Yên Sở, Quận Hoàng Mai, Hà Nội</t>
  </si>
  <si>
    <t>Tmart03013</t>
  </si>
  <si>
    <t>Huyện Phúc Thọ</t>
  </si>
  <si>
    <t>Tmart03014</t>
  </si>
  <si>
    <t>Số 1 Đa Sỹ, Kiến Hưng, Hà Đông</t>
  </si>
  <si>
    <t>Tmart03015</t>
  </si>
  <si>
    <t>25 QL 2A, xã Phú Minh, Sóc Sơn</t>
  </si>
  <si>
    <t>Tmart03016</t>
  </si>
  <si>
    <t>60 Vũ Xuân Thiều, Long Biên, HN</t>
  </si>
  <si>
    <t>Tmart03017</t>
  </si>
  <si>
    <t>Ecohome5</t>
  </si>
  <si>
    <t>Tmart99996</t>
  </si>
  <si>
    <t>tầng 01 chung cư A4, Khu đô thị Mỹ Đình 1, P.Cầu Diễn, Q.Nam Từ Liêm, HN (Ngã 3 đường Hàm nghi và Nguyễn Đổng Chi)</t>
  </si>
  <si>
    <t>Tmart99997</t>
  </si>
  <si>
    <t>Tmart Store 70 Nguyễn Đức Cảnh - A.Đăng</t>
  </si>
  <si>
    <t>70 Nguyễn Đức Cảnh, Q.Thanh Xuân, HN</t>
  </si>
  <si>
    <t>Tmart99998</t>
  </si>
  <si>
    <t>Nghĩa Đô, Q.Cầu Giấy, HN</t>
  </si>
  <si>
    <t>Tmart99999</t>
  </si>
  <si>
    <t>Yên Sở, Q.Hoàng Mai, HN</t>
  </si>
  <si>
    <t>TOANTHANG</t>
  </si>
  <si>
    <t>TOMITA</t>
  </si>
  <si>
    <t>Tomita0001</t>
  </si>
  <si>
    <t>Tomita0002</t>
  </si>
  <si>
    <t>Tomita0003</t>
  </si>
  <si>
    <t>Tomita0004</t>
  </si>
  <si>
    <t>Tomita0005</t>
  </si>
  <si>
    <t>TPTHUCPHAM</t>
  </si>
  <si>
    <t>TPVBT</t>
  </si>
  <si>
    <t>TPVCT</t>
  </si>
  <si>
    <t>TPVLDH</t>
  </si>
  <si>
    <t>TPVLVS</t>
  </si>
  <si>
    <t>TPVNTP</t>
  </si>
  <si>
    <t>TPVPVT</t>
  </si>
  <si>
    <t>TPVTKD</t>
  </si>
  <si>
    <t>TPVTVD</t>
  </si>
  <si>
    <t>TROPIA-HCM-Q9</t>
  </si>
  <si>
    <t>TRUNGTUYEN</t>
  </si>
  <si>
    <t>TTMFARM</t>
  </si>
  <si>
    <t>TTMFARM2TT1B</t>
  </si>
  <si>
    <t>TTMFARM87</t>
  </si>
  <si>
    <t>TTMFARMB423</t>
  </si>
  <si>
    <t>TTMFARMC423</t>
  </si>
  <si>
    <t>TTMFARMG378</t>
  </si>
  <si>
    <t>TTMFARMH3B</t>
  </si>
  <si>
    <t>TTMFARMM2</t>
  </si>
  <si>
    <t>TTMFARMP1</t>
  </si>
  <si>
    <t>TTMFARMP2</t>
  </si>
  <si>
    <t>TTMFARMP5</t>
  </si>
  <si>
    <t>TTMFARMP9</t>
  </si>
  <si>
    <t>TTMFARMS1.0101.S19</t>
  </si>
  <si>
    <t>TTMFARMT2</t>
  </si>
  <si>
    <t>TTMFARMT3</t>
  </si>
  <si>
    <t>TTTMCHOLIMEX</t>
  </si>
  <si>
    <t>UBOFOOD</t>
  </si>
  <si>
    <t>ubofood01</t>
  </si>
  <si>
    <t>ubofood02</t>
  </si>
  <si>
    <t>UNIK</t>
  </si>
  <si>
    <t>Unikmart0001</t>
  </si>
  <si>
    <t>Unikmart0002</t>
  </si>
  <si>
    <t>Unikmart0003</t>
  </si>
  <si>
    <t>Unikmart0004</t>
  </si>
  <si>
    <t>UNIT</t>
  </si>
  <si>
    <t>Unit0001</t>
  </si>
  <si>
    <t>Unit0002</t>
  </si>
  <si>
    <t>Unit0003</t>
  </si>
  <si>
    <t>Unit0004</t>
  </si>
  <si>
    <t>Unit0005</t>
  </si>
  <si>
    <t>Unit0006</t>
  </si>
  <si>
    <t>Unit0007</t>
  </si>
  <si>
    <t>Unit0008</t>
  </si>
  <si>
    <t>Unit0009</t>
  </si>
  <si>
    <t>Unit0010</t>
  </si>
  <si>
    <t>Unit0011</t>
  </si>
  <si>
    <t>Unit0012</t>
  </si>
  <si>
    <t>Unit0013</t>
  </si>
  <si>
    <t>Unit0014</t>
  </si>
  <si>
    <t>UNO</t>
  </si>
  <si>
    <t>UNO0101</t>
  </si>
  <si>
    <t>USMART</t>
  </si>
  <si>
    <t>V+HÒA BÌNH</t>
  </si>
  <si>
    <t>VANCUONG</t>
  </si>
  <si>
    <t>VANTAIBACHVIET</t>
  </si>
  <si>
    <t>VANTAITHAITHIEN</t>
  </si>
  <si>
    <t>VIETTHANG</t>
  </si>
  <si>
    <t>VIETY</t>
  </si>
  <si>
    <t>VIỆT Ý</t>
  </si>
  <si>
    <t>viety0001</t>
  </si>
  <si>
    <t>viety0002</t>
  </si>
  <si>
    <t>viety0003</t>
  </si>
  <si>
    <t>viety0004</t>
  </si>
  <si>
    <t>viety0005</t>
  </si>
  <si>
    <t>Tầng 1-TTTM tòa nhà OC1, số 3-5 đường Phạm Văn Đồng, Phường Bắc Nha Trang, Tỉnh Khánh Hòa, Việt Nam</t>
  </si>
  <si>
    <t>0106621328-001</t>
  </si>
  <si>
    <t>VIETY-HNI-LBN-TT</t>
  </si>
  <si>
    <t>VINHTHAI</t>
  </si>
  <si>
    <t>VINOTEK</t>
  </si>
  <si>
    <t>Số nhà 12 Lê Quý Đôn 2, Phường Hà Đông, Thành phố Hà Nội, Việt Nam</t>
  </si>
  <si>
    <t>0108264128</t>
  </si>
  <si>
    <t>Vitalmart001</t>
  </si>
  <si>
    <t>Cửa hàng Vitalmart - Số 108, ngõ 110 Trần Duy Hưng</t>
  </si>
  <si>
    <t>Số 108 Ngõ 110 Trần Duy Hưng, quận Cầu Giấy, thành phố Hà Nội, Việt Nam</t>
  </si>
  <si>
    <t>Vitalmart002</t>
  </si>
  <si>
    <t>Cửa hàng Vitalmart - Số 27 ngõ 110 Trần Duy Hưng</t>
  </si>
  <si>
    <t>Số 27 Ngõ 110 Trần Duy Hưng, quận Cầu Giấy, thành phố Hà Nội, Việt Nam</t>
  </si>
  <si>
    <t>Vitalmart003</t>
  </si>
  <si>
    <t>Cửa hàng Vitalmart - Số 18A21 Nghĩa Tân</t>
  </si>
  <si>
    <t>Số 18A21 Nghĩa Tân, quận Cầu Giấy, thành phố Hà Nội, Việt Nam</t>
  </si>
  <si>
    <t>Vitalmart004</t>
  </si>
  <si>
    <t>Cửa hàng Vitalmart - HM01a-3 Hoàng Thành</t>
  </si>
  <si>
    <t>HM01a-3 Hoàng Thành, phường Mỗ Lao, quận Hà Đông, thành phố Hà Nội, Việt Nam</t>
  </si>
  <si>
    <t>Vitalmart005</t>
  </si>
  <si>
    <t>Cửa hàng Vitalmart - CT1A - Số 30 Trần Hữu Dực</t>
  </si>
  <si>
    <t>CT1A - Số 30 Trần Hữu Dực, phường Cầu Diễn, quận Nam Từ Liêm, thành phố Hà Nội, Việt Nam</t>
  </si>
  <si>
    <t>Vitalmart006</t>
  </si>
  <si>
    <t>Cửa hàng Vitalmart - S401.01S02-S03 Vinhome Smart City - Tây Mỗ</t>
  </si>
  <si>
    <t>S401.01S02-S03 Vinhome Smart City - Tây Mỗ, quận Nam Từ Liêm, thành phố Hà Nội, Việt Nam</t>
  </si>
  <si>
    <t>Vitalmart007</t>
  </si>
  <si>
    <t>S402 Vinhome Smart City - Tây Mỗ, quận Nam Từ Liêm, thành phố Hà Nội, Việt Nam</t>
  </si>
  <si>
    <t>Vitalmart008</t>
  </si>
  <si>
    <t>Cửa hàng Vitalmart - Lô 1.04 số 97 Trần Bình</t>
  </si>
  <si>
    <t>Lô 1.04 số 97 Trần Bình, phường Mỹ Đình 2, quận Nam Từ Liêm, thành phố Hà Nội, Việt Nam</t>
  </si>
  <si>
    <t>Vitalmart009</t>
  </si>
  <si>
    <t>Cửa hàng Vitalmart - Kho tổng</t>
  </si>
  <si>
    <t>Số 499 Lương Thế Vinh, quận Nam Từ Liêm, thành phố Hà Nội, Việt Nam</t>
  </si>
  <si>
    <t>Vitalmart010</t>
  </si>
  <si>
    <t>Cửa hàng Vitalmart - 01.S02 Vinhome Smart City - Tây Mỗ</t>
  </si>
  <si>
    <t>TK2-01.S02 Vinhome Smart City - Tây Mỗ, Quận Nam Từ Liêm, Thành phố Hà Nội, Việt Nam</t>
  </si>
  <si>
    <t>VITALMART-HNI-CGY-2514</t>
  </si>
  <si>
    <t>vitalmart yên hòa</t>
  </si>
  <si>
    <t>Vital Mart - Căn số 102, tòa CT4- Vimeco, Lô H1, Phường Yên Hòa, TP Hà Nội,</t>
  </si>
  <si>
    <t>Số 05, đường Phạm Hùng, Phường Cầu Giấy, Thành phố Hà Nội, Việt Nam</t>
  </si>
  <si>
    <t>0102595740</t>
  </si>
  <si>
    <t>vnpost001</t>
  </si>
  <si>
    <t>BHBĐ Củ Chi</t>
  </si>
  <si>
    <t>174 TL8, TT. Củ Chi, Củ Chi, Hồ Chí Minh 733000, Việt Nam</t>
  </si>
  <si>
    <t>vnpost002</t>
  </si>
  <si>
    <t>BHBĐ Phú Nhuận</t>
  </si>
  <si>
    <t>241 Phan Đình Phùng, Phường 15, Phú Nhuận, Hồ Chí Minh 72200, Việt Nam</t>
  </si>
  <si>
    <t>vnpost003</t>
  </si>
  <si>
    <t>BHBĐ Bình Thạnh</t>
  </si>
  <si>
    <t>3 Phan Đăng Lưu, Phường 1, Bình Thạnh, Hồ Chí Minh, Việt Nam</t>
  </si>
  <si>
    <t>VNPOST-HCM-CCI-005</t>
  </si>
  <si>
    <t>BHBĐ Tân Trung</t>
  </si>
  <si>
    <t>Ấp 12, Xã Tân Thạnh Đông, TP Hồ Chí Minh</t>
  </si>
  <si>
    <t>VNPOST-HCM-HHM-004</t>
  </si>
  <si>
    <t>BHBĐ Hóc Môn</t>
  </si>
  <si>
    <t>Số 57/7, Khu phố 5, Thị trấn Hóc Môn, Huyện Hóc Môn, Thành phố Hồ Chí Minh</t>
  </si>
  <si>
    <t>VNPOST-HCM-TPU-006</t>
  </si>
  <si>
    <t>BHBĐ Tân Phú</t>
  </si>
  <si>
    <t>Số 90, Lô B Đường Nguyễn Sơn, Khu chung cư Tân Phú, Phường Phú Thọ Hòa, TP Hồ Chí Minh</t>
  </si>
  <si>
    <t>VNPOST-HDG-00-BG</t>
  </si>
  <si>
    <t>BHBĐ Bình Giang</t>
  </si>
  <si>
    <t>Khu 1 ( Đường Điện Biên ), Thị Trấn Kẻ Sặt, Bình Giang, TP Hải Dương</t>
  </si>
  <si>
    <t>VNPOST-HDG-00-CG</t>
  </si>
  <si>
    <t>BHBĐ Cẩm Giàng</t>
  </si>
  <si>
    <t>TT.Lai Cách,Cẩm Giàng, Hải Dương, Thị trấn Cẩm Giàng, Huyện Cẩm Giàng, Hải Dương</t>
  </si>
  <si>
    <t>VNPOST-HDG-00-CL</t>
  </si>
  <si>
    <t>BHBĐ Chí Linh</t>
  </si>
  <si>
    <t>233 Nguyễn Trãi, TT. Sao Đỏ, Chí Linh, TP Hải Dương</t>
  </si>
  <si>
    <t>VNPOST-HDG-00-KM</t>
  </si>
  <si>
    <t>BHBĐ Kinh Môn</t>
  </si>
  <si>
    <t>ĐT 388 Hiệp An , Kinh Môn , Hải Dương</t>
  </si>
  <si>
    <t>VNPOST-HNI-BD-004</t>
  </si>
  <si>
    <t>BHBĐ Giảng Võ</t>
  </si>
  <si>
    <t>Dãy nhà B1, khu tập thể Thành Công, Quận Ba Đình</t>
  </si>
  <si>
    <t>VNPOST-HNI-BTL-002</t>
  </si>
  <si>
    <t>BHBĐ Cầu Diễn</t>
  </si>
  <si>
    <t>149 Đường hồ tùng mậu , phường cầu diễn , bắc từ liêm</t>
  </si>
  <si>
    <t>VNPOST-HNI-CC-005</t>
  </si>
  <si>
    <t>BHBĐ Thăng Long</t>
  </si>
  <si>
    <t>Số 05 đường Phạm Hùng , P. Cầu Giấy</t>
  </si>
  <si>
    <t>VNPOST-HNI-DA-003</t>
  </si>
  <si>
    <t>BHBĐ Đông Anh</t>
  </si>
  <si>
    <t>TỔ 4 thị trấn Đông Anh</t>
  </si>
  <si>
    <t>VNPOST-HNI-HD-001</t>
  </si>
  <si>
    <t>BHBĐ Hà Đông</t>
  </si>
  <si>
    <t>Số 4, đường Quang Trung, phường Quang Trung, Hà Đông</t>
  </si>
  <si>
    <t>VNPOST-HNI-HK-006</t>
  </si>
  <si>
    <t>BHBĐ Tràng Tiền</t>
  </si>
  <si>
    <t>Số 66 phố Tràng Tiền, Phường Tràng Tiền, TP. Hà Nội</t>
  </si>
  <si>
    <t>VNPOST-HNI-SSN-008</t>
  </si>
  <si>
    <t>BHBĐ Sóc Sơn</t>
  </si>
  <si>
    <t>Tổ 8, Khu C, Thị Trấn Sóc Sơn,TP Hà Nội</t>
  </si>
  <si>
    <t>VNPOST-HNI-STY-007</t>
  </si>
  <si>
    <t>BHBĐ Sơn Lộc</t>
  </si>
  <si>
    <t>Số 3, Phố Chùa Thông, Phường Sơn Lộc, Sơn Tây,TP Hà Nội</t>
  </si>
  <si>
    <t>Thị xã Sơn Tây</t>
  </si>
  <si>
    <t>VNPOST-HNI-TTI-009</t>
  </si>
  <si>
    <t>BHBĐ Thanh Trì</t>
  </si>
  <si>
    <t>Tổ 11, Khu Ga, Thị trấn Văn Điển,TP Hà Nội</t>
  </si>
  <si>
    <t>WIN</t>
  </si>
  <si>
    <t>WIN-017</t>
  </si>
  <si>
    <t>WIN-018</t>
  </si>
  <si>
    <t>WIN-019</t>
  </si>
  <si>
    <t>WIN-020</t>
  </si>
  <si>
    <t>WIN-021</t>
  </si>
  <si>
    <t>WIN-022</t>
  </si>
  <si>
    <t>WIN-023</t>
  </si>
  <si>
    <t>WIN-024</t>
  </si>
  <si>
    <t>WIN-025</t>
  </si>
  <si>
    <t>WIN-027</t>
  </si>
  <si>
    <t>WIN-028</t>
  </si>
  <si>
    <t>WIN-029</t>
  </si>
  <si>
    <t>WIN-030</t>
  </si>
  <si>
    <t>WIN-031</t>
  </si>
  <si>
    <t>WIN-033</t>
  </si>
  <si>
    <t>WIN-034</t>
  </si>
  <si>
    <t>WIN-035</t>
  </si>
  <si>
    <t>WIN-038</t>
  </si>
  <si>
    <t>WIN-039</t>
  </si>
  <si>
    <t>WIN-041</t>
  </si>
  <si>
    <t>WIN-042</t>
  </si>
  <si>
    <t>WIN-044</t>
  </si>
  <si>
    <t>WIN-045</t>
  </si>
  <si>
    <t>WIN-046</t>
  </si>
  <si>
    <t>WIN-047</t>
  </si>
  <si>
    <t>WIN-048</t>
  </si>
  <si>
    <t>WIN-049</t>
  </si>
  <si>
    <t>WIN-052</t>
  </si>
  <si>
    <t>WIN-053</t>
  </si>
  <si>
    <t>WIN-056</t>
  </si>
  <si>
    <t>WIN-057</t>
  </si>
  <si>
    <t>WIN-058</t>
  </si>
  <si>
    <t>WIN-059</t>
  </si>
  <si>
    <t>WIN-060</t>
  </si>
  <si>
    <t>WIN-061</t>
  </si>
  <si>
    <t>WIN-062</t>
  </si>
  <si>
    <t>WIN-063</t>
  </si>
  <si>
    <t>WIN-064</t>
  </si>
  <si>
    <t>WIN-065</t>
  </si>
  <si>
    <t>WIN-066</t>
  </si>
  <si>
    <t>WIN-067</t>
  </si>
  <si>
    <t>WIN-071</t>
  </si>
  <si>
    <t>WIN-072</t>
  </si>
  <si>
    <t>WIN-091</t>
  </si>
  <si>
    <t>WIN-092</t>
  </si>
  <si>
    <t>WIN-093</t>
  </si>
  <si>
    <t>WIN-094</t>
  </si>
  <si>
    <t>WIN-095</t>
  </si>
  <si>
    <t>WIN-096</t>
  </si>
  <si>
    <t>win1226</t>
  </si>
  <si>
    <t>win1511</t>
  </si>
  <si>
    <t>WIN1513</t>
  </si>
  <si>
    <t>WIN1528</t>
  </si>
  <si>
    <t>win1530</t>
  </si>
  <si>
    <t>WIN1531</t>
  </si>
  <si>
    <t>win1532</t>
  </si>
  <si>
    <t>WIN1533</t>
  </si>
  <si>
    <t>WIN1535</t>
  </si>
  <si>
    <t>WIN1539</t>
  </si>
  <si>
    <t>win1541</t>
  </si>
  <si>
    <t>win1542</t>
  </si>
  <si>
    <t>WIN1544</t>
  </si>
  <si>
    <t>WIN1545</t>
  </si>
  <si>
    <t>win1549</t>
  </si>
  <si>
    <t>win1551</t>
  </si>
  <si>
    <t>WIN1553</t>
  </si>
  <si>
    <t>WIN1561</t>
  </si>
  <si>
    <t>WIN1567</t>
  </si>
  <si>
    <t>WIN1568</t>
  </si>
  <si>
    <t>win1569</t>
  </si>
  <si>
    <t>win1588</t>
  </si>
  <si>
    <t>WIN1589</t>
  </si>
  <si>
    <t>win1590</t>
  </si>
  <si>
    <t>WIN1596</t>
  </si>
  <si>
    <t>WIN1597</t>
  </si>
  <si>
    <t>win1606</t>
  </si>
  <si>
    <t>win1608</t>
  </si>
  <si>
    <t>win1620</t>
  </si>
  <si>
    <t>WIN1630</t>
  </si>
  <si>
    <t>win1631</t>
  </si>
  <si>
    <t>WIN1635</t>
  </si>
  <si>
    <t>win1644</t>
  </si>
  <si>
    <t>WIN1645</t>
  </si>
  <si>
    <t>WIN1646</t>
  </si>
  <si>
    <t>WIN1650</t>
  </si>
  <si>
    <t>win1651</t>
  </si>
  <si>
    <t>win1653</t>
  </si>
  <si>
    <t>WIN1654</t>
  </si>
  <si>
    <t>WIN1655</t>
  </si>
  <si>
    <t>win1656</t>
  </si>
  <si>
    <t>WIN1657</t>
  </si>
  <si>
    <t>win1658</t>
  </si>
  <si>
    <t>WIN1660</t>
  </si>
  <si>
    <t>WIN1661</t>
  </si>
  <si>
    <t>WIN1663</t>
  </si>
  <si>
    <t>WIN1664</t>
  </si>
  <si>
    <t>WIN1665</t>
  </si>
  <si>
    <t>WIN1666</t>
  </si>
  <si>
    <t>win1669</t>
  </si>
  <si>
    <t>win1671</t>
  </si>
  <si>
    <t>win1672</t>
  </si>
  <si>
    <t>WIN1673</t>
  </si>
  <si>
    <t>WIN1675</t>
  </si>
  <si>
    <t>WIN1681</t>
  </si>
  <si>
    <t>win1683</t>
  </si>
  <si>
    <t>WIN1685</t>
  </si>
  <si>
    <t>WIN1698</t>
  </si>
  <si>
    <t>win1699</t>
  </si>
  <si>
    <t>win1702</t>
  </si>
  <si>
    <t>win1706</t>
  </si>
  <si>
    <t>win1708</t>
  </si>
  <si>
    <t>win1710</t>
  </si>
  <si>
    <t>win2011</t>
  </si>
  <si>
    <t>WIN2012</t>
  </si>
  <si>
    <t>win2013</t>
  </si>
  <si>
    <t>WIN2014</t>
  </si>
  <si>
    <t>WIN2015</t>
  </si>
  <si>
    <t>win2016</t>
  </si>
  <si>
    <t>WIN2017</t>
  </si>
  <si>
    <t>WIN2018</t>
  </si>
  <si>
    <t>WIN2020</t>
  </si>
  <si>
    <t>WIN2021</t>
  </si>
  <si>
    <t>WIN2023</t>
  </si>
  <si>
    <t>WIN2024</t>
  </si>
  <si>
    <t>WIN2026</t>
  </si>
  <si>
    <t>WIN2027</t>
  </si>
  <si>
    <t>WIN2030</t>
  </si>
  <si>
    <t>WIN2031</t>
  </si>
  <si>
    <t>WIN2032</t>
  </si>
  <si>
    <t>WIN2035</t>
  </si>
  <si>
    <t>WIN2036</t>
  </si>
  <si>
    <t>WIN2038</t>
  </si>
  <si>
    <t>WIN2040</t>
  </si>
  <si>
    <t>WIN2042</t>
  </si>
  <si>
    <t>WIN2043</t>
  </si>
  <si>
    <t>win2045</t>
  </si>
  <si>
    <t>win2046</t>
  </si>
  <si>
    <t>WIN2050</t>
  </si>
  <si>
    <t>win2052</t>
  </si>
  <si>
    <t>WIN2054</t>
  </si>
  <si>
    <t>WIN2056</t>
  </si>
  <si>
    <t>win2057</t>
  </si>
  <si>
    <t>WIN2058</t>
  </si>
  <si>
    <t>WIN2059</t>
  </si>
  <si>
    <t>WIN2061</t>
  </si>
  <si>
    <t>WIN2063</t>
  </si>
  <si>
    <t>WIN2066</t>
  </si>
  <si>
    <t>win2067</t>
  </si>
  <si>
    <t>WIN2069</t>
  </si>
  <si>
    <t>WIN2070</t>
  </si>
  <si>
    <t>WIN2071</t>
  </si>
  <si>
    <t>WIN2072</t>
  </si>
  <si>
    <t>win2075</t>
  </si>
  <si>
    <t>WIN2078</t>
  </si>
  <si>
    <t>WIN2079</t>
  </si>
  <si>
    <t>WIN2080</t>
  </si>
  <si>
    <t>WIN2082</t>
  </si>
  <si>
    <t>win2083</t>
  </si>
  <si>
    <t>WIN2085</t>
  </si>
  <si>
    <t>win2088</t>
  </si>
  <si>
    <t>WIN2091</t>
  </si>
  <si>
    <t>WIN2092</t>
  </si>
  <si>
    <t>win2094</t>
  </si>
  <si>
    <t>WIN2098</t>
  </si>
  <si>
    <t>WIN2100</t>
  </si>
  <si>
    <t>WIN2101</t>
  </si>
  <si>
    <t>WIN2107</t>
  </si>
  <si>
    <t>WIN2110</t>
  </si>
  <si>
    <t>WIN2116</t>
  </si>
  <si>
    <t>WIN2117</t>
  </si>
  <si>
    <t>WIN2118</t>
  </si>
  <si>
    <t>WIN2119</t>
  </si>
  <si>
    <t>WIN2122</t>
  </si>
  <si>
    <t>WIN2123</t>
  </si>
  <si>
    <t>WIN2124</t>
  </si>
  <si>
    <t>WIN2125</t>
  </si>
  <si>
    <t>WIN2126</t>
  </si>
  <si>
    <t>WIN2138</t>
  </si>
  <si>
    <t>WIN2139</t>
  </si>
  <si>
    <t>WIN2141</t>
  </si>
  <si>
    <t>WIN2142</t>
  </si>
  <si>
    <t>win2143</t>
  </si>
  <si>
    <t>WIN2144</t>
  </si>
  <si>
    <t>WIN2145</t>
  </si>
  <si>
    <t>WIN2146</t>
  </si>
  <si>
    <t>WIN2148</t>
  </si>
  <si>
    <t>WIN2150</t>
  </si>
  <si>
    <t>WIN2151</t>
  </si>
  <si>
    <t>WIN2164</t>
  </si>
  <si>
    <t>WIN2165</t>
  </si>
  <si>
    <t>win2166</t>
  </si>
  <si>
    <t>WIN2167</t>
  </si>
  <si>
    <t>win2168</t>
  </si>
  <si>
    <t>WIN2169</t>
  </si>
  <si>
    <t>WIN2171</t>
  </si>
  <si>
    <t>WIN2173</t>
  </si>
  <si>
    <t>win2174</t>
  </si>
  <si>
    <t>WIN2175</t>
  </si>
  <si>
    <t>WIN2178</t>
  </si>
  <si>
    <t>WIN2188</t>
  </si>
  <si>
    <t>WIN2189</t>
  </si>
  <si>
    <t>WIN2190</t>
  </si>
  <si>
    <t>WIN2192</t>
  </si>
  <si>
    <t>WIN2208</t>
  </si>
  <si>
    <t>WIN2210</t>
  </si>
  <si>
    <t>WIN2213</t>
  </si>
  <si>
    <t>WIN2215</t>
  </si>
  <si>
    <t>WIN2216</t>
  </si>
  <si>
    <t>win2217</t>
  </si>
  <si>
    <t>WIN2219</t>
  </si>
  <si>
    <t>WIN2220</t>
  </si>
  <si>
    <t>WIN2226</t>
  </si>
  <si>
    <t>WIN2227</t>
  </si>
  <si>
    <t>WIN2232</t>
  </si>
  <si>
    <t>WIN2233</t>
  </si>
  <si>
    <t>WIN2234</t>
  </si>
  <si>
    <t>WIN2240</t>
  </si>
  <si>
    <t>win2241</t>
  </si>
  <si>
    <t>WIN2242</t>
  </si>
  <si>
    <t>WIN2243</t>
  </si>
  <si>
    <t>WIN2244</t>
  </si>
  <si>
    <t>WIN2254</t>
  </si>
  <si>
    <t>WIN2256</t>
  </si>
  <si>
    <t>WIN2260</t>
  </si>
  <si>
    <t>WIN2262</t>
  </si>
  <si>
    <t>win2263</t>
  </si>
  <si>
    <t>WIN2274</t>
  </si>
  <si>
    <t>WIN2275</t>
  </si>
  <si>
    <t>WIN2291</t>
  </si>
  <si>
    <t>WIN2292</t>
  </si>
  <si>
    <t>WIN2295</t>
  </si>
  <si>
    <t>WIN2296</t>
  </si>
  <si>
    <t>WIN2297</t>
  </si>
  <si>
    <t>WIN2301</t>
  </si>
  <si>
    <t>WIN2303</t>
  </si>
  <si>
    <t>WIN2306</t>
  </si>
  <si>
    <t>WIN2308</t>
  </si>
  <si>
    <t>WIN2309</t>
  </si>
  <si>
    <t>WIN2321</t>
  </si>
  <si>
    <t>WIN2322</t>
  </si>
  <si>
    <t>WIN2323</t>
  </si>
  <si>
    <t>WIN2338</t>
  </si>
  <si>
    <t>WIN2340</t>
  </si>
  <si>
    <t>win2343</t>
  </si>
  <si>
    <t>WIN2346</t>
  </si>
  <si>
    <t>WIN2347</t>
  </si>
  <si>
    <t>WIN2349</t>
  </si>
  <si>
    <t>WIN2351</t>
  </si>
  <si>
    <t>WIN2352</t>
  </si>
  <si>
    <t>WIN2355</t>
  </si>
  <si>
    <t>WIN2357</t>
  </si>
  <si>
    <t>WIN2358</t>
  </si>
  <si>
    <t>WIN2361</t>
  </si>
  <si>
    <t>WIN2362</t>
  </si>
  <si>
    <t>WIN2364</t>
  </si>
  <si>
    <t>WIN2368</t>
  </si>
  <si>
    <t>WIN2369</t>
  </si>
  <si>
    <t>WIN2370</t>
  </si>
  <si>
    <t>WIN2371</t>
  </si>
  <si>
    <t>WIN2375</t>
  </si>
  <si>
    <t>WIN2377</t>
  </si>
  <si>
    <t>WIN2380</t>
  </si>
  <si>
    <t>WIN2386</t>
  </si>
  <si>
    <t>WIN2387</t>
  </si>
  <si>
    <t>WIN2390</t>
  </si>
  <si>
    <t>WIN2392</t>
  </si>
  <si>
    <t>WIN2395</t>
  </si>
  <si>
    <t>WIN2400</t>
  </si>
  <si>
    <t>WIN2402</t>
  </si>
  <si>
    <t>WIN2403</t>
  </si>
  <si>
    <t>WIN2406</t>
  </si>
  <si>
    <t>win2408</t>
  </si>
  <si>
    <t>WIN2409</t>
  </si>
  <si>
    <t>WIN2410</t>
  </si>
  <si>
    <t>WIN2412</t>
  </si>
  <si>
    <t>WIN2413</t>
  </si>
  <si>
    <t>WIN2416</t>
  </si>
  <si>
    <t>WIN2418</t>
  </si>
  <si>
    <t>WIN2419</t>
  </si>
  <si>
    <t>WIN2424</t>
  </si>
  <si>
    <t>WIN2426</t>
  </si>
  <si>
    <t>WIN2427</t>
  </si>
  <si>
    <t>WIN2428</t>
  </si>
  <si>
    <t>WIN2430</t>
  </si>
  <si>
    <t>WIN2434</t>
  </si>
  <si>
    <t>WIN2435</t>
  </si>
  <si>
    <t>WIN2437</t>
  </si>
  <si>
    <t>WIN2439</t>
  </si>
  <si>
    <t>WIN2441</t>
  </si>
  <si>
    <t>WIN2443</t>
  </si>
  <si>
    <t>WIN2444</t>
  </si>
  <si>
    <t>win2446</t>
  </si>
  <si>
    <t>win2458</t>
  </si>
  <si>
    <t>WIN2503</t>
  </si>
  <si>
    <t>WIN2507</t>
  </si>
  <si>
    <t>WIN2518</t>
  </si>
  <si>
    <t>win2520</t>
  </si>
  <si>
    <t>WIN2524</t>
  </si>
  <si>
    <t>win2531</t>
  </si>
  <si>
    <t>WIN2532</t>
  </si>
  <si>
    <t>WIN2534</t>
  </si>
  <si>
    <t>WIN2535</t>
  </si>
  <si>
    <t>WIN2536</t>
  </si>
  <si>
    <t>WIN2537</t>
  </si>
  <si>
    <t>WIN2538</t>
  </si>
  <si>
    <t>WIN2539</t>
  </si>
  <si>
    <t>WIN2542</t>
  </si>
  <si>
    <t>WIN2545</t>
  </si>
  <si>
    <t>WIN2552</t>
  </si>
  <si>
    <t>WIN2554</t>
  </si>
  <si>
    <t>WIN2556</t>
  </si>
  <si>
    <t>WIN2557</t>
  </si>
  <si>
    <t>WIN2558</t>
  </si>
  <si>
    <t>WIN2559</t>
  </si>
  <si>
    <t>WIN2560</t>
  </si>
  <si>
    <t>win2561</t>
  </si>
  <si>
    <t>WIN2563</t>
  </si>
  <si>
    <t>win2564</t>
  </si>
  <si>
    <t>WIN2565</t>
  </si>
  <si>
    <t>win2615</t>
  </si>
  <si>
    <t>WIN2638</t>
  </si>
  <si>
    <t>WIN2639</t>
  </si>
  <si>
    <t>WIN2641</t>
  </si>
  <si>
    <t>WIN2669</t>
  </si>
  <si>
    <t>WIN2672</t>
  </si>
  <si>
    <t>WIN2682</t>
  </si>
  <si>
    <t>WIN2685</t>
  </si>
  <si>
    <t>win2721</t>
  </si>
  <si>
    <t>WIN2737</t>
  </si>
  <si>
    <t>WIN2743</t>
  </si>
  <si>
    <t>WIN2745</t>
  </si>
  <si>
    <t>WIN2747</t>
  </si>
  <si>
    <t>win2748</t>
  </si>
  <si>
    <t>WIN2751</t>
  </si>
  <si>
    <t>WIN2752</t>
  </si>
  <si>
    <t>win2753</t>
  </si>
  <si>
    <t>win2755</t>
  </si>
  <si>
    <t>WIN2756</t>
  </si>
  <si>
    <t>WIN2758</t>
  </si>
  <si>
    <t>WIN2759</t>
  </si>
  <si>
    <t>WIN2760</t>
  </si>
  <si>
    <t>WIN2761</t>
  </si>
  <si>
    <t>WIN2762</t>
  </si>
  <si>
    <t>WIN2763</t>
  </si>
  <si>
    <t>WIN2767</t>
  </si>
  <si>
    <t>WIN2768</t>
  </si>
  <si>
    <t>WIN2770</t>
  </si>
  <si>
    <t>WIN2771</t>
  </si>
  <si>
    <t>WIN2773</t>
  </si>
  <si>
    <t>WIN2775</t>
  </si>
  <si>
    <t>WIN2776</t>
  </si>
  <si>
    <t>WIN2777</t>
  </si>
  <si>
    <t>WIN2781</t>
  </si>
  <si>
    <t>WIN2782</t>
  </si>
  <si>
    <t>WIN2785</t>
  </si>
  <si>
    <t>WIN2790</t>
  </si>
  <si>
    <t>WIN2792</t>
  </si>
  <si>
    <t>WIN2795</t>
  </si>
  <si>
    <t>WIN2796</t>
  </si>
  <si>
    <t>win2797</t>
  </si>
  <si>
    <t>WIN2798</t>
  </si>
  <si>
    <t>WIN2799</t>
  </si>
  <si>
    <t>WIN2801</t>
  </si>
  <si>
    <t>WIN2802</t>
  </si>
  <si>
    <t>WIN2803</t>
  </si>
  <si>
    <t>win2804</t>
  </si>
  <si>
    <t>WIN2806</t>
  </si>
  <si>
    <t>WIN2807</t>
  </si>
  <si>
    <t>WIN2808</t>
  </si>
  <si>
    <t>WIN2810</t>
  </si>
  <si>
    <t>WIN2811</t>
  </si>
  <si>
    <t>WIN2812</t>
  </si>
  <si>
    <t>WIN2814</t>
  </si>
  <si>
    <t>WIN2816</t>
  </si>
  <si>
    <t>win2817</t>
  </si>
  <si>
    <t>win2820</t>
  </si>
  <si>
    <t>WIN2823</t>
  </si>
  <si>
    <t>WIN2825</t>
  </si>
  <si>
    <t>WIN2826</t>
  </si>
  <si>
    <t>WIN2827</t>
  </si>
  <si>
    <t>WIN2829</t>
  </si>
  <si>
    <t>WIN2830</t>
  </si>
  <si>
    <t>WIN2833</t>
  </si>
  <si>
    <t>WIN2835</t>
  </si>
  <si>
    <t>WIN2841</t>
  </si>
  <si>
    <t>WIN2846</t>
  </si>
  <si>
    <t>WIN2850</t>
  </si>
  <si>
    <t>WIN2853</t>
  </si>
  <si>
    <t>WIN2881</t>
  </si>
  <si>
    <t>WIN2882</t>
  </si>
  <si>
    <t>win2886</t>
  </si>
  <si>
    <t>WIN2891</t>
  </si>
  <si>
    <t>WIN2892</t>
  </si>
  <si>
    <t>WIN2894</t>
  </si>
  <si>
    <t>WIN2909</t>
  </si>
  <si>
    <t>WIN2918</t>
  </si>
  <si>
    <t>win2924</t>
  </si>
  <si>
    <t>WIN2926</t>
  </si>
  <si>
    <t>WIN2929</t>
  </si>
  <si>
    <t>WIN2931</t>
  </si>
  <si>
    <t>win2954</t>
  </si>
  <si>
    <t>win2961</t>
  </si>
  <si>
    <t>WIN2965</t>
  </si>
  <si>
    <t>WIN2968</t>
  </si>
  <si>
    <t>WIN2969</t>
  </si>
  <si>
    <t>WIN2980</t>
  </si>
  <si>
    <t>WIN2982</t>
  </si>
  <si>
    <t>win2984</t>
  </si>
  <si>
    <t>WIN2995</t>
  </si>
  <si>
    <t>WIN2999</t>
  </si>
  <si>
    <t>win2A00</t>
  </si>
  <si>
    <t>WIN2A05</t>
  </si>
  <si>
    <t>WIN2A10</t>
  </si>
  <si>
    <t>WIN2A12</t>
  </si>
  <si>
    <t>WIN2A13</t>
  </si>
  <si>
    <t>win2A16</t>
  </si>
  <si>
    <t>win2A20</t>
  </si>
  <si>
    <t>WIN2A25</t>
  </si>
  <si>
    <t>WIN2A39</t>
  </si>
  <si>
    <t>WIN2A40</t>
  </si>
  <si>
    <t>WIN2A46</t>
  </si>
  <si>
    <t>WIN2A48</t>
  </si>
  <si>
    <t>WIN2A49</t>
  </si>
  <si>
    <t>WIN2A69</t>
  </si>
  <si>
    <t>win2A72</t>
  </si>
  <si>
    <t>WIN2A77</t>
  </si>
  <si>
    <t>WIN2A78</t>
  </si>
  <si>
    <t>WIN2A83</t>
  </si>
  <si>
    <t>WIN2A88</t>
  </si>
  <si>
    <t>WIN2A92</t>
  </si>
  <si>
    <t>win2AA2</t>
  </si>
  <si>
    <t>WIN2AA5</t>
  </si>
  <si>
    <t>win2AAI</t>
  </si>
  <si>
    <t>WIN2AAO</t>
  </si>
  <si>
    <t>WIN2AAS</t>
  </si>
  <si>
    <t>win2AAT</t>
  </si>
  <si>
    <t>WIN2AB0</t>
  </si>
  <si>
    <t>WIN2AB1</t>
  </si>
  <si>
    <t>Win2ABA</t>
  </si>
  <si>
    <t>WIN2ABF</t>
  </si>
  <si>
    <t>Win2ABG</t>
  </si>
  <si>
    <t>WIN2ABN</t>
  </si>
  <si>
    <t>WIN2ABY</t>
  </si>
  <si>
    <t>WIN2AC8</t>
  </si>
  <si>
    <t>WIN2AC9</t>
  </si>
  <si>
    <t>win2ACB</t>
  </si>
  <si>
    <t>win2ACW</t>
  </si>
  <si>
    <t>WIN2ACX</t>
  </si>
  <si>
    <t>win2AD0</t>
  </si>
  <si>
    <t>WIN2ADC</t>
  </si>
  <si>
    <t>WIN2AE2</t>
  </si>
  <si>
    <t>WIN2AE6</t>
  </si>
  <si>
    <t>WIN2AE7</t>
  </si>
  <si>
    <t>win2AE8</t>
  </si>
  <si>
    <t>WIN2AE9</t>
  </si>
  <si>
    <t>WIN2AEI</t>
  </si>
  <si>
    <t>WIN2AEZ</t>
  </si>
  <si>
    <t>win2AF1</t>
  </si>
  <si>
    <t>WIN2AF4</t>
  </si>
  <si>
    <t>WIN2AF5</t>
  </si>
  <si>
    <t>WIN2AF7</t>
  </si>
  <si>
    <t>WIN2AFN</t>
  </si>
  <si>
    <t>WIN2AFW</t>
  </si>
  <si>
    <t>WIN2AFX</t>
  </si>
  <si>
    <t>WIN2AG3</t>
  </si>
  <si>
    <t>Win2AG4</t>
  </si>
  <si>
    <t>WIN2AG9</t>
  </si>
  <si>
    <t>Win2AGK</t>
  </si>
  <si>
    <t>WIN2AGP</t>
  </si>
  <si>
    <t>WIN2AGS</t>
  </si>
  <si>
    <t>WIN2AGV</t>
  </si>
  <si>
    <t>WIN2AGX</t>
  </si>
  <si>
    <t>Win2AGY</t>
  </si>
  <si>
    <t>WIN2AGZ</t>
  </si>
  <si>
    <t>Win2AH0</t>
  </si>
  <si>
    <t>win2AH8</t>
  </si>
  <si>
    <t>WIN2AHL</t>
  </si>
  <si>
    <t>win2AHM</t>
  </si>
  <si>
    <t>Win2AHZ</t>
  </si>
  <si>
    <t>Win2AI5</t>
  </si>
  <si>
    <t>win2AJE</t>
  </si>
  <si>
    <t>win2AJI</t>
  </si>
  <si>
    <t>WIN2AJS</t>
  </si>
  <si>
    <t>win2AK1</t>
  </si>
  <si>
    <t>win2AK4</t>
  </si>
  <si>
    <t>Win2AK7</t>
  </si>
  <si>
    <t>WIN2AKH</t>
  </si>
  <si>
    <t>WIN2AKT</t>
  </si>
  <si>
    <t>Win2AKV</t>
  </si>
  <si>
    <t>WIN2AL4</t>
  </si>
  <si>
    <t>WIN2AL5</t>
  </si>
  <si>
    <t>WIN2AL7</t>
  </si>
  <si>
    <t>WIN2AL8</t>
  </si>
  <si>
    <t>WIN2ALM</t>
  </si>
  <si>
    <t>WIN2ALN</t>
  </si>
  <si>
    <t>WIN2ALT</t>
  </si>
  <si>
    <t>Win2AM2</t>
  </si>
  <si>
    <t>Win2AM3</t>
  </si>
  <si>
    <t>Win2AM6</t>
  </si>
  <si>
    <t>win2AM9</t>
  </si>
  <si>
    <t>WIN2AMB</t>
  </si>
  <si>
    <t>WIN2AMG</t>
  </si>
  <si>
    <t>WIN2AN1</t>
  </si>
  <si>
    <t>WIN2AN4</t>
  </si>
  <si>
    <t>WIN2ANL</t>
  </si>
  <si>
    <t>WIN2AO3</t>
  </si>
  <si>
    <t>WIN2AOC</t>
  </si>
  <si>
    <t>WIN2AON</t>
  </si>
  <si>
    <t>win2AP2</t>
  </si>
  <si>
    <t>WIN2AP6</t>
  </si>
  <si>
    <t>WIN2APU</t>
  </si>
  <si>
    <t>WIN2APY</t>
  </si>
  <si>
    <t>win2AQ0</t>
  </si>
  <si>
    <t>WIN2AQ4</t>
  </si>
  <si>
    <t>win2AQ5</t>
  </si>
  <si>
    <t>WIN2AQC</t>
  </si>
  <si>
    <t>WIN2AQI</t>
  </si>
  <si>
    <t>WIN2AQL</t>
  </si>
  <si>
    <t>WIN2AQN</t>
  </si>
  <si>
    <t>WIN2AQO</t>
  </si>
  <si>
    <t>WIN2AQU</t>
  </si>
  <si>
    <t>win2AQV</t>
  </si>
  <si>
    <t>win2AQX</t>
  </si>
  <si>
    <t>WIN2AR0</t>
  </si>
  <si>
    <t>win2AR5</t>
  </si>
  <si>
    <t>WIN2AR7</t>
  </si>
  <si>
    <t>WIN2AR8</t>
  </si>
  <si>
    <t>WIN2AR9</t>
  </si>
  <si>
    <t>WIN2ARB</t>
  </si>
  <si>
    <t>WIN2ARC</t>
  </si>
  <si>
    <t>WIN2ARD</t>
  </si>
  <si>
    <t>WIN2ARE</t>
  </si>
  <si>
    <t>WIN2ARG</t>
  </si>
  <si>
    <t>WIN2ARH</t>
  </si>
  <si>
    <t>win2ARI</t>
  </si>
  <si>
    <t>WIN2ARO</t>
  </si>
  <si>
    <t>win2ARP</t>
  </si>
  <si>
    <t>win2ARS</t>
  </si>
  <si>
    <t>WIN2ARU</t>
  </si>
  <si>
    <t>WIN2ARX</t>
  </si>
  <si>
    <t>WIN2ARY</t>
  </si>
  <si>
    <t>WIN2ARZ</t>
  </si>
  <si>
    <t>WIN2AS0</t>
  </si>
  <si>
    <t>WIN2AS8</t>
  </si>
  <si>
    <t>WIN2ASA</t>
  </si>
  <si>
    <t>WIN2ASG</t>
  </si>
  <si>
    <t>WIN2ASS</t>
  </si>
  <si>
    <t>WIN2AST</t>
  </si>
  <si>
    <t>WIN2ASU</t>
  </si>
  <si>
    <t>WIN2ASV</t>
  </si>
  <si>
    <t>WIN2ASZ</t>
  </si>
  <si>
    <t>WIN2AT1</t>
  </si>
  <si>
    <t>win2AT2</t>
  </si>
  <si>
    <t>win2ATA</t>
  </si>
  <si>
    <t>WIN2ATC</t>
  </si>
  <si>
    <t>WIN2ATL</t>
  </si>
  <si>
    <t>WIN2ATM</t>
  </si>
  <si>
    <t>WIN2ATQ</t>
  </si>
  <si>
    <t>WIN2ATS</t>
  </si>
  <si>
    <t>WIN2ATU</t>
  </si>
  <si>
    <t>win2ATV</t>
  </si>
  <si>
    <t>WIN2ATW</t>
  </si>
  <si>
    <t>WIN2ATX</t>
  </si>
  <si>
    <t>win2AU3</t>
  </si>
  <si>
    <t>WIN2AUC</t>
  </si>
  <si>
    <t>WIN2AUE</t>
  </si>
  <si>
    <t>WIN2AUF</t>
  </si>
  <si>
    <t>WIN2AUH</t>
  </si>
  <si>
    <t>WIN2AUK</t>
  </si>
  <si>
    <t>WIN2AUM</t>
  </si>
  <si>
    <t>WIN2AUS</t>
  </si>
  <si>
    <t>WIN2AUY</t>
  </si>
  <si>
    <t>win2AV1</t>
  </si>
  <si>
    <t>WIN2AVI</t>
  </si>
  <si>
    <t>WIN2AVK</t>
  </si>
  <si>
    <t>WIN2AVM</t>
  </si>
  <si>
    <t>win2AVU</t>
  </si>
  <si>
    <t>win2AW3</t>
  </si>
  <si>
    <t>win2AW4</t>
  </si>
  <si>
    <t>WIN2AW6</t>
  </si>
  <si>
    <t>win2AWA</t>
  </si>
  <si>
    <t>WIN2AWF</t>
  </si>
  <si>
    <t>win2AWK</t>
  </si>
  <si>
    <t>WIN2AWL</t>
  </si>
  <si>
    <t>win2AWW</t>
  </si>
  <si>
    <t>WIN2AWX</t>
  </si>
  <si>
    <t>WIN2AWY</t>
  </si>
  <si>
    <t>WIN2AWZ</t>
  </si>
  <si>
    <t>WIN2AX5</t>
  </si>
  <si>
    <t>win2AX6</t>
  </si>
  <si>
    <t>WIN2AXC</t>
  </si>
  <si>
    <t>WIN2AXK</t>
  </si>
  <si>
    <t>WIN2AXL</t>
  </si>
  <si>
    <t>WIN2AXM</t>
  </si>
  <si>
    <t>WIN2AXP</t>
  </si>
  <si>
    <t>WIN2AXS</t>
  </si>
  <si>
    <t>WIN2AXT</t>
  </si>
  <si>
    <t>WIN2AXX</t>
  </si>
  <si>
    <t>WIN2AXZ</t>
  </si>
  <si>
    <t>WIN2AY1</t>
  </si>
  <si>
    <t>win2AY2</t>
  </si>
  <si>
    <t>WIN2AYC</t>
  </si>
  <si>
    <t>WIN2AYJ</t>
  </si>
  <si>
    <t>WIN2AYT</t>
  </si>
  <si>
    <t>WIN2AYV</t>
  </si>
  <si>
    <t>WIN2AZ5</t>
  </si>
  <si>
    <t>WIN2AZG</t>
  </si>
  <si>
    <t>WIN2AZP</t>
  </si>
  <si>
    <t>WIN2AZT</t>
  </si>
  <si>
    <t>WIN2AZU</t>
  </si>
  <si>
    <t>WIN2AZX</t>
  </si>
  <si>
    <t>WIN2B07</t>
  </si>
  <si>
    <t>WIN2B08</t>
  </si>
  <si>
    <t>WIN2B09</t>
  </si>
  <si>
    <t>WIN2B13</t>
  </si>
  <si>
    <t>WIN2B14</t>
  </si>
  <si>
    <t>WIN2B22</t>
  </si>
  <si>
    <t>WIN2B23</t>
  </si>
  <si>
    <t>WIN2B24</t>
  </si>
  <si>
    <t>WIN2B36</t>
  </si>
  <si>
    <t>WIN2B42</t>
  </si>
  <si>
    <t>WIN2B43</t>
  </si>
  <si>
    <t>WIN2B51</t>
  </si>
  <si>
    <t>WIN2B52</t>
  </si>
  <si>
    <t>WIN2B55</t>
  </si>
  <si>
    <t>WIN2B57</t>
  </si>
  <si>
    <t>WIN2B65</t>
  </si>
  <si>
    <t>WIN2B67</t>
  </si>
  <si>
    <t>WIN2B76</t>
  </si>
  <si>
    <t>WIN2B84</t>
  </si>
  <si>
    <t>WIN2B93</t>
  </si>
  <si>
    <t>WIN2B94</t>
  </si>
  <si>
    <t>WIN2B95</t>
  </si>
  <si>
    <t>WIN2B96</t>
  </si>
  <si>
    <t>WIN2B98</t>
  </si>
  <si>
    <t>WIN2BA2</t>
  </si>
  <si>
    <t>WIN2BA7</t>
  </si>
  <si>
    <t>WIN2BA8</t>
  </si>
  <si>
    <t>WIN2BB2</t>
  </si>
  <si>
    <t>WIN2BB4</t>
  </si>
  <si>
    <t>WIN2BB7</t>
  </si>
  <si>
    <t>WIN2BC8</t>
  </si>
  <si>
    <t>WIN2BD1</t>
  </si>
  <si>
    <t>WIN2BE0</t>
  </si>
  <si>
    <t>WIN2BI7</t>
  </si>
  <si>
    <t>WIN2BJ1</t>
  </si>
  <si>
    <t>WIN3007</t>
  </si>
  <si>
    <t>WIN3010</t>
  </si>
  <si>
    <t>WIN3011</t>
  </si>
  <si>
    <t>WIN3012</t>
  </si>
  <si>
    <t>WIN3013</t>
  </si>
  <si>
    <t>WIN3014</t>
  </si>
  <si>
    <t>WIN3015</t>
  </si>
  <si>
    <t>WIN3016</t>
  </si>
  <si>
    <t>WIN3019</t>
  </si>
  <si>
    <t>WIN3025</t>
  </si>
  <si>
    <t>win3026</t>
  </si>
  <si>
    <t>WIN3027</t>
  </si>
  <si>
    <t>WIN3029</t>
  </si>
  <si>
    <t>WIN3030</t>
  </si>
  <si>
    <t>win3038</t>
  </si>
  <si>
    <t>WIN3055</t>
  </si>
  <si>
    <t>WIN3057</t>
  </si>
  <si>
    <t>win3063</t>
  </si>
  <si>
    <t>WIN3069</t>
  </si>
  <si>
    <t>win3072</t>
  </si>
  <si>
    <t>WIN3073</t>
  </si>
  <si>
    <t>WIN3078</t>
  </si>
  <si>
    <t>win3079</t>
  </si>
  <si>
    <t>WIN3081</t>
  </si>
  <si>
    <t>WIN3084</t>
  </si>
  <si>
    <t>win3088</t>
  </si>
  <si>
    <t>win3089</t>
  </si>
  <si>
    <t>WIN3090</t>
  </si>
  <si>
    <t>win3094</t>
  </si>
  <si>
    <t>win3095</t>
  </si>
  <si>
    <t>win3102</t>
  </si>
  <si>
    <t>win3104</t>
  </si>
  <si>
    <t>WIN3105</t>
  </si>
  <si>
    <t>WIN3107</t>
  </si>
  <si>
    <t>WIN3108</t>
  </si>
  <si>
    <t>WIN3112</t>
  </si>
  <si>
    <t>WIN3113</t>
  </si>
  <si>
    <t>win3115</t>
  </si>
  <si>
    <t>WIN3119</t>
  </si>
  <si>
    <t>win3123</t>
  </si>
  <si>
    <t>WIN3126</t>
  </si>
  <si>
    <t>WIN3130</t>
  </si>
  <si>
    <t>win3131</t>
  </si>
  <si>
    <t>win3132</t>
  </si>
  <si>
    <t>win3133</t>
  </si>
  <si>
    <t>WIN3135</t>
  </si>
  <si>
    <t>WIN3136</t>
  </si>
  <si>
    <t>WIN3137</t>
  </si>
  <si>
    <t>WIN3138</t>
  </si>
  <si>
    <t>WIN3140</t>
  </si>
  <si>
    <t>win3142</t>
  </si>
  <si>
    <t>WIN3143</t>
  </si>
  <si>
    <t>WIN3144</t>
  </si>
  <si>
    <t>WIN3145</t>
  </si>
  <si>
    <t>win3147</t>
  </si>
  <si>
    <t>WIN3156</t>
  </si>
  <si>
    <t>WIN3157</t>
  </si>
  <si>
    <t>WIN3158</t>
  </si>
  <si>
    <t>WIN3159</t>
  </si>
  <si>
    <t>win3160</t>
  </si>
  <si>
    <t>win3161</t>
  </si>
  <si>
    <t>WIN3162</t>
  </si>
  <si>
    <t>win3163</t>
  </si>
  <si>
    <t>WIN3168</t>
  </si>
  <si>
    <t>WIN3169</t>
  </si>
  <si>
    <t>WIN3171</t>
  </si>
  <si>
    <t>win3173</t>
  </si>
  <si>
    <t>win3175</t>
  </si>
  <si>
    <t>WIN3177</t>
  </si>
  <si>
    <t>win3178</t>
  </si>
  <si>
    <t>WIN3179</t>
  </si>
  <si>
    <t>WIN3180</t>
  </si>
  <si>
    <t>WIN3181</t>
  </si>
  <si>
    <t>WIN3182</t>
  </si>
  <si>
    <t>WIN3183</t>
  </si>
  <si>
    <t>win3185</t>
  </si>
  <si>
    <t>WIN3187</t>
  </si>
  <si>
    <t>WIN3188</t>
  </si>
  <si>
    <t>WIN3191</t>
  </si>
  <si>
    <t>win3193</t>
  </si>
  <si>
    <t>WIN3196</t>
  </si>
  <si>
    <t>WIN3197</t>
  </si>
  <si>
    <t>win3199</t>
  </si>
  <si>
    <t>win3204</t>
  </si>
  <si>
    <t>win3205</t>
  </si>
  <si>
    <t>win3207</t>
  </si>
  <si>
    <t>WIN3208</t>
  </si>
  <si>
    <t>win3210</t>
  </si>
  <si>
    <t>win3213</t>
  </si>
  <si>
    <t>win3214</t>
  </si>
  <si>
    <t>WIN3215</t>
  </si>
  <si>
    <t>win3218</t>
  </si>
  <si>
    <t>WIN3220</t>
  </si>
  <si>
    <t>win3222</t>
  </si>
  <si>
    <t>WIN3223</t>
  </si>
  <si>
    <t>WIN3225</t>
  </si>
  <si>
    <t>WIN3227</t>
  </si>
  <si>
    <t>win3228</t>
  </si>
  <si>
    <t>win3229</t>
  </si>
  <si>
    <t>WIN3231</t>
  </si>
  <si>
    <t>win3232</t>
  </si>
  <si>
    <t>WIN3237</t>
  </si>
  <si>
    <t>win3238</t>
  </si>
  <si>
    <t>win3239</t>
  </si>
  <si>
    <t>win3241</t>
  </si>
  <si>
    <t>win3242</t>
  </si>
  <si>
    <t>win3243</t>
  </si>
  <si>
    <t>WIN3245</t>
  </si>
  <si>
    <t>WIN3246</t>
  </si>
  <si>
    <t>win3247</t>
  </si>
  <si>
    <t>WIN3248</t>
  </si>
  <si>
    <t>win3253</t>
  </si>
  <si>
    <t>WIN3254</t>
  </si>
  <si>
    <t>WIN3257</t>
  </si>
  <si>
    <t>WIN3258</t>
  </si>
  <si>
    <t>win3259</t>
  </si>
  <si>
    <t>win3260</t>
  </si>
  <si>
    <t>WIN3261</t>
  </si>
  <si>
    <t>WIN3264</t>
  </si>
  <si>
    <t>WIN3265</t>
  </si>
  <si>
    <t>WIN3266</t>
  </si>
  <si>
    <t>win3274</t>
  </si>
  <si>
    <t>WIN3275</t>
  </si>
  <si>
    <t>WIN3276</t>
  </si>
  <si>
    <t>WIN3277</t>
  </si>
  <si>
    <t>WIN3278</t>
  </si>
  <si>
    <t>WIN3279</t>
  </si>
  <si>
    <t>WIN3280</t>
  </si>
  <si>
    <t>win3281</t>
  </si>
  <si>
    <t>WIN3282</t>
  </si>
  <si>
    <t>WIN3283</t>
  </si>
  <si>
    <t>WIN3285</t>
  </si>
  <si>
    <t>WIN3286</t>
  </si>
  <si>
    <t>WIN3287</t>
  </si>
  <si>
    <t>WIN3290</t>
  </si>
  <si>
    <t>win3291</t>
  </si>
  <si>
    <t>win3292</t>
  </si>
  <si>
    <t>win3294</t>
  </si>
  <si>
    <t>WIN3296</t>
  </si>
  <si>
    <t>WIN3301</t>
  </si>
  <si>
    <t>WIN3303</t>
  </si>
  <si>
    <t>WIN3304</t>
  </si>
  <si>
    <t>WIN3305</t>
  </si>
  <si>
    <t>WIN3307</t>
  </si>
  <si>
    <t>win3311</t>
  </si>
  <si>
    <t>WIN3312</t>
  </si>
  <si>
    <t>win3316</t>
  </si>
  <si>
    <t>win3321</t>
  </si>
  <si>
    <t>WIN3322</t>
  </si>
  <si>
    <t>win3323</t>
  </si>
  <si>
    <t>WIN3324</t>
  </si>
  <si>
    <t>WIN3327</t>
  </si>
  <si>
    <t>WIN3330</t>
  </si>
  <si>
    <t>WIN3337</t>
  </si>
  <si>
    <t>win3339</t>
  </si>
  <si>
    <t>WIN3342</t>
  </si>
  <si>
    <t>win3346</t>
  </si>
  <si>
    <t>WIN3347</t>
  </si>
  <si>
    <t>WIN3350</t>
  </si>
  <si>
    <t>win3352</t>
  </si>
  <si>
    <t>win3353</t>
  </si>
  <si>
    <t>WIN3355</t>
  </si>
  <si>
    <t>WIN3356</t>
  </si>
  <si>
    <t>WIN3357</t>
  </si>
  <si>
    <t>WIN3366</t>
  </si>
  <si>
    <t>win3369</t>
  </si>
  <si>
    <t>WIN3370</t>
  </si>
  <si>
    <t>WIN3371</t>
  </si>
  <si>
    <t>WIN3379</t>
  </si>
  <si>
    <t>WIN3386</t>
  </si>
  <si>
    <t>WIN3387</t>
  </si>
  <si>
    <t>WIN3388</t>
  </si>
  <si>
    <t>WIN3389</t>
  </si>
  <si>
    <t>WIN3392</t>
  </si>
  <si>
    <t>WIN3394</t>
  </si>
  <si>
    <t>WIN3404</t>
  </si>
  <si>
    <t>win3411</t>
  </si>
  <si>
    <t>WIN3413</t>
  </si>
  <si>
    <t>win3414</t>
  </si>
  <si>
    <t>WIN3419</t>
  </si>
  <si>
    <t>WIN3420</t>
  </si>
  <si>
    <t>win3422</t>
  </si>
  <si>
    <t>win3426</t>
  </si>
  <si>
    <t>win3430</t>
  </si>
  <si>
    <t>WIN3433</t>
  </si>
  <si>
    <t>WIN3434</t>
  </si>
  <si>
    <t>win3441</t>
  </si>
  <si>
    <t>win3443</t>
  </si>
  <si>
    <t>win3445</t>
  </si>
  <si>
    <t>WIN3446</t>
  </si>
  <si>
    <t>win3448</t>
  </si>
  <si>
    <t>win3449</t>
  </si>
  <si>
    <t>WIN3454</t>
  </si>
  <si>
    <t>win3455</t>
  </si>
  <si>
    <t>win3456</t>
  </si>
  <si>
    <t>WIN3465</t>
  </si>
  <si>
    <t>WIN3466</t>
  </si>
  <si>
    <t>WIN3469</t>
  </si>
  <si>
    <t>WIN3473</t>
  </si>
  <si>
    <t>win3476</t>
  </si>
  <si>
    <t>WIN3477</t>
  </si>
  <si>
    <t>win3478</t>
  </si>
  <si>
    <t>win3484</t>
  </si>
  <si>
    <t>win3496</t>
  </si>
  <si>
    <t>WIN3497</t>
  </si>
  <si>
    <t>WIN3499</t>
  </si>
  <si>
    <t>WIN3500</t>
  </si>
  <si>
    <t>win3502</t>
  </si>
  <si>
    <t>win3505</t>
  </si>
  <si>
    <t>win3508</t>
  </si>
  <si>
    <t>WIN3512</t>
  </si>
  <si>
    <t>WIN3516</t>
  </si>
  <si>
    <t>WIN3528</t>
  </si>
  <si>
    <t>WIN3529</t>
  </si>
  <si>
    <t>WIN3530</t>
  </si>
  <si>
    <t>WIN3531</t>
  </si>
  <si>
    <t>WIN3533</t>
  </si>
  <si>
    <t>WIN3534</t>
  </si>
  <si>
    <t>WIN3537</t>
  </si>
  <si>
    <t>win3540</t>
  </si>
  <si>
    <t>WIN3541</t>
  </si>
  <si>
    <t>win3552</t>
  </si>
  <si>
    <t>WIN3553</t>
  </si>
  <si>
    <t>WIN3554</t>
  </si>
  <si>
    <t>WIN3555</t>
  </si>
  <si>
    <t>win3559</t>
  </si>
  <si>
    <t>win3562</t>
  </si>
  <si>
    <t>WIN3563</t>
  </si>
  <si>
    <t>WIN3566</t>
  </si>
  <si>
    <t>WIN3569</t>
  </si>
  <si>
    <t>WIN3571</t>
  </si>
  <si>
    <t>WIN3572</t>
  </si>
  <si>
    <t>WIN3573</t>
  </si>
  <si>
    <t>WIN3583</t>
  </si>
  <si>
    <t>WIN3594</t>
  </si>
  <si>
    <t>WIN3595</t>
  </si>
  <si>
    <t>win3599</t>
  </si>
  <si>
    <t>win3601</t>
  </si>
  <si>
    <t>WIN3605</t>
  </si>
  <si>
    <t>WIN3608</t>
  </si>
  <si>
    <t>win3609</t>
  </si>
  <si>
    <t>WIN3617</t>
  </si>
  <si>
    <t>WIN3618</t>
  </si>
  <si>
    <t>win3619</t>
  </si>
  <si>
    <t>win3620</t>
  </si>
  <si>
    <t>win3621</t>
  </si>
  <si>
    <t>WIN3622</t>
  </si>
  <si>
    <t>win3623</t>
  </si>
  <si>
    <t>WIN3625</t>
  </si>
  <si>
    <t>WIN3630</t>
  </si>
  <si>
    <t>WIN3634</t>
  </si>
  <si>
    <t>win3635</t>
  </si>
  <si>
    <t>win3639</t>
  </si>
  <si>
    <t>WIN3641</t>
  </si>
  <si>
    <t>WIN3644</t>
  </si>
  <si>
    <t>WIN3645</t>
  </si>
  <si>
    <t>WIN3646</t>
  </si>
  <si>
    <t>WIN3647</t>
  </si>
  <si>
    <t>win3649</t>
  </si>
  <si>
    <t>WIN3651</t>
  </si>
  <si>
    <t>WIN3652</t>
  </si>
  <si>
    <t>WIN3653</t>
  </si>
  <si>
    <t>WIN3659</t>
  </si>
  <si>
    <t>WIN3663</t>
  </si>
  <si>
    <t>win3666</t>
  </si>
  <si>
    <t>win3667</t>
  </si>
  <si>
    <t>WIN3669</t>
  </si>
  <si>
    <t>WIN3670</t>
  </si>
  <si>
    <t>WIN3673</t>
  </si>
  <si>
    <t>WIN3675</t>
  </si>
  <si>
    <t>WIN3677</t>
  </si>
  <si>
    <t>WIN3678</t>
  </si>
  <si>
    <t>win3679</t>
  </si>
  <si>
    <t>WIN3682</t>
  </si>
  <si>
    <t>WIN3683</t>
  </si>
  <si>
    <t>win3690</t>
  </si>
  <si>
    <t>WIN3691</t>
  </si>
  <si>
    <t>WIN3692</t>
  </si>
  <si>
    <t>win3700</t>
  </si>
  <si>
    <t>WIN3705</t>
  </si>
  <si>
    <t>WIN3707</t>
  </si>
  <si>
    <t>WIN3713</t>
  </si>
  <si>
    <t>win3714</t>
  </si>
  <si>
    <t>win3716</t>
  </si>
  <si>
    <t>win3722</t>
  </si>
  <si>
    <t>WIN3723</t>
  </si>
  <si>
    <t>WIN3725</t>
  </si>
  <si>
    <t>WIN3726</t>
  </si>
  <si>
    <t>WIN3727</t>
  </si>
  <si>
    <t>win3728</t>
  </si>
  <si>
    <t>win3729</t>
  </si>
  <si>
    <t>WIN3730</t>
  </si>
  <si>
    <t>WIN3736</t>
  </si>
  <si>
    <t>WIN3738</t>
  </si>
  <si>
    <t>win3740</t>
  </si>
  <si>
    <t>WIN3742</t>
  </si>
  <si>
    <t>win3752</t>
  </si>
  <si>
    <t>WIN3754</t>
  </si>
  <si>
    <t>WIN3755</t>
  </si>
  <si>
    <t>WIN3757</t>
  </si>
  <si>
    <t>WIN3758</t>
  </si>
  <si>
    <t>win3759</t>
  </si>
  <si>
    <t>win3760</t>
  </si>
  <si>
    <t>WIN3761</t>
  </si>
  <si>
    <t>WIN3766</t>
  </si>
  <si>
    <t>WIN3768</t>
  </si>
  <si>
    <t>WIN3769</t>
  </si>
  <si>
    <t>WIN3774</t>
  </si>
  <si>
    <t>WIN3775</t>
  </si>
  <si>
    <t>WIN3776</t>
  </si>
  <si>
    <t>win3777</t>
  </si>
  <si>
    <t>WIN3778</t>
  </si>
  <si>
    <t>win3783</t>
  </si>
  <si>
    <t>win3785</t>
  </si>
  <si>
    <t>WIN3802</t>
  </si>
  <si>
    <t>WIN3807</t>
  </si>
  <si>
    <t>WIN3811</t>
  </si>
  <si>
    <t>WIN3812</t>
  </si>
  <si>
    <t>win3814</t>
  </si>
  <si>
    <t>win3815</t>
  </si>
  <si>
    <t>WIN3816</t>
  </si>
  <si>
    <t>WIN3817</t>
  </si>
  <si>
    <t>WIN3828</t>
  </si>
  <si>
    <t>win3831</t>
  </si>
  <si>
    <t>WIN3834</t>
  </si>
  <si>
    <t>WIN3837</t>
  </si>
  <si>
    <t>WIN3840</t>
  </si>
  <si>
    <t>WIN3841</t>
  </si>
  <si>
    <t>WIN3843</t>
  </si>
  <si>
    <t>WIN3848</t>
  </si>
  <si>
    <t>WIN3851</t>
  </si>
  <si>
    <t>WIN3857</t>
  </si>
  <si>
    <t>win3861</t>
  </si>
  <si>
    <t>WIN3862</t>
  </si>
  <si>
    <t>WIN3863</t>
  </si>
  <si>
    <t>WIN3868</t>
  </si>
  <si>
    <t>WIN3870</t>
  </si>
  <si>
    <t>WIN3873</t>
  </si>
  <si>
    <t>WIN3876</t>
  </si>
  <si>
    <t>WIN3877</t>
  </si>
  <si>
    <t>WIN3880</t>
  </si>
  <si>
    <t>WIN3881</t>
  </si>
  <si>
    <t>win3882</t>
  </si>
  <si>
    <t>WIN3883</t>
  </si>
  <si>
    <t>win3890</t>
  </si>
  <si>
    <t>WIN3891</t>
  </si>
  <si>
    <t>WIN3894</t>
  </si>
  <si>
    <t>WIN3900</t>
  </si>
  <si>
    <t>WIN3901</t>
  </si>
  <si>
    <t>WIN3904</t>
  </si>
  <si>
    <t>WIN3906</t>
  </si>
  <si>
    <t>WIN3907</t>
  </si>
  <si>
    <t>WIN3910</t>
  </si>
  <si>
    <t>WIN3911</t>
  </si>
  <si>
    <t>WIN3916</t>
  </si>
  <si>
    <t>WIN3919</t>
  </si>
  <si>
    <t>WIN3921</t>
  </si>
  <si>
    <t>WIN3922</t>
  </si>
  <si>
    <t>WIN3925</t>
  </si>
  <si>
    <t>WIN3926</t>
  </si>
  <si>
    <t>win3932</t>
  </si>
  <si>
    <t>WIN3933</t>
  </si>
  <si>
    <t>WIN3934</t>
  </si>
  <si>
    <t>WIN3936</t>
  </si>
  <si>
    <t>WIN3941</t>
  </si>
  <si>
    <t>WIN3946</t>
  </si>
  <si>
    <t>WIN3948</t>
  </si>
  <si>
    <t>WIN3949</t>
  </si>
  <si>
    <t>WIN3951</t>
  </si>
  <si>
    <t>WIN3957</t>
  </si>
  <si>
    <t>WIN3960</t>
  </si>
  <si>
    <t>WIN3961</t>
  </si>
  <si>
    <t>WIN3962</t>
  </si>
  <si>
    <t>WIN3964</t>
  </si>
  <si>
    <t>win3965</t>
  </si>
  <si>
    <t>WIN3970</t>
  </si>
  <si>
    <t>WIN3971</t>
  </si>
  <si>
    <t>WIN3973</t>
  </si>
  <si>
    <t>WIN3974</t>
  </si>
  <si>
    <t>win3976</t>
  </si>
  <si>
    <t>WIN3977</t>
  </si>
  <si>
    <t>WIN3979</t>
  </si>
  <si>
    <t>WIN3980</t>
  </si>
  <si>
    <t>win3983</t>
  </si>
  <si>
    <t>win3984</t>
  </si>
  <si>
    <t>WIN3988</t>
  </si>
  <si>
    <t>WIN3990</t>
  </si>
  <si>
    <t>WIN3994</t>
  </si>
  <si>
    <t>WIN3995</t>
  </si>
  <si>
    <t>WIN3996</t>
  </si>
  <si>
    <t>WIN3998</t>
  </si>
  <si>
    <t>win3999</t>
  </si>
  <si>
    <t>win4000</t>
  </si>
  <si>
    <t>WIN4007</t>
  </si>
  <si>
    <t>WIN4011</t>
  </si>
  <si>
    <t>win4012</t>
  </si>
  <si>
    <t>WIN4013</t>
  </si>
  <si>
    <t>WIN4016</t>
  </si>
  <si>
    <t>WIN4020</t>
  </si>
  <si>
    <t>WIN4023</t>
  </si>
  <si>
    <t>win4024</t>
  </si>
  <si>
    <t>WIN4027</t>
  </si>
  <si>
    <t>WIN4031</t>
  </si>
  <si>
    <t>WIN4032</t>
  </si>
  <si>
    <t>WIN4033</t>
  </si>
  <si>
    <t>WIN4040</t>
  </si>
  <si>
    <t>WIN4041</t>
  </si>
  <si>
    <t>WIN4045</t>
  </si>
  <si>
    <t>win4046</t>
  </si>
  <si>
    <t>win4047</t>
  </si>
  <si>
    <t>WIN4050</t>
  </si>
  <si>
    <t>WIN4052</t>
  </si>
  <si>
    <t>WIN4053</t>
  </si>
  <si>
    <t>WIN4055</t>
  </si>
  <si>
    <t>win4056</t>
  </si>
  <si>
    <t>win4058</t>
  </si>
  <si>
    <t>WIN4059</t>
  </si>
  <si>
    <t>WIN4060</t>
  </si>
  <si>
    <t>WIN4064</t>
  </si>
  <si>
    <t>win4065</t>
  </si>
  <si>
    <t>WIN4066</t>
  </si>
  <si>
    <t>WIN4067</t>
  </si>
  <si>
    <t>WIN4068</t>
  </si>
  <si>
    <t>WIN4073</t>
  </si>
  <si>
    <t>WIN4076</t>
  </si>
  <si>
    <t>win4077</t>
  </si>
  <si>
    <t>WIN4078</t>
  </si>
  <si>
    <t>win4082</t>
  </si>
  <si>
    <t>WIN4085</t>
  </si>
  <si>
    <t>WIN4091</t>
  </si>
  <si>
    <t>win4094</t>
  </si>
  <si>
    <t>win4097</t>
  </si>
  <si>
    <t>WIN4100</t>
  </si>
  <si>
    <t>WIN4101</t>
  </si>
  <si>
    <t>WIN4102</t>
  </si>
  <si>
    <t>WIN4108</t>
  </si>
  <si>
    <t>win4109</t>
  </si>
  <si>
    <t>WIN4110</t>
  </si>
  <si>
    <t>WIN4113</t>
  </si>
  <si>
    <t>WIN4114</t>
  </si>
  <si>
    <t>WIN4116</t>
  </si>
  <si>
    <t>WIN4117</t>
  </si>
  <si>
    <t>WIN4121</t>
  </si>
  <si>
    <t>WIN4122</t>
  </si>
  <si>
    <t>WIN4124</t>
  </si>
  <si>
    <t>WIN4125</t>
  </si>
  <si>
    <t>WIN4128</t>
  </si>
  <si>
    <t>win4129</t>
  </si>
  <si>
    <t>WIN4131</t>
  </si>
  <si>
    <t>WIN4132</t>
  </si>
  <si>
    <t>WIN4135</t>
  </si>
  <si>
    <t>WIN4136</t>
  </si>
  <si>
    <t>win4138</t>
  </si>
  <si>
    <t>WIN4140</t>
  </si>
  <si>
    <t>win4144</t>
  </si>
  <si>
    <t>WIN4145</t>
  </si>
  <si>
    <t>win4146</t>
  </si>
  <si>
    <t>WIN4147</t>
  </si>
  <si>
    <t>WIN4148</t>
  </si>
  <si>
    <t>win4149</t>
  </si>
  <si>
    <t>WIN4151</t>
  </si>
  <si>
    <t>win4152</t>
  </si>
  <si>
    <t>WIN4154</t>
  </si>
  <si>
    <t>WIN4158</t>
  </si>
  <si>
    <t>WIN4165</t>
  </si>
  <si>
    <t>WIN4166</t>
  </si>
  <si>
    <t>win4167</t>
  </si>
  <si>
    <t>WIN4168</t>
  </si>
  <si>
    <t>WIN4169</t>
  </si>
  <si>
    <t>WIN4170</t>
  </si>
  <si>
    <t>WIN4171</t>
  </si>
  <si>
    <t>win4172</t>
  </si>
  <si>
    <t>win4174</t>
  </si>
  <si>
    <t>WIN4179</t>
  </si>
  <si>
    <t>win4180</t>
  </si>
  <si>
    <t>WIN4186</t>
  </si>
  <si>
    <t>WIN4187</t>
  </si>
  <si>
    <t>WIN4190</t>
  </si>
  <si>
    <t>WIN4191</t>
  </si>
  <si>
    <t>WIN4192</t>
  </si>
  <si>
    <t>win4193</t>
  </si>
  <si>
    <t>win4194</t>
  </si>
  <si>
    <t>WIN4197</t>
  </si>
  <si>
    <t>WIN4199</t>
  </si>
  <si>
    <t>WIN4200</t>
  </si>
  <si>
    <t>WIN4202</t>
  </si>
  <si>
    <t>WIN4203</t>
  </si>
  <si>
    <t>WIN4205</t>
  </si>
  <si>
    <t>win4207</t>
  </si>
  <si>
    <t>win4210</t>
  </si>
  <si>
    <t>win4211</t>
  </si>
  <si>
    <t>WIN4216</t>
  </si>
  <si>
    <t>win4217</t>
  </si>
  <si>
    <t>win4222</t>
  </si>
  <si>
    <t>win4223</t>
  </si>
  <si>
    <t>WIN4226</t>
  </si>
  <si>
    <t>win4229</t>
  </si>
  <si>
    <t>WIN4235</t>
  </si>
  <si>
    <t>WIN4236</t>
  </si>
  <si>
    <t>WIN4239</t>
  </si>
  <si>
    <t>win4241</t>
  </si>
  <si>
    <t>WIN4242</t>
  </si>
  <si>
    <t>win4243</t>
  </si>
  <si>
    <t>WIN4244</t>
  </si>
  <si>
    <t>WIN4249</t>
  </si>
  <si>
    <t>WIN4250</t>
  </si>
  <si>
    <t>WIN4251</t>
  </si>
  <si>
    <t>WIN4255</t>
  </si>
  <si>
    <t>WIN4256</t>
  </si>
  <si>
    <t>win4258</t>
  </si>
  <si>
    <t>WIN4259</t>
  </si>
  <si>
    <t>WIN4260</t>
  </si>
  <si>
    <t>WIN4262</t>
  </si>
  <si>
    <t>WIN4263</t>
  </si>
  <si>
    <t>WIN4264</t>
  </si>
  <si>
    <t>WIN4268</t>
  </si>
  <si>
    <t>WIN4274</t>
  </si>
  <si>
    <t>win4275</t>
  </si>
  <si>
    <t>WIN4276</t>
  </si>
  <si>
    <t>WIN4277</t>
  </si>
  <si>
    <t>WIN4280</t>
  </si>
  <si>
    <t>WIN4281</t>
  </si>
  <si>
    <t>WIN4285</t>
  </si>
  <si>
    <t>WIN4287</t>
  </si>
  <si>
    <t>WIN4290</t>
  </si>
  <si>
    <t>WIN4293</t>
  </si>
  <si>
    <t>WIN4294</t>
  </si>
  <si>
    <t>WIN4301</t>
  </si>
  <si>
    <t>WIN4302</t>
  </si>
  <si>
    <t>win4303</t>
  </si>
  <si>
    <t>WIN4305</t>
  </si>
  <si>
    <t>WIN4306</t>
  </si>
  <si>
    <t>win4307</t>
  </si>
  <si>
    <t>win4311</t>
  </si>
  <si>
    <t>WIN4312</t>
  </si>
  <si>
    <t>WIN4313</t>
  </si>
  <si>
    <t>WIN4317</t>
  </si>
  <si>
    <t>WIN4319</t>
  </si>
  <si>
    <t>WIN4320</t>
  </si>
  <si>
    <t>WIN4321</t>
  </si>
  <si>
    <t>win4323</t>
  </si>
  <si>
    <t>win4326</t>
  </si>
  <si>
    <t>WIN4327</t>
  </si>
  <si>
    <t>WIN4328</t>
  </si>
  <si>
    <t>WIN4330</t>
  </si>
  <si>
    <t>WIN4331</t>
  </si>
  <si>
    <t>WIN4332</t>
  </si>
  <si>
    <t>WIN4336</t>
  </si>
  <si>
    <t>WIN4340</t>
  </si>
  <si>
    <t>WIN4345</t>
  </si>
  <si>
    <t>WIN4349</t>
  </si>
  <si>
    <t>WIN4350</t>
  </si>
  <si>
    <t>WIN4356</t>
  </si>
  <si>
    <t>WIN4357</t>
  </si>
  <si>
    <t>win4360</t>
  </si>
  <si>
    <t>WIN4361</t>
  </si>
  <si>
    <t>win4364</t>
  </si>
  <si>
    <t>WIN4366</t>
  </si>
  <si>
    <t>win4371</t>
  </si>
  <si>
    <t>WIN4372</t>
  </si>
  <si>
    <t>WIN4376</t>
  </si>
  <si>
    <t>win4378</t>
  </si>
  <si>
    <t>WIN4381</t>
  </si>
  <si>
    <t>WIN4382</t>
  </si>
  <si>
    <t>WIN4383</t>
  </si>
  <si>
    <t>WIN4384</t>
  </si>
  <si>
    <t>WIN4386</t>
  </si>
  <si>
    <t>win4387</t>
  </si>
  <si>
    <t>win4388</t>
  </si>
  <si>
    <t>win4390</t>
  </si>
  <si>
    <t>WIN4393</t>
  </si>
  <si>
    <t>WIN4395</t>
  </si>
  <si>
    <t>WIN4396</t>
  </si>
  <si>
    <t>WIN4397</t>
  </si>
  <si>
    <t>WIN4398</t>
  </si>
  <si>
    <t>WIN4404</t>
  </si>
  <si>
    <t>WIN4405</t>
  </si>
  <si>
    <t>WIN4409</t>
  </si>
  <si>
    <t>WIN4411</t>
  </si>
  <si>
    <t>WIN4412</t>
  </si>
  <si>
    <t>win4414</t>
  </si>
  <si>
    <t>WIN4416</t>
  </si>
  <si>
    <t>win4417</t>
  </si>
  <si>
    <t>WIN4418</t>
  </si>
  <si>
    <t>WIN4419</t>
  </si>
  <si>
    <t>WIN4420</t>
  </si>
  <si>
    <t>WIN4421</t>
  </si>
  <si>
    <t>WIN4424</t>
  </si>
  <si>
    <t>WIN4425</t>
  </si>
  <si>
    <t>win4435</t>
  </si>
  <si>
    <t>win4436</t>
  </si>
  <si>
    <t>win4437</t>
  </si>
  <si>
    <t>WIN4441</t>
  </si>
  <si>
    <t>WIN4442</t>
  </si>
  <si>
    <t>WIN4444</t>
  </si>
  <si>
    <t>WIN4449</t>
  </si>
  <si>
    <t>WIN4450</t>
  </si>
  <si>
    <t>WIN4455</t>
  </si>
  <si>
    <t>WIN4462</t>
  </si>
  <si>
    <t>WIN4463</t>
  </si>
  <si>
    <t>WIN4469</t>
  </si>
  <si>
    <t>WIN4479</t>
  </si>
  <si>
    <t>WIN4484</t>
  </si>
  <si>
    <t>WIN4493</t>
  </si>
  <si>
    <t>WIN4503</t>
  </si>
  <si>
    <t>WIN4504</t>
  </si>
  <si>
    <t>WIN4506</t>
  </si>
  <si>
    <t>WIN4510</t>
  </si>
  <si>
    <t>WIN4511</t>
  </si>
  <si>
    <t>WIN4512</t>
  </si>
  <si>
    <t>WIN4513</t>
  </si>
  <si>
    <t>WIN4515</t>
  </si>
  <si>
    <t>WIN4517</t>
  </si>
  <si>
    <t>win4520</t>
  </si>
  <si>
    <t>win4521</t>
  </si>
  <si>
    <t>WIN4525</t>
  </si>
  <si>
    <t>WIN4526</t>
  </si>
  <si>
    <t>WIN4531</t>
  </si>
  <si>
    <t>WIN4534</t>
  </si>
  <si>
    <t>WIN4535</t>
  </si>
  <si>
    <t>WIN4539</t>
  </si>
  <si>
    <t>WIN4540</t>
  </si>
  <si>
    <t>win4553</t>
  </si>
  <si>
    <t>WIN4554</t>
  </si>
  <si>
    <t>WIN4565</t>
  </si>
  <si>
    <t>WIN4566</t>
  </si>
  <si>
    <t>WIN4569</t>
  </si>
  <si>
    <t>WIN4578</t>
  </si>
  <si>
    <t>win4583</t>
  </si>
  <si>
    <t>WIN4584</t>
  </si>
  <si>
    <t>WIN4588</t>
  </si>
  <si>
    <t>WIN4589</t>
  </si>
  <si>
    <t>WIN4590</t>
  </si>
  <si>
    <t>WIN4594</t>
  </si>
  <si>
    <t>WIN4601</t>
  </si>
  <si>
    <t>win4603</t>
  </si>
  <si>
    <t>WIN4608</t>
  </si>
  <si>
    <t>WIN4610</t>
  </si>
  <si>
    <t>WIN4611</t>
  </si>
  <si>
    <t>win4615</t>
  </si>
  <si>
    <t>WIN4634</t>
  </si>
  <si>
    <t>win4636</t>
  </si>
  <si>
    <t>WIN4639</t>
  </si>
  <si>
    <t>WIN4640</t>
  </si>
  <si>
    <t>WIN4641</t>
  </si>
  <si>
    <t>win4656</t>
  </si>
  <si>
    <t>WIN4662</t>
  </si>
  <si>
    <t>WIN4667</t>
  </si>
  <si>
    <t>WIN4671</t>
  </si>
  <si>
    <t>WIN4680</t>
  </si>
  <si>
    <t>WIN4681</t>
  </si>
  <si>
    <t>WIN4704</t>
  </si>
  <si>
    <t>WIN4750</t>
  </si>
  <si>
    <t>win4757</t>
  </si>
  <si>
    <t>WIN4764</t>
  </si>
  <si>
    <t>win4766</t>
  </si>
  <si>
    <t>win4767</t>
  </si>
  <si>
    <t>WIN4772</t>
  </si>
  <si>
    <t>WIN4774</t>
  </si>
  <si>
    <t>WIN4776</t>
  </si>
  <si>
    <t>WIN4777</t>
  </si>
  <si>
    <t>WIN4779</t>
  </si>
  <si>
    <t>WIN4781</t>
  </si>
  <si>
    <t>WIN4783</t>
  </si>
  <si>
    <t>win4785</t>
  </si>
  <si>
    <t>WIN4799</t>
  </si>
  <si>
    <t>WIN4800</t>
  </si>
  <si>
    <t>WIN4801</t>
  </si>
  <si>
    <t>win4808</t>
  </si>
  <si>
    <t>WIN4810</t>
  </si>
  <si>
    <t>WIN4816</t>
  </si>
  <si>
    <t>WIN4821</t>
  </si>
  <si>
    <t>win4823</t>
  </si>
  <si>
    <t>WIN4826</t>
  </si>
  <si>
    <t>WIN4831</t>
  </si>
  <si>
    <t>win4832</t>
  </si>
  <si>
    <t>win4846</t>
  </si>
  <si>
    <t>WIN4858</t>
  </si>
  <si>
    <t>win4863</t>
  </si>
  <si>
    <t>WIN4864</t>
  </si>
  <si>
    <t>WIN4870</t>
  </si>
  <si>
    <t>WIN4878</t>
  </si>
  <si>
    <t>WIN4880</t>
  </si>
  <si>
    <t>WIN4881</t>
  </si>
  <si>
    <t>WIN4884</t>
  </si>
  <si>
    <t>WIN4887</t>
  </si>
  <si>
    <t>WIN4895</t>
  </si>
  <si>
    <t>WIN4912</t>
  </si>
  <si>
    <t>WIN4915</t>
  </si>
  <si>
    <t>WIN4918</t>
  </si>
  <si>
    <t>WIN4922</t>
  </si>
  <si>
    <t>win4924</t>
  </si>
  <si>
    <t>win4927</t>
  </si>
  <si>
    <t>WIN4935</t>
  </si>
  <si>
    <t>WIN4937</t>
  </si>
  <si>
    <t>WIN4940</t>
  </si>
  <si>
    <t>WIN4943</t>
  </si>
  <si>
    <t>WIN4948</t>
  </si>
  <si>
    <t>WIN4952</t>
  </si>
  <si>
    <t>WIN4959</t>
  </si>
  <si>
    <t>WIN4967</t>
  </si>
  <si>
    <t>WIN4968</t>
  </si>
  <si>
    <t>WIN4972</t>
  </si>
  <si>
    <t>WIN4983</t>
  </si>
  <si>
    <t>WIN4986</t>
  </si>
  <si>
    <t>win5005</t>
  </si>
  <si>
    <t>WIN5006</t>
  </si>
  <si>
    <t>WIN5007</t>
  </si>
  <si>
    <t>WIN5008</t>
  </si>
  <si>
    <t>win5019</t>
  </si>
  <si>
    <t>WIN5020</t>
  </si>
  <si>
    <t>WIN5024</t>
  </si>
  <si>
    <t>WIN5025</t>
  </si>
  <si>
    <t>win5026</t>
  </si>
  <si>
    <t>WIN5029</t>
  </si>
  <si>
    <t>WIN5043</t>
  </si>
  <si>
    <t>WIN5045</t>
  </si>
  <si>
    <t>WIN5054</t>
  </si>
  <si>
    <t>WIN5055</t>
  </si>
  <si>
    <t>WIN5062</t>
  </si>
  <si>
    <t>WIN5063</t>
  </si>
  <si>
    <t>win5075</t>
  </si>
  <si>
    <t>WIN5077</t>
  </si>
  <si>
    <t>win5085</t>
  </si>
  <si>
    <t>WIN5086</t>
  </si>
  <si>
    <t>WIN5088</t>
  </si>
  <si>
    <t>WIN5089</t>
  </si>
  <si>
    <t>WIN5090</t>
  </si>
  <si>
    <t>WIN5097</t>
  </si>
  <si>
    <t>win5101</t>
  </si>
  <si>
    <t>WIN5115</t>
  </si>
  <si>
    <t>WIN5124</t>
  </si>
  <si>
    <t>WIN5141</t>
  </si>
  <si>
    <t>WIN5155</t>
  </si>
  <si>
    <t>win5161</t>
  </si>
  <si>
    <t>win5162</t>
  </si>
  <si>
    <t>win5176</t>
  </si>
  <si>
    <t>WIN5177</t>
  </si>
  <si>
    <t>WIN5182</t>
  </si>
  <si>
    <t>WIN5187</t>
  </si>
  <si>
    <t>WIN5190</t>
  </si>
  <si>
    <t>WIN5191</t>
  </si>
  <si>
    <t>WIN5199</t>
  </si>
  <si>
    <t>WIN5207</t>
  </si>
  <si>
    <t>WIN5208</t>
  </si>
  <si>
    <t>WIN5219</t>
  </si>
  <si>
    <t>WIN5224</t>
  </si>
  <si>
    <t>WIN5225</t>
  </si>
  <si>
    <t>WIN5230</t>
  </si>
  <si>
    <t>WIN5231</t>
  </si>
  <si>
    <t>WIN5233</t>
  </si>
  <si>
    <t>win5238</t>
  </si>
  <si>
    <t>WIN5240</t>
  </si>
  <si>
    <t>WIN5247</t>
  </si>
  <si>
    <t>win5255</t>
  </si>
  <si>
    <t>win5266</t>
  </si>
  <si>
    <t>win5267</t>
  </si>
  <si>
    <t>win5268</t>
  </si>
  <si>
    <t>WIN5269</t>
  </si>
  <si>
    <t>WIN5270</t>
  </si>
  <si>
    <t>WIN5272</t>
  </si>
  <si>
    <t>win5274</t>
  </si>
  <si>
    <t>WIN5275</t>
  </si>
  <si>
    <t>WIN5278</t>
  </si>
  <si>
    <t>WIN5284</t>
  </si>
  <si>
    <t>WIN5285</t>
  </si>
  <si>
    <t>WIN5286</t>
  </si>
  <si>
    <t>WIN5287</t>
  </si>
  <si>
    <t>WIN5288</t>
  </si>
  <si>
    <t>WIN5290</t>
  </si>
  <si>
    <t>WIN5291</t>
  </si>
  <si>
    <t>WIN5293</t>
  </si>
  <si>
    <t>win5295</t>
  </si>
  <si>
    <t>WIN5301</t>
  </si>
  <si>
    <t>WIN5302</t>
  </si>
  <si>
    <t>WIN5303</t>
  </si>
  <si>
    <t>WIN5304</t>
  </si>
  <si>
    <t>WIN5305</t>
  </si>
  <si>
    <t>win5308</t>
  </si>
  <si>
    <t>WIN5313</t>
  </si>
  <si>
    <t>win5323</t>
  </si>
  <si>
    <t>win5324</t>
  </si>
  <si>
    <t>WIN5327</t>
  </si>
  <si>
    <t>WIN5329</t>
  </si>
  <si>
    <t>WIN5334</t>
  </si>
  <si>
    <t>WIN5338</t>
  </si>
  <si>
    <t>WIN5340</t>
  </si>
  <si>
    <t>win5341</t>
  </si>
  <si>
    <t>WIN5342</t>
  </si>
  <si>
    <t>WIN5343</t>
  </si>
  <si>
    <t>win5346</t>
  </si>
  <si>
    <t>WIN5347</t>
  </si>
  <si>
    <t>win5351</t>
  </si>
  <si>
    <t>WIN5354</t>
  </si>
  <si>
    <t>WIN5355</t>
  </si>
  <si>
    <t>win5360</t>
  </si>
  <si>
    <t>WIN5366</t>
  </si>
  <si>
    <t>WIN5368</t>
  </si>
  <si>
    <t>WIN5369</t>
  </si>
  <si>
    <t>WIN5377</t>
  </si>
  <si>
    <t>WIN5378</t>
  </si>
  <si>
    <t>WIN5380</t>
  </si>
  <si>
    <t>WIN5383</t>
  </si>
  <si>
    <t>WIN5385</t>
  </si>
  <si>
    <t>WIN5386</t>
  </si>
  <si>
    <t>WIN5387</t>
  </si>
  <si>
    <t>win5388</t>
  </si>
  <si>
    <t>WIN5394</t>
  </si>
  <si>
    <t>WIN5408</t>
  </si>
  <si>
    <t>WIN5414</t>
  </si>
  <si>
    <t>WIN5415</t>
  </si>
  <si>
    <t>WIN5420</t>
  </si>
  <si>
    <t>win5422</t>
  </si>
  <si>
    <t>WIN5423</t>
  </si>
  <si>
    <t>WIN5427</t>
  </si>
  <si>
    <t>win5429</t>
  </si>
  <si>
    <t>WIN5430</t>
  </si>
  <si>
    <t>WIN5431</t>
  </si>
  <si>
    <t>WIN5434</t>
  </si>
  <si>
    <t>WIN5436</t>
  </si>
  <si>
    <t>WIN5439</t>
  </si>
  <si>
    <t>WIN5447</t>
  </si>
  <si>
    <t>WIN5449</t>
  </si>
  <si>
    <t>WIN5451</t>
  </si>
  <si>
    <t>WIN5453</t>
  </si>
  <si>
    <t>win5454</t>
  </si>
  <si>
    <t>WIN5455</t>
  </si>
  <si>
    <t>WIN5456</t>
  </si>
  <si>
    <t>WIN5459</t>
  </si>
  <si>
    <t>WIN5465</t>
  </si>
  <si>
    <t>WIN5467</t>
  </si>
  <si>
    <t>WIN5468</t>
  </si>
  <si>
    <t>win5470</t>
  </si>
  <si>
    <t>WIN5472</t>
  </si>
  <si>
    <t>WIN5473</t>
  </si>
  <si>
    <t>WIN5474</t>
  </si>
  <si>
    <t>WIN5475</t>
  </si>
  <si>
    <t>WIN5479</t>
  </si>
  <si>
    <t>win5482</t>
  </si>
  <si>
    <t>WIN5483</t>
  </si>
  <si>
    <t>WIN5484</t>
  </si>
  <si>
    <t>win5487</t>
  </si>
  <si>
    <t>WIN5488</t>
  </si>
  <si>
    <t>WIN5489</t>
  </si>
  <si>
    <t>win5490</t>
  </si>
  <si>
    <t>WIN5493</t>
  </si>
  <si>
    <t>WIN5495</t>
  </si>
  <si>
    <t>win5499</t>
  </si>
  <si>
    <t>WIN5501</t>
  </si>
  <si>
    <t>WIN5504</t>
  </si>
  <si>
    <t>WIN5505</t>
  </si>
  <si>
    <t>win5509</t>
  </si>
  <si>
    <t>win5511</t>
  </si>
  <si>
    <t>WIN5513</t>
  </si>
  <si>
    <t>win5517</t>
  </si>
  <si>
    <t>WIN5521</t>
  </si>
  <si>
    <t>WIN5524</t>
  </si>
  <si>
    <t>WIN5532</t>
  </si>
  <si>
    <t>win5535</t>
  </si>
  <si>
    <t>WIN5539</t>
  </si>
  <si>
    <t>WIN5542</t>
  </si>
  <si>
    <t>WIN5544</t>
  </si>
  <si>
    <t>win5545</t>
  </si>
  <si>
    <t>win5546</t>
  </si>
  <si>
    <t>WIN5547</t>
  </si>
  <si>
    <t>win5548</t>
  </si>
  <si>
    <t>WIN5552</t>
  </si>
  <si>
    <t>WIN5553</t>
  </si>
  <si>
    <t>WIN5554</t>
  </si>
  <si>
    <t>WIN5555</t>
  </si>
  <si>
    <t>WIN5556</t>
  </si>
  <si>
    <t>WIN5557</t>
  </si>
  <si>
    <t>WIN5559</t>
  </si>
  <si>
    <t>win5560</t>
  </si>
  <si>
    <t>WIN5567</t>
  </si>
  <si>
    <t>WIN5569</t>
  </si>
  <si>
    <t>WIN5570</t>
  </si>
  <si>
    <t>WIN5572</t>
  </si>
  <si>
    <t>WIN5573</t>
  </si>
  <si>
    <t>WIN5574</t>
  </si>
  <si>
    <t>WIN5576</t>
  </si>
  <si>
    <t>WIN5577</t>
  </si>
  <si>
    <t>WIN5578</t>
  </si>
  <si>
    <t>win5579</t>
  </si>
  <si>
    <t>WIN5580</t>
  </si>
  <si>
    <t>WIN5581</t>
  </si>
  <si>
    <t>WIN5582</t>
  </si>
  <si>
    <t>WIN5584</t>
  </si>
  <si>
    <t>WIN5585</t>
  </si>
  <si>
    <t>win5586</t>
  </si>
  <si>
    <t>WIN5588</t>
  </si>
  <si>
    <t>WIN5589</t>
  </si>
  <si>
    <t>WIN5591</t>
  </si>
  <si>
    <t>WIN5595</t>
  </si>
  <si>
    <t>WIN5602</t>
  </si>
  <si>
    <t>WIN5604</t>
  </si>
  <si>
    <t>WIN5605</t>
  </si>
  <si>
    <t>WIN5606</t>
  </si>
  <si>
    <t>WIN5609</t>
  </si>
  <si>
    <t>WIN5612</t>
  </si>
  <si>
    <t>WIN5613</t>
  </si>
  <si>
    <t>WIN5614</t>
  </si>
  <si>
    <t>WIN5615</t>
  </si>
  <si>
    <t>WIN5616</t>
  </si>
  <si>
    <t>WIN5617</t>
  </si>
  <si>
    <t>WIN5618</t>
  </si>
  <si>
    <t>WIN5619</t>
  </si>
  <si>
    <t>WIN5621</t>
  </si>
  <si>
    <t>WIN5622</t>
  </si>
  <si>
    <t>WIN5629</t>
  </si>
  <si>
    <t>win5634</t>
  </si>
  <si>
    <t>WIN5635</t>
  </si>
  <si>
    <t>WIN5636</t>
  </si>
  <si>
    <t>WIN5637</t>
  </si>
  <si>
    <t>WIN5640</t>
  </si>
  <si>
    <t>WIN5643</t>
  </si>
  <si>
    <t>WIN5644</t>
  </si>
  <si>
    <t>WIN5647</t>
  </si>
  <si>
    <t>WIN5650</t>
  </si>
  <si>
    <t>WIN5652</t>
  </si>
  <si>
    <t>WIN5654</t>
  </si>
  <si>
    <t>WIN5657</t>
  </si>
  <si>
    <t>WIN5659</t>
  </si>
  <si>
    <t>WIN5660</t>
  </si>
  <si>
    <t>win5662</t>
  </si>
  <si>
    <t>WIN5664</t>
  </si>
  <si>
    <t>WIN5665</t>
  </si>
  <si>
    <t>WIN5666</t>
  </si>
  <si>
    <t>WIN5667</t>
  </si>
  <si>
    <t>WIN5669</t>
  </si>
  <si>
    <t>win5674</t>
  </si>
  <si>
    <t>WIN5675</t>
  </si>
  <si>
    <t>WIN5677</t>
  </si>
  <si>
    <t>WIN5680</t>
  </si>
  <si>
    <t>WIN5681</t>
  </si>
  <si>
    <t>WIN5685</t>
  </si>
  <si>
    <t>win5686</t>
  </si>
  <si>
    <t>win5690</t>
  </si>
  <si>
    <t>WIN5698</t>
  </si>
  <si>
    <t>WIN5710</t>
  </si>
  <si>
    <t>win5712</t>
  </si>
  <si>
    <t>WIN5714</t>
  </si>
  <si>
    <t>WIN5717</t>
  </si>
  <si>
    <t>WIN5720</t>
  </si>
  <si>
    <t>WIN5721</t>
  </si>
  <si>
    <t>WIN5722</t>
  </si>
  <si>
    <t>WIN5725</t>
  </si>
  <si>
    <t>WIN5727</t>
  </si>
  <si>
    <t>WIN5740</t>
  </si>
  <si>
    <t>win5741</t>
  </si>
  <si>
    <t>WIN5745</t>
  </si>
  <si>
    <t>WIN5746</t>
  </si>
  <si>
    <t>WIN5749</t>
  </si>
  <si>
    <t>win5750</t>
  </si>
  <si>
    <t>WIN5752</t>
  </si>
  <si>
    <t>win5755</t>
  </si>
  <si>
    <t>WIN5765</t>
  </si>
  <si>
    <t>WIN5767</t>
  </si>
  <si>
    <t>win5768</t>
  </si>
  <si>
    <t>WIN5772</t>
  </si>
  <si>
    <t>WIN5776</t>
  </si>
  <si>
    <t>WIN5777</t>
  </si>
  <si>
    <t>WIN5785</t>
  </si>
  <si>
    <t>WIN5786</t>
  </si>
  <si>
    <t>WIN5788</t>
  </si>
  <si>
    <t>WIN5792</t>
  </si>
  <si>
    <t>WIN5793</t>
  </si>
  <si>
    <t>WIN5794</t>
  </si>
  <si>
    <t>WIN5798</t>
  </si>
  <si>
    <t>WIN5800</t>
  </si>
  <si>
    <t>win5803</t>
  </si>
  <si>
    <t>win5804</t>
  </si>
  <si>
    <t>WIN5805</t>
  </si>
  <si>
    <t>WIN5807</t>
  </si>
  <si>
    <t>win5808</t>
  </si>
  <si>
    <t>win5809</t>
  </si>
  <si>
    <t>WIN5812</t>
  </si>
  <si>
    <t>WIN5813</t>
  </si>
  <si>
    <t>WIN5815</t>
  </si>
  <si>
    <t>win5817</t>
  </si>
  <si>
    <t>WIN5818</t>
  </si>
  <si>
    <t>WIN5819</t>
  </si>
  <si>
    <t>WIN5822</t>
  </si>
  <si>
    <t>WIN5823</t>
  </si>
  <si>
    <t>WIN5824</t>
  </si>
  <si>
    <t>WIN5827</t>
  </si>
  <si>
    <t>WIN5831</t>
  </si>
  <si>
    <t>WIN5832</t>
  </si>
  <si>
    <t>WIN5835</t>
  </si>
  <si>
    <t>WIN5837</t>
  </si>
  <si>
    <t>WIN5840</t>
  </si>
  <si>
    <t>WIN5841</t>
  </si>
  <si>
    <t>WIN5854</t>
  </si>
  <si>
    <t>WIN5855</t>
  </si>
  <si>
    <t>WIN5856</t>
  </si>
  <si>
    <t>WIN5857</t>
  </si>
  <si>
    <t>WIN5859</t>
  </si>
  <si>
    <t>WIN5865</t>
  </si>
  <si>
    <t>win5874</t>
  </si>
  <si>
    <t>WIN5877</t>
  </si>
  <si>
    <t>win5878</t>
  </si>
  <si>
    <t>WIN5879</t>
  </si>
  <si>
    <t>WIN5895</t>
  </si>
  <si>
    <t>win5896</t>
  </si>
  <si>
    <t>WIN5904</t>
  </si>
  <si>
    <t>WIN5906</t>
  </si>
  <si>
    <t>WIN5907</t>
  </si>
  <si>
    <t>WIN5920</t>
  </si>
  <si>
    <t>WIN5925</t>
  </si>
  <si>
    <t>WIN5929</t>
  </si>
  <si>
    <t>WIN5936</t>
  </si>
  <si>
    <t>win5945</t>
  </si>
  <si>
    <t>WIN5950</t>
  </si>
  <si>
    <t>win5952</t>
  </si>
  <si>
    <t>WIN5959</t>
  </si>
  <si>
    <t>WIN5968</t>
  </si>
  <si>
    <t>WIN5972</t>
  </si>
  <si>
    <t>WIN5973</t>
  </si>
  <si>
    <t>win5976</t>
  </si>
  <si>
    <t>WIN5980</t>
  </si>
  <si>
    <t>WIN5983</t>
  </si>
  <si>
    <t>WIN5987</t>
  </si>
  <si>
    <t>WIN5993</t>
  </si>
  <si>
    <t>WIN5998</t>
  </si>
  <si>
    <t>win6000</t>
  </si>
  <si>
    <t>win6001</t>
  </si>
  <si>
    <t>WIN6008</t>
  </si>
  <si>
    <t>WIN6009</t>
  </si>
  <si>
    <t>win6014</t>
  </si>
  <si>
    <t>WIN6016</t>
  </si>
  <si>
    <t>WIN6017</t>
  </si>
  <si>
    <t>WIN6020</t>
  </si>
  <si>
    <t>WIN6027</t>
  </si>
  <si>
    <t>WIN6030</t>
  </si>
  <si>
    <t>WIN6031</t>
  </si>
  <si>
    <t>WIN6032</t>
  </si>
  <si>
    <t>win6036</t>
  </si>
  <si>
    <t>WIN6044</t>
  </si>
  <si>
    <t>WIN6047</t>
  </si>
  <si>
    <t>win6050</t>
  </si>
  <si>
    <t>win6054</t>
  </si>
  <si>
    <t>WIN6056</t>
  </si>
  <si>
    <t>win6057</t>
  </si>
  <si>
    <t>WIN6058</t>
  </si>
  <si>
    <t>WIN6060</t>
  </si>
  <si>
    <t>WIN6063</t>
  </si>
  <si>
    <t>WIN6065</t>
  </si>
  <si>
    <t>WIN6066</t>
  </si>
  <si>
    <t>WIN6067</t>
  </si>
  <si>
    <t>WIN6068</t>
  </si>
  <si>
    <t>win6070</t>
  </si>
  <si>
    <t>win6072</t>
  </si>
  <si>
    <t>WIN6074</t>
  </si>
  <si>
    <t>win6075</t>
  </si>
  <si>
    <t>win6076</t>
  </si>
  <si>
    <t>WIN6081</t>
  </si>
  <si>
    <t>WIN6086</t>
  </si>
  <si>
    <t>WIN6088</t>
  </si>
  <si>
    <t>WIN6089</t>
  </si>
  <si>
    <t>WIN6091</t>
  </si>
  <si>
    <t>WIN6094</t>
  </si>
  <si>
    <t>WIN6095</t>
  </si>
  <si>
    <t>WIN6101</t>
  </si>
  <si>
    <t>WIN6102</t>
  </si>
  <si>
    <t>WIN6103</t>
  </si>
  <si>
    <t>WIN6104</t>
  </si>
  <si>
    <t>win6108</t>
  </si>
  <si>
    <t>WIN6114</t>
  </si>
  <si>
    <t>WIN6116</t>
  </si>
  <si>
    <t>WIN6119</t>
  </si>
  <si>
    <t>WIN6123</t>
  </si>
  <si>
    <t>WIN6128</t>
  </si>
  <si>
    <t>WIN6131</t>
  </si>
  <si>
    <t>WIN6133</t>
  </si>
  <si>
    <t>win6135</t>
  </si>
  <si>
    <t>WIN6136</t>
  </si>
  <si>
    <t>WIN6140</t>
  </si>
  <si>
    <t>win6142</t>
  </si>
  <si>
    <t>WIN6143</t>
  </si>
  <si>
    <t>WIN6144</t>
  </si>
  <si>
    <t>WIN6147</t>
  </si>
  <si>
    <t>WIN6148</t>
  </si>
  <si>
    <t>WIN6152</t>
  </si>
  <si>
    <t>WIN6153</t>
  </si>
  <si>
    <t>WIN6156</t>
  </si>
  <si>
    <t>WIN6157</t>
  </si>
  <si>
    <t>WIN6158</t>
  </si>
  <si>
    <t>WIN6159</t>
  </si>
  <si>
    <t>win6163</t>
  </si>
  <si>
    <t>win6164</t>
  </si>
  <si>
    <t>WIN6165</t>
  </si>
  <si>
    <t>WIN6171</t>
  </si>
  <si>
    <t>win6172</t>
  </si>
  <si>
    <t>WIN6173</t>
  </si>
  <si>
    <t>WIN6174</t>
  </si>
  <si>
    <t>WIN6180</t>
  </si>
  <si>
    <t>WIN6184</t>
  </si>
  <si>
    <t>win6186</t>
  </si>
  <si>
    <t>WIN6188</t>
  </si>
  <si>
    <t>win6190</t>
  </si>
  <si>
    <t>WIN6203</t>
  </si>
  <si>
    <t>WIN6204</t>
  </si>
  <si>
    <t>WIN6212</t>
  </si>
  <si>
    <t>WIN6217</t>
  </si>
  <si>
    <t>WIN6219</t>
  </si>
  <si>
    <t>WIN6220</t>
  </si>
  <si>
    <t>WIN6221</t>
  </si>
  <si>
    <t>WIN6222</t>
  </si>
  <si>
    <t>WIN6225</t>
  </si>
  <si>
    <t>WIN6226</t>
  </si>
  <si>
    <t>WIN6228</t>
  </si>
  <si>
    <t>WIN6229</t>
  </si>
  <si>
    <t>WIN6230</t>
  </si>
  <si>
    <t>win6236</t>
  </si>
  <si>
    <t>WIN6239</t>
  </si>
  <si>
    <t>WIN6242</t>
  </si>
  <si>
    <t>win6245</t>
  </si>
  <si>
    <t>WIN6247</t>
  </si>
  <si>
    <t>WIN6253</t>
  </si>
  <si>
    <t>WIN6254</t>
  </si>
  <si>
    <t>WIN6255</t>
  </si>
  <si>
    <t>WIN6256</t>
  </si>
  <si>
    <t>WIN6259</t>
  </si>
  <si>
    <t>win6262</t>
  </si>
  <si>
    <t>WIN6267</t>
  </si>
  <si>
    <t>win6272</t>
  </si>
  <si>
    <t>WIN6273</t>
  </si>
  <si>
    <t>WIN6275</t>
  </si>
  <si>
    <t>WIN6278</t>
  </si>
  <si>
    <t>WIN6279</t>
  </si>
  <si>
    <t>WIN6289</t>
  </si>
  <si>
    <t>win6293</t>
  </si>
  <si>
    <t>WIN6295</t>
  </si>
  <si>
    <t>WIN6305</t>
  </si>
  <si>
    <t>WIN6312</t>
  </si>
  <si>
    <t>WIN6314</t>
  </si>
  <si>
    <t>win6315</t>
  </si>
  <si>
    <t>WIN6316</t>
  </si>
  <si>
    <t>WIN6319</t>
  </si>
  <si>
    <t>WIN6321</t>
  </si>
  <si>
    <t>win6322</t>
  </si>
  <si>
    <t>WIN6323</t>
  </si>
  <si>
    <t>win6327</t>
  </si>
  <si>
    <t>win6332</t>
  </si>
  <si>
    <t>WIN6340</t>
  </si>
  <si>
    <t>WIN6343</t>
  </si>
  <si>
    <t>WIN6350</t>
  </si>
  <si>
    <t>win6359</t>
  </si>
  <si>
    <t>WIN6368</t>
  </si>
  <si>
    <t>WIN6373</t>
  </si>
  <si>
    <t>win6376</t>
  </si>
  <si>
    <t>WIN6379</t>
  </si>
  <si>
    <t>WIN6380</t>
  </si>
  <si>
    <t>WIN6382</t>
  </si>
  <si>
    <t>WIN6387</t>
  </si>
  <si>
    <t>WIN6389</t>
  </si>
  <si>
    <t>WIN6394</t>
  </si>
  <si>
    <t>WIN6400</t>
  </si>
  <si>
    <t>win6402</t>
  </si>
  <si>
    <t>WIN6403</t>
  </si>
  <si>
    <t>win6405</t>
  </si>
  <si>
    <t>WIN6408</t>
  </si>
  <si>
    <t>WIN6409</t>
  </si>
  <si>
    <t>WIN6410</t>
  </si>
  <si>
    <t>WIN6415</t>
  </si>
  <si>
    <t>WIN6416</t>
  </si>
  <si>
    <t>WIN6421</t>
  </si>
  <si>
    <t>WIN6422</t>
  </si>
  <si>
    <t>win6423</t>
  </si>
  <si>
    <t>WIN6424</t>
  </si>
  <si>
    <t>WIN6429</t>
  </si>
  <si>
    <t>WIN6430</t>
  </si>
  <si>
    <t>Win6435</t>
  </si>
  <si>
    <t>WIN6437</t>
  </si>
  <si>
    <t>win6440</t>
  </si>
  <si>
    <t>win6441</t>
  </si>
  <si>
    <t>WIN6443</t>
  </si>
  <si>
    <t>win6444</t>
  </si>
  <si>
    <t>WIN6453</t>
  </si>
  <si>
    <t>WIN6455</t>
  </si>
  <si>
    <t>WIN6456</t>
  </si>
  <si>
    <t>WIN6461</t>
  </si>
  <si>
    <t>win6462</t>
  </si>
  <si>
    <t>WIN6463</t>
  </si>
  <si>
    <t>WIN6465</t>
  </si>
  <si>
    <t>win6466</t>
  </si>
  <si>
    <t>WIN6468</t>
  </si>
  <si>
    <t>WIN6469</t>
  </si>
  <si>
    <t>WIN6473</t>
  </si>
  <si>
    <t>win6476</t>
  </si>
  <si>
    <t>WIN6477</t>
  </si>
  <si>
    <t>win6478</t>
  </si>
  <si>
    <t>win6481</t>
  </si>
  <si>
    <t>win6482</t>
  </si>
  <si>
    <t>WIN6485</t>
  </si>
  <si>
    <t>win6486</t>
  </si>
  <si>
    <t>WIN6489</t>
  </si>
  <si>
    <t>WIN6500</t>
  </si>
  <si>
    <t>win6502</t>
  </si>
  <si>
    <t>WIN6505</t>
  </si>
  <si>
    <t>win6506</t>
  </si>
  <si>
    <t>WIN6507</t>
  </si>
  <si>
    <t>WIN6508</t>
  </si>
  <si>
    <t>WIN6509</t>
  </si>
  <si>
    <t>WIN6518</t>
  </si>
  <si>
    <t>WIN6528</t>
  </si>
  <si>
    <t>WIN6542</t>
  </si>
  <si>
    <t>WIN6543</t>
  </si>
  <si>
    <t>WIN6544</t>
  </si>
  <si>
    <t>WIN6545</t>
  </si>
  <si>
    <t>WIN6546</t>
  </si>
  <si>
    <t>win6548</t>
  </si>
  <si>
    <t>win6558</t>
  </si>
  <si>
    <t>WIN6565</t>
  </si>
  <si>
    <t>WIN6566</t>
  </si>
  <si>
    <t>win6569</t>
  </si>
  <si>
    <t>WIN6570</t>
  </si>
  <si>
    <t>WIN6585</t>
  </si>
  <si>
    <t>win6591</t>
  </si>
  <si>
    <t>WIN6596</t>
  </si>
  <si>
    <t>win6606</t>
  </si>
  <si>
    <t>win6610</t>
  </si>
  <si>
    <t>win6613</t>
  </si>
  <si>
    <t>WIN6614</t>
  </si>
  <si>
    <t>WIN6615</t>
  </si>
  <si>
    <t>win6618</t>
  </si>
  <si>
    <t>WIN6629</t>
  </si>
  <si>
    <t>win6634</t>
  </si>
  <si>
    <t>win6639</t>
  </si>
  <si>
    <t>WIN6646</t>
  </si>
  <si>
    <t>WIN6658</t>
  </si>
  <si>
    <t>WIN6662</t>
  </si>
  <si>
    <t>win6663</t>
  </si>
  <si>
    <t>win6664</t>
  </si>
  <si>
    <t>win6668</t>
  </si>
  <si>
    <t>WIN6670</t>
  </si>
  <si>
    <t>WIN6671</t>
  </si>
  <si>
    <t>win6673</t>
  </si>
  <si>
    <t>win6674</t>
  </si>
  <si>
    <t>WIN6675</t>
  </si>
  <si>
    <t>win6676</t>
  </si>
  <si>
    <t>win6677</t>
  </si>
  <si>
    <t>win6682</t>
  </si>
  <si>
    <t>win6683</t>
  </si>
  <si>
    <t>win6684</t>
  </si>
  <si>
    <t>win6689</t>
  </si>
  <si>
    <t>WIN6692</t>
  </si>
  <si>
    <t>win6694</t>
  </si>
  <si>
    <t>win6697</t>
  </si>
  <si>
    <t>WIN6702</t>
  </si>
  <si>
    <t>win6705</t>
  </si>
  <si>
    <t>WIN6709</t>
  </si>
  <si>
    <t>win6710</t>
  </si>
  <si>
    <t>win6711</t>
  </si>
  <si>
    <t>win6713</t>
  </si>
  <si>
    <t>win6722</t>
  </si>
  <si>
    <t>win6728</t>
  </si>
  <si>
    <t>WIN6730</t>
  </si>
  <si>
    <t>WIN6734</t>
  </si>
  <si>
    <t>win6735</t>
  </si>
  <si>
    <t>win6738</t>
  </si>
  <si>
    <t>win6739</t>
  </si>
  <si>
    <t>win6743</t>
  </si>
  <si>
    <t>WIN6744</t>
  </si>
  <si>
    <t>win6754</t>
  </si>
  <si>
    <t>win6757</t>
  </si>
  <si>
    <t>win6760</t>
  </si>
  <si>
    <t>win6768</t>
  </si>
  <si>
    <t>win6770</t>
  </si>
  <si>
    <t>win6774</t>
  </si>
  <si>
    <t>win6776</t>
  </si>
  <si>
    <t>win6777</t>
  </si>
  <si>
    <t>win6781</t>
  </si>
  <si>
    <t>win6782</t>
  </si>
  <si>
    <t>win6788</t>
  </si>
  <si>
    <t>win6794</t>
  </si>
  <si>
    <t>win6795</t>
  </si>
  <si>
    <t>win6802</t>
  </si>
  <si>
    <t>win6803</t>
  </si>
  <si>
    <t>win6807</t>
  </si>
  <si>
    <t>win6823</t>
  </si>
  <si>
    <t>win6824</t>
  </si>
  <si>
    <t>win6826</t>
  </si>
  <si>
    <t>win6829</t>
  </si>
  <si>
    <t>win6830</t>
  </si>
  <si>
    <t>win6831</t>
  </si>
  <si>
    <t>WIN6839</t>
  </si>
  <si>
    <t>win6843</t>
  </si>
  <si>
    <t>WIN6844</t>
  </si>
  <si>
    <t>win6846</t>
  </si>
  <si>
    <t>win6847</t>
  </si>
  <si>
    <t>win6848</t>
  </si>
  <si>
    <t>win6849</t>
  </si>
  <si>
    <t>WIN6852</t>
  </si>
  <si>
    <t>win6856</t>
  </si>
  <si>
    <t>win6857</t>
  </si>
  <si>
    <t>win6858</t>
  </si>
  <si>
    <t>win6859</t>
  </si>
  <si>
    <t>WIN6860</t>
  </si>
  <si>
    <t>win6863</t>
  </si>
  <si>
    <t>win6866</t>
  </si>
  <si>
    <t>win6869</t>
  </si>
  <si>
    <t>win6872</t>
  </si>
  <si>
    <t>win6873</t>
  </si>
  <si>
    <t>WIN6875</t>
  </si>
  <si>
    <t>win6880</t>
  </si>
  <si>
    <t>win6882</t>
  </si>
  <si>
    <t>win6883</t>
  </si>
  <si>
    <t>WIN6886</t>
  </si>
  <si>
    <t>win6888</t>
  </si>
  <si>
    <t>win6891</t>
  </si>
  <si>
    <t>win6892</t>
  </si>
  <si>
    <t>win6895</t>
  </si>
  <si>
    <t>WIN6896</t>
  </si>
  <si>
    <t>win6900</t>
  </si>
  <si>
    <t>WIN6916</t>
  </si>
  <si>
    <t>win6919</t>
  </si>
  <si>
    <t>win6920</t>
  </si>
  <si>
    <t>win6921</t>
  </si>
  <si>
    <t>WIN6923</t>
  </si>
  <si>
    <t>WIN6929</t>
  </si>
  <si>
    <t>WIN6938</t>
  </si>
  <si>
    <t>win6939</t>
  </si>
  <si>
    <t>WIN6951</t>
  </si>
  <si>
    <t>WIN6957</t>
  </si>
  <si>
    <t>win6964</t>
  </si>
  <si>
    <t>WIN6967</t>
  </si>
  <si>
    <t>win6970</t>
  </si>
  <si>
    <t>win6974</t>
  </si>
  <si>
    <t>win6978</t>
  </si>
  <si>
    <t>win6985</t>
  </si>
  <si>
    <t>WIN6990</t>
  </si>
  <si>
    <t>win6991</t>
  </si>
  <si>
    <t>WIN6992</t>
  </si>
  <si>
    <t>WIN6993</t>
  </si>
  <si>
    <t>WIN6997</t>
  </si>
  <si>
    <t>WIN6999</t>
  </si>
  <si>
    <t>WINF203</t>
  </si>
  <si>
    <t>winF205</t>
  </si>
  <si>
    <t>winF209</t>
  </si>
  <si>
    <t>WINMART</t>
  </si>
  <si>
    <t>winmart0001</t>
  </si>
  <si>
    <t>WOWMART</t>
  </si>
  <si>
    <t>Ghi chú</t>
  </si>
  <si>
    <t>Trạng Thái ghi sổ</t>
  </si>
  <si>
    <t>NHÓM KHÁCH HÀNG</t>
  </si>
  <si>
    <t>TÊN NHÓM KHÁCH HÀNG</t>
  </si>
  <si>
    <t>Nhân viên sale</t>
  </si>
  <si>
    <t>VIỆT Ý NHA TRANG</t>
  </si>
  <si>
    <t>NVK00082</t>
  </si>
  <si>
    <t>BH2374213</t>
  </si>
  <si>
    <t>TC251110-01009-00048</t>
  </si>
  <si>
    <t>BH2374215</t>
  </si>
  <si>
    <t>TC251110-01016-00029</t>
  </si>
  <si>
    <t>BH2374347</t>
  </si>
  <si>
    <t>TC251110-01013-00240</t>
  </si>
  <si>
    <t>BH2374350</t>
  </si>
  <si>
    <t>TC251110-01006-00071</t>
  </si>
  <si>
    <t>BH2374351</t>
  </si>
  <si>
    <t>TC251110-01004-00163</t>
  </si>
  <si>
    <t>BH2367730</t>
  </si>
  <si>
    <t>Bán hàng CÔNG TY CỔ PHẦN TRUNG TÂM THƯƠNG MẠI LOTTE VIỆT NAM - CHI NHÁNH TÂY HỒ theo hóa đơn 00076765</t>
  </si>
  <si>
    <t>BH2375687</t>
  </si>
  <si>
    <t>TC251119-01016-00014</t>
  </si>
  <si>
    <t>BH2375701</t>
  </si>
  <si>
    <t>251119-01002-00033 - LOTTEMART PHÚ THỌ</t>
  </si>
  <si>
    <t>BH2375703</t>
  </si>
  <si>
    <t>251119-01010-00063</t>
  </si>
  <si>
    <t>BH2375709</t>
  </si>
  <si>
    <t>251117-01012-00362</t>
  </si>
  <si>
    <t>BH2375739</t>
  </si>
  <si>
    <t>251120-01001-00265 - LOTTE NAM SÀI GÒN</t>
  </si>
  <si>
    <t>BH2375740</t>
  </si>
  <si>
    <t>251119-01001-00221 - LOTTE NAM SÀI GÒN</t>
  </si>
  <si>
    <t>BH2375808</t>
  </si>
  <si>
    <t>TC251121-01004-00062</t>
  </si>
  <si>
    <t>BH2375809</t>
  </si>
  <si>
    <t>TC251121-01004-00224</t>
  </si>
  <si>
    <t>BH2375840</t>
  </si>
  <si>
    <t>251120-01012-00299</t>
  </si>
  <si>
    <t>BH2368625</t>
  </si>
  <si>
    <t>Bán hàng CÔNG TY CỔ PHẦN TRUNG TÂM THƯƠNG MẠI LOTTE VIỆT NAM - CHI NHÁNH TÂY HỒ theo hóa đơn 00078466</t>
  </si>
  <si>
    <t>BH2368626</t>
  </si>
  <si>
    <t>Bán hàng CÔNG TY CỔ PHẦN TRUNG TÂM THƯƠNG MẠI LOTTE VIỆT NAM - CHI NHÁNH TÂY HỒ theo hóa đơn 00078467</t>
  </si>
  <si>
    <t>BH2376208</t>
  </si>
  <si>
    <t>251122-01012-00087</t>
  </si>
  <si>
    <t>BH2376209</t>
  </si>
  <si>
    <t>251124-01012-00176</t>
  </si>
  <si>
    <t>BH2376250</t>
  </si>
  <si>
    <t>TC251124-01011-00246</t>
  </si>
  <si>
    <t>BH2376248</t>
  </si>
  <si>
    <t>TC251124-01006-00147</t>
  </si>
  <si>
    <t>BH2376249</t>
  </si>
  <si>
    <t>TC251124-01006-00412</t>
  </si>
  <si>
    <t>BH2376503</t>
  </si>
  <si>
    <t>251125-01001-00074 - LOTTE NAM SÀI GÒN</t>
  </si>
  <si>
    <t>BH2376504</t>
  </si>
  <si>
    <t>251124-01001-00482 - LOTTE NAM SÀI GÒN</t>
  </si>
  <si>
    <t>BH2376585</t>
  </si>
  <si>
    <t>TC251126-01013-00267</t>
  </si>
  <si>
    <t>BH2376586</t>
  </si>
  <si>
    <t>TC251128-01013-00045</t>
  </si>
  <si>
    <t>BH2376587</t>
  </si>
  <si>
    <t>TC251127-01016-00011</t>
  </si>
  <si>
    <t>BH2377268</t>
  </si>
  <si>
    <t>251128-01012-00069</t>
  </si>
  <si>
    <t>BH2377282</t>
  </si>
  <si>
    <t>251128-01005-00079</t>
  </si>
  <si>
    <t>BH2377292</t>
  </si>
  <si>
    <t>251128-01001-00244 - LOTTE NAM SÀI GÒN</t>
  </si>
  <si>
    <t>BH2375534</t>
  </si>
  <si>
    <t>251117-01003-00057</t>
  </si>
  <si>
    <t>BH2369905</t>
  </si>
  <si>
    <t>Bán hàng CÔNG TY CỔ PHẦN TRUNG TÂM THƯƠNG MẠI LOTTE VIỆT NAM - CHI NHÁNH BA ĐÌNH theo hóa đơn 00080212</t>
  </si>
  <si>
    <t>BH2369906</t>
  </si>
  <si>
    <t>Bán hàng CÔNG TY CỔ PHẦN TRUNG TÂM THƯƠNG MẠI LOTTE VIỆT NAM - CHI NHÁNH TÂY HỒ theo hóa đơn 00080213</t>
  </si>
  <si>
    <t>BH2369907</t>
  </si>
  <si>
    <t>Bán hàng CÔNG TY CỔ PHẦN TRUNG TÂM THƯƠNG MẠI LOTTE VIỆT NAM - CHI NHÁNH TÂY HỒ theo hóa đơn 00080214</t>
  </si>
  <si>
    <t>BH2377412</t>
  </si>
  <si>
    <t>251201-01003-00017</t>
  </si>
  <si>
    <t>BH2377413</t>
  </si>
  <si>
    <t>251130-01003-00029</t>
  </si>
  <si>
    <t>BH2377564</t>
  </si>
  <si>
    <t>TC251202-01006-00080</t>
  </si>
  <si>
    <t>BH2377565</t>
  </si>
  <si>
    <t>TC251203-01009-00023</t>
  </si>
  <si>
    <t>BH2377566</t>
  </si>
  <si>
    <t>TC251203-01011-00037</t>
  </si>
  <si>
    <t>BH2377567</t>
  </si>
  <si>
    <t>TC251203-01004-00048</t>
  </si>
  <si>
    <t>BH2377568</t>
  </si>
  <si>
    <t>TC251203-01004-00174</t>
  </si>
  <si>
    <t>BH2377628</t>
  </si>
  <si>
    <t>BH2377651</t>
  </si>
  <si>
    <t>251204-01010-00109</t>
  </si>
  <si>
    <t>BH2378007</t>
  </si>
  <si>
    <t>251205-01005-00076</t>
  </si>
  <si>
    <t>BH2378101</t>
  </si>
  <si>
    <t>TC251208-01009-00035</t>
  </si>
  <si>
    <t>BH2378102</t>
  </si>
  <si>
    <t>TC251208-01016-00012</t>
  </si>
  <si>
    <t>BH2378103</t>
  </si>
  <si>
    <t>BH2378291</t>
  </si>
  <si>
    <t>TC251210-01011-00017</t>
  </si>
  <si>
    <t>BH2378292</t>
  </si>
  <si>
    <t>TC251209-01013-00185</t>
  </si>
  <si>
    <t>BH2378401</t>
  </si>
  <si>
    <t>251211-01012-00328</t>
  </si>
  <si>
    <t>BH2378468</t>
  </si>
  <si>
    <t>BH2378469</t>
  </si>
  <si>
    <t>251211-01001-00299</t>
  </si>
  <si>
    <t>BH2378470</t>
  </si>
  <si>
    <t>BH2378513</t>
  </si>
  <si>
    <t>251212-01005-00095</t>
  </si>
  <si>
    <t>BH2378467</t>
  </si>
  <si>
    <t>TC251211-01006-00008</t>
  </si>
  <si>
    <t>BH2371774</t>
  </si>
  <si>
    <t>Bán hàng CÔNG TY CỔ PHẦN TRUNG TÂM THƯƠNG MẠI LOTTE VIỆT NAM - CHI NHÁNH TÂY HỒ theo hóa đơn 00084071</t>
  </si>
  <si>
    <t>BH2379036</t>
  </si>
  <si>
    <t>TC251215-01016-00025</t>
  </si>
  <si>
    <t>BH2379044</t>
  </si>
  <si>
    <t>BH2379153</t>
  </si>
  <si>
    <t>251215-01012-00476</t>
  </si>
  <si>
    <t>BH2379211</t>
  </si>
  <si>
    <t>BH2379210</t>
  </si>
  <si>
    <t>BH2379299</t>
  </si>
  <si>
    <t>251218-01012-00202</t>
  </si>
  <si>
    <t>BH2379296</t>
  </si>
  <si>
    <t>BH2379276</t>
  </si>
  <si>
    <t>251215-01003-00089</t>
  </si>
  <si>
    <t>BH2379297</t>
  </si>
  <si>
    <t>BH2379318</t>
  </si>
  <si>
    <t>TC251217-01004-00143</t>
  </si>
  <si>
    <t>BH2379317</t>
  </si>
  <si>
    <t>TC251218-01013-00073</t>
  </si>
  <si>
    <t>BH2372828</t>
  </si>
  <si>
    <t>Bán hàng CÔNG TY CỔ PHẦN TRUNG TÂM THƯƠNG MẠI LOTTE VIỆT NAM - CHI NHÁNH BA ĐÌNH theo hóa đơn 00085940</t>
  </si>
  <si>
    <t>BH2372778</t>
  </si>
  <si>
    <t>Bán hàng CÔNG TY CỔ PHẦN TRUNG TÂM THƯƠNG MẠI LOTTE VIỆT NAM - CHI NHÁNH TÂY HỒ theo hóa đơn 00085928</t>
  </si>
  <si>
    <t>BH2380006</t>
  </si>
  <si>
    <t>251220-01012-00226</t>
  </si>
  <si>
    <t>BH2373397</t>
  </si>
  <si>
    <t>Bán hàng CÔNG TY CỔ PHẦN TRUNG TÂM THƯƠNG MẠI LOTTE VIỆT NAM - CHI NHÁNH TÂY HỒ theo hóa đơn 00087248</t>
  </si>
  <si>
    <t>BH2380456</t>
  </si>
  <si>
    <t>TC251224-01006-00024</t>
  </si>
  <si>
    <t>BH2373399</t>
  </si>
  <si>
    <t>Bán hàng CÔNG TY CỔ PHẦN TRUNG TÂM THƯƠNG MẠI LOTTE VIỆT NAM - CHI NHÁNH TÂY HỒ theo hóa đơn 00087253</t>
  </si>
  <si>
    <t>BH2380474</t>
  </si>
  <si>
    <t>251224-01005-00077</t>
  </si>
  <si>
    <t>BH2380457</t>
  </si>
  <si>
    <t>TC251224-01004-00298</t>
  </si>
  <si>
    <t>BH2380460</t>
  </si>
  <si>
    <t>BH2380459</t>
  </si>
  <si>
    <t>BH2380473</t>
  </si>
  <si>
    <t>251222-01005-00270</t>
  </si>
  <si>
    <t>BH2380455</t>
  </si>
  <si>
    <t>TC251223-01013-00046</t>
  </si>
  <si>
    <t>BH2380566</t>
  </si>
  <si>
    <t>BH2380574</t>
  </si>
  <si>
    <t>251223-01012-00098</t>
  </si>
  <si>
    <t>BH2380565</t>
  </si>
  <si>
    <t>TMART-HNI-TTX-03018</t>
  </si>
  <si>
    <t>251204-01001-00024 - LOTTE NAM SÀI GÒN</t>
  </si>
  <si>
    <t>251208-01001-00309 - LOTTE NAM SÀI GÒN</t>
  </si>
  <si>
    <t>251211-01001-00049 - LOTTE NAM SÀI GÒN</t>
  </si>
  <si>
    <t>251210-01001-00295 - LOTTE NAM SÀI GÒN</t>
  </si>
  <si>
    <t>251215-01001-00450 - LOTTE NAM SÀI GÒN</t>
  </si>
  <si>
    <t>251216-01001-00282 - LOTTE NAM SÀI GÒN</t>
  </si>
  <si>
    <t>251217-01001-00231 - LOTTE NAM SÀI GÒN</t>
  </si>
  <si>
    <t>251218-01001-00076 - LOTTE NAM SÀI GÒN</t>
  </si>
  <si>
    <t>251218-01001-00254 - LOTTE NAM SÀI GÒN</t>
  </si>
  <si>
    <t>251222-01001-00341 - LOTTE NAM SÀI GÒN</t>
  </si>
  <si>
    <t>251223-01001-00316 - LOTTE NAM SÀI GÒN</t>
  </si>
  <si>
    <t>251225-01001-00227 - LOTTE NAM SÀI GÒN</t>
  </si>
  <si>
    <t>251225-01001-00342 - LOTTE NAM SÀI GÒN</t>
  </si>
  <si>
    <t>BH2380601</t>
  </si>
  <si>
    <t>TC251226-01013-00053</t>
  </si>
  <si>
    <t>BH2380602</t>
  </si>
  <si>
    <t>TC251225-01016-00222</t>
  </si>
  <si>
    <t>BH2381035</t>
  </si>
  <si>
    <t>251225-01005-00097</t>
  </si>
  <si>
    <t>BH2373843</t>
  </si>
  <si>
    <t>Bán hàng CÔNG TY CỔ PHẦN TRUNG TÂM THƯƠNG MẠI LOTTE VIỆT NAM - CHI NHÁNH TÂY HỒ theo hóa đơn 00088250</t>
  </si>
  <si>
    <t>BH2381111</t>
  </si>
  <si>
    <t>TC251229-01004-00074</t>
  </si>
  <si>
    <t>BH2381112</t>
  </si>
  <si>
    <t>TC251229-01006-00150</t>
  </si>
  <si>
    <t>BH2381113</t>
  </si>
  <si>
    <t>TC251228-01006-00007</t>
  </si>
  <si>
    <t>BH2381114</t>
  </si>
  <si>
    <t>TC251229-01011-00022</t>
  </si>
  <si>
    <t>BH2381185</t>
  </si>
  <si>
    <t>251229-01005-00183</t>
  </si>
  <si>
    <t>BH2381303</t>
  </si>
  <si>
    <t>251230-01012-00030</t>
  </si>
  <si>
    <t>BH2381304</t>
  </si>
  <si>
    <t>251230-01012-00049</t>
  </si>
  <si>
    <t>MDV/PVH/00345</t>
  </si>
  <si>
    <t>phí vận chuyển T11.2025</t>
  </si>
  <si>
    <t>AAU-HCM-Q1-002</t>
  </si>
  <si>
    <t>AAU-HCM-Q2-001</t>
  </si>
  <si>
    <t>AAU-HCM-Q2-003</t>
  </si>
  <si>
    <t>AAU-HCM-TPU-000</t>
  </si>
  <si>
    <t>CircleK-AGG-01-020</t>
  </si>
  <si>
    <t>CircleK-AGG-01-027</t>
  </si>
  <si>
    <t>CircleK-AGG-01-CT5012</t>
  </si>
  <si>
    <t>CircleK-AGG-01-CT5013</t>
  </si>
  <si>
    <t>CircleK-AGG-01-CT5014</t>
  </si>
  <si>
    <t>CircleK-BDG-01-011</t>
  </si>
  <si>
    <t>CircleK-BDG-01-BD7002</t>
  </si>
  <si>
    <t>CircleK-BDG-01-BD7003</t>
  </si>
  <si>
    <t>CircleK-BDG-01-BD7005</t>
  </si>
  <si>
    <t>CircleK-BDG-01-BD7006</t>
  </si>
  <si>
    <t>CircleK-BDG-01-BD7010</t>
  </si>
  <si>
    <t>CircleK-BDG-01-BD7011</t>
  </si>
  <si>
    <t>CircleK-BDG-01-BD7015</t>
  </si>
  <si>
    <t>CircleK-BDG-01-SG0138</t>
  </si>
  <si>
    <t>CircleK-BNH-00-024</t>
  </si>
  <si>
    <t>CircleK-BNH-00-HN2235</t>
  </si>
  <si>
    <t>CircleK-BNH-00-HN2242</t>
  </si>
  <si>
    <t>CircleK-BNH-00-HN2252</t>
  </si>
  <si>
    <t>CircleK-BNH-00-HN2271</t>
  </si>
  <si>
    <t>CircleK-CTO-01-017</t>
  </si>
  <si>
    <t>CircleK-CTO-01-CT5001</t>
  </si>
  <si>
    <t>CircleK-CTO-01-CT5004</t>
  </si>
  <si>
    <t>CircleK-CTO-01-CT5005</t>
  </si>
  <si>
    <t>CircleK-CTO-01-CT5006</t>
  </si>
  <si>
    <t>CircleK-CTO-01-CT5007</t>
  </si>
  <si>
    <t>CircleK-CTO-01-CT5008</t>
  </si>
  <si>
    <t>CircleK-CTO-01-CT5009</t>
  </si>
  <si>
    <t>CircleK-CTO-01-CT5010</t>
  </si>
  <si>
    <t>CircleK-CTO-01-CT5011</t>
  </si>
  <si>
    <t>CircleK-CTO-01-CT5015</t>
  </si>
  <si>
    <t>CircleK-CTO-01-CT5016</t>
  </si>
  <si>
    <t>CircleK-CTO-01-CT5017</t>
  </si>
  <si>
    <t>CircleK-CTO-01-CT5018</t>
  </si>
  <si>
    <t>CircleK-CTO-01-CT5019</t>
  </si>
  <si>
    <t>CircleK-CTO-01-CT5020</t>
  </si>
  <si>
    <t>CircleK-CTO-01-CT5021</t>
  </si>
  <si>
    <t>CircleK-DNI-01-021</t>
  </si>
  <si>
    <t>CircleK-DNI-01-BD7004</t>
  </si>
  <si>
    <t>CircleK-DNI-01-BD7007</t>
  </si>
  <si>
    <t>CircleK-DNI-01-BD7008</t>
  </si>
  <si>
    <t>CircleK-DNI-01-BD7009</t>
  </si>
  <si>
    <t>CircleK-DNI-01-BD7012</t>
  </si>
  <si>
    <t>CircleK-DNI-01-BD7013</t>
  </si>
  <si>
    <t>CircleK-DNI-01-BD7016</t>
  </si>
  <si>
    <t>CircleK-DNI-01-BD7017</t>
  </si>
  <si>
    <t>CircleK-DTP-01-022</t>
  </si>
  <si>
    <t>CircleK-HCM-BTH-SG0051</t>
  </si>
  <si>
    <t>CircleK-HCM-BTH-SG0053</t>
  </si>
  <si>
    <t>CircleK-HCM-BTH-SG0070</t>
  </si>
  <si>
    <t>CircleK-HCM-BTH-SG0095</t>
  </si>
  <si>
    <t>CircleK-HCM-BTH-SG0097</t>
  </si>
  <si>
    <t>CircleK-HCM-BTH-SG0131</t>
  </si>
  <si>
    <t>CircleK-HCM-BTH-SG0157</t>
  </si>
  <si>
    <t>CircleK-HCM-BTH-SG0205</t>
  </si>
  <si>
    <t>CircleK-HCM-BTH-SG0212</t>
  </si>
  <si>
    <t>CircleK-HCM-BTH-SG0217</t>
  </si>
  <si>
    <t>CircleK-HCM-BTH-SG0225</t>
  </si>
  <si>
    <t>CircleK-HCM-BTH-SG0226</t>
  </si>
  <si>
    <t>CircleK-HCM-BTH-SG0235</t>
  </si>
  <si>
    <t>CircleK-HCM-BTH-SG0247</t>
  </si>
  <si>
    <t>CircleK-HCM-BTH-SG0275</t>
  </si>
  <si>
    <t>CircleK-HCM-BTH-SG0300</t>
  </si>
  <si>
    <t>CircleK-HCM-BTH-SG0319</t>
  </si>
  <si>
    <t>CircleK-HCM-BTH-SG0355</t>
  </si>
  <si>
    <t>CircleK-HCM-BTN-SG0127</t>
  </si>
  <si>
    <t>CircleK-HCM-BTN-SG0137</t>
  </si>
  <si>
    <t>CircleK-HCM-BTN-SG0219</t>
  </si>
  <si>
    <t>CircleK-HCM-BTN-SG0231</t>
  </si>
  <si>
    <t>CircleK-HCM-BTN-SG0279</t>
  </si>
  <si>
    <t>CircleK-HCM-BTN-SG0294</t>
  </si>
  <si>
    <t>CircleK-HCM-BTN-SG0344</t>
  </si>
  <si>
    <t>CircleK-HCM-GVP-SG0101</t>
  </si>
  <si>
    <t>CircleK-HCM-GVP-SG0117</t>
  </si>
  <si>
    <t>CircleK-HCM-GVP-SG0129</t>
  </si>
  <si>
    <t>CircleK-HCM-GVP-SG0139</t>
  </si>
  <si>
    <t>CircleK-HCM-GVP-SG0176</t>
  </si>
  <si>
    <t>CircleK-HCM-GVP-SG0207</t>
  </si>
  <si>
    <t>CircleK-HCM-GVP-SG0254</t>
  </si>
  <si>
    <t>CircleK-HCM-GVP-SG0272</t>
  </si>
  <si>
    <t>CircleK 336 Nguyễn Thái Sơn</t>
  </si>
  <si>
    <t>CircleK-HCM-GVP-SG0296</t>
  </si>
  <si>
    <t>CircleK-HCM-GVP-SG0306</t>
  </si>
  <si>
    <t>CircleK-HCM-GVP-SG0309</t>
  </si>
  <si>
    <t>CircleK-HCM-GVP-SG0313</t>
  </si>
  <si>
    <t>CircleK-HCM-GVP-SG0314</t>
  </si>
  <si>
    <t>CircleK-HCM-GVP-SG0320</t>
  </si>
  <si>
    <t>CircleK-HCM-GVP-SG0324</t>
  </si>
  <si>
    <t>CircleK-HCM-GVP-SG0328</t>
  </si>
  <si>
    <t>CircleK-HCM-GVP-SG0332</t>
  </si>
  <si>
    <t>CircleK-HCM-HBC-SG0265</t>
  </si>
  <si>
    <t>CircleK-HCM-HBC-SG0285</t>
  </si>
  <si>
    <t>CircleK-HCM-HBC-SG0340</t>
  </si>
  <si>
    <t>CircleK-HCM-HBC-SG0400</t>
  </si>
  <si>
    <t>CircleK-HCM-HMN-SG0304</t>
  </si>
  <si>
    <t>CircleK-HCM-HNB-SG0347</t>
  </si>
  <si>
    <t>CircleK-HCM-PNN-SG0060</t>
  </si>
  <si>
    <t>CircleK-HCM-PNN-SG0088</t>
  </si>
  <si>
    <t>CircleK-HCM-PNN-SG0190</t>
  </si>
  <si>
    <t>CircleK-HCM-PNN-SG0224</t>
  </si>
  <si>
    <t>CircleK-HCM-PNN-SG0266</t>
  </si>
  <si>
    <t>CircleK-HCM-PNN-SG0291</t>
  </si>
  <si>
    <t>CircleK-HCM-PNN-SG0308</t>
  </si>
  <si>
    <t>CircleK-HCM-PNN-SG0311</t>
  </si>
  <si>
    <t>CircleK-HCM-PNN-SG0354</t>
  </si>
  <si>
    <t>CircleK-HCM-Q1-000</t>
  </si>
  <si>
    <t>CircleK-HCM-Q10-SG0006</t>
  </si>
  <si>
    <t>CircleK-HCM-Q10-SG0034</t>
  </si>
  <si>
    <t>CircleK-HCM-Q10-SG0035</t>
  </si>
  <si>
    <t>CircleK-HCM-Q10-SG0062</t>
  </si>
  <si>
    <t>CircleK-HCM-Q10-SG0109</t>
  </si>
  <si>
    <t>CircleK-HCM-Q10-SG0168</t>
  </si>
  <si>
    <t>CircleK-HCM-Q10-SG0197</t>
  </si>
  <si>
    <t>CircleK-HCM-Q10-SG0222</t>
  </si>
  <si>
    <t>CircleK-HCM-Q10-SG0229</t>
  </si>
  <si>
    <t>CircleK-HCM-Q10-SG0267</t>
  </si>
  <si>
    <t>CircleK-HCM-Q10-SG0269</t>
  </si>
  <si>
    <t>CircleK-HCM-Q10-SG0284</t>
  </si>
  <si>
    <t>CircleK-HCM-Q10-SG0287</t>
  </si>
  <si>
    <t>CircleK-HCM-Q10-SG0305</t>
  </si>
  <si>
    <t>CircleK-HCM-Q11-SG0122</t>
  </si>
  <si>
    <t>CircleK-HCM-Q11-SG0181</t>
  </si>
  <si>
    <t>CircleK-HCM-Q11-SG0292</t>
  </si>
  <si>
    <t>CircleK-HCM-Q11-SG0298</t>
  </si>
  <si>
    <t>CircleK-HCM-Q11-SG0312</t>
  </si>
  <si>
    <t>CircleK-HCM-Q11-SG0329</t>
  </si>
  <si>
    <t>CircleK-HCM-Q12-SG0302</t>
  </si>
  <si>
    <t>CircleK-HCM-Q12-SG0325</t>
  </si>
  <si>
    <t>CircleK-HCM-Q1-SG0001</t>
  </si>
  <si>
    <t>CircleK-HCM-Q1-SG0012</t>
  </si>
  <si>
    <t>CircleK-HCM-Q1-SG0026</t>
  </si>
  <si>
    <t>CircleK-HCM-Q1-SG0040</t>
  </si>
  <si>
    <t>CircleK-HCM-Q1-SG0050</t>
  </si>
  <si>
    <t>CircleK-HCM-Q1-SG0056</t>
  </si>
  <si>
    <t>CircleK-HCM-Q1-SG0059</t>
  </si>
  <si>
    <t>CircleK-HCM-Q1-SG0068</t>
  </si>
  <si>
    <t>CircleK-HCM-Q1-SG0073</t>
  </si>
  <si>
    <t>CircleK-HCM-Q1-SG0077</t>
  </si>
  <si>
    <t>CircleK-HCM-Q1-SG0087</t>
  </si>
  <si>
    <t>CircleK-HCM-Q1-SG0091</t>
  </si>
  <si>
    <t>CircleK-HCM-Q1-SG0100</t>
  </si>
  <si>
    <t>CircleK-HCM-Q1-SG0102</t>
  </si>
  <si>
    <t>CircleK-HCM-Q1-SG0115</t>
  </si>
  <si>
    <t>CircleK-HCM-Q1-SG0144</t>
  </si>
  <si>
    <t>CircleK-HCM-Q1-SG0169</t>
  </si>
  <si>
    <t>CircleK-HCM-Q1-SG0194</t>
  </si>
  <si>
    <t>CircleK-HCM-Q1-SG0204</t>
  </si>
  <si>
    <t>CircleK-HCM-Q1-SG0216</t>
  </si>
  <si>
    <t>CircleK-HCM-Q1-SG0218</t>
  </si>
  <si>
    <t>CircleK-HCM-Q1-SG0227</t>
  </si>
  <si>
    <t>CircleK-HCM-Q1-SG0228</t>
  </si>
  <si>
    <t>CircleK-HCM-Q1-SG0230</t>
  </si>
  <si>
    <t>CircleK-HCM-Q1-SG0233</t>
  </si>
  <si>
    <t>CircleK-HCM-Q1-SG0237</t>
  </si>
  <si>
    <t>CircleK-HCM-Q1-SG0250</t>
  </si>
  <si>
    <t>CircleK-HCM-Q1-SG0258</t>
  </si>
  <si>
    <t>CircleK-HCM-Q1-SG0262</t>
  </si>
  <si>
    <t>CircleK-HCM-Q1-SG0278</t>
  </si>
  <si>
    <t>CircleK-HCM-Q1-SG0321</t>
  </si>
  <si>
    <t>CircleK-HCM-Q1-SG0331</t>
  </si>
  <si>
    <t>CircleK-HCM-Q1-SG0338</t>
  </si>
  <si>
    <t>CircleK-HCM-Q1-SG0342</t>
  </si>
  <si>
    <t>CircleK-HCM-Q1-SG0348</t>
  </si>
  <si>
    <t>CircleK-HCM-Q1-SG0350</t>
  </si>
  <si>
    <t>CircleK-HCM-Q2-SG0007</t>
  </si>
  <si>
    <t>CircleK-HCM-Q2-SG0206</t>
  </si>
  <si>
    <t>CircleK-HCM-Q2-SG0252</t>
  </si>
  <si>
    <t>CircleK-HCM-Q2-SG0264</t>
  </si>
  <si>
    <t>CircleK-HCM-Q2-SG0297</t>
  </si>
  <si>
    <t>CircleK-HCM-Q2-SG0334</t>
  </si>
  <si>
    <t>CircleK-HCM-Q2-SG0341</t>
  </si>
  <si>
    <t>CircleK-HCM-Q2-SG0349</t>
  </si>
  <si>
    <t>CircleK-HCM-Q3-SG0036</t>
  </si>
  <si>
    <t>CircleK-HCM-Q3-SG0058</t>
  </si>
  <si>
    <t>CircleK-HCM-Q3-SG0106</t>
  </si>
  <si>
    <t>CircleK-HCM-Q3-SG0160</t>
  </si>
  <si>
    <t>CircleK-HCM-Q3-SG0201</t>
  </si>
  <si>
    <t>CircleK-HCM-Q3-SG0211</t>
  </si>
  <si>
    <t>CircleK-HCM-Q3-SG0214</t>
  </si>
  <si>
    <t>CircleK-HCM-Q3-SG0240</t>
  </si>
  <si>
    <t>CircleK-HCM-Q3-SG0251</t>
  </si>
  <si>
    <t>CircleK-HCM-Q3-SG0346</t>
  </si>
  <si>
    <t>CircleK-HCM-Q4-SG0031</t>
  </si>
  <si>
    <t>CircleK-HCM-Q4-SG0042</t>
  </si>
  <si>
    <t>CircleK-HCM-Q4-SG0093</t>
  </si>
  <si>
    <t>CircleK-HCM-Q4-SG0145</t>
  </si>
  <si>
    <t>CircleK-HCM-Q4-SG0333</t>
  </si>
  <si>
    <t>CircleK-HCM-Q4-SG0353</t>
  </si>
  <si>
    <t>CircleK-HCM-Q5-SG0054</t>
  </si>
  <si>
    <t>CircleK-HCM-Q5-SG0081</t>
  </si>
  <si>
    <t>CircleK-HCM-Q5-SG0124</t>
  </si>
  <si>
    <t>CircleK-HCM-Q5-SG0234</t>
  </si>
  <si>
    <t>CircleK-HCM-Q5-SG0259</t>
  </si>
  <si>
    <t>CircleK-HCM-Q5-SG0281</t>
  </si>
  <si>
    <t>CircleK-HCM-Q6-SG0125</t>
  </si>
  <si>
    <t>CircleK-HCM-Q6-SG0146</t>
  </si>
  <si>
    <t>CircleK-HCM-Q6-SG0148</t>
  </si>
  <si>
    <t>CircleK-HCM-Q6-SG0198</t>
  </si>
  <si>
    <t>CircleK-HCM-Q6-SG0295</t>
  </si>
  <si>
    <t>CircleK-HCM-Q7-SG0014</t>
  </si>
  <si>
    <t>CircleK-HCM-Q7-SG0055</t>
  </si>
  <si>
    <t>CircleK-HCM-Q7-SG0057</t>
  </si>
  <si>
    <t>CircleK-HCM-Q7-SG0061</t>
  </si>
  <si>
    <t>CircleK-HCM-Q7-SG0072</t>
  </si>
  <si>
    <t>CircleK-HCM-Q7-SG0112</t>
  </si>
  <si>
    <t>CircleK-HCM-Q7-SG0114</t>
  </si>
  <si>
    <t>CircleK-HCM-Q7-SG0123</t>
  </si>
  <si>
    <t>CircleK-HCM-Q7-SG0133</t>
  </si>
  <si>
    <t>CircleK-HCM-Q7-SG0134</t>
  </si>
  <si>
    <t>CircleK-HCM-Q7-SG0143</t>
  </si>
  <si>
    <t>CircleK-HCM-Q7-SG0150</t>
  </si>
  <si>
    <t>CircleK-HCM-Q7-SG0159</t>
  </si>
  <si>
    <t>CircleK-HCM-Q7-SG0167</t>
  </si>
  <si>
    <t>CircleK-HCM-Q7-SG0177</t>
  </si>
  <si>
    <t>CircleK-HCM-Q7-SG0182</t>
  </si>
  <si>
    <t>CircleK-HCM-Q7-SG0183</t>
  </si>
  <si>
    <t>CircleK-HCM-Q7-SG0184</t>
  </si>
  <si>
    <t>CircleK-HCM-Q7-SG0188</t>
  </si>
  <si>
    <t>CircleK-HCM-Q7-SG0200</t>
  </si>
  <si>
    <t>CircleK-HCM-Q7-SG0256</t>
  </si>
  <si>
    <t>CircleK-HCM-Q7-SG0268</t>
  </si>
  <si>
    <t>CircleK-HCM-Q7-SG0273</t>
  </si>
  <si>
    <t>CircleK-HCM-Q7-SG0274</t>
  </si>
  <si>
    <t>CircleK-HCM-Q7-SG0282</t>
  </si>
  <si>
    <t>CircleK-HCM-Q7-SG0286</t>
  </si>
  <si>
    <t>CircleK-HCM-Q7-SG0289</t>
  </si>
  <si>
    <t>CircleK-HCM-Q7-SG0293</t>
  </si>
  <si>
    <t>CircleK-HCM-Q7-SG0317</t>
  </si>
  <si>
    <t>CircleK-HCM-Q8-SG0128</t>
  </si>
  <si>
    <t>CircleK-HCM-Q8-SG0130</t>
  </si>
  <si>
    <t>CircleK-HCM-Q8-SG0189</t>
  </si>
  <si>
    <t>CircleK-HCM-Q8-SG0232</t>
  </si>
  <si>
    <t>CircleK-HCM-Q8-SG0255</t>
  </si>
  <si>
    <t>CircleK-HCM-Q8-SG0315</t>
  </si>
  <si>
    <t>CircleK-HCM-Q8-SG0318</t>
  </si>
  <si>
    <t>CircleK-HCM-Q8-SG0345</t>
  </si>
  <si>
    <t>CircleK-HCM-Q9-SG0156</t>
  </si>
  <si>
    <t>CircleK-HCM-Q9-SG0164</t>
  </si>
  <si>
    <t>CircleK-HCM-Q9-SG0195</t>
  </si>
  <si>
    <t>CircleK-HCM-Q9-SG0199</t>
  </si>
  <si>
    <t>CircleK-HCM-Q9-SG0283</t>
  </si>
  <si>
    <t>CircleK-HCM-Q9-SG0316</t>
  </si>
  <si>
    <t>CircleK-HCM-Q9-SG0322</t>
  </si>
  <si>
    <t>CircleK-HCM-Q9-SG0323</t>
  </si>
  <si>
    <t>CircleK-HCM-Q9-SG0326</t>
  </si>
  <si>
    <t>CircleK-HCM-Q9-SG0335</t>
  </si>
  <si>
    <t>CircleK-HCM-Q9-SG0339</t>
  </si>
  <si>
    <t>CircleK-HCM-Q9-SG0351</t>
  </si>
  <si>
    <t>CircleK-HCM-TBH-SG0085</t>
  </si>
  <si>
    <t>CircleK-HCM-TBH-SG0086</t>
  </si>
  <si>
    <t>CircleK-HCM-TBH-SG0090</t>
  </si>
  <si>
    <t>CircleK-HCM-TBH-SG0103</t>
  </si>
  <si>
    <t>CircleK-HCM-TBH-SG0158</t>
  </si>
  <si>
    <t>CircleK-HCM-TBH-SG0162</t>
  </si>
  <si>
    <t>CircleK-HCM-TBH-SG0163</t>
  </si>
  <si>
    <t>CircleK-HCM-TBH-SG0220</t>
  </si>
  <si>
    <t>CircleK-HCM-TBH-SG0223</t>
  </si>
  <si>
    <t>CircleK-HCM-TBH-SG0239</t>
  </si>
  <si>
    <t>CircleK-HCM-TBH-SG0243</t>
  </si>
  <si>
    <t>CircleK-HCM-TBH-SG0248</t>
  </si>
  <si>
    <t>CircleK-HCM-TBH-SG0277</t>
  </si>
  <si>
    <t>CircleK-HCM-TBH-SG0299</t>
  </si>
  <si>
    <t>CircleK-HCM-TBH-SG0310</t>
  </si>
  <si>
    <t>CircleK-HCM-TBH-SG0343</t>
  </si>
  <si>
    <t>CircleK-HCM-TDC-SG0033</t>
  </si>
  <si>
    <t>CircleK-HCM-TDC-SG0154</t>
  </si>
  <si>
    <t>CircleK-HCM-TDC-SG0175</t>
  </si>
  <si>
    <t>CircleK-HCM-TDC-SG0288</t>
  </si>
  <si>
    <t>CircleK-HCM-TDC-SG0327</t>
  </si>
  <si>
    <t>CircleK-HCM-TDC-SG0330</t>
  </si>
  <si>
    <t>CircleK-HCM-TPU-SG0044</t>
  </si>
  <si>
    <t>CircleK-HCM-TPU-SG0136</t>
  </si>
  <si>
    <t>CircleK-HCM-TPU-SG0141</t>
  </si>
  <si>
    <t>CircleK-HCM-TPU-SG0155</t>
  </si>
  <si>
    <t>CircleK-HCM-TPU-SG0161</t>
  </si>
  <si>
    <t>CircleK-HCM-TPU-SG0174</t>
  </si>
  <si>
    <t>CircleK-HCM-TPU-SG0187</t>
  </si>
  <si>
    <t>CircleK-HCM-TPU-SG0236</t>
  </si>
  <si>
    <t>CircleK-HCM-TPU-SG0290</t>
  </si>
  <si>
    <t>CircleK-HCM-TPU-SG0301</t>
  </si>
  <si>
    <t>CircleK-HCM-TPU-SG0303</t>
  </si>
  <si>
    <t>CircleK-HCM-TPU-SG0307</t>
  </si>
  <si>
    <t>CircleK-HNI-BDH-HN2012</t>
  </si>
  <si>
    <t>CircleK-HNI-BDH-HN2057</t>
  </si>
  <si>
    <t>CircleK-HNI-BDH-HN2059</t>
  </si>
  <si>
    <t>CircleK-HNI-BDH-HN2074</t>
  </si>
  <si>
    <t>CircleK-HNI-BDH-HN2091</t>
  </si>
  <si>
    <t>CircleK-HNI-BDH-HN2092</t>
  </si>
  <si>
    <t>CircleK-HNI-BDH-HN2113</t>
  </si>
  <si>
    <t>CircleK-HNI-BDH-HN2136</t>
  </si>
  <si>
    <t>CircleK-HNI-BDH-HN2143</t>
  </si>
  <si>
    <t>CircleK-HNI-BDH-HN2144</t>
  </si>
  <si>
    <t>CircleK-HNI-BDH-HN2148</t>
  </si>
  <si>
    <t>CircleK-HNI-BDH-HN2149</t>
  </si>
  <si>
    <t>CircleK-HNI-BDH-HN2155</t>
  </si>
  <si>
    <t>CircleK-HNI-BDH-HN2175</t>
  </si>
  <si>
    <t>CircleK-HNI-BDH-HN2276</t>
  </si>
  <si>
    <t>CircleK-HNI-BTL-HN2065</t>
  </si>
  <si>
    <t>CircleK-HNI-BTL-HN2068</t>
  </si>
  <si>
    <t>CircleK-HNI-BTL-HN2070</t>
  </si>
  <si>
    <t>CircleK-HNI-BTL-HN2099</t>
  </si>
  <si>
    <t>CircleK-HNI-BTL-HN2213</t>
  </si>
  <si>
    <t>CircleK-HNI-BTL-HN2237</t>
  </si>
  <si>
    <t>CircleK-HNI-BTL-HN2267</t>
  </si>
  <si>
    <t>CircleK-HNI-CGY-HN2001</t>
  </si>
  <si>
    <t>CircleK-HNI-CGY-HN2010</t>
  </si>
  <si>
    <t>CircleK-HNI-CGY-HN2015</t>
  </si>
  <si>
    <t>CircleK-HNI-CGY-HN2020</t>
  </si>
  <si>
    <t>CircleK-HNI-CGY-HN2021</t>
  </si>
  <si>
    <t>CircleK-HNI-CGY-HN2025</t>
  </si>
  <si>
    <t>CircleK-HNI-CGY-HN2026</t>
  </si>
  <si>
    <t>CircleK-HNI-CGY-HN2037</t>
  </si>
  <si>
    <t>CircleK-HNI-CGY-HN2042</t>
  </si>
  <si>
    <t>CircleK-HNI-CGY-HN2047</t>
  </si>
  <si>
    <t>CircleK-HNI-CGY-HN2063</t>
  </si>
  <si>
    <t>CircleK-HNI-CGY-HN2064</t>
  </si>
  <si>
    <t>CircleK-HNI-CGY-HN2077</t>
  </si>
  <si>
    <t>CircleK-HNI-CGY-HN2107</t>
  </si>
  <si>
    <t>CircleK-HNI-CGY-HN2108</t>
  </si>
  <si>
    <t>CircleK-HNI-CGY-HN2110</t>
  </si>
  <si>
    <t>CircleK-HNI-CGY-HN2111</t>
  </si>
  <si>
    <t>CircleK-HNI-CGY-HN2114</t>
  </si>
  <si>
    <t>CircleK-HNI-CGY-HN2122</t>
  </si>
  <si>
    <t>CircleK-HNI-CGY-HN2128</t>
  </si>
  <si>
    <t>CircleK-HNI-CGY-HN2131</t>
  </si>
  <si>
    <t>CircleK-HNI-CGY-HN2164</t>
  </si>
  <si>
    <t>CircleK-HNI-CGY-HN2192</t>
  </si>
  <si>
    <t>CircleK-HNI-CGY-HN2230</t>
  </si>
  <si>
    <t>CircleK-HNI-CGY-HN2248</t>
  </si>
  <si>
    <t>CircleK-HNI-CGY-HN2249</t>
  </si>
  <si>
    <t>CircleK-HNI-CGY-HN2257</t>
  </si>
  <si>
    <t>CircleK-HNI-CGY-HN2261</t>
  </si>
  <si>
    <t>CircleK-HNI-CGY-HN2269</t>
  </si>
  <si>
    <t>CircleK-HNI-CGY-HN2273</t>
  </si>
  <si>
    <t>CircleK-HNI-CGY-HN2280</t>
  </si>
  <si>
    <t>CircleK-HNI-CGY-HN2283</t>
  </si>
  <si>
    <t>CircleK-HNI-DDA-HN2003</t>
  </si>
  <si>
    <t>CircleK-HNI-DDA-HN2014</t>
  </si>
  <si>
    <t>CircleK-HNI-DDA-HN2024</t>
  </si>
  <si>
    <t>CircleK-HNI-DDA-HN2036</t>
  </si>
  <si>
    <t>CircleK-HNI-DDA-HN2041</t>
  </si>
  <si>
    <t>CircleK-HNI-DDA-HN2078</t>
  </si>
  <si>
    <t>CircleK-HNI-DDA-HN2102</t>
  </si>
  <si>
    <t>CircleK-HNI-DDA-HN2112</t>
  </si>
  <si>
    <t>CircleK-HNI-DDA-HN2117</t>
  </si>
  <si>
    <t>CircleK-HNI-DDA-HN2121</t>
  </si>
  <si>
    <t>CircleK-HNI-DDA-HN2133</t>
  </si>
  <si>
    <t>CircleK-HNI-DDA-HN2142</t>
  </si>
  <si>
    <t>CircleK-HNI-DDA-HN2147</t>
  </si>
  <si>
    <t>CircleK-HNI-DDA-HN2160</t>
  </si>
  <si>
    <t>CircleK-HNI-DDA-HN2163</t>
  </si>
  <si>
    <t>CircleK-HNI-DDA-HN2167</t>
  </si>
  <si>
    <t>CircleK-HNI-DDA-HN2201</t>
  </si>
  <si>
    <t>CircleK-HNI-DDA-HN2211</t>
  </si>
  <si>
    <t>CircleK-HNI-DDA-HN2219</t>
  </si>
  <si>
    <t>CircleK-HNI-DDA-HN2226</t>
  </si>
  <si>
    <t>CircleK-HNI-DDA-HN2241</t>
  </si>
  <si>
    <t>CircleK-HNI-DDA-HN2254</t>
  </si>
  <si>
    <t>CircleK-HNI-DDA-HN2275</t>
  </si>
  <si>
    <t>CircleK-HNI-GLM-HN2194</t>
  </si>
  <si>
    <t>CircleK-HNI-GLM-HN2199</t>
  </si>
  <si>
    <t>CircleK-HNI-GLM-HN2200</t>
  </si>
  <si>
    <t>CircleK-HNI-GLM-HN2202</t>
  </si>
  <si>
    <t>CircleK-HNI-GLM-HN2204</t>
  </si>
  <si>
    <t>CircleK-HNI-GLM-HN2236</t>
  </si>
  <si>
    <t>CircleK-HNI-GLM-HN2239</t>
  </si>
  <si>
    <t>CircleK-HNI-GLM-HN2246</t>
  </si>
  <si>
    <t>CircleK-HNI-GLM-HN2259</t>
  </si>
  <si>
    <t>CircleK-HNI-GLM-HN2260</t>
  </si>
  <si>
    <t>CircleK-HNI-GLM-HN2264</t>
  </si>
  <si>
    <t>CircleK-HNI-HBT-HN2075</t>
  </si>
  <si>
    <t>CircleK-HNI-HBT-HN2086</t>
  </si>
  <si>
    <t>CircleK-HNI-HBT-HN2093</t>
  </si>
  <si>
    <t>CircleK-HNI-HBT-HN2094</t>
  </si>
  <si>
    <t>CircleK-HNI-HBT-HN2135</t>
  </si>
  <si>
    <t>CircleK-HNI-HBT-HN2141</t>
  </si>
  <si>
    <t>CircleK-HNI-HBT-HN2146</t>
  </si>
  <si>
    <t>CircleK-HNI-HBT-HN2152</t>
  </si>
  <si>
    <t>CircleK-HNI-HBT-HN2154</t>
  </si>
  <si>
    <t>CircleK-HNI-HBT-HN2170</t>
  </si>
  <si>
    <t>CircleK-HNI-HBT-HN2171</t>
  </si>
  <si>
    <t>CircleK-HNI-HBT-HN2172</t>
  </si>
  <si>
    <t>CircleK-HNI-HBT-HN2182</t>
  </si>
  <si>
    <t>CircleK-HNI-HBT-HN2186</t>
  </si>
  <si>
    <t>CircleK-HNI-HBT-HN2187</t>
  </si>
  <si>
    <t>CircleK-HNI-HBT-HN2195</t>
  </si>
  <si>
    <t>CircleK-HNI-HBT-HN2198</t>
  </si>
  <si>
    <t>CircleK-HNI-HBT-HN2206</t>
  </si>
  <si>
    <t>CircleK-HNI-HBT-HN2207</t>
  </si>
  <si>
    <t>CircleK-HNI-HBT-HN2216</t>
  </si>
  <si>
    <t>CircleK-HNI-HBT-HN2221</t>
  </si>
  <si>
    <t>CircleK-HNI-HBT-HN2238</t>
  </si>
  <si>
    <t>CircleK-HNI-HBT-HN2255</t>
  </si>
  <si>
    <t>CircleK-HNI-HBT-HN2277</t>
  </si>
  <si>
    <t>CircleK-HNI-HDG-HN2079</t>
  </si>
  <si>
    <t>CircleK-HNI-HDG-HN2082</t>
  </si>
  <si>
    <t>CircleK-HNI-HDG-HN2083</t>
  </si>
  <si>
    <t>CircleK-HNI-HDG-HN2085</t>
  </si>
  <si>
    <t>CircleK-HNI-HDG-HN2088</t>
  </si>
  <si>
    <t>CircleK-HNI-HDG-HN2150</t>
  </si>
  <si>
    <t>CircleK-HNI-HDG-HN2156</t>
  </si>
  <si>
    <t>CircleK-HNI-HDG-HN2169</t>
  </si>
  <si>
    <t>CircleK-HNI-HDG-HN2173</t>
  </si>
  <si>
    <t>CircleK-HNI-HDG-HN2179</t>
  </si>
  <si>
    <t>CircleK-HNI-HDG-HN2181</t>
  </si>
  <si>
    <t>CircleK-HNI-HDG-HN2184</t>
  </si>
  <si>
    <t>CircleK-HNI-HDG-HN2193</t>
  </si>
  <si>
    <t>CircleK-HNI-HDG-HN2209</t>
  </si>
  <si>
    <t>CircleK-HNI-HDG-HN2218</t>
  </si>
  <si>
    <t>CircleK-HNI-HDG-HN2227</t>
  </si>
  <si>
    <t>CircleK-HNI-HDG-HN2229</t>
  </si>
  <si>
    <t>CircleK-HNI-HDG-HN2231</t>
  </si>
  <si>
    <t>CircleK-HNI-HDG-HN2253</t>
  </si>
  <si>
    <t>CircleK-HNI-HDG-HN2270</t>
  </si>
  <si>
    <t>CircleK-HNI-HKM-HN2007</t>
  </si>
  <si>
    <t>CircleK-HNI-HKM-HN2013</t>
  </si>
  <si>
    <t>CircleK-HNI-HKM-HN2049</t>
  </si>
  <si>
    <t>CircleK-HNI-HKM-HN2056</t>
  </si>
  <si>
    <t>CircleK-HNI-HKM-HN2106</t>
  </si>
  <si>
    <t>CircleK-HNI-HKM-HN2109</t>
  </si>
  <si>
    <t>CircleK-HNI-HKM-HN2116</t>
  </si>
  <si>
    <t>CircleK-HNI-HKM-HN2127</t>
  </si>
  <si>
    <t>CircleK-HNI-HKM-HN2138</t>
  </si>
  <si>
    <t>CircleK-HNI-HKM-HN2210</t>
  </si>
  <si>
    <t>CircleK-HNI-HKM-HN2212</t>
  </si>
  <si>
    <t>CircleK-HNI-HKM-HN2214</t>
  </si>
  <si>
    <t>CircleK-HNI-HKM-HN2215</t>
  </si>
  <si>
    <t>CircleK-HNI-HKM-HN2225</t>
  </si>
  <si>
    <t>CircleK-HNI-HKM-HN2240</t>
  </si>
  <si>
    <t>CircleK-HNI-HKM-HN2256</t>
  </si>
  <si>
    <t>CircleK-HNI-HKM-HN2266</t>
  </si>
  <si>
    <t>CircleK-HNI-HKM-HN2268</t>
  </si>
  <si>
    <t>CircleK-HNI-HKM-HN2278</t>
  </si>
  <si>
    <t>CircleK-HNI-HKM-HN2279</t>
  </si>
  <si>
    <t>CircleK-HNI-HKM-HN2281</t>
  </si>
  <si>
    <t>CircleK-HNI-HKM-HN2282</t>
  </si>
  <si>
    <t>CircleK-HNI-HMI-HN2034</t>
  </si>
  <si>
    <t>CircleK-HNI-HMI-HN2045</t>
  </si>
  <si>
    <t>CircleK-HNI-HMI-HN2087</t>
  </si>
  <si>
    <t>CircleK-HNI-HMI-HN2145</t>
  </si>
  <si>
    <t>CircleK-HNI-HMI-HN2151</t>
  </si>
  <si>
    <t>CircleK-HNI-HMI-HN2177</t>
  </si>
  <si>
    <t>CircleK-HNI-HMI-HN2180</t>
  </si>
  <si>
    <t>CircleK-HNI-HMI-HN2189</t>
  </si>
  <si>
    <t>CircleK-HNI-HMI-HN2208</t>
  </si>
  <si>
    <t>CircleK-HNI-HMI-HN2250</t>
  </si>
  <si>
    <t>CircleK-HNI-HMI-HN2251</t>
  </si>
  <si>
    <t>CircleK-HNI-HMI-HN2258</t>
  </si>
  <si>
    <t>CircleK-HNI-HMI-HN2262</t>
  </si>
  <si>
    <t>CircleK-HNI-HMI-HN2263</t>
  </si>
  <si>
    <t>CircleK-HNI-LBN-HN2176</t>
  </si>
  <si>
    <t>CircleK-HNI-LBN-HN2183</t>
  </si>
  <si>
    <t>CircleK-HNI-LBN-HN2185</t>
  </si>
  <si>
    <t>CircleK-HNI-LBN-HN2188</t>
  </si>
  <si>
    <t>CircleK-HNI-LBN-HN2190</t>
  </si>
  <si>
    <t>CircleK-HNI-LBN-HN2205</t>
  </si>
  <si>
    <t>CircleK-HNI-LBN-HN2245</t>
  </si>
  <si>
    <t>CircleK-HNI-NTL-HN2048</t>
  </si>
  <si>
    <t>CircleK-HNI-NTL-HN2095</t>
  </si>
  <si>
    <t>CircleK-HNI-NTL-HN2104</t>
  </si>
  <si>
    <t>CircleK-HNI-NTL-HN2153</t>
  </si>
  <si>
    <t>CircleK-HNI-NTL-HN2168</t>
  </si>
  <si>
    <t>CircleK-HNI-NTL-HN2174</t>
  </si>
  <si>
    <t>CircleK-HNI-NTL-HN2197</t>
  </si>
  <si>
    <t>CircleK-HNI-NTL-HN2203</t>
  </si>
  <si>
    <t>CircleK-HNI-NTL-HN2228</t>
  </si>
  <si>
    <t>CircleK-HNI-NTL-HN2232</t>
  </si>
  <si>
    <t>CircleK-HNI-NTL-HN2243</t>
  </si>
  <si>
    <t>CircleK-HNI-NTL-HN2247</t>
  </si>
  <si>
    <t>CircleK-HNI-NTL-HN2274</t>
  </si>
  <si>
    <t>CircleK-HNI-THO-010</t>
  </si>
  <si>
    <t>CircleK-HNI-THO-HN2090</t>
  </si>
  <si>
    <t>CircleK-HNI-THO-HN2098</t>
  </si>
  <si>
    <t>CircleK-HNI-THO-HN2119</t>
  </si>
  <si>
    <t>CircleK-HNI-THO-HN2129</t>
  </si>
  <si>
    <t>CircleK-HNI-THO-HN2134</t>
  </si>
  <si>
    <t>CircleK-HNI-THO-HN2166</t>
  </si>
  <si>
    <t>CircleK-HNI-THO-HN2191</t>
  </si>
  <si>
    <t>CircleK-HNI-THO-HN2265</t>
  </si>
  <si>
    <t>CircleK-HNI-TTI-HN2040</t>
  </si>
  <si>
    <t>CircleK-HNI-TTI-HN2233</t>
  </si>
  <si>
    <t>CircleK-HNI-TTI-HN2272</t>
  </si>
  <si>
    <t>CircleK-HNI-TXN-HN2029</t>
  </si>
  <si>
    <t>CircleK-HNI-TXN-HN2032</t>
  </si>
  <si>
    <t>CircleK-HNI-TXN-HN2052</t>
  </si>
  <si>
    <t>CircleK-HNI-TXN-HN2053</t>
  </si>
  <si>
    <t>CircleK-HNI-TXN-HN2054</t>
  </si>
  <si>
    <t>CircleK-HNI-TXN-HN2089</t>
  </si>
  <si>
    <t>CircleK-HNI-TXN-HN2101</t>
  </si>
  <si>
    <t>CircleK-HNI-TXN-HN2118</t>
  </si>
  <si>
    <t>CircleK-HNI-TXN-HN2126</t>
  </si>
  <si>
    <t>CircleK-HNI-TXN-HN2139</t>
  </si>
  <si>
    <t>CircleK-HNI-TXN-HN2157</t>
  </si>
  <si>
    <t>CircleK-HNI-TXN-HN2158</t>
  </si>
  <si>
    <t>CircleK-HNI-TXN-HN2161</t>
  </si>
  <si>
    <t>CircleK-HNI-TXN-HN2162</t>
  </si>
  <si>
    <t>CircleK-HNI-TXN-HN2178</t>
  </si>
  <si>
    <t>CircleK-HNI-TXN-HN2196</t>
  </si>
  <si>
    <t>CircleK-HNI-TXN-HN2217</t>
  </si>
  <si>
    <t>CircleK-HNI-TXN-HN2220</t>
  </si>
  <si>
    <t>CircleK-HNI-TXN-HN2234</t>
  </si>
  <si>
    <t>CircleK-HNI-TXN-HN2244</t>
  </si>
  <si>
    <t>CircleK-HPG-00-019</t>
  </si>
  <si>
    <t>CircleK-HPG-00-HP6001</t>
  </si>
  <si>
    <t>CircleK-HPG-00-HP6002</t>
  </si>
  <si>
    <t>CircleK-HPG-00-HP6003</t>
  </si>
  <si>
    <t>CircleK-HPG-00-HP6005</t>
  </si>
  <si>
    <t>CircleK-HPG-00-HP6006</t>
  </si>
  <si>
    <t>CircleK-HPG-00-HP6007</t>
  </si>
  <si>
    <t>CircleK-HPG-00-HP6008</t>
  </si>
  <si>
    <t>CircleK-HPG-00-HP6009</t>
  </si>
  <si>
    <t>CircleK-HPG-00-HP6010</t>
  </si>
  <si>
    <t>CircleK-HPG-00-HP6011</t>
  </si>
  <si>
    <t>CircleK-HPG-00-HP6012</t>
  </si>
  <si>
    <t>CircleK-HPG-00-HP6013</t>
  </si>
  <si>
    <t>CircleK-HPG-00-HP6014</t>
  </si>
  <si>
    <t>CircleK-HPG-00-HP6015</t>
  </si>
  <si>
    <t>CircleK-HPG-00-HP6016</t>
  </si>
  <si>
    <t>CircleK-HPG-00-HP6017</t>
  </si>
  <si>
    <t>CircleK-HPG-00-HP6018</t>
  </si>
  <si>
    <t>CircleK-HYN-00-023</t>
  </si>
  <si>
    <t>CircleK-HYN-00-ND8001</t>
  </si>
  <si>
    <t>CircleK-HYN-00-ND8002</t>
  </si>
  <si>
    <t>CircleK-HYN-00-ND8003</t>
  </si>
  <si>
    <t>CircleK-KGG-01-CT5024</t>
  </si>
  <si>
    <t>CircleK-KGG-01-CT5025</t>
  </si>
  <si>
    <t>CircleK-KGG-01-CT5026</t>
  </si>
  <si>
    <t>CircleK-KHA-01-028</t>
  </si>
  <si>
    <t>CircleK-KHA-01-NT0001</t>
  </si>
  <si>
    <t>CircleK-KHA-01-NT0002</t>
  </si>
  <si>
    <t>CircleK-KHA-01-NT0003</t>
  </si>
  <si>
    <t>CircleK-KHA-01-NT0004</t>
  </si>
  <si>
    <t>CircleK-KHA-01-NT0005</t>
  </si>
  <si>
    <t>CircleK-KHA-01-NT0009</t>
  </si>
  <si>
    <t>CircleK-KHA-01-NT0010</t>
  </si>
  <si>
    <t>CircleK-KHA-01-NT0011</t>
  </si>
  <si>
    <t>CircleK-QNH-00-015</t>
  </si>
  <si>
    <t>CircleK-QNH-00-HL4001</t>
  </si>
  <si>
    <t>CircleK-QNH-00-HL4002</t>
  </si>
  <si>
    <t>CircleK-QNH-00-HL4005</t>
  </si>
  <si>
    <t>CircleK-QNH-00-HL4006</t>
  </si>
  <si>
    <t>CircleK-QNH-00-HL4007</t>
  </si>
  <si>
    <t>CircleK-TGG-01-CT5022</t>
  </si>
  <si>
    <t>CircleK-TGG-01-CT5023</t>
  </si>
  <si>
    <t>CircleK-TGG-01-CT5027</t>
  </si>
  <si>
    <t>CircleK-TNN-00-029</t>
  </si>
  <si>
    <t>CircleK-TNN-00-TN0001</t>
  </si>
  <si>
    <t>CircleK-TNN-00-TN0002</t>
  </si>
  <si>
    <t>CircleK-TNN-00-TN0003</t>
  </si>
  <si>
    <t>CircleK-TNN-00-TN0004</t>
  </si>
  <si>
    <t>CircleK-VTU-01-012</t>
  </si>
  <si>
    <t>CircleK-VTU-01-VT3003</t>
  </si>
  <si>
    <t>CircleK-VTU-01-VT3004</t>
  </si>
  <si>
    <t>CircleK-VTU-01-VT3005</t>
  </si>
  <si>
    <t>CircleK-VTU-01-VT3006</t>
  </si>
  <si>
    <t>CircleK-VTU-01-VT3008</t>
  </si>
  <si>
    <t>CircleK-VTU-01-VT3009</t>
  </si>
  <si>
    <t>CircleK-VTU-01-VT3010</t>
  </si>
  <si>
    <t>CircleK-VTU-01-VT3011</t>
  </si>
  <si>
    <t>CircleK-VTU-01-VT3012</t>
  </si>
  <si>
    <t>CircleK-VTU-01-VT3013</t>
  </si>
  <si>
    <t>CircleK-VTU-01-VT3014</t>
  </si>
  <si>
    <t>CircleK-VTU-01-VT3015</t>
  </si>
  <si>
    <t>CircleK-VTU-01-VT3017</t>
  </si>
  <si>
    <t>CircleK-VTU-01-VT3018</t>
  </si>
  <si>
    <t>CircleK-VTU-01-VT3019</t>
  </si>
  <si>
    <t>CircleK-VTU-01-VT3020</t>
  </si>
  <si>
    <t>CircleK-VTU-01-VT3021</t>
  </si>
  <si>
    <t>COOP-AGG-01-029</t>
  </si>
  <si>
    <t>COOP-AGG-01-037</t>
  </si>
  <si>
    <t>COOP-AGG-01-042</t>
  </si>
  <si>
    <t>COOP-AGG-01-060</t>
  </si>
  <si>
    <t>COOP-AGG-01-CHOMOI</t>
  </si>
  <si>
    <t>COOP-AGG-01-KIENGIANG</t>
  </si>
  <si>
    <t>COOP-AGG-01-RACHGIA</t>
  </si>
  <si>
    <t>COOP-AGG-01-SAIGONAG</t>
  </si>
  <si>
    <t>COOP-BDG-01-017</t>
  </si>
  <si>
    <t>COOP-BDG-01-0209</t>
  </si>
  <si>
    <t>COOP-BDG-01-025</t>
  </si>
  <si>
    <t>COOP-BDG-01-9327</t>
  </si>
  <si>
    <t>COOP-BDH-01-015</t>
  </si>
  <si>
    <t>COOP-BNH-00-014</t>
  </si>
  <si>
    <t>COOP-CMU-01-CAMAU</t>
  </si>
  <si>
    <t>COOP-CMU-01-SAIGONBL2</t>
  </si>
  <si>
    <t>COOP-CTO-01-028</t>
  </si>
  <si>
    <t>COOP-CTO-01-052</t>
  </si>
  <si>
    <t>COOP-CTO-01-72542</t>
  </si>
  <si>
    <t>COOP-CTO-01-CANTHO</t>
  </si>
  <si>
    <t>COOP-CTO-01-HAUGIANG</t>
  </si>
  <si>
    <t>COOP-CTO-01-SOCTRANG</t>
  </si>
  <si>
    <t>COOP-DKN-01-016</t>
  </si>
  <si>
    <t>COOP-DLK-01-061</t>
  </si>
  <si>
    <t>COOP-DLK-01-BUONHO</t>
  </si>
  <si>
    <t>COOP-DLK-01-PHUYEN</t>
  </si>
  <si>
    <t>COOP-DLK-01-SAIGONBMT</t>
  </si>
  <si>
    <t>COOP-DNG-01-054</t>
  </si>
  <si>
    <t>COOP-DNG-01-DANANG</t>
  </si>
  <si>
    <t>COOP-DNG-01-TAMKY</t>
  </si>
  <si>
    <t>COOP-DNI-01-053</t>
  </si>
  <si>
    <t>COOP-DNI-01-BIENHOA</t>
  </si>
  <si>
    <t>COOP-DNI-01-SAIGONBP</t>
  </si>
  <si>
    <t>COOP-DTP-01-012</t>
  </si>
  <si>
    <t>COOP-DTP-01-026</t>
  </si>
  <si>
    <t>COOP-DTP-01-027</t>
  </si>
  <si>
    <t>COOP-DTP-01-039</t>
  </si>
  <si>
    <t>COOP-DTP-01-040</t>
  </si>
  <si>
    <t>COOP-DTP-01-066</t>
  </si>
  <si>
    <t>COOP-DTP-01-CAIBE</t>
  </si>
  <si>
    <t>COOP-DTP-01-TIENGIANG</t>
  </si>
  <si>
    <t>COOPFAIR-HCM-Q10-0004</t>
  </si>
  <si>
    <t>COOPFAIR-HCM-Q1-PRICE</t>
  </si>
  <si>
    <t>COOPFAIR-HCM-Q7-0002</t>
  </si>
  <si>
    <t>COOPFAIR-HCM-Q8-0006</t>
  </si>
  <si>
    <t>COOPFAIR-HCM-Q9-0005</t>
  </si>
  <si>
    <t>COOPFAIR-HCM-TDC-0001</t>
  </si>
  <si>
    <t>COOPFAIR-HCM-TDC-0003</t>
  </si>
  <si>
    <t>COOPFINE-HCM-HBC-0002</t>
  </si>
  <si>
    <t>COOPFINE-HCM-Q1-0000</t>
  </si>
  <si>
    <t>COOPFINE-HCM-Q10-4201</t>
  </si>
  <si>
    <t>COOPFINE-HCM-Q2-4205</t>
  </si>
  <si>
    <t>COOPFINE-HCM-Q7-0001</t>
  </si>
  <si>
    <t>COOPFINE-HCM-Q7-0003</t>
  </si>
  <si>
    <t>COOPFOOD-BDG-01-123</t>
  </si>
  <si>
    <t>COOPFOOD-BDG-01-325</t>
  </si>
  <si>
    <t>COOPFOOD-BDG-01-6101</t>
  </si>
  <si>
    <t>COOPFOOD-BDG-01-82</t>
  </si>
  <si>
    <t>COOPFOOD-CTO-01-144</t>
  </si>
  <si>
    <t>COOPFOOD-DNG-01-DINHCHAU</t>
  </si>
  <si>
    <t>COOPFOOD-DNI-01-116</t>
  </si>
  <si>
    <t>COOPFOOD-HCM-HMN-676</t>
  </si>
  <si>
    <t>COOPFOOD-HCM-Q9-2167</t>
  </si>
  <si>
    <t>COOPFOOD-HCM-TDC-2166</t>
  </si>
  <si>
    <t>COOPFOOD-HCM-TPU-2165</t>
  </si>
  <si>
    <t>COOPFOOD-HNI-TXN-115</t>
  </si>
  <si>
    <t>COOPFOOD-HTH-00-15006</t>
  </si>
  <si>
    <t>COOPFOOD-PYN-01-PHUYEN</t>
  </si>
  <si>
    <t>COOPFOOD-THA-00-THANHHOA</t>
  </si>
  <si>
    <t>COOP-GLI-01-ANNHON</t>
  </si>
  <si>
    <t>COOP-GLI-01-BINHDINH</t>
  </si>
  <si>
    <t>COOP-GLI-01-CHUSE</t>
  </si>
  <si>
    <t>COOP-GLI-01-GIALAI</t>
  </si>
  <si>
    <t>COOP-HCM-BTH-00506</t>
  </si>
  <si>
    <t>COOP-HCM-BTH-00530</t>
  </si>
  <si>
    <t>COOP-HCM-BTH-0105</t>
  </si>
  <si>
    <t>COOP-HCM-BTH-0111</t>
  </si>
  <si>
    <t>COOP-HCM-BTH-0141</t>
  </si>
  <si>
    <t>COOP-HCM-BTH-0168</t>
  </si>
  <si>
    <t>COOP-HCM-BTH-018</t>
  </si>
  <si>
    <t>COOP-HCM-BTH-0268</t>
  </si>
  <si>
    <t>COOP-HCM-BTH-0297</t>
  </si>
  <si>
    <t>COOP-HCM-BTH-036</t>
  </si>
  <si>
    <t>COOP-HCM-BTH-0642</t>
  </si>
  <si>
    <t>COOP-HCM-BTH-0661</t>
  </si>
  <si>
    <t>COOP-HCM-BTH-2042</t>
  </si>
  <si>
    <t>COOP-HCM-BTH-2063</t>
  </si>
  <si>
    <t>COOP-HCM-BTH-2070</t>
  </si>
  <si>
    <t>COOP-HCM-BTH-2115</t>
  </si>
  <si>
    <t>COOP-HCM-BTH-214</t>
  </si>
  <si>
    <t>COOP-HCM-BTH-2154</t>
  </si>
  <si>
    <t>COOP-HCM-BTH-2217</t>
  </si>
  <si>
    <t>COOP-HCM-BTH-230</t>
  </si>
  <si>
    <t>COOP-HCM-BTH-9997</t>
  </si>
  <si>
    <t>COOP-HCM-BTH-9998</t>
  </si>
  <si>
    <t>COOP-HCM-BTH-NGUYENXI</t>
  </si>
  <si>
    <t>COOP-HCM-BTN-00541</t>
  </si>
  <si>
    <t>COOP-HCM-BTN-0088</t>
  </si>
  <si>
    <t>COOP-HCM-BTN-0091</t>
  </si>
  <si>
    <t>COOP-HCM-BTN-0112</t>
  </si>
  <si>
    <t>COOP-HCM-BTN-0118</t>
  </si>
  <si>
    <t>COOP-HCM-BTN-0123</t>
  </si>
  <si>
    <t>COOP-HCM-BTN-0133</t>
  </si>
  <si>
    <t>COOP-HCM-BTN-0259</t>
  </si>
  <si>
    <t>COOP-HCM-BTN-0264</t>
  </si>
  <si>
    <t>COOP-HCM-BTN-0285</t>
  </si>
  <si>
    <t>COOP-HCM-BTN-0405</t>
  </si>
  <si>
    <t>COOP-HCM-BTN-0408</t>
  </si>
  <si>
    <t>COOP-HCM-BTN-050</t>
  </si>
  <si>
    <t>COOP-HCM-BTN-0656</t>
  </si>
  <si>
    <t>COOP-HCM-BTN-0692</t>
  </si>
  <si>
    <t>COOP-HCM-BTN-2005</t>
  </si>
  <si>
    <t>COOP-HCM-BTN-2015</t>
  </si>
  <si>
    <t>COOP-HCM-BTN-2072</t>
  </si>
  <si>
    <t>COOP-HCM-BTN-2073</t>
  </si>
  <si>
    <t>COOP-HCM-BTN-2087</t>
  </si>
  <si>
    <t>COOP-HCM-BTN-2101</t>
  </si>
  <si>
    <t>COOP-HCM-BTN-2153</t>
  </si>
  <si>
    <t>COOP-HCM-BTN-2209</t>
  </si>
  <si>
    <t>COOP-HCM-BTN-2211</t>
  </si>
  <si>
    <t>COOP-HCM-BTN-287</t>
  </si>
  <si>
    <t>COOP-HCM-BTN-BINHTAN</t>
  </si>
  <si>
    <t>COOP-HCM--CANGIO</t>
  </si>
  <si>
    <t>Coop-HCM-CCI-02221</t>
  </si>
  <si>
    <t>CoopFood Tân Thạnh Tây</t>
  </si>
  <si>
    <t>COOP-HCM-CCI-0276</t>
  </si>
  <si>
    <t>COOP-HCM-CCI-0665</t>
  </si>
  <si>
    <t>COOP-HCM-CCI-0671</t>
  </si>
  <si>
    <t>COOP-HCM-CCI-2001</t>
  </si>
  <si>
    <t>COOP-HCM-CCI-2020</t>
  </si>
  <si>
    <t>COOP-HCM-CCI-2060</t>
  </si>
  <si>
    <t>COOP-HCM-CCI-2105</t>
  </si>
  <si>
    <t>COOP-HCM-CCI-2212</t>
  </si>
  <si>
    <t>COOP-HCM-CCI-CUCHI</t>
  </si>
  <si>
    <t>COOP-HCM-GVP-0229</t>
  </si>
  <si>
    <t>COOP-HCM-GVP-0234</t>
  </si>
  <si>
    <t>COOP-HCM-GVP-0245</t>
  </si>
  <si>
    <t>COOP-HCM-GVP-0257</t>
  </si>
  <si>
    <t>COOP-HCM-GVP-0261</t>
  </si>
  <si>
    <t>COOP-HCM-GVP-0278</t>
  </si>
  <si>
    <t>COOP-HCM-GVP-0294</t>
  </si>
  <si>
    <t>COOP-HCM-GVP-0295</t>
  </si>
  <si>
    <t>COOP-HCM-GVP-0400</t>
  </si>
  <si>
    <t>COOP-HCM-GVP-0402</t>
  </si>
  <si>
    <t>COOP-HCM-GVP-0633</t>
  </si>
  <si>
    <t>COOP-HCM-GVP-2081</t>
  </si>
  <si>
    <t>COOP-HCM-GVP-2082</t>
  </si>
  <si>
    <t>COOP-HCM-GVP-2104</t>
  </si>
  <si>
    <t>COOP-HCM-GVP-2109</t>
  </si>
  <si>
    <t>COOP-HCM-GVP-2113</t>
  </si>
  <si>
    <t>COOP-HCM-GVP-2135</t>
  </si>
  <si>
    <t>COOP-HCM-GVP-2159</t>
  </si>
  <si>
    <t>COOP-HCM-GVP-2171</t>
  </si>
  <si>
    <t>COOP-HCM-GVP-2174</t>
  </si>
  <si>
    <t>COOP-HCM-GVP-2175</t>
  </si>
  <si>
    <t>COOP-HCM-GVP-2205</t>
  </si>
  <si>
    <t>COOP-HCM-GVP-DONGTHINH</t>
  </si>
  <si>
    <t>COOP-HCM-GVP-GOVAP</t>
  </si>
  <si>
    <t>COOP-HCM-HBC-00509</t>
  </si>
  <si>
    <t>COOP-HCM-HBC-0114</t>
  </si>
  <si>
    <t>COOP-HCM-HBC-0130</t>
  </si>
  <si>
    <t>COOP-HCM-HBC-0137</t>
  </si>
  <si>
    <t>COOP-HCM-HBC-0282</t>
  </si>
  <si>
    <t>COOP-HCM-HBC-057</t>
  </si>
  <si>
    <t>COOP-HCM-HBC-0647</t>
  </si>
  <si>
    <t>COOP-HCM-HBC-0687</t>
  </si>
  <si>
    <t>COOP-HCM-HBC-2008</t>
  </si>
  <si>
    <t>COOP-HCM-HBC-2106</t>
  </si>
  <si>
    <t>COOP-HCM-HBC-2141</t>
  </si>
  <si>
    <t>COOP-HCM-HBC-2157</t>
  </si>
  <si>
    <t>COOP-HCM-HBC-2184</t>
  </si>
  <si>
    <t>COOP-HCM-HBC-2197</t>
  </si>
  <si>
    <t>COOP-HCM-HBC-2203</t>
  </si>
  <si>
    <t>COOP-HCM-HBC-2207</t>
  </si>
  <si>
    <t>COOP-HCM-HBC-684</t>
  </si>
  <si>
    <t>COOP-HCM-HBC-9999</t>
  </si>
  <si>
    <t>COOP-HCM-HMN-00510</t>
  </si>
  <si>
    <t>COOP-HCM-HMN-0215</t>
  </si>
  <si>
    <t>COOP-HCM-HMN-0288</t>
  </si>
  <si>
    <t>COOP-HCM-HMN-058</t>
  </si>
  <si>
    <t>COOP-HCM-HMN-0695</t>
  </si>
  <si>
    <t>COOP-HCM-HMN-2003</t>
  </si>
  <si>
    <t>COOP-HCM-HMN-2019</t>
  </si>
  <si>
    <t>COOP-HCM-HMN-2025</t>
  </si>
  <si>
    <t>COOP-HCM-HMN-2032</t>
  </si>
  <si>
    <t>COOP-HCM-HMN-2034</t>
  </si>
  <si>
    <t>COOP-HCM-HMN-2080</t>
  </si>
  <si>
    <t>COOP-HCM-HMN-2152</t>
  </si>
  <si>
    <t>COOP-HCM-HMN-629</t>
  </si>
  <si>
    <t>COOP-HCM-HMN-HOCMON</t>
  </si>
  <si>
    <t>COOP-HCM-HNB-0002</t>
  </si>
  <si>
    <t>COOP-HCM-HNB-00508</t>
  </si>
  <si>
    <t>COOP-HCM-HNB-0076</t>
  </si>
  <si>
    <t>COOP-HCM-HNB-0136</t>
  </si>
  <si>
    <t>COOP-HCM-HNB-0155</t>
  </si>
  <si>
    <t>COOP-HCM-HNB-020</t>
  </si>
  <si>
    <t>COOP-HCM-HNB-0263</t>
  </si>
  <si>
    <t>COOP-HCM-HNB-2069</t>
  </si>
  <si>
    <t>COOP-HCM-HNB-2123</t>
  </si>
  <si>
    <t>COOP-HCM-HNB-2129</t>
  </si>
  <si>
    <t>COOP-HCM-HNB-2134</t>
  </si>
  <si>
    <t>COOP-HCM-HNB-2161</t>
  </si>
  <si>
    <t>COOP-HCM-HNB-2162</t>
  </si>
  <si>
    <t>COOP-HCM-HNB-2216</t>
  </si>
  <si>
    <t>COOP-HCM-HNB-256</t>
  </si>
  <si>
    <t>COOP-HCM-PNN-0090</t>
  </si>
  <si>
    <t>COOP-HCM-PNN-2052</t>
  </si>
  <si>
    <t>COOP-HCM-PNN-2132</t>
  </si>
  <si>
    <t>COOP-HCM-PNN-2150</t>
  </si>
  <si>
    <t>COOP-HCM-PNN-2191</t>
  </si>
  <si>
    <t>COOP-HCM-PNN-69026</t>
  </si>
  <si>
    <t>COOP-HCM-PNN-PHUNHUAN</t>
  </si>
  <si>
    <t>COOP-HCM-PNN-RACHMIEU</t>
  </si>
  <si>
    <t>COOP-HCM-Q1-0000</t>
  </si>
  <si>
    <t>COOP-HCM-Q1-001</t>
  </si>
  <si>
    <t>COOP-HCM-Q10-0250</t>
  </si>
  <si>
    <t>COOP-HCM-Q10-0280</t>
  </si>
  <si>
    <t>COOP-HCM-Q10-2125</t>
  </si>
  <si>
    <t>COOP-HCM-Q10-220</t>
  </si>
  <si>
    <t>COOP-HCM-Q1-0240</t>
  </si>
  <si>
    <t>COOP-HCM-Q10-HOAHAO</t>
  </si>
  <si>
    <t>COOP-HCM-Q10-TOANTAM</t>
  </si>
  <si>
    <t>COOP-HCM-Q11-0142</t>
  </si>
  <si>
    <t>COOP-HCM-Q11-2168</t>
  </si>
  <si>
    <t>COOP-HCM-Q11-2170</t>
  </si>
  <si>
    <t>COOP-HCM-Q11-DAMSEN</t>
  </si>
  <si>
    <t>COOP-HCM-Q12-00225</t>
  </si>
  <si>
    <t>COOP-HCM-Q12-00511</t>
  </si>
  <si>
    <t>COOP-HCM-Q12-00556</t>
  </si>
  <si>
    <t>COOP-HCM-Q12-0154</t>
  </si>
  <si>
    <t>Coop-HCM-Q12-02222</t>
  </si>
  <si>
    <t>CoopFood Thạnh Lộc 19</t>
  </si>
  <si>
    <t>COOP-HCM-Q12-0225</t>
  </si>
  <si>
    <t>COOP-HCM-Q12-0243</t>
  </si>
  <si>
    <t>COOP-HCM-Q12-0244</t>
  </si>
  <si>
    <t>COOP-HCM-Q12-0291</t>
  </si>
  <si>
    <t>COOP-HCM-Q12-056</t>
  </si>
  <si>
    <t>COOP-HCM-Q12-059</t>
  </si>
  <si>
    <t>COOP-HCM-Q12-0678</t>
  </si>
  <si>
    <t>COOP-HCM-Q1-212</t>
  </si>
  <si>
    <t>COOP-HCM-Q1-2137</t>
  </si>
  <si>
    <t>COOP-HCM-Q12-2016</t>
  </si>
  <si>
    <t>COOP-HCM-Q12-2041</t>
  </si>
  <si>
    <t>COOP-HCM-Q12-2044</t>
  </si>
  <si>
    <t>COOP-HCM-Q12-2050</t>
  </si>
  <si>
    <t>COOP-HCM-Q12-2055</t>
  </si>
  <si>
    <t>COOP-HCM-Q12-2057</t>
  </si>
  <si>
    <t>COOP-HCM-Q12-2076</t>
  </si>
  <si>
    <t>COOP-HCM-Q12-2083</t>
  </si>
  <si>
    <t>COOP-HCM-Q12-2085</t>
  </si>
  <si>
    <t>COOP-HCM-Q12-2086</t>
  </si>
  <si>
    <t>COOP-HCM-Q12-2102</t>
  </si>
  <si>
    <t>COOP-HCM-Q12-2110</t>
  </si>
  <si>
    <t>COOP-HCM-Q12-2194</t>
  </si>
  <si>
    <t>COOP-HCM-Q12-2208</t>
  </si>
  <si>
    <t>COOP-HCM-Q12-2210</t>
  </si>
  <si>
    <t>COOP-HCM-Q12-2213</t>
  </si>
  <si>
    <t>COOP-HCM-Q12-50455</t>
  </si>
  <si>
    <t>COOP-HCM-Q12-644</t>
  </si>
  <si>
    <t>COOP-HCM-Q12-THANGLOI</t>
  </si>
  <si>
    <t>COOP-HCM-Q1-84415</t>
  </si>
  <si>
    <t>COOP-HCM-Q1-ACHAU</t>
  </si>
  <si>
    <t>COOP-HCM-Q1-KVSG</t>
  </si>
  <si>
    <t>COOP-HCM-Q1-TIENHOANG</t>
  </si>
  <si>
    <t>COOP-HCM-Q2-00524</t>
  </si>
  <si>
    <t>COOP-HCM-Q2-0102</t>
  </si>
  <si>
    <t>COOP-HCM-Q2-0145</t>
  </si>
  <si>
    <t>COOP-HCM-Q2-0169</t>
  </si>
  <si>
    <t>COOP-HCM-Q2-0226</t>
  </si>
  <si>
    <t>COOP-HCM-Q2-0236</t>
  </si>
  <si>
    <t>COOP-HCM-Q2-0296</t>
  </si>
  <si>
    <t>COOP-HCM-Q2-031</t>
  </si>
  <si>
    <t>COOP-HCM-Q2-0410</t>
  </si>
  <si>
    <t>COOP-HCM-Q2-0634</t>
  </si>
  <si>
    <t>COOP-HCM-Q2-0654</t>
  </si>
  <si>
    <t>COOP-HCM-Q2-2051</t>
  </si>
  <si>
    <t>COOP-HCM-Q2-2192</t>
  </si>
  <si>
    <t>COOP-HCM-Q2-2196</t>
  </si>
  <si>
    <t>COOP-HCM-Q2-2198</t>
  </si>
  <si>
    <t>COOP-HCM-Q2-233</t>
  </si>
  <si>
    <t>COOP-HCM-Q2-293</t>
  </si>
  <si>
    <t>COOP-HCM-Q2-688</t>
  </si>
  <si>
    <t>COOP-HCM-Q2-69068</t>
  </si>
  <si>
    <t>COOP-HCM-Q3-0103</t>
  </si>
  <si>
    <t>COOP-HCM-Q3-2120</t>
  </si>
  <si>
    <t>COOP-HCM-Q3-2142</t>
  </si>
  <si>
    <t>COOP-HCM-Q3-217</t>
  </si>
  <si>
    <t>COOP-HCM-Q3-2188</t>
  </si>
  <si>
    <t>COOP-HCM-Q3-NDC</t>
  </si>
  <si>
    <t>COOP-HCM-Q3-NHIEULOC</t>
  </si>
  <si>
    <t>COOP-HCM-Q4-2033</t>
  </si>
  <si>
    <t>COOP-HCM-Q4-2195</t>
  </si>
  <si>
    <t>COOP-HCM-Q4-254</t>
  </si>
  <si>
    <t>COOP-HCM-Q4-279</t>
  </si>
  <si>
    <t>COOP-HCM-Q4-690</t>
  </si>
  <si>
    <t>COOP-HCM-Q5-0096</t>
  </si>
  <si>
    <t>COOP-HCM-Q5-0099</t>
  </si>
  <si>
    <t>COOP-HCM-Q5-0211</t>
  </si>
  <si>
    <t>COOP-HCM-Q5-213</t>
  </si>
  <si>
    <t>COOP-HCM-Q5-ANDONG</t>
  </si>
  <si>
    <t>COOP-HCM-Q6-0113</t>
  </si>
  <si>
    <t>COOP-HCM-Q6-0218</t>
  </si>
  <si>
    <t>COOP-HCM-Q6-0252</t>
  </si>
  <si>
    <t>COOP-HCM-Q6-0286</t>
  </si>
  <si>
    <t>COOP-HCM-Q6-0626</t>
  </si>
  <si>
    <t>COOP-HCM-Q6-0657</t>
  </si>
  <si>
    <t>COOP-HCM-Q6-2002</t>
  </si>
  <si>
    <t>COOP-HCM-Q6-2163</t>
  </si>
  <si>
    <t>COOP-HCM-Q6-2187</t>
  </si>
  <si>
    <t>COOP-HCM-Q6-HAUGIANG</t>
  </si>
  <si>
    <t>COOP-HCM-Q6-PHULAM</t>
  </si>
  <si>
    <t>COOP-HCM-Q7-0001</t>
  </si>
  <si>
    <t>COOP-HCM-Q7-0066</t>
  </si>
  <si>
    <t>COOP-HCM-Q7-0067</t>
  </si>
  <si>
    <t>COOP-HCM-Q7-0068</t>
  </si>
  <si>
    <t>COOP-HCM-Q7-0072</t>
  </si>
  <si>
    <t>COOP-HCM-Q7-0073</t>
  </si>
  <si>
    <t>COOP-HCM-Q7-0131</t>
  </si>
  <si>
    <t>COOP-HCM-Q7-0163</t>
  </si>
  <si>
    <t>COOP-HCM-Q7-0258</t>
  </si>
  <si>
    <t>COOP-HCM-Q7-0262</t>
  </si>
  <si>
    <t>COOP-HCM-Q7-0407</t>
  </si>
  <si>
    <t>COOP-HCM-Q7-0691</t>
  </si>
  <si>
    <t>COOP-HCM-Q7-2011</t>
  </si>
  <si>
    <t>COOP-HCM-Q7-2193</t>
  </si>
  <si>
    <t>COOP-HCM-Q7-2200</t>
  </si>
  <si>
    <t>COOP-HCM-Q7-2202</t>
  </si>
  <si>
    <t>COOP-HCM-Q7-2204</t>
  </si>
  <si>
    <t>COOP-HCM-Q7-247</t>
  </si>
  <si>
    <t>COOP-HCM-Q7-638</t>
  </si>
  <si>
    <t>COOP-HCM-Q7-NAMSG</t>
  </si>
  <si>
    <t>COOP-HCM-Q8-0097</t>
  </si>
  <si>
    <t>COOP-HCM-Q8-0100</t>
  </si>
  <si>
    <t>COOP-HCM-Q8-0101</t>
  </si>
  <si>
    <t>COOP-HCM-Q8-0115</t>
  </si>
  <si>
    <t>COOP-HCM-Q8-0135</t>
  </si>
  <si>
    <t>COOP-HCM-Q8-0158</t>
  </si>
  <si>
    <t>COOP-HCM-Q8-0161</t>
  </si>
  <si>
    <t>COOP-HCM-Q8-0162</t>
  </si>
  <si>
    <t>COOP-HCM-Q8-0223</t>
  </si>
  <si>
    <t>COOP-HCM-Q8-0404</t>
  </si>
  <si>
    <t>COOP-HCM-Q8-0827</t>
  </si>
  <si>
    <t>COOP-HCM-Q8-2147</t>
  </si>
  <si>
    <t>COOP-HCM-Q8-239</t>
  </si>
  <si>
    <t>COOP-HCM-Q8-255</t>
  </si>
  <si>
    <t>COOP-HCM-Q8-BINHDONG</t>
  </si>
  <si>
    <t>COOP-HCM-Q8-PHULAM1</t>
  </si>
  <si>
    <t>COOP-HCM-Q9-0001</t>
  </si>
  <si>
    <t>COOP-HCM-Q9-0004</t>
  </si>
  <si>
    <t>COOP-HCM-Q9-0054</t>
  </si>
  <si>
    <t>COOP-HCM-Q9-0081</t>
  </si>
  <si>
    <t>COOP-HCM-Q9-0082</t>
  </si>
  <si>
    <t>COOP-HCM-Q9-0083</t>
  </si>
  <si>
    <t>COOP-HCM-Q9-0092</t>
  </si>
  <si>
    <t>COOP-HCM-Q9-0093</t>
  </si>
  <si>
    <t>COOP-HCM-Q9-0094</t>
  </si>
  <si>
    <t>COOP-HCM-Q9-0095</t>
  </si>
  <si>
    <t>COOP-HCM-Q9-0106</t>
  </si>
  <si>
    <t>COOP-HCM-Q9-0107</t>
  </si>
  <si>
    <t>COOP-HCM-Q9-0108</t>
  </si>
  <si>
    <t>COOP-HCM-Q9-0109</t>
  </si>
  <si>
    <t>COOP-HCM-Q9-0139</t>
  </si>
  <si>
    <t>COOP-HCM-Q9-0156</t>
  </si>
  <si>
    <t>COOP-HCM-Q9-0159</t>
  </si>
  <si>
    <t>COOP-HCM-Q9-0266</t>
  </si>
  <si>
    <t>COOP-HCM-Q9-0631</t>
  </si>
  <si>
    <t>COOP-HCM-Q9-0658</t>
  </si>
  <si>
    <t>COOP-HCM-Q9-2006</t>
  </si>
  <si>
    <t>COOP-HCM-Q9-2095</t>
  </si>
  <si>
    <t>COOP-HCM-Q9-2108</t>
  </si>
  <si>
    <t>COOP-HCM-Q9-2178</t>
  </si>
  <si>
    <t>COOP-HCM-Q9-2179</t>
  </si>
  <si>
    <t>COOP-HCM-Q9-2180</t>
  </si>
  <si>
    <t>COOP-HCM-Q9-2181</t>
  </si>
  <si>
    <t>COOP-HCM-Q9-2182</t>
  </si>
  <si>
    <t>COOP-HCM-Q9-2183</t>
  </si>
  <si>
    <t>COOP-HCM-Q9-2201</t>
  </si>
  <si>
    <t>COOP-HCM-Q9-2206</t>
  </si>
  <si>
    <t>COOP-HCM-Q9-290</t>
  </si>
  <si>
    <t>COOP-HCM-Q9-5001</t>
  </si>
  <si>
    <t>COOP-HCM-Q9-636</t>
  </si>
  <si>
    <t>COOP-HCM-Q9-655</t>
  </si>
  <si>
    <t>COOP-HCM-Q9-XLHN</t>
  </si>
  <si>
    <t>COOP-HCM-TBH-0157</t>
  </si>
  <si>
    <t>COOP-HCM-TBH-0248</t>
  </si>
  <si>
    <t>COOP-HCM-TBH-0292</t>
  </si>
  <si>
    <t>COOP-HCM-TBH-0401</t>
  </si>
  <si>
    <t>COOP-HCM-TBH-0403</t>
  </si>
  <si>
    <t>COOP-HCM-TBH-0653</t>
  </si>
  <si>
    <t>COOP-HCM-TBH-0694</t>
  </si>
  <si>
    <t>COOP-HCM-TBH-2035</t>
  </si>
  <si>
    <t>COOP-HCM-TBH-2059</t>
  </si>
  <si>
    <t>COOP-HCM-TBH-2078</t>
  </si>
  <si>
    <t>COOP-HCM-TBH-2097</t>
  </si>
  <si>
    <t>COOP-HCM-TBH-2148</t>
  </si>
  <si>
    <t>COOP-HCM-TBH-2189</t>
  </si>
  <si>
    <t>COOP-HCM-TBH-2214</t>
  </si>
  <si>
    <t>COOP-HCM-TBH-277</t>
  </si>
  <si>
    <t>COOP-HCM-TDC-00565</t>
  </si>
  <si>
    <t>COOP-HCM-TDC-0058</t>
  </si>
  <si>
    <t>COOP-HCM-TDC-0069</t>
  </si>
  <si>
    <t>COOP-HCM-TDC-0070</t>
  </si>
  <si>
    <t>COOP-HCM-TDC-0074</t>
  </si>
  <si>
    <t>COOP-HCM-TDC-0075</t>
  </si>
  <si>
    <t>COOP-HCM-TDC-0104</t>
  </si>
  <si>
    <t>COOP-HCM-TDC-0144</t>
  </si>
  <si>
    <t>COOP-HCM-TDC-0146</t>
  </si>
  <si>
    <t>COOP-HCM-TDC-0148</t>
  </si>
  <si>
    <t>COOP-HCM-TDC-0149</t>
  </si>
  <si>
    <t>COOP-HCM-TDC-0221</t>
  </si>
  <si>
    <t>COOP-HCM-TDC-0238</t>
  </si>
  <si>
    <t>COOP-HCM-TDC-0265</t>
  </si>
  <si>
    <t>COOP-HCM-TDC-0635</t>
  </si>
  <si>
    <t>COOP-HCM-TDC-064</t>
  </si>
  <si>
    <t>COOP-HCM-TDC-0652</t>
  </si>
  <si>
    <t>COOP-HCM-TDC-2009</t>
  </si>
  <si>
    <t>COOP-HCM-TDC-2021</t>
  </si>
  <si>
    <t>COOP-HCM-TDC-2045</t>
  </si>
  <si>
    <t>COOP-HCM-TDC-2066</t>
  </si>
  <si>
    <t>COOP-HCM-TDC-2079</t>
  </si>
  <si>
    <t>COOP-HCM-TDC-2088</t>
  </si>
  <si>
    <t>COOP-HCM-TDC-2089</t>
  </si>
  <si>
    <t>COOP-HCM-TDC-2138</t>
  </si>
  <si>
    <t>COOP-HCM-TDC-2158</t>
  </si>
  <si>
    <t>COOP-HCM-TDC-2164</t>
  </si>
  <si>
    <t>COOP-HCM-TDC-2169</t>
  </si>
  <si>
    <t>COOP-HCM-TDC-2172</t>
  </si>
  <si>
    <t>COOP-HCM-TDC-2176</t>
  </si>
  <si>
    <t>COOP-HCM-TDC-2185</t>
  </si>
  <si>
    <t>COOP-HCM-TDC-2186</t>
  </si>
  <si>
    <t>COOP-HCM-TDC-2199</t>
  </si>
  <si>
    <t>COOP-HCM-TDC-2215</t>
  </si>
  <si>
    <t>COOP-HCM-TDC-227</t>
  </si>
  <si>
    <t>COOP-HCM-TDC-253</t>
  </si>
  <si>
    <t>COOP-HCM-TDC-267</t>
  </si>
  <si>
    <t>COOP-HCM-TDC-409</t>
  </si>
  <si>
    <t>COOP-HCM-TDC-648</t>
  </si>
  <si>
    <t>COOP-HCM-TDC-683</t>
  </si>
  <si>
    <t>COOP-HCM-TDC-693</t>
  </si>
  <si>
    <t>COOP-HCM-TDC-BINHTRIEU</t>
  </si>
  <si>
    <t>Coop-HCM-TPU-02223</t>
  </si>
  <si>
    <t>CoopFood KDC Vườn Lài 53</t>
  </si>
  <si>
    <t>Coop-HCM-TPU-02224</t>
  </si>
  <si>
    <t>CoopFood Tân Kỳ Tân Quý</t>
  </si>
  <si>
    <t>COOP-HCM-TPU-0228</t>
  </si>
  <si>
    <t>COOP-HCM-TPU-0246</t>
  </si>
  <si>
    <t>COOP-HCM-TPU-0260</t>
  </si>
  <si>
    <t>COOP-HCM-TPU-0283</t>
  </si>
  <si>
    <t>COOP-HCM-TPU-0406</t>
  </si>
  <si>
    <t>COOP-HCM-TPU-0641</t>
  </si>
  <si>
    <t>COOP-HCM-TPU-2010</t>
  </si>
  <si>
    <t>COOP-HCM-TPU-2014</t>
  </si>
  <si>
    <t>COOP-HCM-TPU-2017</t>
  </si>
  <si>
    <t>COOP-HCM-TPU-2039</t>
  </si>
  <si>
    <t>COOP-HCM-TPU-2056</t>
  </si>
  <si>
    <t>COOP-HCM-TPU-2084</t>
  </si>
  <si>
    <t>COOP-HCM-TPU-2090</t>
  </si>
  <si>
    <t>COOP-HCM-TPU-2124</t>
  </si>
  <si>
    <t>COOP-HCM-TPU-2131</t>
  </si>
  <si>
    <t>COOP-HCM-TPU-2156</t>
  </si>
  <si>
    <t>COOP-HCM-TPU-2177</t>
  </si>
  <si>
    <t>COOP-HCM-TPU-2190</t>
  </si>
  <si>
    <t>COOP-HCM-TPU-570</t>
  </si>
  <si>
    <t>CM Thắng Lợi - Trường Chinh</t>
  </si>
  <si>
    <t>COOP-HCM-TPU-640</t>
  </si>
  <si>
    <t>COOP-HCM-TPU-697</t>
  </si>
  <si>
    <t>COOP-HCM-TPU-698</t>
  </si>
  <si>
    <t>COOP-HCM-TPU-HOABINH</t>
  </si>
  <si>
    <t>COOP-HNI-BTL-9110</t>
  </si>
  <si>
    <t>COOP-HNI-BTL-9115</t>
  </si>
  <si>
    <t>COOP-HNI-BTL-9116</t>
  </si>
  <si>
    <t>COOP-HNI-BTL-9138</t>
  </si>
  <si>
    <t>COOP-HNI-BTL-9139</t>
  </si>
  <si>
    <t>COOP-HNI-BTL-9152</t>
  </si>
  <si>
    <t>COOP-HNI-BTL-9154</t>
  </si>
  <si>
    <t>COOP-HNI-DAH-9161</t>
  </si>
  <si>
    <t>COOP-HNI-HDG-75601</t>
  </si>
  <si>
    <t>COOP-HNI-HDG-9108</t>
  </si>
  <si>
    <t>COOP-HNI-HDG-9109</t>
  </si>
  <si>
    <t>COOP-HNI-HDG-9114</t>
  </si>
  <si>
    <t>COOP-HNI-HDG-9124</t>
  </si>
  <si>
    <t>COOP-HNI-HDG-9134</t>
  </si>
  <si>
    <t>COOP-HNI-HDG-9146</t>
  </si>
  <si>
    <t>COOP-HNI-HDG-9150</t>
  </si>
  <si>
    <t>COOP-HNI-HDG-9166</t>
  </si>
  <si>
    <t>COOP-HNI-HDG-9167</t>
  </si>
  <si>
    <t>HN Yên Nghĩa</t>
  </si>
  <si>
    <t>COOP-HNI-HDG-9999</t>
  </si>
  <si>
    <t>COOP-HNI-HDG-HANOI</t>
  </si>
  <si>
    <t>COOP-HNI-HMI-9126</t>
  </si>
  <si>
    <t>COOP-HNI-HMI-9141</t>
  </si>
  <si>
    <t>COOP-HNI-HMI-9143</t>
  </si>
  <si>
    <t>COOP-HNI-HMI-9144</t>
  </si>
  <si>
    <t>COOP-HNI-HMI-9151</t>
  </si>
  <si>
    <t>COOP-HNI-HMI-9158</t>
  </si>
  <si>
    <t>COOP-HNI-HMI-9159</t>
  </si>
  <si>
    <t>COOP-HNI-LBN-9120</t>
  </si>
  <si>
    <t>COOP-HNI-NTL-9103</t>
  </si>
  <si>
    <t>COOP-HNI-NTL-9105</t>
  </si>
  <si>
    <t>COOP-HNI-NTL-9107</t>
  </si>
  <si>
    <t>COOP-HNI-NTL-9149</t>
  </si>
  <si>
    <t>COOP-HNI-NTL-9160</t>
  </si>
  <si>
    <t>COOP-HNI-TOI-9131</t>
  </si>
  <si>
    <t>COOP-HNI-TTI-9148</t>
  </si>
  <si>
    <t>COOP-HNI-TTI-9165</t>
  </si>
  <si>
    <t>COOP-HNI-TXN-9102</t>
  </si>
  <si>
    <t>COOP-HNI-TXN-9104</t>
  </si>
  <si>
    <t>COOP-HNI-TXN-9106</t>
  </si>
  <si>
    <t>COOP-HNI-TXN-9153</t>
  </si>
  <si>
    <t>COOP-HPG-00-072</t>
  </si>
  <si>
    <t>COOP-HPG-00-HAIPHONG</t>
  </si>
  <si>
    <t>COOP-HTH-00-15001</t>
  </si>
  <si>
    <t>COOP-HTH-00-15004</t>
  </si>
  <si>
    <t>COOP-HTH-00-3801</t>
  </si>
  <si>
    <t>COOP-HTH-00-3802</t>
  </si>
  <si>
    <t>COOP-HTH-00-3804</t>
  </si>
  <si>
    <t>COOP-HTH-00-HATINH</t>
  </si>
  <si>
    <t>COOP-HUG-01-NGABAYHG</t>
  </si>
  <si>
    <t>COOP-KGG-01-RACHGIA</t>
  </si>
  <si>
    <t>COOP-KHA-01-CAMRANH</t>
  </si>
  <si>
    <t>COOP-KHA-01-NHATRANG</t>
  </si>
  <si>
    <t>COOP-KHA-01-PHANRANG</t>
  </si>
  <si>
    <t>COOP-LDG-01-019</t>
  </si>
  <si>
    <t>COOP-LDG-01-047</t>
  </si>
  <si>
    <t>COOP-LDG-01-BAOLOC</t>
  </si>
  <si>
    <t>COOP-LDG-01-PHANTHIET</t>
  </si>
  <si>
    <t>COOPMAR4-HNI-HDG-00</t>
  </si>
  <si>
    <t>COOPMAR4-HNI-HDG-0003</t>
  </si>
  <si>
    <t>COOPMAR4-HNI-HDG-0004</t>
  </si>
  <si>
    <t>COOPMAR4-HNI-HKM-0005</t>
  </si>
  <si>
    <t>COOPMAR4-HNI-LBN-0002</t>
  </si>
  <si>
    <t>COOPMAR5-HCM-GVP-01</t>
  </si>
  <si>
    <t>COOPMAR5-HCM-Q1-00</t>
  </si>
  <si>
    <t>COOPMAR5-HCM-TBH-02</t>
  </si>
  <si>
    <t>COOPMAR6-HCM-Q1-00</t>
  </si>
  <si>
    <t>COOPMAR6-HCM-Q10-561</t>
  </si>
  <si>
    <t>COOPMAR6-HCM-TBH-549</t>
  </si>
  <si>
    <t>COOP-NDH-00-034</t>
  </si>
  <si>
    <t>COOP-PTO-00-044</t>
  </si>
  <si>
    <t>COOP-PTO-00-VINHPHUC</t>
  </si>
  <si>
    <t>COOP-QNH-00-010</t>
  </si>
  <si>
    <t>COOP-QNI-01-030</t>
  </si>
  <si>
    <t>CO.OPMART ĐỨC PHỔ</t>
  </si>
  <si>
    <t>COOP-QNI-01-035</t>
  </si>
  <si>
    <t>COOP-QNI-01-QUANGNGAI</t>
  </si>
  <si>
    <t>COOP-QTI-01-021</t>
  </si>
  <si>
    <t>COOP-QTI-01-DONGHA</t>
  </si>
  <si>
    <t>Coop.Food BD Nguyễn Du</t>
  </si>
  <si>
    <t>Coop.Food BD Nguyễn Văn Tiết</t>
  </si>
  <si>
    <t>Coop.Food BD Thuận An Hòa</t>
  </si>
  <si>
    <t>COOP-THA-00-18506</t>
  </si>
  <si>
    <t>COOP-THA-00-THANHHOA</t>
  </si>
  <si>
    <t>COOP-TNH-01-022</t>
  </si>
  <si>
    <t>COOP-TNH-01-023</t>
  </si>
  <si>
    <t>COOP-TNH-01-032</t>
  </si>
  <si>
    <t>COOP-TNH-01-041</t>
  </si>
  <si>
    <t>COOP-TNH-01-043</t>
  </si>
  <si>
    <t>COOP-TNH-01-046</t>
  </si>
  <si>
    <t>COOP-TNH-01-049</t>
  </si>
  <si>
    <t>COOP-TNH-01-062</t>
  </si>
  <si>
    <t>COOP-TNH-01-063</t>
  </si>
  <si>
    <t>COOP-TNH-01-LONGHAU</t>
  </si>
  <si>
    <t>COOP-TNH-01-TAYNINH</t>
  </si>
  <si>
    <t>COOP-TNH-01-TRANGBANG</t>
  </si>
  <si>
    <t>COOP-TTH-01-HUE</t>
  </si>
  <si>
    <t>COOP-VLG-01-013</t>
  </si>
  <si>
    <t>COOP-VLG-01-045</t>
  </si>
  <si>
    <t>COOP-VLG-01-048</t>
  </si>
  <si>
    <t>COOP-VLG-01-TRAVINH</t>
  </si>
  <si>
    <t>COOP-VLG-01-VINHLONG</t>
  </si>
  <si>
    <t>COOP-VTU-01-024</t>
  </si>
  <si>
    <t>COOP-VTU-01-038</t>
  </si>
  <si>
    <t>COOP-VTU-01-VUNGTAU</t>
  </si>
  <si>
    <t>COOP-VTU-01-VUNGTAU2</t>
  </si>
  <si>
    <t>EB-AGG-01-1507</t>
  </si>
  <si>
    <t>EB-BDG-01-6100</t>
  </si>
  <si>
    <t>EB-BDG-01-6101</t>
  </si>
  <si>
    <t>EB-BDG-01-6102</t>
  </si>
  <si>
    <t>EB-BGG-00-9800</t>
  </si>
  <si>
    <t>EB-BNH-00-131</t>
  </si>
  <si>
    <t>EB-CMU-01-152</t>
  </si>
  <si>
    <t>EB-CTO-01-6500</t>
  </si>
  <si>
    <t>EB-DLK-01-4700</t>
  </si>
  <si>
    <t>EB-DNG-01-1500</t>
  </si>
  <si>
    <t>EB-DNG-01-1505</t>
  </si>
  <si>
    <t>EB-DNG-01-4300</t>
  </si>
  <si>
    <t>EB-DNI-01-1503</t>
  </si>
  <si>
    <t>EB-DNI-01-1513</t>
  </si>
  <si>
    <t>EB-DNI-01-6000</t>
  </si>
  <si>
    <t>EB-DNI-01-6001</t>
  </si>
  <si>
    <t>EB-DTP-01-1508</t>
  </si>
  <si>
    <t>EB-DTP-01-1509</t>
  </si>
  <si>
    <t>EB-DTP-01-1512</t>
  </si>
  <si>
    <t>EB-DTP-01-6300</t>
  </si>
  <si>
    <t>EB-GLI-01-1510</t>
  </si>
  <si>
    <t>EB-GLI-01-7700</t>
  </si>
  <si>
    <t>EB-HCM-BTN-5206</t>
  </si>
  <si>
    <t>EB-HCM-GVP-5203</t>
  </si>
  <si>
    <t>EB-HCM-PNN-0000</t>
  </si>
  <si>
    <t>EB-HCM-Q10-5205</t>
  </si>
  <si>
    <t>EB-HCM-Q2-5201</t>
  </si>
  <si>
    <t>EB-HCM-Q2-5209</t>
  </si>
  <si>
    <t>EB-HCM-Q7-5207</t>
  </si>
  <si>
    <t>EB-HCM-TDC-5210</t>
  </si>
  <si>
    <t>EB-HCM-TPU-5202</t>
  </si>
  <si>
    <t>EB-HCM-TPU-5204</t>
  </si>
  <si>
    <t>EB-HCM-TPU-5208</t>
  </si>
  <si>
    <t>EB-HDG-00-3400</t>
  </si>
  <si>
    <t>EB-HNI-CGY-2901</t>
  </si>
  <si>
    <t>EB-HNI-HDG-0150</t>
  </si>
  <si>
    <t>EB-HNI-HDG-2905</t>
  </si>
  <si>
    <t>EB-HNI-LBN-2906</t>
  </si>
  <si>
    <t>EB-HNI-MLH-2907</t>
  </si>
  <si>
    <t>EB-HNI-NTL-2902</t>
  </si>
  <si>
    <t>EB-HNI-TTI-2903</t>
  </si>
  <si>
    <t>EB-HNI-TXN-2904</t>
  </si>
  <si>
    <t>EB-HPG-00-104</t>
  </si>
  <si>
    <t>EB-HPG-00-106</t>
  </si>
  <si>
    <t>EB-HPG-00-117</t>
  </si>
  <si>
    <t>EB-HPG-00-1600</t>
  </si>
  <si>
    <t>EB-HYN-00-145</t>
  </si>
  <si>
    <t>EB-HYN-00-154</t>
  </si>
  <si>
    <t>EB-HYN-00-903</t>
  </si>
  <si>
    <t>TLL WAREHOUSE (903)</t>
  </si>
  <si>
    <t>EB-KHA-01-153</t>
  </si>
  <si>
    <t>EB-KHA-01-7900</t>
  </si>
  <si>
    <t>EB-LAN-01-901</t>
  </si>
  <si>
    <t>Kho 901 Sourcing HCM (901)</t>
  </si>
  <si>
    <t>EB-LCI-00-146</t>
  </si>
  <si>
    <t>EB-LCI-00-155</t>
  </si>
  <si>
    <t>EB-LCI-00-2400</t>
  </si>
  <si>
    <t>EB-LDG-01-4900</t>
  </si>
  <si>
    <t>EB-NAN-00-112</t>
  </si>
  <si>
    <t>EB-NAN-00-3700</t>
  </si>
  <si>
    <t>EB-NBH-00-114</t>
  </si>
  <si>
    <t>EB-NBH-00-125</t>
  </si>
  <si>
    <t>EB-NBH-00-151</t>
  </si>
  <si>
    <t>EB-NBH-00-3500</t>
  </si>
  <si>
    <t>EB-NDH-00-1800</t>
  </si>
  <si>
    <t>EB-NDH-00-NAMDINH</t>
  </si>
  <si>
    <t>EB-PTO-00-113</t>
  </si>
  <si>
    <t>EB-PTO-00-124</t>
  </si>
  <si>
    <t>EB-PTO-00-1900</t>
  </si>
  <si>
    <t>EB-QNH-00-128</t>
  </si>
  <si>
    <t>EB-QNH-00-1400</t>
  </si>
  <si>
    <t>EB-QNI-01-7600</t>
  </si>
  <si>
    <t>EB-TBH-00-1700</t>
  </si>
  <si>
    <t>EB-THA-00-118</t>
  </si>
  <si>
    <t>EB-TNH-01-1501</t>
  </si>
  <si>
    <t>EB-TNH-01-1506</t>
  </si>
  <si>
    <t>EB-TNN-00-144</t>
  </si>
  <si>
    <t>EB-TNN-00-2000</t>
  </si>
  <si>
    <t>EB-TTH-01-1511</t>
  </si>
  <si>
    <t>EB-TTH-01-7500</t>
  </si>
  <si>
    <t>EB-VLG-01-6400</t>
  </si>
  <si>
    <t>EB-VLG-01-7100</t>
  </si>
  <si>
    <t>EB-VTU-01-7200</t>
  </si>
  <si>
    <t>EB-VTU-01-7201</t>
  </si>
  <si>
    <t>FM-HCM-BTH-0004</t>
  </si>
  <si>
    <t>FM-HCM-BTH-0006</t>
  </si>
  <si>
    <t>FM-HCM-GVP-0007</t>
  </si>
  <si>
    <t>FM-HCM-PNN-0002</t>
  </si>
  <si>
    <t>FM-HCM-Q1-0005</t>
  </si>
  <si>
    <t>FM-HCM-Q3-0000</t>
  </si>
  <si>
    <t>FM-HCM-Q3-0001</t>
  </si>
  <si>
    <t>FM-HCM-Q7-0003</t>
  </si>
  <si>
    <t>FM-HCM-TBH-0009</t>
  </si>
  <si>
    <t>FM-HCM-TĐC-0008</t>
  </si>
  <si>
    <t>KL-HNI-HMI-TMARTHATECO</t>
  </si>
  <si>
    <t>KMARKET-BNH-01-0027</t>
  </si>
  <si>
    <t>KMARKET-BNH-01-0028</t>
  </si>
  <si>
    <t>KMARKET-BNH-01-0038</t>
  </si>
  <si>
    <t>KMARKET-BNH-01-0044</t>
  </si>
  <si>
    <t>KMARKET-DNG-00-0026</t>
  </si>
  <si>
    <t>KMARKET-DNG-00-0035</t>
  </si>
  <si>
    <t>KMARKET-DNG-00-0041</t>
  </si>
  <si>
    <t>KMARKET-HNI-BDH-0031</t>
  </si>
  <si>
    <t>KMARKET-HNI-BTL-0006</t>
  </si>
  <si>
    <t>KMARKET-HNI-BTL-0007</t>
  </si>
  <si>
    <t>KMARKET-HNI-BTL-0008</t>
  </si>
  <si>
    <t>KMARKET-HNI-BTL-0014</t>
  </si>
  <si>
    <t>KMARKET-HNI-BTL-0015</t>
  </si>
  <si>
    <t>KMARKET-HNI-BTL-0034</t>
  </si>
  <si>
    <t>KMARKET-HNI-BTL-0037</t>
  </si>
  <si>
    <t>KMARKET-HNI-CGY-0005</t>
  </si>
  <si>
    <t>KMARKET-HNI-CGY-0020</t>
  </si>
  <si>
    <t>KMARKET-HNI-CGY-0021</t>
  </si>
  <si>
    <t>KMARKET-HNI-HDG-88901</t>
  </si>
  <si>
    <t>KMARKET-HNI-HMI-0010</t>
  </si>
  <si>
    <t>KMARKET-HNI-LBN-0009</t>
  </si>
  <si>
    <t>KMARKET-HNI-NTL-0001</t>
  </si>
  <si>
    <t>KMARKET-HNI-NTL-0002</t>
  </si>
  <si>
    <t>KMARKET-HNI-NTL-0003</t>
  </si>
  <si>
    <t>KMARKET-HNI-NTL-0004</t>
  </si>
  <si>
    <t>KMARKET-HNI-NTL-0011</t>
  </si>
  <si>
    <t>KMARKET-HNI-NTL-0017</t>
  </si>
  <si>
    <t>KMARKET-HNI-NTL-0018</t>
  </si>
  <si>
    <t>KMARKET-HNI-NTL-0019</t>
  </si>
  <si>
    <t>KMARKET-HNI-NTL-0022</t>
  </si>
  <si>
    <t>KMARKET-HNI-NTL-0023</t>
  </si>
  <si>
    <t>KMARKET-HNI-NTL-0024</t>
  </si>
  <si>
    <t>KMARKET-HNI-NTL-0030</t>
  </si>
  <si>
    <t>KMARKET-HNI-NTL-0032</t>
  </si>
  <si>
    <t>KMARKET-HNI-NTL-0039</t>
  </si>
  <si>
    <t>KMARKET-HNI-NTL-0042</t>
  </si>
  <si>
    <t>KMARKET-HNI-NTL-01-10</t>
  </si>
  <si>
    <t>KMARKET-HNI-NTL-F5-CH02</t>
  </si>
  <si>
    <t>KMARKET-HNI-THO-0016</t>
  </si>
  <si>
    <t>KMARKET-HNI-THO-0033</t>
  </si>
  <si>
    <t>KMARKET-HNI-THO-0040</t>
  </si>
  <si>
    <t>KMARKET-HNI-TXN-0012</t>
  </si>
  <si>
    <t>KMARKET-HNI-TXN-0013</t>
  </si>
  <si>
    <t>KMARKET-HPG-01-0045</t>
  </si>
  <si>
    <t>KMARKET-HPG-01-0046</t>
  </si>
  <si>
    <t>KMARKET-HYN-01-0025</t>
  </si>
  <si>
    <t>KMARKET-QNH-01-0043</t>
  </si>
  <si>
    <t>LOTTE-BDG-00-003</t>
  </si>
  <si>
    <t>LOTTE-BTN-00-002</t>
  </si>
  <si>
    <t>LOTTE-CTO-00-007</t>
  </si>
  <si>
    <t>LOTTE-DNG-00-009</t>
  </si>
  <si>
    <t>LOTTE-DNI-00-001</t>
  </si>
  <si>
    <t>LOTTE-HCM-GVP-010</t>
  </si>
  <si>
    <t>LOTTE-HCM-Q11-940</t>
  </si>
  <si>
    <t>LOTTE-HCM-Q7-41634</t>
  </si>
  <si>
    <t>LOTTE-HCM-TBH-006</t>
  </si>
  <si>
    <t>LOTTE-HNI-BDH-008</t>
  </si>
  <si>
    <t>LOTTE-HNI-DDA-004</t>
  </si>
  <si>
    <t>LOTTE-HNI-THO-015</t>
  </si>
  <si>
    <t>LOTTEHOTEL-HNI-BDH-30331</t>
  </si>
  <si>
    <t>LOTTE-KHA-00-011</t>
  </si>
  <si>
    <t>LOTTE-NAN-01-013</t>
  </si>
  <si>
    <t>LOTTE-VTU-00-005</t>
  </si>
  <si>
    <t>MEGA-AGG-00--006</t>
  </si>
  <si>
    <t>MEGA-AGG-00--015</t>
  </si>
  <si>
    <t>MEGA-CTO-00--002</t>
  </si>
  <si>
    <t>MEGA-DLK-00--014</t>
  </si>
  <si>
    <t>MEGA-DNG-00--004</t>
  </si>
  <si>
    <t>MEGA-DNI-00--005</t>
  </si>
  <si>
    <t>MEGA-GLI-00--007</t>
  </si>
  <si>
    <t>MEGA-HCM-00--008</t>
  </si>
  <si>
    <t>MEGA-HCM-00--009</t>
  </si>
  <si>
    <t>MEGA-HCM-Q12-0004</t>
  </si>
  <si>
    <t>MEGA-HCM-Q12-0009</t>
  </si>
  <si>
    <t>MEGA-HCM-Q2-0001</t>
  </si>
  <si>
    <t>MEGA-HCM-Q2-49586</t>
  </si>
  <si>
    <t>MEGA-HCM-Q6-0002</t>
  </si>
  <si>
    <t>MEGA-HCM-TDC-0003</t>
  </si>
  <si>
    <t>MEGA-HNI-BTL-0006</t>
  </si>
  <si>
    <t>MEGA-HNI-BTL--001</t>
  </si>
  <si>
    <t>MEGA-HNI-HDG-0007</t>
  </si>
  <si>
    <t>MEGA-HNI-HMI-0005</t>
  </si>
  <si>
    <t>MEGA-HNI-TXN-0008</t>
  </si>
  <si>
    <t>MEGA-HPG-01--003</t>
  </si>
  <si>
    <t>MEGA-KHA-00--011</t>
  </si>
  <si>
    <t>MEGA-NAN-01--013</t>
  </si>
  <si>
    <t>MEGA-QNH-01--012</t>
  </si>
  <si>
    <t>MINHCAU-TNN-01-0001</t>
  </si>
  <si>
    <t>MINHCAU-TNN-01-0002</t>
  </si>
  <si>
    <t>MINHCAU-TNN-01-0003</t>
  </si>
  <si>
    <t>MINHCAU-TNN-01-0004</t>
  </si>
  <si>
    <t>MINHCAU-TNN-01-0005</t>
  </si>
  <si>
    <t>MINHCAU-TNN-01-0006</t>
  </si>
  <si>
    <t>MINHCAU-TNN-01-0007</t>
  </si>
  <si>
    <t>MINHCAU-TNN-01-0008</t>
  </si>
  <si>
    <t>MINHCAU-TNN-01-46949</t>
  </si>
  <si>
    <t>NHATMINH-HCM-BTH-68013</t>
  </si>
  <si>
    <t>NHATMINH-HCM-BTH-68014-1</t>
  </si>
  <si>
    <t>NHATMINH-HCM-BTH-79001</t>
  </si>
  <si>
    <t>NHATMINH-HCM-BTH-79004</t>
  </si>
  <si>
    <t>NHATMINH-HCM-BTH-83358</t>
  </si>
  <si>
    <t>NHATMINH-HCM-GVP-79009-1</t>
  </si>
  <si>
    <t>NHATMINH-HCM-GVP-79012</t>
  </si>
  <si>
    <t>NHATMINH-HCM-HBC-68003</t>
  </si>
  <si>
    <t>NHATMINH-HCM-HBC-68012-1</t>
  </si>
  <si>
    <t>NHATMINH-HCM-HNB-79010</t>
  </si>
  <si>
    <t>NHATMINH-HCM-PNN-79009-2</t>
  </si>
  <si>
    <t>NHATMINH-HCM-Q11-68012</t>
  </si>
  <si>
    <t>NHATMINH-HCM-Q12-68002</t>
  </si>
  <si>
    <t>NHATMINH-HCM-Q2-68004</t>
  </si>
  <si>
    <t>NHATMINH-HCM-Q2-68005</t>
  </si>
  <si>
    <t>NHATMINH-HCM-Q2-68006-1</t>
  </si>
  <si>
    <t>NHATMINH-HCM-Q2-68015</t>
  </si>
  <si>
    <t>NHATMINH-HCM-Q4-79002</t>
  </si>
  <si>
    <t>NHATMINH-HCM-Q8-68006</t>
  </si>
  <si>
    <t>NHATMINH-HCM-Q8-68007</t>
  </si>
  <si>
    <t>NHATMINH-HCM-Q8-79011</t>
  </si>
  <si>
    <t>NHATMINH-HCM-Q9-68001</t>
  </si>
  <si>
    <t>NHATMINH-HCM-Q9-68010</t>
  </si>
  <si>
    <t>NHATMINH-HCM-Q9-68014</t>
  </si>
  <si>
    <t>NHATMINH-HCM-Q9-79005</t>
  </si>
  <si>
    <t>NHATMINH-HCM-Q9-79007</t>
  </si>
  <si>
    <t>NHATMINH-HCM-Q9-79007-001</t>
  </si>
  <si>
    <t>NHATMINH-HCM-Q9-79007-1</t>
  </si>
  <si>
    <t>NHATMINH-HCM-TDC-68011</t>
  </si>
  <si>
    <t>NHATMINH-HCM-TDC-79003</t>
  </si>
  <si>
    <t>NHATMINH-HCM-TDC-79006</t>
  </si>
  <si>
    <t>NHATMINH-HCM-TDC-79009</t>
  </si>
  <si>
    <t>NHATMINH-HCM-TDC-79013</t>
  </si>
  <si>
    <t>OKONO-BNH-01-BN01</t>
  </si>
  <si>
    <t>OKONO-DNG-00-AC01</t>
  </si>
  <si>
    <t>OKONO-DNG-00-AC03</t>
  </si>
  <si>
    <t>OKONO-HNI-BDH-A33</t>
  </si>
  <si>
    <t>OKONO-HNI-BTL-A01</t>
  </si>
  <si>
    <t>OKONO-HNI-BTL-A31</t>
  </si>
  <si>
    <t>OKONO-HNI-BTL-A32</t>
  </si>
  <si>
    <t>OKONO-HNI-BTL-A36</t>
  </si>
  <si>
    <t>OKONO-HNI-CGY-45219</t>
  </si>
  <si>
    <t>OKONO-HNI-CGY-A04</t>
  </si>
  <si>
    <t>OKONO-HNI-CGY-A06</t>
  </si>
  <si>
    <t>OKONO-HNI-CGY-A08</t>
  </si>
  <si>
    <t>OKONO-HNI-CGY-A20</t>
  </si>
  <si>
    <t>OKONO-HNI-CGY-A28</t>
  </si>
  <si>
    <t>OKONO-HNI-CGY-A35</t>
  </si>
  <si>
    <t>OKONO-HNI-DDA-A30</t>
  </si>
  <si>
    <t>OKONO-HNI-HBT-A07</t>
  </si>
  <si>
    <t>OKONO-HNI-HBT-A13</t>
  </si>
  <si>
    <t>OKONO-HNI-HDG-A24</t>
  </si>
  <si>
    <t>OKONO-HNI-HDG-A38</t>
  </si>
  <si>
    <t>OKONO-HNI-HKM-A27</t>
  </si>
  <si>
    <t>OKONO-HNI-HMI-A14</t>
  </si>
  <si>
    <t>OKONO-HNI-HMI-A17</t>
  </si>
  <si>
    <t>OKONO-HNI-NTL-A03</t>
  </si>
  <si>
    <t>OKONO-HNI-NTL-A09</t>
  </si>
  <si>
    <t>OKONO-HNI-NTL-A12</t>
  </si>
  <si>
    <t>OKONO-HNI-NTL-A18</t>
  </si>
  <si>
    <t>OKONO-HNI-NTL-A26</t>
  </si>
  <si>
    <t>OKONO-HNI-TTI-A16</t>
  </si>
  <si>
    <t>OKONO-HNI-TXN-A05</t>
  </si>
  <si>
    <t>OKONO-HNI-TXN-A22</t>
  </si>
  <si>
    <t>OKONO-HNI-TXN-A23</t>
  </si>
  <si>
    <t>OKONO-HNI-TXN-A25</t>
  </si>
  <si>
    <t>OKONO-HNI-TXN-A34</t>
  </si>
  <si>
    <t>PTMART-HNI-CGY-0005</t>
  </si>
  <si>
    <t>PTMART-HNI-HBT-0001</t>
  </si>
  <si>
    <t>PTMART-HNI-HBT-0009</t>
  </si>
  <si>
    <t>PTMART-HNI-HDG-0007</t>
  </si>
  <si>
    <t>PTMART-HNI-HDG-0008</t>
  </si>
  <si>
    <t>PTMART-HNI-HDG-0011</t>
  </si>
  <si>
    <t>PTMART-HNI-HMI-0006</t>
  </si>
  <si>
    <t>PTMART-HNI-HMI-23661</t>
  </si>
  <si>
    <t>PTMART-HNI-TXN-0002</t>
  </si>
  <si>
    <t>PTMART-HNI-TXN-0003</t>
  </si>
  <si>
    <t>PTMART-HNI-TXN-0004</t>
  </si>
  <si>
    <t>PTMART-HNI-TXN-0010</t>
  </si>
  <si>
    <t>SAIGONHD-HCM-BTH-02</t>
  </si>
  <si>
    <t>SAIGONHD-HCM-BTH-09</t>
  </si>
  <si>
    <t>SAIGONHD-HCM-HNB-05</t>
  </si>
  <si>
    <t>SAIGONHD-HCM-HNB-07</t>
  </si>
  <si>
    <t>SAIGONHD-HCM-PNN-01</t>
  </si>
  <si>
    <t>SAIGONHD-HCM-PNN-67013</t>
  </si>
  <si>
    <t>SAIGONHD-HCM-Q10-d3t2</t>
  </si>
  <si>
    <t>SAIGONHD-HCM-Q12-3a11</t>
  </si>
  <si>
    <t>SAIGONHD-HCM-Q2-03</t>
  </si>
  <si>
    <t>SAIGONHD-HCM-Q2-04</t>
  </si>
  <si>
    <t>SAIGONHD-HCM-Q2-08</t>
  </si>
  <si>
    <t>SAIGONHD-HCM-Q7-11</t>
  </si>
  <si>
    <t>SAIGONHD-HCM-Q7-368ntt</t>
  </si>
  <si>
    <t>SAIGONHD-HCM-TDC-06</t>
  </si>
  <si>
    <t>SAIGONHD-HCM-TPU-10</t>
  </si>
  <si>
    <t>SATRA-BDG-00-1226</t>
  </si>
  <si>
    <t>SATRA-HCM-BTH-0120</t>
  </si>
  <si>
    <t>SATRA-HCM-BTH-0121</t>
  </si>
  <si>
    <t>SATRA-HCM-BTH-0122</t>
  </si>
  <si>
    <t>SATRA-HCM-BTH-0123</t>
  </si>
  <si>
    <t>SATRA-HCM-BTH-0124</t>
  </si>
  <si>
    <t>SATRA-HCM-BTH-0125</t>
  </si>
  <si>
    <t>SATRA-HCM-BTH-0126</t>
  </si>
  <si>
    <t>SATRA-HCM-BTH-0127</t>
  </si>
  <si>
    <t>SATRA-HCM-BTH-0128</t>
  </si>
  <si>
    <t>SATRA-HCM-BTH-0129</t>
  </si>
  <si>
    <t>SATRA-HCM-BTH-0130</t>
  </si>
  <si>
    <t>SATRA-HCM-BTH-0131</t>
  </si>
  <si>
    <t>SATRA-HCM-BTH-0132</t>
  </si>
  <si>
    <t>SATRA-HCM-BTH-0216</t>
  </si>
  <si>
    <t>SATRA-HCM-BTH-0367</t>
  </si>
  <si>
    <t>SATRA-HCM-BTH-0400</t>
  </si>
  <si>
    <t>SATRA-HCM-BTN-0106</t>
  </si>
  <si>
    <t>SATRA-HCM-BTN-0107</t>
  </si>
  <si>
    <t>SATRA-HCM-BTN-0108</t>
  </si>
  <si>
    <t>SATRA-HCM-BTN-0109</t>
  </si>
  <si>
    <t>SATRA-HCM-BTN-0110</t>
  </si>
  <si>
    <t>SATRA-HCM-BTN-0111</t>
  </si>
  <si>
    <t>SATRA-HCM-BTN-0112</t>
  </si>
  <si>
    <t>SATRA-HCM-BTN-0113</t>
  </si>
  <si>
    <t>SATRA-HCM-BTN-0114</t>
  </si>
  <si>
    <t>SATRA-HCM-BTN-0115</t>
  </si>
  <si>
    <t>SATRA-HCM-BTN-0116</t>
  </si>
  <si>
    <t>SATRA-HCM-BTN-0117</t>
  </si>
  <si>
    <t>SATRA-HCM-BTN-0118</t>
  </si>
  <si>
    <t>SATRA-HCM-BTN-0119</t>
  </si>
  <si>
    <t>SATRA-HCM-CCI-0133</t>
  </si>
  <si>
    <t>SATRA-HCM-CCI-0134</t>
  </si>
  <si>
    <t>SATRA-HCM-CCI-0135</t>
  </si>
  <si>
    <t>SATRA-HCM-CCI-0136</t>
  </si>
  <si>
    <t>SATRA-HCM-CCI-0137</t>
  </si>
  <si>
    <t>SATRA-HCM-CCI-0138</t>
  </si>
  <si>
    <t>SATRA-HCM-CCI-0140</t>
  </si>
  <si>
    <t>SATRA-HCM-CCI-0141</t>
  </si>
  <si>
    <t>SATRA-HCM-CCI-0142</t>
  </si>
  <si>
    <t>SATRA-HCM-CCI-0143</t>
  </si>
  <si>
    <t>SATRA-HCM-CCI-0144</t>
  </si>
  <si>
    <t>SATRA-HCM-CCI-0145</t>
  </si>
  <si>
    <t>SATRA-HCM-CCI-027</t>
  </si>
  <si>
    <t>SATRA-HCM-CCI-0555</t>
  </si>
  <si>
    <t>SATRA-HCM-CCI-1225</t>
  </si>
  <si>
    <t>SATRA-HCM-GVP-0146</t>
  </si>
  <si>
    <t>SATRA-HCM-GVP-0147</t>
  </si>
  <si>
    <t>SATRA-HCM-GVP-0148</t>
  </si>
  <si>
    <t>SATRA-HCM-GVP-0149</t>
  </si>
  <si>
    <t>SATRA-HCM-GVP-0150</t>
  </si>
  <si>
    <t>SATRA-HCM-GVP-0151</t>
  </si>
  <si>
    <t>SATRA-HCM-GVP-0152</t>
  </si>
  <si>
    <t>SATRA-HCM-GVP-0153</t>
  </si>
  <si>
    <t>SATRA-HCM-GVP-0154</t>
  </si>
  <si>
    <t>SATRA-HCM-GVP-0155</t>
  </si>
  <si>
    <t>SATRA-HCM-GVP-0156</t>
  </si>
  <si>
    <t>SATRA-HCM-GVP-0157</t>
  </si>
  <si>
    <t>SATRA-HCM-GVP-0158</t>
  </si>
  <si>
    <t>SATRA-HCM-GVP-0159</t>
  </si>
  <si>
    <t>SATRA-HCM-GVP-0301</t>
  </si>
  <si>
    <t>SATRA-HCM-HBC-0095</t>
  </si>
  <si>
    <t>SATRA-HCM-HBC-0096</t>
  </si>
  <si>
    <t>SATRA-HCM-HBC-0097</t>
  </si>
  <si>
    <t>SATRA-HCM-HBC-0098</t>
  </si>
  <si>
    <t>SATRA-HCM-HBC-0099</t>
  </si>
  <si>
    <t>SATRA-HCM-HBC-0101</t>
  </si>
  <si>
    <t>SATRA-HCM-HBC-0102</t>
  </si>
  <si>
    <t>SATRA-HCM-HBC-0103</t>
  </si>
  <si>
    <t>SATRA-HCM-HBC-0104</t>
  </si>
  <si>
    <t>SATRA-HCM-HBC-0105</t>
  </si>
  <si>
    <t>SATRA-HCM-HBC-0139</t>
  </si>
  <si>
    <t>SATRA-HCM-HBC-020</t>
  </si>
  <si>
    <t>SATRA-HCM-HBC-1164</t>
  </si>
  <si>
    <t>SATRA-HCM-HHM-0160</t>
  </si>
  <si>
    <t>SATRA-HCM-HHM-0161</t>
  </si>
  <si>
    <t>SATRA-HCM-HHM-0163</t>
  </si>
  <si>
    <t>SATRA-HCM-HHM-0164</t>
  </si>
  <si>
    <t>SATRA-HCM-HHM-0165</t>
  </si>
  <si>
    <t>SATRA-HCM-HHM-0166</t>
  </si>
  <si>
    <t>SATRA-HCM-HHM-0167</t>
  </si>
  <si>
    <t>SATRA-HCM-HHM-0168</t>
  </si>
  <si>
    <t>SATRA-HCM-HHM-0169</t>
  </si>
  <si>
    <t>SATRA-HCM-HHM-0170</t>
  </si>
  <si>
    <t>SATRA-HCM-HNB-0171</t>
  </si>
  <si>
    <t>SATRA-HCM-HNB-0172</t>
  </si>
  <si>
    <t>SATRA-HCM-HNB-0173</t>
  </si>
  <si>
    <t>SATRA-HCM-HNB-0174</t>
  </si>
  <si>
    <t>SATRA-HCM-HNB-0175</t>
  </si>
  <si>
    <t>SATRA-HCM-HNB-0176</t>
  </si>
  <si>
    <t>SATRA-HCM-HNB-0177</t>
  </si>
  <si>
    <t>SATRA-HCM-PNN-0178</t>
  </si>
  <si>
    <t>SATRA-HCM-PNN-0179</t>
  </si>
  <si>
    <t>SATRA-HCM-PNN-0180</t>
  </si>
  <si>
    <t>SATRA-HCM-Q1-0001</t>
  </si>
  <si>
    <t>SATRA-HCM-Q1-0002</t>
  </si>
  <si>
    <t>SATRA-HCM-Q1-0003</t>
  </si>
  <si>
    <t>SATRA-HCM-Q1-00037</t>
  </si>
  <si>
    <t>SATRA-HCM-Q1-0004</t>
  </si>
  <si>
    <t>SATRA-HCM-Q10-004</t>
  </si>
  <si>
    <t>SATRA-HCM-Q1-0005</t>
  </si>
  <si>
    <t>SATRA-HCM-Q1-0006</t>
  </si>
  <si>
    <t>SATRA-HCM-Q1-0007</t>
  </si>
  <si>
    <t>SATRA-HCM-Q10-0070</t>
  </si>
  <si>
    <t>SATRA-HCM-Q10-0071</t>
  </si>
  <si>
    <t>SATRA-HCM-Q1-0008</t>
  </si>
  <si>
    <t>SATRA-HCM-Q1-0009</t>
  </si>
  <si>
    <t>SATRA-HCM-Q1-023</t>
  </si>
  <si>
    <t>SATRA-HCM-Q11-0072</t>
  </si>
  <si>
    <t>SATRA-HCM-Q11-0073</t>
  </si>
  <si>
    <t>SATRA-HCM-Q11-0074</t>
  </si>
  <si>
    <t>SATRA-HCM-Q11-0075</t>
  </si>
  <si>
    <t>SATRA-HCM-Q11-0076</t>
  </si>
  <si>
    <t>SATRA-HCM-Q12-0077</t>
  </si>
  <si>
    <t>SATRA-HCM-Q12-0078</t>
  </si>
  <si>
    <t>SATRA-HCM-Q12-0079</t>
  </si>
  <si>
    <t>SATRA-HCM-Q12-0080</t>
  </si>
  <si>
    <t>SATRA-HCM-Q12-0081</t>
  </si>
  <si>
    <t>SATRA-HCM-Q12-0082</t>
  </si>
  <si>
    <t>SATRA-HCM-Q12-0083</t>
  </si>
  <si>
    <t>SATRA-HCM-Q12-0084</t>
  </si>
  <si>
    <t>SATRA-HCM-Q12-0085</t>
  </si>
  <si>
    <t>SATRA-HCM-Q12-0086</t>
  </si>
  <si>
    <t>SATRA-HCM-Q12-0087</t>
  </si>
  <si>
    <t>SATRA-HCM-Q12-0088</t>
  </si>
  <si>
    <t>SATRA-HCM-Q12-0089</t>
  </si>
  <si>
    <t>SATRA-HCM-Q12-0090</t>
  </si>
  <si>
    <t>SATRA-HCM-Q12-0091</t>
  </si>
  <si>
    <t>SATRA-HCM-Q12-0092</t>
  </si>
  <si>
    <t>SATRA-HCM-Q12-0093</t>
  </si>
  <si>
    <t>SATRA-HCM-Q12-0094</t>
  </si>
  <si>
    <t>SATRA-HCM-Q12-0162</t>
  </si>
  <si>
    <t>SATRA-HCM-Q12-0300</t>
  </si>
  <si>
    <t>SATRA-HCM-Q2-0010</t>
  </si>
  <si>
    <t>SATRA-HCM-Q2-0011</t>
  </si>
  <si>
    <t>SATRA-HCM-Q2-0012</t>
  </si>
  <si>
    <t>SATRA-HCM-Q2-0013</t>
  </si>
  <si>
    <t>SATRA-HCM-Q2-0215</t>
  </si>
  <si>
    <t>SATRA-HCM-Q3-0014</t>
  </si>
  <si>
    <t>SATRA-HCM-Q3-0015</t>
  </si>
  <si>
    <t>SATRA-HCM-Q3-025</t>
  </si>
  <si>
    <t>SATRA-HCM-Q4-0016</t>
  </si>
  <si>
    <t>SATRA-HCM-Q4-0017</t>
  </si>
  <si>
    <t>SATRA-HCM-Q4-0018</t>
  </si>
  <si>
    <t>SATRA-HCM-Q4-0019</t>
  </si>
  <si>
    <t>SATRA-HCM-Q4-0020</t>
  </si>
  <si>
    <t>SATRA-HCM-Q4-0021</t>
  </si>
  <si>
    <t>SATRA-HCM-Q5-0022</t>
  </si>
  <si>
    <t>SATRA-HCM-Q5-0023</t>
  </si>
  <si>
    <t>SATRA-HCM-Q5-0024</t>
  </si>
  <si>
    <t>SATRA-HCM-Q5-0025</t>
  </si>
  <si>
    <t>SATRA-HCM-Q5-0026</t>
  </si>
  <si>
    <t>SATRA-HCM-Q6-0027</t>
  </si>
  <si>
    <t>SATRA-HCM-Q6-0028</t>
  </si>
  <si>
    <t>SATRA-HCM-Q6-0029</t>
  </si>
  <si>
    <t>SATRA-HCM-Q6-0030</t>
  </si>
  <si>
    <t>SATRA-HCM-Q6-0031</t>
  </si>
  <si>
    <t>SATRA-HCM-Q6-0032</t>
  </si>
  <si>
    <t>SATRA-HCM-Q6-0033</t>
  </si>
  <si>
    <t>SATRA-HCM-Q6-028</t>
  </si>
  <si>
    <t>SATRA-HCM-Q7-0034</t>
  </si>
  <si>
    <t>SATRA-HCM-Q7-0035</t>
  </si>
  <si>
    <t>SATRA-HCM-Q7-0036</t>
  </si>
  <si>
    <t>SATRA-HCM-Q7-0037</t>
  </si>
  <si>
    <t>SATRA-HCM-Q7-0038</t>
  </si>
  <si>
    <t>SATRA-HCM-Q7-0040</t>
  </si>
  <si>
    <t>SATRA-HCM-Q7-0041</t>
  </si>
  <si>
    <t>SATRA-HCM-Q7-0042</t>
  </si>
  <si>
    <t>SATRA-HCM-Q7-1165</t>
  </si>
  <si>
    <t>SATRA-HCM-Q8-0043</t>
  </si>
  <si>
    <t>SATRA-HCM-Q8-0044</t>
  </si>
  <si>
    <t>SATRA-HCM-Q8-0045</t>
  </si>
  <si>
    <t>SATRA-HCM-Q8-0046</t>
  </si>
  <si>
    <t>SATRA-HCM-Q8-0047</t>
  </si>
  <si>
    <t>SATRA-HCM-Q8-0048</t>
  </si>
  <si>
    <t>SATRA-HCM-Q8-0049</t>
  </si>
  <si>
    <t>SATRA-HCM-Q8-0050</t>
  </si>
  <si>
    <t>SATRA-HCM-Q8-0051</t>
  </si>
  <si>
    <t>SATRA-HCM-Q8-0052</t>
  </si>
  <si>
    <t>SATRA-HCM-Q8-0053</t>
  </si>
  <si>
    <t>SATRA-HCM-Q8-0054</t>
  </si>
  <si>
    <t>SATRA-HCM-Q9-0055</t>
  </si>
  <si>
    <t>SATRA-HCM-Q9-0056</t>
  </si>
  <si>
    <t>SATRA-HCM-Q9-0057</t>
  </si>
  <si>
    <t>SATRA-HCM-Q9-0058</t>
  </si>
  <si>
    <t>SATRA-HCM-Q9-0059</t>
  </si>
  <si>
    <t>SATRA-HCM-Q9-0060</t>
  </si>
  <si>
    <t>SATRA-HCM-Q9-0061</t>
  </si>
  <si>
    <t>SATRA-HCM-Q9-0062</t>
  </si>
  <si>
    <t>SATRA-HCM-Q9-0063</t>
  </si>
  <si>
    <t>SATRA-HCM-Q9-0064</t>
  </si>
  <si>
    <t>SATRA-HCM-Q9-0065</t>
  </si>
  <si>
    <t>SATRA-HCM-Q9-0066</t>
  </si>
  <si>
    <t>SATRA-HCM-Q9-0067</t>
  </si>
  <si>
    <t>SATRA-HCM-Q9-0068</t>
  </si>
  <si>
    <t>SATRA-HCM-Q9-0069</t>
  </si>
  <si>
    <t>SATRA-HCM-TBH-0100</t>
  </si>
  <si>
    <t>SATRA-HCM-TBH-0181</t>
  </si>
  <si>
    <t>SATRA-HCM-TBH-0182</t>
  </si>
  <si>
    <t>SATRA-HCM-TBH-0183</t>
  </si>
  <si>
    <t>SATRA-HCM-TBH-0184</t>
  </si>
  <si>
    <t>SATRA-HCM-TBH-0185</t>
  </si>
  <si>
    <t>SATRA-HCM-TBH-0186</t>
  </si>
  <si>
    <t>SATRA-HCM-TBH-0187</t>
  </si>
  <si>
    <t>SATRA-HCM-TBH-0188</t>
  </si>
  <si>
    <t>SATRA-HCM-TBH-0189</t>
  </si>
  <si>
    <t>SATRA-HCM-TDC-0199</t>
  </si>
  <si>
    <t>SATRA-HCM-TDC-0200</t>
  </si>
  <si>
    <t>SATRA-HCM-TDC-0201</t>
  </si>
  <si>
    <t>SATRA-HCM-TDC-0202</t>
  </si>
  <si>
    <t>SATRA-HCM-TDC-0203</t>
  </si>
  <si>
    <t>SATRA-HCM-TDC-0204</t>
  </si>
  <si>
    <t>SATRA-HCM-TDC-0205</t>
  </si>
  <si>
    <t>SATRA-HCM-TDC-0206</t>
  </si>
  <si>
    <t>SATRA-HCM-TDC-0207</t>
  </si>
  <si>
    <t>SATRA-HCM-TDC-0208</t>
  </si>
  <si>
    <t>SATRA-HCM-TDC-0209</t>
  </si>
  <si>
    <t>SATRA-HCM-TDC-0210</t>
  </si>
  <si>
    <t>SATRA-HCM-TDC-0211</t>
  </si>
  <si>
    <t>SATRA-HCM-TDC-0212</t>
  </si>
  <si>
    <t>SATRA-HCM-TDC-0213</t>
  </si>
  <si>
    <t>SATRA-HCM-TDC-0214</t>
  </si>
  <si>
    <t>SATRA-HCM-TDC-2020</t>
  </si>
  <si>
    <t>SATRA-HCM-TPU-0190</t>
  </si>
  <si>
    <t>SATRA-HCM-TPU-0191</t>
  </si>
  <si>
    <t>SATRA-HCM-TPU-0192</t>
  </si>
  <si>
    <t>SATRA-HCM-TPU-0193</t>
  </si>
  <si>
    <t>SATRA-HCM-TPU-0194</t>
  </si>
  <si>
    <t>SATRA-HCM-TPU-0195</t>
  </si>
  <si>
    <t>SATRA-HCM-TPU-0196</t>
  </si>
  <si>
    <t>SATRA-HCM-TPU-0197</t>
  </si>
  <si>
    <t>SATRA-HCM-TPU-0198</t>
  </si>
  <si>
    <t>SATRA-HCM-TPU-0217</t>
  </si>
  <si>
    <t>SEVEN-BDG-00-02</t>
  </si>
  <si>
    <t>SEVEN-HCM-Q3-30856</t>
  </si>
  <si>
    <t>SEVEN-HNI-BDH-03</t>
  </si>
  <si>
    <t>SEVEN-HNI-BDH-3004</t>
  </si>
  <si>
    <t>seven tầng b1 ba đình</t>
  </si>
  <si>
    <t>SEVEN-HNI-CGY-3002</t>
  </si>
  <si>
    <t>seven tầng 1 cầu giấy</t>
  </si>
  <si>
    <t>SEVEN-HNI-HKM-3001</t>
  </si>
  <si>
    <t>seven số 5 bà triệu hoàn kiếm</t>
  </si>
  <si>
    <t>SEVEN-HNI-HKM-3003</t>
  </si>
  <si>
    <t>seven 52 lò sũ  hoàn kiếm</t>
  </si>
  <si>
    <t>SEVEN-TNH-00-01</t>
  </si>
  <si>
    <t>SIBA-HNI-BTL-0006</t>
  </si>
  <si>
    <t>SIBA-HNI-BTL-0007</t>
  </si>
  <si>
    <t>SIBA-HNI-DDA-0012</t>
  </si>
  <si>
    <t>SIBA-HNI-GLM-0004</t>
  </si>
  <si>
    <t>SIBA-HNI-GLM-0010</t>
  </si>
  <si>
    <t>SIBA-HNI-HBT-0003</t>
  </si>
  <si>
    <t>SIBA-HNI-HDC-0002</t>
  </si>
  <si>
    <t>SIBA-HNI-HDC-0005</t>
  </si>
  <si>
    <t>SIBA-HNI-HDG-0008</t>
  </si>
  <si>
    <t>SIBA-HNI-HDG-0015</t>
  </si>
  <si>
    <t>SIBA-HNI-HDG-0017</t>
  </si>
  <si>
    <t>SIBA-HNI-HDG-0018</t>
  </si>
  <si>
    <t>SIBA-HNI-HMI-0013</t>
  </si>
  <si>
    <t>SIBA-HNI-LBN-0009</t>
  </si>
  <si>
    <t>SIBA-HNI-NTL-0001</t>
  </si>
  <si>
    <t>SIBA-HNI-TXN-25505-001</t>
  </si>
  <si>
    <t>SIBA-HPG-01-0011</t>
  </si>
  <si>
    <t>SIBA-HPG-01-0014</t>
  </si>
  <si>
    <t>SIBA-NAN-01-0016</t>
  </si>
  <si>
    <t>SMART-HCM-Q7-0006</t>
  </si>
  <si>
    <t>SMART-HCM-Q7-0007</t>
  </si>
  <si>
    <t>SMART-HNI-BTL-0002</t>
  </si>
  <si>
    <t>SMART-HNI-HMI-0004</t>
  </si>
  <si>
    <t>SMART-HNI-HMI-0005</t>
  </si>
  <si>
    <t>SMART-HNI-NTL-0003</t>
  </si>
  <si>
    <t>SMART-HNI-NTL-34554</t>
  </si>
  <si>
    <t>SMART-HNI-THO-0001</t>
  </si>
  <si>
    <t>TMART-BNH-01-01098</t>
  </si>
  <si>
    <t>TMART-HCM-BTN-01054</t>
  </si>
  <si>
    <t>TMART-HCM-HBC-01053</t>
  </si>
  <si>
    <t>TMART-HCM-HNB-01052</t>
  </si>
  <si>
    <t>TMART-HCM-Q12-01055</t>
  </si>
  <si>
    <t>TMART-HCM-Q12-01056</t>
  </si>
  <si>
    <t>TMART-HCM-Q12-01057</t>
  </si>
  <si>
    <t>TMART-HCM-Q12-01060</t>
  </si>
  <si>
    <t>TMART-HNI-BTL-00988</t>
  </si>
  <si>
    <t>TMART-HNI-BTL-01003</t>
  </si>
  <si>
    <t>TMART-HNI-BTL-01023</t>
  </si>
  <si>
    <t>TMART-HNI-BTL-01025</t>
  </si>
  <si>
    <t>TMART-HNI-BTL-01036</t>
  </si>
  <si>
    <t>TMART-HNI-BTL-01046</t>
  </si>
  <si>
    <t>TMART-HNI-BTL-01063</t>
  </si>
  <si>
    <t>TMART-HNI-BTL-01070</t>
  </si>
  <si>
    <t>TMART-HNI-BTL-01075</t>
  </si>
  <si>
    <t>TMART-HNI-BTL-01078</t>
  </si>
  <si>
    <t>TMART-HNI-BTL-01082</t>
  </si>
  <si>
    <t>TMART-HNI-BTL-01084</t>
  </si>
  <si>
    <t>TMART-HNI-BTL-01087</t>
  </si>
  <si>
    <t>TMART-HNI-BTL-01092</t>
  </si>
  <si>
    <t>TMART-HNI-BTL-03005</t>
  </si>
  <si>
    <t>TMART-HNI-BTL-03010</t>
  </si>
  <si>
    <t>TMART-HNI-BTL-03017</t>
  </si>
  <si>
    <t>TMART-HNI-CGY-99998</t>
  </si>
  <si>
    <t>TMART-HNI-CMY-00644</t>
  </si>
  <si>
    <t>TMART-HNI-DAH-01077</t>
  </si>
  <si>
    <t>TMART-HNI-DAH-01096</t>
  </si>
  <si>
    <t>TMART-HNI-DPG-00989</t>
  </si>
  <si>
    <t>TMART-HNI-GLM-01081</t>
  </si>
  <si>
    <t>TMART-HNI-GLM-01094</t>
  </si>
  <si>
    <t>TMART-HNI-GLM-01095</t>
  </si>
  <si>
    <t>TMART-HNI-HDC-00994</t>
  </si>
  <si>
    <t>TMART-HNI-HDC-01011</t>
  </si>
  <si>
    <t>TMART-HNI-HDC-01048</t>
  </si>
  <si>
    <t>TMART-HNI-HDC-01061</t>
  </si>
  <si>
    <t>TMART-HNI-HDG-00983</t>
  </si>
  <si>
    <t>TMART-HNI-HDG-00992</t>
  </si>
  <si>
    <t>TMART-HNI-HDG-00993</t>
  </si>
  <si>
    <t>TMART-HNI-HDG-00995</t>
  </si>
  <si>
    <t>TMART-HNI-HDG-01001</t>
  </si>
  <si>
    <t>TMART-HNI-HDG-01010</t>
  </si>
  <si>
    <t>TMART-HNI-HDG-01012</t>
  </si>
  <si>
    <t>TMART-HNI-HDG-01019</t>
  </si>
  <si>
    <t>TMART-HNI-HDG-01027</t>
  </si>
  <si>
    <t>TMART-HNI-HDG-01027-1</t>
  </si>
  <si>
    <t>TMART-HNI-HDG-01076</t>
  </si>
  <si>
    <t>TMART-HNI-HDG-01091</t>
  </si>
  <si>
    <t>TMART-HNI-HDG-03002</t>
  </si>
  <si>
    <t>TMART-HNI-HDG-03006</t>
  </si>
  <si>
    <t>TMART-HNI-HDG-03014</t>
  </si>
  <si>
    <t>TMART-HNI-HMI-00357</t>
  </si>
  <si>
    <t>TMART-HNI-HMI-00928</t>
  </si>
  <si>
    <t>TMART-HNI-HMI-00980</t>
  </si>
  <si>
    <t>TMART-HNI-HMI-00984</t>
  </si>
  <si>
    <t>TMART-HNI-HMI-01029</t>
  </si>
  <si>
    <t>TMART-HNI-HMI-01041</t>
  </si>
  <si>
    <t>TMART-HNI-HMI-01047</t>
  </si>
  <si>
    <t>TMART-HNI-HMI-01067</t>
  </si>
  <si>
    <t>TMART-HNI-HMI-01072</t>
  </si>
  <si>
    <t>TMART-HNI-HMI-01074</t>
  </si>
  <si>
    <t>TMART-HNI-HMI-01079</t>
  </si>
  <si>
    <t>TMART-HNI-HMI-01086</t>
  </si>
  <si>
    <t>TMART-HNI-HMI-01090</t>
  </si>
  <si>
    <t>TMART-HNI-HMI-03007</t>
  </si>
  <si>
    <t>TMART-HNI-HMI-03009</t>
  </si>
  <si>
    <t>TMART-HNI-HMI-03012</t>
  </si>
  <si>
    <t>TMART-HNI-HMI-73610</t>
  </si>
  <si>
    <t>TMART-HNI-HMI-99999</t>
  </si>
  <si>
    <t>TMART-HNI-LBN-01088</t>
  </si>
  <si>
    <t>TMART-HNI-LBN-03016</t>
  </si>
  <si>
    <t>TMART-HNI-NTL-00619</t>
  </si>
  <si>
    <t>TMART-HNI-NTL-01021</t>
  </si>
  <si>
    <t>TMART-HNI-NTL-01062</t>
  </si>
  <si>
    <t>TMART-HNI-NTL-01080</t>
  </si>
  <si>
    <t>TMART-HNI-NTL-01097</t>
  </si>
  <si>
    <t>TMART-HNI-NTL-99996</t>
  </si>
  <si>
    <t>TMART-HNI-PTO-03013</t>
  </si>
  <si>
    <t>TMART-HNI-SSN-00722</t>
  </si>
  <si>
    <t>TMART-HNI-SSN-03008</t>
  </si>
  <si>
    <t>TMART-HNI-SSN-03015</t>
  </si>
  <si>
    <t>TMART-HNI-THO-01017</t>
  </si>
  <si>
    <t>TMART-HNI-THO-01049</t>
  </si>
  <si>
    <t>TMART-HNI-TTI-00999</t>
  </si>
  <si>
    <t>TMART-HNI-TTI-01032</t>
  </si>
  <si>
    <t>TMART-HNI-TTI-01065</t>
  </si>
  <si>
    <t>TMART-HNI-TTI-01071</t>
  </si>
  <si>
    <t>TMART-HNI-TTI-01083</t>
  </si>
  <si>
    <t>TMART-HNI-TTI-03001</t>
  </si>
  <si>
    <t>TMART-HNI-TTI-03002-1</t>
  </si>
  <si>
    <t>TMART-HNI-TTI-03003</t>
  </si>
  <si>
    <t>TMART-HNI-TTT-03011</t>
  </si>
  <si>
    <t>Tmart03018 137. Quầy 538 Nguyễn Trãi</t>
  </si>
  <si>
    <t>TMART-HNI-TXN-00628</t>
  </si>
  <si>
    <t>TMART-HNI-TXN-01000</t>
  </si>
  <si>
    <t>TMART-HNI-TXN-01073</t>
  </si>
  <si>
    <t>TMART-HNI-TXN-01085</t>
  </si>
  <si>
    <t>TMART-HNI-TXN-01089</t>
  </si>
  <si>
    <t>TMART-HNI-TXN-01093</t>
  </si>
  <si>
    <t>TMART-HNI-TXN-03004</t>
  </si>
  <si>
    <t>TMART-HNI-TXN-99997</t>
  </si>
  <si>
    <t>TMART-HYN-01-01051</t>
  </si>
  <si>
    <t>TMART-HYN-01-01099</t>
  </si>
  <si>
    <t>VNPOST-HCM-BTH-003</t>
  </si>
  <si>
    <t>VNPOST-HCM-CCI-001</t>
  </si>
  <si>
    <t>VNPOST-HCM-PNN-002</t>
  </si>
  <si>
    <t>VNPOST-HNI-CGY-95740</t>
  </si>
  <si>
    <t>CIRCLEK MIỀN NAM</t>
  </si>
  <si>
    <t>CIRCLEK MIỀN BẮC</t>
  </si>
  <si>
    <t>TMART ANH ĐĂNG</t>
  </si>
  <si>
    <t>SATRA TRUNG TÂM</t>
  </si>
  <si>
    <t>SATRA CỦ CHI</t>
  </si>
  <si>
    <t>SATRA PHẠM HÙNG</t>
  </si>
  <si>
    <t>SATRA - STSG</t>
  </si>
  <si>
    <t>SATRA PHÂN PHỐI</t>
  </si>
  <si>
    <t>SATRA VÕ VĂN KIỆT</t>
  </si>
  <si>
    <t>BH00008</t>
  </si>
  <si>
    <t>Bán hàng CÔNG TY CỔ PHẦN TRUNG TÂM THƯƠNG MẠI LOTTE VIỆT NAM - CHI NHÁNH BA ĐÌNH theo hóa đơn 00000005</t>
  </si>
  <si>
    <t>BH00032</t>
  </si>
  <si>
    <t>260102-01001-00225 - LOTTE NAM SÀI GÒN</t>
  </si>
  <si>
    <t>BH00110</t>
  </si>
  <si>
    <t>TC260102-01013-00071</t>
  </si>
  <si>
    <t>BH00111</t>
  </si>
  <si>
    <t>TC260102-01016-00015</t>
  </si>
  <si>
    <t>BH00112</t>
  </si>
  <si>
    <t>TC260101-01004-00031</t>
  </si>
  <si>
    <t>BH00113</t>
  </si>
  <si>
    <t>TC260105-01004-00219</t>
  </si>
  <si>
    <t>BH00114</t>
  </si>
  <si>
    <t>TC260101-01006-00037</t>
  </si>
  <si>
    <t>BH00115</t>
  </si>
  <si>
    <t>TC260105-01009-00044</t>
  </si>
  <si>
    <t>BH00286</t>
  </si>
  <si>
    <t>Bán hàng CÔNG TY CỔ PHẦN TRUNG TÂM THƯƠNG MẠI LOTTE VIỆT NAM - CHI NHÁNH TÂY HỒ theo hóa đơn 00000590</t>
  </si>
  <si>
    <t>BH00238</t>
  </si>
  <si>
    <t>260105-01003-00100</t>
  </si>
  <si>
    <t>BH00301</t>
  </si>
  <si>
    <t>260106-01012-00063</t>
  </si>
  <si>
    <t>SG/HTRS108139ZI</t>
  </si>
  <si>
    <t>ĐÃ KIỂM TRA - HÀNG TRẢ - LOTTEMART PHÚ THỌ - LOTTE-HCM-Q11-940</t>
  </si>
  <si>
    <t>BH00412</t>
  </si>
  <si>
    <t>TC260107-01011-00029</t>
  </si>
  <si>
    <t>BH00416</t>
  </si>
  <si>
    <t>260107-01001-00225</t>
  </si>
  <si>
    <t>BH00443</t>
  </si>
  <si>
    <t>260107-01002-00036 - LOTTEMART PHÚ THỌ</t>
  </si>
  <si>
    <t>SG/HTRS108140ZI</t>
  </si>
  <si>
    <t>ĐÃ KIỂM TRA - HÀNG TRẢ - LOTTEMART CẦN THƠ - LOTTE-CTO-00-007</t>
  </si>
  <si>
    <t>BH00543</t>
  </si>
  <si>
    <t>260108-01010-00201</t>
  </si>
  <si>
    <t>BH00544</t>
  </si>
  <si>
    <t>260108-01010-00057</t>
  </si>
  <si>
    <t>BH00554</t>
  </si>
  <si>
    <t>260108-01005-00120</t>
  </si>
  <si>
    <t>BH01050</t>
  </si>
  <si>
    <t>BH01061</t>
  </si>
  <si>
    <t>Bán hàng CÔNG TY CỔ PHẦN TRUNG TÂM THƯƠNG MẠI LOTTE VIỆT NAM - CHI NHÁNH TÂY HỒ theo hóa đơn 00001652</t>
  </si>
  <si>
    <t>BH00610</t>
  </si>
  <si>
    <t>TC260108-01006-00153</t>
  </si>
  <si>
    <t>BH00620</t>
  </si>
  <si>
    <t>260108-01001-00385 - LOTTE NAM SÀI GÒN</t>
  </si>
  <si>
    <t>MDV00035</t>
  </si>
  <si>
    <t>PHI HOAT DONG DUNG THU SAN PHAM T12.2025</t>
  </si>
  <si>
    <t>PHI DICH VU BAN HANG T12.2025</t>
  </si>
  <si>
    <t>MDV00004</t>
  </si>
  <si>
    <t>PHÍ HOẠT ĐỘNG DÙNG THỬ SẢN PHẨM</t>
  </si>
  <si>
    <t>PHÍ BÁN HÀNG</t>
  </si>
  <si>
    <t>MDV00002</t>
  </si>
  <si>
    <t>BH00983</t>
  </si>
  <si>
    <t>TC260112-01006-00173</t>
  </si>
  <si>
    <t>BH00984</t>
  </si>
  <si>
    <t>TC260112-01013-00104</t>
  </si>
  <si>
    <t>BH00985</t>
  </si>
  <si>
    <t>TC260112-01004-00206</t>
  </si>
  <si>
    <t>BH00998</t>
  </si>
  <si>
    <t>260110-01012-00012</t>
  </si>
  <si>
    <t>BH01016</t>
  </si>
  <si>
    <t>260112-01005-00342</t>
  </si>
  <si>
    <t>MDV00031</t>
  </si>
  <si>
    <t>PHI HANG MAU T12.2025</t>
  </si>
  <si>
    <t>SG/HT130161</t>
  </si>
  <si>
    <t>ĐÃ KIỂM TRA - HÀNG TRẢ - CÔNG TY CỔ PHẦN TRUNG TÂM THƯƠNG MẠI LOTTE VIỆT NAM - CHI NHÁNH VINH - LOTTE-NAN-01-013</t>
  </si>
  <si>
    <t>BH01056</t>
  </si>
  <si>
    <t>260113-01001-00052 - LOTTE NAM SÀI GÒN</t>
  </si>
  <si>
    <t>BH01070</t>
  </si>
  <si>
    <t>260113-01005-00027</t>
  </si>
  <si>
    <t>BH01102</t>
  </si>
  <si>
    <t>260113-01012-00053</t>
  </si>
  <si>
    <t>MDV00030</t>
  </si>
  <si>
    <t>MDV00037</t>
  </si>
  <si>
    <t>MDV00038</t>
  </si>
  <si>
    <t>PHÍ HỖ TRỢ SINH NHẬT 2025</t>
  </si>
  <si>
    <t>BH01129</t>
  </si>
  <si>
    <t>TC260113-01013-00046</t>
  </si>
  <si>
    <t>BH01130</t>
  </si>
  <si>
    <t>TC260113-01011-00076</t>
  </si>
  <si>
    <t>BH01131</t>
  </si>
  <si>
    <t>TC260114-01011-00044</t>
  </si>
  <si>
    <t>BH01132</t>
  </si>
  <si>
    <t>TC260113-01009-00032</t>
  </si>
  <si>
    <t>BH01133</t>
  </si>
  <si>
    <t>TC260113-01006-00039</t>
  </si>
  <si>
    <t>BH01134</t>
  </si>
  <si>
    <t>TC260113-01004-00048</t>
  </si>
  <si>
    <t>MDV00003</t>
  </si>
  <si>
    <t>MDV00032</t>
  </si>
  <si>
    <t>MDV00033</t>
  </si>
  <si>
    <t>MDV00034</t>
  </si>
  <si>
    <t>BH01270</t>
  </si>
  <si>
    <t>260115-01005-00069</t>
  </si>
  <si>
    <t>BH01360</t>
  </si>
  <si>
    <t>TC260115-01004-00045</t>
  </si>
  <si>
    <t>BH01477</t>
  </si>
  <si>
    <t>260116-01001-00332 - LOTTE NAM SÀI GÒN</t>
  </si>
  <si>
    <t>BH01478</t>
  </si>
  <si>
    <t>260115-01001-00230 - LOTTE NAM SÀI GÒN</t>
  </si>
  <si>
    <t>BH01585</t>
  </si>
  <si>
    <t>260116-01012-00066</t>
  </si>
  <si>
    <t>BH02599</t>
  </si>
  <si>
    <t>Bán hàng CÔNG TY CỔ PHẦN TRUNG TÂM THƯƠNG MẠI LOTTE VIỆT NAM - CHI NHÁNH BA ĐÌNH theo hóa đơn 00003915</t>
  </si>
  <si>
    <t>BH02600</t>
  </si>
  <si>
    <t>Bán hàng CÔNG TY CỔ PHẦN TRUNG TÂM THƯƠNG MẠI LOTTE VIỆT NAM - CHI NHÁNH TÂY HỒ theo hóa đơn 00003916</t>
  </si>
  <si>
    <t>MDV00039</t>
  </si>
  <si>
    <t>BH01694</t>
  </si>
  <si>
    <t>TC260118-01006-00039</t>
  </si>
  <si>
    <t>BH01695</t>
  </si>
  <si>
    <t>TC260119-01013-00042</t>
  </si>
  <si>
    <t>BH01696</t>
  </si>
  <si>
    <t>TC260119-01009-00049</t>
  </si>
  <si>
    <t>BH01700</t>
  </si>
  <si>
    <t>260117-01003-00004</t>
  </si>
  <si>
    <t>BH01701</t>
  </si>
  <si>
    <t>260119-01003-00069</t>
  </si>
  <si>
    <t>MDV00036</t>
  </si>
  <si>
    <t>PHI HO TRO SINH NHAT 2025</t>
  </si>
  <si>
    <t>BH01923</t>
  </si>
  <si>
    <t>260119-01010-00128</t>
  </si>
  <si>
    <t>MDV00026</t>
  </si>
  <si>
    <t>Thu lai phi van chuyenT12.2025</t>
  </si>
  <si>
    <t>BH01934</t>
  </si>
  <si>
    <t>TC260119-01004-00144</t>
  </si>
  <si>
    <t>BH02005</t>
  </si>
  <si>
    <t>260121-01012-00008</t>
  </si>
  <si>
    <t>BH03394</t>
  </si>
  <si>
    <t>Bán hàng CÔNG TY CỔ PHẦN TRUNG TÂM THƯƠNG MẠI LOTTE VIỆT NAM - CHI NHÁNH TÂY HỒ theo hóa đơn 00005176</t>
  </si>
  <si>
    <t>BH03395</t>
  </si>
  <si>
    <t>Bán hàng CÔNG TY CỔ PHẦN TRUNG TÂM THƯƠNG MẠI LOTTE VIỆT NAM - CHI NHÁNH TÂY HỒ theo hóa đơn 00005177</t>
  </si>
  <si>
    <t>BH02537</t>
  </si>
  <si>
    <t>260123-01001-00056</t>
  </si>
  <si>
    <t>BH02538</t>
  </si>
  <si>
    <t>260122-01001-00052 - LOTTE NAM SÀI GÒN</t>
  </si>
  <si>
    <t>BH02539</t>
  </si>
  <si>
    <t>260121-01001-00256</t>
  </si>
  <si>
    <t>BH02627</t>
  </si>
  <si>
    <t>260122-01010-00215</t>
  </si>
  <si>
    <t>BH03802</t>
  </si>
  <si>
    <t>Bán hàng CÔNG TY CỔ PHẦN TRUNG TÂM THƯƠNG MẠI LOTTE VIỆT NAM - CHI NHÁNH BA ĐÌNH theo hóa đơn 00006033</t>
  </si>
  <si>
    <t>BH03803</t>
  </si>
  <si>
    <t>Bán hàng CÔNG TY CỔ PHẦN TRUNG TÂM THƯƠNG MẠI LOTTE VIỆT NAM - CHI NHÁNH TÂY HỒ theo hóa đơn 00006034</t>
  </si>
  <si>
    <t>SG/HTRS108141ZI</t>
  </si>
  <si>
    <t>ĐÃ KIỂM TRA - HÀNG TRẢ - LOTTEMART PHAN THIẾT - LOTTE-BTN-00-002</t>
  </si>
  <si>
    <t>BH02642</t>
  </si>
  <si>
    <t>TC260123-01013-00250</t>
  </si>
  <si>
    <t>BH02643</t>
  </si>
  <si>
    <t>TC260126-01013-00090</t>
  </si>
  <si>
    <t>BH02644</t>
  </si>
  <si>
    <t>TC260126-01004-00216</t>
  </si>
  <si>
    <t>BH02645</t>
  </si>
  <si>
    <t>TC260126-01009-00028</t>
  </si>
  <si>
    <t>BH02646</t>
  </si>
  <si>
    <t>TC260126-01016-00041</t>
  </si>
  <si>
    <t>BH02647</t>
  </si>
  <si>
    <t>TC260126-01016-00122</t>
  </si>
  <si>
    <t>BH02678</t>
  </si>
  <si>
    <t>BH02679</t>
  </si>
  <si>
    <t>BH02680</t>
  </si>
  <si>
    <t>BH02681</t>
  </si>
  <si>
    <t>BH02682</t>
  </si>
  <si>
    <t>BH02683</t>
  </si>
  <si>
    <t>BH02684</t>
  </si>
  <si>
    <t>BH02685</t>
  </si>
  <si>
    <t>BH02686</t>
  </si>
  <si>
    <t>BH02687</t>
  </si>
  <si>
    <t>BH02688</t>
  </si>
  <si>
    <t>BH04148</t>
  </si>
  <si>
    <t>BH04149</t>
  </si>
  <si>
    <t>SG/HTRS108142ZI</t>
  </si>
  <si>
    <t>ĐÃ KIỂM TRA - HÀNG TRẢ - LOTTEMART ĐÀ NẴNG - LOTTE-DNG-00-009</t>
  </si>
  <si>
    <t>BH02737</t>
  </si>
  <si>
    <t>260126-01003-00062</t>
  </si>
  <si>
    <t>BH02738</t>
  </si>
  <si>
    <t>260126-01003-00311</t>
  </si>
  <si>
    <t>BH02974</t>
  </si>
  <si>
    <t>260127-01002-00044 - LOTTEMART PHÚ THỌ</t>
  </si>
  <si>
    <t>BH02975</t>
  </si>
  <si>
    <t>260127-01002-00114 - LOTTEMART PHÚ THỌ</t>
  </si>
  <si>
    <t>BH03317</t>
  </si>
  <si>
    <t>TC260130-01006-00033</t>
  </si>
  <si>
    <t>BH03318</t>
  </si>
  <si>
    <t>TC260130-01013-00069</t>
  </si>
  <si>
    <t>KL-AGG-01-LONGBEACH</t>
  </si>
  <si>
    <t>LONGBEACH</t>
  </si>
  <si>
    <t>Bán hàng</t>
  </si>
  <si>
    <t>Giảm công nợ</t>
  </si>
  <si>
    <t>222</t>
  </si>
  <si>
    <t>MDV00049</t>
  </si>
  <si>
    <t>73</t>
  </si>
  <si>
    <t>VITALMART-HNI-CGY-001</t>
  </si>
  <si>
    <t>VITALMART-HNI-NTL-006</t>
  </si>
  <si>
    <t>VITALMART-HNI-NTL-010</t>
  </si>
  <si>
    <t>VITALMART-HNI-NTL-007</t>
  </si>
  <si>
    <t>VITALMART-HNI-HDG-004</t>
  </si>
  <si>
    <t>VITALMART-HNI-NTL-008</t>
  </si>
  <si>
    <t>VITALMART-HNI-CGY-002</t>
  </si>
  <si>
    <t>VITALMART-HNI-CGY-003</t>
  </si>
  <si>
    <t>VITALMART-HNI-HDG-64128</t>
  </si>
  <si>
    <t>VITALMART-HNI-NTL-005</t>
  </si>
  <si>
    <t>VITALMART-HNI-NTL-009</t>
  </si>
  <si>
    <t>VIETY-KHA-00-001</t>
  </si>
  <si>
    <t>BH03830</t>
  </si>
  <si>
    <t>260202-01012-00001</t>
  </si>
  <si>
    <t>BH03871</t>
  </si>
  <si>
    <t>TC260202-01011-00381</t>
  </si>
  <si>
    <t>BH04804</t>
  </si>
  <si>
    <t>BH04805</t>
  </si>
  <si>
    <t>BH05079</t>
  </si>
  <si>
    <t>Bán hàng CÔNG TY CỔ PHẦN TRUNG TÂM THƯƠNG MẠI LOTTE VIỆT NAM - CHI NHÁNH TÂY HỒ theo hóa đơn 00008419</t>
  </si>
  <si>
    <t>BH03865</t>
  </si>
  <si>
    <t>TC260201-01009-00100</t>
  </si>
  <si>
    <t>BH03866</t>
  </si>
  <si>
    <t>TC260202-01004-00212</t>
  </si>
  <si>
    <t>BH03867</t>
  </si>
  <si>
    <t>TC260202-01004-00213</t>
  </si>
  <si>
    <t>BH03868</t>
  </si>
  <si>
    <t>TC260202-01006-00073</t>
  </si>
  <si>
    <t>BH03869</t>
  </si>
  <si>
    <t>TC260202-01006-00158</t>
  </si>
  <si>
    <t>BH03870</t>
  </si>
  <si>
    <t>TC260202-01006-00159</t>
  </si>
  <si>
    <t>BH03877</t>
  </si>
  <si>
    <t>260202-01005-00107</t>
  </si>
  <si>
    <t>BH03878</t>
  </si>
  <si>
    <t>260202-01005-00108</t>
  </si>
  <si>
    <t>BH04274</t>
  </si>
  <si>
    <t>TC260204-01009-00035</t>
  </si>
  <si>
    <t>BH04275</t>
  </si>
  <si>
    <t>TC260204-01011-00021</t>
  </si>
  <si>
    <t>BH04276</t>
  </si>
  <si>
    <t>TC260204-01013-00029</t>
  </si>
  <si>
    <t>BH06013</t>
  </si>
  <si>
    <t>Bán hàng CÔNG TY CỔ PHẦN TRUNG TÂM THƯƠNG MẠI LOTTE VIỆT NAM - CHI NHÁNH TÂY HỒ theo hóa đơn 00009375</t>
  </si>
  <si>
    <t>BH06017</t>
  </si>
  <si>
    <t>Bán hàng CÔNG TY CỔ PHẦN TRUNG TÂM THƯƠNG MẠI LOTTE VIỆT NAM - CHI NHÁNH BA ĐÌNH theo hóa đơn 00009376</t>
  </si>
  <si>
    <t>BH06018</t>
  </si>
  <si>
    <t>Bán hàng CÔNG TY CỔ PHẦN TRUNG TÂM THƯƠNG MẠI LOTTE VIỆT NAM - CHI NHÁNH BA ĐÌNH theo hóa đơn 00009377</t>
  </si>
  <si>
    <t>BH04513</t>
  </si>
  <si>
    <t>TC260205-01004-00044</t>
  </si>
  <si>
    <t>BH04514</t>
  </si>
  <si>
    <t>TC260205-01004-00045</t>
  </si>
  <si>
    <t>BH04515</t>
  </si>
  <si>
    <t>TC260205-01016-00010</t>
  </si>
  <si>
    <t>BH04516</t>
  </si>
  <si>
    <t>TC260206-01013-00039</t>
  </si>
  <si>
    <t>BH04540</t>
  </si>
  <si>
    <t>260207-01012-00001</t>
  </si>
  <si>
    <t>BH04552</t>
  </si>
  <si>
    <t>260206-01001-00409</t>
  </si>
  <si>
    <t>BH04669</t>
  </si>
  <si>
    <t>TC260209-01009-00022</t>
  </si>
  <si>
    <t>bh16690</t>
  </si>
  <si>
    <t>Bán hàng CÔNG TY CỔ PHẦN TRUNG TÂM THƯƠNG MẠI LOTTE VIỆT NAM - CHI NHÁNH BA ĐÌNH theo hóa đơn 00010470</t>
  </si>
  <si>
    <t>bh16818</t>
  </si>
  <si>
    <t>Đ/C HĐ VÌ THIẾU CHÂN 500G Bán hàng CÔNG TY CỔ PHẦN TRUNG TÂM THƯƠNG MẠI LOTTE VIỆT NAM - CHI NHÁNH TÂY HỒ theo hóa đơn 00010488</t>
  </si>
  <si>
    <t>BH04686</t>
  </si>
  <si>
    <t>260209-01003-00249</t>
  </si>
  <si>
    <t>BH04709</t>
  </si>
  <si>
    <t>260210-01012-00001</t>
  </si>
  <si>
    <t>BH04710</t>
  </si>
  <si>
    <t>260209-01012-00047</t>
  </si>
  <si>
    <t>MDV00008</t>
  </si>
  <si>
    <t>MDV00136</t>
  </si>
  <si>
    <t>PHI HOAT DONG DUNG THU SAN PHAM T1.2026</t>
  </si>
  <si>
    <t>PHI DICH VU BAN HANG T1.2026</t>
  </si>
  <si>
    <t>PHÍ MỞ MÃ SP MỚI T1.2026: 2 SKU</t>
  </si>
  <si>
    <t>260209-01002-00314 - LOTTEMART PHÚ THỌ</t>
  </si>
  <si>
    <t>260209-01002-00243 - LOTTEMART PHÚ THỌ</t>
  </si>
  <si>
    <t>BH04838</t>
  </si>
  <si>
    <t>260209-01012-00700</t>
  </si>
  <si>
    <t>BH04848</t>
  </si>
  <si>
    <t>260211-01012-00053</t>
  </si>
  <si>
    <t>BH17455</t>
  </si>
  <si>
    <t>Bán hàng CÔNG TY CỔ PHẦN TRUNG TÂM THƯƠNG MẠI LOTTE VIỆT NAM - CHI NHÁNH TÂY HỒ theo hóa đơn 00010806</t>
  </si>
  <si>
    <t>BH17456</t>
  </si>
  <si>
    <t>Bán hàng CÔNG TY CỔ PHẦN TRUNG TÂM THƯƠNG MẠI LOTTE VIỆT NAM - CHI NHÁNH BA ĐÌNH theo hóa đơn 00010805</t>
  </si>
  <si>
    <t>BH17457</t>
  </si>
  <si>
    <t>Điều chỉnh giảm về 0 do xuất sai số lượng hóa đơn 00010488 09/02/2026</t>
  </si>
  <si>
    <t>MDV00128</t>
  </si>
  <si>
    <t>MDV00134</t>
  </si>
  <si>
    <t>BH04892</t>
  </si>
  <si>
    <t>TC260209-01009-00026</t>
  </si>
  <si>
    <t>BH04893</t>
  </si>
  <si>
    <t>TC260210-01013-00027</t>
  </si>
  <si>
    <t>BH04957</t>
  </si>
  <si>
    <t>260211-01001-00096 - LOTTE NAM SÀI GÒN</t>
  </si>
  <si>
    <t>BH04958</t>
  </si>
  <si>
    <t>260211-01001-00095 - LOTTE NAM SÀI GÒN</t>
  </si>
  <si>
    <t>MDV00129</t>
  </si>
  <si>
    <t>BH05752</t>
  </si>
  <si>
    <t>260209-01010-00167</t>
  </si>
  <si>
    <t>BH05763</t>
  </si>
  <si>
    <t>260213-01001-00035 - LOTTE NAM SÀI GÒN</t>
  </si>
  <si>
    <t>MDV00127</t>
  </si>
  <si>
    <t>MDV00131</t>
  </si>
  <si>
    <t>BH05766</t>
  </si>
  <si>
    <t>260213-01012-00038</t>
  </si>
  <si>
    <t>BH05799</t>
  </si>
  <si>
    <t>PO SAU - LOTTE NAM SÀI GÒN</t>
  </si>
  <si>
    <t>MDV00132</t>
  </si>
  <si>
    <t>MDV00130</t>
  </si>
  <si>
    <t>MDV00007</t>
  </si>
  <si>
    <t>MDV00137</t>
  </si>
  <si>
    <t>MDV00138</t>
  </si>
  <si>
    <t>Thu lai phi van chuyenT1.2026</t>
  </si>
  <si>
    <t>BH05817</t>
  </si>
  <si>
    <t>TC260222-01009-00137</t>
  </si>
  <si>
    <t>BH05818</t>
  </si>
  <si>
    <t>TC260222-01013-00239</t>
  </si>
  <si>
    <t>BH05819</t>
  </si>
  <si>
    <t>TC260223-01016-00060</t>
  </si>
  <si>
    <t>BH05822</t>
  </si>
  <si>
    <t>TC260223-01011-00392</t>
  </si>
  <si>
    <t>BH05913</t>
  </si>
  <si>
    <t>260223-01005-00383</t>
  </si>
  <si>
    <t>BH18122</t>
  </si>
  <si>
    <t>BH18123</t>
  </si>
  <si>
    <t>BH18124</t>
  </si>
  <si>
    <t>MDV00009</t>
  </si>
  <si>
    <t>MDV00133</t>
  </si>
  <si>
    <t>MDV00135</t>
  </si>
  <si>
    <t>BH05932</t>
  </si>
  <si>
    <t>TC260225-01011-00014</t>
  </si>
  <si>
    <t>BH18572</t>
  </si>
  <si>
    <t>Bán hàng CÔNG TY CỔ PHẦN TRUNG TÂM THƯƠNG MẠI LOTTE VIỆT NAM - CHI NHÁNH BA ĐÌNH theo hóa đơn 00013965</t>
  </si>
  <si>
    <t>BH06007</t>
  </si>
  <si>
    <t>BH06008</t>
  </si>
  <si>
    <t>BH06010</t>
  </si>
  <si>
    <t>BH06034</t>
  </si>
  <si>
    <t>BH06035</t>
  </si>
  <si>
    <t>BH06043</t>
  </si>
  <si>
    <t>260226-01005-00168</t>
  </si>
  <si>
    <t>BH06074</t>
  </si>
  <si>
    <t>260226-01010-00198</t>
  </si>
  <si>
    <t>BH06075</t>
  </si>
  <si>
    <t>260223-01010-00500</t>
  </si>
  <si>
    <t>BH06080</t>
  </si>
  <si>
    <t>TC260226-01006-00193</t>
  </si>
  <si>
    <t>BH06081</t>
  </si>
  <si>
    <t>TC260227-01004-00111</t>
  </si>
  <si>
    <t>BH06082</t>
  </si>
  <si>
    <t>TC260227-01016-00022</t>
  </si>
  <si>
    <t>BH06638</t>
  </si>
  <si>
    <t>260223-01012-00464</t>
  </si>
  <si>
    <t>BH06639</t>
  </si>
  <si>
    <t>260223-01012-00004</t>
  </si>
  <si>
    <t>BH06653</t>
  </si>
  <si>
    <t>260223-01003-00321</t>
  </si>
  <si>
    <t>NVK00003</t>
  </si>
  <si>
    <t>Tiền chiết khấu - &lt;Chiết khấu cơ bản tháng 01/2026 kèm bảng kê số 14012026/BKHD/NT-LOTTE Ngày 13 tháng 02 năm 2026&gt;</t>
  </si>
  <si>
    <t>Tiền thuế GTGT - &lt;Chiết khấu cơ bản tháng 01/2026 kèm bảng kê số 14012026/BKHD/NT-LOTTE Ngày 13 tháng 02 năm 2026&gt;</t>
  </si>
  <si>
    <t>NVK00004</t>
  </si>
  <si>
    <t>Tiền chiết khấu - &lt;Chiết khấu cơ bản tháng 01/2026 kèm bảng kê số 07012026/BKHD/NT-LOTTE Ngày 13 tháng 02 năm 2026&gt;</t>
  </si>
  <si>
    <t>Tiền thuế GTGT - &lt;Chiết khấu cơ bản tháng 01/2026 kèm bảng kê số 07012026/BKHD/NT-LOTTE Ngày 13 tháng 02 năm 2026&gt;</t>
  </si>
  <si>
    <t>NVK00017</t>
  </si>
  <si>
    <t>Tiền chiết khấu - &lt;Chiết khấu cơ bản tháng 01/2026 kèm bảng kê số 13012026/BKHD/NT-LOTTE Ngày 13 tháng 02 năm 2026&gt;</t>
  </si>
  <si>
    <t>Tiền thuế GTGT - &lt;Chiết khấu cơ bản tháng 01/2026 kèm bảng kê số 13012026/BKHD/NT-LOTTE Ngày 13 tháng 02 năm 2026&gt;</t>
  </si>
  <si>
    <t>NVK00018</t>
  </si>
  <si>
    <t>Tiền chiết khấu - &lt;Chiết khấu cơ bản tháng 01/2026 kèm bảng kê số 12012026/BKHD/NT-LOTTE Ngày 13 tháng 02 năm 2026&gt;</t>
  </si>
  <si>
    <t>Tiền thuế GTGT - &lt;Chiết khấu cơ bản tháng 01/2026 kèm bảng kê số 12012026/BKHD/NT-LOTTE Ngày 13 tháng 02 năm 2026&gt;</t>
  </si>
  <si>
    <t>NVK00019</t>
  </si>
  <si>
    <t>Tiền chiết khấu - &lt;Chiết khấu cơ bản tháng 01/2026 kèm bảng kê số 11012026/BKHD/NT-LOTTE Ngày 13 tháng 02 năm 2026&gt;</t>
  </si>
  <si>
    <t>Tiền thuế GTGT - &lt;Chiết khấu cơ bản tháng 01/2026 kèm bảng kê số 11012026/BKHD/NT-LOTTE Ngày 13 tháng 02 năm 2026&gt;</t>
  </si>
  <si>
    <t>NVK00020</t>
  </si>
  <si>
    <t>Tiền chiết khấu - &lt;Chiết khấu cơ bản tháng 01/2026 kèm bảng kê số 10012026/BKHD/NT-LOTTE Ngày 13 tháng 02 năm 2026&gt;</t>
  </si>
  <si>
    <t>Tiền thuế GTGT - &lt;Chiết khấu cơ bản tháng 01/2026 kèm bảng kê số 10012026/BKHD/NT-LOTTE Ngày 13 tháng 02 năm 2026&gt;</t>
  </si>
  <si>
    <t>NVK00021</t>
  </si>
  <si>
    <t>Tiền chiết khấu - &lt;Chiết khấu cơ bản tháng 01/2026 kèm bảng kê số 09012026/BKHD/NT-LOTTE Ngày 13 tháng 02 năm 2026&gt;</t>
  </si>
  <si>
    <t>Tiền thuế GTGT - &lt;Chiết khấu cơ bản tháng 01/2026 kèm bảng kê số 09012026/BKHD/NT-LOTTE Ngày 13 tháng 02 năm 2026&gt;</t>
  </si>
  <si>
    <t>NVK00022</t>
  </si>
  <si>
    <t>Tiền chiết khấu - &lt;Chiết khấu cơ bản tháng 01/2026 kèm bảng kê số 08012026/BKHD/NT-LOTTE Ngày 13 tháng 02 năm 2026&gt;</t>
  </si>
  <si>
    <t>Tiền thuế GTGT - &lt;Chiết khấu cơ bản tháng 01/2026 kèm bảng kê số 08012026/BKHD/NT-LOTTE Ngày 13 tháng 02 năm 2026&gt;</t>
  </si>
  <si>
    <t>NVK00023</t>
  </si>
  <si>
    <t>Tiền chiết khấu - &lt;Chiết khấu cơ bản tháng 01/2026 kèm bảng kê số 06012026/BKHD/NT-LOTTE Ngày 13 tháng 02 năm 2026&gt;</t>
  </si>
  <si>
    <t>Tiền thuế GTGT - &lt;Chiết khấu cơ bản tháng 01/2026 kèm bảng kê số 06012026/BKHD/NT-LOTTE Ngày 13 tháng 02 năm 2026&gt;</t>
  </si>
  <si>
    <t>NVK00024</t>
  </si>
  <si>
    <t>Tiền chiết khấu - &lt;Chiết khấu cơ bản tháng 01/2026 kèm bảng kê số 05012026/BKHD/NT-LOTTE Ngày 13 tháng 02 năm 2026&gt;</t>
  </si>
  <si>
    <t>Tiền thuế GTGT - &lt;Chiết khấu cơ bản tháng 01/2026 kèm bảng kê số 05012026/BKHD/NT-LOTTE Ngày 13 tháng 02 năm 2026&gt;</t>
  </si>
  <si>
    <t>NVK00025</t>
  </si>
  <si>
    <t>Tiền chiết khấu - &lt;Chiết khấu cơ bản tháng 01/2026 kèm bảng kê số 04012026/BKHD/NT-LOTTE Ngày 13 tháng 02 năm 2026&gt;</t>
  </si>
  <si>
    <t>Tiền thuế GTGT - &lt;Chiết khấu cơ bản tháng 01/2026 kèm bảng kê số 04012026/BKHD/NT-LOTTE Ngày 13 tháng 02 năm 2026&gt;</t>
  </si>
  <si>
    <t>NVK00026</t>
  </si>
  <si>
    <t>Tiền chiết khấu - &lt;Chiết khấu cơ bản tháng 01/2026 kèm bảng kê số 03012026/BKHD/NT-LOTTE Ngày 13 tháng 02 năm 2026&gt;</t>
  </si>
  <si>
    <t>Tiền thuế GTGT - &lt;Chiết khấu cơ bản tháng 01/2026 kèm bảng kê số 03012026/BKHD/NT-LOTTE Ngày 13 tháng 02 năm 2026&gt;</t>
  </si>
  <si>
    <t>NVK00027</t>
  </si>
  <si>
    <t>Tiền chiết khấu - &lt;Chiết khấu cơ bản tháng 01/2026 kèm bảng kê số 02012026/BKHD/NT-LOTTE Ngày 13 tháng 02 năm 2026&gt;</t>
  </si>
  <si>
    <t>Tiền thuế GTGT - &lt;Chiết khấu cơ bản tháng 01/2026 kèm bảng kê số 02012026/BKHD/NT-LOTTE Ngày 13 tháng 02 năm 2026&gt;</t>
  </si>
  <si>
    <t>NVK00028</t>
  </si>
  <si>
    <t>Tiền chiết khấu - &lt;Chiết khấu cơ bản tháng 01/2026 kèm bảng kê số 01012026/BKHD/NT-LOTTE Ngày 13 tháng 02 năm 2026&gt;</t>
  </si>
  <si>
    <t>Tiền thuế GTGT - &lt;Chiết khấu cơ bản tháng 01/2026 kèm bảng kê số 01012026/BKHD/NT-LOTTE Ngày 13 tháng 02 năm 2026&gt;</t>
  </si>
  <si>
    <t>260224-01001-00288 - LOTTE NAM SÀI GÒN</t>
  </si>
  <si>
    <t>260223-01001-00462 - LOTTE NAM SÀI GÒN</t>
  </si>
  <si>
    <t>260224-01001-00029 - LOTTE NAM SÀI GÒN</t>
  </si>
  <si>
    <t>260223-01002-00337 - LOTTEMART PHÚ THỌ</t>
  </si>
  <si>
    <t>260223-01002-00049 - LOTTEMART PHÚ THỌ</t>
  </si>
  <si>
    <t>SG/HT110285</t>
  </si>
  <si>
    <t>Điều chỉnh giảm số lượng do khách hàng trả hàng theo phiếu 2602260101610019</t>
  </si>
  <si>
    <t>SG/HT110286</t>
  </si>
  <si>
    <t>Điều chỉnh giảm số lượng do khách hàng trả hàng theo phiếu 2602260100610089</t>
  </si>
  <si>
    <t>Satrafoods Becamex VSIP1 K3</t>
  </si>
  <si>
    <t>K3.1.03, tầng trệt, khối nhà K3 thuộc nhà ở An sinh xã hội Becamex, Khu 3 Việt – Sing, Phường An Phú, Thành phố Hồ Chí Minh</t>
  </si>
  <si>
    <t>Sibafood S704- tầng 1 tòa N02 New Horizon city</t>
  </si>
  <si>
    <t>SIBA-HNI-HBT-S074</t>
  </si>
  <si>
    <t>S704- tầng 1 tòa N02 New Horizon city , 87 Lĩnh Nam, P. Vĩnh Tuy, Hai Bà Trưng, Hà Nội</t>
  </si>
  <si>
    <t>BH06652</t>
  </si>
  <si>
    <t>260221-01003-00006</t>
  </si>
  <si>
    <t>BH18671</t>
  </si>
  <si>
    <t>Bán hàng CÔNG TY CỔ PHẦN TRUNG TÂM THƯƠNG MẠI LOTTE VIỆT NAM - CHI NHÁNH TÂY HỒ theo hóa đơn 00014574</t>
  </si>
  <si>
    <t>BH18672</t>
  </si>
  <si>
    <t>Bán hàng CÔNG TY CỔ PHẦN TRUNG TÂM THƯƠNG MẠI LOTTE VIỆT NAM - CHI NHÁNH TÂY HỒ theo hóa đơn 00014575</t>
  </si>
  <si>
    <t>BH18673</t>
  </si>
  <si>
    <t>Bán hàng CÔNG TY CỔ PHẦN TRUNG TÂM THƯƠNG MẠI LOTTE VIỆT NAM - CHI NHÁNH TÂY HỒ theo hóa đơn 00014576</t>
  </si>
  <si>
    <t>BH06765</t>
  </si>
  <si>
    <t>TC260302-01004-00165</t>
  </si>
  <si>
    <t>BH06776</t>
  </si>
  <si>
    <t>260302-01005-00260</t>
  </si>
  <si>
    <t>BH06827</t>
  </si>
  <si>
    <t>260302-01003-00179</t>
  </si>
  <si>
    <t>MDV00180</t>
  </si>
  <si>
    <t>PHI HOAT DONG DUNG THU SAN PHAM T.22026</t>
  </si>
  <si>
    <t>PHI DICH VU BAN HANG T2.2026</t>
  </si>
  <si>
    <t>BH07474</t>
  </si>
  <si>
    <t>TC260305-01004-00047</t>
  </si>
  <si>
    <t>BH07475</t>
  </si>
  <si>
    <t>TC260305-01006-00042</t>
  </si>
  <si>
    <t>BH07476</t>
  </si>
  <si>
    <t>TC260305-01013-00100</t>
  </si>
  <si>
    <t>BH07626</t>
  </si>
  <si>
    <t>260306-01001-00288 - LOTTE NAM SÀI GÒN</t>
  </si>
  <si>
    <t>BH07647</t>
  </si>
  <si>
    <t>260305-01010-00055</t>
  </si>
  <si>
    <t>MDV00185</t>
  </si>
  <si>
    <t>MDV00012</t>
  </si>
  <si>
    <t>BH07680</t>
  </si>
  <si>
    <t>TC260309-01006-00137</t>
  </si>
  <si>
    <t>BH07681</t>
  </si>
  <si>
    <t>TC260309-01006-00339</t>
  </si>
  <si>
    <t>MDV00178</t>
  </si>
  <si>
    <t>MDV00183</t>
  </si>
  <si>
    <t>BH07772</t>
  </si>
  <si>
    <t>260309-01010-00131</t>
  </si>
  <si>
    <t>BH07774</t>
  </si>
  <si>
    <t>260309-01012-00414</t>
  </si>
  <si>
    <t>MDV00010</t>
  </si>
  <si>
    <t>MDV00179</t>
  </si>
  <si>
    <t>MDV00186</t>
  </si>
  <si>
    <t>BH07788</t>
  </si>
  <si>
    <t>TC260311-01011-00014</t>
  </si>
  <si>
    <t>BH07789</t>
  </si>
  <si>
    <t>TC260311-01013-00069</t>
  </si>
  <si>
    <t>BH07790</t>
  </si>
  <si>
    <t>TC260311-01004-00123</t>
  </si>
  <si>
    <t>BH07829</t>
  </si>
  <si>
    <t>260310-01005-00077</t>
  </si>
  <si>
    <t>BH07830</t>
  </si>
  <si>
    <t>260309-01005-00233</t>
  </si>
  <si>
    <t>MDV00177</t>
  </si>
  <si>
    <t>MDV00182</t>
  </si>
  <si>
    <t>BH07859</t>
  </si>
  <si>
    <t>260311-01003-00001</t>
  </si>
  <si>
    <t>BH07860</t>
  </si>
  <si>
    <t>260309-01003-00182</t>
  </si>
  <si>
    <t>BH07884</t>
  </si>
  <si>
    <t>260312-01010-00120</t>
  </si>
  <si>
    <t>BH21787</t>
  </si>
  <si>
    <t>Bán hàng CÔNG TY CỔ PHẦN TRUNG TÂM THƯƠNG MẠI LOTTE VIỆT NAM - CHI NHÁNH BA ĐÌNH theo hóa đơn 00019025</t>
  </si>
  <si>
    <t>BH21789</t>
  </si>
  <si>
    <t>Bán hàng CÔNG TY CỔ PHẦN TRUNG TÂM THƯƠNG MẠI LOTTE VIỆT NAM - CHI NHÁNH TÂY HỒ theo hóa đơn 00019026</t>
  </si>
  <si>
    <t>BH08337</t>
  </si>
  <si>
    <t>TC260313-01013-00028</t>
  </si>
  <si>
    <t>BH08343</t>
  </si>
  <si>
    <t>260313-01001-00228 - LOTTE NAM SÀI GÒN</t>
  </si>
  <si>
    <t>BH21920</t>
  </si>
  <si>
    <t>Điều chỉnh giảm hóa đơn 00010470 09/02/2026 về 0 do khách hàng không nhận hàng</t>
  </si>
  <si>
    <t>MDV00184</t>
  </si>
  <si>
    <t>MDV00187</t>
  </si>
  <si>
    <t>MDV00011</t>
  </si>
  <si>
    <t>MDV00181</t>
  </si>
  <si>
    <t>00000375</t>
  </si>
  <si>
    <t>Điều chỉnh tên hàng từ "Gà hun cỏ xạ hương Coop Select 500g" thành "Gà muối hun cỏ xạ hương 500g"</t>
  </si>
  <si>
    <t>BH08449</t>
  </si>
  <si>
    <t>TC260314-01009-00023</t>
  </si>
  <si>
    <t>BH08450</t>
  </si>
  <si>
    <t>260314-01001-00130 - LOTTE NAM SÀI GÒN</t>
  </si>
  <si>
    <t>BH08451</t>
  </si>
  <si>
    <t>260316-01001-00388 - LOTTE NAM SÀI GÒN</t>
  </si>
  <si>
    <t>BH08461</t>
  </si>
  <si>
    <t>260316-01005-00119</t>
  </si>
  <si>
    <t>BH22367</t>
  </si>
  <si>
    <t>Bán hàng CÔNG TY CỔ PHẦN TRUNG TÂM THƯƠNG MẠI LOTTE VIỆT NAM - CHI NHÁNH TÂY HỒ theo hóa đơn 00019190</t>
  </si>
  <si>
    <t>BH08564</t>
  </si>
  <si>
    <t>TC260318-01011-00024</t>
  </si>
  <si>
    <t>BH08565</t>
  </si>
  <si>
    <t>TC260318-01013-00049</t>
  </si>
  <si>
    <t>BH08589</t>
  </si>
  <si>
    <t>260316-01003-00141</t>
  </si>
  <si>
    <t>BH08605</t>
  </si>
  <si>
    <t>260318-01012-00082</t>
  </si>
  <si>
    <t>BH08675</t>
  </si>
  <si>
    <t>TC260319-01006-00191</t>
  </si>
  <si>
    <t>BH08677</t>
  </si>
  <si>
    <t>260319-01001-00362 - LOTTE NAM SÀI GÒN</t>
  </si>
  <si>
    <t>BH08678</t>
  </si>
  <si>
    <t>260320-01001-00252 - LOTTE NAM SÀI GÒN</t>
  </si>
  <si>
    <t>BH08929</t>
  </si>
  <si>
    <t>260319-01012-00118</t>
  </si>
  <si>
    <t>NVK00005</t>
  </si>
  <si>
    <t>Tiền chiết khấu - &lt;Chiết khấu doanh số năm 2025 kèm bảng kê số 072025/BKHD/NT-LOTTE Ngày 20 tháng 03 năm 2026&gt;</t>
  </si>
  <si>
    <t>NVK00006</t>
  </si>
  <si>
    <t>Tiền chiết khấu - &lt;Chiết khấu doanh số năm 2025 kèm bảng kê số 152025/BKHD/NT-LOTTE Ngày 20 tháng 03 năm 2026&gt;</t>
  </si>
  <si>
    <t>NVK00007</t>
  </si>
  <si>
    <t>Tiền chiết khấu - &lt;Chiết khấu cơ bản tháng 02/2026 kèm bảng kê số 07022026/BKHD/NT-LOTTE Ngày 20  tháng 03 năm 2026&gt;</t>
  </si>
  <si>
    <t>NVK00008</t>
  </si>
  <si>
    <t>Tiền chiết khấu - &lt;Chiết khấu cơ bản tháng 02/2026 kèm bảng kê số 14022026/BKHD/NT-LOTTE Ngày 20  tháng 03 năm 2026&gt;</t>
  </si>
  <si>
    <t>NVK00031</t>
  </si>
  <si>
    <t>Tiền chiết khấu - &lt;Chiết khấu doanh số năm 2025 kèm bảng kê số 012025/BKHD/NT-LOTTE Ngày 20 tháng 03 năm 2026&gt;</t>
  </si>
  <si>
    <t>NVK00032</t>
  </si>
  <si>
    <t>Tiền chiết khấu - &lt;Chiết khấu doanh số năm 2025 kèm bảng kê số 022025/BKHD/NT-LOTTE Ngày 20 tháng 03 năm 2026&gt;</t>
  </si>
  <si>
    <t>NVK00033</t>
  </si>
  <si>
    <t>Tiền chiết khấu - &lt;Chiết khấu doanh số năm 2025 kèm bảng kê số 032025/BKHD/NT-LOTTE Ngày 20 tháng 03 năm 2026&gt;</t>
  </si>
  <si>
    <t>NVK00034</t>
  </si>
  <si>
    <t>Tiền chiết khấu - &lt;Chiết khấu doanh số năm 2025 kèm bảng kê số 042025/BKHD/NT-LOTTE Ngày 20 tháng 03 năm 2026&gt;</t>
  </si>
  <si>
    <t>NVK00035</t>
  </si>
  <si>
    <t>Tiền chiết khấu - &lt;Chiết khấu doanh số năm 2025 kèm bảng kê số 052025/BKHD/NT-LOTTE Ngày 20 tháng 03 năm 2026&gt;</t>
  </si>
  <si>
    <t>NVK00036</t>
  </si>
  <si>
    <t>Tiền chiết khấu - &lt;Chiết khấu doanh số năm 2025 kèm bảng kê số 062025/BKHD/NT-LOTTE Ngày 20 tháng 03 năm 2026&gt;</t>
  </si>
  <si>
    <t>NVK00037</t>
  </si>
  <si>
    <t>Tiền chiết khấu - &lt;Chiết khấu doanh số năm 2025 kèm bảng kê số 082025/BKHD/NT-LOTTE Ngày 20 tháng 03 năm 2026&gt;</t>
  </si>
  <si>
    <t>NVK00038</t>
  </si>
  <si>
    <t>Tiền chiết khấu - &lt;Chiết khấu doanh số năm 2025 kèm bảng kê số 092025/BKHD/NT-LOTTE Ngày 20 tháng 03 năm 2026&gt;</t>
  </si>
  <si>
    <t>NVK00039</t>
  </si>
  <si>
    <t>Tiền chiết khấu - &lt;Chiết khấu doanh số năm 2025 kèm bảng kê số 102025/BKHD/NT-LOTTE Ngày 20 tháng 03 năm 2026&gt;</t>
  </si>
  <si>
    <t>NVK00040</t>
  </si>
  <si>
    <t>Tiền chiết khấu - &lt;Chiết khấu doanh số năm 2025 kèm bảng kê số 112025/BKHD/NT-LOTTE Ngày 20 tháng 03 năm 2026&gt;</t>
  </si>
  <si>
    <t>NVK00041</t>
  </si>
  <si>
    <t>Tiền chiết khấu - &lt;Chiết khấu doanh số năm 2025 kèm bảng kê số 122025/BKHD/NT-LOTTE Ngày 20 tháng 03 năm 2026&gt;</t>
  </si>
  <si>
    <t>NVK00042</t>
  </si>
  <si>
    <t>Tiền chiết khấu - &lt;Chiết khấu doanh số năm 2025 kèm bảng kê số 132025/BKHD/NT-LOTTE Ngày 20 tháng 03 năm 2026&gt;</t>
  </si>
  <si>
    <t>NVK00043</t>
  </si>
  <si>
    <t>Tiền chiết khấu - &lt;Chiết khấu doanh số năm 2025 kèm bảng kê số 142025/BKHD/NT-LOTTE Ngày 20 tháng 03 năm 2026&gt;</t>
  </si>
  <si>
    <t>NVK00044</t>
  </si>
  <si>
    <t>Tiền chiết khấu - &lt;Chiết khấu cơ bản tháng 02/2026 kèm bảng kê số 01022026/BKHD/NT-LOTTE Ngày 20  tháng 03 năm 2026&gt;</t>
  </si>
  <si>
    <t>NVK00045</t>
  </si>
  <si>
    <t>Tiền chiết khấu - &lt;Chiết khấu cơ bản tháng 02/2026 kèm bảng kê số 02022026/BKHD/NT-LOTTE Ngày 20  tháng 03 năm 2026&gt;</t>
  </si>
  <si>
    <t>NVK00046</t>
  </si>
  <si>
    <t>Tiền chiết khấu - &lt;Chiết khấu cơ bản tháng 02/2026 kèm bảng kê số 03022026/BKHD/NT-LOTTE Ngày 20  tháng 03 năm 2026&gt;</t>
  </si>
  <si>
    <t>NVK00047</t>
  </si>
  <si>
    <t>Tiền chiết khấu - &lt;Chiết khấu cơ bản tháng 02/2026 kèm bảng kê số 04022026/BKHD/NT-LOTTE Ngày 20  tháng 03 năm 2026&gt;</t>
  </si>
  <si>
    <t>NVK00048</t>
  </si>
  <si>
    <t>Tiền chiết khấu - &lt;Chiết khấu cơ bản tháng 02/2026 kèm bảng kê số 05022026/BKHD/NT-LOTTE Ngày 20  tháng 03 năm 2026&gt;</t>
  </si>
  <si>
    <t>NVK00049</t>
  </si>
  <si>
    <t>Tiền chiết khấu - &lt;Chiết khấu cơ bản tháng 02/2026 kèm bảng kê số 06022026/BKHD/NT-LOTTE Ngày 20  tháng 03 năm 2026&gt;</t>
  </si>
  <si>
    <t>NVK00050</t>
  </si>
  <si>
    <t>Tiền chiết khấu - &lt;Chiết khấu cơ bản tháng 02/2026 kèm bảng kê số 08022026/BKHD/NT-LOTTE Ngày 20  tháng 03 năm 2026&gt;</t>
  </si>
  <si>
    <t>NVK00051</t>
  </si>
  <si>
    <t>Tiền chiết khấu - &lt;Chiết khấu cơ bản tháng 02/2026 kèm bảng kê số 09022026/BKHD/NT-LOTTE Ngày 20  tháng 03 năm 2026&gt;</t>
  </si>
  <si>
    <t>NVK00052</t>
  </si>
  <si>
    <t>Tiền chiết khấu - &lt;Chiết khấu cơ bản tháng 02/2026 kèm bảng kê số 10022026/BKHD/NT-LOTTE Ngày 20  tháng 03 năm 2026&gt;</t>
  </si>
  <si>
    <t>NVK00053</t>
  </si>
  <si>
    <t>Tiền chiết khấu - &lt;Chiết khấu cơ bản tháng 02/2026 kèm bảng kê số 11022026/BKHD/NT-LOTTE Ngày 20  tháng 03 năm 2026&gt;</t>
  </si>
  <si>
    <t>NVK00054</t>
  </si>
  <si>
    <t>Tiền chiết khấu - &lt;Chiết khấu cơ bản tháng 02/2026 kèm bảng kê số 12022026/BKHD/NT-LOTTE Ngày 20  tháng 03 năm 2026&gt;</t>
  </si>
  <si>
    <t>NVK00055</t>
  </si>
  <si>
    <t>Tiền chiết khấu - &lt;Chiết khấu cơ bản tháng 02/2026 kèm bảng kê số 13022026/BKHD/NT-LOTTE Ngày 20  tháng 03 năm 2026&gt;</t>
  </si>
  <si>
    <t>BH23369</t>
  </si>
  <si>
    <t>Bán hàng CÔNG TY CỔ PHẦN TRUNG TÂM THƯƠNG MẠI LOTTE VIỆT NAM - CHI NHÁNH TÂY HỒ theo hóa đơn 00021574</t>
  </si>
  <si>
    <t>MDV00196</t>
  </si>
  <si>
    <t>Thu lai phi van chuyenT2.2026</t>
  </si>
  <si>
    <t>BH08970</t>
  </si>
  <si>
    <t>TC260323-01013-00043</t>
  </si>
  <si>
    <t>BH08971</t>
  </si>
  <si>
    <t>TC260323-01004-00136</t>
  </si>
  <si>
    <t>BH09002</t>
  </si>
  <si>
    <t>260323-01005-00240</t>
  </si>
  <si>
    <t>BH09047</t>
  </si>
  <si>
    <t>260323-01012-00082</t>
  </si>
  <si>
    <t>BH09048</t>
  </si>
  <si>
    <t>260323-01012-00331</t>
  </si>
  <si>
    <t>BH09080</t>
  </si>
  <si>
    <t>TC260325-01009-00042</t>
  </si>
  <si>
    <t>BH09081</t>
  </si>
  <si>
    <t>TC260325-01011-00024</t>
  </si>
  <si>
    <t>BH24051</t>
  </si>
  <si>
    <t>Bán hàng CÔNG TY CỔ PHẦN TRUNG TÂM THƯƠNG MẠI LOTTE VIỆT NAM - CHI NHÁNH TÂY HỒ theo hóa đơn 00022804</t>
  </si>
  <si>
    <t>BH24059</t>
  </si>
  <si>
    <t>Bán hàng CÔNG TY CỔ PHẦN TRUNG TÂM THƯƠNG MẠI LOTTE VIỆT NAM - CHI NHÁNH BA ĐÌNH theo hóa đơn 00022931</t>
  </si>
  <si>
    <t>BH09313</t>
  </si>
  <si>
    <t>260326-01003-00028</t>
  </si>
  <si>
    <t>BH09317</t>
  </si>
  <si>
    <t>260325-01001-00232 - LOTTE NAM SÀI GÒN</t>
  </si>
  <si>
    <t>BH09318</t>
  </si>
  <si>
    <t>260325-01001-00046 - LOTTE NAM SÀI GÒN</t>
  </si>
  <si>
    <t>BH09337</t>
  </si>
  <si>
    <t>260326-01002-00176</t>
  </si>
  <si>
    <t>SG/HT32600683</t>
  </si>
  <si>
    <t>Điều chỉnh giảm số lượng do khách hàng trả hàng theo phiếu 2603140100410018</t>
  </si>
  <si>
    <t>SG/HT32600684</t>
  </si>
  <si>
    <t>SG/HT32600685</t>
  </si>
  <si>
    <t>Điều chỉnh giảm số lượng do khách hàng trả hàng theo phiếu 2603160101210251</t>
  </si>
  <si>
    <t>SG/HT32600686</t>
  </si>
  <si>
    <t>Điều chỉnh giảm số lượng do khách hàng trả hàng theo phiếu 2603230101210186</t>
  </si>
  <si>
    <t>SG/HT32600687</t>
  </si>
  <si>
    <t>LOTTEMART PHÚ THỌ - Điều chỉnh giảm số lượng do khách hàng trả hàng theo phiếu 2603270100210054</t>
  </si>
  <si>
    <t>SG/HT32600688</t>
  </si>
  <si>
    <t>LOTTE NAM SÀI GÒN - Điều chỉnh giảm số lượng do khách hàng trả hàng theo phiếu 2603250100110385</t>
  </si>
  <si>
    <t>SG/HT32600689</t>
  </si>
  <si>
    <t>Điều chỉnh giảm số lượng do khách hàng trả hàng theo phiếu 2603090101110092</t>
  </si>
  <si>
    <t>BH24375</t>
  </si>
  <si>
    <t>Bán hàng CÔNG TY CỔ PHẦN TRUNG TÂM THƯƠNG MẠI LOTTE VIỆT NAM - CHI NHÁNH BA ĐÌNH theo hóa đơn 00023165</t>
  </si>
  <si>
    <t>BH09623</t>
  </si>
  <si>
    <t>260330-01002-00019</t>
  </si>
  <si>
    <t>Chiết khấu cơ bản tháng 12/2025 kèm bảng kê số 01122025/BKHD/NT-LOTTE Ngày 24 tháng 01 năm 2026</t>
  </si>
  <si>
    <t>Chiết khấu cơ bản tháng 12/2025 kèm bảng kê số 03122025/BKHD/NT-LOTTE Ngày 24 tháng 01 năm 2026</t>
  </si>
  <si>
    <t>Chiết khấu cơ bản tháng 12/2025 kèm bảng kê số 04122025/BKHD/NT-LOTTE Ngày 24 tháng 01 năm 2026</t>
  </si>
  <si>
    <t>Chiết khấu cơ bản tháng 12/2025 kèm bảng kê số 05122025/BKHD/NT-LOTTE Ngày 24 tháng 01 năm 2026</t>
  </si>
  <si>
    <t>Chiết khấu cơ bản tháng 12/2025 kèm bảng kê số 06122025/BKHD/NT-LOTTE Ngày 24 tháng 01 năm 2026</t>
  </si>
  <si>
    <t>Chiết khấu cơ bản tháng 12/2025 kèm bảng kê số 08122025/BKHD/NT-LOTTE Ngày 24 tháng 01 năm 2026</t>
  </si>
  <si>
    <t>Chiết khấu cơ bản tháng 12/2025 kèm bảng kê số 09122025/BKHD/NT-LOTTE Ngày 24 tháng 01 năm 2026</t>
  </si>
  <si>
    <t>Chiết khấu cơ bản tháng 12/2025 kèm bảng kê số 10122025/BKHD/NT-LOTTE Ngày 24 tháng 01 năm 2026</t>
  </si>
  <si>
    <t>Chiết khấu cơ bản tháng 12/2025 kèm bảng kê số 11122025/BKHD/NT-LOTTE Ngày 24 tháng 01 năm 2026</t>
  </si>
  <si>
    <t>Chiết khấu cơ bản tháng 12/2025 kèm bảng kê số 12122025/BKHD/NT-LOTTE Ngày 24 tháng 01 năm 2026</t>
  </si>
  <si>
    <t>Chiết khấu cơ bản tháng 12/2025 kèm bảng kê số 13122025/BKHD/NT-LOTTE Ngày 24 tháng 01 năm 2026</t>
  </si>
  <si>
    <t>Chiết khấu cơ bản tháng 12/2025 kèm bảng kê số 07122025/BKHD/NT-LOTTE Ngày 24 tháng 01 năm 2026</t>
  </si>
  <si>
    <t>Chiết khấu cơ bản tháng 12/2025 kèm bảng kê số 14122025/BKHD/NT-LOTTE Ngày 24 tháng 01 năm 2026</t>
  </si>
  <si>
    <t>SG/HT32600692</t>
  </si>
  <si>
    <t>Điều chỉnh giảm số lượng do khách hàng trả hàng theo phiếu 2603300101210160</t>
  </si>
  <si>
    <t>LOTTE-KHA-00-01015</t>
  </si>
  <si>
    <t>LOTTE NHA TRANG GOLD COAST</t>
  </si>
  <si>
    <t>00000784</t>
  </si>
  <si>
    <t>BH12521</t>
  </si>
  <si>
    <t>00030691</t>
  </si>
  <si>
    <t>BH12520</t>
  </si>
  <si>
    <t>00030690</t>
  </si>
  <si>
    <t>BH12483</t>
  </si>
  <si>
    <t>00030264</t>
  </si>
  <si>
    <t>BH12447</t>
  </si>
  <si>
    <t>00030229</t>
  </si>
  <si>
    <t>BH12442</t>
  </si>
  <si>
    <t>00030224</t>
  </si>
  <si>
    <t>BH12426</t>
  </si>
  <si>
    <t>00030180</t>
  </si>
  <si>
    <t>BH12425</t>
  </si>
  <si>
    <t>00030179</t>
  </si>
  <si>
    <t>BH12419</t>
  </si>
  <si>
    <t>00030173</t>
  </si>
  <si>
    <t>BH12418</t>
  </si>
  <si>
    <t>00030172</t>
  </si>
  <si>
    <t>BH12392</t>
  </si>
  <si>
    <t>00030126</t>
  </si>
  <si>
    <t>BH12367</t>
  </si>
  <si>
    <t>00030060</t>
  </si>
  <si>
    <t>BH12362</t>
  </si>
  <si>
    <t>00030055</t>
  </si>
  <si>
    <t>BH12354</t>
  </si>
  <si>
    <t>00030047</t>
  </si>
  <si>
    <t>BH12349</t>
  </si>
  <si>
    <t>00030017</t>
  </si>
  <si>
    <t>BH12336</t>
  </si>
  <si>
    <t>00030004</t>
  </si>
  <si>
    <t>BH12168</t>
  </si>
  <si>
    <t>00029623</t>
  </si>
  <si>
    <t>BH12167</t>
  </si>
  <si>
    <t>00029622</t>
  </si>
  <si>
    <t>BH12115</t>
  </si>
  <si>
    <t>00029586</t>
  </si>
  <si>
    <t>BH12114</t>
  </si>
  <si>
    <t>00029585</t>
  </si>
  <si>
    <t>BH12113</t>
  </si>
  <si>
    <t>00029584</t>
  </si>
  <si>
    <t>BH12112</t>
  </si>
  <si>
    <t>00029583</t>
  </si>
  <si>
    <t>BH11892</t>
  </si>
  <si>
    <t>00028387</t>
  </si>
  <si>
    <t>BH11818</t>
  </si>
  <si>
    <t>00028322</t>
  </si>
  <si>
    <t>BH27624</t>
  </si>
  <si>
    <t>BH11705</t>
  </si>
  <si>
    <t>00028231</t>
  </si>
  <si>
    <t>BH11701</t>
  </si>
  <si>
    <t>00028229</t>
  </si>
  <si>
    <t>BH11700</t>
  </si>
  <si>
    <t>00028228</t>
  </si>
  <si>
    <t>BH27280</t>
  </si>
  <si>
    <t>00028183</t>
  </si>
  <si>
    <t>BH11382</t>
  </si>
  <si>
    <t>00028166</t>
  </si>
  <si>
    <t>BH11379</t>
  </si>
  <si>
    <t>00028165</t>
  </si>
  <si>
    <t>BH11314</t>
  </si>
  <si>
    <t>00028122</t>
  </si>
  <si>
    <t>BH11309</t>
  </si>
  <si>
    <t>00027885</t>
  </si>
  <si>
    <t>BH11267</t>
  </si>
  <si>
    <t>00027867</t>
  </si>
  <si>
    <t>BH11263</t>
  </si>
  <si>
    <t>00027866</t>
  </si>
  <si>
    <t>BH11257</t>
  </si>
  <si>
    <t>00027865</t>
  </si>
  <si>
    <t>BH11178</t>
  </si>
  <si>
    <t>00027846</t>
  </si>
  <si>
    <t>BH10913</t>
  </si>
  <si>
    <t>00026473</t>
  </si>
  <si>
    <t>BH10886</t>
  </si>
  <si>
    <t>00026468</t>
  </si>
  <si>
    <t>BH10885</t>
  </si>
  <si>
    <t>00026467</t>
  </si>
  <si>
    <t>BH10884</t>
  </si>
  <si>
    <t>00026466</t>
  </si>
  <si>
    <t>BH10883</t>
  </si>
  <si>
    <t>00026465</t>
  </si>
  <si>
    <t>BH26394</t>
  </si>
  <si>
    <t>00026415</t>
  </si>
  <si>
    <t>BH26393</t>
  </si>
  <si>
    <t>00026414</t>
  </si>
  <si>
    <t>BH26392</t>
  </si>
  <si>
    <t>00026413</t>
  </si>
  <si>
    <t>BH26391</t>
  </si>
  <si>
    <t>00026412</t>
  </si>
  <si>
    <t>BH26390</t>
  </si>
  <si>
    <t>00026411</t>
  </si>
  <si>
    <t>BH10673</t>
  </si>
  <si>
    <t>00026347</t>
  </si>
  <si>
    <t>BH10672</t>
  </si>
  <si>
    <t>00026346</t>
  </si>
  <si>
    <t>BH10334</t>
  </si>
  <si>
    <t>00026083</t>
  </si>
  <si>
    <t>BH10333</t>
  </si>
  <si>
    <t>00026082</t>
  </si>
  <si>
    <t>BH10322</t>
  </si>
  <si>
    <t>00026071</t>
  </si>
  <si>
    <t>BH10291</t>
  </si>
  <si>
    <t>00026040</t>
  </si>
  <si>
    <t>BH10290</t>
  </si>
  <si>
    <t>00026039</t>
  </si>
  <si>
    <t>BH10249</t>
  </si>
  <si>
    <t>00025026</t>
  </si>
  <si>
    <t>BH10172</t>
  </si>
  <si>
    <t>00024944</t>
  </si>
  <si>
    <t>BH10171</t>
  </si>
  <si>
    <t>00024943</t>
  </si>
  <si>
    <t>BH10170</t>
  </si>
  <si>
    <t>00024942</t>
  </si>
  <si>
    <t>BH10169</t>
  </si>
  <si>
    <t>00024941</t>
  </si>
  <si>
    <t>BH10168</t>
  </si>
  <si>
    <t>00024940</t>
  </si>
  <si>
    <t>BH10167</t>
  </si>
  <si>
    <t>00024939</t>
  </si>
  <si>
    <t>BH10148</t>
  </si>
  <si>
    <t>00024889</t>
  </si>
  <si>
    <t>BH10092</t>
  </si>
  <si>
    <t>00024823</t>
  </si>
  <si>
    <t>BH10091</t>
  </si>
  <si>
    <t>00024822</t>
  </si>
  <si>
    <t>BH09996</t>
  </si>
  <si>
    <t>00024781</t>
  </si>
  <si>
    <t>BH09995</t>
  </si>
  <si>
    <t>00024780</t>
  </si>
  <si>
    <t>BH25145</t>
  </si>
  <si>
    <t>00024372</t>
  </si>
  <si>
    <t>BH09921</t>
  </si>
  <si>
    <t>00024312</t>
  </si>
  <si>
    <t>BH09920</t>
  </si>
  <si>
    <t>00024311</t>
  </si>
  <si>
    <t>BH24892</t>
  </si>
  <si>
    <t>00024187</t>
  </si>
  <si>
    <t>BH09724</t>
  </si>
  <si>
    <t>00024270</t>
  </si>
  <si>
    <t>BH09723</t>
  </si>
  <si>
    <t>00024268</t>
  </si>
  <si>
    <t>BH09717</t>
  </si>
  <si>
    <t>00024263</t>
  </si>
  <si>
    <t>BH09716</t>
  </si>
  <si>
    <t>00024262</t>
  </si>
  <si>
    <t>BH09715</t>
  </si>
  <si>
    <t>00024261</t>
  </si>
  <si>
    <t>Điều chỉnh giảm hóa đơn về 0 do khách hàng không nhận hàng</t>
  </si>
  <si>
    <t>260427-01012-00375</t>
  </si>
  <si>
    <t>260427-01012-00048</t>
  </si>
  <si>
    <t>260427-01003-00061</t>
  </si>
  <si>
    <t>260427-01005-00177</t>
  </si>
  <si>
    <t>260427-01010-00246</t>
  </si>
  <si>
    <t>260424-01001-00295</t>
  </si>
  <si>
    <t>260425-01001-00229</t>
  </si>
  <si>
    <t>TC260423-01006-00015</t>
  </si>
  <si>
    <t>TC260423-01004-00226</t>
  </si>
  <si>
    <t>260423-01012-00216</t>
  </si>
  <si>
    <t>260423-01001-00260</t>
  </si>
  <si>
    <t>260423-01005-00218</t>
  </si>
  <si>
    <t>260423-01002-00121</t>
  </si>
  <si>
    <t>260420-01010-00264</t>
  </si>
  <si>
    <t>260423-01003-00057</t>
  </si>
  <si>
    <t>260421-01012-00030</t>
  </si>
  <si>
    <t>260420-01012-00139</t>
  </si>
  <si>
    <t>TC260420-01011-00042</t>
  </si>
  <si>
    <t>TC260420-01013-00067</t>
  </si>
  <si>
    <t>TC260421-01004-00123</t>
  </si>
  <si>
    <t>TC260420-01004-00147</t>
  </si>
  <si>
    <t>260421-01002-00011</t>
  </si>
  <si>
    <t>TC260418-01016-00045</t>
  </si>
  <si>
    <t>Bán hàng CÔNG TY CỔ PHẦN TRUNG TÂM THƯƠNG MẠI LOTTE VIỆT NAM - CHI NHÁNH BA ĐÌNH theo hóa đơn 00028276</t>
  </si>
  <si>
    <t>260416-01012-00264</t>
  </si>
  <si>
    <t>260417-01001-00230 - LOTTE NAM SÀI GÒN</t>
  </si>
  <si>
    <t>260416-01001-00270 - LOTTE NAM SÀI GÒN</t>
  </si>
  <si>
    <t>Bán hàng CÔNG TY CỔ PHẦN TRUNG TÂM THƯƠNG MẠI LOTTE VIỆT NAM - CHI NHÁNH TÂY HỒ theo hóa đơn 00028183 ( ĐƠN RA 16-4)</t>
  </si>
  <si>
    <t>260413-01005-00272</t>
  </si>
  <si>
    <t>260415-01005-00104</t>
  </si>
  <si>
    <t>TC260416-01009-00036</t>
  </si>
  <si>
    <t>260413-01012-00398</t>
  </si>
  <si>
    <t>260413-01001-00411 - LOTTE NAM SÀI GÒN</t>
  </si>
  <si>
    <t>260413-01001-00128 - LOTTE NAM SÀI GÒN</t>
  </si>
  <si>
    <t>260415-01001-00246 - LOTTE NAM SÀI GÒN</t>
  </si>
  <si>
    <t>TC260415-01011-00022</t>
  </si>
  <si>
    <t>260409-01002-00129 - LOTTEMART PHÚ THỌ</t>
  </si>
  <si>
    <t>TC260413-01004-00456</t>
  </si>
  <si>
    <t>TC260413-01004-00114</t>
  </si>
  <si>
    <t>TC260412-01006-00009</t>
  </si>
  <si>
    <t>TC260408-01009-00183</t>
  </si>
  <si>
    <t>260411-01017-00124</t>
  </si>
  <si>
    <t>260409-01017-00195</t>
  </si>
  <si>
    <t>260408-01017-00300</t>
  </si>
  <si>
    <t>260406-01017-00479</t>
  </si>
  <si>
    <t>260405-01008-00121</t>
  </si>
  <si>
    <t>TC260410-01013-00055</t>
  </si>
  <si>
    <t>TC260409-01004-00051</t>
  </si>
  <si>
    <t>260406-01005-00115</t>
  </si>
  <si>
    <t>260406-01005-00116</t>
  </si>
  <si>
    <t>260406-01002-00285 - LOTTEMART PHÚ THỌ</t>
  </si>
  <si>
    <t>TC260408-01011-00035</t>
  </si>
  <si>
    <t>TC260406-01004-00156</t>
  </si>
  <si>
    <t>260406-01012-00034</t>
  </si>
  <si>
    <t>TC260406-01015-00048</t>
  </si>
  <si>
    <t>TC260401-01011-00005</t>
  </si>
  <si>
    <t>TC260402-01006-00053</t>
  </si>
  <si>
    <t>TC260406-01006-00030</t>
  </si>
  <si>
    <t>TC260406-01013-00064</t>
  </si>
  <si>
    <t>TC260403-01013-00034</t>
  </si>
  <si>
    <t>260401-01001-00028 - LOTTE NAM SÀI GÒN</t>
  </si>
  <si>
    <t>TC260402-01006-00013</t>
  </si>
  <si>
    <t>TC260402-01013-00117</t>
  </si>
  <si>
    <t>260330-01012-00090</t>
  </si>
  <si>
    <t>260402-01012-00034</t>
  </si>
  <si>
    <t>Bán hàng CÔNG TY CỔ PHẦN TRUNG TÂM THƯƠNG MẠI LOTTE VIỆT NAM - CHI NHÁNH TÂY HỒ theo hóa đơn 00024372</t>
  </si>
  <si>
    <t>TC260331-01016-00024</t>
  </si>
  <si>
    <t>TC260330-01004-00480</t>
  </si>
  <si>
    <t>Bán hàng CÔNG TY CỔ PHẦN TRUNG TÂM THƯƠNG MẠI LOTTE VIỆT NAM - CHI NHÁNH TÂY HỒ theo hóa đơn 00024187</t>
  </si>
  <si>
    <t>260328-01005-00038</t>
  </si>
  <si>
    <t>260330-01005-00141</t>
  </si>
  <si>
    <t>260328-01001-00122 - LOTTE NAM SÀI GÒN</t>
  </si>
  <si>
    <t>260331-01001-00209 - LOTTE NAM SÀI GÒN</t>
  </si>
  <si>
    <t>260331-01001-00048 - LOTTE NAM SÀI GÒN</t>
  </si>
  <si>
    <t xml:space="preserve">CÔNG TY CỔ PHẦN TRUNG TÂM THƯƠNG MẠI LOTTE VIỆT NAM </t>
  </si>
  <si>
    <t>3509</t>
  </si>
  <si>
    <t>3559</t>
  </si>
  <si>
    <t>4308</t>
  </si>
  <si>
    <t>2830</t>
  </si>
  <si>
    <t>2831</t>
  </si>
  <si>
    <t>2877</t>
  </si>
  <si>
    <t>2943</t>
  </si>
  <si>
    <t>2365</t>
  </si>
  <si>
    <t>2917</t>
  </si>
  <si>
    <t>3155</t>
  </si>
  <si>
    <t>2516</t>
  </si>
  <si>
    <t>2875</t>
  </si>
  <si>
    <t>2617</t>
  </si>
  <si>
    <t>4637</t>
  </si>
  <si>
    <t>2620</t>
  </si>
  <si>
    <t>3165</t>
  </si>
  <si>
    <t>3427</t>
  </si>
  <si>
    <t>2850</t>
  </si>
  <si>
    <t>2911</t>
  </si>
  <si>
    <t>3360</t>
  </si>
  <si>
    <t>4133</t>
  </si>
  <si>
    <t>3718</t>
  </si>
  <si>
    <t>4236</t>
  </si>
  <si>
    <t>3984</t>
  </si>
  <si>
    <t>3189</t>
  </si>
  <si>
    <t>2199</t>
  </si>
  <si>
    <t>2842</t>
  </si>
  <si>
    <t>3091</t>
  </si>
  <si>
    <t>MDV00263</t>
  </si>
  <si>
    <t>MDV00262</t>
  </si>
  <si>
    <t>MDV00266</t>
  </si>
  <si>
    <t>MDV00258</t>
  </si>
  <si>
    <t>MDV00257</t>
  </si>
  <si>
    <t>MDV00265</t>
  </si>
  <si>
    <t>MDV00261</t>
  </si>
  <si>
    <t>MDV00264</t>
  </si>
  <si>
    <t>MDV00259</t>
  </si>
  <si>
    <t>MDV00260</t>
  </si>
  <si>
    <t>MDV00302</t>
  </si>
  <si>
    <t>MDV00290</t>
  </si>
  <si>
    <t>PHI DICH VU BAN HANG T3.2026</t>
  </si>
  <si>
    <t>PHI HOAT DONG DUNG THU SAN PHAM T3.2026</t>
  </si>
  <si>
    <t>Thu lai phi van chuyen T3.2026</t>
  </si>
  <si>
    <t>MDV00203</t>
  </si>
  <si>
    <t>BH15169</t>
  </si>
  <si>
    <t>BH15150</t>
  </si>
  <si>
    <t>BH33360</t>
  </si>
  <si>
    <t>BH33358</t>
  </si>
  <si>
    <t>BH33357</t>
  </si>
  <si>
    <t>BH15133</t>
  </si>
  <si>
    <t>BH14818</t>
  </si>
  <si>
    <t>BH14817</t>
  </si>
  <si>
    <t>BH14760</t>
  </si>
  <si>
    <t>BH14663</t>
  </si>
  <si>
    <t>BH14662</t>
  </si>
  <si>
    <t>BH14661</t>
  </si>
  <si>
    <t>BH14660</t>
  </si>
  <si>
    <t>BH14659</t>
  </si>
  <si>
    <t>BH14465</t>
  </si>
  <si>
    <t>BH14464</t>
  </si>
  <si>
    <t>BH14423</t>
  </si>
  <si>
    <t>BH14385</t>
  </si>
  <si>
    <t>BH14382</t>
  </si>
  <si>
    <t>BH14235</t>
  </si>
  <si>
    <t>BH14234</t>
  </si>
  <si>
    <t>BH14118</t>
  </si>
  <si>
    <t>BH14213</t>
  </si>
  <si>
    <t>BH14136</t>
  </si>
  <si>
    <t>BH14135</t>
  </si>
  <si>
    <t>BH14098</t>
  </si>
  <si>
    <t>BH14097</t>
  </si>
  <si>
    <t>BH14096</t>
  </si>
  <si>
    <t>BH14095</t>
  </si>
  <si>
    <t>BH31657</t>
  </si>
  <si>
    <t>BH13985</t>
  </si>
  <si>
    <t>BH13941</t>
  </si>
  <si>
    <t>BH13923</t>
  </si>
  <si>
    <t>BH13905</t>
  </si>
  <si>
    <t>BH13898</t>
  </si>
  <si>
    <t>BH13785</t>
  </si>
  <si>
    <t>BH13782</t>
  </si>
  <si>
    <t>BH30868</t>
  </si>
  <si>
    <t>BH13705</t>
  </si>
  <si>
    <t>BH13617</t>
  </si>
  <si>
    <t>BH13616</t>
  </si>
  <si>
    <t>BH13615</t>
  </si>
  <si>
    <t>BH13614</t>
  </si>
  <si>
    <t>BH13613</t>
  </si>
  <si>
    <t>BH13612</t>
  </si>
  <si>
    <t>BH13611</t>
  </si>
  <si>
    <t>BH13610</t>
  </si>
  <si>
    <t>BH13609</t>
  </si>
  <si>
    <t>BH30666</t>
  </si>
  <si>
    <t>BH13600</t>
  </si>
  <si>
    <t>BH13430</t>
  </si>
  <si>
    <t>BH13429</t>
  </si>
  <si>
    <t>BH13418</t>
  </si>
  <si>
    <t>BH13402</t>
  </si>
  <si>
    <t>BH13395</t>
  </si>
  <si>
    <t>BH29759</t>
  </si>
  <si>
    <t>BH13136</t>
  </si>
  <si>
    <t>BH13127</t>
  </si>
  <si>
    <t>BH12971</t>
  </si>
  <si>
    <t>BH12960</t>
  </si>
  <si>
    <t>BH12959</t>
  </si>
  <si>
    <t>BH12924</t>
  </si>
  <si>
    <t>BH12923</t>
  </si>
  <si>
    <t>BH12922</t>
  </si>
  <si>
    <t>BH12921</t>
  </si>
  <si>
    <t>BH29328</t>
  </si>
  <si>
    <t>BH12912</t>
  </si>
  <si>
    <t>BH12911</t>
  </si>
  <si>
    <t>BH12910</t>
  </si>
  <si>
    <t>00037888</t>
  </si>
  <si>
    <t>00037855</t>
  </si>
  <si>
    <t>00037854</t>
  </si>
  <si>
    <t>00037853</t>
  </si>
  <si>
    <t>00037852</t>
  </si>
  <si>
    <t>00037821</t>
  </si>
  <si>
    <t>00037406</t>
  </si>
  <si>
    <t>00037405</t>
  </si>
  <si>
    <t>00036523</t>
  </si>
  <si>
    <t>00036432</t>
  </si>
  <si>
    <t>00036431</t>
  </si>
  <si>
    <t>00036430</t>
  </si>
  <si>
    <t>00036429</t>
  </si>
  <si>
    <t>00036428</t>
  </si>
  <si>
    <t>00036333</t>
  </si>
  <si>
    <t>00036332</t>
  </si>
  <si>
    <t>00036029</t>
  </si>
  <si>
    <t>00036014</t>
  </si>
  <si>
    <t>00036009</t>
  </si>
  <si>
    <t>00035991</t>
  </si>
  <si>
    <t>00035990</t>
  </si>
  <si>
    <t>00034866</t>
  </si>
  <si>
    <t>00035981</t>
  </si>
  <si>
    <t>00034882</t>
  </si>
  <si>
    <t>00034881</t>
  </si>
  <si>
    <t>00034847</t>
  </si>
  <si>
    <t>00034846</t>
  </si>
  <si>
    <t>00034845</t>
  </si>
  <si>
    <t>00034844</t>
  </si>
  <si>
    <t>00034781</t>
  </si>
  <si>
    <t>00034770</t>
  </si>
  <si>
    <t>00034701</t>
  </si>
  <si>
    <t>00034688</t>
  </si>
  <si>
    <t>00034675</t>
  </si>
  <si>
    <t>00034671</t>
  </si>
  <si>
    <t>00034337</t>
  </si>
  <si>
    <t>00034178</t>
  </si>
  <si>
    <t>00033174</t>
  </si>
  <si>
    <t>00033137</t>
  </si>
  <si>
    <t>00033111</t>
  </si>
  <si>
    <t>00033110</t>
  </si>
  <si>
    <t>00033109</t>
  </si>
  <si>
    <t>00033108</t>
  </si>
  <si>
    <t>00033107</t>
  </si>
  <si>
    <t>00033106</t>
  </si>
  <si>
    <t>00033105</t>
  </si>
  <si>
    <t>00033104</t>
  </si>
  <si>
    <t>00033103</t>
  </si>
  <si>
    <t>00033089</t>
  </si>
  <si>
    <t>00033076</t>
  </si>
  <si>
    <t>00033006</t>
  </si>
  <si>
    <t>00033005</t>
  </si>
  <si>
    <t>00032972</t>
  </si>
  <si>
    <t>00032956</t>
  </si>
  <si>
    <t>00032951</t>
  </si>
  <si>
    <t>00032724</t>
  </si>
  <si>
    <t>00032472</t>
  </si>
  <si>
    <t>00031681</t>
  </si>
  <si>
    <t>00031611</t>
  </si>
  <si>
    <t>00031599</t>
  </si>
  <si>
    <t>00031598</t>
  </si>
  <si>
    <t>00031569</t>
  </si>
  <si>
    <t>00031568</t>
  </si>
  <si>
    <t>00031567</t>
  </si>
  <si>
    <t>00031566</t>
  </si>
  <si>
    <t>00031538</t>
  </si>
  <si>
    <t>00031534</t>
  </si>
  <si>
    <t>00031533</t>
  </si>
  <si>
    <t>00031532</t>
  </si>
  <si>
    <t>260528-01003-00067</t>
  </si>
  <si>
    <t>TC260528-01006-00177</t>
  </si>
  <si>
    <t>Bán hàng CÔNG TY CỔ PHẦN TRUNG TÂM THƯƠNG MẠI LOTTE VIỆT NAM - CHI NHÁNH BA ĐÌNH theo hóa đơn 00037854</t>
  </si>
  <si>
    <t>Bán hàng CÔNG TY CỔ PHẦN TRUNG TÂM THƯƠNG MẠI LOTTE VIỆT NAM - CHI NHÁNH TÂY HỒ theo hóa đơn 00037853</t>
  </si>
  <si>
    <t>Bán hàng CÔNG TY CỔ PHẦN TRUNG TÂM THƯƠNG MẠI LOTTE VIỆT NAM - CHI NHÁNH TÂY HỒ theo hóa đơn 00037852</t>
  </si>
  <si>
    <t>260528-01002-00104</t>
  </si>
  <si>
    <t>TC260527-01004-00147</t>
  </si>
  <si>
    <t>TC260527-01013-00055</t>
  </si>
  <si>
    <t>260522-01001-00228</t>
  </si>
  <si>
    <t>TC260525-01016-00077</t>
  </si>
  <si>
    <t>TC260525-01015-00059</t>
  </si>
  <si>
    <t>TC260525-01011-00026</t>
  </si>
  <si>
    <t>TC260524-01009-00111</t>
  </si>
  <si>
    <t>TC260522-01009-00083</t>
  </si>
  <si>
    <t>260521-01012-00029</t>
  </si>
  <si>
    <t>260521-01012-00148</t>
  </si>
  <si>
    <t>260518-01010-00265</t>
  </si>
  <si>
    <t>260520-01002-00015</t>
  </si>
  <si>
    <t>260518-01003-00109</t>
  </si>
  <si>
    <t>TC260520-01013-00028</t>
  </si>
  <si>
    <t>TC260519-01016-00067</t>
  </si>
  <si>
    <t>260518-01002-00232</t>
  </si>
  <si>
    <t>260519-01001-00234</t>
  </si>
  <si>
    <t>260518-01012-00265</t>
  </si>
  <si>
    <t>260518-01005-00085</t>
  </si>
  <si>
    <t>TC260518-01006-00279</t>
  </si>
  <si>
    <t>TC260518-01006-00040</t>
  </si>
  <si>
    <t>TC260518-01013-00012</t>
  </si>
  <si>
    <t>TC260518-01011-00014</t>
  </si>
  <si>
    <t>Bán hàng CÔNG TY CỔ PHẦN TRUNG TÂM THƯƠNG MẠI LOTTE VIỆT NAM - CHI NHÁNH TÂY HỒ theo hóa đơn 00034781</t>
  </si>
  <si>
    <t>260515-01005-00079</t>
  </si>
  <si>
    <t>260514-01010-00128</t>
  </si>
  <si>
    <t>260514-01012-00192</t>
  </si>
  <si>
    <t>260514-01003-00051</t>
  </si>
  <si>
    <t>260512-01001-00224</t>
  </si>
  <si>
    <t>TC260513-01011-00032</t>
  </si>
  <si>
    <t>260511-01002-00254</t>
  </si>
  <si>
    <t>Bán hàng CÔNG TY CỔ PHẦN TRUNG TÂM THƯƠNG MẠI LOTTE VIỆT NAM - CHI NHÁNH TÂY HỒ theo hóa đơn 00033174</t>
  </si>
  <si>
    <t>260511-01012-00313</t>
  </si>
  <si>
    <t>TC260511-01004-00172</t>
  </si>
  <si>
    <t>TC260511-01015-00094</t>
  </si>
  <si>
    <t>TC260511-01006-00370</t>
  </si>
  <si>
    <t>TC260511-01006-00079</t>
  </si>
  <si>
    <t>TC260511-01016-00049</t>
  </si>
  <si>
    <t>TC260511-01013-00047</t>
  </si>
  <si>
    <t>TC260511-01009-00088</t>
  </si>
  <si>
    <t>TC260508-01009-00114</t>
  </si>
  <si>
    <t>TC260510-01009-00006</t>
  </si>
  <si>
    <t>Bán hàng CÔNG TY CỔ PHẦN TRUNG TÂM THƯƠNG MẠI LOTTE VIỆT NAM - CHI NHÁNH BA ĐÌNH theo hóa đơn 00033089</t>
  </si>
  <si>
    <t>260508-01001-00285</t>
  </si>
  <si>
    <t>TC260508-01013-00033</t>
  </si>
  <si>
    <t>TC260507-01004-00045</t>
  </si>
  <si>
    <t>260507-01005-00123</t>
  </si>
  <si>
    <t>260507-01012-00219</t>
  </si>
  <si>
    <t>260507-01001-00026</t>
  </si>
  <si>
    <t>Bán hàng CÔNG TY CỔ PHẦN TRUNG TÂM THƯƠNG MẠI LOTTE VIỆT NAM - CHI NHÁNH BA ĐÌNH theo hóa đơn 00032724</t>
  </si>
  <si>
    <t>260502-01001-00191</t>
  </si>
  <si>
    <t>260504-01012-00347</t>
  </si>
  <si>
    <t>260430-01012-00094</t>
  </si>
  <si>
    <t>260504-01003-00038</t>
  </si>
  <si>
    <t>260430-01003-00024</t>
  </si>
  <si>
    <t>TC260504-01013-00095</t>
  </si>
  <si>
    <t>TC260504-01011-00052</t>
  </si>
  <si>
    <t>TC260502-01009-00068</t>
  </si>
  <si>
    <t>TC260502-01004-00025</t>
  </si>
  <si>
    <t>Bán hàng CÔNG TY CỔ PHẦN TRUNG TÂM THƯƠNG MẠI LOTTE VIỆT NAM - CHI NHÁNH TÂY HỒ theo hóa đơn 00031538</t>
  </si>
  <si>
    <t>260501-01001-00195</t>
  </si>
  <si>
    <t>260430-01001-00135</t>
  </si>
  <si>
    <t>260429-01001-00260</t>
  </si>
  <si>
    <t>MDV00346</t>
  </si>
  <si>
    <t>MDV00051</t>
  </si>
  <si>
    <t>MDV00357</t>
  </si>
  <si>
    <t>MDV00339</t>
  </si>
  <si>
    <t>MDV00343</t>
  </si>
  <si>
    <t>MDV00342</t>
  </si>
  <si>
    <t>MDV00344</t>
  </si>
  <si>
    <t>MDV00341</t>
  </si>
  <si>
    <t>MDV00000519</t>
  </si>
  <si>
    <t>MDV00345</t>
  </si>
  <si>
    <t>MDV00361</t>
  </si>
  <si>
    <t>MDV00355</t>
  </si>
  <si>
    <t>MDV00340</t>
  </si>
  <si>
    <t>MDV0002308</t>
  </si>
  <si>
    <t>MDV00356</t>
  </si>
  <si>
    <t>MDV00052</t>
  </si>
  <si>
    <t>MDV00358</t>
  </si>
  <si>
    <t>2922</t>
  </si>
  <si>
    <t>3823</t>
  </si>
  <si>
    <t>4059</t>
  </si>
  <si>
    <t>4764</t>
  </si>
  <si>
    <t>5551</t>
  </si>
  <si>
    <t>3225</t>
  </si>
  <si>
    <t>3587</t>
  </si>
  <si>
    <t>3612</t>
  </si>
  <si>
    <t>3613</t>
  </si>
  <si>
    <t>3865</t>
  </si>
  <si>
    <t>4004</t>
  </si>
  <si>
    <t>4639</t>
  </si>
  <si>
    <t>3227</t>
  </si>
  <si>
    <t>3813</t>
  </si>
  <si>
    <t>3933</t>
  </si>
  <si>
    <t>4417</t>
  </si>
  <si>
    <t>3551</t>
  </si>
  <si>
    <t>5889</t>
  </si>
  <si>
    <t>3353</t>
  </si>
  <si>
    <t>3585</t>
  </si>
  <si>
    <t>5403</t>
  </si>
  <si>
    <t>3362</t>
  </si>
  <si>
    <t>3590</t>
  </si>
  <si>
    <t>3783</t>
  </si>
  <si>
    <t>3885</t>
  </si>
  <si>
    <t>4260</t>
  </si>
  <si>
    <t>5296</t>
  </si>
  <si>
    <t>4865</t>
  </si>
  <si>
    <t>2883</t>
  </si>
  <si>
    <t>PHI HOAT DONG DUNG THU SAN PHAM T4.2026</t>
  </si>
  <si>
    <t>PHI DICH VU BAN HANG T4.2026</t>
  </si>
  <si>
    <t>PHI HO TRO SINH NHAT 2026</t>
  </si>
  <si>
    <t>PHÍ DỊCH VỤ BÁN HÀNG 202604_5820</t>
  </si>
  <si>
    <t>Thu lai phi van chuyenT4.2026</t>
  </si>
  <si>
    <t>phạt vi phạn giao hàng T02</t>
  </si>
  <si>
    <t>phạt vi phạn giao hàng T03</t>
  </si>
  <si>
    <t>SG/HT050532</t>
  </si>
  <si>
    <t>Điện thoại</t>
  </si>
  <si>
    <t>Địa điểm giao hàng</t>
  </si>
  <si>
    <t>Tổ chức/Cá nhân</t>
  </si>
  <si>
    <t>Là nhà cung cấp</t>
  </si>
  <si>
    <t>Ngừng theo dõi</t>
  </si>
  <si>
    <t>Ngày tạo</t>
  </si>
  <si>
    <t>Người tạo</t>
  </si>
  <si>
    <t>Ngày sửa</t>
  </si>
  <si>
    <t>Người sửa</t>
  </si>
  <si>
    <t>Nhóm khách hàng</t>
  </si>
  <si>
    <t>Tên nhóm khách hàng</t>
  </si>
  <si>
    <t>AUU</t>
  </si>
  <si>
    <t>0962076900</t>
  </si>
  <si>
    <t>0987931200</t>
  </si>
  <si>
    <t>KTT</t>
  </si>
  <si>
    <t>0901842838</t>
  </si>
  <si>
    <t>0908800696</t>
  </si>
  <si>
    <t>SG039</t>
  </si>
  <si>
    <t>Tô Quốc Sang</t>
  </si>
  <si>
    <t>CIRCLE K</t>
  </si>
  <si>
    <t>028 1234567</t>
  </si>
  <si>
    <t>02812334567</t>
  </si>
  <si>
    <t>0986787174</t>
  </si>
  <si>
    <t>0347849381</t>
  </si>
  <si>
    <t>036206424</t>
  </si>
  <si>
    <t>0974569701</t>
  </si>
  <si>
    <t>Số 1347 Đường Nguyễn Ái Quốc, Khu phố 27, Phường Tam Hiệp, TP Đồng Nai, Việt Nam.</t>
  </si>
  <si>
    <t>0999999000</t>
  </si>
  <si>
    <t>0387747174</t>
  </si>
  <si>
    <t>035174984</t>
  </si>
  <si>
    <t>0283 518 0774</t>
  </si>
  <si>
    <t>035162762</t>
  </si>
  <si>
    <t>035104574</t>
  </si>
  <si>
    <t>035140288</t>
  </si>
  <si>
    <t>036365496</t>
  </si>
  <si>
    <t>035110174</t>
  </si>
  <si>
    <t>038998914</t>
  </si>
  <si>
    <t>038990075</t>
  </si>
  <si>
    <t>038988994</t>
  </si>
  <si>
    <t>036368930</t>
  </si>
  <si>
    <t>035117026</t>
  </si>
  <si>
    <t>02836200039</t>
  </si>
  <si>
    <t>035351587</t>
  </si>
  <si>
    <t>038040997</t>
  </si>
  <si>
    <t>0938506004</t>
  </si>
  <si>
    <t>0357747005</t>
  </si>
  <si>
    <t>037519192</t>
  </si>
  <si>
    <t>038775527</t>
  </si>
  <si>
    <t>038779931</t>
  </si>
  <si>
    <t>036368492</t>
  </si>
  <si>
    <t>035350020</t>
  </si>
  <si>
    <t>02812345678</t>
  </si>
  <si>
    <t>0938144231</t>
  </si>
  <si>
    <t>035885504</t>
  </si>
  <si>
    <t>039890684</t>
  </si>
  <si>
    <t>038950558</t>
  </si>
  <si>
    <t>035881161</t>
  </si>
  <si>
    <t>022532578</t>
  </si>
  <si>
    <t>022539741</t>
  </si>
  <si>
    <t>036200137</t>
  </si>
  <si>
    <t>336 Nguyễn Thái Sơn, Phường Hạnh Thông, Thành phố Hồ Chí Minh, Việt Nam</t>
  </si>
  <si>
    <t>035351136</t>
  </si>
  <si>
    <t>0289908615</t>
  </si>
  <si>
    <t>0281234567</t>
  </si>
  <si>
    <t>028 12345678</t>
  </si>
  <si>
    <t>0356905508</t>
  </si>
  <si>
    <t>0799677808</t>
  </si>
  <si>
    <t>036202254</t>
  </si>
  <si>
    <t>028 123 456</t>
  </si>
  <si>
    <t>0973667718</t>
  </si>
  <si>
    <t>035351021</t>
  </si>
  <si>
    <t>038423383</t>
  </si>
  <si>
    <t>039976065</t>
  </si>
  <si>
    <t>035178158</t>
  </si>
  <si>
    <t>039959574</t>
  </si>
  <si>
    <t>036369124</t>
  </si>
  <si>
    <t>035351207</t>
  </si>
  <si>
    <t>0906585562</t>
  </si>
  <si>
    <t>038685859</t>
  </si>
  <si>
    <t>039778072</t>
  </si>
  <si>
    <t>039798994</t>
  </si>
  <si>
    <t>038309559</t>
  </si>
  <si>
    <t>038663992</t>
  </si>
  <si>
    <t>036207920</t>
  </si>
  <si>
    <t>038660097</t>
  </si>
  <si>
    <t>039798931</t>
  </si>
  <si>
    <t>039798970</t>
  </si>
  <si>
    <t>038620012</t>
  </si>
  <si>
    <t>02838620028</t>
  </si>
  <si>
    <t>038635199</t>
  </si>
  <si>
    <t>036202173</t>
  </si>
  <si>
    <t>038258875</t>
  </si>
  <si>
    <t>039153593</t>
  </si>
  <si>
    <t>039209794</t>
  </si>
  <si>
    <t>038380048</t>
  </si>
  <si>
    <t>038258987</t>
  </si>
  <si>
    <t>039250386</t>
  </si>
  <si>
    <t>038223453</t>
  </si>
  <si>
    <t>038212232</t>
  </si>
  <si>
    <t>038222611</t>
  </si>
  <si>
    <t>039251315</t>
  </si>
  <si>
    <t>038233217</t>
  </si>
  <si>
    <t>039154344</t>
  </si>
  <si>
    <t>036367551</t>
  </si>
  <si>
    <t>038385483</t>
  </si>
  <si>
    <t>038360705</t>
  </si>
  <si>
    <t>038242414</t>
  </si>
  <si>
    <t>039209088</t>
  </si>
  <si>
    <t>039250674</t>
  </si>
  <si>
    <t>039260986</t>
  </si>
  <si>
    <t>039209954</t>
  </si>
  <si>
    <t>036369785</t>
  </si>
  <si>
    <t>038297410</t>
  </si>
  <si>
    <t>038294980</t>
  </si>
  <si>
    <t>036369764</t>
  </si>
  <si>
    <t>035261003</t>
  </si>
  <si>
    <t>036203016</t>
  </si>
  <si>
    <t>036201162</t>
  </si>
  <si>
    <t>036203073</t>
  </si>
  <si>
    <t>035351029</t>
  </si>
  <si>
    <t>0938858084</t>
  </si>
  <si>
    <t>0707838302</t>
  </si>
  <si>
    <t>0938428828</t>
  </si>
  <si>
    <t>035194015</t>
  </si>
  <si>
    <t>036368694</t>
  </si>
  <si>
    <t>036200884</t>
  </si>
  <si>
    <t>036201147</t>
  </si>
  <si>
    <t>09111111111</t>
  </si>
  <si>
    <t>039303680</t>
  </si>
  <si>
    <t>039311360</t>
  </si>
  <si>
    <t>038220330</t>
  </si>
  <si>
    <t>038327775</t>
  </si>
  <si>
    <t>038329587</t>
  </si>
  <si>
    <t>039352280</t>
  </si>
  <si>
    <t>039352284</t>
  </si>
  <si>
    <t>038233163</t>
  </si>
  <si>
    <t>036200870</t>
  </si>
  <si>
    <t>0903008384</t>
  </si>
  <si>
    <t>038264315</t>
  </si>
  <si>
    <t>039405001</t>
  </si>
  <si>
    <t>038266246</t>
  </si>
  <si>
    <t>0338887255</t>
  </si>
  <si>
    <t>039575153</t>
  </si>
  <si>
    <t>036369324</t>
  </si>
  <si>
    <t>036204090</t>
  </si>
  <si>
    <t>035351101</t>
  </si>
  <si>
    <t>037511126</t>
  </si>
  <si>
    <t>037551187</t>
  </si>
  <si>
    <t>037553551</t>
  </si>
  <si>
    <t>039609798</t>
  </si>
  <si>
    <t>054136683</t>
  </si>
  <si>
    <t>037752125</t>
  </si>
  <si>
    <t>054102946</t>
  </si>
  <si>
    <t>037750673</t>
  </si>
  <si>
    <t>054173687</t>
  </si>
  <si>
    <t>054107260</t>
  </si>
  <si>
    <t>054125100</t>
  </si>
  <si>
    <t>054107351</t>
  </si>
  <si>
    <t>054107428</t>
  </si>
  <si>
    <t>054138901</t>
  </si>
  <si>
    <t>054125213</t>
  </si>
  <si>
    <t>037713141</t>
  </si>
  <si>
    <t>037851575</t>
  </si>
  <si>
    <t>036209747</t>
  </si>
  <si>
    <t>038507773</t>
  </si>
  <si>
    <t>036204670</t>
  </si>
  <si>
    <t>036208242</t>
  </si>
  <si>
    <t>036361220</t>
  </si>
  <si>
    <t>054165853</t>
  </si>
  <si>
    <t>038727345</t>
  </si>
  <si>
    <t>037716138</t>
  </si>
  <si>
    <t>0918667898</t>
  </si>
  <si>
    <t>028 345 678</t>
  </si>
  <si>
    <t>035355114</t>
  </si>
  <si>
    <t>0342075062</t>
  </si>
  <si>
    <t>038500155</t>
  </si>
  <si>
    <t>038511168</t>
  </si>
  <si>
    <t>036362764</t>
  </si>
  <si>
    <t>036201023</t>
  </si>
  <si>
    <t>036365415</t>
  </si>
  <si>
    <t>037305852</t>
  </si>
  <si>
    <t>035356668</t>
  </si>
  <si>
    <t>0978078403</t>
  </si>
  <si>
    <t>038490155</t>
  </si>
  <si>
    <t>038495355</t>
  </si>
  <si>
    <t>038130849</t>
  </si>
  <si>
    <t>038116610</t>
  </si>
  <si>
    <t>038488487</t>
  </si>
  <si>
    <t>038102676</t>
  </si>
  <si>
    <t>038498990</t>
  </si>
  <si>
    <t>039485993</t>
  </si>
  <si>
    <t>039480017</t>
  </si>
  <si>
    <t>038118017</t>
  </si>
  <si>
    <t>038100020</t>
  </si>
  <si>
    <t>038159009</t>
  </si>
  <si>
    <t>0388138141</t>
  </si>
  <si>
    <t>037220385</t>
  </si>
  <si>
    <t>037222455</t>
  </si>
  <si>
    <t>037221525</t>
  </si>
  <si>
    <t>035351610</t>
  </si>
  <si>
    <t>038428586</t>
  </si>
  <si>
    <t>02838605679</t>
  </si>
  <si>
    <t>038606667</t>
  </si>
  <si>
    <t>038161061</t>
  </si>
  <si>
    <t>038102226</t>
  </si>
  <si>
    <t>036201336</t>
  </si>
  <si>
    <t>02836201344</t>
  </si>
  <si>
    <t>036367410</t>
  </si>
  <si>
    <t>035352147</t>
  </si>
  <si>
    <t>0393867622</t>
  </si>
  <si>
    <t>0966711105</t>
  </si>
  <si>
    <t>0989851110</t>
  </si>
  <si>
    <t>Ms Lan Anh - 0981504417</t>
  </si>
  <si>
    <t>Mr Hậu 0966383589</t>
  </si>
  <si>
    <t>Mr. Hậu-0966383589</t>
  </si>
  <si>
    <t>0904172100</t>
  </si>
  <si>
    <t>Mr Hải - 0989839652</t>
  </si>
  <si>
    <t>0328200991</t>
  </si>
  <si>
    <t>0986487107</t>
  </si>
  <si>
    <t>0919344602</t>
  </si>
  <si>
    <t>0977234151</t>
  </si>
  <si>
    <t>0389972192</t>
  </si>
  <si>
    <t>0966383589</t>
  </si>
  <si>
    <t>0857164320</t>
  </si>
  <si>
    <t>0845625996</t>
  </si>
  <si>
    <t>0329431797</t>
  </si>
  <si>
    <t>0357941754</t>
  </si>
  <si>
    <t>0703788996</t>
  </si>
  <si>
    <t>0775240439</t>
  </si>
  <si>
    <t>0976110609</t>
  </si>
  <si>
    <t>0988546687</t>
  </si>
  <si>
    <t>039841628</t>
  </si>
  <si>
    <t>0936872658</t>
  </si>
  <si>
    <t>0934295067</t>
  </si>
  <si>
    <t>0907675347</t>
  </si>
  <si>
    <t>0763860786</t>
  </si>
  <si>
    <t>0984227617</t>
  </si>
  <si>
    <t>0583223738</t>
  </si>
  <si>
    <t>0886432656</t>
  </si>
  <si>
    <t>Số MRA-095A, đường nội bộ Khu biệt thự Thủy Nguyên, Khu đô thị và thương mại Văn Giang (Ecopark),  xã Xuân Quang, huyện Văn Giang, tỉnh Hưng Yên</t>
  </si>
  <si>
    <t>PT.09, khu nhà phố Phố Trúc, Khu đô thị và thương mại Văn Giang (Ecopark),  xã Xuân Quang, huyện Văn Giang, tỉnh Hưng Yên</t>
  </si>
  <si>
    <t>0708481201</t>
  </si>
  <si>
    <t>0935737234</t>
  </si>
  <si>
    <t>0356551663</t>
  </si>
  <si>
    <t>02033901866</t>
  </si>
  <si>
    <t>02037100001</t>
  </si>
  <si>
    <t>0966022097</t>
  </si>
  <si>
    <t>0376817124</t>
  </si>
  <si>
    <t>ADMIN_MN</t>
  </si>
  <si>
    <t>Coop-BDG-01-00578</t>
  </si>
  <si>
    <t>Coop-BDG-01-09334</t>
  </si>
  <si>
    <t>14/4 đường Nguyễn Du, khu phố Bình Đáng, phường Bình Hòa, Thành phố Hồ Chí Minh, Việt Nam</t>
  </si>
  <si>
    <t>Coop-BDG-01-09335</t>
  </si>
  <si>
    <t>380 Nguyễn Văn Tiết, tổ 16, khu tái định cư Đông Tư, khu phố Đông Tư, Phường Lái Thiêu, TPHCM</t>
  </si>
  <si>
    <t>Coop-BDG-01-09336</t>
  </si>
  <si>
    <t>108/5 đường 22/12, Phường An Phú, Thành Phố Hồ Chí Minh, Việt Nam</t>
  </si>
  <si>
    <t>Số 51 Đường Nguyễn Văn Cừ, Phường Bắc Giang, Tỉnh Bắc Ninh, VN</t>
  </si>
  <si>
    <t>Đường Cách Mạng Tháng Tám - ĐT.741, Khu phố Tân An, Xã Đồng Phú, Đồng Nai, Việt Nam.</t>
  </si>
  <si>
    <t>Khu văn phòng lầu 2, Tòa nhà số 121, đường Phạm Văn Thuận, Phường Tam Hiệp, Thành phố Đồng Nai, Việt Nam.</t>
  </si>
  <si>
    <t>Khu trung tâm thương mại Đồng Xoài, đường Phú Riềng Đỏ, Phường Bình Phước, TP Đồng Nai, Việt Nam.</t>
  </si>
  <si>
    <t>Số 373B, đường Nguyễn Sinh Sắc, Khóm Phú Mỹ, Phường Sa Đéc, Tỉnh Đồng Tháp, Việt Nam</t>
  </si>
  <si>
    <t>Ấp 2, Xã Cái Bè, Tỉnh Đồng Tháp, Việt Nam</t>
  </si>
  <si>
    <t>854-856 Tạ Quang Bửu,phường Chánh Hưng,TP Hồ Chí Minh</t>
  </si>
  <si>
    <t>Linh Trung, Thủ Đức, HCM</t>
  </si>
  <si>
    <t>CHI NHÁNH CÔNG TY TNHH MỘT THÀNH VIÊN THỰC PHẨM SAIGON CO.OP - CO.OP FOOD KHU VỰC ĐỒNG NAI</t>
  </si>
  <si>
    <t>L2-1, Khu dân cư Phú Gia 2, KP 5, Phường Trảng Dài, TP Đồng Nai, Việt Nam.</t>
  </si>
  <si>
    <t>Số 16 -17 Phùng Khoang, Phường Đại Mỗ, TP Hà Nội, Việt Nam.</t>
  </si>
  <si>
    <t>DOANHUONG</t>
  </si>
  <si>
    <t>912 Hùng Vương, Thôn 4, Xã Chư Sê, Tỉnh Gia Lai, Việt Nam</t>
  </si>
  <si>
    <t xml:space="preserve"> 189 – 191 Bạch Đằng, phường 15, Quận Bình Thạnh, Tp.HCM</t>
  </si>
  <si>
    <t xml:space="preserve"> A6.7Q Quốc Lộ 1A, Phường Tân Tạo A, Quận Bình Tân (tầng trệt Chung cư THÁI SƠN, kế bên chợ BÀ HOM)</t>
  </si>
  <si>
    <t>Huyện Cần Giờ</t>
  </si>
  <si>
    <t>57-57A Tỉnh lộ 8, xã Phú Hòa Đông, Thành phố Hồ Chí Minh</t>
  </si>
  <si>
    <t>143 Đường Đặng Thúc Vịnh, Xã Đông Thạnh, Thành phố Hồ Chí Minh, Việt Nam</t>
  </si>
  <si>
    <t>0908.485.579</t>
  </si>
  <si>
    <t>140 đường Thạnh Lộc 19, khu phố 3C, phường An Phú Đông, Thành phố Hồ Chí Minh</t>
  </si>
  <si>
    <t>Coop-HCM-Q12-02227</t>
  </si>
  <si>
    <t>Cửa Hàng Co.opFood Chợ Giãn Dân</t>
  </si>
  <si>
    <t>35 Đường HT 22, phường Tân Thới Hiệp, Thành phố Hồ Chí Minh</t>
  </si>
  <si>
    <t>456 Dương Thị Mười, phường Tân Thới Hiệp, quận 12, thành phố Hồ Chí Minh</t>
  </si>
  <si>
    <t>199 - 205 Nguyễn Thái Học, Phường Phạm Ngũ Lão, Quận 1, HCM</t>
  </si>
  <si>
    <t xml:space="preserve">249 Lương Định Của, phường An Phú, Quận 02 </t>
  </si>
  <si>
    <t>COOP-HCM-Q2-2228</t>
  </si>
  <si>
    <t>Cửa Hàng Co.opFood Nguyễn Thị Định 682</t>
  </si>
  <si>
    <t>682 Nguyễn Thị Định, phường Cát Lái, Thành phố Hồ Chí Minh</t>
  </si>
  <si>
    <t>827 Ba Đình, Phường 10, Quận 8, TP.HCM</t>
  </si>
  <si>
    <t>3419C Phạm Thế Hiển, P7,Quận 8, HCM</t>
  </si>
  <si>
    <t>88 Đình Phong Phú, Phường Tăng Nhơn Phú, TP HCM. sđt 0982163340</t>
  </si>
  <si>
    <t>295 Long Thuaọn, P.Long Phước, Q.9, HCM</t>
  </si>
  <si>
    <t>437 Nguyễn Văn Tăng, P. Long Thạnh Mỹ, Q.9, HCM</t>
  </si>
  <si>
    <t>Coop-HCM-TDC-02225</t>
  </si>
  <si>
    <t>Cửa Hàng Co.opFood Hàn Thuyên</t>
  </si>
  <si>
    <t>12-14 Hàn Thuyên, KP3, Phường Thủ Đức, Thành phố Hồ Chí Minh</t>
  </si>
  <si>
    <t>Số 68/1 Quốc lộ 13, Phường Hiệp Bình Chánh, Thành phố Thủ Đức, HCM</t>
  </si>
  <si>
    <t>53/42 Vườn Lài, Phường Phú Thọ Hòa, TP HCM</t>
  </si>
  <si>
    <t>483-485 Đường Tân Kỳ Tân Quý, Phường Tân Sơn Nhì, TP HCM</t>
  </si>
  <si>
    <t>Coop-HCM-TPU-02226</t>
  </si>
  <si>
    <t>Cửa Hàng Co.opFood Trịnh Đình Trọng</t>
  </si>
  <si>
    <t>292 Trịnh Đình Trọng, phường Tân Phú, Thành phố Hồ Chí Minh</t>
  </si>
  <si>
    <t>02 Trường Chinh, P. Tây Thạnh, TP.HCM</t>
  </si>
  <si>
    <t>PHANANHVU</t>
  </si>
  <si>
    <t>COOP-HCM-TPU-THANGLOI</t>
  </si>
  <si>
    <t>B9 -Lô B -TT2 dự án khu nhà ở bộ tư lệnh thủ đô , phường yên nghĩa , hn</t>
  </si>
  <si>
    <t>Tầng 1 CT6 - Xala, 339 đường 70, P.Kiến Hưng, Q.Hà Đông, HN</t>
  </si>
  <si>
    <t>tầng 1, N02 dự án New Horizon , số 87 Lĩnh Nam,  Q.Hoàng Mai, TP. Hà Nội</t>
  </si>
  <si>
    <t>Số 1A, đường Nguyễn Đông Chi, P.Nam Hồng, TX Hồng Lĩnh, Tỉnh Hà Tĩnh. sđt 0911867376</t>
  </si>
  <si>
    <t>Số 34 Nguyễn Biên, xã Cẩm Xuyên, tỉnh Hà Tĩnh, sđt : 0972.276.546 anh trường</t>
  </si>
  <si>
    <t>Tầng trệt tòa nhà V2, V3, Văn Phú Victoria - CT9, KĐT mới Văn Phú, Phường Kiến Hưng, Thành phố Hà Nội, Việt Nam sđt 0911807851</t>
  </si>
  <si>
    <t>Tầng trệt khu phức hợp thương mại nhà ở Goldsilk, số 430, phố Cầu Am, phường Hà Đông, Thành phố Hà Nội, VN. sđt 0911807839 chị Tơ</t>
  </si>
  <si>
    <t>Tổ dân phố Vĩnh Bình, phường Đức Phổ, Tinh Quảng Ngãi, VN</t>
  </si>
  <si>
    <t>Đường 781, Ấp 3, Xã Châu Thành, Tỉnh Tây Ninh, Việt Nam</t>
  </si>
  <si>
    <t>Số 130, Đường Nguyễn Văn Linh, Tổ 10, Ấp 4, Xã Tân Biên, Tỉnh Tây Ninh, Việt Nam</t>
  </si>
  <si>
    <t>Ấp 1, Xã Dương Minh Châu, Tỉnh Tây Ninh, Việt Nam</t>
  </si>
  <si>
    <t>Đường Nguyễn Đáng, Khóm 16, Phường Trà Vinh, Tỉnh Vĩnh Long, Việt Nam</t>
  </si>
  <si>
    <t>COOP-VTU-01-SGVUNGTAU</t>
  </si>
  <si>
    <t>CÔNG TY TNHH DỊCH VỤ EB</t>
  </si>
  <si>
    <t>HN010</t>
  </si>
  <si>
    <t>Trần Như Hiếu</t>
  </si>
  <si>
    <t>Kho Thăng Long Logistics Hưng Yên Tổ Dân Phố Bưởi, Phường Đường Hào, Tỉnh Hưng Yên, Việt Nam</t>
  </si>
  <si>
    <t>Sojitz Kokubu Logistics Solution Lô 14 &amp; 14A, đường Tân Đức, Khu công nghiệp Tân Đức, xã Đức Hòa, tỉnh Tây Ninh, Việt Nam</t>
  </si>
  <si>
    <t>Go! Hạ Long, Quảng Ninh</t>
  </si>
  <si>
    <t>FM-HCM-Q10-0010</t>
  </si>
  <si>
    <t>Farmers market 08 - Sư Vạn Hạnh</t>
  </si>
  <si>
    <t>513-515 Sư Vạn Hạnh, Phường Hòa Hưng, TP.HCM, VN</t>
  </si>
  <si>
    <t>FM-HCM-Q9-0011</t>
  </si>
  <si>
    <t>Farmers market 09 - Vinhomes Grand Park S10.01</t>
  </si>
  <si>
    <t>Vinhomes Grand Park S10.01VN</t>
  </si>
  <si>
    <t>FM-HCM-Q9-0012</t>
  </si>
  <si>
    <t>Farmers market 10 - Vinhomes Grand Park S8.03</t>
  </si>
  <si>
    <t>Vinhomes Grand Park S8.03VN</t>
  </si>
  <si>
    <t>LONG BEACH</t>
  </si>
  <si>
    <t xml:space="preserve"> Ô L1-01A, Tầng L1, Trung tâm Thương mại Vincom Plaza Lý Thái Tổ, ngã 6, mặt đường Lý Thái Tổ và đường Trần Hưng Đạo, phường Suối Hoa, Tp Bắc Ninh, tỉnh Bắc Ninh</t>
  </si>
  <si>
    <t xml:space="preserve"> Tầng 1, tòa nhà tại lô CC04, Đường Lý Thái Tổ, phường Ninh Xá, TP Bắc Ninh</t>
  </si>
  <si>
    <t xml:space="preserve">K-market Đà Nẵng :LÔ A10, đường Phạm Văn Đồng, Phường Hải Bắc, quận Sơn Trà, TP Đà Nẵng. </t>
  </si>
  <si>
    <t>Gian hàng số 8S, Dự an Vinhome Metropolis,số 29 Liễu Giai, phường Ngọc Khánh, Ba Đình, HN.</t>
  </si>
  <si>
    <t xml:space="preserve">Tầng 1 tòa nhà L2 khu đô thị Nam Thăng Long, Phường Xuân Đỉnh, Quận Bắc Từ Liêm, Hà Nội  </t>
  </si>
  <si>
    <t>Cửa hàng số 8 khu TM tầng Shophouse CT17 KĐT Nam Thăng Long, Xuân Tảo, Bắc Từ Liêm, thành phố Hà Nội, Việt Nam</t>
  </si>
  <si>
    <t xml:space="preserve">K-Market Goldmark S1-01, tòa nhà Saphia 1, Goldmark city, 136 Hồ Tùng Mậu, Bắc Từ Liêm, Hà Nội. </t>
  </si>
  <si>
    <t xml:space="preserve">Tại: TM1-3, Tầng 1, Tòa chung cư 902 thuộc tổ hợp H9-CT1, khu Đô thi Starlake, Phường Xuân Tảo, Quận Bắc Từ Liêm, Tp. Hà Nội, Việt Nam. </t>
  </si>
  <si>
    <t>024 3206 8618</t>
  </si>
  <si>
    <t xml:space="preserve">Nhà dịch vụ số S05, tầng 1, chung cư số P03, thuộc dự án Khu chứ năng đô thị Dệt 8/3 và Hanosimex ( Vinhomes Times city Park Hill) số 25, ngõ 13, đường Lĩnh Nam, phường Mai Động, quận Hoàng Mai, Hà Nội. </t>
  </si>
  <si>
    <t>024.3205.6996</t>
  </si>
  <si>
    <t>024 3207 6995</t>
  </si>
  <si>
    <t>SO08A, tòa S3,dự án Vinhomes Skylake khu đô thị mới, cầu giấy, đường Phạm Hùng, Mỹ Đình 1, Quận Nam Từ Liêm</t>
  </si>
  <si>
    <t>Lô A10, The Matrix One,số 01, Lê Quang Đạo,Phườn Mễ Trì,Phường Phú Đô,Quận Nam Từ Liêm, Hà Nội</t>
  </si>
  <si>
    <t xml:space="preserve">ô đất F5 -CH02, dự án khu đô thị mới Tây mỗ , đại mỗ , vinhome park ,tây mỗ </t>
  </si>
  <si>
    <t xml:space="preserve">77 Xuân Diệu, phường Quảng An, quận Tây Hồ, thành phố Hà Nội. </t>
  </si>
  <si>
    <t xml:space="preserve">Lô S15, dự án Kosmo Tây Hồ, 161 Xuân La, Phường Xuân La, Tây Hồ , Hà Nội. </t>
  </si>
  <si>
    <t xml:space="preserve">148 Xuân Diệu, phường Quảng An, quận Tây Hồ, TP Hà Nội </t>
  </si>
  <si>
    <t>Lô B-03 Khu thương mại Amata, Quốc lộ 1A, Phường Long Bình, TP Đồng Nai, Việt Nam.</t>
  </si>
  <si>
    <t>Tầng 3 và Tầng 4, Khu Thương mại phức hợp – Tòa nhà Gold Coast, Số 01, đường Trần Hưng Đạo, phường Nha Trang, tỉnh Khánh Hòa.</t>
  </si>
  <si>
    <t>Lotte Mart Phú Thọ-940B Đường 3 Tháng 2, Phường 15, Quận 11, TP.HCM.</t>
  </si>
  <si>
    <t>LOTTE-TNH-01-017</t>
  </si>
  <si>
    <t>CÔNG TY CỔ PHẦN TRUNG TÂM THƯƠNG MẠI LOTTE VIỆT NAM - CHI NHÁNH TÂY NINH</t>
  </si>
  <si>
    <t>TTC Plaza Tây Ninh, Số 217-219 đường 30/04, Khu phố 15, phường Tân Ninh, Tỉnh Tây Ninh, Việt Nam</t>
  </si>
  <si>
    <t>Khu phố 4, Phường Trấn Biên, TP Đồng Nai, Việt Nam.</t>
  </si>
  <si>
    <t>MINH CẦU</t>
  </si>
  <si>
    <t>Tp.Thái Nguyên, Tỉnh Thái Nguyên. sđt 0984150454</t>
  </si>
  <si>
    <t>Minh Cầu Gang Thép. sđt 0984150454</t>
  </si>
  <si>
    <t>494 Hoàng Quốc Việt, P.Trung Thành - Thanh Xuyên - Phổ Yên, Tỉnh Thái Nguyên. sđt 0962301187</t>
  </si>
  <si>
    <t>Số 529 Đường Dương Tự Minh, phường Quan Triều, thành phố Thái Nguyên, tỉnh Thái Nguyên</t>
  </si>
  <si>
    <t>MINHCAU-TNN-01-0009</t>
  </si>
  <si>
    <t>MINH CẦU BẮC NAM</t>
  </si>
  <si>
    <t>Số nhà 159,Tổ 10,Đường Bắc Nam,P.Gia Sàng,T. Thái Nguyên</t>
  </si>
  <si>
    <t>MINHCAU-TNN-01-0011</t>
  </si>
  <si>
    <t>Minh Cầu Lương Ngọc Quyến</t>
  </si>
  <si>
    <t>586 ĐƯỜNG LƯƠNG NGỌC QUYẾN</t>
  </si>
  <si>
    <t>HANGMINHTHU</t>
  </si>
  <si>
    <t>MINHCAU-TTN-01-010</t>
  </si>
  <si>
    <t>MINH CẦU BẮC SƠN</t>
  </si>
  <si>
    <t>tổ 75 đường bắc sơn phường phan đình phùng , tp thái nguyên</t>
  </si>
  <si>
    <t>NHẬT MINH (OSIFOODS)</t>
  </si>
  <si>
    <t xml:space="preserve">312 Lã Xuân Oai , khu phố Phước Hiệp ,P.Long Trường, Tp.Thủ Đức, HCM. 0977343448
</t>
  </si>
  <si>
    <t>KM 8+800 Đường Đại Lộ Thăng Long, xã An Khánh, huyện Hoài Đức, thành phố Hà Nội</t>
  </si>
  <si>
    <t>0973845428</t>
  </si>
  <si>
    <t>0964515376</t>
  </si>
  <si>
    <t>0389455399</t>
  </si>
  <si>
    <t>0397668753</t>
  </si>
  <si>
    <t>PT MART</t>
  </si>
  <si>
    <t>Sảnh S2, chung cư Hinode, 201 Minh Khai, Hai Bà Trưng, HN. sđt 0984866201</t>
  </si>
  <si>
    <t>Tầng 1, Chung cư Samsora, 105 Chu Văn An, Hà Đông - 0982790105</t>
  </si>
  <si>
    <t>Căn DV06- TÒA V1, CHUNG CƯ TERRA AN HƯNG, KĐT AN HƯNG, ĐƯỜNG TỔ HỮU, P. LA KHÊ, Q. HÀ ĐÔNG, HÀ NỘI. 0983546106</t>
  </si>
  <si>
    <t>32 Đại Từ, HN - 0966806432</t>
  </si>
  <si>
    <t xml:space="preserve">Tầng 2, Toà nhà Vinaconex 7, số 19 Đại từ, Phường Định Công, Thành phố Hà Nội, Việt Nam </t>
  </si>
  <si>
    <t>Sảnh HH1, chung cư Sông Đà 7, 90 Nguyễn Tuân, HN. Sđt 0962825090</t>
  </si>
  <si>
    <t>Sảnh A2B, chung cư Imperia, 143 Nguyễn Tuân - 0967.186.143</t>
  </si>
  <si>
    <t>SAIGON HD</t>
  </si>
  <si>
    <t>Số G1.1.10, Tầng 1, Cửa hàng (10), Khối G, Ấp 5, Xã Nhà Bè, Tp.Hồ Chí Minh</t>
  </si>
  <si>
    <t>SAIGONHD-HCM-Q10-D3T2</t>
  </si>
  <si>
    <t>SAIGONHD-HCM-Q12-3A11</t>
  </si>
  <si>
    <t>TTTM Faifo Lane, Số 1 Đường Nguyễn Thanh Sơn, Phường Cát Lái, Tp.Hồ Chí Minh</t>
  </si>
  <si>
    <t>Lô ABL1-05, Tầng trệt TTTM Q7 Saigon Riverside Complex, Số 4 Đào Trí, phường Phú Thuận,Thành phố Hồ Chí Minh</t>
  </si>
  <si>
    <t>SAIGONHD-HCM-Q7-368NTT</t>
  </si>
  <si>
    <t>SATRA-BDG-01-1227</t>
  </si>
  <si>
    <t xml:space="preserve">328 Hương Lộ 2, Xã Củ Chi, Tp.HCM </t>
  </si>
  <si>
    <t>TRUNG TÂM THƯƠNG MẠI SATRA CỦ CHI</t>
  </si>
  <si>
    <t xml:space="preserve">  551 Thống Nhất, Phường An Hội Đông, Tp.HCM</t>
  </si>
  <si>
    <t>TTTM SATRA ĐƯỜNG PHẠM HÙNG</t>
  </si>
  <si>
    <t xml:space="preserve">159 Trần Nhân Tôn, Phường Vườn Lài, Tp.HCM </t>
  </si>
  <si>
    <t xml:space="preserve">975 Nguyễn Duy Trinh, Phường Cát Lái, Tp.HCM </t>
  </si>
  <si>
    <t xml:space="preserve">296 Phạm Văn Bạch, Phường Tân Sơn, Tp.HCM </t>
  </si>
  <si>
    <t xml:space="preserve">60 Hồ Văn Tư, Phường Thủ Đức, Tp.HCM </t>
  </si>
  <si>
    <t>CÔNG TY CỔ PHẦN SIBA FOOD VIỆT NAM</t>
  </si>
  <si>
    <t>SE7VEN-HNI-HMI-45649</t>
  </si>
  <si>
    <t>Phòng CP2.19.03C, Tầng 19 Capital Place, Số 29 Liễu Giai, Phường Ngọc Hà, Thành phố Hà Nội, Việt Nam</t>
  </si>
  <si>
    <t>CP.B1-17, Tầng B1, Tòa Capital Place, Số 29 Liễu Giai, Phường Ngọc Khánh, Quận Ba Đình, Thành phố Hà Nội</t>
  </si>
  <si>
    <t>shophouse TM03, tầng 1, Tòa TTC Tower, 19 Duy Tân, Phường Dịch Vọng Hậu, Quận Cầu Giấy, Thành phố Hà Nộ</t>
  </si>
  <si>
    <t>Số 5 phố Bà Triệu, Phường Tràng Tiền, Quận Hoàn Kiếm, Thành phố Hà Nội</t>
  </si>
  <si>
    <t>Số 52 Lò Sũ, Phường Lý Thái Tổ, Quận Hoàn Kiếm, Thành phố Hà Nội</t>
  </si>
  <si>
    <t>SIBA- HCM-Q2-25505</t>
  </si>
  <si>
    <t>Số 2 đường 8A, Khu Phố 4, Phường Bình Trưng, TP Hồ Chí Minh, Việt Nam.</t>
  </si>
  <si>
    <t>0316625505</t>
  </si>
  <si>
    <t>QUẬN 2</t>
  </si>
  <si>
    <t>Số 2 đường 8A, Khu phố 4, Phường Bình Trưng, Thành phố Hồ Chí Minh, Việt Nam</t>
  </si>
  <si>
    <t>SIBA-HCM-HBC-S086</t>
  </si>
  <si>
    <t>Sibafood S086- Westgate</t>
  </si>
  <si>
    <t>Căn thương mại dịch vụ số 0.16, Tầng 1,2 Tháp C2, khối C, Chung cư Westgate, 98 Tân Túc, Xã Tân Nhựt, Thành phố Hồ Chí Minh</t>
  </si>
  <si>
    <t>SIBA-HCM-HBC-S092</t>
  </si>
  <si>
    <t>Sibafood S092 - Mizuki</t>
  </si>
  <si>
    <t>Căn hộ số FP23- 000.06tầng trệt chung cư Lô CC8-9,Khu nhà ở Nguyên Sơn, xã Bình Hưng,Huyện Bình Chánh</t>
  </si>
  <si>
    <t>SIBA-HCM-Q7-S079</t>
  </si>
  <si>
    <t>Sibafood S079 - Sunrise</t>
  </si>
  <si>
    <t>Căn thương mại H.1.10, Tầng 1, Tháp H, thuộc Lô E2 Khu căn hộ Sunrise RiverSide, đường Nguyễn Hữu Thọ, ấp 85, xã Nhà Bè, Thành phố Hồ Chí Minh</t>
  </si>
  <si>
    <t>SIBA-HCM-Q7-S091</t>
  </si>
  <si>
    <t>Sibafood S091 - Residence</t>
  </si>
  <si>
    <t>Số 76 đường số 19, tại tầng trệt chung cư Riverside Residence (P5), phường Tân Phú, Quận 7, TP. Hồ Chí Minh</t>
  </si>
  <si>
    <t xml:space="preserve">Số 76 đường số 19, tại tầng trệt chung cư Riverside Residence (P5), phường Tân Phú, Quận 7, TP. Hồ Chí Minh </t>
  </si>
  <si>
    <t>SIBA-HCM-Q9-S072</t>
  </si>
  <si>
    <t>Sibafood S072 - GH201.S04 Vinhomes Grand Park</t>
  </si>
  <si>
    <t>Số 1.S04 tại tầng 1, nhà chung cư số GH2,phường Long Bình, Thành phố Hồ Chí Minh,Việt Nam</t>
  </si>
  <si>
    <t>SIBA-HCM-Q9-S073</t>
  </si>
  <si>
    <t>Sibafood S073 - BS1001.S03 Vinhomes Grand Park</t>
  </si>
  <si>
    <t>S073 - BS1001.S03 Vinhomes Grand Park -phường Long Bình, Thành phố Hồ Chí Minh,Việt Nam</t>
  </si>
  <si>
    <t>SIBA-HCM-Q9-S096</t>
  </si>
  <si>
    <t>Sibafood S096 - S06</t>
  </si>
  <si>
    <t>Toà nhà S6 căn 02-03, khu dân cư phước thiện, chung cư Vinhome Grand Park, Quận 9, TP. Hồ Chí Minh</t>
  </si>
  <si>
    <t>Số 88 đường Phước Thiện,khu phố Phước Thiện, Phường Long Bình,Thành Phố Thủ Đức, TP. Hồ Chí Minh</t>
  </si>
  <si>
    <t>SIBA-HNI-BTL-S076</t>
  </si>
  <si>
    <t>Siba Food Epic's Home</t>
  </si>
  <si>
    <t>tầng 1 , tòa nhà HH khu nhà ở xã hội cho cán bộ chiến sỹ bộ công an , tổ dân phố đống 1 , phường đông ngạc , thành phố hà nội</t>
  </si>
  <si>
    <t xml:space="preserve">tầng 1 , tòa nhà HH khu nhà ở xã hội cho cán bộ chiến sỹ bộ công an , tổ dân phố đống 1 , phường đông ngạc , thành phố hà nội </t>
  </si>
  <si>
    <t>Gian hàng TM 01S01 tòa R1.05, khu đô thị Vinhome Ocean Park, Thị Trấn Trâu Qùy, huyện Gia Lâm, Hà Nội, sđt : 0972648887 anh tuấn</t>
  </si>
  <si>
    <t>SIBA-HNI-GLM-S085</t>
  </si>
  <si>
    <t>SIBA FOOF</t>
  </si>
  <si>
    <t>S085 -Căn 1S 27 tầng 1 , tòa nhà P3 phân khu the pavilion , lô đất B5- CT04 khu đô thị Gia lâm ( vinhmes ocean park), xã gia lâm , thành phố hà nội</t>
  </si>
  <si>
    <t>SIBA-HNI-GLM-S088</t>
  </si>
  <si>
    <t>Siba food</t>
  </si>
  <si>
    <t>S088- số 1S26 , tầng 1 , tòa nhà ZR 1 , lô đất B1 -CT02 thuộc dự án khu đô thị gia lâm ( vinhome ocean park ), xã gia lâm , hà nội</t>
  </si>
  <si>
    <t xml:space="preserve">S088- số 1S26 , tầng 1 , tòa nhà ZR 1 , lô đất B1 -CT02 thuộc dự án khu đô thị gia lâm ( vinhome ocean park ), xã gia lâm , hà nội  </t>
  </si>
  <si>
    <t>SIBA-HNI-GLM-S093</t>
  </si>
  <si>
    <t>Siba food S093</t>
  </si>
  <si>
    <t>Gian hàng 01SH02, ô đất B2-CT03 , tòa L26M (s2.12) dự án khu đô thị gia lâm -vinhomes ocean park , xã gia lâm , hn</t>
  </si>
  <si>
    <t xml:space="preserve">Gian hàng 01SH02, ô đất B2-CT03 , tòa L26M (s2.12) dự án khu đô thị gia lâm -vinhomes ocean park , xã gia lâm , hn </t>
  </si>
  <si>
    <t>SIBA-HNI-GLM-S500</t>
  </si>
  <si>
    <t>Siba food S500</t>
  </si>
  <si>
    <t>S500-  Số 01s03 tòa R1.05 tại lô B5 -CT01-2 , dự án khu đô thị gia lâm - vinhomes ocean park , gia lâm , HN</t>
  </si>
  <si>
    <t>SÀN THƯƠNG MẠI B15+B16 TÒA IMPERIA SKY GARDEN 423 MINH KHAI, P. VĨNH TUY, Q. HAI BÀ TRƯNG, TP HÀ NỘI, SĐT: CHỊ VÂN 0984213993</t>
  </si>
  <si>
    <t>SIBA-HNI-HDG-A11</t>
  </si>
  <si>
    <t>Geleximco Lê Trọng Tấn -Dương Nội</t>
  </si>
  <si>
    <t>S095- A11-NV5 ô số 36,khuđô thị mới hai bên đườngLê Trọng Tấn,Phường Dương Nội, HN</t>
  </si>
  <si>
    <t>A11-NV5 ô số 36,khuđô thị mới hai bên đườngLê Trọng Tấn,Phường Dương Nội, HN</t>
  </si>
  <si>
    <t>Sàn thương mại dv số H5-TM11, khu nhà ở xã hội Hope Residence, P.Phúc Đồng, Q.Long Biên, HN. sđt chú Tân 0978499510</t>
  </si>
  <si>
    <t>SIBA-HNI-LBN-S078</t>
  </si>
  <si>
    <t>SIBA FOOFS078</t>
  </si>
  <si>
    <t>S078 -0125- CT2B, tòa nhà ct2 , dự án nhà ở cao tầng lô đất NO23 nằm dọc trục đường 5 kéo dài ( đoan cầu chui - cầu đông trù ) , phường bồ đề , hà nội</t>
  </si>
  <si>
    <t xml:space="preserve">S078 -0125- CT2B, tòa nhà ct2 , dự án nhà ở cao tầng lô đất NO23 nằm dọc trục đường 5 kéo dài ( đoan cầu chui - cầu đông trù ) , phường bồ đề , hà nội </t>
  </si>
  <si>
    <t>SIBA-HNI-NTL-S094</t>
  </si>
  <si>
    <t>Siba food MASTERI SMART CITY</t>
  </si>
  <si>
    <t>Căn TMDV09 tòa Z38.2 Masteri West Heights, Lô đất F3-CH02, KĐT mới Tây Mỗ - Đại Mỗ (Vinhomes), HN</t>
  </si>
  <si>
    <t>Ms Bình: 0789178686</t>
  </si>
  <si>
    <t>SUNSHINE</t>
  </si>
  <si>
    <t>Tầng 1, tòa nhà Sunshine Center, 16 Phạm Hùng, Nam Từ Liêm, HN</t>
  </si>
  <si>
    <t>T-MARTSTORES</t>
  </si>
  <si>
    <t>ANH ĐĂNG - TMART</t>
  </si>
  <si>
    <t>Nhà máy Canon, KCN Bắc Thăng Long, huyện Đông Anh, HN - giao cổng số 4. sđt: 0376505352</t>
  </si>
  <si>
    <t>Đường Trâu Quỳ, Gia Lâm, HN</t>
  </si>
  <si>
    <t>T1, Homeland, Thượng Thanh, Long Biên, HN</t>
  </si>
  <si>
    <t>Tòa G1, Sunshine Garden Dương Văn Bé, Quận Hoàng Mai</t>
  </si>
  <si>
    <t>Căn SH-3A; SH-4A, sàn thương mại tầng 1, tòa chung cư Phương Đông Green Park, số 1 Trần Thủ Độ, phường Hoàng Liệt, quận Hoàng Mai, Hà Nội</t>
  </si>
  <si>
    <t xml:space="preserve"> Số 59 Xuân La, Phường Xuân La, Quận Tây Hồ, Hà Nội.</t>
  </si>
  <si>
    <t>137 Quầy 538 Nguyễn Trãi, Thanh Xuân</t>
  </si>
  <si>
    <t>137 quầy 538 nguyễn trãi ,thanh xuân</t>
  </si>
  <si>
    <t>Huyện Văn Giang - tỉnh Hưng Yên</t>
  </si>
  <si>
    <t>VNPOST-HCM-Q10-007</t>
  </si>
  <si>
    <t>BHBĐ Phú Thọ</t>
  </si>
  <si>
    <t>số 270 Bis, Lý Thường Kiệt, Phường Diên Hồng, Thành phố Hồ Chí Minh</t>
  </si>
  <si>
    <t xml:space="preserve">Dãy nhà B1, khu tập thể Thành Công, Quận Ba Đình </t>
  </si>
  <si>
    <t xml:space="preserve">Số 05 đường Phạm Hùng , P. Cầu Giấy </t>
  </si>
  <si>
    <t xml:space="preserve">TỔ 4 thị trấn Đông Anh </t>
  </si>
  <si>
    <t xml:space="preserve">Số 66 phố Tràng Tiền, Phường Tràng Tiền, TP. Hà Nội </t>
  </si>
  <si>
    <t>ACM-BDG-01-001</t>
  </si>
  <si>
    <t>ACM-BDG-01-018</t>
  </si>
  <si>
    <t>ACM-HCM-BTN-031</t>
  </si>
  <si>
    <t>ACM-HCM-HBC-016</t>
  </si>
  <si>
    <t>ACM-HCM-HNB-015</t>
  </si>
  <si>
    <t>ACM-HCM-PNN-023</t>
  </si>
  <si>
    <t>ACM-HCM-Q1-001</t>
  </si>
  <si>
    <t>ACM-HCM-Q11-017</t>
  </si>
  <si>
    <t>ACM-HCM-Q2-002</t>
  </si>
  <si>
    <t>ACM-HCM-Q2-003</t>
  </si>
  <si>
    <t>ACM-HCM-Q2-032</t>
  </si>
  <si>
    <t>ACM-HCM-Q3-000</t>
  </si>
  <si>
    <t>ACM-HCM-Q3-004</t>
  </si>
  <si>
    <t>ACM-HCM-Q5-005</t>
  </si>
  <si>
    <t>ACM-HCM-Q6-006</t>
  </si>
  <si>
    <t>ACM-HCM-Q6-034</t>
  </si>
  <si>
    <t>ACM-HCM-Q7-007</t>
  </si>
  <si>
    <t>ACM-HCM-Q7-008</t>
  </si>
  <si>
    <t>ACM-HCM-Q7-009</t>
  </si>
  <si>
    <t>ACM-HCM-Q7-010</t>
  </si>
  <si>
    <t>ACM-HCM-Q7-012</t>
  </si>
  <si>
    <t>ACM-HCM-Q7-013</t>
  </si>
  <si>
    <t>ACM-HCM-Q7-022</t>
  </si>
  <si>
    <t>ACM-HCM-TBH-014</t>
  </si>
  <si>
    <t>ACM-HNI-CGY-020</t>
  </si>
  <si>
    <t>ACM-HNI-HKM-002</t>
  </si>
  <si>
    <t>ACM-HNI-HKM-019</t>
  </si>
  <si>
    <t>ACM-HYN-00-021</t>
  </si>
  <si>
    <t>ACM-HYN-00-023</t>
  </si>
  <si>
    <t>ACM-KHA-01-003</t>
  </si>
  <si>
    <t>AEON-BDG-01--001</t>
  </si>
  <si>
    <t>AEON-BDG-01-1009</t>
  </si>
  <si>
    <t>AEON-HCM-01--003</t>
  </si>
  <si>
    <t>AEON-HCM-Q7-1010</t>
  </si>
  <si>
    <t>AEON-HCM-TPU-000</t>
  </si>
  <si>
    <t>AEON-HNI-LBN--004</t>
  </si>
  <si>
    <t>ALEE-BDG-01-001</t>
  </si>
  <si>
    <t>ALEE-BDG-01--001</t>
  </si>
  <si>
    <t>ALEE-HCM-01-000</t>
  </si>
  <si>
    <t>ALI-HCM-TBH-000</t>
  </si>
  <si>
    <t>ANNGHIA-HCM-HBC-002</t>
  </si>
  <si>
    <t>ANNGHIA-HCM-HBC-003</t>
  </si>
  <si>
    <t>ANNGHIA-LAN-01-001</t>
  </si>
  <si>
    <t>ANPHONG-HCM-Q10-001</t>
  </si>
  <si>
    <t>ANPHONG-HCM-Q7-001</t>
  </si>
  <si>
    <t>ARIMI-HNI-LBN-001</t>
  </si>
  <si>
    <t>ASV-HCM-TBH-19932</t>
  </si>
  <si>
    <t>ATV-HCM-Q9-37224</t>
  </si>
  <si>
    <t>AUCHAN-TNH-01-001</t>
  </si>
  <si>
    <t>AU-VTU-01-001</t>
  </si>
  <si>
    <t>BACHTIN-HNI-THO-001</t>
  </si>
  <si>
    <t>BAOMINH-HCM-TDC-001</t>
  </si>
  <si>
    <t>BC-LDG-01-4135</t>
  </si>
  <si>
    <t>BETA-HCM-Q1-002</t>
  </si>
  <si>
    <t>BGVN-VTU-01-6537</t>
  </si>
  <si>
    <t>BHGD-BDG-01-001</t>
  </si>
  <si>
    <t>BHX-AGG-01-13660</t>
  </si>
  <si>
    <t>BHX-BDG-01-13360</t>
  </si>
  <si>
    <t>BHX-BDG-01-13361</t>
  </si>
  <si>
    <t>BHX-BPC-01-13203</t>
  </si>
  <si>
    <t>BHX-BPC-01-13564</t>
  </si>
  <si>
    <t>BHX-BTN-01-13768</t>
  </si>
  <si>
    <t>BHX-BTN-01-14000</t>
  </si>
  <si>
    <t>BHX-CMU-01-13044</t>
  </si>
  <si>
    <t>BHX-CTO-01-13254</t>
  </si>
  <si>
    <t>BHX-CTO-01-13362</t>
  </si>
  <si>
    <t>BHX-CTO-01-13492</t>
  </si>
  <si>
    <t>BHX-DLK-01-19865</t>
  </si>
  <si>
    <t>BHX-DNI-01-13237</t>
  </si>
  <si>
    <t>BHX-DNI-01-13425</t>
  </si>
  <si>
    <t>BHX-DNI-01-13638</t>
  </si>
  <si>
    <t>BHX-DTP-01-13104</t>
  </si>
  <si>
    <t>BHX-HCM-BTN-13229</t>
  </si>
  <si>
    <t>BHX-HCM-HBC-13490</t>
  </si>
  <si>
    <t>BHX-HCM-HBC-13576</t>
  </si>
  <si>
    <t>BHX-HCM-HBC-13971</t>
  </si>
  <si>
    <t>BHX-HCM-HBC-27904</t>
  </si>
  <si>
    <t>BHX-HCM-HMN-13681</t>
  </si>
  <si>
    <t>BHX-HCM-HNB-19864</t>
  </si>
  <si>
    <t>BHX-HCM-Q1-000</t>
  </si>
  <si>
    <t>BHX-HCM-Q12-22859</t>
  </si>
  <si>
    <t>BHX-HCM-TDC-14015</t>
  </si>
  <si>
    <t>BHX-HUG-01-13493</t>
  </si>
  <si>
    <t>BHX-KGG-01-13152</t>
  </si>
  <si>
    <t>BHX-KHA-01-27900</t>
  </si>
  <si>
    <t>BHX-LAN-01-13535</t>
  </si>
  <si>
    <t>BHX-LDG-01-27899</t>
  </si>
  <si>
    <t>BHX-TNH-01-13219</t>
  </si>
  <si>
    <t>BHX-VLG-01-13669</t>
  </si>
  <si>
    <t>BHX-VLG-01-13999</t>
  </si>
  <si>
    <t>BHX-VTU-01-13236</t>
  </si>
  <si>
    <t>BITEXCO-TBH-00-1509</t>
  </si>
  <si>
    <t>BONBON-PYN-01-000</t>
  </si>
  <si>
    <t>BONGSEN-HCM-TDC-4005</t>
  </si>
  <si>
    <t>BRODARD-HCM-Q1-3711</t>
  </si>
  <si>
    <t>CLEVERFOOD-HNI-BDH-010</t>
  </si>
  <si>
    <t>CLEVERFOOD-HNI-BDH-011</t>
  </si>
  <si>
    <t>CLEVERFOOD-HNI-BTL-003</t>
  </si>
  <si>
    <t>CLEVERFOOD-HNI-CGY-002</t>
  </si>
  <si>
    <t>CLEVERFOOD-HNI-CGY-004</t>
  </si>
  <si>
    <t>CLEVERFOOD-HNI-GLM-000</t>
  </si>
  <si>
    <t>CLEVERFOOD-HNI-HBT-007</t>
  </si>
  <si>
    <t>CLEVERFOOD-HNI-HBT-008</t>
  </si>
  <si>
    <t>CLEVERFOOD-HNI-HBT-009</t>
  </si>
  <si>
    <t>CLEVERFOOD-HNI-NTL-001</t>
  </si>
  <si>
    <t>CLEVERFOOD-HNI-NTL-006</t>
  </si>
  <si>
    <t>CLEVERFOOD-HNI-TXN-005</t>
  </si>
  <si>
    <t>CLEVERFOOD-HNI-TXN-012</t>
  </si>
  <si>
    <t>DAILY-HNI-GLM-0000</t>
  </si>
  <si>
    <t>DALATF-HCM-Q9-001</t>
  </si>
  <si>
    <t>DALATF-HCM-Q9-006</t>
  </si>
  <si>
    <t>DALATF-HNI-00-0000</t>
  </si>
  <si>
    <t>DALATF-HNI-GLM-002</t>
  </si>
  <si>
    <t>DALATF-HNI-GLM-003</t>
  </si>
  <si>
    <t>DALATF-HNI-GLM-004</t>
  </si>
  <si>
    <t>DALATF-HNI-GLM-007</t>
  </si>
  <si>
    <t>DALATF-HNI-GLM-008</t>
  </si>
  <si>
    <t>DALATF-HNI-GLM-009</t>
  </si>
  <si>
    <t>DALATF-HNI-GLM-010</t>
  </si>
  <si>
    <t>DALATF-HNI-GLM-011</t>
  </si>
  <si>
    <t>DALATF-HNI-GLM-012</t>
  </si>
  <si>
    <t>DALATF-HNI-GLM-013</t>
  </si>
  <si>
    <t>DALATF-HNI-GLM-M1</t>
  </si>
  <si>
    <t>DALATF-HNI-GLM-S1.08</t>
  </si>
  <si>
    <t>DALATF-HNI-GLM-S1.10</t>
  </si>
  <si>
    <t>DALATF-HNI-GLM-S2.09</t>
  </si>
  <si>
    <t>DALATF-HNI-GLM-S2.10</t>
  </si>
  <si>
    <t>DALATF-HNI-NTL-005</t>
  </si>
  <si>
    <t>DTH-HNI-BTL-6013</t>
  </si>
  <si>
    <t>DTH-HNI-BTL-6017</t>
  </si>
  <si>
    <t>DTH-HNI-GLM-6022</t>
  </si>
  <si>
    <t>DTH-HNI-HBT-0000</t>
  </si>
  <si>
    <t>DTH-HNI-HBT-6020</t>
  </si>
  <si>
    <t>DTH-HNI-HDG-6006</t>
  </si>
  <si>
    <t>DTH-HNI-HMI-6001</t>
  </si>
  <si>
    <t>DTH-HNI-HMI-6003</t>
  </si>
  <si>
    <t>DTH-HNI-HMI-6007</t>
  </si>
  <si>
    <t>DTH-HNI-HMI-6012</t>
  </si>
  <si>
    <t>DTH-HNI-HMI-6019</t>
  </si>
  <si>
    <t>DTH-HNI-LBN-6011</t>
  </si>
  <si>
    <t>DTH-HNI-LBN-6014</t>
  </si>
  <si>
    <t>DTH-HNI-LBN-6018</t>
  </si>
  <si>
    <t>DTH-HNI-NTL-6021</t>
  </si>
  <si>
    <t>DTH-HNI-TTI-6004</t>
  </si>
  <si>
    <t>DTH-HNI-TTI-6005</t>
  </si>
  <si>
    <t>EASY-HNI-BTL-E04</t>
  </si>
  <si>
    <t>EASY-HNI-BTL-E07</t>
  </si>
  <si>
    <t>EASY-HNI-CGY-E05</t>
  </si>
  <si>
    <t>EASY-HNI-HDG-E06</t>
  </si>
  <si>
    <t>EASY-HNI-NTL-0000</t>
  </si>
  <si>
    <t>EASY-HNI-NTL-E08</t>
  </si>
  <si>
    <t>ECOFARM-LDG-00-001</t>
  </si>
  <si>
    <t>ECOFARM-LDG-00-002</t>
  </si>
  <si>
    <t>ECO-HNI-THO-001</t>
  </si>
  <si>
    <t>EMART-HCM-GVP-03986</t>
  </si>
  <si>
    <t>FINEMART-HCM-Q2-0004</t>
  </si>
  <si>
    <t>FINEMART-HCM-Q9-0000</t>
  </si>
  <si>
    <t>FINEMART-HCM-Q9-0001</t>
  </si>
  <si>
    <t>FINEMART-HCM-Q9-0002</t>
  </si>
  <si>
    <t>FINEMART-HCM-Q9-0003</t>
  </si>
  <si>
    <t>FOODMART-HCM-Q7-0000</t>
  </si>
  <si>
    <t>FOODMART-HCM-Q7-0001</t>
  </si>
  <si>
    <t>FOODMART-HCM-Q7-0002</t>
  </si>
  <si>
    <t>FRUITS-AGG-01-89673</t>
  </si>
  <si>
    <t>FUJIBRG-HCM-Q1-12601</t>
  </si>
  <si>
    <t>FUJIBRG-HCM-Q3-12621</t>
  </si>
  <si>
    <t>FUJIBRG-HCM-Q4-12631</t>
  </si>
  <si>
    <t>FUJIBRG-HDG-00-10041</t>
  </si>
  <si>
    <t>FUJIBRG-HNI-BDH-10031</t>
  </si>
  <si>
    <t>FUJIBRG-HNI-BDH-11091</t>
  </si>
  <si>
    <t>FUJIBRG-HNI-BDH-11211</t>
  </si>
  <si>
    <t>FUJIBRG-HNI-BDH-12051</t>
  </si>
  <si>
    <t>FUJIBRG-HNI-BDH-12091</t>
  </si>
  <si>
    <t>FUJIBRG-HNI-BDH-12211</t>
  </si>
  <si>
    <t>FUJIBRG-HNI-BDH-12241</t>
  </si>
  <si>
    <t>FUJIBRG-HNI-BDH-12401</t>
  </si>
  <si>
    <t>FUJIBRG-HNI-BDH-12531</t>
  </si>
  <si>
    <t>FUJIBRG-HNI-BTL-12671</t>
  </si>
  <si>
    <t>FUJIBRG-HNI-CGY-11171</t>
  </si>
  <si>
    <t>FUJIBRG-HNI-CGY-11201</t>
  </si>
  <si>
    <t>FUJIBRG-HNI-CMY-12711</t>
  </si>
  <si>
    <t>FUJIBRG-HNI-DAH-12451</t>
  </si>
  <si>
    <t>FUJIBRG-HNI-DAH-12491</t>
  </si>
  <si>
    <t>FUJIBRG-HNI-DAH-12691</t>
  </si>
  <si>
    <t>FUJIBRG-HNI-DDA-000</t>
  </si>
  <si>
    <t>FUJIBRG-HNI-DDA-11011</t>
  </si>
  <si>
    <t>FUJIBRG-HNI-DDA-11021</t>
  </si>
  <si>
    <t>FUJIBRG-HNI-DDA-11031</t>
  </si>
  <si>
    <t>FUJIBRG-HNI-DDA-11041</t>
  </si>
  <si>
    <t>FUJIBRG-HNI-DDA-12061</t>
  </si>
  <si>
    <t>FUJIBRG-HNI-DDA-12251</t>
  </si>
  <si>
    <t>FUJIBRG-HNI-DDA-12331</t>
  </si>
  <si>
    <t>FUJIBRG-HNI-DDA-12341</t>
  </si>
  <si>
    <t>FUJIBRG-HNI-DDA-12431</t>
  </si>
  <si>
    <t>FUJIBRG-HNI-DDA-12511</t>
  </si>
  <si>
    <t>FUJIBRG-HNI-DDA-12551</t>
  </si>
  <si>
    <t>FUJIBRG-HNI-DDA-12731</t>
  </si>
  <si>
    <t>FUJIBRG-HNI-DDA-13011</t>
  </si>
  <si>
    <t>FUJIBRG-HNI-HBT-000</t>
  </si>
  <si>
    <t>FUJIBRG-HNI-HBT-11081</t>
  </si>
  <si>
    <t>FUJIBRG-HNI-HBT-12021</t>
  </si>
  <si>
    <t>FUJIBRG-HNI-HBT-12111</t>
  </si>
  <si>
    <t>FUJIBRG-HNI-HBT-12201</t>
  </si>
  <si>
    <t>FUJIBRG-HNI-HBT-12221</t>
  </si>
  <si>
    <t>FUJIBRG-HNI-HBT-12721</t>
  </si>
  <si>
    <t>FUJIBRG-HNI-HBT-12741</t>
  </si>
  <si>
    <t>FUJIBRG-HNI-HBT-12761</t>
  </si>
  <si>
    <t>FUJIBRG-HNI-HDC-12342</t>
  </si>
  <si>
    <t>FUJIBRG-HNI-HDG-11051</t>
  </si>
  <si>
    <t>FUJIBRG-HNI-HDG-12521</t>
  </si>
  <si>
    <t>FUJIBRG-HNI-HKM-10011</t>
  </si>
  <si>
    <t>FUJIBRG-HNI-HKM-12171</t>
  </si>
  <si>
    <t>FUJIBRG-HNI-HKM-12411</t>
  </si>
  <si>
    <t>FUJIBRG-HNI-HKM-12481</t>
  </si>
  <si>
    <t>FUJIBRG-HNI-HKM-12751</t>
  </si>
  <si>
    <t>FUJIBRG-HNI-HKM-13031</t>
  </si>
  <si>
    <t>FUJIBRG-HNI-HMI-11221</t>
  </si>
  <si>
    <t>FUJIBRG-HNI-HMI-11241</t>
  </si>
  <si>
    <t>FUJIBRG-HNI-HMI-12351</t>
  </si>
  <si>
    <t>FUJIBRG-HNI-LBN-10021</t>
  </si>
  <si>
    <t>FUJIBRG-HNI-LBN-12041</t>
  </si>
  <si>
    <t>FUJIBRG-HNI-LBN-12441</t>
  </si>
  <si>
    <t>FUJIBRG-HNI-LBN-12661</t>
  </si>
  <si>
    <t>FUJIBRG-HNI-LBN-12681</t>
  </si>
  <si>
    <t>FUJIBRG-HNI-NTL-11101</t>
  </si>
  <si>
    <t>FUJIBRG-HNI-NTL-11121</t>
  </si>
  <si>
    <t>FUJIBRG-HNI-NTL-12701</t>
  </si>
  <si>
    <t>FUJIBRG-HNI-THO-10051</t>
  </si>
  <si>
    <t>FUJIBRG-HNI-THO-11161</t>
  </si>
  <si>
    <t>FUJIBRG-HNI-THO-13061</t>
  </si>
  <si>
    <t>FUJIBRG-HNI-TTI-12561</t>
  </si>
  <si>
    <t>FUJIBRG-HNI-TXN-11181</t>
  </si>
  <si>
    <t>FUJIBRG-HNI-TXN-11191</t>
  </si>
  <si>
    <t>FUJIBRG-HNI-TXN-12031</t>
  </si>
  <si>
    <t>FUJIBRG-HNI-TXN-12231</t>
  </si>
  <si>
    <t>FUJIBRG-HNI-TXN-13041</t>
  </si>
  <si>
    <t>FUJIBRG-HPG-00-10101</t>
  </si>
  <si>
    <t>FUJIBRG-HPG-00-12801</t>
  </si>
  <si>
    <t>FUJIBRG-HYN-00-10061</t>
  </si>
  <si>
    <t>FUJIBRG-HYN-00-10141</t>
  </si>
  <si>
    <t>FUJIBRG-QNH-00-12571</t>
  </si>
  <si>
    <t>FUJIBRG-VTU-01-12581</t>
  </si>
  <si>
    <t>GDVN-HCM-Q3-83473</t>
  </si>
  <si>
    <t>GMART-HNI-NTL-21974</t>
  </si>
  <si>
    <t>GOOGOO-HCM-TDC-0000</t>
  </si>
  <si>
    <t>GOOGOO-HCM-TDC-0001</t>
  </si>
  <si>
    <t>GREEN-HNI-01-0000</t>
  </si>
  <si>
    <t>GREEN-HNI-CGY-0002</t>
  </si>
  <si>
    <t>GREEN-HNI-GLM-0003</t>
  </si>
  <si>
    <t>GREEN-HNI-GLM-0004</t>
  </si>
  <si>
    <t>GREEN-HNI-HMI-0001</t>
  </si>
  <si>
    <t>GREEN-HNI-NTL-0005</t>
  </si>
  <si>
    <t>GRELI-HCM-Q10-0000</t>
  </si>
  <si>
    <t>GRELI-HCM-Q10-0001</t>
  </si>
  <si>
    <t>GRELI-HCM-Q10-0002</t>
  </si>
  <si>
    <t>GS25-BDG-00-0081</t>
  </si>
  <si>
    <t>GS25-BDG-00-0089</t>
  </si>
  <si>
    <t>GS25-BDG-00-0098</t>
  </si>
  <si>
    <t>GS25-BDG-00-0100</t>
  </si>
  <si>
    <t>GS25-BDG-00-0102</t>
  </si>
  <si>
    <t>GS25-BDG-00-0129</t>
  </si>
  <si>
    <t>GS25-BDG-00-0159</t>
  </si>
  <si>
    <t>GS25-BDG-00-0160</t>
  </si>
  <si>
    <t>GS25-BDG-00-0168</t>
  </si>
  <si>
    <t>GS25-BDG-00-0171</t>
  </si>
  <si>
    <t>GS25-BDG-00-0176</t>
  </si>
  <si>
    <t>GS25-BDG-00-0177</t>
  </si>
  <si>
    <t>GS25-BDG-00-0186</t>
  </si>
  <si>
    <t>GS25-BDG-00-6101</t>
  </si>
  <si>
    <t>GS25-BDG-00-6104</t>
  </si>
  <si>
    <t>GS25-DNI-00-0126</t>
  </si>
  <si>
    <t>GS25-DNI-00-0136</t>
  </si>
  <si>
    <t>GS25-DNI-00-0137</t>
  </si>
  <si>
    <t>GS25-DNI-00-0150</t>
  </si>
  <si>
    <t>GS25-DNI-00-0153</t>
  </si>
  <si>
    <t>GS25-DNI-00-0155</t>
  </si>
  <si>
    <t>GS25-DNI-00-0181</t>
  </si>
  <si>
    <t>GS25-DNI-00-0182</t>
  </si>
  <si>
    <t>GS25-DNI-00-6000</t>
  </si>
  <si>
    <t>GS25-DNI-00-6001</t>
  </si>
  <si>
    <t>GS25-HCM-BTH-0005</t>
  </si>
  <si>
    <t>GS25-HCM-BTH-0016</t>
  </si>
  <si>
    <t>GS25-HCM-BTH-0017</t>
  </si>
  <si>
    <t>GS25-HCM-BTH-0043</t>
  </si>
  <si>
    <t>GS25-HCM-BTH-0048</t>
  </si>
  <si>
    <t>GS25-HCM-BTH-0052</t>
  </si>
  <si>
    <t>GS25-HCM-BTH-0059</t>
  </si>
  <si>
    <t>GS25-HCM-BTH-0060</t>
  </si>
  <si>
    <t>GS25-HCM-BTH-0069</t>
  </si>
  <si>
    <t>GS25-HCM-BTH-0075</t>
  </si>
  <si>
    <t>GS25-HCM-BTH-0092</t>
  </si>
  <si>
    <t>GS25-HCM-BTH-0156</t>
  </si>
  <si>
    <t>GS25-HCM-BTH-0170</t>
  </si>
  <si>
    <t>GS25-HCM-BTN-0095</t>
  </si>
  <si>
    <t>GS25-HCM-BTN-0106</t>
  </si>
  <si>
    <t>GS25-HCM-BTN-0111</t>
  </si>
  <si>
    <t>GS25-HCM-BTN-0121</t>
  </si>
  <si>
    <t>GS25-HCM-BTN-0163</t>
  </si>
  <si>
    <t>GS25-HCM-GVP-0090</t>
  </si>
  <si>
    <t>GS25-HCM-GVP-0103</t>
  </si>
  <si>
    <t>GS25-HCM-GVP-0125</t>
  </si>
  <si>
    <t>GS25-HCM-GVP-0142</t>
  </si>
  <si>
    <t>GS25-HCM-GVP-0161</t>
  </si>
  <si>
    <t>GS25-HCM-HBC-0006</t>
  </si>
  <si>
    <t>GS25-HCM-HNB-0032</t>
  </si>
  <si>
    <t>GS25-HCM-HNB-0051</t>
  </si>
  <si>
    <t>GS25-HCM-HNB-0139</t>
  </si>
  <si>
    <t>GS25-HCM-PNN-0014</t>
  </si>
  <si>
    <t>GS25-HCM-PNN-0022</t>
  </si>
  <si>
    <t>GS25-HCM-PNN-0027</t>
  </si>
  <si>
    <t>GS25-HCM-PNN-0096</t>
  </si>
  <si>
    <t>GS25-HCM-PNN-0195</t>
  </si>
  <si>
    <t>GS25-HCM-Q10-0004</t>
  </si>
  <si>
    <t>GS25-HCM-Q1-0001</t>
  </si>
  <si>
    <t>GS25-HCM-Q1-0002</t>
  </si>
  <si>
    <t>GS25-HCM-Q10-0021</t>
  </si>
  <si>
    <t>GS25-HCM-Q10-0053</t>
  </si>
  <si>
    <t>GS25-HCM-Q10-0065</t>
  </si>
  <si>
    <t>GS25-HCM-Q1-0011</t>
  </si>
  <si>
    <t>GS25-HCM-Q10-0158</t>
  </si>
  <si>
    <t>GS25-HCM-Q1-0025</t>
  </si>
  <si>
    <t>GS25-HCM-Q1-0028</t>
  </si>
  <si>
    <t>GS25-HCM-Q1-0041</t>
  </si>
  <si>
    <t>GS25-HCM-Q1-0061</t>
  </si>
  <si>
    <t>GS25-HCM-Q1-0063</t>
  </si>
  <si>
    <t>GS25-HCM-Q1-0064</t>
  </si>
  <si>
    <t>GS25-HCM-Q1-0066</t>
  </si>
  <si>
    <t>GS25-HCM-Q1-0068</t>
  </si>
  <si>
    <t>GS25-HCM-Q1-0071</t>
  </si>
  <si>
    <t>GS25-HCM-Q1-0076</t>
  </si>
  <si>
    <t>GS25-HCM-Q1-0077</t>
  </si>
  <si>
    <t>GS25-HCM-Q1-0083</t>
  </si>
  <si>
    <t>GS25-HCM-Q1-0085</t>
  </si>
  <si>
    <t>GS25-HCM-Q1-0187</t>
  </si>
  <si>
    <t>GS25-HCM-Q1-0190</t>
  </si>
  <si>
    <t>GS25-HCM-Q1-0192</t>
  </si>
  <si>
    <t>GS25-HCM-Q12-0084</t>
  </si>
  <si>
    <t>GS25-HCM-Q12-0140</t>
  </si>
  <si>
    <t>GS25-HCM-Q12-0154</t>
  </si>
  <si>
    <t>GS25-HCM-Q12-0157</t>
  </si>
  <si>
    <t>GS25-HCM-Q1-58576</t>
  </si>
  <si>
    <t>GS25-HCM-Q2-0020</t>
  </si>
  <si>
    <t>GS25-HCM-Q2-0031</t>
  </si>
  <si>
    <t>GS25-HCM-Q2-0033</t>
  </si>
  <si>
    <t>GS25-HCM-Q2-0034</t>
  </si>
  <si>
    <t>GS25-HCM-Q2-0049</t>
  </si>
  <si>
    <t>GS25-HCM-Q2-0062</t>
  </si>
  <si>
    <t>GS25-HCM-Q2-0101</t>
  </si>
  <si>
    <t>GS25-HCM-Q2-0117</t>
  </si>
  <si>
    <t>GS25-HCM-Q2-0164</t>
  </si>
  <si>
    <t>GS25-HCM-Q2-0184</t>
  </si>
  <si>
    <t>GS25-HCM-Q3-0003</t>
  </si>
  <si>
    <t>GS25-HCM-Q3-0050</t>
  </si>
  <si>
    <t>GS25-HCM-Q3-0056</t>
  </si>
  <si>
    <t>GS25-HCM-Q4-0024</t>
  </si>
  <si>
    <t>GS25-HCM-Q4-0042</t>
  </si>
  <si>
    <t>GS25-HCM-Q4-0067</t>
  </si>
  <si>
    <t>GS25-HCM-Q4-0094</t>
  </si>
  <si>
    <t>GS25-HCM-Q4-0229</t>
  </si>
  <si>
    <t>GS25-HCM-Q5-0012</t>
  </si>
  <si>
    <t>GS25-HCM-Q5-0026</t>
  </si>
  <si>
    <t>GS25-HCM-Q5-0093</t>
  </si>
  <si>
    <t>GS25-HCM-Q5-0172</t>
  </si>
  <si>
    <t>GS25-HCM-Q6-0086</t>
  </si>
  <si>
    <t>GS25-HCM-Q6-0099</t>
  </si>
  <si>
    <t>GS25-HCM-Q6-0145</t>
  </si>
  <si>
    <t>GS25-HCM-Q6-0152</t>
  </si>
  <si>
    <t>GS25-HCM-Q7-0007</t>
  </si>
  <si>
    <t>GS25-HCM-Q7-0008</t>
  </si>
  <si>
    <t>GS25-HCM-Q7-0037</t>
  </si>
  <si>
    <t>GS25-HCM-Q7-0054</t>
  </si>
  <si>
    <t>GS25-HCM-Q7-0074</t>
  </si>
  <si>
    <t>GS25-HCM-Q7-0079</t>
  </si>
  <si>
    <t>GS25-HCM-Q7-0127</t>
  </si>
  <si>
    <t>GS25-HCM-Q7-0131</t>
  </si>
  <si>
    <t>GS25-HCM-Q8-0009</t>
  </si>
  <si>
    <t>GS25-HCM-Q8-0038</t>
  </si>
  <si>
    <t>GS25-HCM-Q8-0045</t>
  </si>
  <si>
    <t>GS25-HCM-Q9-0088</t>
  </si>
  <si>
    <t>GS25-HCM-Q9-0091</t>
  </si>
  <si>
    <t>GS25-HCM-Q9-0097</t>
  </si>
  <si>
    <t>GS25-HCM-Q9-0104</t>
  </si>
  <si>
    <t>GS25-HCM-Q9-0112</t>
  </si>
  <si>
    <t>GS25-HCM-Q9-0113</t>
  </si>
  <si>
    <t>GS25-HCM-Q9-0115</t>
  </si>
  <si>
    <t>GS25-HCM-Q9-0116</t>
  </si>
  <si>
    <t>GS25-HCM-Q9-0119</t>
  </si>
  <si>
    <t>GS25-HCM-Q9-0120</t>
  </si>
  <si>
    <t>GS25-HCM-Q9-0128</t>
  </si>
  <si>
    <t>GS25-HCM-Q9-0130</t>
  </si>
  <si>
    <t>GS25-HCM-Q9-0132</t>
  </si>
  <si>
    <t>GS25-HCM-Q9-0138</t>
  </si>
  <si>
    <t>GS25-HCM-Q9-0141</t>
  </si>
  <si>
    <t>GS25-HCM-Q9-0144</t>
  </si>
  <si>
    <t>GS25-HCM-Q9-0146</t>
  </si>
  <si>
    <t>GS25-HCM-TBH-0013</t>
  </si>
  <si>
    <t>GS25-HCM-TBH-0030</t>
  </si>
  <si>
    <t>GS25-HCM-TBH-0036</t>
  </si>
  <si>
    <t>GS25-HCM-TBH-0039</t>
  </si>
  <si>
    <t>GS25-HCM-TBH-0072</t>
  </si>
  <si>
    <t>GS25-HCM-TBH-0143</t>
  </si>
  <si>
    <t>GS25-HCM-TBH-0149</t>
  </si>
  <si>
    <t>GS25-HCM-TBH-0166</t>
  </si>
  <si>
    <t>GS25-HCM-TDC-0040</t>
  </si>
  <si>
    <t>GS25-HCM-TDC-0082</t>
  </si>
  <si>
    <t>GS25-HCM-TDC-0151</t>
  </si>
  <si>
    <t>GS25-HCM-TDC-0162</t>
  </si>
  <si>
    <t>GS25-HCM-TDC-0180</t>
  </si>
  <si>
    <t>GS25-HCM-TDC-0193</t>
  </si>
  <si>
    <t>GS25-HCM-TDC-0232</t>
  </si>
  <si>
    <t>GS25-HCM-TPU-0015</t>
  </si>
  <si>
    <t>GS25-HCM-TPU-0070</t>
  </si>
  <si>
    <t>GS25-HCM-TPU-0087</t>
  </si>
  <si>
    <t>GS25-HCM-TPU-0105</t>
  </si>
  <si>
    <t>GS25-HCM-TPU-0147</t>
  </si>
  <si>
    <t>GS25-HCM-TPU-0165</t>
  </si>
  <si>
    <t>GS25-HCM-TPU-0167</t>
  </si>
  <si>
    <t>GS25-HNI-BDH-HN005</t>
  </si>
  <si>
    <t>GS25-HNI-BDH-HN017</t>
  </si>
  <si>
    <t>GS25-HNI-BTL-HN033</t>
  </si>
  <si>
    <t>GS25-HNI-CGY-58576-003</t>
  </si>
  <si>
    <t>GS25-HNI-CGY-HN001</t>
  </si>
  <si>
    <t>GS25-HNI-CGY-HN006</t>
  </si>
  <si>
    <t>GS25-HNI-CGY-HN007</t>
  </si>
  <si>
    <t>GS25-HNI-CGY-HN013</t>
  </si>
  <si>
    <t>GS25-HNI-CGY-HN028</t>
  </si>
  <si>
    <t>GS25-HNI-CGY-HN031</t>
  </si>
  <si>
    <t>GS25-HNI-CGY-HN036</t>
  </si>
  <si>
    <t>GS25-HNI-DDA-HN002</t>
  </si>
  <si>
    <t>GS25-HNI-DDA-HN012</t>
  </si>
  <si>
    <t>GS25-HNI-DDA-HN019</t>
  </si>
  <si>
    <t>GS25-HNI-DDA-HN030</t>
  </si>
  <si>
    <t>GS25-HNI-GLM-HN026</t>
  </si>
  <si>
    <t>GS25-HNI-HDG-HN011</t>
  </si>
  <si>
    <t>GS25-HNI-HDG-HN021</t>
  </si>
  <si>
    <t>GS25-HNI-HDG-HN022</t>
  </si>
  <si>
    <t>GS25-HNI-HDG-HN023</t>
  </si>
  <si>
    <t>GS25-HNI-HDG-HN027</t>
  </si>
  <si>
    <t>GS25-HNI-HDG-HN034</t>
  </si>
  <si>
    <t>GS25-HNI-HKM-HN003</t>
  </si>
  <si>
    <t>GS25-HNI-HKM-HN004</t>
  </si>
  <si>
    <t>GS25-HNI-HKM-HN008</t>
  </si>
  <si>
    <t>GS25-HNI-HKM-HN0480</t>
  </si>
  <si>
    <t>GS25-HNI-HMI-HN014</t>
  </si>
  <si>
    <t>GS25-HNI-HMI-HN015</t>
  </si>
  <si>
    <t>GS25-HNI-HMI-HN018</t>
  </si>
  <si>
    <t>GS25-HNI-LBN-HN010</t>
  </si>
  <si>
    <t>GS25-HNI-LBN-HN025</t>
  </si>
  <si>
    <t>GS25-HNI-NTL-HN020</t>
  </si>
  <si>
    <t>GS25-HNI-NTL-HN029</t>
  </si>
  <si>
    <t>GS25-HNI-TXN-HN009</t>
  </si>
  <si>
    <t>GS25-HNI-TXN-HN016</t>
  </si>
  <si>
    <t>GS25-HNI-TXN-HN024</t>
  </si>
  <si>
    <t>GS25-HNI-TXN-HN032</t>
  </si>
  <si>
    <t>GS25-HNI-TXN-HN035</t>
  </si>
  <si>
    <t>GS25-HNI-TXN-HN037</t>
  </si>
  <si>
    <t>GS25-HNI-TXN-HN038</t>
  </si>
  <si>
    <t>GS25-LAN-00-0010</t>
  </si>
  <si>
    <t>GTGT-HNI-HBT-0001</t>
  </si>
  <si>
    <t>GTGT-HNI-NTL-09089</t>
  </si>
  <si>
    <t>GTGT-HNI-TXN-0002</t>
  </si>
  <si>
    <t>HAPPYMART-HNI-HDG-0001</t>
  </si>
  <si>
    <t>HAPPYMART-HNI-HDG-0002</t>
  </si>
  <si>
    <t>HAPPYMART-HNI-HDG-0003</t>
  </si>
  <si>
    <t>HAPPYMART-HNI-HDG-0004</t>
  </si>
  <si>
    <t>HAPPYMART-HNI-HDG-6156</t>
  </si>
  <si>
    <t>HKD-BDG-00-THMART</t>
  </si>
  <si>
    <t>HKD-BGG-00-PDM34834</t>
  </si>
  <si>
    <t>KL00167-BGG-00-BN</t>
  </si>
  <si>
    <t>HKD-BGG-00-DINHMANH</t>
  </si>
  <si>
    <t>HKD-HCM-BTH-00171</t>
  </si>
  <si>
    <t>HKD-HCM-BTN-00010</t>
  </si>
  <si>
    <t>HKD-HCM-Q12-00135</t>
  </si>
  <si>
    <t>HKD-HCM-Q1-ESMEE</t>
  </si>
  <si>
    <t>HKD-HCM-Q1-MINIMART</t>
  </si>
  <si>
    <t>HKD-HCM-Q7-00011</t>
  </si>
  <si>
    <t>HKD-HCM-Q9-NGOCMAI</t>
  </si>
  <si>
    <t>HKD-HCM-TPU-MOCTRA</t>
  </si>
  <si>
    <t>HKD-HNI-BDH-00014</t>
  </si>
  <si>
    <t>HKD-HNI-BDH-00015</t>
  </si>
  <si>
    <t>HKD-HNI-DDA-00163</t>
  </si>
  <si>
    <t>HKD-HNI-GLM-01055</t>
  </si>
  <si>
    <t>HKD-HNI-GLM-09372</t>
  </si>
  <si>
    <t>HKD-HNI-GLM-HMART-001</t>
  </si>
  <si>
    <t>HKD-HNI-GLM-HMART-003</t>
  </si>
  <si>
    <t>THANHVAN</t>
  </si>
  <si>
    <t>HKD-HPG-01-THIENDAT</t>
  </si>
  <si>
    <t>HSH-HNI-NTL-67792</t>
  </si>
  <si>
    <t>HTL-HNI-CGY-0004</t>
  </si>
  <si>
    <t>HTL-HNI-MLH-39063</t>
  </si>
  <si>
    <t>HTL-HNI-NTL-0001</t>
  </si>
  <si>
    <t>HTL-HNI-NTL-0002</t>
  </si>
  <si>
    <t>HTL-HNI-NTL-0003</t>
  </si>
  <si>
    <t>HUYHUNG-BNH-01-001</t>
  </si>
  <si>
    <t>HUYHUNG-BNH-01-002</t>
  </si>
  <si>
    <t>HUYHUNG-BNH-01-67930</t>
  </si>
  <si>
    <t>KA-HCM-Q2-001</t>
  </si>
  <si>
    <t>KA-HCM-Q2-002</t>
  </si>
  <si>
    <t>KA-HCM-Q2-45160</t>
  </si>
  <si>
    <t>Kai Mart-BNH-01-0000</t>
  </si>
  <si>
    <t>Kai Mart-HNI-GLM-080</t>
  </si>
  <si>
    <t>Kai Mart-HNI-GLM-107</t>
  </si>
  <si>
    <t>Kai Mart-HNI-GLM-126</t>
  </si>
  <si>
    <t>Kai Mart-HNI-GLM-141</t>
  </si>
  <si>
    <t>Kai Mart-HNI-GLM-154</t>
  </si>
  <si>
    <t>Kai Mart-HNI-GLM-179</t>
  </si>
  <si>
    <t>Kai Mart-HNI-GLM-180Mia</t>
  </si>
  <si>
    <t>Kai Mart-HNI-LBN-078</t>
  </si>
  <si>
    <t>Kai Mart-HNI-LBN-079</t>
  </si>
  <si>
    <t>Kai Mart-HNI-LBN-098</t>
  </si>
  <si>
    <t>Kai Mart-HNI-LBN-101</t>
  </si>
  <si>
    <t>Kai Mart-HNI-LBN-140</t>
  </si>
  <si>
    <t>Kai Mart-HNI-LBN-146</t>
  </si>
  <si>
    <t>Kai Mart-HNI-LBN-147</t>
  </si>
  <si>
    <t>Kai Mart-HNI-LBN-151</t>
  </si>
  <si>
    <t>Kai Mart-HNI-LBN-195</t>
  </si>
  <si>
    <t>KF-HCM-Q7-03198</t>
  </si>
  <si>
    <t>KF-HCM-Q7-F0001</t>
  </si>
  <si>
    <t>KHAISAN-HCM-BTH-0000</t>
  </si>
  <si>
    <t>KHAISAN-HCM-PNN-0001</t>
  </si>
  <si>
    <t>KHAISAN-HCM-Q2-0003</t>
  </si>
  <si>
    <t>KHAISAN-HCM-Q7-0006</t>
  </si>
  <si>
    <t>KHAISAN-HCM-Q7-0008</t>
  </si>
  <si>
    <t>KHAISAN-HCM-Q9-0005</t>
  </si>
  <si>
    <t>KHAISAN-HCM-TDC-0004</t>
  </si>
  <si>
    <t>KHAISAN-HCM-TDC-0007</t>
  </si>
  <si>
    <t>KHAISAN-HCM-TPU-0002</t>
  </si>
  <si>
    <t>KL-000-00-0000</t>
  </si>
  <si>
    <t>KL4-KHA-00-PHUNGLINHNT</t>
  </si>
  <si>
    <t>KL-BDG-00-KJH</t>
  </si>
  <si>
    <t>KL-BDG-00-THFOOD</t>
  </si>
  <si>
    <t>KL-BGG-01-00167</t>
  </si>
  <si>
    <t>KL-BNH-00-KINHDONG</t>
  </si>
  <si>
    <t>KL-BNH-01-00106</t>
  </si>
  <si>
    <t>KL-BTN-00-00134</t>
  </si>
  <si>
    <t>KL-DNG-00-GIATRAN</t>
  </si>
  <si>
    <t>KL-DNG-00-INTIMEX</t>
  </si>
  <si>
    <t>KL-DNI-00-HOANGDUC</t>
  </si>
  <si>
    <t>KL-DNI-00-TRANNGOC</t>
  </si>
  <si>
    <t>KL-DNI-01-PROTECH</t>
  </si>
  <si>
    <t>KL-GLI-00-00002</t>
  </si>
  <si>
    <t>KL-HCM-00-0000</t>
  </si>
  <si>
    <t>KL-HCM-HBC-00004</t>
  </si>
  <si>
    <t>KL-HCM-HBC-00007</t>
  </si>
  <si>
    <t>KL-HCM-HBC-HOMEMART</t>
  </si>
  <si>
    <t>KL-HCM-HBC-REALFMART</t>
  </si>
  <si>
    <t>KL-HCM-HBC-SGMART</t>
  </si>
  <si>
    <t>KL-HCM-HBC-TOANTHANG</t>
  </si>
  <si>
    <t>KL-HCM-BTH-00003</t>
  </si>
  <si>
    <t>KL-HCM-BTH-2-TPVBT</t>
  </si>
  <si>
    <t>KL-HCM-BTH-FARMSHOP</t>
  </si>
  <si>
    <t>KL-HCM-BTH-TELIO-001</t>
  </si>
  <si>
    <t>KL-HCM-BTN-00001</t>
  </si>
  <si>
    <t>KL-HCM-BTN-00009</t>
  </si>
  <si>
    <t>KL-HCM-GVP-MEATWORLD</t>
  </si>
  <si>
    <t>KL-HCM-GVP-NHIEULOC</t>
  </si>
  <si>
    <t>KL-HCM-GVP-TPVPVT</t>
  </si>
  <si>
    <t>KL-HCM-HBC-CONGVANG-001</t>
  </si>
  <si>
    <t>KL-HCM-HNB-00145</t>
  </si>
  <si>
    <t>KL-HCM-PNN-00022</t>
  </si>
  <si>
    <t>KL-HCM-Q10-MARONE</t>
  </si>
  <si>
    <t>KL-HCM-Q10-MARTHREE</t>
  </si>
  <si>
    <t>KL-HCM-Q10-MARTWO</t>
  </si>
  <si>
    <t>KL-HCM-Q10-THAITHIEN</t>
  </si>
  <si>
    <t>KL-HCM-Q10-TPVNTP</t>
  </si>
  <si>
    <t>KL-HCM-Q11-EMCF</t>
  </si>
  <si>
    <t>KL-HCM-Q11-EPCO</t>
  </si>
  <si>
    <t>KL-HCM-Q11-TPVLDH</t>
  </si>
  <si>
    <t>KL-HCM-Q12-TRUNGTUYEN</t>
  </si>
  <si>
    <t>KL-HCM-Q1-CC</t>
  </si>
  <si>
    <t>KL-HCM-Q1-CONGDOAN</t>
  </si>
  <si>
    <t>KL-HCM-Q1-EWB</t>
  </si>
  <si>
    <t>KL-HCM-Q1-FANSIPAN</t>
  </si>
  <si>
    <t>KL-HCM-Q1-GETRA</t>
  </si>
  <si>
    <t>KL-HCM-Q1-HUNGDUNG</t>
  </si>
  <si>
    <t>KL-HCM-Q1-MDBD</t>
  </si>
  <si>
    <t>KL-HCM-Q1-MKGOURMET</t>
  </si>
  <si>
    <t>KL-HCM-Q1-NGONMN</t>
  </si>
  <si>
    <t>KL-HCM-Q1-PIL</t>
  </si>
  <si>
    <t>KL-HCM-Q1-RECESS</t>
  </si>
  <si>
    <t>KL-HCM-Q1-SONGTRA</t>
  </si>
  <si>
    <t>KL-HCM-Q1-TPVTKD</t>
  </si>
  <si>
    <t>KL-HCM-Q1-USMART</t>
  </si>
  <si>
    <t>KL-HCM-Q2-HASHTAGE</t>
  </si>
  <si>
    <t>KL-HCM-Q2-NUHOANG</t>
  </si>
  <si>
    <t>KL-HCM-Q2-TRUONGEM</t>
  </si>
  <si>
    <t>KL-HCM-Q3-CHIDIEM</t>
  </si>
  <si>
    <t>KL-HCM-Q3-SIEUVIET</t>
  </si>
  <si>
    <t>KL-HCM-Q3-TPVCT</t>
  </si>
  <si>
    <t>KL-HCM-Q3-VINHTHAI</t>
  </si>
  <si>
    <t>KL-HCM-Q4-BACHVIET</t>
  </si>
  <si>
    <t>KL-HCM-Q4-JMART</t>
  </si>
  <si>
    <t>KL-HCM-Q4-MOCHUONG</t>
  </si>
  <si>
    <t>KL-HCM-Q5-TTTMCHOLIMEX</t>
  </si>
  <si>
    <t>KL-HCM-Q6-00005</t>
  </si>
  <si>
    <t>KL-HCM-Q7-00047</t>
  </si>
  <si>
    <t>KL-HCM-Q7-HUONGBAC</t>
  </si>
  <si>
    <t>KL-HCM-Q7-KHAIVY</t>
  </si>
  <si>
    <t>KL-HCM-Q7-MAYSSTORE</t>
  </si>
  <si>
    <t>KL-HCM-Q9-GIABINH</t>
  </si>
  <si>
    <t>KL-HCM-Q9-GIAHAN</t>
  </si>
  <si>
    <t>KL-HCM-Q9-HUNGTHINH</t>
  </si>
  <si>
    <t>KL-HCM-Q9-NGUYENCUU</t>
  </si>
  <si>
    <t>KL-HCM-Q9-TROPIA</t>
  </si>
  <si>
    <t>KL-HCM-TBH-00013</t>
  </si>
  <si>
    <t>KL-HCM-TBH-00024</t>
  </si>
  <si>
    <t>KL-HCM-TBH-MINHPHUOC</t>
  </si>
  <si>
    <t>KL-HCM-TBH-NGOISAO</t>
  </si>
  <si>
    <t>KL-HCM-TBH-TPTHUCPHAM</t>
  </si>
  <si>
    <t>KL-HCM-TBH-TPVLVS</t>
  </si>
  <si>
    <t>KL-HCM-TDC-00019</t>
  </si>
  <si>
    <t>KL-HCM-TDC-00046</t>
  </si>
  <si>
    <t>KL-HCM-TDC-00191</t>
  </si>
  <si>
    <t>KL-HCM-TDC-TINTIN</t>
  </si>
  <si>
    <t>KL-HCM-TDC-TPVTVD</t>
  </si>
  <si>
    <t>KL-HCM-TDC-VANCUONG</t>
  </si>
  <si>
    <t>KL-HCM-TPU-00006</t>
  </si>
  <si>
    <t>KL-HCM-TPU-TANMAP</t>
  </si>
  <si>
    <t>KLHD-000-00-0000</t>
  </si>
  <si>
    <t>KL-HDG-01-HN005</t>
  </si>
  <si>
    <t>KL-HDG-01-MASCOT</t>
  </si>
  <si>
    <t>KL-HNI-00-CHIHAU</t>
  </si>
  <si>
    <t>KL-HNI-01-0000</t>
  </si>
  <si>
    <t>KL-HNI-BDH-00054</t>
  </si>
  <si>
    <t>KL-HNI-BDH-00059</t>
  </si>
  <si>
    <t>KL-HNI-BDH-00156</t>
  </si>
  <si>
    <t>KL-HNI-BDH-00196</t>
  </si>
  <si>
    <t>KL-HNI-BDH-STARMART</t>
  </si>
  <si>
    <t>KL-HNI-BTL-00016</t>
  </si>
  <si>
    <t>KL-HNI-BTL-00020</t>
  </si>
  <si>
    <t>KL-HNI-BTL-00032</t>
  </si>
  <si>
    <t>KL-HNI-BTL-00034</t>
  </si>
  <si>
    <t>KL-HNI-BTL-00051</t>
  </si>
  <si>
    <t>KL-HNI-BTL-00058</t>
  </si>
  <si>
    <t>KL-HNI-BTL-00071</t>
  </si>
  <si>
    <t>KL-HNI-BTL-00099</t>
  </si>
  <si>
    <t>KL-HNI-BTL-00100</t>
  </si>
  <si>
    <t>KL-HNI-BTL-00159</t>
  </si>
  <si>
    <t>KL-HNI-BTL-HADA</t>
  </si>
  <si>
    <t>KL-HNI-CGY-00037</t>
  </si>
  <si>
    <t>KL-HNI-CGY-00038</t>
  </si>
  <si>
    <t>KL-HNI-CGY-00041</t>
  </si>
  <si>
    <t>KL-HNI-CGY-00048</t>
  </si>
  <si>
    <t>KL-HNI-CGY-00049</t>
  </si>
  <si>
    <t>KL-HNI-CGY-00069</t>
  </si>
  <si>
    <t>KL-HNI-CGY-00070</t>
  </si>
  <si>
    <t>KL-HNI-CGY-00083</t>
  </si>
  <si>
    <t>KL-HNI-CGY-00121</t>
  </si>
  <si>
    <t>KL-HNI-CGY-00157</t>
  </si>
  <si>
    <t>KL-HNI-CGY-00158</t>
  </si>
  <si>
    <t>KL-HNI-CGY-HADANG01</t>
  </si>
  <si>
    <t>KL-HNI-CGY-SMARTGAP</t>
  </si>
  <si>
    <t>KL-HNI-CMY-NNHD</t>
  </si>
  <si>
    <t>KL-HNI-DAH-00127</t>
  </si>
  <si>
    <t>KL-HNI-DAH-00136</t>
  </si>
  <si>
    <t>KL-HNI-DDA-00033</t>
  </si>
  <si>
    <t>KL-HNI-DDA-HN008</t>
  </si>
  <si>
    <t>KL-HNI-DPG-00183</t>
  </si>
  <si>
    <t>KL-HNI-GLM-00025</t>
  </si>
  <si>
    <t>KL-HNI-GLM-00055</t>
  </si>
  <si>
    <t>KL-HNI-GLM-00056</t>
  </si>
  <si>
    <t>KL-HNI-GLM-00066</t>
  </si>
  <si>
    <t>KL-HNI-GLM-00073</t>
  </si>
  <si>
    <t>KL-HNI-GLM-00076</t>
  </si>
  <si>
    <t>KL-HNI-GLM-00077</t>
  </si>
  <si>
    <t>KL-HNI-GLM-00089</t>
  </si>
  <si>
    <t>KL-HNI-GLM-00096</t>
  </si>
  <si>
    <t>KL-HNI-GLM-00103</t>
  </si>
  <si>
    <t>KL-HNI-GLM-00104</t>
  </si>
  <si>
    <t>KL-HNI-GLM-00115</t>
  </si>
  <si>
    <t>KL-HNI-GLM-00125</t>
  </si>
  <si>
    <t>KL-HNI-GLM-00148</t>
  </si>
  <si>
    <t>KL-HNI-GLM-00160</t>
  </si>
  <si>
    <t>KL-HNI-GLM-00165</t>
  </si>
  <si>
    <t>KL-HNI-GLM-00172</t>
  </si>
  <si>
    <t>KL-HNI-GLM-00176</t>
  </si>
  <si>
    <t>KL-HNI-GLM-00181</t>
  </si>
  <si>
    <t>KL-HNI-GLM-00182</t>
  </si>
  <si>
    <t>KL-HNI-GLM-00185</t>
  </si>
  <si>
    <t>KL-HNI-GLM-00188</t>
  </si>
  <si>
    <t>KL-HNI-GLM-00190</t>
  </si>
  <si>
    <t>KL-HNI-GLM-00197</t>
  </si>
  <si>
    <t>KL-HNI-GLM-LOCALMART</t>
  </si>
  <si>
    <t>KL-HNI-HBT-00008</t>
  </si>
  <si>
    <t>KL-HNI-HBT-00087</t>
  </si>
  <si>
    <t>KL-HNI-HBT-00095</t>
  </si>
  <si>
    <t>KL-HNI-HBT-00193</t>
  </si>
  <si>
    <t>KL-HNI-HBT-V+HOABINH</t>
  </si>
  <si>
    <t>KL-HNI-HDC-00052</t>
  </si>
  <si>
    <t>KL-HNI-HDC-00065</t>
  </si>
  <si>
    <t>KL-HNI-HDC-00186</t>
  </si>
  <si>
    <t>KL-HNI-HDC-KHANHKHOI</t>
  </si>
  <si>
    <t>KL-HNI-HDG-00044</t>
  </si>
  <si>
    <t>KL-HNI-HDG-00068</t>
  </si>
  <si>
    <t>KL-HNI-HDG-00105</t>
  </si>
  <si>
    <t>KL-HNI-HDG-00109</t>
  </si>
  <si>
    <t>KL-HNI-HDG-00128</t>
  </si>
  <si>
    <t>KL-HNI-HDG-00132</t>
  </si>
  <si>
    <t>KL-HNI-HDG-00133</t>
  </si>
  <si>
    <t>KL-HNI-HDG-00142</t>
  </si>
  <si>
    <t>KL-HNI-HDG-00149</t>
  </si>
  <si>
    <t>KL-HNI-HDG-00150</t>
  </si>
  <si>
    <t>KL-HNI-HDG-00164</t>
  </si>
  <si>
    <t>KL-HNI-HDG-0044-1</t>
  </si>
  <si>
    <t>KL-HNI-HDG-CMART6</t>
  </si>
  <si>
    <t>KL-HNI-HDG-DUYHIEU</t>
  </si>
  <si>
    <t>KL-HNI-HDG-KK</t>
  </si>
  <si>
    <t>KL-HNI-HDG-QUYENC6HN</t>
  </si>
  <si>
    <t>KL-HNI-HDG-QUYETTHANG</t>
  </si>
  <si>
    <t>KL-HNI-HKM-00063</t>
  </si>
  <si>
    <t>KL-HNI-HKM-00064</t>
  </si>
  <si>
    <t>KL-HNI-HKM-ESMEE</t>
  </si>
  <si>
    <t>KL-HNI-HKM-NHATNAM</t>
  </si>
  <si>
    <t>KL-HNI-HMI-00088</t>
  </si>
  <si>
    <t>KL-HNI-HMI-00122</t>
  </si>
  <si>
    <t>KL-HNI-HMI-00143</t>
  </si>
  <si>
    <t>KL-HNI-HMI-00144</t>
  </si>
  <si>
    <t>KL-HNI-HMI-00161</t>
  </si>
  <si>
    <t>KL-HNI-HMI-00184</t>
  </si>
  <si>
    <t>KL-HNI-HMI-00201</t>
  </si>
  <si>
    <t>KL-HNI-HMI-DUCTHANH</t>
  </si>
  <si>
    <t>KL-HNI-HMI-HADAVN</t>
  </si>
  <si>
    <t>KL-HNI-HMI-KHANHAN</t>
  </si>
  <si>
    <t>KL-HNI-LBN-00028</t>
  </si>
  <si>
    <t>KL-HNI-LBN-00062</t>
  </si>
  <si>
    <t>KL-HNI-LBN-00072</t>
  </si>
  <si>
    <t>KL-HNI-LBN-00092</t>
  </si>
  <si>
    <t>KL-HNI-LBN-00111</t>
  </si>
  <si>
    <t>KL-HNI-LBN-00120</t>
  </si>
  <si>
    <t>KL-HNI-LBN-00152</t>
  </si>
  <si>
    <t>KL-HNI-LBN-00198</t>
  </si>
  <si>
    <t>KL00073-HNI-LBN-CT3</t>
  </si>
  <si>
    <t>KL-HNI-LBN-MINHDANG</t>
  </si>
  <si>
    <t>KL-HNI-LBN-STTHANHCONG</t>
  </si>
  <si>
    <t>KL-HNI-LBN-THUHANG</t>
  </si>
  <si>
    <t>KL-HNI-MDC-00124</t>
  </si>
  <si>
    <t>KL-HNI-NTL-00031</t>
  </si>
  <si>
    <t>KL-HNI-NTL-00035</t>
  </si>
  <si>
    <t>KL-HNI-NTL-00036</t>
  </si>
  <si>
    <t>KL-HNI-NTL-00039</t>
  </si>
  <si>
    <t>KL-HNI-NTL-00040</t>
  </si>
  <si>
    <t>KL-HNI-NTL-00042</t>
  </si>
  <si>
    <t>KL-HNI-NTL-00043</t>
  </si>
  <si>
    <t>KL-HNI-NTL-00050</t>
  </si>
  <si>
    <t>KL-HNI-NTL-00053</t>
  </si>
  <si>
    <t>KL-HNI-NTL-00067</t>
  </si>
  <si>
    <t>KL-HNI-NTL-00074</t>
  </si>
  <si>
    <t>KL-HNI-NTL-00075</t>
  </si>
  <si>
    <t>KL-HNI-NTL-00081</t>
  </si>
  <si>
    <t>KL-HNI-NTL-00084</t>
  </si>
  <si>
    <t>KL-HNI-NTL-00085</t>
  </si>
  <si>
    <t>KL-HNI-NTL-00091</t>
  </si>
  <si>
    <t>KL-HNI-NTL-00093</t>
  </si>
  <si>
    <t>KL-HNI-NTL-00094</t>
  </si>
  <si>
    <t>KL-HNI-NTL-00097</t>
  </si>
  <si>
    <t>KL-HNI-NTL-00101</t>
  </si>
  <si>
    <t>KL-HNI-NTL-00102</t>
  </si>
  <si>
    <t>KL-HNI-NTL-00110</t>
  </si>
  <si>
    <t>KL-HNI-NTL-00112</t>
  </si>
  <si>
    <t>KL-HNI-NTL-00113</t>
  </si>
  <si>
    <t>KL-HNI-NTL-00129</t>
  </si>
  <si>
    <t>KL-HNI-NTL-00131</t>
  </si>
  <si>
    <t>KL-HNI-NTL-00173</t>
  </si>
  <si>
    <t>KL-HNI-NTL-00178</t>
  </si>
  <si>
    <t>KL-HNI-NTL-00187</t>
  </si>
  <si>
    <t>KL-HNI-NTL-00194</t>
  </si>
  <si>
    <t>KL-HNI-NTL-00199</t>
  </si>
  <si>
    <t>KL-HNI-NTL-00200</t>
  </si>
  <si>
    <t>KL-HNI-NTL-CMART2</t>
  </si>
  <si>
    <t>KL-HNI-NTL-HADANG</t>
  </si>
  <si>
    <t>KL-HNI-NTL-HN001</t>
  </si>
  <si>
    <t>KL-HNI-NTL-HN002</t>
  </si>
  <si>
    <t>KL-HNI-NTL-HN003</t>
  </si>
  <si>
    <t>KL-HNI-NTL-HN004</t>
  </si>
  <si>
    <t>KL-HNI-NTL-HN006</t>
  </si>
  <si>
    <t>KL-HNI-NTL-HN007</t>
  </si>
  <si>
    <t>KL-HNI-NTL-TAEBACK</t>
  </si>
  <si>
    <t>TDMART-HNI-NTL-VL2</t>
  </si>
  <si>
    <t>KL-HNI-NTL-TDMART</t>
  </si>
  <si>
    <t>KL-HNI-NTL-TIENDAT</t>
  </si>
  <si>
    <t>KL-HNI-SSN-00082</t>
  </si>
  <si>
    <t>KL-HNI-SSN-00175</t>
  </si>
  <si>
    <t>KL-HNI-SSN-00177</t>
  </si>
  <si>
    <t>KL-HNI-THO-00108</t>
  </si>
  <si>
    <t>KL-HNI-THO-Berjaya</t>
  </si>
  <si>
    <t>KL-HNI-THO-DONGXANH</t>
  </si>
  <si>
    <t>KL-HNI-THO-VINOTEK</t>
  </si>
  <si>
    <t>KL-HNI-TTI-00045</t>
  </si>
  <si>
    <t>KL-HNI-TTI-00202</t>
  </si>
  <si>
    <t>KL-HNI-TTI-CANHTOAN</t>
  </si>
  <si>
    <t>KL-HNI-TXN-00018</t>
  </si>
  <si>
    <t>KL-HNI-TXN-00027</t>
  </si>
  <si>
    <t>KL-HNI-TXN-00029</t>
  </si>
  <si>
    <t>KL-HNI-TXN-00060</t>
  </si>
  <si>
    <t>KL-HNI-TXN-00061</t>
  </si>
  <si>
    <t>KL-HNI-TXN-00155</t>
  </si>
  <si>
    <t>KL-HNI-TXN-00192</t>
  </si>
  <si>
    <t>KL-HNI-TXN-CLASS</t>
  </si>
  <si>
    <t>KL-HNI-UHA-HIENLUONG</t>
  </si>
  <si>
    <t>KL-HNM-01-MEATDELI</t>
  </si>
  <si>
    <t>KL-HPG-00-CHOHAY</t>
  </si>
  <si>
    <t>KL-HPG-01-00162</t>
  </si>
  <si>
    <t>KL-HPG-01-00174</t>
  </si>
  <si>
    <t>KL-HPG-01-00189</t>
  </si>
  <si>
    <t>KL-HPG-01-CHOHAY</t>
  </si>
  <si>
    <t>KL-HPG-01-LIENCHAU</t>
  </si>
  <si>
    <t>KL-HTH-01-00017</t>
  </si>
  <si>
    <t>KL-HTH-01-00057</t>
  </si>
  <si>
    <t>KL-HTH-01-PHUSON</t>
  </si>
  <si>
    <t>KL-HYN-01-00023</t>
  </si>
  <si>
    <t>KL-KHA-00-HOAAN</t>
  </si>
  <si>
    <t>KL-LSN-00-DONGTIEN</t>
  </si>
  <si>
    <t>KL-LSN-01-00169</t>
  </si>
  <si>
    <t>KL-NTN-00-NINHTHUAN</t>
  </si>
  <si>
    <t>KL-QNH-01-00026</t>
  </si>
  <si>
    <t>KL-QNH-01-00117</t>
  </si>
  <si>
    <t>KL-QNH-01-00119</t>
  </si>
  <si>
    <t>KL-QNI-00-00012</t>
  </si>
  <si>
    <t>KL-QNI-00-THANHNGHIA003</t>
  </si>
  <si>
    <t>KL-QNI-00-THANHNGHIA</t>
  </si>
  <si>
    <t>KL-TGG-00-THULOC</t>
  </si>
  <si>
    <t>KL-THA-01-00021</t>
  </si>
  <si>
    <t>KL-TNN-01-00118</t>
  </si>
  <si>
    <t>KL-VTU-00-GIABAO</t>
  </si>
  <si>
    <t>Lecomart-HNI-DAH-0006</t>
  </si>
  <si>
    <t>Lecomart-HYN-01-0001</t>
  </si>
  <si>
    <t>Lecomart-HYN-01-0002</t>
  </si>
  <si>
    <t>Lecomart-HYN-01-0003</t>
  </si>
  <si>
    <t>Lecomart-HYN-01-0004</t>
  </si>
  <si>
    <t>Lecomart-HYN-01-0005</t>
  </si>
  <si>
    <t>Lecomart-HYN-01-0007</t>
  </si>
  <si>
    <t>MENAS-HCM-Q1-33076</t>
  </si>
  <si>
    <t>MENAS-HCM-TBH-AS001</t>
  </si>
  <si>
    <t>NNK-HCM-HBC-01</t>
  </si>
  <si>
    <t>NNK-HCM-PNN-60630</t>
  </si>
  <si>
    <t>NNK-HCM-Q7-02</t>
  </si>
  <si>
    <t>NNK-HCM-Q7-03</t>
  </si>
  <si>
    <t>NOVA-HCM-BTH-0007</t>
  </si>
  <si>
    <t>NOVA-HCM-PNN-0009</t>
  </si>
  <si>
    <t>NOVA-HCM-PNN-103402</t>
  </si>
  <si>
    <t>NOVA-HCM-Q1-0002</t>
  </si>
  <si>
    <t>NOVA-HCM-Q1-100102</t>
  </si>
  <si>
    <t>NOVA-HCM-Q1-101402</t>
  </si>
  <si>
    <t>NOVA-HCM-Q1-95018</t>
  </si>
  <si>
    <t>NOVA-HCM-Q2-0001</t>
  </si>
  <si>
    <t>NOVA-HCM-Q2-0004</t>
  </si>
  <si>
    <t>NOVA-HCM-Q2-102402</t>
  </si>
  <si>
    <t>NOVA-HCM-Q2-103702</t>
  </si>
  <si>
    <t>NOVA-HCM-Q2-900102</t>
  </si>
  <si>
    <t>NOVA-HCM-Q3-0005</t>
  </si>
  <si>
    <t>NOVA-HCM-Q4-0013</t>
  </si>
  <si>
    <t>NOVA-HCM-Q5-103202</t>
  </si>
  <si>
    <t>NOVA-HCM-Q7-0011</t>
  </si>
  <si>
    <t>NOVA-HCM-Q7-103102</t>
  </si>
  <si>
    <t>NOVA-HCM-TBH-0010</t>
  </si>
  <si>
    <t>NOVA-HCM-TDC-0014</t>
  </si>
  <si>
    <t>NOVA-HCM-TDC-102902</t>
  </si>
  <si>
    <t>NOVA-HCM-TPU-0003</t>
  </si>
  <si>
    <t>NOVA-HCM-TPU-0008</t>
  </si>
  <si>
    <t>NOVA-HCM-TPU-0012</t>
  </si>
  <si>
    <t>NOVA-HCM-TPU-102002</t>
  </si>
  <si>
    <t>NTF-TNH-00-026993</t>
  </si>
  <si>
    <t>ocopfood-HNI-CMY-01</t>
  </si>
  <si>
    <t>ocopfood-HNI-CMY-02</t>
  </si>
  <si>
    <t>READYMART-HCM-TBH-13071</t>
  </si>
  <si>
    <t>READYMART-HNI-HMI-001</t>
  </si>
  <si>
    <t>READYMART-HNI-HMI-002</t>
  </si>
  <si>
    <t>READYMART-HNI-HMI-003</t>
  </si>
  <si>
    <t>READYMART-HNI-HMI-004</t>
  </si>
  <si>
    <t>READYMART-HNI-HMI-005</t>
  </si>
  <si>
    <t>READYMART-HNI-HMI-006</t>
  </si>
  <si>
    <t>READYMART-HNI-TTX-007</t>
  </si>
  <si>
    <t>RETAIL-HCM-BTH-0008</t>
  </si>
  <si>
    <t>RETAIL-HCM-GVP-0004</t>
  </si>
  <si>
    <t>RETAIL-HCM-Q10-0006</t>
  </si>
  <si>
    <t>RETAIL-HCM-Q1-0001</t>
  </si>
  <si>
    <t>RETAIL-HCM-Q1-0003</t>
  </si>
  <si>
    <t>RETAIL-HCM-Q12-0005</t>
  </si>
  <si>
    <t>RETAIL-HCM-Q1-32681</t>
  </si>
  <si>
    <t>RETAIL-HCM-Q7-0007</t>
  </si>
  <si>
    <t>RETAIL-HCM-TDC-0002</t>
  </si>
  <si>
    <t>SANHDIEU-HCM-BTH-0005</t>
  </si>
  <si>
    <t>SANHDIEU-HCM-BTH-0008</t>
  </si>
  <si>
    <t>SANHDIEU-HCM-PNN-0009</t>
  </si>
  <si>
    <t>SANHDIEU-HCM-Q1-0010</t>
  </si>
  <si>
    <t>SANHDIEU-HCM-Q1-0011</t>
  </si>
  <si>
    <t>SANHDIEU-HCM-Q2-0001</t>
  </si>
  <si>
    <t>SANHDIEU-HCM-Q2-0003</t>
  </si>
  <si>
    <t>SANHDIEU-HCM-Q2-0007</t>
  </si>
  <si>
    <t>SANHDIEU-HCM-Q2-0012</t>
  </si>
  <si>
    <t>SANHDIEU-HCM-Q2-0013</t>
  </si>
  <si>
    <t>SANHDIEU-HCM-Q2-87079</t>
  </si>
  <si>
    <t>SANHDIEU-HCM-Q7-0002</t>
  </si>
  <si>
    <t>SANHDIEU-HCM-Q7-0006</t>
  </si>
  <si>
    <t>SANHDIEU-HNI-LBN-9001</t>
  </si>
  <si>
    <t>SANHDIEU-HNI-NTL-004</t>
  </si>
  <si>
    <t>SANHDIEU-HNI-NTL-458</t>
  </si>
  <si>
    <t>SANHDIEU-HNI-NTL-9003</t>
  </si>
  <si>
    <t>SANHDIEU-HNI-THO-9002</t>
  </si>
  <si>
    <t>SENDO-HNI-DAH-SFN</t>
  </si>
  <si>
    <t>SENDO-HNI-DAH-76486</t>
  </si>
  <si>
    <t>SHINSEN-HCM-BTH-0003</t>
  </si>
  <si>
    <t>SHINSEN-HCM-BTH-04121</t>
  </si>
  <si>
    <t>SHINSEN-HCM-GVP-0001</t>
  </si>
  <si>
    <t>SHINSEN-HCM-PNN-0002</t>
  </si>
  <si>
    <t>SHINSEN-HCM-Q9-0004</t>
  </si>
  <si>
    <t>SIMPLY-HCM-GVP-83001</t>
  </si>
  <si>
    <t>SIMPLY-HCM-Q5-74383</t>
  </si>
  <si>
    <t>SOI-HNI-HMI-22785</t>
  </si>
  <si>
    <t>SONGNGOC-HCM-HBC-001</t>
  </si>
  <si>
    <t>SONGNGOC-HCM-Q8-20615</t>
  </si>
  <si>
    <t>SONGNGUYEN-HCM-BTH-0001</t>
  </si>
  <si>
    <t>SONGNGUYEN-HCM-BTH-57299</t>
  </si>
  <si>
    <t>TERRA-HNI-BTL-002</t>
  </si>
  <si>
    <t>TERRA-HNI-HKM-001</t>
  </si>
  <si>
    <t>TERRA-HNI-HKM-80128</t>
  </si>
  <si>
    <t>TIKI-HCM-BTN-iMFBTA</t>
  </si>
  <si>
    <t>TIKI-HCM-Q10-IMFD10</t>
  </si>
  <si>
    <t>TIKI-HCM-Q7-iIMFD7</t>
  </si>
  <si>
    <t>TIKI-HCM-TBH-0000</t>
  </si>
  <si>
    <t>TIKI-HCM-TBH-iMFTBI</t>
  </si>
  <si>
    <t>TIKI-HNI-LBN-iMFLBI</t>
  </si>
  <si>
    <t>TIKI-HNI-TTI-iMFHDO</t>
  </si>
  <si>
    <t>Tiktok-HCM-01-0000</t>
  </si>
  <si>
    <t>TOMITA-HNI-BTL-99688</t>
  </si>
  <si>
    <t>TOMITA-HNI-HDG-0003</t>
  </si>
  <si>
    <t>TOMITA-HNI-NTL-0001</t>
  </si>
  <si>
    <t>TOMITA-HNI-NTL-0002</t>
  </si>
  <si>
    <t>TOMITA-HNI-NTL-0004</t>
  </si>
  <si>
    <t>TOMITA-HNI-NTL-0005</t>
  </si>
  <si>
    <t>TTMFARM-HNI-GLM-M2</t>
  </si>
  <si>
    <t>TTMFARM-HNI-GLM-P1</t>
  </si>
  <si>
    <t>TTMFARM-HNI-GLM-S19</t>
  </si>
  <si>
    <t>TTMFARM-HNI-HBT-2TT1B</t>
  </si>
  <si>
    <t>TTMFARM-HNI-HBT-B423</t>
  </si>
  <si>
    <t>TTMFARM-HNI-HBT-C423</t>
  </si>
  <si>
    <t>TTMFARM-HNI-HBT-G378</t>
  </si>
  <si>
    <t>TTMFARM-HNI-HBT-P9</t>
  </si>
  <si>
    <t>TTMFARM-HNI-HBT-T2</t>
  </si>
  <si>
    <t>TTMFARM-HNI-HMI-H3B</t>
  </si>
  <si>
    <t>TTMFARM-HNI-HMI-M87</t>
  </si>
  <si>
    <t>TTMFARM-HNI-HMI-P2</t>
  </si>
  <si>
    <t>TTMFARM-HNI-HMI-P5</t>
  </si>
  <si>
    <t>TTMFARM-HNI-HMI-T3</t>
  </si>
  <si>
    <t>TTMFARM-HYN-01-19013</t>
  </si>
  <si>
    <t>UBOFOOD-HCM-Q10-01</t>
  </si>
  <si>
    <t>UBOFOOD-HCM-Q1-02</t>
  </si>
  <si>
    <t>UBOFOOD-HNI-NTL-0000</t>
  </si>
  <si>
    <t>UNIK-HNI-BDH-89762</t>
  </si>
  <si>
    <t>UNIK-HNI-DDA-0003</t>
  </si>
  <si>
    <t>UNIK-HNI-HKM-0004</t>
  </si>
  <si>
    <t>UNIK-HNI-TXN-0001</t>
  </si>
  <si>
    <t>UNIK-HNI-TXN-0002</t>
  </si>
  <si>
    <t>UNIT-BNH-GLM-0004</t>
  </si>
  <si>
    <t>UNIT-BNH-HMI-0001</t>
  </si>
  <si>
    <t>UNIT-HNI-BTL-0008</t>
  </si>
  <si>
    <t>UNIT-HNI-CGY-0007</t>
  </si>
  <si>
    <t>UNIT-HNI-HDG-0012</t>
  </si>
  <si>
    <t>UNIT-HNI-HMI-0003</t>
  </si>
  <si>
    <t>UNIT-HNI-HMI-0005</t>
  </si>
  <si>
    <t>UNIT-HNI-HMI-0009</t>
  </si>
  <si>
    <t>UNIT-HNI-NTL-0013</t>
  </si>
  <si>
    <t>UNIT-HNI-NTL-0014</t>
  </si>
  <si>
    <t>UNIT-HNI-NTL-97918</t>
  </si>
  <si>
    <t>UNIT-HNI-TTI-0002</t>
  </si>
  <si>
    <t>UNIT-HNI-TXN-0006</t>
  </si>
  <si>
    <t>UNIT-HNI-TXN-0011</t>
  </si>
  <si>
    <t>UNIT-NBH-THO-0010</t>
  </si>
  <si>
    <t>UNO-HNI-BTL-0101</t>
  </si>
  <si>
    <t>UNO-HNI-BTL-17271</t>
  </si>
  <si>
    <t>VIETY-HNI-GLM-0002</t>
  </si>
  <si>
    <t>VIETY-HNI-GLM-0003</t>
  </si>
  <si>
    <t>VIETY-HNI-GLM-0004</t>
  </si>
  <si>
    <t>VIETY-HNI-HMI-21328</t>
  </si>
  <si>
    <t>VIETY-HNI-LBN-0005</t>
  </si>
  <si>
    <t>VIETY-HNI-LBN-19306</t>
  </si>
  <si>
    <t>VIETY-HNI-TTI-0001</t>
  </si>
  <si>
    <t>WIN-BDG-00-024</t>
  </si>
  <si>
    <t>WIN-BDG-00-3357</t>
  </si>
  <si>
    <t>WIN-BDG-00-3669</t>
  </si>
  <si>
    <t>WIN-BDG-00-3812</t>
  </si>
  <si>
    <t>WIN-BDG-00-3919</t>
  </si>
  <si>
    <t>WIN-BDG-00-5776</t>
  </si>
  <si>
    <t>WIN-BDG-00-6839</t>
  </si>
  <si>
    <t>WIN-BDG-00-6938</t>
  </si>
  <si>
    <t>WIN-BDH-00-071</t>
  </si>
  <si>
    <t>WIN-BGG-01-065</t>
  </si>
  <si>
    <t>WIN-BKN-01-093</t>
  </si>
  <si>
    <t>WIN-BLU-00-018</t>
  </si>
  <si>
    <t>WIN-BNH-01-031</t>
  </si>
  <si>
    <t>WIN-BPC-00-092</t>
  </si>
  <si>
    <t>WIN-BTE-00-067</t>
  </si>
  <si>
    <t>WIN-BTN-00-062</t>
  </si>
  <si>
    <t>WIN-CBG-01-095</t>
  </si>
  <si>
    <t>WIN-CMU-00-060</t>
  </si>
  <si>
    <t>WIN-DBN-01-096</t>
  </si>
  <si>
    <t>WIN-DLK-00-017</t>
  </si>
  <si>
    <t>WIN-DNI-00-023</t>
  </si>
  <si>
    <t>WIN-DNI-00-3807</t>
  </si>
  <si>
    <t>WIN-DNI-00-4186</t>
  </si>
  <si>
    <t>WIN-DNI-00-4187</t>
  </si>
  <si>
    <t>WIN-DNI-00-4506</t>
  </si>
  <si>
    <t>WIN-DNI-00-4510</t>
  </si>
  <si>
    <t>WIN-DNI-00-4948</t>
  </si>
  <si>
    <t>WIN-DNI-00-5199</t>
  </si>
  <si>
    <t>WIN-DNI-00-5455</t>
  </si>
  <si>
    <t>WIN-DNI-00-5650</t>
  </si>
  <si>
    <t>WIN-DNI-00-5798</t>
  </si>
  <si>
    <t>WIN-DNI-00-6692</t>
  </si>
  <si>
    <t>WIN-DNI-00-6730</t>
  </si>
  <si>
    <t>WIN-GLI-00-022</t>
  </si>
  <si>
    <t>WIN-HBH-01-034</t>
  </si>
  <si>
    <t>WIN-HCM-00-18404</t>
  </si>
  <si>
    <t>WIN-HCM-HBC-1683</t>
  </si>
  <si>
    <t>WIN-HCM-HBC-2A49</t>
  </si>
  <si>
    <t>WIN-HCM-HBC-2ABN</t>
  </si>
  <si>
    <t>WIN-HCM-HBC-2AQ4</t>
  </si>
  <si>
    <t>WIN-HCM-HBC-2AY1</t>
  </si>
  <si>
    <t>WIN-HCM-HBC-3063</t>
  </si>
  <si>
    <t>WIN-HCM-HBC-3213</t>
  </si>
  <si>
    <t>WIN-HCM-HBC-3294</t>
  </si>
  <si>
    <t>WIN-HCM-HBC-3321</t>
  </si>
  <si>
    <t>WIN-HCM-HBC-3353</t>
  </si>
  <si>
    <t>WIN-HCM-HBC-3414</t>
  </si>
  <si>
    <t>WIN-HCM-HBC-3430</t>
  </si>
  <si>
    <t>WIN-HCM-HBC-3441</t>
  </si>
  <si>
    <t>WIN-HCM-HBC-3965</t>
  </si>
  <si>
    <t>WIN-HCM-HBC-4390</t>
  </si>
  <si>
    <t>WIN-HCM-HBC-4846</t>
  </si>
  <si>
    <t>WIN-HCM-HBC-5388</t>
  </si>
  <si>
    <t>WIN-HCM-HBC-5545</t>
  </si>
  <si>
    <t>WIN-HCM-HBC-5560</t>
  </si>
  <si>
    <t>WIN-HCM-HBC-5793</t>
  </si>
  <si>
    <t>WIN-HCM-HBC-5854</t>
  </si>
  <si>
    <t>WIN-HCM-HBC-5920</t>
  </si>
  <si>
    <t>WIN-HCM-HBC-5983</t>
  </si>
  <si>
    <t>WIN-HCM-HBC-6030</t>
  </si>
  <si>
    <t>WIN-HCM-HBC-6259</t>
  </si>
  <si>
    <t>WIN-HCM-HBC-6267</t>
  </si>
  <si>
    <t>WIN-HCM-HBC-6340</t>
  </si>
  <si>
    <t>WIN-HCM-HBC-6408</t>
  </si>
  <si>
    <t>WIN-HCM-HBC-6409</t>
  </si>
  <si>
    <t>WIN-HCM-HBC-6591</t>
  </si>
  <si>
    <t>WIN-HCM-HBC-6615</t>
  </si>
  <si>
    <t>WIN-HCM-HBC-6673</t>
  </si>
  <si>
    <t>WIN-HCM-HBC-6694</t>
  </si>
  <si>
    <t>WIN-HCM-HBC-6829</t>
  </si>
  <si>
    <t>WIN-HCM-HBC-6921</t>
  </si>
  <si>
    <t>WIN-HCM-HBC-F203</t>
  </si>
  <si>
    <t>WIN-HCM-BTH-1596</t>
  </si>
  <si>
    <t>WIN-HCM-BTH-1630</t>
  </si>
  <si>
    <t>WIN-HCM-BTH-2035</t>
  </si>
  <si>
    <t>WIN-HCM-BTH-2110</t>
  </si>
  <si>
    <t>WIN-HCM-BTH-2227</t>
  </si>
  <si>
    <t>WIN-HCM-BTH-2672</t>
  </si>
  <si>
    <t>WIN-HCM-BTH-2682</t>
  </si>
  <si>
    <t>WIN-HCM-BTH-2968</t>
  </si>
  <si>
    <t>WIN-HCM-BTH-2A40</t>
  </si>
  <si>
    <t>WIN-HCM-BTH-2AM6</t>
  </si>
  <si>
    <t>WIN-HCM-BTH-2BE0</t>
  </si>
  <si>
    <t>WIN-HCM-BTH-3113</t>
  </si>
  <si>
    <t>WIN-HCM-BTH-3126</t>
  </si>
  <si>
    <t>WIN-HCM-BTH-3140</t>
  </si>
  <si>
    <t>WIN-HCM-BTH-3305</t>
  </si>
  <si>
    <t>WIN-HCM-BTH-3379</t>
  </si>
  <si>
    <t>WIN-HCM-BTH-3388</t>
  </si>
  <si>
    <t>WIN-HCM-BTH-3389</t>
  </si>
  <si>
    <t>WIN-HCM-BTH-3534</t>
  </si>
  <si>
    <t>WIN-HCM-BTH-3645</t>
  </si>
  <si>
    <t>WIN-HCM-BTH-3768</t>
  </si>
  <si>
    <t>WIN-HCM-BTH-3873</t>
  </si>
  <si>
    <t>WIN-HCM-BTH-3880</t>
  </si>
  <si>
    <t>WIN-HCM-BTH-4147</t>
  </si>
  <si>
    <t>WIN-HCM-BTH-4151</t>
  </si>
  <si>
    <t>WIN-HCM-BTH-4393</t>
  </si>
  <si>
    <t>WIN-HCM-BTH-4395</t>
  </si>
  <si>
    <t>WIN-HCM-BTH-4396</t>
  </si>
  <si>
    <t>WIN-HCM-BTH-4397</t>
  </si>
  <si>
    <t>WIN-HCM-BTH-4398</t>
  </si>
  <si>
    <t>WIN-HCM-BTH-4421</t>
  </si>
  <si>
    <t>WIN-HCM-BTH-5459</t>
  </si>
  <si>
    <t>WIN-HCM-BTH-5606</t>
  </si>
  <si>
    <t>WIN-HCM-BTH-6158</t>
  </si>
  <si>
    <t>WIN-HCM-BTH-6256</t>
  </si>
  <si>
    <t>WIN-HCM-BTH-6279</t>
  </si>
  <si>
    <t>WIN-HCM-BTH-6295</t>
  </si>
  <si>
    <t>WIN-HCM-BTH-6316</t>
  </si>
  <si>
    <t>WIN-HCM-BTH-6343</t>
  </si>
  <si>
    <t>WIN-HCM-BTH-6389</t>
  </si>
  <si>
    <t>WIN-HCM-BTH-6702</t>
  </si>
  <si>
    <t>WIN-HCM-BTN-1226</t>
  </si>
  <si>
    <t>WIN-HCM-BTN-2458</t>
  </si>
  <si>
    <t>WIN-HCM-BTN-2615</t>
  </si>
  <si>
    <t>WIN-HCM-BTN-2A88</t>
  </si>
  <si>
    <t>WIN-HCM-BTN-2AA5</t>
  </si>
  <si>
    <t>WIN-HCM-BTN-2AF5</t>
  </si>
  <si>
    <t>WIN-HCM-BTN-2AL5</t>
  </si>
  <si>
    <t>WIN-HCM-BTN-2ASG</t>
  </si>
  <si>
    <t>WIN-HCM-BTN-3079</t>
  </si>
  <si>
    <t>WIN-HCM-BTN-3287</t>
  </si>
  <si>
    <t>WIN-HCM-BTN-3327</t>
  </si>
  <si>
    <t>WIN-HCM-BTN-3355</t>
  </si>
  <si>
    <t>WIN-HCM-BTN-3595</t>
  </si>
  <si>
    <t>WIN-HCM-BTN-3605</t>
  </si>
  <si>
    <t>WIN-HCM-BTN-3634</t>
  </si>
  <si>
    <t>WIN-HCM-BTN-3647</t>
  </si>
  <si>
    <t>WIN-HCM-BTN-3828</t>
  </si>
  <si>
    <t>WIN-HCM-BTN-3922</t>
  </si>
  <si>
    <t>WIN-HCM-BTN-3926</t>
  </si>
  <si>
    <t>WIN-HCM-BTN-3933</t>
  </si>
  <si>
    <t>WIN-HCM-BTN-3957</t>
  </si>
  <si>
    <t>WIN-HCM-BTN-3977</t>
  </si>
  <si>
    <t>WIN-HCM-BTN-3996</t>
  </si>
  <si>
    <t>WIN-HCM-BTN-4016</t>
  </si>
  <si>
    <t>WIN-HCM-BTN-4154</t>
  </si>
  <si>
    <t>WIN-HCM-BTN-4205</t>
  </si>
  <si>
    <t>WIN-HCM-BTN-4242</t>
  </si>
  <si>
    <t>WIN-HCM-BTN-4319</t>
  </si>
  <si>
    <t>WIN-HCM-BTN-4332</t>
  </si>
  <si>
    <t>WIN-HCM-BTN-4376</t>
  </si>
  <si>
    <t>WIN-HCM-BTN-4578</t>
  </si>
  <si>
    <t>WIN-HCM-BTN-5187</t>
  </si>
  <si>
    <t>WIN-HCM-BTN-5291</t>
  </si>
  <si>
    <t>WIN-HCM-BTN-5338</t>
  </si>
  <si>
    <t>WIN-HCM-BTN-5532</t>
  </si>
  <si>
    <t>WIN-HCM-BTN-6032</t>
  </si>
  <si>
    <t>WIN-HCM-BTN-6067</t>
  </si>
  <si>
    <t>WIN-HCM-BTN-6086</t>
  </si>
  <si>
    <t>WIN-HCM-BTN-6159</t>
  </si>
  <si>
    <t>WIN-HCM-BTN-6254</t>
  </si>
  <si>
    <t>WIN-HCM-BTN-6273</t>
  </si>
  <si>
    <t>WIN-HCM-BTN-6373</t>
  </si>
  <si>
    <t>WIN-HCM-BTN-6416</t>
  </si>
  <si>
    <t>WIN-HCM-BTN-6469</t>
  </si>
  <si>
    <t>WIN-HCM-BTN-6507</t>
  </si>
  <si>
    <t>WIN-HCM-BTN-6508</t>
  </si>
  <si>
    <t>WIN-HCM-BTN-6509</t>
  </si>
  <si>
    <t>WIN-HCM-BTN-6596</t>
  </si>
  <si>
    <t>WIN-HCM-BTN-6662</t>
  </si>
  <si>
    <t>WIN-HCM-BTN-6744</t>
  </si>
  <si>
    <t>WIN-HCM-BTN-6757</t>
  </si>
  <si>
    <t>WIN-HCM-BTN-6846</t>
  </si>
  <si>
    <t>WIN-HCM-BTN-6863</t>
  </si>
  <si>
    <t>WIN-HCM-BTN-6920</t>
  </si>
  <si>
    <t>WIN-HCM-BTN-6957</t>
  </si>
  <si>
    <t>WIN-HCM-BTN-6970</t>
  </si>
  <si>
    <t>WIN-HCM-BTN-6999</t>
  </si>
  <si>
    <t>WIN-HCM-CCI-3007</t>
  </si>
  <si>
    <t>WIN-HCM-CCI-3356</t>
  </si>
  <si>
    <t>WIN-HCM-CCI-4202</t>
  </si>
  <si>
    <t>WIN-HCM-CCI-5085</t>
  </si>
  <si>
    <t>WIN-HCM-CCI-5386</t>
  </si>
  <si>
    <t>WIN-HCM-CCI-5745</t>
  </si>
  <si>
    <t>WIN-HCM-CCI-5980</t>
  </si>
  <si>
    <t>WIN-HCM-CCI-6144</t>
  </si>
  <si>
    <t>WIN-HCM-CCI-6278</t>
  </si>
  <si>
    <t>WIN-HCM-CCI-6410</t>
  </si>
  <si>
    <t>WIN-HCM-CCI-6473</t>
  </si>
  <si>
    <t>WIN-HCM-CCI-6500</t>
  </si>
  <si>
    <t>WIN-HCM-CCI-6505</t>
  </si>
  <si>
    <t>WIN-HCM-CCI-6843</t>
  </si>
  <si>
    <t>WIN-HCM-GVP-1549</t>
  </si>
  <si>
    <t>WIN-HCM-GVP-1551</t>
  </si>
  <si>
    <t>WIN-HCM-GVP-2AE2</t>
  </si>
  <si>
    <t>WIN-HCM-GVP-2AFX</t>
  </si>
  <si>
    <t>WIN-HCM-GVP-2AG4</t>
  </si>
  <si>
    <t>WIN-HCM-GVP-2AH0</t>
  </si>
  <si>
    <t>WIN-HCM-GVP-2ALM</t>
  </si>
  <si>
    <t>WIN-HCM-GVP-3173</t>
  </si>
  <si>
    <t>WIN-HCM-GVP-3207</t>
  </si>
  <si>
    <t>WIN-HCM-GVP-3241</t>
  </si>
  <si>
    <t>WIN-HCM-GVP-3253</t>
  </si>
  <si>
    <t>WIN-HCM-GVP-3339</t>
  </si>
  <si>
    <t>WIN-HCM-GVP-3443</t>
  </si>
  <si>
    <t>WIN-HCM-GVP-3445</t>
  </si>
  <si>
    <t>WIN-HCM-GVP-3505</t>
  </si>
  <si>
    <t>WIN-HCM-GVP-3620</t>
  </si>
  <si>
    <t>WIN-HCM-GVP-3621</t>
  </si>
  <si>
    <t>WIN-HCM-GVP-3635</t>
  </si>
  <si>
    <t>WIN-HCM-GVP-3667</t>
  </si>
  <si>
    <t>WIN-HCM-GVP-3677</t>
  </si>
  <si>
    <t>WIN-HCM-GVP-3705</t>
  </si>
  <si>
    <t>WIN-HCM-GVP-3774</t>
  </si>
  <si>
    <t>WIN-HCM-GVP-3932</t>
  </si>
  <si>
    <t>WIN-HCM-GVP-3984</t>
  </si>
  <si>
    <t>WIN-HCM-GVP-4046</t>
  </si>
  <si>
    <t>WIN-HCM-GVP-4056</t>
  </si>
  <si>
    <t>WIN-HCM-GVP-4152</t>
  </si>
  <si>
    <t>WIN-HCM-GVP-4193</t>
  </si>
  <si>
    <t>WIN-HCM-GVP-4194</t>
  </si>
  <si>
    <t>WIN-HCM-GVP-4223</t>
  </si>
  <si>
    <t>WIN-HCM-GVP-4229</t>
  </si>
  <si>
    <t>WIN-HCM-GVP-4349</t>
  </si>
  <si>
    <t>WIN-HCM-GVP-4783</t>
  </si>
  <si>
    <t>WIN-HCM-GVP-4943</t>
  </si>
  <si>
    <t>WIN-HCM-GVP-4952</t>
  </si>
  <si>
    <t>WIN-HCM-GVP-5449</t>
  </si>
  <si>
    <t>WIN-HCM-GVP-5493</t>
  </si>
  <si>
    <t>WIN-HCM-GVP-5556</t>
  </si>
  <si>
    <t>WIN-HCM-GVP-5785</t>
  </si>
  <si>
    <t>WIN-HCM-GVP-5998</t>
  </si>
  <si>
    <t>WIN-HCM-GVP-6047</t>
  </si>
  <si>
    <t>WIN-HCM-GVP-6068</t>
  </si>
  <si>
    <t>WIN-HCM-GVP-6675</t>
  </si>
  <si>
    <t>WIN-HCM-GVP-6844</t>
  </si>
  <si>
    <t>WIN-HCM-GVP-6900</t>
  </si>
  <si>
    <t>WIN-HCM-HHM-2AE6</t>
  </si>
  <si>
    <t>WIN-HCM-HHM-2AE7</t>
  </si>
  <si>
    <t>WIN-HCM-HHM-2AG3</t>
  </si>
  <si>
    <t>WIN-HCM-HHM-3285</t>
  </si>
  <si>
    <t>WIN-HCM-HHM-3316</t>
  </si>
  <si>
    <t>WIN-HCM-HHM-3392</t>
  </si>
  <si>
    <t>WIN-HCM-HHM-3426</t>
  </si>
  <si>
    <t>WIN-HCM-HHM-3484</t>
  </si>
  <si>
    <t>WIN-HCM-HHM-3516</t>
  </si>
  <si>
    <t>WIN-HCM-HHM-3566</t>
  </si>
  <si>
    <t>WIN-HCM-HHM-3726</t>
  </si>
  <si>
    <t>WIN-HCM-HHM-4027</t>
  </si>
  <si>
    <t>WIN-HCM-HHM-4148</t>
  </si>
  <si>
    <t>WIN-HCM-HHM-5024</t>
  </si>
  <si>
    <t>WIN-HCM-HHM-5182</t>
  </si>
  <si>
    <t>WIN-HCM-HHM-5414</t>
  </si>
  <si>
    <t>WIN-HCM-HHM-5841</t>
  </si>
  <si>
    <t>WIN-HCM-HHM-6133</t>
  </si>
  <si>
    <t>WIN-HCM-HHM-6228</t>
  </si>
  <si>
    <t>WIN-HCM-HHM-6382</t>
  </si>
  <si>
    <t>WIN-HCM-HHM-6682</t>
  </si>
  <si>
    <t>WIN-HCM-HHM-6795</t>
  </si>
  <si>
    <t>WIN-HCM-HHM-6824</t>
  </si>
  <si>
    <t>WIN-HCM-HHM-6830</t>
  </si>
  <si>
    <t>WIN-HCM-HNB-2027</t>
  </si>
  <si>
    <t>WIN-HCM-HNB-2042</t>
  </si>
  <si>
    <t>WIN-HCM-HNB-2AC8</t>
  </si>
  <si>
    <t>WIN-HCM-HNB-3112</t>
  </si>
  <si>
    <t>WIN-HCM-HNB-3115</t>
  </si>
  <si>
    <t>WIN-HCM-HNB-3533</t>
  </si>
  <si>
    <t>WIN-HCM-HNB-3907</t>
  </si>
  <si>
    <t>WIN-HCM-HNB-3964</t>
  </si>
  <si>
    <t>WIN-HCM-HNB-5547</t>
  </si>
  <si>
    <t>WIN-HCM-HNB-6104</t>
  </si>
  <si>
    <t>WIN-HCM-HNB-6242</t>
  </si>
  <si>
    <t>WIN-HCM-HNB-6422</t>
  </si>
  <si>
    <t>WIN-HCM-HNB-6566</t>
  </si>
  <si>
    <t>WIN-HCM-HNB-6781</t>
  </si>
  <si>
    <t>WIN-HCM-HNB-6916</t>
  </si>
  <si>
    <t>WIN-HCM-PNN-2107</t>
  </si>
  <si>
    <t>WIN-HCM-PNN-2882</t>
  </si>
  <si>
    <t>WIN-HCM-PNN-2894</t>
  </si>
  <si>
    <t>WIN-HCM-PNN-3254</t>
  </si>
  <si>
    <t>WIN-HCM-PNN-3563</t>
  </si>
  <si>
    <t>WIN-HCM-PNN-3811</t>
  </si>
  <si>
    <t>WIN-HCM-PNN-3904</t>
  </si>
  <si>
    <t>WIN-HCM-PNN-5427</t>
  </si>
  <si>
    <t>WIN-HCM-PNN-5548</t>
  </si>
  <si>
    <t>WIN-HCM-PNN-5823</t>
  </si>
  <si>
    <t>WIN-HCM-PNN-6088</t>
  </si>
  <si>
    <t>WIN-HCM-PNN-6188</t>
  </si>
  <si>
    <t>WIN-HCM-PNN-6468</t>
  </si>
  <si>
    <t>WIN-HCM-Q10-1511</t>
  </si>
  <si>
    <t>WIN-HCM-Q10-2721</t>
  </si>
  <si>
    <t>WIN-HCM-Q10-2AC9</t>
  </si>
  <si>
    <t>WIN-HCM-Q10-2AGX</t>
  </si>
  <si>
    <t>WIN-HCM-Q10-2AW6</t>
  </si>
  <si>
    <t>WIN-HCM-Q10-3147</t>
  </si>
  <si>
    <t>WIN-HCM-Q10-3449</t>
  </si>
  <si>
    <t>WIN-HCM-Q10-3562</t>
  </si>
  <si>
    <t>WIN-HCM-Q10-3666</t>
  </si>
  <si>
    <t>WIN-HCM-Q10-3783</t>
  </si>
  <si>
    <t>WIN-HCM-Q10-4757</t>
  </si>
  <si>
    <t>WIN-HCM-Q1-048</t>
  </si>
  <si>
    <t>WIN-HCM-Q10-5019</t>
  </si>
  <si>
    <t>WIN-HCM-Q10-5026</t>
  </si>
  <si>
    <t>WIN-HCM-Q10-6618</t>
  </si>
  <si>
    <t>WIN-HCM-Q11-2036</t>
  </si>
  <si>
    <t>WIN-HCM-Q11-3742</t>
  </si>
  <si>
    <t>WIN-HCM-Q11-3757</t>
  </si>
  <si>
    <t>WIN-HCM-Q11-4131</t>
  </si>
  <si>
    <t>WIN-HCM-Q11-4858</t>
  </si>
  <si>
    <t>WIN-HCM-Q11-5383</t>
  </si>
  <si>
    <t>WIN-HCM-Q11-5420</t>
  </si>
  <si>
    <t>WIN-HCM-Q1-1545</t>
  </si>
  <si>
    <t>WIN-HCM-Q11-5973</t>
  </si>
  <si>
    <t>WIN-HCM-Q11-6103</t>
  </si>
  <si>
    <t>WIN-HCM-Q11-6220</t>
  </si>
  <si>
    <t>WIN-HCM-Q11-6239</t>
  </si>
  <si>
    <t>WIN-HCM-Q1-2023</t>
  </si>
  <si>
    <t>WIN-HCM-Q12-2386</t>
  </si>
  <si>
    <t>WIN-HCM-Q12-2881</t>
  </si>
  <si>
    <t>WIN-HCM-Q12-2892</t>
  </si>
  <si>
    <t>WIN-HCM-Q12-2A46</t>
  </si>
  <si>
    <t>WIN-HCM-Q12-2AAO</t>
  </si>
  <si>
    <t>WIN-HCM-Q12-2AR7</t>
  </si>
  <si>
    <t>WIN-HCM-Q12-3163</t>
  </si>
  <si>
    <t>WIN-HCM-Q12-3223</t>
  </si>
  <si>
    <t>WIN-HCM-Q12-3258</t>
  </si>
  <si>
    <t>WIN-HCM-Q12-3283</t>
  </si>
  <si>
    <t>WIN-HCM-Q12-3286</t>
  </si>
  <si>
    <t>WIN-HCM-Q12-3296</t>
  </si>
  <si>
    <t>WIN-HCM-Q12-3394</t>
  </si>
  <si>
    <t>WIN-HCM-Q12-3420</t>
  </si>
  <si>
    <t>WIN-HCM-Q12-3630</t>
  </si>
  <si>
    <t>WIN-HCM-Q12-3843</t>
  </si>
  <si>
    <t>WIN-HCM-Q12-3848</t>
  </si>
  <si>
    <t>WIN-HCM-Q12-3868</t>
  </si>
  <si>
    <t>WIN-HCM-Q12-3906</t>
  </si>
  <si>
    <t>WIN-HCM-Q12-4013</t>
  </si>
  <si>
    <t>WIN-HCM-Q12-4285</t>
  </si>
  <si>
    <t>WIN-HCM-Q12-4323</t>
  </si>
  <si>
    <t>WIN-HCM-Q12-4345</t>
  </si>
  <si>
    <t>WIN-HCM-Q12-4420</t>
  </si>
  <si>
    <t>WIN-HCM-Q12-4493</t>
  </si>
  <si>
    <t>WIN-HCM-Q12-4774</t>
  </si>
  <si>
    <t>WIN-HCM-Q12-4779</t>
  </si>
  <si>
    <t>WIN-HCM-Q12-5115</t>
  </si>
  <si>
    <t>WIN-HCM-Q12-5141</t>
  </si>
  <si>
    <t>WIN-HCM-Q12-5240</t>
  </si>
  <si>
    <t>WIN-HCM-Q12-5278</t>
  </si>
  <si>
    <t>WIN-HCM-Q12-5447</t>
  </si>
  <si>
    <t>WIN-HCM-Q12-5521</t>
  </si>
  <si>
    <t>WIN-HCM-Q12-5544</t>
  </si>
  <si>
    <t>WIN-HCM-Q12-5552</t>
  </si>
  <si>
    <t>WIN-HCM-Q12-6008</t>
  </si>
  <si>
    <t>WIN-HCM-Q12-6020</t>
  </si>
  <si>
    <t>WIN-HCM-Q12-6027</t>
  </si>
  <si>
    <t>WIN-HCM-Q12-6229</t>
  </si>
  <si>
    <t>WIN-HCM-Q12-6230</t>
  </si>
  <si>
    <t>WIN-HCM-Q12-6565</t>
  </si>
  <si>
    <t>WIN-HCM-Q12-6670</t>
  </si>
  <si>
    <t>WIN-HCM-Q12-6674</t>
  </si>
  <si>
    <t>WIN-HCM-Q12-6993</t>
  </si>
  <si>
    <t>WIN-HCM-Q1-2ABY</t>
  </si>
  <si>
    <t>WIN-HCM-Q1-2ALN</t>
  </si>
  <si>
    <t>WIN-HCM-Q1-2AR9</t>
  </si>
  <si>
    <t>WIN-HCM-Q1-2BI7</t>
  </si>
  <si>
    <t>WIN-HCM-Q1-3537</t>
  </si>
  <si>
    <t>WIN-HCM-Q1-4200</t>
  </si>
  <si>
    <t>WIN-HCM-Q1-4935</t>
  </si>
  <si>
    <t>WIN-HCM-Q2-1528</t>
  </si>
  <si>
    <t>WIN-HCM-Q2-1561</t>
  </si>
  <si>
    <t>WIN-HCM-Q2-1568</t>
  </si>
  <si>
    <t>WIN-HCM-Q2-1685</t>
  </si>
  <si>
    <t>WIN-HCM-Q2-2026</t>
  </si>
  <si>
    <t>WIN-HCM-Q2-2507</t>
  </si>
  <si>
    <t>WIN-HCM-Q2-2641</t>
  </si>
  <si>
    <t>WIN-HCM-Q2-2931</t>
  </si>
  <si>
    <t>WIN-HCM-Q2-2965</t>
  </si>
  <si>
    <t>WIN-HCM-Q2-2A13</t>
  </si>
  <si>
    <t>WIN-HCM-Q2-2AB1</t>
  </si>
  <si>
    <t>WIN-HCM-Q2-2ABF</t>
  </si>
  <si>
    <t>WIN-HCM-Q2-2AMB</t>
  </si>
  <si>
    <t>WIN-HCM-Q2-2AP6</t>
  </si>
  <si>
    <t>WIN-HCM-Q2-3119</t>
  </si>
  <si>
    <t>WIN-HCM-Q2-3156</t>
  </si>
  <si>
    <t>WIN-HCM-Q2-3157</t>
  </si>
  <si>
    <t>WIN-HCM-Q2-3469</t>
  </si>
  <si>
    <t>WIN-HCM-Q2-3675</t>
  </si>
  <si>
    <t>WIN-HCM-Q2-4082</t>
  </si>
  <si>
    <t>WIN-HCM-Q2-4235</t>
  </si>
  <si>
    <t>WIN-HCM-Q2-4239</t>
  </si>
  <si>
    <t>WIN-HCM-Q2-4366</t>
  </si>
  <si>
    <t>WIN-HCM-Q2-4662</t>
  </si>
  <si>
    <t>WIN-HCM-Q2-4772</t>
  </si>
  <si>
    <t>WIN-HCM-Q2-4881</t>
  </si>
  <si>
    <t>WIN-HCM-Q2-4915</t>
  </si>
  <si>
    <t>WIN-HCM-Q2-4940</t>
  </si>
  <si>
    <t>WIN-HCM-Q2-5006</t>
  </si>
  <si>
    <t>WIN-HCM-Q2-5231</t>
  </si>
  <si>
    <t>WIN-HCM-Q2-5387</t>
  </si>
  <si>
    <t>WIN-HCM-Q2-5436</t>
  </si>
  <si>
    <t>WIN-HCM-Q2-5483</t>
  </si>
  <si>
    <t>WIN-HCM-Q2-5591</t>
  </si>
  <si>
    <t>WIN-HCM-Q2-6036</t>
  </si>
  <si>
    <t>WIN-HCM-Q2-6057</t>
  </si>
  <si>
    <t>WIN-HCM-Q2-6135</t>
  </si>
  <si>
    <t>WIN-HCM-Q2-6272</t>
  </si>
  <si>
    <t>WIN-HCM-Q2-6429</t>
  </si>
  <si>
    <t>WIN-HCM-Q2-6506</t>
  </si>
  <si>
    <t>WIN-HCM-Q2-6709</t>
  </si>
  <si>
    <t>WIN-HCM-Q2-6860</t>
  </si>
  <si>
    <t>WIN-HCM-Q2-6992</t>
  </si>
  <si>
    <t>WIN-HCM-Q3-2669</t>
  </si>
  <si>
    <t>WIN-HCM-Q3-2685</t>
  </si>
  <si>
    <t>WIN-HCM-Q3-3970</t>
  </si>
  <si>
    <t>WIN-HCM-Q3-4264</t>
  </si>
  <si>
    <t>WIN-HCM-Q3-4608</t>
  </si>
  <si>
    <t>WIN-HCM-Q3-5007</t>
  </si>
  <si>
    <t>WIN-HCM-Q3-5293</t>
  </si>
  <si>
    <t>WIN-HCM-Q4-2030</t>
  </si>
  <si>
    <t>WIN-HCM-Q4-2208</t>
  </si>
  <si>
    <t>WIN-HCM-Q4-3911</t>
  </si>
  <si>
    <t>WIN-HCM-Q4-4165</t>
  </si>
  <si>
    <t>WIN-HCM-Q4-4203</t>
  </si>
  <si>
    <t>WIN-HCM-Q4-4381</t>
  </si>
  <si>
    <t>WIN-HCM-Q4-4569</t>
  </si>
  <si>
    <t>WIN-HCM-Q4-6065</t>
  </si>
  <si>
    <t>WIN-HCM-Q5-2226</t>
  </si>
  <si>
    <t>WIN-HCM-Q5-3817</t>
  </si>
  <si>
    <t>WIN-HCM-Q5-4336</t>
  </si>
  <si>
    <t>WIN-HCM-Q5-5479</t>
  </si>
  <si>
    <t>WIN-HCM-Q5-5824</t>
  </si>
  <si>
    <t>WIN-HCM-Q6-3663</t>
  </si>
  <si>
    <t>WIN-HCM-Q6-3673</t>
  </si>
  <si>
    <t>WIN-HCM-Q6-3775</t>
  </si>
  <si>
    <t>WIN-HCM-Q6-3802</t>
  </si>
  <si>
    <t>WIN-HCM-Q6-4386</t>
  </si>
  <si>
    <t>WIN-HCM-Q6-4441</t>
  </si>
  <si>
    <t>WIN-HCM-Q6-4922</t>
  </si>
  <si>
    <t>WIN-HCM-Q6-6143</t>
  </si>
  <si>
    <t>WIN-HCM-Q6-6711</t>
  </si>
  <si>
    <t>WIN-HCM-Q6-6734</t>
  </si>
  <si>
    <t>WIN-HCM-Q6-6985</t>
  </si>
  <si>
    <t>WIN-HCM-Q7-1597</t>
  </si>
  <si>
    <t>WIN-HCM-Q7-1681</t>
  </si>
  <si>
    <t>WIN-HCM-Q7-2043</t>
  </si>
  <si>
    <t>WIN-HCM-Q7-2503</t>
  </si>
  <si>
    <t>WIN-HCM-Q7-2929</t>
  </si>
  <si>
    <t>WIN-HCM-Q7-2A12</t>
  </si>
  <si>
    <t>WIN-HCM-Q7-2ABG</t>
  </si>
  <si>
    <t>WIN-HCM-Q7-2AEZ</t>
  </si>
  <si>
    <t>WIN-HCM-Q7-2AF4</t>
  </si>
  <si>
    <t>WIN-HCM-Q7-2AGY</t>
  </si>
  <si>
    <t>WIN-HCM-Q7-2AHZ</t>
  </si>
  <si>
    <t>WIN-HCM-Q7-2AL7</t>
  </si>
  <si>
    <t>WIN-HCM-Q7-2APU</t>
  </si>
  <si>
    <t>WIN-HCM-Q7-3016</t>
  </si>
  <si>
    <t>WIN-HCM-Q7-3078</t>
  </si>
  <si>
    <t>WIN-HCM-Q7-3084</t>
  </si>
  <si>
    <t>WIN-HCM-Q7-3135</t>
  </si>
  <si>
    <t>WIN-HCM-Q7-3215</t>
  </si>
  <si>
    <t>WIN-HCM-Q7-3758</t>
  </si>
  <si>
    <t>WIN-HCM-Q7-3894</t>
  </si>
  <si>
    <t>WIN-HCM-Q7-3988</t>
  </si>
  <si>
    <t>WIN-HCM-Q7-4073</t>
  </si>
  <si>
    <t>WIN-HCM-Q7-4100</t>
  </si>
  <si>
    <t>WIN-HCM-Q7-4132</t>
  </si>
  <si>
    <t>WIN-HCM-Q7-4226</t>
  </si>
  <si>
    <t>WIN-HCM-Q7-4250</t>
  </si>
  <si>
    <t>WIN-HCM-Q7-4281</t>
  </si>
  <si>
    <t>WIN-HCM-Q7-4313</t>
  </si>
  <si>
    <t>WIN-HCM-Q7-4330</t>
  </si>
  <si>
    <t>WIN-HCM-Q7-4382</t>
  </si>
  <si>
    <t>WIN-HCM-Q7-4383</t>
  </si>
  <si>
    <t>WIN-HCM-Q7-4384</t>
  </si>
  <si>
    <t>WIN-HCM-Q7-4590</t>
  </si>
  <si>
    <t>WIN-HCM-Q7-5786</t>
  </si>
  <si>
    <t>WIN-HCM-Q7-5794</t>
  </si>
  <si>
    <t>WIN-HCM-Q7-5822</t>
  </si>
  <si>
    <t>WIN-HCM-Q7-6060</t>
  </si>
  <si>
    <t>WIN-HCM-Q7-6275</t>
  </si>
  <si>
    <t>WIN-HCM-Q7-6319</t>
  </si>
  <si>
    <t>WIN-HCM-Q7-6350</t>
  </si>
  <si>
    <t>WIN-HCM-Q7-6421</t>
  </si>
  <si>
    <t>WIN-HCM-Q7-6463</t>
  </si>
  <si>
    <t>WIN-HCM-Q7-6518</t>
  </si>
  <si>
    <t>WIN-HCM-Q7-6558</t>
  </si>
  <si>
    <t>WIN-HCM-Q7-6951</t>
  </si>
  <si>
    <t>WIN-HCM-Q8-2954</t>
  </si>
  <si>
    <t>WIN-HCM-Q8-2A39</t>
  </si>
  <si>
    <t>WIN-HCM-Q8-2AVM</t>
  </si>
  <si>
    <t>WIN-HCM-Q8-3199</t>
  </si>
  <si>
    <t>WIN-HCM-Q8-3292</t>
  </si>
  <si>
    <t>WIN-HCM-Q8-3352</t>
  </si>
  <si>
    <t>WIN-HCM-Q8-3422</t>
  </si>
  <si>
    <t>WIN-HCM-Q8-3759</t>
  </si>
  <si>
    <t>WIN-HCM-Q8-3760</t>
  </si>
  <si>
    <t>WIN-HCM-Q8-3983</t>
  </si>
  <si>
    <t>WIN-HCM-Q8-4012</t>
  </si>
  <si>
    <t>WIN-HCM-Q8-4146</t>
  </si>
  <si>
    <t>WIN-HCM-Q8-4387</t>
  </si>
  <si>
    <t>WIN-HCM-Q8-4388</t>
  </si>
  <si>
    <t>WIN-HCM-Q8-4615</t>
  </si>
  <si>
    <t>WIN-HCM-Q8-4785</t>
  </si>
  <si>
    <t>WIN-HCM-Q8-5360</t>
  </si>
  <si>
    <t>WIN-HCM-Q8-5712</t>
  </si>
  <si>
    <t>WIN-HCM-Q8-5755</t>
  </si>
  <si>
    <t>WIN-HCM-Q8-6070</t>
  </si>
  <si>
    <t>WIN-HCM-Q8-6164</t>
  </si>
  <si>
    <t>WIN-HCM-Q8-6186</t>
  </si>
  <si>
    <t>WIN-HCM-Q8-6190</t>
  </si>
  <si>
    <t>WIN-HCM-Q8-6478</t>
  </si>
  <si>
    <t>WIN-HCM-Q8-6869</t>
  </si>
  <si>
    <t>WIN-HCM-Q8-6896</t>
  </si>
  <si>
    <t>WIN-HCM-Q8-6964</t>
  </si>
  <si>
    <t>WIN-HCM-Q9-1567</t>
  </si>
  <si>
    <t>WIN-HCM-Q9-2639</t>
  </si>
  <si>
    <t>WIN-HCM-Q9-2A10</t>
  </si>
  <si>
    <t>WIN-HCM-Q9-2A25</t>
  </si>
  <si>
    <t>WIN-HCM-Q9-2A48</t>
  </si>
  <si>
    <t>WIN-HCM-Q9-2AXZ</t>
  </si>
  <si>
    <t>WIN-HCM-Q9-3069</t>
  </si>
  <si>
    <t>WIN-HCM-Q9-3242</t>
  </si>
  <si>
    <t>WIN-HCM-Q9-3257</t>
  </si>
  <si>
    <t>WIN-HCM-Q9-3259</t>
  </si>
  <si>
    <t>WIN-HCM-Q9-3386</t>
  </si>
  <si>
    <t>WIN-HCM-Q9-3456</t>
  </si>
  <si>
    <t>WIN-HCM-Q9-3594</t>
  </si>
  <si>
    <t>WIN-HCM-Q9-3725</t>
  </si>
  <si>
    <t>WIN-HCM-Q9-3738</t>
  </si>
  <si>
    <t>WIN-HCM-Q9-3740</t>
  </si>
  <si>
    <t>WIN-HCM-Q9-3785</t>
  </si>
  <si>
    <t>WIN-HCM-Q9-3831</t>
  </si>
  <si>
    <t>WIN-HCM-Q9-3861</t>
  </si>
  <si>
    <t>WIN-HCM-Q9-3971</t>
  </si>
  <si>
    <t>WIN-HCM-Q9-4058</t>
  </si>
  <si>
    <t>WIN-HCM-Q9-4091</t>
  </si>
  <si>
    <t>WIN-HCM-Q9-4293</t>
  </si>
  <si>
    <t>WIN-HCM-Q9-4320</t>
  </si>
  <si>
    <t>WIN-HCM-Q9-4405</t>
  </si>
  <si>
    <t>WIN-HCM-Q9-4704</t>
  </si>
  <si>
    <t>WIN-HCM-Q9-4937</t>
  </si>
  <si>
    <t>WIN-HCM-Q9-5086</t>
  </si>
  <si>
    <t>WIN-HCM-Q9-5124</t>
  </si>
  <si>
    <t>WIN-HCM-Q9-5238</t>
  </si>
  <si>
    <t>WIN-HCM-Q9-5301</t>
  </si>
  <si>
    <t>WIN-HCM-Q9-5329</t>
  </si>
  <si>
    <t>WIN-HCM-Q9-5334</t>
  </si>
  <si>
    <t>WIN-HCM-Q9-5354</t>
  </si>
  <si>
    <t>WIN-HCM-Q9-5559</t>
  </si>
  <si>
    <t>WIN-HCM-Q9-5637</t>
  </si>
  <si>
    <t>WIN-HCM-Q9-5652</t>
  </si>
  <si>
    <t>WIN-HCM-Q9-5717</t>
  </si>
  <si>
    <t>WIN-HCM-Q9-5725</t>
  </si>
  <si>
    <t>WIN-HCM-Q9-6001</t>
  </si>
  <si>
    <t>WIN-HCM-Q9-6461</t>
  </si>
  <si>
    <t>WIN-HCM-Q9-6545</t>
  </si>
  <si>
    <t>WIN-HCM-Q9-6606</t>
  </si>
  <si>
    <t>WIN-HCM-Q9-6705</t>
  </si>
  <si>
    <t>WIN-HCM-Q9-6831</t>
  </si>
  <si>
    <t>WIN-HCM-Q9-6875</t>
  </si>
  <si>
    <t>WIN-HCM-Q9-6886</t>
  </si>
  <si>
    <t>WIN-HCM-TBH-1513</t>
  </si>
  <si>
    <t>WIN-HCM-TBH-1631</t>
  </si>
  <si>
    <t>WIN-HCM-TBH-2045</t>
  </si>
  <si>
    <t>WIN-HCM-TBH-2052</t>
  </si>
  <si>
    <t>WIN-HCM-TBH-2446</t>
  </si>
  <si>
    <t>WIN-HCM-TBH-2886</t>
  </si>
  <si>
    <t>WIN-HCM-TBH-2A05</t>
  </si>
  <si>
    <t>WIN-HCM-TBH-2A77</t>
  </si>
  <si>
    <t>WIN-HCM-TBH-2A92</t>
  </si>
  <si>
    <t>WIN-HCM-TBH-2AR0</t>
  </si>
  <si>
    <t>WIN-HCM-TBH-2AR8</t>
  </si>
  <si>
    <t>WIN-HCM-TBH-2AXS</t>
  </si>
  <si>
    <t>WIN-HCM-TBH-3175</t>
  </si>
  <si>
    <t>WIN-HCM-TBH-3193</t>
  </si>
  <si>
    <t>WIN-HCM-TBH-3204</t>
  </si>
  <si>
    <t>WIN-HCM-TBH-3218</t>
  </si>
  <si>
    <t>WIN-HCM-TBH-3307</t>
  </si>
  <si>
    <t>WIN-HCM-TBH-3644</t>
  </si>
  <si>
    <t>WIN-HCM-TBH-3736</t>
  </si>
  <si>
    <t>WIN-HCM-TBH-3769</t>
  </si>
  <si>
    <t>WIN-HCM-TBH-3834</t>
  </si>
  <si>
    <t>WIN-HCM-TBH-4045</t>
  </si>
  <si>
    <t>WIN-HCM-TBH-4055</t>
  </si>
  <si>
    <t>WIN-HCM-TBH-4145</t>
  </si>
  <si>
    <t>WIN-HCM-TBH-4290</t>
  </si>
  <si>
    <t>WIN-HCM-TBH-4350</t>
  </si>
  <si>
    <t>WIN-HCM-TBH-4412</t>
  </si>
  <si>
    <t>WIN-HCM-TBH-4895</t>
  </si>
  <si>
    <t>WIN-HCM-TBH-5025</t>
  </si>
  <si>
    <t>WIN-HCM-TBH-5029</t>
  </si>
  <si>
    <t>WIN-HCM-TBH-5077</t>
  </si>
  <si>
    <t>WIN-HCM-TBH-5230</t>
  </si>
  <si>
    <t>WIN-HCM-TBH-5269</t>
  </si>
  <si>
    <t>WIN-HCM-TBH-5302</t>
  </si>
  <si>
    <t>WIN-HCM-TBH-5355</t>
  </si>
  <si>
    <t>WIN-HCM-TBH-5451</t>
  </si>
  <si>
    <t>WIN-HCM-TBH-5588</t>
  </si>
  <si>
    <t>WIN-HCM-TBH-5647</t>
  </si>
  <si>
    <t>WIN-HCM-TBH-5767</t>
  </si>
  <si>
    <t>WIN-HCM-TBH-5827</t>
  </si>
  <si>
    <t>WIN-HCM-TBH-5840</t>
  </si>
  <si>
    <t>WIN-HCM-TBH-5972</t>
  </si>
  <si>
    <t>WIN-HCM-TBH-6031</t>
  </si>
  <si>
    <t>WIN-HCM-TBH-6058</t>
  </si>
  <si>
    <t>WIN-HCM-TBH-6066</t>
  </si>
  <si>
    <t>WIN-HCM-TBH-6114</t>
  </si>
  <si>
    <t>WIN-HCM-TBH-6203</t>
  </si>
  <si>
    <t>WIN-HCM-TBH-6305</t>
  </si>
  <si>
    <t>WIN-HCM-TBH-6802</t>
  </si>
  <si>
    <t>WIN-HCM-TBH-6974</t>
  </si>
  <si>
    <t>WIN-HCM-TDC-1544</t>
  </si>
  <si>
    <t>WIN-HCM-TDC-1702</t>
  </si>
  <si>
    <t>WIN-HCM-TDC-1710</t>
  </si>
  <si>
    <t>WIN-HCM-TDC-2038</t>
  </si>
  <si>
    <t>WIN-HCM-TDC-2387</t>
  </si>
  <si>
    <t>WIN-HCM-TDC-2638</t>
  </si>
  <si>
    <t>WIN-HCM-TDC-2891</t>
  </si>
  <si>
    <t>WIN-HCM-TDC-2980</t>
  </si>
  <si>
    <t>WIN-HCM-TDC-2AB0</t>
  </si>
  <si>
    <t>WIN-HCM-TDC-2ADC</t>
  </si>
  <si>
    <t>WIN-HCM-TDC-2AF7</t>
  </si>
  <si>
    <t>WIN-HCM-TDC-2AI5</t>
  </si>
  <si>
    <t>WIN-HCM-TDC-2AK7</t>
  </si>
  <si>
    <t>WIN-HCM-TDC-2AVI</t>
  </si>
  <si>
    <t>WIN-HCM-TDC-2AVK</t>
  </si>
  <si>
    <t>WIN-HCM-TDC-3010</t>
  </si>
  <si>
    <t>WIN-HCM-TDC-3019</t>
  </si>
  <si>
    <t>WIN-HCM-TDC-3158</t>
  </si>
  <si>
    <t>WIN-HCM-TDC-3171</t>
  </si>
  <si>
    <t>WIN-HCM-TDC-3185</t>
  </si>
  <si>
    <t>WIN-HCM-TDC-3282</t>
  </si>
  <si>
    <t>WIN-HCM-TDC-3330</t>
  </si>
  <si>
    <t>WIN-HCM-TDC-3387</t>
  </si>
  <si>
    <t>WIN-HCM-TDC-3413</t>
  </si>
  <si>
    <t>WIN-HCM-TDC-3419</t>
  </si>
  <si>
    <t>WIN-HCM-TDC-3448</t>
  </si>
  <si>
    <t>WIN-HCM-TDC-3473</t>
  </si>
  <si>
    <t>WIN-HCM-TDC-3646</t>
  </si>
  <si>
    <t>WIN-HCM-TDC-3670</t>
  </si>
  <si>
    <t>WIN-HCM-TDC-3678</t>
  </si>
  <si>
    <t>WIN-HCM-TDC-3816</t>
  </si>
  <si>
    <t>WIN-HCM-TDC-3870</t>
  </si>
  <si>
    <t>WIN-HCM-TDC-3900</t>
  </si>
  <si>
    <t>WIN-HCM-TDC-3921</t>
  </si>
  <si>
    <t>WIN-HCM-TDC-3934</t>
  </si>
  <si>
    <t>WIN-HCM-TDC-3936</t>
  </si>
  <si>
    <t>WIN-HCM-TDC-3946</t>
  </si>
  <si>
    <t>WIN-HCM-TDC-3974</t>
  </si>
  <si>
    <t>WIN-HCM-TDC-4158</t>
  </si>
  <si>
    <t>WIN-HCM-TDC-4251</t>
  </si>
  <si>
    <t>WIN-HCM-TDC-4268</t>
  </si>
  <si>
    <t>WIN-HCM-TDC-4312</t>
  </si>
  <si>
    <t>WIN-HCM-TDC-4321</t>
  </si>
  <si>
    <t>WIN-HCM-TDC-4371</t>
  </si>
  <si>
    <t>WIN-HCM-TDC-4372</t>
  </si>
  <si>
    <t>WIN-HCM-TDC-4416</t>
  </si>
  <si>
    <t>WIN-HCM-TDC-4462</t>
  </si>
  <si>
    <t>WIN-HCM-TDC-4463</t>
  </si>
  <si>
    <t>WIN-HCM-TDC-4469</t>
  </si>
  <si>
    <t>WIN-HCM-TDC-4821</t>
  </si>
  <si>
    <t>WIN-HCM-TDC-4884</t>
  </si>
  <si>
    <t>WIN-HCM-TDC-5043</t>
  </si>
  <si>
    <t>WIN-HCM-TDC-5233</t>
  </si>
  <si>
    <t>WIN-HCM-TDC-5270</t>
  </si>
  <si>
    <t>WIN-HCM-TDC-5275</t>
  </si>
  <si>
    <t>WIN-HCM-TDC-5517</t>
  </si>
  <si>
    <t>WIN-HCM-TDC-5557</t>
  </si>
  <si>
    <t>WIN-HCM-TDC-5657</t>
  </si>
  <si>
    <t>WIN-HCM-TDC-5904</t>
  </si>
  <si>
    <t>WIN-HCM-TDC-6009</t>
  </si>
  <si>
    <t>WIN-HCM-TDC-6102</t>
  </si>
  <si>
    <t>WIN-HCM-TDC-6140</t>
  </si>
  <si>
    <t>WIN-HCM-TDC-6245</t>
  </si>
  <si>
    <t>WIN-HCM-TDC-6359</t>
  </si>
  <si>
    <t>WIN-HCM-TDC-6544</t>
  </si>
  <si>
    <t>WIN-HCM-TDC-6803</t>
  </si>
  <si>
    <t>WIN-HCM-TDC-6823</t>
  </si>
  <si>
    <t>WIN-HCM-TDC-6859</t>
  </si>
  <si>
    <t>WIN-HCM-TDC-6997</t>
  </si>
  <si>
    <t>WIN-HCM-TPU-2961</t>
  </si>
  <si>
    <t>WIN-HCM-TPU-2AE9</t>
  </si>
  <si>
    <t>WIN-HCM-TPU-2AL4</t>
  </si>
  <si>
    <t>WIN-HCM-TPU-2AT1</t>
  </si>
  <si>
    <t>WIN-HCM-TPU-3205</t>
  </si>
  <si>
    <t>WIN-HCM-TPU-3214</t>
  </si>
  <si>
    <t>WIN-HCM-TPU-3243</t>
  </si>
  <si>
    <t>WIN-HCM-TPU-3274</t>
  </si>
  <si>
    <t>WIN-HCM-TPU-3411</t>
  </si>
  <si>
    <t>WIN-HCM-TPU-3502</t>
  </si>
  <si>
    <t>WIN-HCM-TPU-3508</t>
  </si>
  <si>
    <t>WIN-HCM-TPU-3559</t>
  </si>
  <si>
    <t>WIN-HCM-TPU-3619</t>
  </si>
  <si>
    <t>WIN-HCM-TPU-3814</t>
  </si>
  <si>
    <t>WIN-HCM-TPU-3815</t>
  </si>
  <si>
    <t>WIN-HCM-TPU-3976</t>
  </si>
  <si>
    <t>WIN-HCM-TPU-4047</t>
  </si>
  <si>
    <t>WIN-HCM-TPU-4097</t>
  </si>
  <si>
    <t>WIN-HCM-TPU-4149</t>
  </si>
  <si>
    <t>WIN-HCM-TPU-4207</t>
  </si>
  <si>
    <t>WIN-HCM-TPU-4303</t>
  </si>
  <si>
    <t>WIN-HCM-TPU-4311</t>
  </si>
  <si>
    <t>WIN-HCM-TPU-4378</t>
  </si>
  <si>
    <t>WIN-HCM-TPU-4435</t>
  </si>
  <si>
    <t>WIN-HCM-TPU-4808</t>
  </si>
  <si>
    <t>WIN-HCM-TPU-4823</t>
  </si>
  <si>
    <t>WIN-HCM-TPU-5005</t>
  </si>
  <si>
    <t>WIN-HCM-TPU-5274</t>
  </si>
  <si>
    <t>WIN-HCM-TPU-5482</t>
  </si>
  <si>
    <t>WIN-HCM-TPU-5499</t>
  </si>
  <si>
    <t>WIN-HCM-TPU-5808</t>
  </si>
  <si>
    <t>WIN-HCM-TPU-5809</t>
  </si>
  <si>
    <t>WIN-HCM-TPU-6000</t>
  </si>
  <si>
    <t>WIN-HCM-TPU-6056</t>
  </si>
  <si>
    <t>WIN-HCM-TPU-6089</t>
  </si>
  <si>
    <t>WIN-HCM-TPU-6123</t>
  </si>
  <si>
    <t>WIN-HCM-TPU-6415</t>
  </si>
  <si>
    <t>WIN-HCM-TPU-6437</t>
  </si>
  <si>
    <t>WIN-HCM-TPU-6658</t>
  </si>
  <si>
    <t>WIN-HCM-TPU-6710</t>
  </si>
  <si>
    <t>WIN-HCM-TPU-6735</t>
  </si>
  <si>
    <t>WIN-HCM-TPU-6782</t>
  </si>
  <si>
    <t>WIN-HCM-TPU-6826</t>
  </si>
  <si>
    <t>WIN-HGG-01-091</t>
  </si>
  <si>
    <t>WIN-HNI-BDH-1608</t>
  </si>
  <si>
    <t>WIN-HNI-BDH-1653</t>
  </si>
  <si>
    <t>WIN-HNI-BDH-2067</t>
  </si>
  <si>
    <t>WIN-HNI-BDH-2075</t>
  </si>
  <si>
    <t>WIN-HNI-BDH-2088</t>
  </si>
  <si>
    <t>WIN-HNI-BDH-2094</t>
  </si>
  <si>
    <t>WIN-HNI-BDH-2118</t>
  </si>
  <si>
    <t>WIN-HNI-BDH-2126</t>
  </si>
  <si>
    <t>WIN-HNI-BDH-2150</t>
  </si>
  <si>
    <t>WIN-HNI-BDH-2171</t>
  </si>
  <si>
    <t>WIN-HNI-BDH-2189</t>
  </si>
  <si>
    <t>WIN-HNI-BDH-2213</t>
  </si>
  <si>
    <t>WIN-HNI-BDH-2215</t>
  </si>
  <si>
    <t>WIN-HNI-BDH-2309</t>
  </si>
  <si>
    <t>WIN-HNI-BDH-2346</t>
  </si>
  <si>
    <t>WIN-HNI-BDH-2362</t>
  </si>
  <si>
    <t>WIN-HNI-BDH-2524</t>
  </si>
  <si>
    <t>WIN-HNI-BDH-2536</t>
  </si>
  <si>
    <t>WIN-HNI-BDH-2560</t>
  </si>
  <si>
    <t>WIN-HNI-BDH-2752</t>
  </si>
  <si>
    <t>WIN-HNI-BDH-2768</t>
  </si>
  <si>
    <t>WIN-HNI-BDH-2777</t>
  </si>
  <si>
    <t>WIN-HNI-BDH-2808</t>
  </si>
  <si>
    <t>WIN-HNI-BDH-2AOC</t>
  </si>
  <si>
    <t>WIN-HNI-BDH-3027</t>
  </si>
  <si>
    <t>WIN-HNI-BDH-3183</t>
  </si>
  <si>
    <t>WIN-HNI-BDH-3434</t>
  </si>
  <si>
    <t>WIN-HNI-BDH-3465</t>
  </si>
  <si>
    <t>WIN-HNI-BDH-4125</t>
  </si>
  <si>
    <t>WIN-HNI-BDH-5439</t>
  </si>
  <si>
    <t>WIN-HNI-BDH-5504</t>
  </si>
  <si>
    <t>WIN-HNI-BDH-5505</t>
  </si>
  <si>
    <t>WIN-HNI-BDH-5614</t>
  </si>
  <si>
    <t>WIN-HNI-BDH-5644</t>
  </si>
  <si>
    <t>WIN-HNI-BDH-5714</t>
  </si>
  <si>
    <t>WIN-HNI-BDH-6253</t>
  </si>
  <si>
    <t>WIN-HNI-BDH-6697</t>
  </si>
  <si>
    <t>WIN-HNI-BDH-6807</t>
  </si>
  <si>
    <t>WIN-HNI-BDH-6873</t>
  </si>
  <si>
    <t>WIN-HNI-BDH-6967</t>
  </si>
  <si>
    <t>WIN-HNI-BTL-1590</t>
  </si>
  <si>
    <t>WIN-HNI-BTL-1620</t>
  </si>
  <si>
    <t>WIN-HNI-BTL-2046</t>
  </si>
  <si>
    <t>WIN-HNI-BTL-2174</t>
  </si>
  <si>
    <t>WIN-HNI-BTL-2263</t>
  </si>
  <si>
    <t>WIN-HNI-BTL-2408</t>
  </si>
  <si>
    <t>WIN-HNI-BTL-2520</t>
  </si>
  <si>
    <t>WIN-HNI-BTL-2564</t>
  </si>
  <si>
    <t>WIN-HNI-BTL-2753</t>
  </si>
  <si>
    <t>WIN-HNI-BTL-2761</t>
  </si>
  <si>
    <t>WIN-HNI-BTL-2810</t>
  </si>
  <si>
    <t>WIN-HNI-BTL-2820</t>
  </si>
  <si>
    <t>WIN-HNI-BTL-2918</t>
  </si>
  <si>
    <t>WIN-HNI-BTL-2ARD</t>
  </si>
  <si>
    <t>WIN-HNI-BTL-3013</t>
  </si>
  <si>
    <t>WIN-HNI-BTL-3029</t>
  </si>
  <si>
    <t>WIN-HNI-BTL-3104</t>
  </si>
  <si>
    <t>WIN-HNI-BTL-3108</t>
  </si>
  <si>
    <t>WIN-HNI-BTL-3136</t>
  </si>
  <si>
    <t>WIN-HNI-BTL-3144</t>
  </si>
  <si>
    <t>WIN-HNI-BTL-3228</t>
  </si>
  <si>
    <t>WIN-HNI-BTL-3237</t>
  </si>
  <si>
    <t>WIN-HNI-BTL-3245</t>
  </si>
  <si>
    <t>WIN-HNI-BTL-3265</t>
  </si>
  <si>
    <t>WIN-HNI-BTL-3323</t>
  </si>
  <si>
    <t>WIN-HNI-BTL-3369</t>
  </si>
  <si>
    <t>WIN-HNI-BTL-3478</t>
  </si>
  <si>
    <t>WIN-HNI-BTL-3496</t>
  </si>
  <si>
    <t>WIN-HNI-BTL-3540</t>
  </si>
  <si>
    <t>WIN-HNI-BTL-3599</t>
  </si>
  <si>
    <t>WIN-HNI-BTL-3649</t>
  </si>
  <si>
    <t>WIN-HNI-BTL-3700</t>
  </si>
  <si>
    <t>WIN-HNI-BTL-4065</t>
  </si>
  <si>
    <t>WIN-HNI-BTL-4094</t>
  </si>
  <si>
    <t>WIN-HNI-BTL-4172</t>
  </si>
  <si>
    <t>WIN-HNI-BTL-4211</t>
  </si>
  <si>
    <t>WIN-HNI-BTL-4256</t>
  </si>
  <si>
    <t>WIN-HNI-BTL-4302</t>
  </si>
  <si>
    <t>WIN-HNI-BTL-4437</t>
  </si>
  <si>
    <t>WIN-HNI-BTL-4781</t>
  </si>
  <si>
    <t>WIN-HNI-BTL-4816</t>
  </si>
  <si>
    <t>WIN-HNI-BTL-5268</t>
  </si>
  <si>
    <t>WIN-HNI-BTL-5343</t>
  </si>
  <si>
    <t>WIN-HNI-BTL-5385</t>
  </si>
  <si>
    <t>WIN-HNI-BTL-5511</t>
  </si>
  <si>
    <t>WIN-HNI-BTL-5555</t>
  </si>
  <si>
    <t>WIN-HNI-BTL-5574</t>
  </si>
  <si>
    <t>WIN-HNI-BTL-5618</t>
  </si>
  <si>
    <t>WIN-HNI-BTL-5634</t>
  </si>
  <si>
    <t>WIN-HNI-BTL-5640</t>
  </si>
  <si>
    <t>WIN-HNI-BTL-5677</t>
  </si>
  <si>
    <t>WIN-HNI-BTL-5768</t>
  </si>
  <si>
    <t>WIN-HNI-BTL-5929</t>
  </si>
  <si>
    <t>WIN-HNI-BTL-5968</t>
  </si>
  <si>
    <t>WIN-HNI-BTL-6014</t>
  </si>
  <si>
    <t>WIN-HNI-BTL-6219</t>
  </si>
  <si>
    <t>WIN-HNI-BTL-6323</t>
  </si>
  <si>
    <t>WIN-HNI-BTL-6332</t>
  </si>
  <si>
    <t>WIN-HNI-BTL-6379</t>
  </si>
  <si>
    <t>WIN-HNI-BTL-6542</t>
  </si>
  <si>
    <t>WIN-HNI-BTL-6738</t>
  </si>
  <si>
    <t>WIN-HNI-BTL-6848</t>
  </si>
  <si>
    <t>WIN-HNI-BTL-6882</t>
  </si>
  <si>
    <t>WIN-HNI-BTL-6919</t>
  </si>
  <si>
    <t>WIN-HNI-BVI-2ARE</t>
  </si>
  <si>
    <t>WIN-HNI-BVI-2ATQ</t>
  </si>
  <si>
    <t>WIN-HNI-BVI-2AUC</t>
  </si>
  <si>
    <t>WIN-HNI-BVI-2AUM</t>
  </si>
  <si>
    <t>WIN-HNI-BVI-2AW4</t>
  </si>
  <si>
    <t>WIN-HNI-BVI-2B84</t>
  </si>
  <si>
    <t>WIN-HNI-BVI-2B93</t>
  </si>
  <si>
    <t>WIN-HNI-BVI-2BA8</t>
  </si>
  <si>
    <t>WIN-HNI-BVI-5662</t>
  </si>
  <si>
    <t>WIN-HNI-BVI-5741</t>
  </si>
  <si>
    <t>WIN-HNI-BVI-5952</t>
  </si>
  <si>
    <t>WIN-HNI-BVI-6050</t>
  </si>
  <si>
    <t>WIN-HNI-BVI-6072</t>
  </si>
  <si>
    <t>WIN-HNI-BVI-6076</t>
  </si>
  <si>
    <t>WIN-HNI-BVI-6293</t>
  </si>
  <si>
    <t>WIN-HNI-BVI-6676</t>
  </si>
  <si>
    <t>WIN-HNI-BVI-6849</t>
  </si>
  <si>
    <t>WIN-HNI-BVI-6866</t>
  </si>
  <si>
    <t>WIN-HNI-CGY-1531</t>
  </si>
  <si>
    <t>WIN-HNI-CGY-1533</t>
  </si>
  <si>
    <t>WIN-HNI-CGY-1645</t>
  </si>
  <si>
    <t>WIN-HNI-CGY-1646</t>
  </si>
  <si>
    <t>WIN-HNI-CGY-1661</t>
  </si>
  <si>
    <t>WIN-HNI-CGY-1665</t>
  </si>
  <si>
    <t>WIN-HNI-CGY-2021</t>
  </si>
  <si>
    <t>WIN-HNI-CGY-2058</t>
  </si>
  <si>
    <t>WIN-HNI-CGY-2069</t>
  </si>
  <si>
    <t>WIN-HNI-CGY-2072</t>
  </si>
  <si>
    <t>WIN-HNI-CGY-2092</t>
  </si>
  <si>
    <t>WIN-HNI-CGY-2122</t>
  </si>
  <si>
    <t>WIN-HNI-CGY-2138</t>
  </si>
  <si>
    <t>WIN-HNI-CGY-2173</t>
  </si>
  <si>
    <t>WIN-HNI-CGY-2188</t>
  </si>
  <si>
    <t>WIN-HNI-CGY-2210</t>
  </si>
  <si>
    <t>WIN-HNI-CGY-2234</t>
  </si>
  <si>
    <t>WIN-HNI-CGY-2306</t>
  </si>
  <si>
    <t>WIN-HNI-CGY-2355</t>
  </si>
  <si>
    <t>WIN-HNI-CGY-2358</t>
  </si>
  <si>
    <t>WIN-HNI-CGY-2435</t>
  </si>
  <si>
    <t>WIN-HNI-CGY-2439</t>
  </si>
  <si>
    <t>WIN-HNI-CGY-2443</t>
  </si>
  <si>
    <t>WIN-HNI-CGY-2534</t>
  </si>
  <si>
    <t>WIN-HNI-CGY-2559</t>
  </si>
  <si>
    <t>WIN-HNI-CGY-2767</t>
  </si>
  <si>
    <t>WIN-HNI-CGY-2812</t>
  </si>
  <si>
    <t>WIN-HNI-CGY-2825</t>
  </si>
  <si>
    <t>WIN-HNI-CGY-2833</t>
  </si>
  <si>
    <t>WIN-HNI-CGY-2909</t>
  </si>
  <si>
    <t>WIN-HNI-CGY-2ARB</t>
  </si>
  <si>
    <t>WIN-HNI-CGY-2ARY</t>
  </si>
  <si>
    <t>WIN-HNI-CGY-2B51</t>
  </si>
  <si>
    <t>WIN-HNI-CGY-2B94</t>
  </si>
  <si>
    <t>WIN-HNI-CGY-3025</t>
  </si>
  <si>
    <t>WIN-HNI-CGY-3179</t>
  </si>
  <si>
    <t>WIN-HNI-CGY-3181</t>
  </si>
  <si>
    <t>WIN-HNI-CGY-3188</t>
  </si>
  <si>
    <t>WIN-HNI-CGY-3220</t>
  </si>
  <si>
    <t>WIN-HNI-CGY-3264</t>
  </si>
  <si>
    <t>WIN-HNI-CGY-3304</t>
  </si>
  <si>
    <t>WIN-HNI-CGY-3370</t>
  </si>
  <si>
    <t>WIN-HNI-CGY-3371</t>
  </si>
  <si>
    <t>WIN-HNI-CGY-3618</t>
  </si>
  <si>
    <t>WIN-HNI-CGY-3707</t>
  </si>
  <si>
    <t>WIN-HNI-CGY-3916</t>
  </si>
  <si>
    <t>WIN-HNI-CGY-4011</t>
  </si>
  <si>
    <t>WIN-HNI-CGY-4085</t>
  </si>
  <si>
    <t>WIN-HNI-CGY-4108</t>
  </si>
  <si>
    <t>WIN-HNI-CGY-4136</t>
  </si>
  <si>
    <t>WIN-HNI-CGY-4171</t>
  </si>
  <si>
    <t>WIN-HNI-CGY-4263</t>
  </si>
  <si>
    <t>WIN-HNI-CGY-4306</t>
  </si>
  <si>
    <t>WIN-HNI-CGY-4317</t>
  </si>
  <si>
    <t>WIN-HNI-CGY-4327</t>
  </si>
  <si>
    <t>WIN-HNI-CGY-4328</t>
  </si>
  <si>
    <t>WIN-HNI-CGY-4425</t>
  </si>
  <si>
    <t>WIN-HNI-CGY-5219</t>
  </si>
  <si>
    <t>WIN-HNI-CGY-5340</t>
  </si>
  <si>
    <t>WIN-HNI-CGY-5342</t>
  </si>
  <si>
    <t>WIN-HNI-CGY-5366</t>
  </si>
  <si>
    <t>WIN-HNI-CGY-5415</t>
  </si>
  <si>
    <t>WIN-HNI-CGY-5576</t>
  </si>
  <si>
    <t>WIN-HNI-CGY-5615</t>
  </si>
  <si>
    <t>WIN-HNI-CGY-5643</t>
  </si>
  <si>
    <t>WIN-HNI-CGY-5727</t>
  </si>
  <si>
    <t>WIN-HNI-CGY-5879</t>
  </si>
  <si>
    <t>WIN-HNI-CGY-5895</t>
  </si>
  <si>
    <t>WIN-HNI-CGY-6044</t>
  </si>
  <si>
    <t>WIN-HNI-CGY-6289</t>
  </si>
  <si>
    <t>WIN-HNI-CMY-2AAI</t>
  </si>
  <si>
    <t>WIN-HNI-CMY-2ABA</t>
  </si>
  <si>
    <t>WIN-HNI-CMY-2AO3</t>
  </si>
  <si>
    <t>WIN-HNI-CMY-2AQC</t>
  </si>
  <si>
    <t>WIN-HNI-CMY-2AQI</t>
  </si>
  <si>
    <t>WIN-HNI-CMY-2ATC</t>
  </si>
  <si>
    <t>WIN-HNI-CMY-2ATS</t>
  </si>
  <si>
    <t>WIN-HNI-CMY-2ATV</t>
  </si>
  <si>
    <t>WIN-HNI-CMY-2AVU</t>
  </si>
  <si>
    <t>WIN-HNI-CMY-2AZX</t>
  </si>
  <si>
    <t>WIN-HNI-CMY-2B98</t>
  </si>
  <si>
    <t>WIN-HNI-CMY-5063</t>
  </si>
  <si>
    <t>WIN-HNI-CMY-5803</t>
  </si>
  <si>
    <t>WIN-HNI-CMY-5817</t>
  </si>
  <si>
    <t>WIN-HNI-CMY-6131</t>
  </si>
  <si>
    <t>WIN-HNI-CMY-6157</t>
  </si>
  <si>
    <t>WIN-HNI-CMY-6173</t>
  </si>
  <si>
    <t>WIN-HNI-CMY-6184</t>
  </si>
  <si>
    <t>WIN-HNI-CMY-6247</t>
  </si>
  <si>
    <t>WIN-HNI-CMY-6321</t>
  </si>
  <si>
    <t>WIN-HNI-CMY-6403</t>
  </si>
  <si>
    <t>WIN-HNI-CMY-6443</t>
  </si>
  <si>
    <t>WIN-HNI-CMY-6528</t>
  </si>
  <si>
    <t>WIN-HNI-CMY-6664</t>
  </si>
  <si>
    <t>WIN-HNI-CMY-6683</t>
  </si>
  <si>
    <t>WIN-HNI-DAH-1706</t>
  </si>
  <si>
    <t>WIN-HNI-DAH-2A20</t>
  </si>
  <si>
    <t>WIN-HNI-DAH-2AFW</t>
  </si>
  <si>
    <t>WIN-HNI-DAH-2ASU</t>
  </si>
  <si>
    <t>WIN-HNI-DAH-2B08</t>
  </si>
  <si>
    <t>WIN-HNI-DAH-2B09</t>
  </si>
  <si>
    <t>WIN-HNI-DAH-2B96</t>
  </si>
  <si>
    <t>WIN-HNI-DAH-3088</t>
  </si>
  <si>
    <t>WIN-HNI-DAH-3089</t>
  </si>
  <si>
    <t>WIN-HNI-DAH-3094</t>
  </si>
  <si>
    <t>WIN-HNI-DAH-3095</t>
  </si>
  <si>
    <t>WIN-HNI-DAH-3131</t>
  </si>
  <si>
    <t>WIN-HNI-DAH-3132</t>
  </si>
  <si>
    <t>WIN-HNI-DAH-3277</t>
  </si>
  <si>
    <t>WIN-HNI-DAH-3290</t>
  </si>
  <si>
    <t>WIN-HNI-DAH-3324</t>
  </si>
  <si>
    <t>WIN-HNI-DAH-3499</t>
  </si>
  <si>
    <t>WIN-HNI-DAH-3617</t>
  </si>
  <si>
    <t>WIN-HNI-DAH-3754</t>
  </si>
  <si>
    <t>WIN-HNI-DAH-3776</t>
  </si>
  <si>
    <t>WIN-HNI-DAH-3876</t>
  </si>
  <si>
    <t>WIN-HNI-DAH-3910</t>
  </si>
  <si>
    <t>WIN-HNI-DAH-3990</t>
  </si>
  <si>
    <t>WIN-HNI-DAH-3995</t>
  </si>
  <si>
    <t>WIN-HNI-DAH-4110</t>
  </si>
  <si>
    <t>WIN-HNI-DAH-4122</t>
  </si>
  <si>
    <t>WIN-HNI-DAH-4197</t>
  </si>
  <si>
    <t>WIN-HNI-DAH-4287</t>
  </si>
  <si>
    <t>WIN-HNI-DAH-4484</t>
  </si>
  <si>
    <t>WIN-HNI-DAH-4968</t>
  </si>
  <si>
    <t>WIN-HNI-DAH-4986</t>
  </si>
  <si>
    <t>WIN-HNI-DAH-5090</t>
  </si>
  <si>
    <t>WIN-HNI-DAH-5177</t>
  </si>
  <si>
    <t>WIN-HNI-DAH-5190</t>
  </si>
  <si>
    <t>WIN-HNI-DAH-5207</t>
  </si>
  <si>
    <t>WIN-HNI-DAH-5284</t>
  </si>
  <si>
    <t>WIN-HNI-DAH-5313</t>
  </si>
  <si>
    <t>WIN-HNI-DAH-5380</t>
  </si>
  <si>
    <t>WIN-HNI-DAH-5394</t>
  </si>
  <si>
    <t>WIN-HNI-DAH-5501</t>
  </si>
  <si>
    <t>WIN-HNI-DAH-5619</t>
  </si>
  <si>
    <t>WIN-HNI-DAH-5792</t>
  </si>
  <si>
    <t>WIN-HNI-DAH-5859</t>
  </si>
  <si>
    <t>WIN-HNI-DAH-5906</t>
  </si>
  <si>
    <t>WIN-HNI-DAH-5936</t>
  </si>
  <si>
    <t>WIN-HNI-DAH-6094</t>
  </si>
  <si>
    <t>WIN-HNI-DAH-6128</t>
  </si>
  <si>
    <t>WIN-HNI-DAH-6153</t>
  </si>
  <si>
    <t>WIN-HNI-DAH-6312</t>
  </si>
  <si>
    <t>WIN-HNI-DAH-6400</t>
  </si>
  <si>
    <t>WIN-HNI-DAH-6585</t>
  </si>
  <si>
    <t>WIN-HNI-DAH-6629</t>
  </si>
  <si>
    <t>WIN-HNI-DDA-1553</t>
  </si>
  <si>
    <t>WIN-HNI-DDA-1589</t>
  </si>
  <si>
    <t>WIN-HNI-DDA-1606</t>
  </si>
  <si>
    <t>WIN-HNI-DDA-1650</t>
  </si>
  <si>
    <t>WIN-HNI-DDA-1660</t>
  </si>
  <si>
    <t>WIN-HNI-DDA-1664</t>
  </si>
  <si>
    <t>WIN-HNI-DDA-1666</t>
  </si>
  <si>
    <t>WIN-HNI-DDA-2078</t>
  </si>
  <si>
    <t>WIN-HNI-DDA-2117</t>
  </si>
  <si>
    <t>WIN-HNI-DDA-2144</t>
  </si>
  <si>
    <t>WIN-HNI-DDA-2164</t>
  </si>
  <si>
    <t>WIN-HNI-DDA-2192</t>
  </si>
  <si>
    <t>WIN-HNI-DDA-2219</t>
  </si>
  <si>
    <t>WIN-HNI-DDA-2220</t>
  </si>
  <si>
    <t>WIN-HNI-DDA-2260</t>
  </si>
  <si>
    <t>WIN-HNI-DDA-2296</t>
  </si>
  <si>
    <t>WIN-HNI-DDA-2297</t>
  </si>
  <si>
    <t>WIN-HNI-DDA-2340</t>
  </si>
  <si>
    <t>WIN-HNI-DDA-2371</t>
  </si>
  <si>
    <t>WIN-HNI-DDA-2403</t>
  </si>
  <si>
    <t>WIN-HNI-DDA-2406</t>
  </si>
  <si>
    <t>WIN-HNI-DDA-2412</t>
  </si>
  <si>
    <t>WIN-HNI-DDA-2413</t>
  </si>
  <si>
    <t>WIN-HNI-DDA-2430</t>
  </si>
  <si>
    <t>WIN-HNI-DDA-2537</t>
  </si>
  <si>
    <t>WIN-HNI-DDA-2556</t>
  </si>
  <si>
    <t>WIN-HNI-DDA-2557</t>
  </si>
  <si>
    <t>WIN-HNI-DDA-2743</t>
  </si>
  <si>
    <t>WIN-HNI-DDA-2771</t>
  </si>
  <si>
    <t>WIN-HNI-DDA-2781</t>
  </si>
  <si>
    <t>WIN-HNI-DDA-2782</t>
  </si>
  <si>
    <t>WIN-HNI-DDA-2814</t>
  </si>
  <si>
    <t>WIN-HNI-DDA-2841</t>
  </si>
  <si>
    <t>WIN-HNI-DDA-2926</t>
  </si>
  <si>
    <t>WIN-HNI-DDA-2AYC</t>
  </si>
  <si>
    <t>WIN-HNI-DDA-3608</t>
  </si>
  <si>
    <t>WIN-HNI-DDA-3841</t>
  </si>
  <si>
    <t>WIN-HNI-DDA-3951</t>
  </si>
  <si>
    <t>WIN-HNI-DDA-3961</t>
  </si>
  <si>
    <t>WIN-HNI-DDA-4255</t>
  </si>
  <si>
    <t>WIN-HNI-DDA-4294</t>
  </si>
  <si>
    <t>WIN-HNI-DDA-4511</t>
  </si>
  <si>
    <t>WIN-HNI-DDA-4870</t>
  </si>
  <si>
    <t>WIN-HNI-DDA-5303</t>
  </si>
  <si>
    <t>WIN-HNI-DDA-5434</t>
  </si>
  <si>
    <t>WIN-HNI-DDA-5453</t>
  </si>
  <si>
    <t>WIN-HNI-DDA-5467</t>
  </si>
  <si>
    <t>WIN-HNI-DDA-5468</t>
  </si>
  <si>
    <t>WIN-HNI-DDA-5680</t>
  </si>
  <si>
    <t>WIN-HNI-DDA-5681</t>
  </si>
  <si>
    <t>WIN-HNI-DDA-5950</t>
  </si>
  <si>
    <t>WIN-HNI-DDA-5987</t>
  </si>
  <si>
    <t>WIN-HNI-DDA-6156</t>
  </si>
  <si>
    <t>WIN-HNI-DDA-6456</t>
  </si>
  <si>
    <t>WIN-HNI-DDA-6684</t>
  </si>
  <si>
    <t>WIN-HNI-DDA-F209</t>
  </si>
  <si>
    <t>WIN-HNI-DPG-1569</t>
  </si>
  <si>
    <t>WIN-HNI-DPG-2AJI</t>
  </si>
  <si>
    <t>WIN-HNI-DPG-2AJS</t>
  </si>
  <si>
    <t>WIN-HNI-DPG-2AKV</t>
  </si>
  <si>
    <t>WIN-HNI-DPG-2AON</t>
  </si>
  <si>
    <t>WIN-HNI-DPG-2AUE</t>
  </si>
  <si>
    <t>WIN-HNI-DPG-2AUY</t>
  </si>
  <si>
    <t>WIN-HNI-DPG-5535</t>
  </si>
  <si>
    <t>WIN-HNI-DPG-5579</t>
  </si>
  <si>
    <t>WIN-HNI-DPG-6054</t>
  </si>
  <si>
    <t>WIN-HNI-DPG-6481</t>
  </si>
  <si>
    <t>WIN-HNI-DPG-6486</t>
  </si>
  <si>
    <t>WIN-HNI-DPG-6613</t>
  </si>
  <si>
    <t>WIN-HNI-DPG-6728</t>
  </si>
  <si>
    <t>WIN-HNI-DPG-6847</t>
  </si>
  <si>
    <t>WIN-HNI-DPG-6891</t>
  </si>
  <si>
    <t>WIN-HNI-GLM-1699</t>
  </si>
  <si>
    <t>WIN-HNI-GLM-2797</t>
  </si>
  <si>
    <t>WIN-HNI-GLM-2924</t>
  </si>
  <si>
    <t>WIN-HNI-GLM-2984</t>
  </si>
  <si>
    <t>WIN-HNI-GLM-2AJE</t>
  </si>
  <si>
    <t>WIN-HNI-GLM-2AR5</t>
  </si>
  <si>
    <t>WIN-HNI-GLM-2AX6</t>
  </si>
  <si>
    <t>WIN-HNI-GLM-2AYT</t>
  </si>
  <si>
    <t>WIN-HNI-GLM-2B13</t>
  </si>
  <si>
    <t>WIN-HNI-GLM-3160</t>
  </si>
  <si>
    <t>WIN-HNI-GLM-3161</t>
  </si>
  <si>
    <t>WIN-HNI-GLM-3178</t>
  </si>
  <si>
    <t>WIN-HNI-GLM-3232</t>
  </si>
  <si>
    <t>WIN-HNI-GLM-3260</t>
  </si>
  <si>
    <t>WIN-HNI-GLM-3261</t>
  </si>
  <si>
    <t>WIN-HNI-GLM-3275</t>
  </si>
  <si>
    <t>WIN-HNI-GLM-3571</t>
  </si>
  <si>
    <t>WIN-HNI-GLM-3572</t>
  </si>
  <si>
    <t>WIN-HNI-GLM-3659</t>
  </si>
  <si>
    <t>WIN-HNI-GLM-3837</t>
  </si>
  <si>
    <t>WIN-HNI-GLM-3960</t>
  </si>
  <si>
    <t>WIN-HNI-GLM-3994</t>
  </si>
  <si>
    <t>WIN-HNI-GLM-4064</t>
  </si>
  <si>
    <t>WIN-HNI-GLM-4102</t>
  </si>
  <si>
    <t>WIN-HNI-GLM-4124</t>
  </si>
  <si>
    <t>WIN-HNI-GLM-4192</t>
  </si>
  <si>
    <t>WIN-HNI-GLM-4262</t>
  </si>
  <si>
    <t>WIN-HNI-GLM-4357</t>
  </si>
  <si>
    <t>WIN-HNI-GLM-4442</t>
  </si>
  <si>
    <t>WIN-HNI-GLM-4504</t>
  </si>
  <si>
    <t>WIN-HNI-GLM-4566</t>
  </si>
  <si>
    <t>WIN-HNI-GLM-4801</t>
  </si>
  <si>
    <t>WIN-HNI-GLM-4864</t>
  </si>
  <si>
    <t>WIN-HNI-GLM-4880</t>
  </si>
  <si>
    <t>WIN-HNI-GLM-5285</t>
  </si>
  <si>
    <t>WIN-HNI-GLM-5347</t>
  </si>
  <si>
    <t>WIN-HNI-GLM-5431</t>
  </si>
  <si>
    <t>WIN-HNI-GLM-5488</t>
  </si>
  <si>
    <t>WIN-HNI-GLM-5580</t>
  </si>
  <si>
    <t>WIN-HNI-GLM-5582</t>
  </si>
  <si>
    <t>WIN-HNI-GLM-5605</t>
  </si>
  <si>
    <t>WIN-HNI-GLM-5609</t>
  </si>
  <si>
    <t>WIN-HNI-GLM-5616</t>
  </si>
  <si>
    <t>WIN-HNI-GLM-5617</t>
  </si>
  <si>
    <t>WIN-HNI-GLM-5621</t>
  </si>
  <si>
    <t>WIN-HNI-GLM-5622</t>
  </si>
  <si>
    <t>WIN-HNI-GLM-5635</t>
  </si>
  <si>
    <t>WIN-HNI-GLM-5636</t>
  </si>
  <si>
    <t>WIN-HNI-GLM-5660</t>
  </si>
  <si>
    <t>WIN-HNI-GLM-5665</t>
  </si>
  <si>
    <t>WIN-HNI-GLM-5666</t>
  </si>
  <si>
    <t>WIN-HNI-GLM-5667</t>
  </si>
  <si>
    <t>WIN-HNI-GLM-5812</t>
  </si>
  <si>
    <t>WIN-HNI-GLM-5925</t>
  </si>
  <si>
    <t>WIN-HNI-GLM-6225</t>
  </si>
  <si>
    <t>WIN-HNI-GLM-6226</t>
  </si>
  <si>
    <t>WIN-HNI-GLM-6485</t>
  </si>
  <si>
    <t>WIN-HNI-GLM-6939</t>
  </si>
  <si>
    <t>WIN-HNI-GLM-6990</t>
  </si>
  <si>
    <t>WIN-HNI-GLM-F205</t>
  </si>
  <si>
    <t>WIN-HNI-HBT-1535</t>
  </si>
  <si>
    <t>WIN-HNI-HBT-1539</t>
  </si>
  <si>
    <t>WIN-HNI-HBT-1654</t>
  </si>
  <si>
    <t>WIN-HNI-HBT-1658</t>
  </si>
  <si>
    <t>WIN-HNI-HBT-1675</t>
  </si>
  <si>
    <t>WIN-HNI-HBT-2014</t>
  </si>
  <si>
    <t>WIN-HNI-HBT-2015</t>
  </si>
  <si>
    <t>WIN-HNI-HBT-2018</t>
  </si>
  <si>
    <t>WIN-HNI-HBT-2031</t>
  </si>
  <si>
    <t>WIN-HNI-HBT-2040</t>
  </si>
  <si>
    <t>WIN-HNI-HBT-2050</t>
  </si>
  <si>
    <t>WIN-HNI-HBT-2054</t>
  </si>
  <si>
    <t>WIN-HNI-HBT-2059</t>
  </si>
  <si>
    <t>WIN-HNI-HBT-2061</t>
  </si>
  <si>
    <t>WIN-HNI-HBT-2071</t>
  </si>
  <si>
    <t>WIN-HNI-HBT-2080</t>
  </si>
  <si>
    <t>WIN-HNI-HBT-2085</t>
  </si>
  <si>
    <t>WIN-HNI-HBT-2091</t>
  </si>
  <si>
    <t>WIN-HNI-HBT-2123</t>
  </si>
  <si>
    <t>WIN-HNI-HBT-2125</t>
  </si>
  <si>
    <t>WIN-HNI-HBT-2139</t>
  </si>
  <si>
    <t>WIN-HNI-HBT-2141</t>
  </si>
  <si>
    <t>WIN-HNI-HBT-2151</t>
  </si>
  <si>
    <t>WIN-HNI-HBT-2167</t>
  </si>
  <si>
    <t>WIN-HNI-HBT-2178</t>
  </si>
  <si>
    <t>WIN-HNI-HBT-2190</t>
  </si>
  <si>
    <t>WIN-HNI-HBT-2232</t>
  </si>
  <si>
    <t>WIN-HNI-HBT-2254</t>
  </si>
  <si>
    <t>WIN-HNI-HBT-2256</t>
  </si>
  <si>
    <t>WIN-HNI-HBT-2321</t>
  </si>
  <si>
    <t>WIN-HNI-HBT-2322</t>
  </si>
  <si>
    <t>WIN-HNI-HBT-2323</t>
  </si>
  <si>
    <t>WIN-HNI-HBT-2351</t>
  </si>
  <si>
    <t>WIN-HNI-HBT-2352</t>
  </si>
  <si>
    <t>WIN-HNI-HBT-2400</t>
  </si>
  <si>
    <t>WIN-HNI-HBT-2416</t>
  </si>
  <si>
    <t>WIN-HNI-HBT-2441</t>
  </si>
  <si>
    <t>WIN-HNI-HBT-2539</t>
  </si>
  <si>
    <t>WIN-HNI-HBT-2737</t>
  </si>
  <si>
    <t>WIN-HNI-HBT-2758</t>
  </si>
  <si>
    <t>WIN-HNI-HBT-2759</t>
  </si>
  <si>
    <t>WIN-HNI-HBT-2770</t>
  </si>
  <si>
    <t>WIN-HNI-HBT-2776</t>
  </si>
  <si>
    <t>WIN-HNI-HBT-2792</t>
  </si>
  <si>
    <t>WIN-HNI-HBT-2AL8</t>
  </si>
  <si>
    <t>WIN-HNI-HBT-3015</t>
  </si>
  <si>
    <t>WIN-HNI-HBT-3105</t>
  </si>
  <si>
    <t>WIN-HNI-HBT-3180</t>
  </si>
  <si>
    <t>WIN-HNI-HBT-3227</t>
  </si>
  <si>
    <t>WIN-HNI-HBT-3350</t>
  </si>
  <si>
    <t>WIN-HNI-HBT-3641</t>
  </si>
  <si>
    <t>WIN-HNI-HBT-3840</t>
  </si>
  <si>
    <t>WIN-HNI-HBT-4023</t>
  </si>
  <si>
    <t>WIN-HNI-HBT-4067</t>
  </si>
  <si>
    <t>WIN-HNI-HBT-4135</t>
  </si>
  <si>
    <t>WIN-HNI-HBT-4340</t>
  </si>
  <si>
    <t>WIN-HNI-HBT-4526</t>
  </si>
  <si>
    <t>WIN-HNI-HBT-4799</t>
  </si>
  <si>
    <t>WIN-HNI-HBT-4810</t>
  </si>
  <si>
    <t>WIN-HNI-HBT-5304</t>
  </si>
  <si>
    <t>WIN-HNI-HBT-5489</t>
  </si>
  <si>
    <t>WIN-HNI-HBT-5554</t>
  </si>
  <si>
    <t>WIN-HNI-HBT-5612</t>
  </si>
  <si>
    <t>WIN-HNI-HBT-5856</t>
  </si>
  <si>
    <t>WIN-HNI-HBT-6091</t>
  </si>
  <si>
    <t>WIN-HNI-HBT-6639</t>
  </si>
  <si>
    <t>WIN-HNI-HDC-1588</t>
  </si>
  <si>
    <t>WIN-HNI-HDC-2A16</t>
  </si>
  <si>
    <t>WIN-HNI-HDC-2A69</t>
  </si>
  <si>
    <t>WIN-HNI-HDC-2AKT</t>
  </si>
  <si>
    <t>WIN-HNI-HDC-2ANL</t>
  </si>
  <si>
    <t>WIN-HNI-HDC-2ARO</t>
  </si>
  <si>
    <t>WIN-HNI-HDC-2ARS</t>
  </si>
  <si>
    <t>WIN-HNI-HDC-2AV1</t>
  </si>
  <si>
    <t>WIN-HNI-HDC-3072</t>
  </si>
  <si>
    <t>WIN-HNI-HDC-3133</t>
  </si>
  <si>
    <t>WIN-HNI-HDC-3239</t>
  </si>
  <si>
    <t>WIN-HNI-HDC-3455</t>
  </si>
  <si>
    <t>WIN-HNI-HDC-3639</t>
  </si>
  <si>
    <t>WIN-HNI-HDC-3690</t>
  </si>
  <si>
    <t>WIN-HNI-HDC-3714</t>
  </si>
  <si>
    <t>WIN-HNI-HDC-3722</t>
  </si>
  <si>
    <t>WIN-HNI-HDC-3729</t>
  </si>
  <si>
    <t>WIN-HNI-HDC-3882</t>
  </si>
  <si>
    <t>WIN-HNI-HDC-3999</t>
  </si>
  <si>
    <t>WIN-HNI-HDC-4000</t>
  </si>
  <si>
    <t>WIN-HNI-HDC-4024</t>
  </si>
  <si>
    <t>WIN-HNI-HDC-4364</t>
  </si>
  <si>
    <t>WIN-HNI-HDC-4520</t>
  </si>
  <si>
    <t>WIN-HNI-HDC-4521</t>
  </si>
  <si>
    <t>WIN-HNI-HDC-4767</t>
  </si>
  <si>
    <t>WIN-HNI-HDC-4924</t>
  </si>
  <si>
    <t>WIN-HNI-HDC-5509</t>
  </si>
  <si>
    <t>WIN-HNI-HDC-5586</t>
  </si>
  <si>
    <t>WIN-HNI-HDC-6075</t>
  </si>
  <si>
    <t>WIN-HNI-HDC-6163</t>
  </si>
  <si>
    <t>WIN-HNI-HDC-6405</t>
  </si>
  <si>
    <t>WIN-HNI-HDC-6743</t>
  </si>
  <si>
    <t>WIN-HNI-HDC-6760</t>
  </si>
  <si>
    <t>WIN-HNI-HDC-6768</t>
  </si>
  <si>
    <t>WIN-HNI-HDC-6978</t>
  </si>
  <si>
    <t>WIN-HNI-HDG-1530</t>
  </si>
  <si>
    <t>WIN-HNI-HDG-1542</t>
  </si>
  <si>
    <t>WIN-HNI-HDG-1656</t>
  </si>
  <si>
    <t>WIN-HNI-HDG-2143</t>
  </si>
  <si>
    <t>WIN-HNI-HDG-2166</t>
  </si>
  <si>
    <t>WIN-HNI-HDG-2168</t>
  </si>
  <si>
    <t>WIN-HNI-HDG-2217</t>
  </si>
  <si>
    <t>WIN-HNI-HDG-2241</t>
  </si>
  <si>
    <t>WIN-HNI-HDG-2343</t>
  </si>
  <si>
    <t>WIN-HNI-HDG-2561</t>
  </si>
  <si>
    <t>WIN-HNI-HDG-2748</t>
  </si>
  <si>
    <t>WIN-HNI-HDG-2755</t>
  </si>
  <si>
    <t>WIN-HNI-HDG-2804</t>
  </si>
  <si>
    <t>WIN-HNI-HDG-2AAS</t>
  </si>
  <si>
    <t>WIN-HNI-HDG-2AMG</t>
  </si>
  <si>
    <t>WIN-HNI-HDG-2AP2</t>
  </si>
  <si>
    <t>WIN-HNI-HDG-2AQO</t>
  </si>
  <si>
    <t>WIN-HNI-HDG-2AT2</t>
  </si>
  <si>
    <t>WIN-HNI-HDG-2AUF</t>
  </si>
  <si>
    <t>WIN-HNI-HDG-2B55</t>
  </si>
  <si>
    <t>WIN-HNI-HDG-3026</t>
  </si>
  <si>
    <t>WIN-HNI-HDG-3038</t>
  </si>
  <si>
    <t>WIN-HNI-HDG-3123</t>
  </si>
  <si>
    <t>WIN-HNI-HDG-3142</t>
  </si>
  <si>
    <t>WIN-HNI-HDG-3210</t>
  </si>
  <si>
    <t>WIN-HNI-HDG-3229</t>
  </si>
  <si>
    <t>WIN-HNI-HDG-3238</t>
  </si>
  <si>
    <t>WIN-HNI-HDG-3247</t>
  </si>
  <si>
    <t>WIN-HNI-HDG-3346</t>
  </si>
  <si>
    <t>WIN-HNI-HDG-3476</t>
  </si>
  <si>
    <t>WIN-HNI-HDG-3552</t>
  </si>
  <si>
    <t>WIN-HNI-HDG-3601</t>
  </si>
  <si>
    <t>WIN-HNI-HDG-3609</t>
  </si>
  <si>
    <t>WIN-HNI-HDG-3623</t>
  </si>
  <si>
    <t>WIN-HNI-HDG-3716</t>
  </si>
  <si>
    <t>WIN-HNI-HDG-3728</t>
  </si>
  <si>
    <t>WIN-HNI-HDG-3752</t>
  </si>
  <si>
    <t>WIN-HNI-HDG-3777</t>
  </si>
  <si>
    <t>WIN-HNI-HDG-3890</t>
  </si>
  <si>
    <t>WIN-HNI-HDG-4077</t>
  </si>
  <si>
    <t>WIN-HNI-HDG-4144</t>
  </si>
  <si>
    <t>WIN-HNI-HDG-4174</t>
  </si>
  <si>
    <t>WIN-HNI-HDG-4179</t>
  </si>
  <si>
    <t>WIN-HNI-HDG-4243</t>
  </si>
  <si>
    <t>WIN-HNI-HDG-4260</t>
  </si>
  <si>
    <t>WIN-HNI-HDG-4361</t>
  </si>
  <si>
    <t>WIN-HNI-HDG-4414</t>
  </si>
  <si>
    <t>WIN-HNI-HDG-4513</t>
  </si>
  <si>
    <t>WIN-HNI-HDG-4594</t>
  </si>
  <si>
    <t>WIN-HNI-HDG-4610</t>
  </si>
  <si>
    <t>WIN-HNI-HDG-4640</t>
  </si>
  <si>
    <t>WIN-HNI-HDG-4863</t>
  </si>
  <si>
    <t>WIN-HNI-HDG-5020</t>
  </si>
  <si>
    <t>WIN-HNI-HDG-5055</t>
  </si>
  <si>
    <t>WIN-HNI-HDG-5089</t>
  </si>
  <si>
    <t>WIN-HNI-HDG-5351</t>
  </si>
  <si>
    <t>WIN-HNI-HDG-5377</t>
  </si>
  <si>
    <t>WIN-HNI-HDG-5832</t>
  </si>
  <si>
    <t>WIN-HNI-HDG-5857</t>
  </si>
  <si>
    <t>WIN-HNI-HDG-6017</t>
  </si>
  <si>
    <t>WIN-HNI-HDG-6081</t>
  </si>
  <si>
    <t>WIN-HNI-HDG-6119</t>
  </si>
  <si>
    <t>WIN-HNI-HDG-6142</t>
  </si>
  <si>
    <t>WIN-HNI-HDG-6147</t>
  </si>
  <si>
    <t>WIN-HNI-HDG-6165</t>
  </si>
  <si>
    <t>WIN-HNI-HDG-6171</t>
  </si>
  <si>
    <t>WIN-HNI-HDG-6376</t>
  </si>
  <si>
    <t>WIN-HNI-HDG-6394</t>
  </si>
  <si>
    <t>WIN-HNI-HDG-6453</t>
  </si>
  <si>
    <t>WIN-HNI-HDG-6546</t>
  </si>
  <si>
    <t>WIN-HNI-HDG-6634</t>
  </si>
  <si>
    <t>WIN-HNI-HDG-6663</t>
  </si>
  <si>
    <t>WIN-HNI-HDG-6689</t>
  </si>
  <si>
    <t>WIN-HNI-HDG-6722</t>
  </si>
  <si>
    <t>WIN-HNI-HDG-6774</t>
  </si>
  <si>
    <t>WIN-HNI-HDG-6788</t>
  </si>
  <si>
    <t>WIN-HNI-HDG-6923</t>
  </si>
  <si>
    <t>WIN-HNI-HKM-2056</t>
  </si>
  <si>
    <t>WIN-HNI-HKM-2070</t>
  </si>
  <si>
    <t>WIN-HNI-HKM-2243</t>
  </si>
  <si>
    <t>WIN-HNI-HKM-2301</t>
  </si>
  <si>
    <t>WIN-HNI-HKM-2434</t>
  </si>
  <si>
    <t>WIN-HNI-HKM-2444</t>
  </si>
  <si>
    <t>WIN-HNI-HKM-2535</t>
  </si>
  <si>
    <t>WIN-HNI-HKM-2542</t>
  </si>
  <si>
    <t>WIN-HNI-HKM-2751</t>
  </si>
  <si>
    <t>WIN-HNI-HKM-2806</t>
  </si>
  <si>
    <t>WIN-HNI-HKM-2AS0</t>
  </si>
  <si>
    <t>WIN-HNI-HKM-2BJ1</t>
  </si>
  <si>
    <t>WIN-HNI-HKM-4007</t>
  </si>
  <si>
    <t>WIN-HNI-HKM-4117</t>
  </si>
  <si>
    <t>WIN-HNI-HKM-4540</t>
  </si>
  <si>
    <t>WIN-HNI-HKM-5567</t>
  </si>
  <si>
    <t>WIN-HNI-HKM-6148</t>
  </si>
  <si>
    <t>WIN-HNI-HKM-6212</t>
  </si>
  <si>
    <t>WIN-HNI-HKM-6380</t>
  </si>
  <si>
    <t>WIN-HNI-HKM-6387</t>
  </si>
  <si>
    <t>WIN-HNI-HMI-1644</t>
  </si>
  <si>
    <t>WIN-HNI-HMI-1651</t>
  </si>
  <si>
    <t>WIN-HNI-HMI-1669</t>
  </si>
  <si>
    <t>WIN-HNI-HMI-2020</t>
  </si>
  <si>
    <t>WIN-HNI-HMI-2063</t>
  </si>
  <si>
    <t>WIN-HNI-HMI-2082</t>
  </si>
  <si>
    <t>WIN-HNI-HMI-2165</t>
  </si>
  <si>
    <t>WIN-HNI-HMI-2175</t>
  </si>
  <si>
    <t>WIN-HNI-HMI-2233</t>
  </si>
  <si>
    <t>WIN-HNI-HMI-2274</t>
  </si>
  <si>
    <t>WIN-HNI-HMI-2292</t>
  </si>
  <si>
    <t>WIN-HNI-HMI-2303</t>
  </si>
  <si>
    <t>WIN-HNI-HMI-2308</t>
  </si>
  <si>
    <t>WIN-HNI-HMI-2357</t>
  </si>
  <si>
    <t>WIN-HNI-HMI-2361</t>
  </si>
  <si>
    <t>WIN-HNI-HMI-2368</t>
  </si>
  <si>
    <t>WIN-HNI-HMI-2370</t>
  </si>
  <si>
    <t>WIN-HNI-HMI-2392</t>
  </si>
  <si>
    <t>WIN-HNI-HMI-2418</t>
  </si>
  <si>
    <t>WIN-HNI-HMI-2419</t>
  </si>
  <si>
    <t>WIN-HNI-HMI-2424</t>
  </si>
  <si>
    <t>WIN-HNI-HMI-2427</t>
  </si>
  <si>
    <t>WIN-HNI-HMI-2428</t>
  </si>
  <si>
    <t>WIN-HNI-HMI-2538</t>
  </si>
  <si>
    <t>WIN-HNI-HMI-2563</t>
  </si>
  <si>
    <t>WIN-HNI-HMI-2747</t>
  </si>
  <si>
    <t>WIN-HNI-HMI-2763</t>
  </si>
  <si>
    <t>WIN-HNI-HMI-2773</t>
  </si>
  <si>
    <t>WIN-HNI-HMI-2799</t>
  </si>
  <si>
    <t>WIN-HNI-HMI-2801</t>
  </si>
  <si>
    <t>WIN-HNI-HMI-2807</t>
  </si>
  <si>
    <t>WIN-HNI-HMI-2811</t>
  </si>
  <si>
    <t>WIN-HNI-HMI-2816</t>
  </si>
  <si>
    <t>WIN-HNI-HMI-2823</t>
  </si>
  <si>
    <t>WIN-HNI-HMI-2846</t>
  </si>
  <si>
    <t>WIN-HNI-HMI-2853</t>
  </si>
  <si>
    <t>WIN-HNI-HMI-2969</t>
  </si>
  <si>
    <t>WIN-HNI-HMI-2982</t>
  </si>
  <si>
    <t>WIN-HNI-HMI-2995</t>
  </si>
  <si>
    <t>WIN-HNI-HMI-2AD0</t>
  </si>
  <si>
    <t>WIN-HNI-HMI-2AE8</t>
  </si>
  <si>
    <t>WIN-HNI-HMI-2AG9</t>
  </si>
  <si>
    <t>WIN-HNI-HMI-2AGS</t>
  </si>
  <si>
    <t>WIN-HNI-HMI-2AGV</t>
  </si>
  <si>
    <t>WIN-HNI-HMI-2AQ5</t>
  </si>
  <si>
    <t>WIN-HNI-HMI-2ARC</t>
  </si>
  <si>
    <t>WIN-HNI-HMI-2ATU</t>
  </si>
  <si>
    <t>WIN-HNI-HMI-2AYJ</t>
  </si>
  <si>
    <t>WIN-HNI-HMI-2B22</t>
  </si>
  <si>
    <t>WIN-HNI-HMI-2BB4</t>
  </si>
  <si>
    <t>WIN-HNI-HMI-2BB7</t>
  </si>
  <si>
    <t>WIN-HNI-HMI-3012</t>
  </si>
  <si>
    <t>WIN-HNI-HMI-3014</t>
  </si>
  <si>
    <t>WIN-HNI-HMI-3030</t>
  </si>
  <si>
    <t>WIN-HNI-HMI-3057</t>
  </si>
  <si>
    <t>WIN-HNI-HMI-3130</t>
  </si>
  <si>
    <t>WIN-HNI-HMI-3143</t>
  </si>
  <si>
    <t>WIN-HNI-HMI-3145</t>
  </si>
  <si>
    <t>WIN-HNI-HMI-3191</t>
  </si>
  <si>
    <t>WIN-HNI-HMI-3196</t>
  </si>
  <si>
    <t>WIN-HNI-HMI-3225</t>
  </si>
  <si>
    <t>WIN-HNI-HMI-3477</t>
  </si>
  <si>
    <t>WIN-HNI-HMI-3497</t>
  </si>
  <si>
    <t>WIN-HNI-HMI-3541</t>
  </si>
  <si>
    <t>WIN-HNI-HMI-3569</t>
  </si>
  <si>
    <t>WIN-HNI-HMI-3583</t>
  </si>
  <si>
    <t>WIN-HNI-HMI-3691</t>
  </si>
  <si>
    <t>WIN-HNI-HMI-3723</t>
  </si>
  <si>
    <t>WIN-HNI-HMI-3730</t>
  </si>
  <si>
    <t>WIN-HNI-HMI-3863</t>
  </si>
  <si>
    <t>WIN-HNI-HMI-3877</t>
  </si>
  <si>
    <t>WIN-HNI-HMI-3973</t>
  </si>
  <si>
    <t>WIN-HNI-HMI-4033</t>
  </si>
  <si>
    <t>WIN-HNI-HMI-4040</t>
  </si>
  <si>
    <t>WIN-HNI-HMI-4116</t>
  </si>
  <si>
    <t>WIN-HNI-HMI-4140</t>
  </si>
  <si>
    <t>WIN-HNI-HMI-4168</t>
  </si>
  <si>
    <t>WIN-HNI-HMI-4244</t>
  </si>
  <si>
    <t>WIN-HNI-HMI-4404</t>
  </si>
  <si>
    <t>WIN-HNI-HMI-4418</t>
  </si>
  <si>
    <t>WIN-HNI-HMI-4449</t>
  </si>
  <si>
    <t>WIN-HNI-HMI-4525</t>
  </si>
  <si>
    <t>WIN-HNI-HMI-4565</t>
  </si>
  <si>
    <t>WIN-HNI-HMI-4667</t>
  </si>
  <si>
    <t>WIN-HNI-HMI-4918</t>
  </si>
  <si>
    <t>WIN-HNI-HMI-5191</t>
  </si>
  <si>
    <t>WIN-HNI-HMI-5224</t>
  </si>
  <si>
    <t>WIN-HNI-HMI-5225</t>
  </si>
  <si>
    <t>WIN-HNI-HMI-5288</t>
  </si>
  <si>
    <t>WIN-HNI-HMI-5305</t>
  </si>
  <si>
    <t>WIN-HNI-HMI-5584</t>
  </si>
  <si>
    <t>WIN-HNI-HMI-5602</t>
  </si>
  <si>
    <t>WIN-HNI-HMI-5805</t>
  </si>
  <si>
    <t>WIN-HNI-HMI-5855</t>
  </si>
  <si>
    <t>WIN-HNI-HMI-6222</t>
  </si>
  <si>
    <t>WIN-HNI-HMI-6895</t>
  </si>
  <si>
    <t>WIN-HNI-LBN-1541</t>
  </si>
  <si>
    <t>WIN-HNI-LBN-1672</t>
  </si>
  <si>
    <t>WIN-HNI-LBN-2011</t>
  </si>
  <si>
    <t>WIN-HNI-LBN-2057</t>
  </si>
  <si>
    <t>WIN-HNI-LBN-2148</t>
  </si>
  <si>
    <t>WIN-HNI-LBN-2169</t>
  </si>
  <si>
    <t>WIN-HNI-LBN-2244</t>
  </si>
  <si>
    <t>WIN-HNI-LBN-2262</t>
  </si>
  <si>
    <t>WIN-HNI-LBN-2291</t>
  </si>
  <si>
    <t>WIN-HNI-LBN-2295</t>
  </si>
  <si>
    <t>WIN-HNI-LBN-2347</t>
  </si>
  <si>
    <t>WIN-HNI-LBN-2364</t>
  </si>
  <si>
    <t>WIN-HNI-LBN-2377</t>
  </si>
  <si>
    <t>WIN-HNI-LBN-2426</t>
  </si>
  <si>
    <t>WIN-HNI-LBN-2437</t>
  </si>
  <si>
    <t>WIN-HNI-LBN-2532</t>
  </si>
  <si>
    <t>WIN-HNI-LBN-2552</t>
  </si>
  <si>
    <t>WIN-HNI-LBN-2558</t>
  </si>
  <si>
    <t>WIN-HNI-LBN-2762</t>
  </si>
  <si>
    <t>WIN-HNI-LBN-2790</t>
  </si>
  <si>
    <t>WIN-HNI-LBN-2795</t>
  </si>
  <si>
    <t>WIN-HNI-LBN-2796</t>
  </si>
  <si>
    <t>WIN-HNI-LBN-2798</t>
  </si>
  <si>
    <t>WIN-HNI-LBN-2803</t>
  </si>
  <si>
    <t>WIN-HNI-LBN-2826</t>
  </si>
  <si>
    <t>WIN-HNI-LBN-2827</t>
  </si>
  <si>
    <t>WIN-HNI-LBN-2999</t>
  </si>
  <si>
    <t>WIN-HNI-LBN-2ACW</t>
  </si>
  <si>
    <t>WIN-HNI-LBN-2AGP</t>
  </si>
  <si>
    <t>WIN-HNI-LBN-2ARH</t>
  </si>
  <si>
    <t>WIN-HNI-LBN-2AXC</t>
  </si>
  <si>
    <t>WIN-HNI-LBN-2AZ5</t>
  </si>
  <si>
    <t>WIN-HNI-LBN-3073</t>
  </si>
  <si>
    <t>WIN-HNI-LBN-3177</t>
  </si>
  <si>
    <t>WIN-HNI-LBN-3182</t>
  </si>
  <si>
    <t>WIN-HNI-LBN-3231</t>
  </si>
  <si>
    <t>WIN-HNI-LBN-3246</t>
  </si>
  <si>
    <t>WIN-HNI-LBN-3433</t>
  </si>
  <si>
    <t>WIN-HNI-LBN-3528</t>
  </si>
  <si>
    <t>WIN-HNI-LBN-3553</t>
  </si>
  <si>
    <t>WIN-HNI-LBN-3573</t>
  </si>
  <si>
    <t>WIN-HNI-LBN-3651</t>
  </si>
  <si>
    <t>WIN-HNI-LBN-3652</t>
  </si>
  <si>
    <t>WIN-HNI-LBN-3683</t>
  </si>
  <si>
    <t>WIN-HNI-LBN-3862</t>
  </si>
  <si>
    <t>WIN-HNI-LBN-3883</t>
  </si>
  <si>
    <t>WIN-HNI-LBN-3891</t>
  </si>
  <si>
    <t>WIN-HNI-LBN-3901</t>
  </si>
  <si>
    <t>WIN-HNI-LBN-3949</t>
  </si>
  <si>
    <t>WIN-HNI-LBN-4066</t>
  </si>
  <si>
    <t>WIN-HNI-LBN-4276</t>
  </si>
  <si>
    <t>WIN-HNI-LBN-4305</t>
  </si>
  <si>
    <t>WIN-HNI-LBN-4331</t>
  </si>
  <si>
    <t>WIN-HNI-LBN-4411</t>
  </si>
  <si>
    <t>WIN-HNI-LBN-4424</t>
  </si>
  <si>
    <t>WIN-HNI-LBN-4503</t>
  </si>
  <si>
    <t>WIN-HNI-LBN-4517</t>
  </si>
  <si>
    <t>WIN-HNI-LBN-4534</t>
  </si>
  <si>
    <t>WIN-HNI-LBN-4539</t>
  </si>
  <si>
    <t>WIN-HNI-LBN-4611</t>
  </si>
  <si>
    <t>WIN-HNI-LBN-4800</t>
  </si>
  <si>
    <t>WIN-HNI-LBN-4912</t>
  </si>
  <si>
    <t>WIN-HNI-LBN-4959</t>
  </si>
  <si>
    <t>WIN-HNI-LBN-5408</t>
  </si>
  <si>
    <t>WIN-HNI-LBN-5430</t>
  </si>
  <si>
    <t>WIN-HNI-LBN-5524</t>
  </si>
  <si>
    <t>WIN-HNI-LBN-5542</t>
  </si>
  <si>
    <t>WIN-HNI-LBN-5629</t>
  </si>
  <si>
    <t>WIN-HNI-LBN-5721</t>
  </si>
  <si>
    <t>WIN-HNI-LBN-5740</t>
  </si>
  <si>
    <t>WIN-HNI-LBN-5907</t>
  </si>
  <si>
    <t>WIN-HNI-LBN-6074</t>
  </si>
  <si>
    <t>WIN-HNI-LBN-6314</t>
  </si>
  <si>
    <t>WIN-HNI-LBN-6713</t>
  </si>
  <si>
    <t>WIN-HNI-LBN-6754</t>
  </si>
  <si>
    <t>WIN-HNI-LBN-6776</t>
  </si>
  <si>
    <t>WIN-HNI-MDC-2ALT</t>
  </si>
  <si>
    <t>WIN-HNI-MDC-2ATL</t>
  </si>
  <si>
    <t>WIN-HNI-MDC-2ATX</t>
  </si>
  <si>
    <t>WIN-HNI-MDC-2AXK</t>
  </si>
  <si>
    <t>WIN-HNI-MDC-2AXL</t>
  </si>
  <si>
    <t>WIN-HNI-MDC-2AXM</t>
  </si>
  <si>
    <t>WIN-HNI-MDC-5470</t>
  </si>
  <si>
    <t>WIN-HNI-MDC-5686</t>
  </si>
  <si>
    <t>WIN-HNI-MDC-5874</t>
  </si>
  <si>
    <t>WIN-HNI-MDC-5945</t>
  </si>
  <si>
    <t>WIN-HNI-MDC-6402</t>
  </si>
  <si>
    <t>WIN-HNI-MDC-6444</t>
  </si>
  <si>
    <t>WIN-HNI-MDC-6610</t>
  </si>
  <si>
    <t>WIN-HNI-MDC-6794</t>
  </si>
  <si>
    <t>WIN-HNI-MDC-6856</t>
  </si>
  <si>
    <t>WIN-HNI-MDC-6880</t>
  </si>
  <si>
    <t>WIN-HNI-MDC-6892</t>
  </si>
  <si>
    <t>WIN-HNI-MDC-6929</t>
  </si>
  <si>
    <t>WIN-HNI-MLH-2A83</t>
  </si>
  <si>
    <t>WIN-HNI-MLH-2AA2</t>
  </si>
  <si>
    <t>WIN-HNI-MLH-2AGZ</t>
  </si>
  <si>
    <t>WIN-HNI-MLH-2AHM</t>
  </si>
  <si>
    <t>WIN-HNI-MLH-2AST</t>
  </si>
  <si>
    <t>WIN-HNI-MLH-2AWK</t>
  </si>
  <si>
    <t>WIN-HNI-MLH-2AWX</t>
  </si>
  <si>
    <t>WIN-HNI-MLH-2AWZ</t>
  </si>
  <si>
    <t>WIN-HNI-MLH-2AXT</t>
  </si>
  <si>
    <t>WIN-HNI-MLH-2AXX</t>
  </si>
  <si>
    <t>WIN-HNI-MLH-2AY2</t>
  </si>
  <si>
    <t>WIN-HNI-MLH-2AZT</t>
  </si>
  <si>
    <t>WIN-HNI-MLH-2B07</t>
  </si>
  <si>
    <t>WIN-HNI-MLH-2B36</t>
  </si>
  <si>
    <t>WIN-HNI-MLH-4210</t>
  </si>
  <si>
    <t>WIN-HNI-MLH-4360</t>
  </si>
  <si>
    <t>WIN-HNI-MLH-4417</t>
  </si>
  <si>
    <t>WIN-HNI-MLH-4832</t>
  </si>
  <si>
    <t>WIN-HNI-MLH-4927</t>
  </si>
  <si>
    <t>WIN-HNI-MLH-5255</t>
  </si>
  <si>
    <t>WIN-HNI-MLH-5266</t>
  </si>
  <si>
    <t>WIN-HNI-MLH-5267</t>
  </si>
  <si>
    <t>WIN-HNI-MLH-5308</t>
  </si>
  <si>
    <t>WIN-HNI-MLH-5674</t>
  </si>
  <si>
    <t>WIN-HNI-MLH-6262</t>
  </si>
  <si>
    <t>WIN-HNI-MLH-6462</t>
  </si>
  <si>
    <t>WIN-HNI-MLH-6476</t>
  </si>
  <si>
    <t>WIN-HNI-MLH-6569</t>
  </si>
  <si>
    <t>WIN-HNI-MLH-6739</t>
  </si>
  <si>
    <t>WIN-HNI-NTL-1635</t>
  </si>
  <si>
    <t>WIN-HNI-NTL-1657</t>
  </si>
  <si>
    <t>WIN-HNI-NTL-1698</t>
  </si>
  <si>
    <t>WIN-HNI-NTL-2012</t>
  </si>
  <si>
    <t>WIN-HNI-NTL-2024</t>
  </si>
  <si>
    <t>WIN-HNI-NTL-2083</t>
  </si>
  <si>
    <t>WIN-HNI-NTL-2119</t>
  </si>
  <si>
    <t>WIN-HNI-NTL-2275</t>
  </si>
  <si>
    <t>WIN-HNI-NTL-2395</t>
  </si>
  <si>
    <t>WIN-HNI-NTL-2409</t>
  </si>
  <si>
    <t>WIN-HNI-NTL-2745</t>
  </si>
  <si>
    <t>WIN-HNI-NTL-2760</t>
  </si>
  <si>
    <t>WIN-HNI-NTL-2829</t>
  </si>
  <si>
    <t>WIN-HNI-NTL-2835</t>
  </si>
  <si>
    <t>WIN-HNI-NTL-2A78</t>
  </si>
  <si>
    <t>WIN-HNI-NTL-2AFN</t>
  </si>
  <si>
    <t>WIN-HNI-NTL-2AGK</t>
  </si>
  <si>
    <t>WIN-HNI-NTL-2AHL</t>
  </si>
  <si>
    <t>WIN-HNI-NTL-2AM9</t>
  </si>
  <si>
    <t>WIN-HNI-NTL-2AQV</t>
  </si>
  <si>
    <t>WIN-HNI-NTL-2ARU</t>
  </si>
  <si>
    <t>WIN-HNI-NTL-2ATW</t>
  </si>
  <si>
    <t>WIN-HNI-NTL-2AWL</t>
  </si>
  <si>
    <t>WIN-HNI-NTL-2AX5</t>
  </si>
  <si>
    <t>WIN-HNI-NTL-2B24</t>
  </si>
  <si>
    <t>WIN-HNI-NTL-2BA2</t>
  </si>
  <si>
    <t>WIN-HNI-NTL-3011</t>
  </si>
  <si>
    <t>WIN-HNI-NTL-3055</t>
  </si>
  <si>
    <t>WIN-HNI-NTL-3081</t>
  </si>
  <si>
    <t>WIN-HNI-NTL-3107</t>
  </si>
  <si>
    <t>WIN-HNI-NTL-3159</t>
  </si>
  <si>
    <t>WIN-HNI-NTL-3162</t>
  </si>
  <si>
    <t>WIN-HNI-NTL-3168</t>
  </si>
  <si>
    <t>WIN-HNI-NTL-3197</t>
  </si>
  <si>
    <t>WIN-HNI-NTL-3208</t>
  </si>
  <si>
    <t>WIN-HNI-NTL-3266</t>
  </si>
  <si>
    <t>WIN-HNI-NTL-3278</t>
  </si>
  <si>
    <t>WIN-HNI-NTL-3279</t>
  </si>
  <si>
    <t>WIN-HNI-NTL-3280</t>
  </si>
  <si>
    <t>WIN-HNI-NTL-3301</t>
  </si>
  <si>
    <t>WIN-HNI-NTL-3303</t>
  </si>
  <si>
    <t>WIN-HNI-NTL-3312</t>
  </si>
  <si>
    <t>WIN-HNI-NTL-3347</t>
  </si>
  <si>
    <t>WIN-HNI-NTL-3366</t>
  </si>
  <si>
    <t>WIN-HNI-NTL-3404</t>
  </si>
  <si>
    <t>WIN-HNI-NTL-3446</t>
  </si>
  <si>
    <t>WIN-HNI-NTL-3454</t>
  </si>
  <si>
    <t>WIN-HNI-NTL-3529</t>
  </si>
  <si>
    <t>WIN-HNI-NTL-3555</t>
  </si>
  <si>
    <t>WIN-HNI-NTL-3622</t>
  </si>
  <si>
    <t>WIN-HNI-NTL-3625</t>
  </si>
  <si>
    <t>WIN-HNI-NTL-3653</t>
  </si>
  <si>
    <t>WIN-HNI-NTL-3682</t>
  </si>
  <si>
    <t>WIN-HNI-NTL-3727</t>
  </si>
  <si>
    <t>WIN-HNI-NTL-3778</t>
  </si>
  <si>
    <t>WIN-HNI-NTL-3857</t>
  </si>
  <si>
    <t>WIN-HNI-NTL-3881</t>
  </si>
  <si>
    <t>WIN-HNI-NTL-3941</t>
  </si>
  <si>
    <t>WIN-HNI-NTL-3948</t>
  </si>
  <si>
    <t>WIN-HNI-NTL-3962</t>
  </si>
  <si>
    <t>WIN-HNI-NTL-3980</t>
  </si>
  <si>
    <t>WIN-HNI-NTL-4020</t>
  </si>
  <si>
    <t>WIN-HNI-NTL-4050</t>
  </si>
  <si>
    <t>WIN-HNI-NTL-4052</t>
  </si>
  <si>
    <t>WIN-HNI-NTL-4053</t>
  </si>
  <si>
    <t>WIN-HNI-NTL-4059</t>
  </si>
  <si>
    <t>WIN-HNI-NTL-4060</t>
  </si>
  <si>
    <t>WIN-HNI-NTL-4113</t>
  </si>
  <si>
    <t>WIN-HNI-NTL-4121</t>
  </si>
  <si>
    <t>WIN-HNI-NTL-4280</t>
  </si>
  <si>
    <t>WIN-HNI-NTL-4301</t>
  </si>
  <si>
    <t>WIN-HNI-NTL-4409</t>
  </si>
  <si>
    <t>WIN-HNI-NTL-4419</t>
  </si>
  <si>
    <t>WIN-HNI-NTL-4450</t>
  </si>
  <si>
    <t>WIN-HNI-NTL-4455</t>
  </si>
  <si>
    <t>WIN-HNI-NTL-4479</t>
  </si>
  <si>
    <t>WIN-HNI-NTL-4512</t>
  </si>
  <si>
    <t>WIN-HNI-NTL-4531</t>
  </si>
  <si>
    <t>WIN-HNI-NTL-4776</t>
  </si>
  <si>
    <t>WIN-HNI-NTL-4777</t>
  </si>
  <si>
    <t>WIN-HNI-NTL-4983</t>
  </si>
  <si>
    <t>WIN-HNI-NTL-5054</t>
  </si>
  <si>
    <t>WIN-HNI-NTL-5088</t>
  </si>
  <si>
    <t>WIN-HNI-NTL-5097</t>
  </si>
  <si>
    <t>WIN-HNI-NTL-5290</t>
  </si>
  <si>
    <t>WIN-HNI-NTL-5472</t>
  </si>
  <si>
    <t>WIN-HNI-NTL-5474</t>
  </si>
  <si>
    <t>WIN-HNI-NTL-5573</t>
  </si>
  <si>
    <t>WIN-HNI-NTL-5577</t>
  </si>
  <si>
    <t>WIN-HNI-NTL-5578</t>
  </si>
  <si>
    <t>WIN-HNI-NTL-5613</t>
  </si>
  <si>
    <t>WIN-HNI-NTL-5675</t>
  </si>
  <si>
    <t>WIN-HNI-NTL-5698</t>
  </si>
  <si>
    <t>WIN-HNI-NTL-5710</t>
  </si>
  <si>
    <t>WIN-HNI-NTL-5772</t>
  </si>
  <si>
    <t>WIN-HNI-NTL-5800</t>
  </si>
  <si>
    <t>WIN-HNI-NTL-5819</t>
  </si>
  <si>
    <t>WIN-HNI-NTL-5837</t>
  </si>
  <si>
    <t>WIN-HNI-NTL-6095</t>
  </si>
  <si>
    <t>WIN-HNI-NTL-6101</t>
  </si>
  <si>
    <t>WIN-HNI-NTL-6116</t>
  </si>
  <si>
    <t>WIN-HNI-NTL-6136</t>
  </si>
  <si>
    <t>WIN-HNI-NTL-6180</t>
  </si>
  <si>
    <t>WIN-HNI-NTL-6255</t>
  </si>
  <si>
    <t>WIN-HNI-PTO-2AK4</t>
  </si>
  <si>
    <t>WIN-HNI-PTO-2ARX</t>
  </si>
  <si>
    <t>WIN-HNI-PTO-2ARZ</t>
  </si>
  <si>
    <t>WIN-HNI-PTO-2ASS</t>
  </si>
  <si>
    <t>WIN-HNI-PTO-2B42</t>
  </si>
  <si>
    <t>WIN-HNI-PTO-2B76</t>
  </si>
  <si>
    <t>WIN-HNI-PTO-4887</t>
  </si>
  <si>
    <t>WIN-HNI-PTO-5423</t>
  </si>
  <si>
    <t>WIN-HNI-PTO-5722</t>
  </si>
  <si>
    <t>WIN-HNI-PTO-6455</t>
  </si>
  <si>
    <t>WIN-HNI-PTO-6465</t>
  </si>
  <si>
    <t>WIN-HNI-PTO-6543</t>
  </si>
  <si>
    <t>WIN-HNI-PXN-2ARI</t>
  </si>
  <si>
    <t>WIN-HNI-PXN-2ATA</t>
  </si>
  <si>
    <t>WIN-HNI-PXN-2AU3</t>
  </si>
  <si>
    <t>WIN-HNI-PXN-2BB2</t>
  </si>
  <si>
    <t>WIN-HNI-PXN-5295</t>
  </si>
  <si>
    <t>WIN-HNI-PXN-5346</t>
  </si>
  <si>
    <t>WIN-HNI-PXN-5429</t>
  </si>
  <si>
    <t>WIN-HNI-PXN-5690</t>
  </si>
  <si>
    <t>WIN-HNI-PXN-5804</t>
  </si>
  <si>
    <t>WIN-HNI-PXN-5896</t>
  </si>
  <si>
    <t>WIN-HNI-QOI-2AQN</t>
  </si>
  <si>
    <t>WIN-HNI-QOI-2AQX</t>
  </si>
  <si>
    <t>WIN-HNI-QOI-2AUH</t>
  </si>
  <si>
    <t>WIN-HNI-QOI-2AUS</t>
  </si>
  <si>
    <t>WIN-HNI-QOI-2AWF</t>
  </si>
  <si>
    <t>WIN-HNI-QOI-2B52</t>
  </si>
  <si>
    <t>WIN-HNI-QOI-2B65</t>
  </si>
  <si>
    <t>WIN-HNI-QOI-4109</t>
  </si>
  <si>
    <t>WIN-HNI-QOI-4138</t>
  </si>
  <si>
    <t>WIN-HNI-QOI-4167</t>
  </si>
  <si>
    <t>WIN-HNI-QOI-4241</t>
  </si>
  <si>
    <t>WIN-HNI-QOI-4326</t>
  </si>
  <si>
    <t>WIN-HNI-QOI-5323</t>
  </si>
  <si>
    <t>WIN-HNI-QOI-5324</t>
  </si>
  <si>
    <t>WIN-HNI-QOI-5341</t>
  </si>
  <si>
    <t>WIN-HNI-QOI-5422</t>
  </si>
  <si>
    <t>WIN-HNI-QOI-5546</t>
  </si>
  <si>
    <t>WIN-HNI-QOI-6108</t>
  </si>
  <si>
    <t>WIN-HNI-QOI-6236</t>
  </si>
  <si>
    <t>WIN-HNI-QOI-6322</t>
  </si>
  <si>
    <t>WIN-HNI-QOI-6441</t>
  </si>
  <si>
    <t>WIN-HNI-QOI-6466</t>
  </si>
  <si>
    <t>WIN-HNI-QOI-6482</t>
  </si>
  <si>
    <t>WIN-HNI-QOI-6858</t>
  </si>
  <si>
    <t>WIN-HNI-SSN-2AQL</t>
  </si>
  <si>
    <t>WIN-HNI-SSN-2AQU</t>
  </si>
  <si>
    <t>WIN-HNI-SSN-2AS8</t>
  </si>
  <si>
    <t>WIN-HNI-SSN-2AWW</t>
  </si>
  <si>
    <t>WIN-HNI-SSN-2AWY</t>
  </si>
  <si>
    <t>WIN-HNI-SSN-2AXP</t>
  </si>
  <si>
    <t>WIN-HNI-SSN-2AZG</t>
  </si>
  <si>
    <t>WIN-HNI-SSN-2AZU</t>
  </si>
  <si>
    <t>WIN-HNI-SSN-2B14</t>
  </si>
  <si>
    <t>WIN-HNI-SSN-2B43</t>
  </si>
  <si>
    <t>WIN-HNI-SSN-2BC8</t>
  </si>
  <si>
    <t>WIN-HNI-SSN-4190</t>
  </si>
  <si>
    <t>WIN-HNI-SSN-4191</t>
  </si>
  <si>
    <t>WIN-HNI-SSN-4236</t>
  </si>
  <si>
    <t>WIN-HNI-SSN-4277</t>
  </si>
  <si>
    <t>WIN-HNI-SSN-4356</t>
  </si>
  <si>
    <t>WIN-HNI-SSN-4444</t>
  </si>
  <si>
    <t>WIN-HNI-SSN-4535</t>
  </si>
  <si>
    <t>WIN-HNI-SSN-4634</t>
  </si>
  <si>
    <t>WIN-HNI-SSN-4826</t>
  </si>
  <si>
    <t>WIN-HNI-SSN-4831</t>
  </si>
  <si>
    <t>WIN-HNI-SSN-4972</t>
  </si>
  <si>
    <t>WIN-HNI-SSN-5208</t>
  </si>
  <si>
    <t>WIN-HNI-SSN-5272</t>
  </si>
  <si>
    <t>WIN-HNI-SSN-5368</t>
  </si>
  <si>
    <t>WIN-HNI-SSN-5456</t>
  </si>
  <si>
    <t>WIN-HNI-SSN-5569</t>
  </si>
  <si>
    <t>WIN-HNI-SSN-5572</t>
  </si>
  <si>
    <t>WIN-HNI-SSN-5581</t>
  </si>
  <si>
    <t>WIN-HNI-SSN-5669</t>
  </si>
  <si>
    <t>WIN-HNI-SSN-5752</t>
  </si>
  <si>
    <t>WIN-HNI-SSN-5765</t>
  </si>
  <si>
    <t>WIN-HNI-SSN-5788</t>
  </si>
  <si>
    <t>WIN-HNI-SSN-5807</t>
  </si>
  <si>
    <t>WIN-HNI-SSN-5813</t>
  </si>
  <si>
    <t>WIN-HNI-SSN-5818</t>
  </si>
  <si>
    <t>WIN-HNI-SSN-5831</t>
  </si>
  <si>
    <t>WIN-HNI-SSN-5835</t>
  </si>
  <si>
    <t>WIN-HNI-SSN-5976</t>
  </si>
  <si>
    <t>WIN-HNI-SSN-5993</t>
  </si>
  <si>
    <t>WIN-HNI-SSN-6016</t>
  </si>
  <si>
    <t>WIN-HNI-SSN-6174</t>
  </si>
  <si>
    <t>WIN-HNI-SSN-6430</t>
  </si>
  <si>
    <t>WIN-HNI-SSN-6489</t>
  </si>
  <si>
    <t>WIN-HNI-SSN-6671</t>
  </si>
  <si>
    <t>WIN-HNI-SSN-6991</t>
  </si>
  <si>
    <t>WIN-HNI-STY-2AAT</t>
  </si>
  <si>
    <t>WIN-HNI-STY-2ACX</t>
  </si>
  <si>
    <t>WIN-HNI-STY-2AEI</t>
  </si>
  <si>
    <t>WIN-HNI-STY-2APY</t>
  </si>
  <si>
    <t>WIN-HNI-STY-2AW3</t>
  </si>
  <si>
    <t>WIN-HNI-STY-4129</t>
  </si>
  <si>
    <t>WIN-HNI-STY-4222</t>
  </si>
  <si>
    <t>WIN-HNI-STY-4258</t>
  </si>
  <si>
    <t>WIN-HNI-STY-4436</t>
  </si>
  <si>
    <t>WIN-HNI-STY-4583</t>
  </si>
  <si>
    <t>WIN-HNI-STY-4603</t>
  </si>
  <si>
    <t>WIN-HNI-STY-4636</t>
  </si>
  <si>
    <t>WIN-HNI-STY-4656</t>
  </si>
  <si>
    <t>WIN-HNI-STY-4766</t>
  </si>
  <si>
    <t>WIN-HNI-STY-5454</t>
  </si>
  <si>
    <t>WIN-HNI-STY-5878</t>
  </si>
  <si>
    <t>WIN-HNI-STY-6327</t>
  </si>
  <si>
    <t>WIN-HNI-STY-6440</t>
  </si>
  <si>
    <t>WIN-HNI-STY-6883</t>
  </si>
  <si>
    <t>WIN-HNI-STY-6888</t>
  </si>
  <si>
    <t>WIN-HNI-THO-1655</t>
  </si>
  <si>
    <t>WIN-HNI-THO-1663</t>
  </si>
  <si>
    <t>WIN-HNI-THO-1673</t>
  </si>
  <si>
    <t>WIN-HNI-THO-2032</t>
  </si>
  <si>
    <t>WIN-HNI-THO-2098</t>
  </si>
  <si>
    <t>WIN-HNI-THO-2100</t>
  </si>
  <si>
    <t>WIN-HNI-THO-2116</t>
  </si>
  <si>
    <t>WIN-HNI-THO-2124</t>
  </si>
  <si>
    <t>WIN-HNI-THO-2216</t>
  </si>
  <si>
    <t>WIN-HNI-THO-2242</t>
  </si>
  <si>
    <t>WIN-HNI-THO-2375</t>
  </si>
  <si>
    <t>WIN-HNI-THO-2390</t>
  </si>
  <si>
    <t>WIN-HNI-THO-2402</t>
  </si>
  <si>
    <t>WIN-HNI-THO-2410</t>
  </si>
  <si>
    <t>WIN-HNI-THO-2756</t>
  </si>
  <si>
    <t>WIN-HNI-THO-2785</t>
  </si>
  <si>
    <t>WIN-HNI-THO-2802</t>
  </si>
  <si>
    <t>WIN-HNI-THO-2ARG</t>
  </si>
  <si>
    <t>WIN-HNI-THO-3090</t>
  </si>
  <si>
    <t>WIN-HNI-THO-3137</t>
  </si>
  <si>
    <t>WIN-HNI-THO-3138</t>
  </si>
  <si>
    <t>WIN-HNI-THO-3248</t>
  </si>
  <si>
    <t>WIN-HNI-THO-3276</t>
  </si>
  <si>
    <t>WIN-HNI-THO-3500</t>
  </si>
  <si>
    <t>WIN-HNI-THO-3766</t>
  </si>
  <si>
    <t>WIN-HNI-THO-4041</t>
  </si>
  <si>
    <t>WIN-HNI-THO-4076</t>
  </si>
  <si>
    <t>WIN-HNI-THO-4101</t>
  </si>
  <si>
    <t>WIN-HNI-THO-4128</t>
  </si>
  <si>
    <t>WIN-HNI-THO-5327</t>
  </si>
  <si>
    <t>WIN-HNI-THO-5473</t>
  </si>
  <si>
    <t>WIN-HNI-THO-5595</t>
  </si>
  <si>
    <t>WIN-HNI-THO-5664</t>
  </si>
  <si>
    <t>WIN-HNI-TOI-2AM2</t>
  </si>
  <si>
    <t>WIN-HNI-TOI-2AN4</t>
  </si>
  <si>
    <t>WIN-HNI-TOI-2ASZ</t>
  </si>
  <si>
    <t>WIN-HNI-TOI-2B57</t>
  </si>
  <si>
    <t>WIN-HNI-TOI-3679</t>
  </si>
  <si>
    <t>WIN-HNI-TOI-4180</t>
  </si>
  <si>
    <t>WIN-HNI-TOI-4217</t>
  </si>
  <si>
    <t>WIN-HNI-TOI-4275</t>
  </si>
  <si>
    <t>WIN-HNI-TOI-4307</t>
  </si>
  <si>
    <t>WIN-HNI-TOI-4553</t>
  </si>
  <si>
    <t>WIN-HNI-TOI-5101</t>
  </si>
  <si>
    <t>WIN-HNI-TOI-5161</t>
  </si>
  <si>
    <t>WIN-HNI-TOI-5162</t>
  </si>
  <si>
    <t>WIN-HNI-TOI-5176</t>
  </si>
  <si>
    <t>WIN-HNI-TOI-5487</t>
  </si>
  <si>
    <t>WIN-HNI-TOI-5490</t>
  </si>
  <si>
    <t>WIN-HNI-TOI-6423</t>
  </si>
  <si>
    <t>WIN-HNI-TOI-6435</t>
  </si>
  <si>
    <t>WIN-HNI-TOI-6548</t>
  </si>
  <si>
    <t>WIN-HNI-TOI-6668</t>
  </si>
  <si>
    <t>WIN-HNI-TOI-6857</t>
  </si>
  <si>
    <t>WIN-HNI-TTI-2531</t>
  </si>
  <si>
    <t>WIN-HNI-TTI-2817</t>
  </si>
  <si>
    <t>WIN-HNI-TTI-2A00</t>
  </si>
  <si>
    <t>WIN-HNI-TTI-2ACB</t>
  </si>
  <si>
    <t>WIN-HNI-TTI-2AH8</t>
  </si>
  <si>
    <t>WIN-HNI-TTI-2AKH</t>
  </si>
  <si>
    <t>WIN-HNI-TTI-2AM3</t>
  </si>
  <si>
    <t>WIN-HNI-TTI-2AN1</t>
  </si>
  <si>
    <t>WIN-HNI-TTI-2AQ0</t>
  </si>
  <si>
    <t>WIN-HNI-TTI-3102</t>
  </si>
  <si>
    <t>WIN-HNI-TTI-3222</t>
  </si>
  <si>
    <t>WIN-HNI-TTI-3281</t>
  </si>
  <si>
    <t>WIN-HNI-TTI-3291</t>
  </si>
  <si>
    <t>WIN-HNI-TTI-3311</t>
  </si>
  <si>
    <t>WIN-HNI-TTI-3337</t>
  </si>
  <si>
    <t>WIN-HNI-TTI-3466</t>
  </si>
  <si>
    <t>WIN-HNI-TTI-3512</t>
  </si>
  <si>
    <t>WIN-HNI-TTI-3554</t>
  </si>
  <si>
    <t>WIN-HNI-TTI-3755</t>
  </si>
  <si>
    <t>WIN-HNI-TTI-3761</t>
  </si>
  <si>
    <t>WIN-HNI-TTI-3979</t>
  </si>
  <si>
    <t>WIN-HNI-TTI-4031</t>
  </si>
  <si>
    <t>WIN-HNI-TTI-4068</t>
  </si>
  <si>
    <t>WIN-HNI-TTI-4078</t>
  </si>
  <si>
    <t>WIN-HNI-TTI-4114</t>
  </si>
  <si>
    <t>WIN-HNI-TTI-4199</t>
  </si>
  <si>
    <t>WIN-HNI-TTI-4554</t>
  </si>
  <si>
    <t>WIN-HNI-TTI-4601</t>
  </si>
  <si>
    <t>WIN-HNI-TTI-4641</t>
  </si>
  <si>
    <t>WIN-HNI-TTI-4671</t>
  </si>
  <si>
    <t>WIN-HNI-TTI-4878</t>
  </si>
  <si>
    <t>WIN-HNI-TTI-5155</t>
  </si>
  <si>
    <t>WIN-HNI-TTI-5378</t>
  </si>
  <si>
    <t>WIN-HNI-TTI-5495</t>
  </si>
  <si>
    <t>WIN-HNI-TTI-5570</t>
  </si>
  <si>
    <t>WIN-HNI-TTI-5750</t>
  </si>
  <si>
    <t>WIN-HNI-TTI-6315</t>
  </si>
  <si>
    <t>WIN-HNI-TTI-6502</t>
  </si>
  <si>
    <t>WIN-HNI-TTI-6770</t>
  </si>
  <si>
    <t>WIN-HNI-TTN-2ARP</t>
  </si>
  <si>
    <t>WIN-HNI-TTN-2ATM</t>
  </si>
  <si>
    <t>WIN-HNI-TTN-2AUK</t>
  </si>
  <si>
    <t>WIN-HNI-TTN-2AWA</t>
  </si>
  <si>
    <t>WIN-HNI-TTN-2AYV</t>
  </si>
  <si>
    <t>WIN-HNI-TTN-2B67</t>
  </si>
  <si>
    <t>WIN-HNI-TTN-2BD1</t>
  </si>
  <si>
    <t>WIN-HNI-TTN-4639</t>
  </si>
  <si>
    <t>WIN-HNI-TTN-4680</t>
  </si>
  <si>
    <t>WIN-HNI-TTN-4681</t>
  </si>
  <si>
    <t>WIN-HNI-TTN-4750</t>
  </si>
  <si>
    <t>WIN-HNI-TTN-4764</t>
  </si>
  <si>
    <t>WIN-HNI-TTN-5008</t>
  </si>
  <si>
    <t>WIN-HNI-TTN-5062</t>
  </si>
  <si>
    <t>WIN-HNI-TTN-5484</t>
  </si>
  <si>
    <t>WIN-HNI-TTN-5513</t>
  </si>
  <si>
    <t>WIN-HNI-TTN-5654</t>
  </si>
  <si>
    <t>WIN-HNI-TTN-5746</t>
  </si>
  <si>
    <t>WIN-HNI-TTN-5777</t>
  </si>
  <si>
    <t>WIN-HNI-TTN-5815</t>
  </si>
  <si>
    <t>WIN-HNI-TTN-5865</t>
  </si>
  <si>
    <t>WIN-HNI-TTT-2A72</t>
  </si>
  <si>
    <t>WIN-HNI-TTT-2AF1</t>
  </si>
  <si>
    <t>WIN-HNI-TTT-2ASA</t>
  </si>
  <si>
    <t>WIN-HNI-TTT-2ASV</t>
  </si>
  <si>
    <t>WIN-HNI-TTT-2B23</t>
  </si>
  <si>
    <t>WIN-HNI-TTT-2BA7</t>
  </si>
  <si>
    <t>WIN-HNI-TTT-4588</t>
  </si>
  <si>
    <t>WIN-HNI-TTT-4589</t>
  </si>
  <si>
    <t>WIN-HNI-TTT-5045</t>
  </si>
  <si>
    <t>WIN-HNI-TTT-5075</t>
  </si>
  <si>
    <t>WIN-HNI-TTT-5369</t>
  </si>
  <si>
    <t>WIN-HNI-TTT-5685</t>
  </si>
  <si>
    <t>WIN-HNI-TTT-6063</t>
  </si>
  <si>
    <t>WIN-HNI-TTT-6217</t>
  </si>
  <si>
    <t>WIN-HNI-TTT-6424</t>
  </si>
  <si>
    <t>WIN-HNI-TTT-6677</t>
  </si>
  <si>
    <t>WIN-HNI-TXN-1532</t>
  </si>
  <si>
    <t>WIN-HNI-TXN-1671</t>
  </si>
  <si>
    <t>WIN-HNI-TXN-1708</t>
  </si>
  <si>
    <t>WIN-HNI-TXN-2013</t>
  </si>
  <si>
    <t>WIN-HNI-TXN-2016</t>
  </si>
  <si>
    <t>WIN-HNI-TXN-2017</t>
  </si>
  <si>
    <t>WIN-HNI-TXN-2066</t>
  </si>
  <si>
    <t>WIN-HNI-TXN-2079</t>
  </si>
  <si>
    <t>WIN-HNI-TXN-2101</t>
  </si>
  <si>
    <t>WIN-HNI-TXN-2142</t>
  </si>
  <si>
    <t>WIN-HNI-TXN-2145</t>
  </si>
  <si>
    <t>WIN-HNI-TXN-2146</t>
  </si>
  <si>
    <t>WIN-HNI-TXN-2240</t>
  </si>
  <si>
    <t>WIN-HNI-TXN-2338</t>
  </si>
  <si>
    <t>WIN-HNI-TXN-2349</t>
  </si>
  <si>
    <t>WIN-HNI-TXN-2369</t>
  </si>
  <si>
    <t>WIN-HNI-TXN-2380</t>
  </si>
  <si>
    <t>WIN-HNI-TXN-2518</t>
  </si>
  <si>
    <t>WIN-HNI-TXN-2545</t>
  </si>
  <si>
    <t>WIN-HNI-TXN-2554</t>
  </si>
  <si>
    <t>WIN-HNI-TXN-2565</t>
  </si>
  <si>
    <t>WIN-HNI-TXN-2775</t>
  </si>
  <si>
    <t>WIN-HNI-TXN-2830</t>
  </si>
  <si>
    <t>WIN-HNI-TXN-2850</t>
  </si>
  <si>
    <t>WIN-HNI-TXN-2AK1</t>
  </si>
  <si>
    <t>WIN-HNI-TXN-2AZP</t>
  </si>
  <si>
    <t>WIN-HNI-TXN-3169</t>
  </si>
  <si>
    <t>WIN-HNI-TXN-3187</t>
  </si>
  <si>
    <t>WIN-HNI-TXN-3322</t>
  </si>
  <si>
    <t>WIN-HNI-TXN-3342</t>
  </si>
  <si>
    <t>WIN-HNI-TXN-3530</t>
  </si>
  <si>
    <t>WIN-HNI-TXN-3531</t>
  </si>
  <si>
    <t>WIN-HNI-TXN-3692</t>
  </si>
  <si>
    <t>WIN-HNI-TXN-3713</t>
  </si>
  <si>
    <t>WIN-HNI-TXN-3851</t>
  </si>
  <si>
    <t>WIN-HNI-TXN-3925</t>
  </si>
  <si>
    <t>WIN-HNI-TXN-3998</t>
  </si>
  <si>
    <t>WIN-HNI-TXN-4032</t>
  </si>
  <si>
    <t>WIN-HNI-TXN-4166</t>
  </si>
  <si>
    <t>WIN-HNI-TXN-4169</t>
  </si>
  <si>
    <t>WIN-HNI-TXN-4170</t>
  </si>
  <si>
    <t>WIN-HNI-TXN-4216</t>
  </si>
  <si>
    <t>WIN-HNI-TXN-4249</t>
  </si>
  <si>
    <t>WIN-HNI-TXN-4259</t>
  </si>
  <si>
    <t>WIN-HNI-TXN-4274</t>
  </si>
  <si>
    <t>WIN-HNI-TXN-4515</t>
  </si>
  <si>
    <t>WIN-HNI-TXN-4584</t>
  </si>
  <si>
    <t>WIN-HNI-TXN-4967</t>
  </si>
  <si>
    <t>WIN-HNI-TXN-5247</t>
  </si>
  <si>
    <t>WIN-HNI-TXN-5465</t>
  </si>
  <si>
    <t>WIN-HNI-TXN-5475</t>
  </si>
  <si>
    <t>WIN-HNI-TXN-5553</t>
  </si>
  <si>
    <t>WIN-HNI-TXN-5585</t>
  </si>
  <si>
    <t>WIN-HNI-TXN-5589</t>
  </si>
  <si>
    <t>WIN-HNI-TXN-5604</t>
  </si>
  <si>
    <t>WIN-HNI-TXN-5659</t>
  </si>
  <si>
    <t>WIN-HNI-TXN-5720</t>
  </si>
  <si>
    <t>WIN-HNI-TXN-5749</t>
  </si>
  <si>
    <t>WIN-HNI-TXN-5877</t>
  </si>
  <si>
    <t>WIN-HNI-TXN-5959</t>
  </si>
  <si>
    <t>WIN-HNI-TXN-6152</t>
  </si>
  <si>
    <t>WIN-HNI-TXN-6204</t>
  </si>
  <si>
    <t>WIN-HNI-TXN-6221</t>
  </si>
  <si>
    <t>WIN-HNI-TXN-6646</t>
  </si>
  <si>
    <t>WIN-HNI-TXN-6777</t>
  </si>
  <si>
    <t>WIN-HNI-TXN-6852</t>
  </si>
  <si>
    <t>WIN-HNI-TXN-6872</t>
  </si>
  <si>
    <t>WIN-HNI-UHA-2B95</t>
  </si>
  <si>
    <t>WIN-HNI-UHA-5286</t>
  </si>
  <si>
    <t>WIN-HNI-UHA-5287</t>
  </si>
  <si>
    <t>WIN-HNI-UHA-5539</t>
  </si>
  <si>
    <t>WIN-HNI-UHA-6368</t>
  </si>
  <si>
    <t>WIN-HNI-UHA-6477</t>
  </si>
  <si>
    <t>WIN-HNI-UHA-6570</t>
  </si>
  <si>
    <t>WIN-HNI-UHA-6614</t>
  </si>
  <si>
    <t>WIN-HNM-01-030</t>
  </si>
  <si>
    <t>WIN-HPG-01-025</t>
  </si>
  <si>
    <t>WIN-HPG-01-6172</t>
  </si>
  <si>
    <t>WIN-HUE-00-021</t>
  </si>
  <si>
    <t>WIN-HUG-00-033</t>
  </si>
  <si>
    <t>WIN-HYN-01-056</t>
  </si>
  <si>
    <t>WIN-KGG-00-057</t>
  </si>
  <si>
    <t>WIN-KHA-00-028</t>
  </si>
  <si>
    <t>WIN-LAN-00-041</t>
  </si>
  <si>
    <t>WIN-LCI-01-072</t>
  </si>
  <si>
    <t>WIN-LCU-01-094</t>
  </si>
  <si>
    <t>WIN-LSN-01-052</t>
  </si>
  <si>
    <t>WINMART-HCM-HBC-0001</t>
  </si>
  <si>
    <t>WINMART-HCM-TDC-89192</t>
  </si>
  <si>
    <t>WIN-NAN-01-058</t>
  </si>
  <si>
    <t>WIN-NDH-01-064</t>
  </si>
  <si>
    <t>WIN-NTN-00-027</t>
  </si>
  <si>
    <t>WIN-PYN-00-039</t>
  </si>
  <si>
    <t>WIN-QBH-01-045</t>
  </si>
  <si>
    <t>WIN-QNI-00-042</t>
  </si>
  <si>
    <t>WIN-QNM-00-061</t>
  </si>
  <si>
    <t>WIN-SLA-01-049</t>
  </si>
  <si>
    <t>WIN-STG-00-066</t>
  </si>
  <si>
    <t>WIN-TBH-01-044</t>
  </si>
  <si>
    <t>WIN-TGG-00-063</t>
  </si>
  <si>
    <t>WIN-THA-01-020</t>
  </si>
  <si>
    <t>WIN-TNH-00-046</t>
  </si>
  <si>
    <t>WIN-TNN-01-059</t>
  </si>
  <si>
    <t>WIN-TQG-01-038</t>
  </si>
  <si>
    <t>WIN-TVH-00-053</t>
  </si>
  <si>
    <t>WIN-VLG-00-019</t>
  </si>
  <si>
    <t>WIN-VPC-01-029</t>
  </si>
  <si>
    <t>WIN-VTU-00-047</t>
  </si>
  <si>
    <t>WIN-YBI-01-035</t>
  </si>
  <si>
    <t>WOWMART-HCM-TBH-07552</t>
  </si>
  <si>
    <t>MAY-HCM-00-PHONGPHU-46006</t>
  </si>
  <si>
    <t>MAY-HCM-00-THAITUAN-55459</t>
  </si>
  <si>
    <t>X28</t>
  </si>
  <si>
    <t>MAY-HCM-00-X28-16772</t>
  </si>
  <si>
    <t>ZENMART</t>
  </si>
  <si>
    <t>MAY-HCM-GVP-ZENMART-94763</t>
  </si>
  <si>
    <t>YOUNGVIETNAM</t>
  </si>
  <si>
    <t>MAY-HCM-Q1-YOUNGVIETNAM-11802</t>
  </si>
  <si>
    <t>YANGMING</t>
  </si>
  <si>
    <t>MAY-HCM-Q4-YANGMING-16562</t>
  </si>
  <si>
    <t>MAY-HNI-01-TOANTHANG-56399</t>
  </si>
  <si>
    <t>MAY-HNM-01-HANOSIMEX-76693</t>
  </si>
  <si>
    <t>THANHBAC</t>
  </si>
  <si>
    <t>MAY-HYN-01-THANHBAC-30753</t>
  </si>
  <si>
    <t>MAY-KHA-00-PHONGPHU-70547</t>
  </si>
  <si>
    <t>X20DETNAMDINH</t>
  </si>
  <si>
    <t>MAY-NDH-01-DETNAMDINH-19436</t>
  </si>
  <si>
    <t>MAY-NDH-01-NAMDINHTEX-73530</t>
  </si>
  <si>
    <t>X20</t>
  </si>
  <si>
    <t>MAY-NDH-01-X20-39140</t>
  </si>
  <si>
    <t>X20NAMDINH</t>
  </si>
  <si>
    <t>MAY-NDH-01-X20NAMDINH-09339</t>
  </si>
  <si>
    <t>MAY-HCM-TDC-VIETTHANG-63091</t>
  </si>
  <si>
    <t>SUA-BPC-00-THEGIOISUA</t>
  </si>
  <si>
    <t>SUA-HCM-00-CHICHINH</t>
  </si>
  <si>
    <t>SUA-HCM-00-CHIHANG</t>
  </si>
  <si>
    <t>SUA-HCM-00-CHINHUNG</t>
  </si>
  <si>
    <t>SUA-HCM-BTH-SEAAIR</t>
  </si>
  <si>
    <t>SUA-HCM-BTN-NAMDUNG</t>
  </si>
  <si>
    <t>SUA-HCM-GVP-ANHTAI</t>
  </si>
  <si>
    <t>SUA-HCM-GVP-CHIPHUONGGV</t>
  </si>
  <si>
    <t>SUA-HCM-GVP-NGHIA</t>
  </si>
  <si>
    <t>SUA-HCM-GVP-SINHHA</t>
  </si>
  <si>
    <t>SUA-HCM-HBC-CHIVY</t>
  </si>
  <si>
    <t>SUA-HCM-Q12-SMALLWONDER</t>
  </si>
  <si>
    <t>SUA-HCM-Q1-SHOPBABYCARE</t>
  </si>
  <si>
    <t>SUA-HCM-Q1-THAO.Q3</t>
  </si>
  <si>
    <t>SUA-HCM-Q3-THAISUA</t>
  </si>
  <si>
    <t>SUA-HCM-TBH-HANGHUNG</t>
  </si>
  <si>
    <t>SUA-HCM-TDC-BUSYBEES</t>
  </si>
  <si>
    <t>SUA-HCM-TDC-HUYENLE</t>
  </si>
  <si>
    <t>SUA-HCM-TDC-NHUNG</t>
  </si>
  <si>
    <t>SUA-HCM-TPU-HUYEN</t>
  </si>
  <si>
    <t>SUA-HCM-TPU-HUYEN86098</t>
  </si>
  <si>
    <t>SUA-HCM-TPU-SHOPBEYEU</t>
  </si>
  <si>
    <t>SUA-KGG-00-HANHTANPHU</t>
  </si>
  <si>
    <t>ĐÃ KIỂM TRA - HÀNG TRẢ - CÔNG TY CỔ PHẦN TRUNG TÂM THƯƠNG MẠI LOTTE VIỆT NAM - CHI NHÁNH VINH</t>
  </si>
  <si>
    <t>BC05/0024</t>
  </si>
  <si>
    <t>LOTTE VIETNAM THANH TOAN</t>
  </si>
  <si>
    <t>SG/HT050533</t>
  </si>
  <si>
    <t>ĐÃ KIỂM TRA - HÀNG TRẢ - CÔNG TY CỔ PHẦN TRUNG TÂM THƯƠNG MẠI LOTTE VIỆT NAM - CHI NHÁNH ĐÀ NẴNG</t>
  </si>
  <si>
    <t>BC05/0069</t>
  </si>
  <si>
    <t>LOTTE VIETNAM T/toan Cong no</t>
  </si>
  <si>
    <t>BH15330</t>
  </si>
  <si>
    <t>00038004</t>
  </si>
  <si>
    <t>260528-01012-00145</t>
  </si>
  <si>
    <t>020626LOTTE013</t>
  </si>
  <si>
    <t>ĐÃ KIỂM TRA - HÀNG TRẢ - CÔNG TY CỔ PHẦN TRUNG TÂM THƯƠNG MẠI LOTTE VIỆT NAM - CHI NHÁNH VINH - SỐ PHIẾU: 0206LOTTE013 - PHIẾU NGÀY: 02/06/2026 -LOTTE-NAN-01-013</t>
  </si>
  <si>
    <t>BH15335</t>
  </si>
  <si>
    <t>00038037</t>
  </si>
  <si>
    <t>TC260529-01009-00039</t>
  </si>
  <si>
    <t>BH15370</t>
  </si>
  <si>
    <t>00038067</t>
  </si>
  <si>
    <t>260530-01005-00036</t>
  </si>
  <si>
    <t>BH15371</t>
  </si>
  <si>
    <t>00038068</t>
  </si>
  <si>
    <t>260601-01005-00237</t>
  </si>
  <si>
    <t>BH15372</t>
  </si>
  <si>
    <t>00038069</t>
  </si>
  <si>
    <t>260601-01005-00057</t>
  </si>
  <si>
    <t>BH15668</t>
  </si>
  <si>
    <t>00038140</t>
  </si>
  <si>
    <t>260529-01001-00200</t>
  </si>
  <si>
    <t>BH15669</t>
  </si>
  <si>
    <t>00038141</t>
  </si>
  <si>
    <t>260602-01001-00227</t>
  </si>
  <si>
    <t>BH15705</t>
  </si>
  <si>
    <t>00039006</t>
  </si>
  <si>
    <t>TC260601-01004-00162</t>
  </si>
  <si>
    <t>BH15706</t>
  </si>
  <si>
    <t>00039007</t>
  </si>
  <si>
    <t>TC260603-01011-00059</t>
  </si>
  <si>
    <t>BH15774</t>
  </si>
  <si>
    <t>00039479</t>
  </si>
  <si>
    <t>260604-01010-00059</t>
  </si>
  <si>
    <t>BH15783</t>
  </si>
  <si>
    <t>00039489</t>
  </si>
  <si>
    <t>260604-01012-00175</t>
  </si>
  <si>
    <t>BH34313</t>
  </si>
  <si>
    <t>00039506</t>
  </si>
  <si>
    <t>Bán hàng CÔNG TY CỔ PHẦN TRUNG TÂM THƯƠNG MẠI LOTTE VIỆT NAM - CHI NHÁNH TÂY HỒ theo hóa đơn 00039506 ( đơn đặt ngày 1-6 )</t>
  </si>
  <si>
    <t>BH15806</t>
  </si>
  <si>
    <t>00039569</t>
  </si>
  <si>
    <t>TC260604-01006-00056</t>
  </si>
  <si>
    <t>MDV00409</t>
  </si>
  <si>
    <t>6817</t>
  </si>
  <si>
    <t>PHI HOAT DONG DUNG THU SAN PHAM T5.2026</t>
  </si>
  <si>
    <t>7154</t>
  </si>
  <si>
    <t>PHI DICH VU BAN HANG T5.2026</t>
  </si>
  <si>
    <t>BH15932</t>
  </si>
  <si>
    <t>00039615</t>
  </si>
  <si>
    <t>260604-01001-00516</t>
  </si>
  <si>
    <t>BH15933</t>
  </si>
  <si>
    <t>00039616</t>
  </si>
  <si>
    <t>260605-01001-00299</t>
  </si>
  <si>
    <t>BH34559</t>
  </si>
  <si>
    <t>00039625</t>
  </si>
  <si>
    <t>Bán hàng CÔNG TY CỔ PHẦN TRUNG TÂM THƯƠNG MẠI LOTTE VIỆT NAM - CHI NHÁNH BA ĐÌNH theo hóa đơn 00039625</t>
  </si>
  <si>
    <t>BH34560</t>
  </si>
  <si>
    <t>00039626</t>
  </si>
  <si>
    <t>Bán hàng CÔNG TY CỔ PHẦN TRUNG TÂM THƯƠNG MẠI LOTTE VIỆT NAM - CHI NHÁNH BA ĐÌNH theo hóa đơn 00039626</t>
  </si>
  <si>
    <t>MDV0003</t>
  </si>
  <si>
    <t>4694</t>
  </si>
  <si>
    <t>4920</t>
  </si>
  <si>
    <t>MDV0004</t>
  </si>
  <si>
    <t>3861</t>
  </si>
  <si>
    <t>4112</t>
  </si>
  <si>
    <t>MDV00406</t>
  </si>
  <si>
    <t>4708</t>
  </si>
  <si>
    <t>5010</t>
  </si>
  <si>
    <t>BH15966</t>
  </si>
  <si>
    <t>00039670</t>
  </si>
  <si>
    <t>260607-01003-00017</t>
  </si>
  <si>
    <t>BH15967</t>
  </si>
  <si>
    <t>00039671</t>
  </si>
  <si>
    <t>260604-01003-00055</t>
  </si>
  <si>
    <t>MDV00407</t>
  </si>
  <si>
    <t>4418</t>
  </si>
  <si>
    <t>MDV00411</t>
  </si>
  <si>
    <t>4082</t>
  </si>
  <si>
    <t>4322</t>
  </si>
  <si>
    <t>MDV00412</t>
  </si>
  <si>
    <t>4716</t>
  </si>
  <si>
    <t>4678</t>
  </si>
  <si>
    <t>MDV00437</t>
  </si>
  <si>
    <t>4327</t>
  </si>
  <si>
    <t>2805LOTTE002</t>
  </si>
  <si>
    <t>ĐÃ KIỂM TRA - HÀNG TRẢ - CÔNG TY CỔ PHẦN TRUNG TÂM THƯƠNG MẠI LOTTE VIỆT NAM - CHI NHÁNH BÌNH THUẬN - PHIẾU SỐ: 2805LOTTE002 - PHIẾU NGÀY: 28/05/2026 -LOTTE-BTN-00-002</t>
  </si>
  <si>
    <t>BC06/0023</t>
  </si>
  <si>
    <t>BH16067</t>
  </si>
  <si>
    <t>00039754</t>
  </si>
  <si>
    <t>260608-01005-00280</t>
  </si>
  <si>
    <t>MDV00408</t>
  </si>
  <si>
    <t>5759</t>
  </si>
  <si>
    <t>5301</t>
  </si>
  <si>
    <t>BH16297</t>
  </si>
  <si>
    <t>00040548</t>
  </si>
  <si>
    <t>TC260608-01004-00168</t>
  </si>
  <si>
    <t>BH16298</t>
  </si>
  <si>
    <t>00040549</t>
  </si>
  <si>
    <t>TC260608-01004-00491</t>
  </si>
  <si>
    <t>BH16299</t>
  </si>
  <si>
    <t>00040550</t>
  </si>
  <si>
    <t>TC260610-01016-00009</t>
  </si>
  <si>
    <t>BH16300</t>
  </si>
  <si>
    <t>00040551</t>
  </si>
  <si>
    <t>TC260610-01013-00091</t>
  </si>
  <si>
    <t>BH16301</t>
  </si>
  <si>
    <t>00040552</t>
  </si>
  <si>
    <t>TC260610-01011-00051</t>
  </si>
  <si>
    <t>BH34859</t>
  </si>
  <si>
    <t>00040593</t>
  </si>
  <si>
    <t>Bán hàng CÔNG TY CỔ PHẦN TRUNG TÂM THƯƠNG MẠI LOTTE VIỆT NAM - CHI NHÁNH TÂY HỒ theo hóa đơn 00040593</t>
  </si>
  <si>
    <t>BH34860</t>
  </si>
  <si>
    <t>00040594</t>
  </si>
  <si>
    <t>Bán hàng CÔNG TY CỔ PHẦN TRUNG TÂM THƯƠNG MẠI LOTTE VIỆT NAM - CHI NHÁNH TÂY HỒ theo hóa đơn 00040594</t>
  </si>
  <si>
    <t>MDV00410</t>
  </si>
  <si>
    <t>4789</t>
  </si>
  <si>
    <t>4369</t>
  </si>
  <si>
    <t>MDV00413</t>
  </si>
  <si>
    <t>3862</t>
  </si>
  <si>
    <t>4119</t>
  </si>
  <si>
    <t>BH16395</t>
  </si>
  <si>
    <t>00040980</t>
  </si>
  <si>
    <t>260611-01005-00062</t>
  </si>
  <si>
    <t>BH16396</t>
  </si>
  <si>
    <t>00040981</t>
  </si>
  <si>
    <t>260611-01005-00061</t>
  </si>
  <si>
    <t>BH16406</t>
  </si>
  <si>
    <t>00041132</t>
  </si>
  <si>
    <t>260612-01001-00235</t>
  </si>
  <si>
    <t>BH16407</t>
  </si>
  <si>
    <t>00041124</t>
  </si>
  <si>
    <t>260609-01001-00238</t>
  </si>
  <si>
    <t>BH16408</t>
  </si>
  <si>
    <t>00041125</t>
  </si>
  <si>
    <t>260610-01012-00077</t>
  </si>
  <si>
    <t>BH16416</t>
  </si>
  <si>
    <t>00041138</t>
  </si>
  <si>
    <t>TC260611-01004-00036</t>
  </si>
  <si>
    <t>BH16417</t>
  </si>
  <si>
    <t>00041139</t>
  </si>
  <si>
    <t>TC260611-01004-00155</t>
  </si>
  <si>
    <t>BH16418</t>
  </si>
  <si>
    <t>00041140</t>
  </si>
  <si>
    <t>TC260611-01006-00024</t>
  </si>
  <si>
    <t>BH16419</t>
  </si>
  <si>
    <t>00041141</t>
  </si>
  <si>
    <t>TC260611-01006-00159</t>
  </si>
  <si>
    <t>MDV0006</t>
  </si>
  <si>
    <t>4667</t>
  </si>
  <si>
    <t>4415</t>
  </si>
  <si>
    <t>MDV00435</t>
  </si>
  <si>
    <t>6316</t>
  </si>
  <si>
    <t>5815</t>
  </si>
  <si>
    <t>BH16599</t>
  </si>
  <si>
    <t>00041228</t>
  </si>
  <si>
    <t>TC260612-01009-00117</t>
  </si>
  <si>
    <t>BH16651</t>
  </si>
  <si>
    <t>00041293</t>
  </si>
  <si>
    <t>260615-01012-00325</t>
  </si>
  <si>
    <t>BH16678</t>
  </si>
  <si>
    <t>00041331</t>
  </si>
  <si>
    <t>260615-01003-00042</t>
  </si>
  <si>
    <t>MDV00434</t>
  </si>
  <si>
    <t>6439</t>
  </si>
  <si>
    <t>5792</t>
  </si>
  <si>
    <t>BH16702</t>
  </si>
  <si>
    <t>00041940</t>
  </si>
  <si>
    <t>TC260616-01013-00161</t>
  </si>
  <si>
    <t>BH16703</t>
  </si>
  <si>
    <t>00041941</t>
  </si>
  <si>
    <t>TC260615-01004-00142</t>
  </si>
  <si>
    <t>BH16704</t>
  </si>
  <si>
    <t>00041942</t>
  </si>
  <si>
    <t>TC260615-01004-00481</t>
  </si>
  <si>
    <t>BH16705</t>
  </si>
  <si>
    <t>00041943</t>
  </si>
  <si>
    <t>TC260615-01006-00119</t>
  </si>
  <si>
    <t>BH16706</t>
  </si>
  <si>
    <t>00041944</t>
  </si>
  <si>
    <t>TC260615-01006-00267</t>
  </si>
  <si>
    <t>BH16723</t>
  </si>
  <si>
    <t>00041959</t>
  </si>
  <si>
    <t>260617-01001-00235</t>
  </si>
  <si>
    <t>BH16724</t>
  </si>
  <si>
    <t>00041960</t>
  </si>
  <si>
    <t>260615-01001-00385</t>
  </si>
  <si>
    <t>BH36136</t>
  </si>
  <si>
    <t>00042431</t>
  </si>
  <si>
    <t>Bán hàng CÔNG TY CỔ PHẦN TRUNG TÂM THƯƠNG MẠI LOTTE VIỆT NAM - CHI NHÁNH TÂY HỒ theo hóa đơn 00042431</t>
  </si>
  <si>
    <t>BH36137</t>
  </si>
  <si>
    <t>00042432</t>
  </si>
  <si>
    <t>Bán hàng CÔNG TY CỔ PHẦN TRUNG TÂM THƯƠNG MẠI LOTTE VIỆT NAM - CHI NHÁNH TÂY HỒ theo hóa đơn 00042432</t>
  </si>
  <si>
    <t>MDV022026</t>
  </si>
  <si>
    <t>Phạt vi phạm giao hàng tháng 02.2026</t>
  </si>
  <si>
    <t>MDV022027</t>
  </si>
  <si>
    <t>Tiền chiết khấu - &lt;Chiết khấu cơ bản tháng 04/2026 kèm bảng kê số 07042026/BKHD/NT-LOTTE Ngày 18 tháng 06 năm 2026&gt;</t>
  </si>
  <si>
    <t>Tiền thuế GTGT - &lt;Chiết khấu cơ bản tháng 04/2026 kèm bảng kê số 07042026/BKHD/NT-LOTTE Ngày 18 tháng 06 năm 2026&gt;</t>
  </si>
  <si>
    <t>Tiền chiết khấu-&lt;Chiết khấu cơ bản tháng 04/2026 kèm bảng kê số 14042026/BKHD/NT-LOTTE ngày 18 tháng 06 năm 2026&gt;</t>
  </si>
  <si>
    <t>Tiền thuế GTGT-&lt;Chiết khấu cơ bản tháng 04/2026 kèm bảng kê số 14042026/BKHD/NT-LOTTE ngày 18 tháng 06 năm 2026&gt;</t>
  </si>
  <si>
    <t>NVK00071</t>
  </si>
  <si>
    <t>Tiền chiết khấu-&lt;Chiết khấu cơ bản tháng 04/2026 kèm bảng kê số 13042026/BKHD/NT-LOTTE Ngày 18 tháng 06 năm 2026&gt;</t>
  </si>
  <si>
    <t>Tiền thuế GTGT-&lt;Chiết khấu cơ bản tháng 04/2026 kèm bảng kê số 13042026/BKHD/NT-LOTTE Ngày 18 tháng 06 năm 2026&gt;</t>
  </si>
  <si>
    <t>NVK00072</t>
  </si>
  <si>
    <t>Tiền chiết khấu-&lt;Chiết khấu cơ bản tháng 04/2026 kèm bảng kê số 12042026/BKHD/NT-LOTTE Ngày 18 tháng 06 năm 2026&gt;</t>
  </si>
  <si>
    <t>Tiền thuế GTGT-&lt;Chiết khấu cơ bản tháng 04/2026 kèm bảng kê số 12042026/BKHD/NT-LOTTE Ngày 18 tháng 06 năm 2026&gt;</t>
  </si>
  <si>
    <t>NVK00073</t>
  </si>
  <si>
    <t>Tiền chiết khấu-&lt;Chiết khấu cơ bản tháng 04/2026 kèm bảng kê số 11042026/BKHD/NT-LOTTE Ngày 18 tháng 06 năm 2026&gt;</t>
  </si>
  <si>
    <t>Tiền thuế GTGT-&lt;Chiết khấu cơ bản tháng 04/2026 kèm bảng kê số 11042026/BKHD/NT-LOTTE Ngày 18 tháng 06 năm 2026&gt;</t>
  </si>
  <si>
    <t>NVK00074</t>
  </si>
  <si>
    <t>Tiền chiết khấu-&lt;Chiết khấu cơ bản tháng 04/2026 kèm bảng kê số 10042026/BKHD/NT-LOTTE Ngày 18 tháng 06 năm 2026&gt;</t>
  </si>
  <si>
    <t>Tiền thuế GTGT-&lt;Chiết khấu cơ bản tháng 04/2026 kèm bảng kê số 10042026/BKHD/NT-LOTTE Ngày 18 tháng 06 năm 2026&gt;</t>
  </si>
  <si>
    <t>NVK00075</t>
  </si>
  <si>
    <t>Tiền chiết khấu-&lt;Chiết khấu cơ bản tháng 04/2026 kèm bảng kê số 09042026/BKHD/NT-LOTTE Ngày 18 tháng 06 năm 2026&gt;</t>
  </si>
  <si>
    <t>Tiền thuế GTGT-&lt;Chiết khấu cơ bản tháng 04/2026 kèm bảng kê số 09042026/BKHD/NT-LOTTE Ngày 18 tháng 06 năm 2026&gt;</t>
  </si>
  <si>
    <t>NVK00076</t>
  </si>
  <si>
    <t>Tiền chiết khấu-&lt;Chiết khấu cơ bản tháng 04/2026 kèm bảng kê số 08042026/BKHD/NT-LOTTE Ngày 18 tháng 06 năm 2026&gt;</t>
  </si>
  <si>
    <t>Tiền thuế GTGT-&lt;Chiết khấu cơ bản tháng 04/2026 kèm bảng kê số 08042026/BKHD/NT-LOTTE Ngày 18 tháng 06 năm 2026&gt;</t>
  </si>
  <si>
    <t>NVK00077</t>
  </si>
  <si>
    <t>Tiền chiết khấu-&lt;Chiết khấu cơ bản tháng 04/2026 kèm bảng kê số 06042026/BKHD/NT-LOTTE Ngày 18 tháng 06 năm 2026&gt;</t>
  </si>
  <si>
    <t>Tiền thuế GTGT-&lt;Chiết khấu cơ bản tháng 04/2026 kèm bảng kê số 06042026/BKHD/NT-LOTTE Ngày 18 tháng 06 năm 2026&gt;</t>
  </si>
  <si>
    <t>NVK00078</t>
  </si>
  <si>
    <t>Tiền chiết khấu-&lt;Chiết khấu cơ bản tháng 04/2026 kèm bảng kê số 05042026/BKHD/NT-LOTTE Ngày 18 tháng 06 năm 2026&gt;</t>
  </si>
  <si>
    <t>Tiền thuế GTGT-&lt;Chiết khấu cơ bản tháng 04/2026 kèm bảng kê số 05042026/BKHD/NT-LOTTE Ngày 18 tháng 06 năm 2026&gt;</t>
  </si>
  <si>
    <t>Tiền chiết khấu-&lt;Chiết khấu cơ bản tháng 04/2026 kèm bảng kê số 04042026/BKHD/NT-LOTTE Ngày 18 tháng 06 năm 2026&gt;</t>
  </si>
  <si>
    <t>Tiền thuế GTGT-&lt;Chiết khấu cơ bản tháng 04/2026 kèm bảng kê số 04042026/BKHD/NT-LOTTE Ngày 18 tháng 06 năm 2026&gt;</t>
  </si>
  <si>
    <t>NVK00080</t>
  </si>
  <si>
    <t>Tiền chiết khấu-&lt;Chiết khấu cơ bản tháng 04/2026 kèm bảng kê số 03042026/BKHD/NT-LOTTE Ngày 18 tháng 06 năm 2026&gt;</t>
  </si>
  <si>
    <t>Tiền thuế GTGT-&lt;Chiết khấu cơ bản tháng 04/2026 kèm bảng kê số 03042026/BKHD/NT-LOTTE Ngày 18 tháng 06 năm 2026&gt;</t>
  </si>
  <si>
    <t>NVK00081</t>
  </si>
  <si>
    <t>Tiền chiết khấu-&lt;Chiết khấu cơ bản tháng 04/2026 kèm bảng kê số 02042026/BKHD/NT-LOTTE Ngày 18 tháng 06 năm 2026&gt;</t>
  </si>
  <si>
    <t>Tiền thuế GTGT-&lt;Chiết khấu cơ bản tháng 04/2026 kèm bảng kê số 02042026/BKHD/NT-LOTTE Ngày 18 tháng 06 năm 2026&gt;</t>
  </si>
  <si>
    <t>Tiền chiết khấu-&lt;Chiết khấu cơ bản tháng 04/2026 kèm bảng kê số 01042026/BKHD/NT-LOTTE Ngày 18 tháng 06 năm 2026&gt;</t>
  </si>
  <si>
    <t>Tiền thuế GTGT-&lt;Chiết khấu cơ bản tháng 04/2026 kèm bảng kê số 01042026/BKHD/NT-LOTTE Ngày 18 tháng 06 năm 2026&gt;</t>
  </si>
  <si>
    <t>BH17204</t>
  </si>
  <si>
    <t>00042512</t>
  </si>
  <si>
    <t>TC260617-01011-00031</t>
  </si>
  <si>
    <t>BH17205</t>
  </si>
  <si>
    <t>00042513</t>
  </si>
  <si>
    <t>TC260619-01013-00049</t>
  </si>
  <si>
    <t>BH17210</t>
  </si>
  <si>
    <t>00042521</t>
  </si>
  <si>
    <t>260618-01001-00045</t>
  </si>
  <si>
    <t>BH17211</t>
  </si>
  <si>
    <t>00042526</t>
  </si>
  <si>
    <t>260618-01012-00046</t>
  </si>
  <si>
    <t>BH36536</t>
  </si>
  <si>
    <t>00042598</t>
  </si>
  <si>
    <t>Bán hàng CÔNG TY CỔ PHẦN TRUNG TÂM THƯƠNG MẠI LOTTE VIỆT NAM - CHI NHÁNH BA ĐÌNH theo hóa đơn 00042598</t>
  </si>
  <si>
    <t>MDV00436</t>
  </si>
  <si>
    <t>Thu lai phi van chuyenT5.2026</t>
  </si>
  <si>
    <t>BH17349</t>
  </si>
  <si>
    <t>00042631</t>
  </si>
  <si>
    <t>TC260620-01009-00022</t>
  </si>
  <si>
    <t>BH17351</t>
  </si>
  <si>
    <t>00042632</t>
  </si>
  <si>
    <t>TC260622-01016-00053</t>
  </si>
  <si>
    <t>BH17352</t>
  </si>
  <si>
    <t>00042633</t>
  </si>
  <si>
    <t>TC260622-01004-00138</t>
  </si>
  <si>
    <t>BH17353</t>
  </si>
  <si>
    <t>00042634</t>
  </si>
  <si>
    <t>TC260622-01004-00139</t>
  </si>
  <si>
    <t>BH17409</t>
  </si>
  <si>
    <t>00042691</t>
  </si>
  <si>
    <t>260622-01005-00339</t>
  </si>
  <si>
    <t>BH17350</t>
  </si>
  <si>
    <t>00043651</t>
  </si>
  <si>
    <t>TC260622-01006-00051</t>
  </si>
  <si>
    <t>BH17690</t>
  </si>
  <si>
    <t>00043652</t>
  </si>
  <si>
    <t>TC260622-01011-00419</t>
  </si>
  <si>
    <t>BH17967</t>
  </si>
  <si>
    <t>00044470</t>
  </si>
  <si>
    <t>TC260625-01004-00082</t>
  </si>
  <si>
    <t>BH17968</t>
  </si>
  <si>
    <t>00044471</t>
  </si>
  <si>
    <t>TC260625-01004-00083</t>
  </si>
  <si>
    <t>BH17975</t>
  </si>
  <si>
    <t>00044477</t>
  </si>
  <si>
    <t>260625-01001-00508</t>
  </si>
  <si>
    <t>BH18032</t>
  </si>
  <si>
    <t>00044507</t>
  </si>
  <si>
    <t>260625-01010-00152</t>
  </si>
  <si>
    <t>BH18033</t>
  </si>
  <si>
    <t>00044508</t>
  </si>
  <si>
    <t>260625-01002-00202-LOTTEMART PHÚ THỌ</t>
  </si>
  <si>
    <t>BH37748</t>
  </si>
  <si>
    <t>00044535</t>
  </si>
  <si>
    <t>Bán hàng CÔNG TY CỔ PHẦN TRUNG TÂM THƯƠNG MẠI LOTTE VIỆT NAM - CHI NHÁNH BA ĐÌNH theo hóa đơn 00044535</t>
  </si>
  <si>
    <t>BC06/0079</t>
  </si>
  <si>
    <t>00044571</t>
  </si>
  <si>
    <t>TC260629-01004-00159</t>
  </si>
  <si>
    <t>00044572</t>
  </si>
  <si>
    <t>TC260629-01004-00160</t>
  </si>
  <si>
    <t>00044573</t>
  </si>
  <si>
    <t>TC260626-01009-00086</t>
  </si>
  <si>
    <t>BH18125</t>
  </si>
  <si>
    <t>00044574</t>
  </si>
  <si>
    <t>TC260628-01006-00009</t>
  </si>
  <si>
    <t>BH18126</t>
  </si>
  <si>
    <t>00044575</t>
  </si>
  <si>
    <t>TC260629-01015-00125 - LOTTE NHA TRANG GOLD COAST</t>
  </si>
  <si>
    <t>BH18127</t>
  </si>
  <si>
    <t>00044576</t>
  </si>
  <si>
    <t>TC260629-01016-00056</t>
  </si>
  <si>
    <t>BC04/0027</t>
  </si>
  <si>
    <t>LOTTE VIETNAM THANH TOÁN</t>
  </si>
  <si>
    <t>BC04/0051</t>
  </si>
  <si>
    <t>92</t>
  </si>
  <si>
    <t>BH10284</t>
  </si>
  <si>
    <t>00026033</t>
  </si>
  <si>
    <t>260408-01011-00035- TEST GIÁ</t>
  </si>
  <si>
    <t>BH10285</t>
  </si>
  <si>
    <t>00026034</t>
  </si>
  <si>
    <t>260408-01001-00289- TEST GIÁ</t>
  </si>
  <si>
    <t>97</t>
  </si>
  <si>
    <t>2761</t>
  </si>
  <si>
    <t>PHÍ DỊCH VỤ BÁN HÀNG 202603_5820</t>
  </si>
  <si>
    <t>NVK00009</t>
  </si>
  <si>
    <t>Tiền chiết khấu - &lt;Chiết khấu cơ bản tháng 03/2026 kèm bảng kê số 07032026/BKHD/NT-LOTTE Ngày 24 tháng 04 năm 2026&gt;</t>
  </si>
  <si>
    <t>Tiền thuế GTGT - &lt;Chiết khấu cơ bản tháng 03/2026 kèm bảng kê số 07032026/BKHD/NT-LOTTE Ngày 24 tháng 04 năm 2026&gt;</t>
  </si>
  <si>
    <t>NVK00010</t>
  </si>
  <si>
    <t>Tiền chiết khấu - &lt;Chiết khấu cơ bản tháng 03/2026 kèm bảng kê số 14032026/BKHD/NT-LOTTE Ngày 24 tháng 04 năm 2026&gt;</t>
  </si>
  <si>
    <t>Tiền thuế GTGT - &lt;Chiết khấu cơ bản tháng 03/2026 kèm bảng kê số 14032026/BKHD/NT-LOTTE Ngày 24 tháng 04 năm 2026&gt;</t>
  </si>
  <si>
    <t>NVK00058</t>
  </si>
  <si>
    <t>Tiền chiết khấu - &lt;Chiết khấu cơ bản tháng 03/2026 kèm bảng kê số 01032026/BKHD/NT-LOTTE Ngày 24 tháng 04 năm 2026&gt;</t>
  </si>
  <si>
    <t>Tiền thuế GTGT - &lt;Chiết khấu cơ bản tháng 03/2026 kèm bảng kê số 01032026/BKHD/NT-LOTTE Ngày 24 tháng 04 năm 2026&gt;</t>
  </si>
  <si>
    <t>NVK00059</t>
  </si>
  <si>
    <t>Tiền chiết khấu - &lt;Chiết khấu cơ bản tháng 03/2026 kèm bảng kê số 02032026/BKHD/NT-LOTTE Ngày 24 tháng 04 năm 2026&gt;</t>
  </si>
  <si>
    <t>Tiền thuế GTGT - &lt;Chiết khấu cơ bản tháng 03/2026 kèm bảng kê số 02032026/BKHD/NT-LOTTE Ngày 24 tháng 04 năm 2026&gt;</t>
  </si>
  <si>
    <t>NVK00060</t>
  </si>
  <si>
    <t>Tiền chiết khấu - &lt;Chiết khấu cơ bản tháng 03/2026 kèm bảng kê số 03032026/BKHD/NT-LOTTE Ngày 24 tháng 04 năm 2026&gt;</t>
  </si>
  <si>
    <t>Tiền thuế GTGT - &lt;Chiết khấu cơ bản tháng 03/2026 kèm bảng kê số 03032026/BKHD/NT-LOTTE Ngày 24 tháng 04 năm 2026&gt;</t>
  </si>
  <si>
    <t>NVK00061</t>
  </si>
  <si>
    <t>Tiền chiết khấu - &lt;Chiết khấu cơ bản tháng 03/2026 kèm bảng kê số 04032026/BKHD/NT-LOTTE Ngày 24 tháng 04 năm 2026&gt;</t>
  </si>
  <si>
    <t>Tiền thuế GTGT - &lt;Chiết khấu cơ bản tháng 03/2026 kèm bảng kê số 04032026/BKHD/NT-LOTTE Ngày 24 tháng 04 năm 2026&gt;</t>
  </si>
  <si>
    <t>NVK00062</t>
  </si>
  <si>
    <t>Tiền chiết khấu - &lt;Chiết khấu cơ bản tháng 03/2026 kèm bảng kê số 05032026/BKHD/NT-LOTTE Ngày 24 tháng 04 năm 2026&gt;</t>
  </si>
  <si>
    <t>Tiền thuế GTGT - &lt;Chiết khấu cơ bản tháng 03/2026 kèm bảng kê số 05032026/BKHD/NT-LOTTE Ngày 24 tháng 04 năm 2026&gt;</t>
  </si>
  <si>
    <t>NVK00063</t>
  </si>
  <si>
    <t>Tiền chiết khấu - &lt;Chiết khấu cơ bản tháng 03/2026 kèm bảng kê số 06032026/BKHD/NT-LOTTE Ngày 24 tháng 04 năm 2026&gt;</t>
  </si>
  <si>
    <t>Tiền thuế GTGT - &lt;Chiết khấu cơ bản tháng 03/2026 kèm bảng kê số 06032026/BKHD/NT-LOTTE Ngày 24 tháng 04 năm 2026&gt;</t>
  </si>
  <si>
    <t>NVK00064</t>
  </si>
  <si>
    <t>Tiền chiết khấu - &lt;Chiết khấu cơ bản tháng 03/2026 kèm bảng kê số 08032026/BKHD/NT-LOTTE Ngày 24 tháng 04 năm 2026&gt;</t>
  </si>
  <si>
    <t>Tiền thuế GTGT - &lt;Chiết khấu cơ bản tháng 03/2026 kèm bảng kê số 08032026/BKHD/NT-LOTTE Ngày 24 tháng 04 năm 2026&gt;</t>
  </si>
  <si>
    <t>NVK00065</t>
  </si>
  <si>
    <t>Tiền chiết khấu - &lt;Chiết khấu cơ bản tháng 03/2026 kèm bảng kê số 09032026/BKHD/NT-LOTTE Ngày 24 tháng 04 năm 2026&gt;</t>
  </si>
  <si>
    <t>Tiền thuế GTGT - &lt;Chiết khấu cơ bản tháng 03/2026 kèm bảng kê số 09032026/BKHD/NT-LOTTE Ngày 24 tháng 04 năm 2026&gt;</t>
  </si>
  <si>
    <t>NVK00066</t>
  </si>
  <si>
    <t>Tiền chiết khấu - &lt;Chiết khấu cơ bản tháng 03/2026 kèm bảng kê số 10032026/BKHD/NT-LOTTE Ngày 24 tháng 04 năm 2026&gt;</t>
  </si>
  <si>
    <t>Tiền thuế GTGT - &lt;Chiết khấu cơ bản tháng 03/2026 kèm bảng kê số 10032026/BKHD/NT-LOTTE Ngày 24 tháng 04 năm 2026&gt;</t>
  </si>
  <si>
    <t>NVK00067</t>
  </si>
  <si>
    <t>Tiền chiết khấu - &lt;Chiết khấu cơ bản tháng 03/2026 kèm bảng kê số 11032026/BKHD/NT-LOTTE Ngày 24 tháng 04 năm 2026&gt;</t>
  </si>
  <si>
    <t>Tiền thuế GTGT - &lt;Chiết khấu cơ bản tháng 03/2026 kèm bảng kê số 11032026/BKHD/NT-LOTTE Ngày 24 tháng 04 năm 2026&gt;</t>
  </si>
  <si>
    <t>NVK00068</t>
  </si>
  <si>
    <t>Tiền chiết khấu - &lt;Chiết khấu cơ bản tháng 03/2026 kèm bảng kê số 12032026/BKHD/NT-LOTTE Ngày 24 tháng 04 năm 2026&gt;</t>
  </si>
  <si>
    <t>Tiền thuế GTGT - &lt;Chiết khấu cơ bản tháng 03/2026 kèm bảng kê số 12032026/BKHD/NT-LOTTE Ngày 24 tháng 04 năm 2026&gt;</t>
  </si>
  <si>
    <t>NVK00069</t>
  </si>
  <si>
    <t>Tiền chiết khấu - &lt;Chiết khấu cơ bản tháng 03/2026 kèm bảng kê số 13032026/BKHD/NT-LOTTE Ngày 24 tháng 04 năm 2026&gt;</t>
  </si>
  <si>
    <t>Tiền thuế GTGT - &lt;Chiết khấu cơ bản tháng 03/2026 kèm bảng kê số 13032026/BKHD/NT-LOTTE Ngày 24 tháng 04 năm 2026&gt;</t>
  </si>
  <si>
    <t>SG/HT010433</t>
  </si>
  <si>
    <t>Điều chỉnh giảm số lượng do khách hàng trả hàng theo phiếu 2604080100610106</t>
  </si>
  <si>
    <t>BH12551</t>
  </si>
  <si>
    <t>NO</t>
  </si>
  <si>
    <t>Store CD</t>
  </si>
  <si>
    <t>Store Name</t>
  </si>
  <si>
    <t>Vendor CD</t>
  </si>
  <si>
    <t>Vendor Name</t>
  </si>
  <si>
    <t>Write Date</t>
  </si>
  <si>
    <t>Invoice Date</t>
  </si>
  <si>
    <t>Tax No</t>
  </si>
  <si>
    <t>Invoice No</t>
  </si>
  <si>
    <t>Deduct Name</t>
  </si>
  <si>
    <t>Deduct Cause</t>
  </si>
  <si>
    <t>Pay Amt</t>
  </si>
  <si>
    <t>Vat Amt</t>
  </si>
  <si>
    <t>Total Amt</t>
  </si>
  <si>
    <t>Payment Date</t>
  </si>
  <si>
    <t>Ghi chú nguồn dữ liệu</t>
  </si>
  <si>
    <t>1</t>
  </si>
  <si>
    <t>01017</t>
  </si>
  <si>
    <t>West Lake</t>
  </si>
  <si>
    <t>005820</t>
  </si>
  <si>
    <t>CONG TY TNHH MTV TM VA DV NGOC THOM</t>
  </si>
  <si>
    <t>1C25TNN</t>
  </si>
  <si>
    <t>78466</t>
  </si>
  <si>
    <t>File: NGOC THOM(2026-01).xls | Tháng: 2026-01</t>
  </si>
  <si>
    <t>2</t>
  </si>
  <si>
    <t>76765</t>
  </si>
  <si>
    <t>3</t>
  </si>
  <si>
    <t>80213</t>
  </si>
  <si>
    <t>4</t>
  </si>
  <si>
    <t>Sale services fee - Auto</t>
  </si>
  <si>
    <t>PHI BAN HANG 202512_005820</t>
  </si>
  <si>
    <t>5</t>
  </si>
  <si>
    <t>Basic discount - Auto</t>
  </si>
  <si>
    <t>CHIET KHAU CO BAN 202512_005820</t>
  </si>
  <si>
    <t>6</t>
  </si>
  <si>
    <t>78467</t>
  </si>
  <si>
    <t>7</t>
  </si>
  <si>
    <t>Sampling services fee - Auto</t>
  </si>
  <si>
    <t>PHI HANG MAU 202512_005820</t>
  </si>
  <si>
    <t>9</t>
  </si>
  <si>
    <t>01016</t>
  </si>
  <si>
    <t>Vinh</t>
  </si>
  <si>
    <t>10</t>
  </si>
  <si>
    <t>Distribution Cost -Auto(8%)</t>
  </si>
  <si>
    <t>Thu lai phi van chuyen 29112025 hang lanh - 005820 tu HCM den Lotte Mart Vinh, BKS: 50H89532</t>
  </si>
  <si>
    <t>11</t>
  </si>
  <si>
    <t>Thu lai phi van chuyen 11112025 hang lanh - 005820 tu HCM den Lotte Mart Vinh, BKS: 50H89532</t>
  </si>
  <si>
    <t>12</t>
  </si>
  <si>
    <t>77040</t>
  </si>
  <si>
    <t>13</t>
  </si>
  <si>
    <t>79426</t>
  </si>
  <si>
    <t>14</t>
  </si>
  <si>
    <t>15</t>
  </si>
  <si>
    <t>16</t>
  </si>
  <si>
    <t>Thu lai phi van chuyen 20112025 hang lanh - 005820 tu HCM den Lotte Mart Vinh, BKS: 50H37580</t>
  </si>
  <si>
    <t>17</t>
  </si>
  <si>
    <t>Thu lai phi van chuyen 06112025 hang lanh - 005820 tu HCM den Lotte Mart Vinh, BKS: 50H37580</t>
  </si>
  <si>
    <t>18</t>
  </si>
  <si>
    <t>260120-01016-1-0001</t>
  </si>
  <si>
    <t>Hang tra lai</t>
  </si>
  <si>
    <t>19</t>
  </si>
  <si>
    <t>74903</t>
  </si>
  <si>
    <t>21</t>
  </si>
  <si>
    <t>01013</t>
  </si>
  <si>
    <t>Nha trang</t>
  </si>
  <si>
    <t>22</t>
  </si>
  <si>
    <t>Thu lai phi van chuyen 13112025 hang lanh - 005820 tu HCM den Lotte Mart Nha Trang, BKS: 50H21531</t>
  </si>
  <si>
    <t>23</t>
  </si>
  <si>
    <t>Thu lai phi van chuyen 08112025 hang lanh - 005820 tu HCM den Lotte Mart Nha Trang, BKS: 50H78472</t>
  </si>
  <si>
    <t>24</t>
  </si>
  <si>
    <t>75087</t>
  </si>
  <si>
    <t>25</t>
  </si>
  <si>
    <t>NET OFF REGULAR 08.01.2026</t>
  </si>
  <si>
    <t>26</t>
  </si>
  <si>
    <t>79425</t>
  </si>
  <si>
    <t>27</t>
  </si>
  <si>
    <t>28</t>
  </si>
  <si>
    <t>Thu lai phi van chuyen 29112025 hang lanh - 005820 tu HCM den Lotte Mart Nha Trang, BKS: 50H83215</t>
  </si>
  <si>
    <t>29</t>
  </si>
  <si>
    <t>Thu lai phi van chuyen 11112025 hang lanh - 005820 tu HCM den Lotte Mart Nha Trang, BKS: 50H21531</t>
  </si>
  <si>
    <t>30</t>
  </si>
  <si>
    <t>Thu lai phi van chuyen 04112025 hang lanh - 005820 tu HCM den Lotte Mart Nha Trang, BKS: 50H51122</t>
  </si>
  <si>
    <t>31</t>
  </si>
  <si>
    <t>NET OFF REGULAR 23.01.2026</t>
  </si>
  <si>
    <t>32</t>
  </si>
  <si>
    <t>33</t>
  </si>
  <si>
    <t>79424</t>
  </si>
  <si>
    <t>35</t>
  </si>
  <si>
    <t>01012</t>
  </si>
  <si>
    <t>Go Vap</t>
  </si>
  <si>
    <t>36</t>
  </si>
  <si>
    <t>37</t>
  </si>
  <si>
    <t>78458</t>
  </si>
  <si>
    <t>38</t>
  </si>
  <si>
    <t>77593</t>
  </si>
  <si>
    <t>39</t>
  </si>
  <si>
    <t>80078</t>
  </si>
  <si>
    <t>40</t>
  </si>
  <si>
    <t>41</t>
  </si>
  <si>
    <t>42</t>
  </si>
  <si>
    <t>78456</t>
  </si>
  <si>
    <t>43</t>
  </si>
  <si>
    <t>78380</t>
  </si>
  <si>
    <t>45</t>
  </si>
  <si>
    <t>01011</t>
  </si>
  <si>
    <t>Can Tho</t>
  </si>
  <si>
    <t>260114-01011-1-0161</t>
  </si>
  <si>
    <t>46</t>
  </si>
  <si>
    <t>47</t>
  </si>
  <si>
    <t>80352</t>
  </si>
  <si>
    <t>48</t>
  </si>
  <si>
    <t>49</t>
  </si>
  <si>
    <t>65712</t>
  </si>
  <si>
    <t>50</t>
  </si>
  <si>
    <t>Thu lai phi van chuyen 13112025 hang lanh - 005820 tu HCM den Lotte Mart Can Tho, BKS: 50H21531</t>
  </si>
  <si>
    <t>51</t>
  </si>
  <si>
    <t>260114-01011-1-0160</t>
  </si>
  <si>
    <t>52</t>
  </si>
  <si>
    <t>53</t>
  </si>
  <si>
    <t>78504</t>
  </si>
  <si>
    <t>54</t>
  </si>
  <si>
    <t>Thu lai phi van chuyen 25112025 hang lanh - 005820 tu HCM den Lotte Mart Can Tho, BKS: 50H87513</t>
  </si>
  <si>
    <t>56</t>
  </si>
  <si>
    <t>01010</t>
  </si>
  <si>
    <t>Tan Binh</t>
  </si>
  <si>
    <t>Anniversary Support fee - Manual(8%)</t>
  </si>
  <si>
    <t>PHI HO TRO SINH NHAT NAM 2025</t>
  </si>
  <si>
    <t>57</t>
  </si>
  <si>
    <t>58</t>
  </si>
  <si>
    <t>77473</t>
  </si>
  <si>
    <t>59</t>
  </si>
  <si>
    <t>60</t>
  </si>
  <si>
    <t>61</t>
  </si>
  <si>
    <t>63</t>
  </si>
  <si>
    <t>01009</t>
  </si>
  <si>
    <t>Vung Tau</t>
  </si>
  <si>
    <t>Thu lai phi van chuyen 04112025 hang lanh - 005820 tu HCM den Lotte Mart Vung Tau, BKS: 86C12051, 50H15158</t>
  </si>
  <si>
    <t>64</t>
  </si>
  <si>
    <t>65</t>
  </si>
  <si>
    <t>Thu lai phi van chuyen 11112025 hang lanh - 005820 tu HCM den Lotte Mart Vung Tau, BKS: 86C12051, 50H15158</t>
  </si>
  <si>
    <t>66</t>
  </si>
  <si>
    <t>74901</t>
  </si>
  <si>
    <t>67</t>
  </si>
  <si>
    <t>68</t>
  </si>
  <si>
    <t>70</t>
  </si>
  <si>
    <t>01008</t>
  </si>
  <si>
    <t>Hanoi center</t>
  </si>
  <si>
    <t>71</t>
  </si>
  <si>
    <t>72</t>
  </si>
  <si>
    <t>80212</t>
  </si>
  <si>
    <t>74</t>
  </si>
  <si>
    <t>76</t>
  </si>
  <si>
    <t>01006</t>
  </si>
  <si>
    <t>Phan Thiet</t>
  </si>
  <si>
    <t>80350</t>
  </si>
  <si>
    <t>77</t>
  </si>
  <si>
    <t>78</t>
  </si>
  <si>
    <t>Thu lai phi van chuyen 13112025 hang lanh - 005820 tu HCM den Lotte Mart Phan Thiet, BKS: 86C12051; 50H08394</t>
  </si>
  <si>
    <t>79</t>
  </si>
  <si>
    <t>80</t>
  </si>
  <si>
    <t>81</t>
  </si>
  <si>
    <t>78502</t>
  </si>
  <si>
    <t>82</t>
  </si>
  <si>
    <t>75089</t>
  </si>
  <si>
    <t>83</t>
  </si>
  <si>
    <t>Thu lai phi van chuyen 25112025 hang lanh - 005820 tu HCM den Lotte Mart Phan Thiet, BKS: 86C12051</t>
  </si>
  <si>
    <t>84</t>
  </si>
  <si>
    <t>Thu lai phi van chuyen 08112025 hang lanh - 005820 tu HCM den Lotte Mart Phan Thiet, BKS: 86C12051</t>
  </si>
  <si>
    <t>85</t>
  </si>
  <si>
    <t>86</t>
  </si>
  <si>
    <t>87</t>
  </si>
  <si>
    <t>78503</t>
  </si>
  <si>
    <t>89</t>
  </si>
  <si>
    <t>01005</t>
  </si>
  <si>
    <t>Binh Duong</t>
  </si>
  <si>
    <t>90</t>
  </si>
  <si>
    <t>91</t>
  </si>
  <si>
    <t>93</t>
  </si>
  <si>
    <t>82137</t>
  </si>
  <si>
    <t>95</t>
  </si>
  <si>
    <t>01004</t>
  </si>
  <si>
    <t>Da Nang</t>
  </si>
  <si>
    <t>96</t>
  </si>
  <si>
    <t>80354</t>
  </si>
  <si>
    <t>98</t>
  </si>
  <si>
    <t>Thu lai phi van chuyen 22112025 hang lanh - 005820 tu HCM den Lotte Mart Da Nang, BKS: 50H41480</t>
  </si>
  <si>
    <t>99</t>
  </si>
  <si>
    <t>Thu lai phi van chuyen 04112025 hang lanh - 005820 tu HCM den Lotte Mart Da Nang, BKS: 50H78805</t>
  </si>
  <si>
    <t>100</t>
  </si>
  <si>
    <t>78349</t>
  </si>
  <si>
    <t>101</t>
  </si>
  <si>
    <t>102</t>
  </si>
  <si>
    <t>80353</t>
  </si>
  <si>
    <t>103</t>
  </si>
  <si>
    <t>104</t>
  </si>
  <si>
    <t>Thu lai phi van chuyen 13112025 hang lanh - 005820 tu HCM den Lotte Mart Da Nang, BKS: 51C71523</t>
  </si>
  <si>
    <t>105</t>
  </si>
  <si>
    <t>78350</t>
  </si>
  <si>
    <t>106</t>
  </si>
  <si>
    <t>75090</t>
  </si>
  <si>
    <t>108</t>
  </si>
  <si>
    <t>01003</t>
  </si>
  <si>
    <t>Dong Nai</t>
  </si>
  <si>
    <t>109</t>
  </si>
  <si>
    <t>110</t>
  </si>
  <si>
    <t>C25TNN</t>
  </si>
  <si>
    <t>80286</t>
  </si>
  <si>
    <t>111</t>
  </si>
  <si>
    <t>80206</t>
  </si>
  <si>
    <t>112</t>
  </si>
  <si>
    <t>113</t>
  </si>
  <si>
    <t>114</t>
  </si>
  <si>
    <t>80285</t>
  </si>
  <si>
    <t>116</t>
  </si>
  <si>
    <t>01002</t>
  </si>
  <si>
    <t>Phu Tho</t>
  </si>
  <si>
    <t>260117-01002-1-0099</t>
  </si>
  <si>
    <t>117</t>
  </si>
  <si>
    <t>77428</t>
  </si>
  <si>
    <t>118</t>
  </si>
  <si>
    <t>120</t>
  </si>
  <si>
    <t>01001</t>
  </si>
  <si>
    <t>Nam Sai Gon</t>
  </si>
  <si>
    <t>121</t>
  </si>
  <si>
    <t>122</t>
  </si>
  <si>
    <t>79388</t>
  </si>
  <si>
    <t>123</t>
  </si>
  <si>
    <t>66818</t>
  </si>
  <si>
    <t>124</t>
  </si>
  <si>
    <t>77946</t>
  </si>
  <si>
    <t>125</t>
  </si>
  <si>
    <t>126</t>
  </si>
  <si>
    <t>127</t>
  </si>
  <si>
    <t>79387</t>
  </si>
  <si>
    <t>128</t>
  </si>
  <si>
    <t>67114</t>
  </si>
  <si>
    <t>129</t>
  </si>
  <si>
    <t>77945</t>
  </si>
  <si>
    <t>130</t>
  </si>
  <si>
    <t>81267</t>
  </si>
  <si>
    <t>PHI HANG MAU 202601_005820</t>
  </si>
  <si>
    <t>File: NGOC THOM(2026-02).xls | Tháng: 2026-02</t>
  </si>
  <si>
    <t>87248</t>
  </si>
  <si>
    <t>1C26TTN</t>
  </si>
  <si>
    <t>1652</t>
  </si>
  <si>
    <t>85928</t>
  </si>
  <si>
    <t>87253</t>
  </si>
  <si>
    <t>PHI BAN HANG 202601_005820</t>
  </si>
  <si>
    <t>CHIET KHAU CO BAN 202601_005820</t>
  </si>
  <si>
    <t>8</t>
  </si>
  <si>
    <t>88250</t>
  </si>
  <si>
    <t>590</t>
  </si>
  <si>
    <t>84071</t>
  </si>
  <si>
    <t>80214</t>
  </si>
  <si>
    <t>Thu lai phi van chuyen 16122025 hang lanh - 005820 tu HCM den Lotte Mart Vinh, BKS: 50H72504</t>
  </si>
  <si>
    <t>2165</t>
  </si>
  <si>
    <t>260113-01016-1-0090</t>
  </si>
  <si>
    <t>Điều chỉnh hàng trả lại</t>
  </si>
  <si>
    <t>84111</t>
  </si>
  <si>
    <t>552</t>
  </si>
  <si>
    <t>NET OFF REGULAR 09.02.2026</t>
  </si>
  <si>
    <t>Thu lai phi van chuyen 27122025 hang lanh - 005820 tu HCM den Lotte Mart Vinh, BKS: 50H84498</t>
  </si>
  <si>
    <t>20</t>
  </si>
  <si>
    <t>Thu lai phi van chuyen 09122025 hang lanh - 005820 tu HCM den Lotte Mart Vinh, BKS: 50E21177</t>
  </si>
  <si>
    <t>82252</t>
  </si>
  <si>
    <t>88162</t>
  </si>
  <si>
    <t>Thu lai phi van chuyen 27122025 hang lanh - 005820 tu HCM den Lotte Mart Nha Trang, BKS: 50E34959</t>
  </si>
  <si>
    <t>551</t>
  </si>
  <si>
    <t>Thu lai phi van chuyen 20122025 hang lanh - 005820 tu HCM den Lotte Mart Nha Trang, BKS: 50H83215</t>
  </si>
  <si>
    <t>88161</t>
  </si>
  <si>
    <t>85747</t>
  </si>
  <si>
    <t>34</t>
  </si>
  <si>
    <t>1953</t>
  </si>
  <si>
    <t>Thu lai phi van chuyen 25122025 hang lanh - 005820 tu HCM den Lotte Mart Nha Trang, BKS: 50H41241</t>
  </si>
  <si>
    <t>86206</t>
  </si>
  <si>
    <t>Thu lai phi van chuyen 11122025 hang lanh - 005820 tu HCM den Lotte Mart Nha Trang, BKS: 50H21531</t>
  </si>
  <si>
    <t>82474</t>
  </si>
  <si>
    <t>1984</t>
  </si>
  <si>
    <t>44</t>
  </si>
  <si>
    <t>89756</t>
  </si>
  <si>
    <t>83418</t>
  </si>
  <si>
    <t>85291</t>
  </si>
  <si>
    <t>87420</t>
  </si>
  <si>
    <t>84324</t>
  </si>
  <si>
    <t>715</t>
  </si>
  <si>
    <t>89757</t>
  </si>
  <si>
    <t>86040</t>
  </si>
  <si>
    <t>2704</t>
  </si>
  <si>
    <t>1124</t>
  </si>
  <si>
    <t>Thu lai phi van chuyen 30122025 hang lanh - 005820 tu HCM den Lotte Mart Can Tho, BKS: 5021531</t>
  </si>
  <si>
    <t>Thu lai phi van chuyen 04122025 hang lanh - 005820 tu HCM den Lotte Mart Can Tho, BKS: 50H04587</t>
  </si>
  <si>
    <t>82473</t>
  </si>
  <si>
    <t>62</t>
  </si>
  <si>
    <t>Thu lai phi van chuyen 11122025 hang lanh - 005820 tu HCM den Lotte Mart Can Tho, BKS: 50H84855</t>
  </si>
  <si>
    <t>89011</t>
  </si>
  <si>
    <t>1605</t>
  </si>
  <si>
    <t>69</t>
  </si>
  <si>
    <t>81285</t>
  </si>
  <si>
    <t>1604</t>
  </si>
  <si>
    <t>75</t>
  </si>
  <si>
    <t>Thu lai phi van chuyen 04122025 hang lanh - 005820 tu HCM den Lotte Mart Vung Tau, BKS: 86C12051</t>
  </si>
  <si>
    <t>80351</t>
  </si>
  <si>
    <t>555</t>
  </si>
  <si>
    <t>Thu lai phi van chuyen 09122025 hang lanh - 005820 tu HCM den Lotte Mart Vung Tau, BKS: 86C12051</t>
  </si>
  <si>
    <t>82251</t>
  </si>
  <si>
    <t>1648</t>
  </si>
  <si>
    <t>85940</t>
  </si>
  <si>
    <t>Thu lai phi van chuyen 30122025 hang lanh - 005820 tu HCM den Lotte Mart Phan Thiet, BKS: 86C12051, 50H08394</t>
  </si>
  <si>
    <t>Thu lai phi van chuyen 13122025 hang lanh - 005820 tu HCM den Lotte Mart Phan Thiet, BKS: 86C12051</t>
  </si>
  <si>
    <t>86207</t>
  </si>
  <si>
    <t>1653</t>
  </si>
  <si>
    <t>94</t>
  </si>
  <si>
    <t>89009</t>
  </si>
  <si>
    <t>Thu lai phi van chuyen 25122025 hang lanh - 005820 tu HCM den Lotte Mart Phan Thiet, BKS: 86C12051; 50H21531</t>
  </si>
  <si>
    <t>Thu lai phi van chuyen 04122025 hang lanh - 005820 tu HCM den Lotte Mart Phan Thiet, BKS: 86C12051</t>
  </si>
  <si>
    <t>83739</t>
  </si>
  <si>
    <t>556</t>
  </si>
  <si>
    <t>89010</t>
  </si>
  <si>
    <t>260130-01006-1-0100</t>
  </si>
  <si>
    <t>80070</t>
  </si>
  <si>
    <t>1617</t>
  </si>
  <si>
    <t>107</t>
  </si>
  <si>
    <t>88191</t>
  </si>
  <si>
    <t>2679</t>
  </si>
  <si>
    <t>83893</t>
  </si>
  <si>
    <t>86474</t>
  </si>
  <si>
    <t>89084</t>
  </si>
  <si>
    <t>86475</t>
  </si>
  <si>
    <t>115</t>
  </si>
  <si>
    <t>1998</t>
  </si>
  <si>
    <t>553</t>
  </si>
  <si>
    <t>119</t>
  </si>
  <si>
    <t>Thu lai phi van chuyen 25122025 hang lanh - 005820 tu HCM den Lotte Mart Da Nang, BKS: 51C71523</t>
  </si>
  <si>
    <t>Thu lai phi van chuyen 04122025 hang lanh - 005820 tu HCM den Lotte Mart Da Nang, BKS: 50H84855</t>
  </si>
  <si>
    <t>86208</t>
  </si>
  <si>
    <t>260130-01004-1-0258</t>
  </si>
  <si>
    <t>554</t>
  </si>
  <si>
    <t>89008</t>
  </si>
  <si>
    <t>Thu lai phi van chuyen 30122025 hang lanh - 005820 tu HCM den Lotte Mart Da Nang, BKS: 50H83426</t>
  </si>
  <si>
    <t>Thu lai phi van chuyen 20122025 hang lanh - 005820 tu HCM den Lotte Mart Da Nang, BKS: 50H78472</t>
  </si>
  <si>
    <t>85748</t>
  </si>
  <si>
    <t>131</t>
  </si>
  <si>
    <t>C26TTN</t>
  </si>
  <si>
    <t>683</t>
  </si>
  <si>
    <t>132</t>
  </si>
  <si>
    <t>133</t>
  </si>
  <si>
    <t>85269</t>
  </si>
  <si>
    <t>134</t>
  </si>
  <si>
    <t>135</t>
  </si>
  <si>
    <t>137</t>
  </si>
  <si>
    <t>138</t>
  </si>
  <si>
    <t>139</t>
  </si>
  <si>
    <t>140</t>
  </si>
  <si>
    <t>1353</t>
  </si>
  <si>
    <t>141</t>
  </si>
  <si>
    <t>143</t>
  </si>
  <si>
    <t>144</t>
  </si>
  <si>
    <t>145</t>
  </si>
  <si>
    <t>146</t>
  </si>
  <si>
    <t>2664</t>
  </si>
  <si>
    <t>147</t>
  </si>
  <si>
    <t>148</t>
  </si>
  <si>
    <t>1724</t>
  </si>
  <si>
    <t>149</t>
  </si>
  <si>
    <t>87412</t>
  </si>
  <si>
    <t>150</t>
  </si>
  <si>
    <t>84368</t>
  </si>
  <si>
    <t>151</t>
  </si>
  <si>
    <t>83716</t>
  </si>
  <si>
    <t>152</t>
  </si>
  <si>
    <t>85288</t>
  </si>
  <si>
    <t>153</t>
  </si>
  <si>
    <t>84367</t>
  </si>
  <si>
    <t>154</t>
  </si>
  <si>
    <t>83715</t>
  </si>
  <si>
    <t>155</t>
  </si>
  <si>
    <t>1322</t>
  </si>
  <si>
    <t>156</t>
  </si>
  <si>
    <t>157</t>
  </si>
  <si>
    <t>Listing fee - Manual(8%)</t>
  </si>
  <si>
    <t>PHI MO MA SP MOI T1.2026: 2 SKU</t>
  </si>
  <si>
    <t>158</t>
  </si>
  <si>
    <t>85289</t>
  </si>
  <si>
    <t>159</t>
  </si>
  <si>
    <t>87413</t>
  </si>
  <si>
    <t>160</t>
  </si>
  <si>
    <t>87042</t>
  </si>
  <si>
    <t>161</t>
  </si>
  <si>
    <t>83714</t>
  </si>
  <si>
    <t>162</t>
  </si>
  <si>
    <t>87031</t>
  </si>
  <si>
    <t>163</t>
  </si>
  <si>
    <t>80099</t>
  </si>
  <si>
    <t>164</t>
  </si>
  <si>
    <t>84118</t>
  </si>
  <si>
    <t>165</t>
  </si>
  <si>
    <t>82253</t>
  </si>
  <si>
    <t>9375</t>
  </si>
  <si>
    <t>File: NGOC THOM(2026-03).xls | Tháng: 2026-03</t>
  </si>
  <si>
    <t>PHI HANG MAU 202602_005820</t>
  </si>
  <si>
    <t>CHIET KHAU CO BAN 202602_005820</t>
  </si>
  <si>
    <t>5177</t>
  </si>
  <si>
    <t>8419</t>
  </si>
  <si>
    <t>PHI BAN HANG 202602_005820</t>
  </si>
  <si>
    <t>6034</t>
  </si>
  <si>
    <t>Rebate Volume - Manual(8%)</t>
  </si>
  <si>
    <t>CHIET KHAU DOANH SO 2025 - D.SO: 120,441,788 x 2.00%</t>
  </si>
  <si>
    <t>5176</t>
  </si>
  <si>
    <t>3916</t>
  </si>
  <si>
    <t>9569</t>
  </si>
  <si>
    <t>260226-01016-1-0019</t>
  </si>
  <si>
    <t>Thu lai phi van chuyen 06012026 hang lanh - 005820 tu HCM den Lotte Mart Vinh, BKS: 50H-725.04</t>
  </si>
  <si>
    <t>6099</t>
  </si>
  <si>
    <t>CHIET KHAU DOANH SO 2025 - D.SO: 266,996,066 x 2.00%</t>
  </si>
  <si>
    <t>Thu lai phi van chuyen 27012026 hang lanh - 005820 tu HCM den Lotte Mart Vinh, BKS: 50H-848.55</t>
  </si>
  <si>
    <t>6100</t>
  </si>
  <si>
    <t>01015</t>
  </si>
  <si>
    <t>Nha Trang Gold Coast</t>
  </si>
  <si>
    <t>CHIET KHAU DOANH SO 2025 - D.SO: 2,665,380 x 2.00%</t>
  </si>
  <si>
    <t>NET OFF REGULAR 11.03.2026</t>
  </si>
  <si>
    <t>9570</t>
  </si>
  <si>
    <t>Thu lai phi van chuyen 27012026 hang lanh - 005820 tu HCM den Lotte Mart Nha Trang, BKS: 50H-215.31</t>
  </si>
  <si>
    <t>7299</t>
  </si>
  <si>
    <t>Thu lai phi van chuyen 15012026 hang lanh - 005820 tu HCM den Lotte Mart Nha Trang, BKS: 50H-215.31</t>
  </si>
  <si>
    <t>Thu lai phi van chuyen 06012026 hang lanh - 005820 tu HCM den Lotte Mart Nha Trang, BKS: 50H-375.80</t>
  </si>
  <si>
    <t>6095</t>
  </si>
  <si>
    <t>3033</t>
  </si>
  <si>
    <t>CHIET KHAU DOANH SO 2025 - D.SO: 153,183,081 x 2.00%</t>
  </si>
  <si>
    <t>Thu lai phi van chuyen 31012026 hang lanh - 005820 tu HCM den Lotte Mart Nha Trang, BKS: 50H-375.80</t>
  </si>
  <si>
    <t>9344</t>
  </si>
  <si>
    <t>Thu lai phi van chuyen 20012026 hang lanh - 005820 tu HCM den Lotte Mart Nha Trang, BKS: 50H-848.55</t>
  </si>
  <si>
    <t>Thu lai phi van chuyen 13012026 hang lanh - 005820 tu HCM den Lotte Mart Nha Trang, BKS: 50H-771.28</t>
  </si>
  <si>
    <t>6096</t>
  </si>
  <si>
    <t>4015</t>
  </si>
  <si>
    <t>9655</t>
  </si>
  <si>
    <t>260316-01012-1-0251</t>
  </si>
  <si>
    <t>10796</t>
  </si>
  <si>
    <t>5208</t>
  </si>
  <si>
    <t>10650</t>
  </si>
  <si>
    <t>8356</t>
  </si>
  <si>
    <t>CHIET KHAU DOANH SO 2025 - D.SO: 240,368,760 x 2.00%</t>
  </si>
  <si>
    <t>55</t>
  </si>
  <si>
    <t>3288</t>
  </si>
  <si>
    <t>260323-01012-1-0186</t>
  </si>
  <si>
    <t>12145</t>
  </si>
  <si>
    <t>10804</t>
  </si>
  <si>
    <t>10651</t>
  </si>
  <si>
    <t>9343</t>
  </si>
  <si>
    <t>260309-01011-1-0092</t>
  </si>
  <si>
    <t>Thu lai phi van chuyen 08012026 hang lanh - 005820 tu HCM den Lotte Mart Can Tho, BKS: 50H-215.31</t>
  </si>
  <si>
    <t>3035</t>
  </si>
  <si>
    <t>8448</t>
  </si>
  <si>
    <t>CHIET KHAU DOANH SO 2025 - D.SO: 54,095,827 x 2.00%</t>
  </si>
  <si>
    <t>Thu lai phi van chuyen 15012026 hang lanh - 005820 tu HCM den Lotte Mart Can Tho, BKS: 50H-215.31</t>
  </si>
  <si>
    <t>3034</t>
  </si>
  <si>
    <t>CHIET KHAU DOANH SO 2025 - D.SO: 40,630,676 x 2.00%</t>
  </si>
  <si>
    <t>4772</t>
  </si>
  <si>
    <t>12128</t>
  </si>
  <si>
    <t>6032</t>
  </si>
  <si>
    <t>10598</t>
  </si>
  <si>
    <t>9342</t>
  </si>
  <si>
    <t>Thu lai phi van chuyen 20012026 hang lanh - 005820 tu HCM den Lotte Mart Vung Tau, BKS: 50H-608.79</t>
  </si>
  <si>
    <t>Thu lai phi van chuyen 06012026 hang lanh - 005820 tu HCM den Lotte Mart Vung Tau, BKS: 86C-120.51</t>
  </si>
  <si>
    <t>4016</t>
  </si>
  <si>
    <t>88</t>
  </si>
  <si>
    <t>CHIET KHAU DOANH SO 2025 - D.SO: 132,995,305 x 2.00%</t>
  </si>
  <si>
    <t>10811</t>
  </si>
  <si>
    <t>Thu lai phi van chuyen 27012026 hang lanh - 005820 tu HCM den Lotte Mart Vung Tau, BKS: 50H-608.79</t>
  </si>
  <si>
    <t>8442</t>
  </si>
  <si>
    <t>Thu lai phi van chuyen 15012026 hang lanh - 005820 tu HCM den Lotte Mart Vung Tau, BKS: 50H-608.79</t>
  </si>
  <si>
    <t>6098</t>
  </si>
  <si>
    <t>3036</t>
  </si>
  <si>
    <t>CHIET KHAU DOANH SO 2025 - D.SO: 47,758,617 x 2.00%</t>
  </si>
  <si>
    <t>3915</t>
  </si>
  <si>
    <t>10805</t>
  </si>
  <si>
    <t>9376</t>
  </si>
  <si>
    <t>9377</t>
  </si>
  <si>
    <t>1952</t>
  </si>
  <si>
    <t>CHIET KHAU DOANH SO 2025 - D.SO: 64,762,373 x 2.00%</t>
  </si>
  <si>
    <t>Thu lai phi van chuyen 31012026 hang lanh - 005820 tu HCM den Lotte Mart Phan Thiet, BKS: 50H-608.79</t>
  </si>
  <si>
    <t>Thu lai phi van chuyen 15012026 hang lanh - 005820 tu HCM den Lotte Mart Phan Thiet, BKS: 50H-608.79; 51C-715.23</t>
  </si>
  <si>
    <t>8447</t>
  </si>
  <si>
    <t>Thu lai phi van chuyen 10012026 hang lanh - 005820 tu HCM den Lotte Mart Phan Thiet, BKS: 50H-151.58</t>
  </si>
  <si>
    <t>4014</t>
  </si>
  <si>
    <t>3037</t>
  </si>
  <si>
    <t>260226-01006-1-0089</t>
  </si>
  <si>
    <t>Thu lai phi van chuyen 20012026 hang lanh - 005820 tu HCM den Lotte Mart Phan Thiet, BKS: 86C-120.51</t>
  </si>
  <si>
    <t>Thu lai phi van chuyen 13012026 hang lanh - 005820 tu HCM den Lotte Mart Phan Thiet, BKS: 50H-608.79</t>
  </si>
  <si>
    <t>8446</t>
  </si>
  <si>
    <t>7298</t>
  </si>
  <si>
    <t>Thu lai phi van chuyen 06012026 hang lanh - 005820 tu HCM den Lotte Mart Phan Thiet, BKS: 50H-151.58</t>
  </si>
  <si>
    <t>8455</t>
  </si>
  <si>
    <t>CHIET KHAU DOANH SO 2025 - D.SO: 46,466,176 x 2.00%</t>
  </si>
  <si>
    <t>3166</t>
  </si>
  <si>
    <t>8456</t>
  </si>
  <si>
    <t>Thu lai phi van chuyen 13012026 hang lanh - 005820 tu HCM den Lotte Mart Da Nang, BKS: 50H-848.55</t>
  </si>
  <si>
    <t>6097</t>
  </si>
  <si>
    <t>9568</t>
  </si>
  <si>
    <t>136</t>
  </si>
  <si>
    <t>3220</t>
  </si>
  <si>
    <t>8444</t>
  </si>
  <si>
    <t>1954</t>
  </si>
  <si>
    <t>Thu lai phi van chuyen 22012026 hang lanh - 005820 tu HCM den Lotte Mart Da Nang, BKS: 50H-215.31</t>
  </si>
  <si>
    <t>142</t>
  </si>
  <si>
    <t>Thu lai phi van chuyen 15012026 hang lanh - 005820 tu HCM den Lotte Mart Da Nang, BKS: 50H-375.80</t>
  </si>
  <si>
    <t>Thu lai phi van chuyen 06012026 hang lanh - 005820 tu HCM den Lotte Mart Da Nang, BKS: 50E-575.42</t>
  </si>
  <si>
    <t>260314-01004-1-0018</t>
  </si>
  <si>
    <t>5100</t>
  </si>
  <si>
    <t>9567</t>
  </si>
  <si>
    <t>3038</t>
  </si>
  <si>
    <t>8443</t>
  </si>
  <si>
    <t>CHIET KHAU DOANH SO 2025 - D.SO: 21,863,684 x 2.00%</t>
  </si>
  <si>
    <t>Thu lai phi van chuyen 27012026 hang lanh - 005820 tu HCM den Lotte Mart Da Nang, BKS: 50H-788.05</t>
  </si>
  <si>
    <t>Thu lai phi van chuyen 17012026 hang lanh - 005820 tu HCM den Lotte Mart Da Nang, BKS: 50H-414.80</t>
  </si>
  <si>
    <t>10619</t>
  </si>
  <si>
    <t>6763</t>
  </si>
  <si>
    <t>4042</t>
  </si>
  <si>
    <t>CHIET KHAU DOANH SO 2025 - D.SO: 24,623,935 x 2.00%</t>
  </si>
  <si>
    <t>6764</t>
  </si>
  <si>
    <t>4041</t>
  </si>
  <si>
    <t>CHIET KHAU DOANH SO 2025 - D.SO: 11,126,316 x 2.00%</t>
  </si>
  <si>
    <t>7197</t>
  </si>
  <si>
    <t>166</t>
  </si>
  <si>
    <t>10757</t>
  </si>
  <si>
    <t>167</t>
  </si>
  <si>
    <t>168</t>
  </si>
  <si>
    <t>169</t>
  </si>
  <si>
    <t>7196</t>
  </si>
  <si>
    <t>170</t>
  </si>
  <si>
    <t>10756</t>
  </si>
  <si>
    <t>171</t>
  </si>
  <si>
    <t>173</t>
  </si>
  <si>
    <t>9676</t>
  </si>
  <si>
    <t>174</t>
  </si>
  <si>
    <t>175</t>
  </si>
  <si>
    <t>176</t>
  </si>
  <si>
    <t>177</t>
  </si>
  <si>
    <t>260325-01001-1-0384</t>
  </si>
  <si>
    <t>178</t>
  </si>
  <si>
    <t>5270</t>
  </si>
  <si>
    <t>179</t>
  </si>
  <si>
    <t>3250</t>
  </si>
  <si>
    <t>180</t>
  </si>
  <si>
    <t>10880</t>
  </si>
  <si>
    <t>181</t>
  </si>
  <si>
    <t>12140</t>
  </si>
  <si>
    <t>182</t>
  </si>
  <si>
    <t>183</t>
  </si>
  <si>
    <t>CHIET KHAU DOANH SO 2025 - D.SO: 283,288,802 x 2.00%</t>
  </si>
  <si>
    <t>184</t>
  </si>
  <si>
    <t>260325-01001-1-0385</t>
  </si>
  <si>
    <t>185</t>
  </si>
  <si>
    <t>5268</t>
  </si>
  <si>
    <t>186</t>
  </si>
  <si>
    <t>5269</t>
  </si>
  <si>
    <t>187</t>
  </si>
  <si>
    <t>3251</t>
  </si>
  <si>
    <t>188</t>
  </si>
  <si>
    <t>10881</t>
  </si>
  <si>
    <t>Penalty fee -Manual</t>
  </si>
  <si>
    <t>PHAT VI PHAM GIAO HANG THANG 02.2026</t>
  </si>
  <si>
    <t>File: NGOC THOM(2026-04).xls | Tháng: 2026-04</t>
  </si>
  <si>
    <t>10806</t>
  </si>
  <si>
    <t>14575</t>
  </si>
  <si>
    <t>PHI HANG MAU 202603_005820</t>
  </si>
  <si>
    <t>CHIET KHAU CO BAN 202603_005820</t>
  </si>
  <si>
    <t>14576</t>
  </si>
  <si>
    <t>14574</t>
  </si>
  <si>
    <t>PHI BAN HANG 202603_005820</t>
  </si>
  <si>
    <t>14453</t>
  </si>
  <si>
    <t>Thu lai phi van chuyen 28022026 hang lanh - 005820 tu HCM den Lotte Mart Vinh, BKS: 51C-277.89</t>
  </si>
  <si>
    <t>Thu lai phi van chuyen 07022026 hang lanh - 005820 tu HCM den Lotte Mart Vinh, BKS: 50H-771.28</t>
  </si>
  <si>
    <t>NET OFF REGULAR 08.04.2026</t>
  </si>
  <si>
    <t>13150</t>
  </si>
  <si>
    <t>Thu lai phi van chuyen 24022026 hang lanh - 005820 tu HCM den Lotte Mart Vinh, BKS: 50H-867.85</t>
  </si>
  <si>
    <t>Thu lai phi van chuyen 12022026 hang lanh - 005820 tu HCM den Lotte Mart Nha Trang, BKS: 50H-877.03</t>
  </si>
  <si>
    <t>Thu lai phi van chuyen 05022026 hang lanh - 005820 tu HCM den Lotte Mart Nha Trang, BKS: 50H-788.05</t>
  </si>
  <si>
    <t>10812</t>
  </si>
  <si>
    <t>18403</t>
  </si>
  <si>
    <t>Thu lai phi van chuyen 24022026 hang lanh - 005820 tu HCM den Lotte Mart Nha Trang, BKS: 50H-844.98</t>
  </si>
  <si>
    <t>Thu lai phi van chuyen 07022026 hang lanh - 005820 tu HCM den Lotte Mart Nha Trang, BKS: 50H-849.30</t>
  </si>
  <si>
    <t>13149</t>
  </si>
  <si>
    <t>16266</t>
  </si>
  <si>
    <t>17366</t>
  </si>
  <si>
    <t>14517</t>
  </si>
  <si>
    <t>260330-01012-1-0160</t>
  </si>
  <si>
    <t>14518</t>
  </si>
  <si>
    <t>Thu lai phi van chuyen 05022026 hang lanh - 005820 tu HCM den Lotte Mart Can Tho, BKS: 50E-565.54</t>
  </si>
  <si>
    <t>13151</t>
  </si>
  <si>
    <t>Thu lai phi van chuyen 24022026 hang lanh - 005820 tu HCM den Lotte Mart Can Tho, BKS: 50H-875.13</t>
  </si>
  <si>
    <t>Thu lai phi van chuyen 03022026 hang lanh - 005820 tu HCM den Lotte Mart Can Tho, BKS: 36H-170.43</t>
  </si>
  <si>
    <t>13237</t>
  </si>
  <si>
    <t>18402</t>
  </si>
  <si>
    <t>Thu lai phi van chuyen 26022026 hang lanh - 005820 tu HCM den Lotte Mart Can Tho, BKS: 50H-877.03</t>
  </si>
  <si>
    <t>14028</t>
  </si>
  <si>
    <t>18863</t>
  </si>
  <si>
    <t>16304</t>
  </si>
  <si>
    <t>14029</t>
  </si>
  <si>
    <t>17364</t>
  </si>
  <si>
    <t>Thu lai phi van chuyen 10022026 hang lanh - 005820 tu HCM den Lotte Mart Vung Tau, BKS: 50H-608.79</t>
  </si>
  <si>
    <t>Thu lai phi van chuyen 03022026 hang lanh - 005820 tu HCM den Lotte Mart Vung Tau, BKS: 50H-608.79</t>
  </si>
  <si>
    <t>Thu lai phi van chuyen 12022026 hang lanh - 005820 tu HCM den Lotte Mart Vung Tau, BKS: 50H-608.79</t>
  </si>
  <si>
    <t>Thu lai phi van chuyen 05022026 hang lanh - 005820 tu HCM den Lotte Mart Vung Tau, BKS: 86C-120.51</t>
  </si>
  <si>
    <t>13148</t>
  </si>
  <si>
    <t>Thu lai phi van chuyen 24022026 hang lanh - 005820 tu HCM den Lotte Mart Vung Tau, BKS: 50H-608.79</t>
  </si>
  <si>
    <t>13965</t>
  </si>
  <si>
    <t>17215</t>
  </si>
  <si>
    <t>14451</t>
  </si>
  <si>
    <t>Thu lai phi van chuyen 03022026 hang lanh - 005820 tu HCM den Lotte Mart Phan Thiet, BKS: 50H-151.58</t>
  </si>
  <si>
    <t>17216</t>
  </si>
  <si>
    <t>16265</t>
  </si>
  <si>
    <t>Thu lai phi van chuyen 28022026 hang lanh - 005820 tu HCM den Lotte Mart Phan Thiet, BKS: 50H-608.79</t>
  </si>
  <si>
    <t>8445</t>
  </si>
  <si>
    <t>260408-01006-1-0106</t>
  </si>
  <si>
    <t>14001</t>
  </si>
  <si>
    <t>18443</t>
  </si>
  <si>
    <t>13216</t>
  </si>
  <si>
    <t>18444</t>
  </si>
  <si>
    <t>14770</t>
  </si>
  <si>
    <t>16264</t>
  </si>
  <si>
    <t>14452</t>
  </si>
  <si>
    <t>Thu lai phi van chuyen 07022026 hang lanh - 005820 tu HCM den Lotte Mart Da Nang, BKS: 50H-833.47</t>
  </si>
  <si>
    <t>1C26TNN</t>
  </si>
  <si>
    <t>Thu lai phi van chuyen 28022026 hang lanh - 005820 tu HCM den Lotte Mart Da Nang, BKS: 50H-045.87</t>
  </si>
  <si>
    <t>Thu lai phi van chuyen 03022026 hang lanh - 005820 tu HCM den Lotte Mart Da Nang, BKS: 36H-170.43</t>
  </si>
  <si>
    <t>18479</t>
  </si>
  <si>
    <t>14825</t>
  </si>
  <si>
    <t>18480</t>
  </si>
  <si>
    <t>14910</t>
  </si>
  <si>
    <t>14509</t>
  </si>
  <si>
    <t>13993</t>
  </si>
  <si>
    <t>260327-01002-1-0054</t>
  </si>
  <si>
    <t>13992</t>
  </si>
  <si>
    <t>13970</t>
  </si>
  <si>
    <t>13969</t>
  </si>
  <si>
    <t>16283</t>
  </si>
  <si>
    <t>13971</t>
  </si>
  <si>
    <t>12186</t>
  </si>
  <si>
    <t>19036</t>
  </si>
  <si>
    <t>26414</t>
  </si>
  <si>
    <t>File: NGOC THOM(2026-05).xls | Tháng: 2026-05</t>
  </si>
  <si>
    <t>PHI BAN HANG 202604_005820</t>
  </si>
  <si>
    <t>26415</t>
  </si>
  <si>
    <t>CHIET KHAU CO BAN 202604_005820</t>
  </si>
  <si>
    <t>24372</t>
  </si>
  <si>
    <t>21574</t>
  </si>
  <si>
    <t>19026</t>
  </si>
  <si>
    <t>26413</t>
  </si>
  <si>
    <t>26412</t>
  </si>
  <si>
    <t>PHI HANG MAU 202604_005820</t>
  </si>
  <si>
    <t>24187</t>
  </si>
  <si>
    <t>22804</t>
  </si>
  <si>
    <t>19190</t>
  </si>
  <si>
    <t>NET OFF REGULAR 11.05.2026</t>
  </si>
  <si>
    <t>24312</t>
  </si>
  <si>
    <t>260520-01016-1-0009</t>
  </si>
  <si>
    <t>24944</t>
  </si>
  <si>
    <t>24940</t>
  </si>
  <si>
    <t>20691</t>
  </si>
  <si>
    <t>24822</t>
  </si>
  <si>
    <t>Thu lai phi van chuyen 19032026 hang lanh - 005820 tu HCM den Lotte Mart Nha Trang, BKS: 50H-784.17</t>
  </si>
  <si>
    <t>Thu lai phi van chuyen 12032026 hang lanh - 005820 tu HCM den Lotte Mart Nha Trang, BKS: 50H-844.98</t>
  </si>
  <si>
    <t>26347</t>
  </si>
  <si>
    <t>21634</t>
  </si>
  <si>
    <t>24939</t>
  </si>
  <si>
    <t>19029</t>
  </si>
  <si>
    <t>Thu lai phi van chuyen 24032026 hang lanh - 005820 tu HCM den Lotte Mart Nha Trang, BKS: 50H-215.31</t>
  </si>
  <si>
    <t>Thu lai phi van chuyen 14032026 hang lanh - 005820 tu HCM den Lotte Mart Nha Trang, BKS: 50H-771.28</t>
  </si>
  <si>
    <t>Thu lai phi van chuyen 07032026 hang lanh - 005820 tu HCM den Lotte Mart Nha Trang, BKS: 50H-877.03</t>
  </si>
  <si>
    <t>24780</t>
  </si>
  <si>
    <t>22730</t>
  </si>
  <si>
    <t>21555</t>
  </si>
  <si>
    <t>25026</t>
  </si>
  <si>
    <t>24781</t>
  </si>
  <si>
    <t>22729</t>
  </si>
  <si>
    <t>20731</t>
  </si>
  <si>
    <t>Thu lai phi van chuyen 12032026 hang lanh - 005820 tu HCM den Lotte Mart Can Tho, BKS: 50H-412.41; 50H-045.87</t>
  </si>
  <si>
    <t>20690</t>
  </si>
  <si>
    <t>26040</t>
  </si>
  <si>
    <t>Thu lai phi van chuyen 19032026 hang lanh - 005820 tu HCM den Lotte Mart Can Tho, BKS: 50H-872.51</t>
  </si>
  <si>
    <t>22768</t>
  </si>
  <si>
    <t>24943</t>
  </si>
  <si>
    <t>Thu lai phi van chuyen 26032026 hang lanh - 005820 tu HCM den Lotte Mart Can Tho, BKS: 50H-848.55</t>
  </si>
  <si>
    <t>Thu lai phi van chuyen 26032026 hang lanh - 005820 tu HCM den Lotte Mart Vung Tau, BKS: 50H-608.79</t>
  </si>
  <si>
    <t>22767</t>
  </si>
  <si>
    <t>Thu lai phi van chuyen 17032026 hang lanh - 005820 tu HCM den Lotte Mart Vung Tau, BKS: 50H-608.79</t>
  </si>
  <si>
    <t>19136</t>
  </si>
  <si>
    <t>23179</t>
  </si>
  <si>
    <t>26411</t>
  </si>
  <si>
    <t>PHAT VI PHAM GIAO HANG THANG 03.2026</t>
  </si>
  <si>
    <t>23165</t>
  </si>
  <si>
    <t>Thu lai phi van chuyen 21032026 hang lanh - 005820 tu HCM den Lotte Mart Phan Thiet, BKS: 50H-608.79</t>
  </si>
  <si>
    <t>Thu lai phi van chuyen 07032026 hang lanh - 005820 tu HCM den Lotte Mart Phan Thiet, BKS: 50H-608.79</t>
  </si>
  <si>
    <t>24942</t>
  </si>
  <si>
    <t>Thu lai phi van chuyen 10032026 hang lanh - 005820 tu HCM den Lotte Mart Phan Thiet, BKS: 50H-608.79</t>
  </si>
  <si>
    <t>24941</t>
  </si>
  <si>
    <t>21512</t>
  </si>
  <si>
    <t>24823</t>
  </si>
  <si>
    <t>21675</t>
  </si>
  <si>
    <t>26083</t>
  </si>
  <si>
    <t>24270</t>
  </si>
  <si>
    <t>19189</t>
  </si>
  <si>
    <t>26082</t>
  </si>
  <si>
    <t>24268</t>
  </si>
  <si>
    <t>26039</t>
  </si>
  <si>
    <t>Thu lai phi van chuyen 12032026 hang lanh - 005820 tu HCM den Lotte Mart Da Nang, BKS: 50H-412.41</t>
  </si>
  <si>
    <t>Thu lai phi van chuyen 03032026 hang lanh - 005820 tu HCM den Lotte Mart Da Nang, BKS: 50H-875.13</t>
  </si>
  <si>
    <t>18404</t>
  </si>
  <si>
    <t>26346</t>
  </si>
  <si>
    <t>24311</t>
  </si>
  <si>
    <t>Thu lai phi van chuyen 24032026 hang lanh - 005820 tu HCM den Lotte Mart Da Nang, BKS: 50H-414.80</t>
  </si>
  <si>
    <t>Thu lai phi van chuyen 07032026 hang lanh - 005820 tu HCM den Lotte Mart Da Nang, BKS: 50H-833.47</t>
  </si>
  <si>
    <t>21633</t>
  </si>
  <si>
    <t>23070</t>
  </si>
  <si>
    <t>20712</t>
  </si>
  <si>
    <t>23234</t>
  </si>
  <si>
    <t>26473</t>
  </si>
  <si>
    <t>26071</t>
  </si>
  <si>
    <t>24889</t>
  </si>
  <si>
    <t>24262</t>
  </si>
  <si>
    <t>23065</t>
  </si>
  <si>
    <t>21516</t>
  </si>
  <si>
    <t>19183</t>
  </si>
  <si>
    <t>24261</t>
  </si>
  <si>
    <t>24263</t>
  </si>
  <si>
    <t>23066</t>
  </si>
  <si>
    <t>21515</t>
  </si>
  <si>
    <t>19182</t>
  </si>
  <si>
    <t>PHI BAN HANG 202605_005820</t>
  </si>
  <si>
    <t>File: NGOC THOM(2026-06).xls | Tháng: 2026-06</t>
  </si>
  <si>
    <t>CHIET KHAU CO BAN 202604 ADJ(26005)_005820</t>
  </si>
  <si>
    <t>CHIET KHAU CO BAN 202602 ADJ(72113)_005820</t>
  </si>
  <si>
    <t>33174</t>
  </si>
  <si>
    <t>CHIET KHAU CO BAN 202605_005820</t>
  </si>
  <si>
    <t>PHI HANG MAU 202605_005820</t>
  </si>
  <si>
    <t>CHIET KHAU CO BAN 202603 ADJ(35702)_005820</t>
  </si>
  <si>
    <t>CHIET KHAU CO BAN 202601 ADJ(33636)_005820</t>
  </si>
  <si>
    <t>31538</t>
  </si>
  <si>
    <t>28183</t>
  </si>
  <si>
    <t>CHIET KHAU CO BAN 202603 ADJ(6835)_005820</t>
  </si>
  <si>
    <t>CHIET KHAU CO BAN 202601 ADJ(157806)_005820</t>
  </si>
  <si>
    <t>Thu lai phi van chuyen 21042026 hang lanh - 005820 tu HCM den Lotte Mart Vinh, BKS: 50H-412.41</t>
  </si>
  <si>
    <t>28322</t>
  </si>
  <si>
    <t>NET OFF REGULAR 23.06.2026</t>
  </si>
  <si>
    <t>CHIET KHAU CO BAN 202604 ADJ(27824)_005820</t>
  </si>
  <si>
    <t>CHIET KHAU CO BAN 202602 ADJ(100621)_005820</t>
  </si>
  <si>
    <t>Thu lai phi van chuyen 02042026 hang lanh - 005820 tu HCM den Lotte Mart Vinh, BKS: 50H-215.31</t>
  </si>
  <si>
    <t>260610-01016-1-0001</t>
  </si>
  <si>
    <t>CHIET KHAU CO BAN 202604 ADJ(2915)_005820</t>
  </si>
  <si>
    <t>Thu lai phi van chuyen 07042026 hang lanh - 005820 tu HCM den Lotte Mart Nha Trang Gold Coast, BKS: 50H-709.28</t>
  </si>
  <si>
    <t>33110</t>
  </si>
  <si>
    <t>NET OFF REGULAR 08.06.2026</t>
  </si>
  <si>
    <t>31569</t>
  </si>
  <si>
    <t>CHIET KHAU CO BAN 202602 ADJ(106393)_005820</t>
  </si>
  <si>
    <t>Thu lai phi van chuyen 11042026 hang lanh - 005820 tu HCM den Lotte Mart Nha Trang, BKS: 50H-045.87</t>
  </si>
  <si>
    <t>Thu lai phi van chuyen 04042026 hang lanh - 005820 tu HCM den Lotte Mart Nha Trang, BKS: 50H-788.05</t>
  </si>
  <si>
    <t>33006</t>
  </si>
  <si>
    <t>CHIET KHAU CO BAN 202603 ADJ(21708)_005820</t>
  </si>
  <si>
    <t>CHIET KHAU CO BAN 202601 ADJ(68734)_005820</t>
  </si>
  <si>
    <t>Thu lai phi van chuyen 23042026 hang lanh - 005820 tu HCM den Lotte Mart Nha Trang, BKS: 50H-875.13</t>
  </si>
  <si>
    <t>Thu lai phi van chuyen 07042026 hang lanh - 005820 tu HCM den Lotte Mart Nha Trang, BKS: 50H-215.31</t>
  </si>
  <si>
    <t>29585</t>
  </si>
  <si>
    <t>33106</t>
  </si>
  <si>
    <t>CHIET KHAU CO BAN 202604 ADJ(25927)_005820</t>
  </si>
  <si>
    <t>30691</t>
  </si>
  <si>
    <t>30126</t>
  </si>
  <si>
    <t>33137</t>
  </si>
  <si>
    <t>29622</t>
  </si>
  <si>
    <t>31611</t>
  </si>
  <si>
    <t>27885</t>
  </si>
  <si>
    <t>CHIET KHAU CO BAN 202604 ADJ(45608)_005820</t>
  </si>
  <si>
    <t>CHIET KHAU CO BAN 202602 ADJ(247379)_005820</t>
  </si>
  <si>
    <t>30690</t>
  </si>
  <si>
    <t>34688</t>
  </si>
  <si>
    <t>29623</t>
  </si>
  <si>
    <t>32956</t>
  </si>
  <si>
    <t>28231</t>
  </si>
  <si>
    <t>31681</t>
  </si>
  <si>
    <t>CHIET KHAU CO BAN 202603 ADJ(8004)_005820</t>
  </si>
  <si>
    <t>CHIET KHAU CO BAN 202601 ADJ(160821)_005820</t>
  </si>
  <si>
    <t>Thu lai phi van chuyen 07042026 hang lanh - 005820 tu HCM den Lotte Mart Can Tho, BKS: 50H-375.80</t>
  </si>
  <si>
    <t>27846</t>
  </si>
  <si>
    <t>34337</t>
  </si>
  <si>
    <t>CHIET KHAU CO BAN 202603 ADJ(11519)_005820</t>
  </si>
  <si>
    <t>CHIET KHAU CO BAN 202601 ADJ(12201)_005820</t>
  </si>
  <si>
    <t>Thu lai phi van chuyen 23042026 hang lanh - 005820 tu HCM den Lotte Mart Can Tho, BKS: 50H-875.13</t>
  </si>
  <si>
    <t>Thu lai phi van chuyen 09042026 hang lanh - 005820 tu HCM den Lotte Mart Can Tho, BKS: 50H-215.31</t>
  </si>
  <si>
    <t>29586</t>
  </si>
  <si>
    <t>31568</t>
  </si>
  <si>
    <t>CHIET KHAU CO BAN 202604 ADJ(18856)_005820</t>
  </si>
  <si>
    <t>CHIET KHAU CO BAN 202602 ADJ(28648)_005820</t>
  </si>
  <si>
    <t>Thu lai phi van chuyen 16042026 hang lanh - 005820 tu HCM den Lotte Mart Can Tho, BKS: 50H-375.80</t>
  </si>
  <si>
    <t>CHIET KHAU CO BAN 202602 ADJ(10089)_005820</t>
  </si>
  <si>
    <t>34701</t>
  </si>
  <si>
    <t>30224</t>
  </si>
  <si>
    <t>CHIET KHAU CO BAN 202603 ADJ(5255)_005820</t>
  </si>
  <si>
    <t>CHIET KHAU CO BAN 202601 ADJ(12736)_005820</t>
  </si>
  <si>
    <t>CHIET KHAU CO BAN 202604 ADJ(2946)_005820</t>
  </si>
  <si>
    <t>30017</t>
  </si>
  <si>
    <t>CHIET KHAU CO BAN 202604 ADJ(5621)_005820</t>
  </si>
  <si>
    <t>CHIET KHAU CO BAN 202602 ADJ(133726)_005820</t>
  </si>
  <si>
    <t>Thu lai phi van chuyen 14042026 hang lanh - 005820 tu HCM den Lotte Mart Vung Tau, BKS: 50H-608.79</t>
  </si>
  <si>
    <t>26465</t>
  </si>
  <si>
    <t>33104</t>
  </si>
  <si>
    <t>33105</t>
  </si>
  <si>
    <t>CHIET KHAU CO BAN 202603 ADJ(25557)_005820</t>
  </si>
  <si>
    <t>CHIET KHAU CO BAN 202601 ADJ(54375)_005820</t>
  </si>
  <si>
    <t>Thu lai phi van chuyen 17042026 hang lanh - 005820 tu HCM den Lotte Mart Vung Tau, BKS: 50H-608.79</t>
  </si>
  <si>
    <t>28122</t>
  </si>
  <si>
    <t>33103</t>
  </si>
  <si>
    <t>31567</t>
  </si>
  <si>
    <t>32724</t>
  </si>
  <si>
    <t>CHIET KHAU CO BAN 202603 ADJ(10273)_005820</t>
  </si>
  <si>
    <t>CHIET KHAU CO BAN 202601 ADJ(26930)_005820</t>
  </si>
  <si>
    <t>33089</t>
  </si>
  <si>
    <t>28276</t>
  </si>
  <si>
    <t>CHIET KHAU CO BAN 202604 ADJ(9474)_005820</t>
  </si>
  <si>
    <t>CHIET KHAU CO BAN 202602 ADJ(47201)_005820</t>
  </si>
  <si>
    <t>260609-01006-1-0076</t>
  </si>
  <si>
    <t>CHIET KHAU CO BAN 202604 ADJ(14838)_005820</t>
  </si>
  <si>
    <t>CHIET KHAU CO BAN 202602 ADJ(52043)_005820</t>
  </si>
  <si>
    <t>Thu lai phi van chuyen 14042026 hang lanh - 005820 tu HCM den Lotte Mart Phan Thiet, BKS: 50H-608.79</t>
  </si>
  <si>
    <t>Thu lai phi van chuyen 04042026 hang lanh - 005820 tu HCM den Lotte Mart Phan Thiet, BKS: 50H-608.79</t>
  </si>
  <si>
    <t>26466</t>
  </si>
  <si>
    <t>CHIET KHAU CO BAN 202603 ADJ(16904)_005820</t>
  </si>
  <si>
    <t>CHIET KHAU CO BAN 202601 ADJ(29296)_005820</t>
  </si>
  <si>
    <t>Thu lai phi van chuyen 28042026 hang lanh - 005820 tu HCM den Lotte Mart Phan Thiet, BKS: 50H-608.79</t>
  </si>
  <si>
    <t>Thu lai phi van chuyen 07042026 hang lanh - 005820 tu HCM den Lotte Mart Phan Thiet, BKS: 50H-608.79</t>
  </si>
  <si>
    <t>30173</t>
  </si>
  <si>
    <t>CHIET KHAU CO BAN 202604 ADJ(19698)_005820</t>
  </si>
  <si>
    <t>CHIET KHAU CO BAN 202602 ADJ(10816)_005820</t>
  </si>
  <si>
    <t>30055</t>
  </si>
  <si>
    <t>28166</t>
  </si>
  <si>
    <t>CHIET KHAU CO BAN 202603 ADJ(10007)_005820</t>
  </si>
  <si>
    <t>32972</t>
  </si>
  <si>
    <t>CHIET KHAU CO BAN 202601 ADJ(15835)_005820</t>
  </si>
  <si>
    <t>30229</t>
  </si>
  <si>
    <t>28165</t>
  </si>
  <si>
    <t>CHIET KHAU CO BAN 202602 ADJ(9258)_005820</t>
  </si>
  <si>
    <t>260612-01004-1-0015</t>
  </si>
  <si>
    <t>Thu lai phi van chuyen 23042026 hang lanh - 005820 tu HCM den Lotte Mart Da Nang, BKS: 50H-875.13</t>
  </si>
  <si>
    <t>33005</t>
  </si>
  <si>
    <t>29583</t>
  </si>
  <si>
    <t>30172</t>
  </si>
  <si>
    <t>26467</t>
  </si>
  <si>
    <t>Thu lai phi van chuyen 11042026 hang lanh - 005820 tu HCM den Lotte Mart Da Nang, BKS: 50H-854.54</t>
  </si>
  <si>
    <t>Thu lai phi van chuyen 02042026 hang lanh - 005820 tu HCM den Lotte Mart Da Nang, BKS: 50H-709.28</t>
  </si>
  <si>
    <t>CHIET KHAU CO BAN 202603 ADJ(17180)_005820</t>
  </si>
  <si>
    <t>CHIET KHAU CO BAN 202601 ADJ(26495)_005820</t>
  </si>
  <si>
    <t>Thu lai phi van chuyen 28042026 hang lanh - 005820 tu HCM den Lotte Mart Da Nang, BKS: 50H-875.13</t>
  </si>
  <si>
    <t>33111</t>
  </si>
  <si>
    <t>29584</t>
  </si>
  <si>
    <t>31566</t>
  </si>
  <si>
    <t>26468</t>
  </si>
  <si>
    <t>172</t>
  </si>
  <si>
    <t>Thu lai phi van chuyen 14042026 hang lanh - 005820 tu HCM den Lotte Mart Da Nang, BKS: 50H-511.96</t>
  </si>
  <si>
    <t>Thu lai phi van chuyen 09042026 hang lanh - 005820 tu HCM den Lotte Mart Da Nang, BKS: 50H-215.31</t>
  </si>
  <si>
    <t>CHIET KHAU CO BAN 202604 ADJ(19832)_005820</t>
  </si>
  <si>
    <t>CHIET KHAU CO BAN 202604 ADJ(4286)_005820</t>
  </si>
  <si>
    <t>30004</t>
  </si>
  <si>
    <t>31598</t>
  </si>
  <si>
    <t>CHIET KHAU CO BAN 202602 ADJ(9795)_005820</t>
  </si>
  <si>
    <t>30264</t>
  </si>
  <si>
    <t>34675</t>
  </si>
  <si>
    <t>CHIET KHAU CO BAN 202603 ADJ(14114)_005820</t>
  </si>
  <si>
    <t>31599</t>
  </si>
  <si>
    <t>CHIET KHAU CO BAN 202601 ADJ(19130)_005820</t>
  </si>
  <si>
    <t>190</t>
  </si>
  <si>
    <t>191</t>
  </si>
  <si>
    <t>CHIET KHAU CO BAN 202604 ADJ(7171)_005820</t>
  </si>
  <si>
    <t>192</t>
  </si>
  <si>
    <t>CHIET KHAU CO BAN 202602 ADJ(9762)_005820</t>
  </si>
  <si>
    <t>193</t>
  </si>
  <si>
    <t>194</t>
  </si>
  <si>
    <t>34178</t>
  </si>
  <si>
    <t>195</t>
  </si>
  <si>
    <t>28387</t>
  </si>
  <si>
    <t>196</t>
  </si>
  <si>
    <t>197</t>
  </si>
  <si>
    <t>PHAT VI PHAM GIAO HANG THANG 04.2026</t>
  </si>
  <si>
    <t>198</t>
  </si>
  <si>
    <t>CHIET KHAU CO BAN 202603 ADJ(1284)_005820</t>
  </si>
  <si>
    <t>199</t>
  </si>
  <si>
    <t>CHIET KHAU CO BAN 202601 ADJ(17772)_005820</t>
  </si>
  <si>
    <t>200</t>
  </si>
  <si>
    <t>30047</t>
  </si>
  <si>
    <t>202</t>
  </si>
  <si>
    <t>32472</t>
  </si>
  <si>
    <t>203</t>
  </si>
  <si>
    <t>CHIET KHAU CO BAN 202604 ADJ(59856)_005820</t>
  </si>
  <si>
    <t>204</t>
  </si>
  <si>
    <t>CHIET KHAU CO BAN 202602 ADJ(355203)_005820</t>
  </si>
  <si>
    <t>205</t>
  </si>
  <si>
    <t>31533</t>
  </si>
  <si>
    <t>206</t>
  </si>
  <si>
    <t>207</t>
  </si>
  <si>
    <t>30179</t>
  </si>
  <si>
    <t>208</t>
  </si>
  <si>
    <t>28228</t>
  </si>
  <si>
    <t>209</t>
  </si>
  <si>
    <t>27867</t>
  </si>
  <si>
    <t>210</t>
  </si>
  <si>
    <t>27866</t>
  </si>
  <si>
    <t>211</t>
  </si>
  <si>
    <t>34671</t>
  </si>
  <si>
    <t>212</t>
  </si>
  <si>
    <t>213</t>
  </si>
  <si>
    <t>32951</t>
  </si>
  <si>
    <t>214</t>
  </si>
  <si>
    <t>215</t>
  </si>
  <si>
    <t>CHIET KHAU CO BAN 202603 ADJ(29432)_005820</t>
  </si>
  <si>
    <t>216</t>
  </si>
  <si>
    <t>31532</t>
  </si>
  <si>
    <t>217</t>
  </si>
  <si>
    <t>31534</t>
  </si>
  <si>
    <t>218</t>
  </si>
  <si>
    <t>CHIET KHAU CO BAN 202601 ADJ(354270)_005820</t>
  </si>
  <si>
    <t>219</t>
  </si>
  <si>
    <t>30180</t>
  </si>
  <si>
    <t>220</t>
  </si>
  <si>
    <t>30060</t>
  </si>
  <si>
    <t>221</t>
  </si>
  <si>
    <t>28229</t>
  </si>
  <si>
    <t>27865</t>
  </si>
  <si>
    <t>223</t>
  </si>
  <si>
    <t>260620-01001-1-0178</t>
  </si>
  <si>
    <t>224</t>
  </si>
  <si>
    <t>225</t>
  </si>
  <si>
    <t>33076</t>
  </si>
  <si>
    <t>226</t>
  </si>
  <si>
    <t>PHI BAN HANG 202606_005820</t>
  </si>
  <si>
    <t>File: NGOC THOM(2026-07).xls | Tháng: 2026-07</t>
  </si>
  <si>
    <t>CHIET KHAU CO BAN 202606_005820</t>
  </si>
  <si>
    <t>37853</t>
  </si>
  <si>
    <t>PHI HANG MAU 202606_005820</t>
  </si>
  <si>
    <t>37852</t>
  </si>
  <si>
    <t>34781</t>
  </si>
  <si>
    <t>NET OFF REGULAR 09.07.2026</t>
  </si>
  <si>
    <t>Thu lai phi van chuyen 26052026 hang lanh - 005820 tu HCM den Lotte Mart Vinh, BKS: 50H-784.72</t>
  </si>
  <si>
    <t>Thu lai phi van chuyen 12052026 hang lanh - 005820 tu HCM den Lotte Mart Vinh, BKS: 50H-215.31</t>
  </si>
  <si>
    <t>35990</t>
  </si>
  <si>
    <t>Thu lai phi van chuyen 21052026 hang lanh - 005820 tu HCM den Lotte Mart Vinh, BKS: 50H-877.03</t>
  </si>
  <si>
    <t>36432</t>
  </si>
  <si>
    <t>33107</t>
  </si>
  <si>
    <t>Thu lai phi van chuyen 12052026 hang lanh - 005820 tu HCM den Lotte Mart Nha Trang Gold Coast, BKS: 36C-278.00</t>
  </si>
  <si>
    <t>Thu lai phi van chuyen 26052026 hang lanh - 005820 tu HCM den Lotte Mart Nha Trang Gold Coast, BKS: 50H-833.47</t>
  </si>
  <si>
    <t>36431</t>
  </si>
  <si>
    <t>34845</t>
  </si>
  <si>
    <t>Thu lai phi van chuyen 21052026 hang lanh - 005820 tu HCM den Lotte Mart Nha Trang, BKS: 50H-877.03</t>
  </si>
  <si>
    <t>Thu lai phi van chuyen 12052026 hang lanh - 005820 tu HCM den Lotte Mart Nha Trang, BKS: 50H-215.31</t>
  </si>
  <si>
    <t>Thu lai phi van chuyen 05052026 hang lanh - 005820 tu HCM den Lotte Mart Nha Trang, BKS: 50H-375.80; 50H-608.79</t>
  </si>
  <si>
    <t>35991</t>
  </si>
  <si>
    <t>Thu lai phi van chuyen 28052026 hang lanh - 005820 tu HCM den Lotte Mart Nha Trang, BKS: 50H-215.31</t>
  </si>
  <si>
    <t>Thu lai phi van chuyen 19052026 hang lanh - 005820 tu HCM den Lotte Mart Nha Trang, BKS: 50H-215.31</t>
  </si>
  <si>
    <t>Thu lai phi van chuyen 09052026 hang lanh - 005820 tu HCM den Lotte Mart Nha Trang, BKS: 50H-215.31</t>
  </si>
  <si>
    <t>37405</t>
  </si>
  <si>
    <t>34882</t>
  </si>
  <si>
    <t>36332</t>
  </si>
  <si>
    <t>Thu lai phi van chuyen 19052026 hang lanh - 005820 tu HCM den Lotte Mart Can Tho, BKS: 50H-867.85</t>
  </si>
  <si>
    <t>Thu lai phi van chuyen 05052026 hang lanh - 005820 tu HCM den Lotte Mart Can Tho, BKS: 50H-709.28</t>
  </si>
  <si>
    <t>34844</t>
  </si>
  <si>
    <t>260627-01011-1-0095</t>
  </si>
  <si>
    <t>Thu lai phi van chuyen 26052026 hang lanh - 005820 tu HCM den Lotte Mart Can Tho, BKS: 50H-414.80</t>
  </si>
  <si>
    <t>Thu lai phi van chuyen 14052026 hang lanh - 005820 tu HCM den Lotte Mart Can Tho, BKS: 50H-215.31</t>
  </si>
  <si>
    <t>36430</t>
  </si>
  <si>
    <t>36029</t>
  </si>
  <si>
    <t>Thu lai phi van chuyen 12052026 hang lanh - 005820 tu HCM den Lotte Mart Vung Tau, BKS: 50H-608.79</t>
  </si>
  <si>
    <t>36429</t>
  </si>
  <si>
    <t>Thu lai phi van chuyen 26052026 hang lanh - 005820 tu HCM den Lotte Mart Vung Tau, BKS: 50H-608.79</t>
  </si>
  <si>
    <t>Thu lai phi van chuyen 05052026 hang lanh - 005820 tu HCM den Lotte Mart Vung Tau, BKS: 50H-608.79</t>
  </si>
  <si>
    <t>36428</t>
  </si>
  <si>
    <t>37854</t>
  </si>
  <si>
    <t>Thu lai phi van chuyen 30052026 hang lanh - 005820 tu HCM den Lotte Mart Phan Thiet, BKS: 50H-608.79</t>
  </si>
  <si>
    <t>Thu lai phi van chuyen 12052026 hang lanh - 005820 tu HCM den Lotte Mart Phan Thiet, BKS: 50H-608.79</t>
  </si>
  <si>
    <t>34847</t>
  </si>
  <si>
    <t>33109</t>
  </si>
  <si>
    <t>Thu lai phi van chuyen 19052026 hang lanh - 005820 tu HCM den Lotte Mart Phan Thiet, BKS: 50H-608.79</t>
  </si>
  <si>
    <t>34846</t>
  </si>
  <si>
    <t>33108</t>
  </si>
  <si>
    <t>34881</t>
  </si>
  <si>
    <t>34770</t>
  </si>
  <si>
    <t>Thu lai phi van chuyen 05052026 hang lanh - 005820 tu HCM den Lotte Mart Da Nang, BKS: 50H-061.99</t>
  </si>
  <si>
    <t>Thu lai phi van chuyen 28052026 hang lanh - 005820 tu HCM den Lotte Mart Da Nang, BKS: 51C-715.23</t>
  </si>
  <si>
    <t>Thu lai phi van chuyen 09052026 hang lanh - 005820 tu HCM den Lotte Mart Da Nang, BKS: 36H-091.80</t>
  </si>
  <si>
    <t>Thu lai phi van chuyen 12052026 hang lanh - 005820 tu HCM den Lotte Mart Da Nang, BKS: 36H-091.80</t>
  </si>
  <si>
    <t>37888</t>
  </si>
  <si>
    <t>36009</t>
  </si>
  <si>
    <t>37821</t>
  </si>
  <si>
    <t>34866</t>
  </si>
  <si>
    <t>36523</t>
  </si>
  <si>
    <t>35981</t>
  </si>
  <si>
    <t>Column1</t>
  </si>
  <si>
    <t>Column2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</si>
</sst>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_ ;_ * \(#,##0\)_ ;_ * &quot;-&quot;_)_ ;_ @_ "/>
    <numFmt numFmtId="164" formatCode="_-* #,##0.00_-;\-* #,##0.00_-;_-* &quot;-&quot;??_-;_-@_-"/>
    <numFmt numFmtId="165" formatCode="_-* #,##0_-;\-* #,##0_-;_-* &quot;-&quot;??_-;_-@_-"/>
    <numFmt numFmtId="166" formatCode="mm"/>
    <numFmt numFmtId="167" formatCode="&quot;Tháng &quot;mm"/>
    <numFmt numFmtId="168" formatCode="#,##0_);[Red]\(#,##0\);&quot;&quot;"/>
    <numFmt numFmtId="169" formatCode="#,##0;[Red]\-#,##0"/>
  </numFmts>
  <fonts count="23" x14ac:knownFonts="1">
    <font>
      <sz val="11"/>
      <color theme="1"/>
      <name val="Calibri"/>
      <family val="2"/>
      <scheme val="minor"/>
    </font>
    <font>
      <sz val="11"/>
      <color theme="1"/>
      <name val="Calibri"/>
      <family val="2"/>
      <scheme val="minor"/>
    </font>
    <font>
      <b/>
      <sz val="10"/>
      <color theme="1"/>
      <name val="Times New Roman"/>
      <family val="1"/>
    </font>
    <font>
      <sz val="10"/>
      <color theme="1"/>
      <name val="Times New Roman"/>
      <family val="1"/>
    </font>
    <font>
      <b/>
      <sz val="10"/>
      <color rgb="FF000000"/>
      <name val="Times New Roman"/>
      <family val="1"/>
    </font>
    <font>
      <sz val="8"/>
      <name val="Calibri"/>
      <family val="2"/>
      <scheme val="minor"/>
    </font>
    <font>
      <sz val="11"/>
      <color theme="1"/>
      <name val="Times New Roman"/>
      <family val="1"/>
    </font>
    <font>
      <b/>
      <sz val="11"/>
      <color theme="1"/>
      <name val="Times New Roman"/>
      <family val="1"/>
    </font>
    <font>
      <b/>
      <sz val="16"/>
      <color theme="1"/>
      <name val="Times New Roman"/>
      <family val="1"/>
    </font>
    <font>
      <sz val="8"/>
      <color rgb="FF000000"/>
      <name val="Microsoft Sans Serif"/>
      <family val="2"/>
    </font>
    <font>
      <sz val="10"/>
      <name val="Cambria"/>
      <family val="1"/>
      <scheme val="major"/>
    </font>
    <font>
      <sz val="10"/>
      <color rgb="FF000000"/>
      <name val="Cambria"/>
      <family val="1"/>
      <scheme val="major"/>
    </font>
    <font>
      <sz val="10"/>
      <color rgb="FF000000"/>
      <name val="Times New Roman"/>
      <family val="1"/>
    </font>
    <font>
      <sz val="10"/>
      <name val="Cambria"/>
      <scheme val="major"/>
    </font>
    <font>
      <sz val="10"/>
      <color rgb="FF000000"/>
      <name val="Cambria"/>
      <scheme val="major"/>
    </font>
    <font>
      <sz val="10"/>
      <color theme="1"/>
      <name val="Times New Roman"/>
    </font>
    <font>
      <b/>
      <sz val="8"/>
      <color rgb="FF000000"/>
      <name val="Microsoft Sans Serif"/>
      <family val="2"/>
    </font>
    <font>
      <sz val="8"/>
      <name val="Microsoft Sans Serif"/>
      <family val="2"/>
    </font>
    <font>
      <sz val="11"/>
      <color theme="1"/>
      <name val="Times New Roman"/>
    </font>
    <font>
      <b/>
      <sz val="11"/>
      <color rgb="FFFFFFFF"/>
      <name val="Times New Roman"/>
    </font>
    <font>
      <sz val="11"/>
      <name val="Times New Roman"/>
    </font>
    <font>
      <i/>
      <sz val="10"/>
      <color rgb="FF2E75B6"/>
      <name val="Times New Roman"/>
    </font>
    <font>
      <b/>
      <sz val="10"/>
      <color rgb="FF000000"/>
      <name val="Times New Roman"/>
    </font>
  </fonts>
  <fills count="8">
    <fill>
      <patternFill patternType="none"/>
    </fill>
    <fill>
      <patternFill patternType="gray125"/>
    </fill>
    <fill>
      <patternFill patternType="solid">
        <fgColor rgb="FFC2CFF8"/>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3" tint="0.79998168889431442"/>
        <bgColor indexed="64"/>
      </patternFill>
    </fill>
    <fill>
      <patternFill patternType="solid">
        <fgColor rgb="FF2E75B6"/>
        <bgColor rgb="FF2E75B6"/>
      </patternFill>
    </fill>
  </fills>
  <borders count="24">
    <border>
      <left/>
      <right/>
      <top/>
      <bottom/>
      <diagonal/>
    </border>
    <border>
      <left style="thin">
        <color rgb="FFE3E3E3"/>
      </left>
      <right style="thin">
        <color rgb="FFE3E3E3"/>
      </right>
      <top style="thin">
        <color rgb="FFE3E3E3"/>
      </top>
      <bottom style="thin">
        <color rgb="FFE3E3E3"/>
      </bottom>
      <diagonal/>
    </border>
    <border>
      <left style="thin">
        <color rgb="FF8DA1DE"/>
      </left>
      <right style="thin">
        <color rgb="FF8DA1DE"/>
      </right>
      <top/>
      <bottom style="thin">
        <color rgb="FF8DA1DE"/>
      </bottom>
      <diagonal/>
    </border>
    <border>
      <left style="thin">
        <color rgb="FF8DA1DE"/>
      </left>
      <right style="thin">
        <color rgb="FF8DA1DE"/>
      </right>
      <top/>
      <bottom/>
      <diagonal/>
    </border>
    <border>
      <left/>
      <right/>
      <top/>
      <bottom style="thin">
        <color theme="4" tint="0.39997558519241921"/>
      </bottom>
      <diagonal/>
    </border>
    <border>
      <left style="thin">
        <color rgb="FFE3E3E3"/>
      </left>
      <right style="thin">
        <color rgb="FFE3E3E3"/>
      </right>
      <top style="thin">
        <color rgb="FFE3E3E3"/>
      </top>
      <bottom/>
      <diagonal/>
    </border>
    <border>
      <left style="thin">
        <color rgb="FF8DA1DE"/>
      </left>
      <right style="thin">
        <color rgb="FF8DA1DE"/>
      </right>
      <top style="thin">
        <color rgb="FF8DA1DE"/>
      </top>
      <bottom/>
      <diagonal/>
    </border>
    <border>
      <left/>
      <right/>
      <top style="thin">
        <color rgb="FF4F81BD"/>
      </top>
      <bottom/>
      <diagonal/>
    </border>
    <border>
      <left style="thin">
        <color rgb="FF8DA1DE"/>
      </left>
      <right/>
      <top style="thin">
        <color rgb="FF8DA1DE"/>
      </top>
      <bottom/>
      <diagonal/>
    </border>
    <border>
      <left style="thin">
        <color rgb="FF8DA1DE"/>
      </left>
      <right/>
      <top style="thin">
        <color theme="7"/>
      </top>
      <bottom/>
      <diagonal/>
    </border>
    <border>
      <left style="thin">
        <color rgb="FF8DA1DE"/>
      </left>
      <right style="thin">
        <color rgb="FF8DA1DE"/>
      </right>
      <top style="thin">
        <color theme="7"/>
      </top>
      <bottom/>
      <diagonal/>
    </border>
    <border>
      <left style="thin">
        <color rgb="FFE3E3E3"/>
      </left>
      <right/>
      <top style="thin">
        <color rgb="FFE3E3E3"/>
      </top>
      <bottom/>
      <diagonal/>
    </border>
    <border>
      <left style="thin">
        <color rgb="FFE3E3E3"/>
      </left>
      <right style="thin">
        <color theme="7"/>
      </right>
      <top style="thin">
        <color theme="7"/>
      </top>
      <bottom/>
      <diagonal/>
    </border>
    <border>
      <left style="thin">
        <color rgb="FFE3E3E3"/>
      </left>
      <right/>
      <top style="thin">
        <color rgb="FFE3E3E3"/>
      </top>
      <bottom style="thin">
        <color rgb="FFE3E3E3"/>
      </bottom>
      <diagonal/>
    </border>
    <border>
      <left style="thin">
        <color rgb="FFE3E3E3"/>
      </left>
      <right style="thin">
        <color theme="7"/>
      </right>
      <top style="thin">
        <color theme="7"/>
      </top>
      <bottom style="thin">
        <color theme="7"/>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8">
    <xf numFmtId="0" fontId="0" fillId="0" borderId="0"/>
    <xf numFmtId="0" fontId="1" fillId="0" borderId="0"/>
    <xf numFmtId="41"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41" fontId="1" fillId="0" borderId="0" applyFont="0" applyFill="0" applyBorder="0" applyAlignment="0" applyProtection="0"/>
    <xf numFmtId="164" fontId="1" fillId="0" borderId="0" applyFont="0" applyFill="0" applyBorder="0" applyAlignment="0" applyProtection="0"/>
  </cellStyleXfs>
  <cellXfs count="126">
    <xf numFmtId="0" fontId="0" fillId="0" borderId="0" xfId="0"/>
    <xf numFmtId="0" fontId="2" fillId="0" borderId="0" xfId="0" applyFont="1" applyAlignment="1">
      <alignment horizontal="centerContinuous"/>
    </xf>
    <xf numFmtId="0" fontId="3" fillId="0" borderId="0" xfId="0" applyFont="1"/>
    <xf numFmtId="0" fontId="3" fillId="0" borderId="0" xfId="0" applyFont="1" applyAlignment="1">
      <alignment horizontal="left" vertical="center"/>
    </xf>
    <xf numFmtId="14" fontId="3" fillId="0" borderId="0" xfId="0" applyNumberFormat="1" applyFont="1" applyAlignment="1">
      <alignment horizontal="left"/>
    </xf>
    <xf numFmtId="0" fontId="3" fillId="0" borderId="0" xfId="0" applyFont="1" applyAlignment="1">
      <alignment horizontal="left"/>
    </xf>
    <xf numFmtId="14" fontId="3" fillId="0" borderId="0" xfId="0" applyNumberFormat="1" applyFont="1"/>
    <xf numFmtId="38" fontId="3" fillId="0" borderId="0" xfId="0" applyNumberFormat="1" applyFont="1"/>
    <xf numFmtId="1" fontId="3" fillId="0" borderId="0" xfId="0" applyNumberFormat="1" applyFont="1"/>
    <xf numFmtId="0" fontId="4" fillId="2" borderId="2" xfId="0" applyFont="1" applyFill="1" applyBorder="1" applyAlignment="1">
      <alignment horizontal="center" vertical="center"/>
    </xf>
    <xf numFmtId="14" fontId="4" fillId="2" borderId="2"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38" fontId="4" fillId="2" borderId="3" xfId="0" applyNumberFormat="1" applyFont="1" applyFill="1" applyBorder="1" applyAlignment="1">
      <alignment horizontal="center" vertical="center" wrapText="1"/>
    </xf>
    <xf numFmtId="1" fontId="4" fillId="3"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41" fontId="2" fillId="0" borderId="0" xfId="2" applyFont="1" applyAlignment="1">
      <alignment horizontal="centerContinuous"/>
    </xf>
    <xf numFmtId="41" fontId="4" fillId="3" borderId="2" xfId="2" applyFont="1" applyFill="1" applyBorder="1" applyAlignment="1">
      <alignment horizontal="center" vertical="center" wrapText="1"/>
    </xf>
    <xf numFmtId="41" fontId="3" fillId="0" borderId="0" xfId="2" applyFont="1"/>
    <xf numFmtId="14" fontId="2" fillId="0" borderId="0" xfId="0" applyNumberFormat="1" applyFont="1" applyAlignment="1">
      <alignment horizontal="centerContinuous"/>
    </xf>
    <xf numFmtId="14" fontId="4" fillId="3" borderId="2" xfId="0" applyNumberFormat="1" applyFont="1" applyFill="1" applyBorder="1" applyAlignment="1">
      <alignment horizontal="center" vertical="center" wrapText="1"/>
    </xf>
    <xf numFmtId="14" fontId="0" fillId="0" borderId="0" xfId="0" applyNumberFormat="1"/>
    <xf numFmtId="14" fontId="4" fillId="2" borderId="3" xfId="0" applyNumberFormat="1" applyFont="1" applyFill="1" applyBorder="1" applyAlignment="1">
      <alignment horizontal="center" vertical="center" wrapText="1"/>
    </xf>
    <xf numFmtId="0" fontId="6" fillId="0" borderId="0" xfId="0" applyFont="1"/>
    <xf numFmtId="0" fontId="8" fillId="0" borderId="0" xfId="0" applyFont="1" applyAlignment="1">
      <alignment horizontal="centerContinuous"/>
    </xf>
    <xf numFmtId="0" fontId="6" fillId="0" borderId="0" xfId="0" applyFont="1" applyAlignment="1">
      <alignment horizontal="centerContinuous"/>
    </xf>
    <xf numFmtId="41" fontId="7" fillId="0" borderId="0" xfId="0" applyNumberFormat="1" applyFont="1"/>
    <xf numFmtId="0" fontId="7" fillId="5" borderId="0" xfId="0" applyFont="1" applyFill="1" applyAlignment="1">
      <alignment horizontal="center"/>
    </xf>
    <xf numFmtId="41" fontId="7" fillId="5" borderId="0" xfId="0" applyNumberFormat="1" applyFont="1" applyFill="1"/>
    <xf numFmtId="0" fontId="10" fillId="0" borderId="1" xfId="0" applyFont="1" applyBorder="1" applyAlignment="1">
      <alignment horizontal="left"/>
    </xf>
    <xf numFmtId="0" fontId="9" fillId="0" borderId="1" xfId="0" applyFont="1" applyBorder="1" applyAlignment="1">
      <alignment horizontal="left" vertical="center"/>
    </xf>
    <xf numFmtId="14" fontId="9" fillId="0" borderId="1" xfId="0" applyNumberFormat="1" applyFont="1" applyBorder="1" applyAlignment="1">
      <alignment horizontal="center" vertical="center"/>
    </xf>
    <xf numFmtId="38" fontId="3" fillId="0" borderId="1" xfId="0" applyNumberFormat="1" applyFont="1" applyBorder="1" applyAlignment="1">
      <alignment horizontal="right"/>
    </xf>
    <xf numFmtId="41" fontId="3" fillId="0" borderId="0" xfId="2" applyFont="1" applyBorder="1"/>
    <xf numFmtId="165" fontId="2" fillId="0" borderId="0" xfId="5" applyNumberFormat="1" applyFont="1" applyAlignment="1">
      <alignment horizontal="left"/>
    </xf>
    <xf numFmtId="14" fontId="10" fillId="0" borderId="1" xfId="0" applyNumberFormat="1" applyFont="1" applyBorder="1" applyAlignment="1">
      <alignment horizontal="center"/>
    </xf>
    <xf numFmtId="38" fontId="11" fillId="0" borderId="1" xfId="0" applyNumberFormat="1" applyFont="1" applyBorder="1" applyAlignment="1">
      <alignment horizontal="right"/>
    </xf>
    <xf numFmtId="0" fontId="10" fillId="0" borderId="5" xfId="0" applyFont="1" applyBorder="1" applyAlignment="1">
      <alignment horizontal="left"/>
    </xf>
    <xf numFmtId="14" fontId="10" fillId="0" borderId="5" xfId="0" applyNumberFormat="1" applyFont="1" applyBorder="1" applyAlignment="1">
      <alignment horizontal="center"/>
    </xf>
    <xf numFmtId="38" fontId="11" fillId="0" borderId="5" xfId="0" applyNumberFormat="1" applyFont="1" applyBorder="1" applyAlignment="1">
      <alignment horizontal="right"/>
    </xf>
    <xf numFmtId="38" fontId="3" fillId="0" borderId="5" xfId="0" applyNumberFormat="1" applyFont="1" applyBorder="1" applyAlignment="1">
      <alignment horizontal="right"/>
    </xf>
    <xf numFmtId="0" fontId="4" fillId="3"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4" fillId="6" borderId="3" xfId="0" applyFont="1" applyFill="1" applyBorder="1" applyAlignment="1">
      <alignment horizontal="center" vertical="center" wrapText="1"/>
    </xf>
    <xf numFmtId="166" fontId="4" fillId="3" borderId="2" xfId="0" applyNumberFormat="1" applyFont="1" applyFill="1" applyBorder="1" applyAlignment="1">
      <alignment horizontal="center" vertical="center" wrapText="1"/>
    </xf>
    <xf numFmtId="166" fontId="2" fillId="0" borderId="0" xfId="0" applyNumberFormat="1" applyFont="1" applyAlignment="1">
      <alignment horizontal="center" vertical="center"/>
    </xf>
    <xf numFmtId="166" fontId="3" fillId="0" borderId="0" xfId="0" applyNumberFormat="1" applyFont="1" applyAlignment="1">
      <alignment horizontal="center" vertical="center"/>
    </xf>
    <xf numFmtId="167" fontId="7" fillId="4" borderId="4" xfId="0" applyNumberFormat="1" applyFont="1" applyFill="1" applyBorder="1" applyAlignment="1">
      <alignment horizontal="center"/>
    </xf>
    <xf numFmtId="168" fontId="6" fillId="0" borderId="0" xfId="2" applyNumberFormat="1" applyFont="1"/>
    <xf numFmtId="0" fontId="10" fillId="0" borderId="1" xfId="4" applyFont="1" applyBorder="1" applyAlignment="1">
      <alignment horizontal="left"/>
    </xf>
    <xf numFmtId="14" fontId="10" fillId="0" borderId="1" xfId="4" applyNumberFormat="1" applyFont="1" applyBorder="1" applyAlignment="1">
      <alignment horizontal="center"/>
    </xf>
    <xf numFmtId="38" fontId="11" fillId="0" borderId="1" xfId="4" applyNumberFormat="1" applyFont="1" applyBorder="1" applyAlignment="1">
      <alignment horizontal="right"/>
    </xf>
    <xf numFmtId="38" fontId="3" fillId="0" borderId="1" xfId="4" applyNumberFormat="1" applyFont="1" applyBorder="1" applyAlignment="1">
      <alignment horizontal="right"/>
    </xf>
    <xf numFmtId="0" fontId="10" fillId="0" borderId="5" xfId="4" applyFont="1" applyBorder="1" applyAlignment="1">
      <alignment horizontal="left"/>
    </xf>
    <xf numFmtId="14" fontId="10" fillId="0" borderId="5" xfId="4" applyNumberFormat="1" applyFont="1" applyBorder="1" applyAlignment="1">
      <alignment horizontal="center"/>
    </xf>
    <xf numFmtId="38" fontId="11" fillId="0" borderId="5" xfId="4" applyNumberFormat="1" applyFont="1" applyBorder="1" applyAlignment="1">
      <alignment horizontal="right"/>
    </xf>
    <xf numFmtId="38" fontId="3" fillId="0" borderId="5" xfId="4" applyNumberFormat="1" applyFont="1" applyBorder="1" applyAlignment="1">
      <alignment horizontal="right"/>
    </xf>
    <xf numFmtId="0" fontId="10" fillId="0" borderId="1" xfId="0" quotePrefix="1" applyFont="1" applyBorder="1" applyAlignment="1">
      <alignment horizontal="left"/>
    </xf>
    <xf numFmtId="38" fontId="3" fillId="0" borderId="1" xfId="0" applyNumberFormat="1" applyFont="1" applyBorder="1" applyAlignment="1">
      <alignment horizontal="left"/>
    </xf>
    <xf numFmtId="3" fontId="3" fillId="0" borderId="0" xfId="0" applyNumberFormat="1" applyFont="1"/>
    <xf numFmtId="38" fontId="3" fillId="0" borderId="0" xfId="0" applyNumberFormat="1" applyFont="1" applyAlignment="1">
      <alignment horizontal="center"/>
    </xf>
    <xf numFmtId="164" fontId="2" fillId="0" borderId="0" xfId="5" applyFont="1" applyAlignment="1">
      <alignment horizontal="centerContinuous"/>
    </xf>
    <xf numFmtId="14" fontId="12" fillId="0" borderId="7" xfId="0" applyNumberFormat="1" applyFont="1" applyBorder="1"/>
    <xf numFmtId="169" fontId="11" fillId="0" borderId="5" xfId="0" applyNumberFormat="1" applyFont="1" applyBorder="1" applyAlignment="1">
      <alignment horizontal="right"/>
    </xf>
    <xf numFmtId="169" fontId="3" fillId="0" borderId="0" xfId="0" applyNumberFormat="1" applyFont="1"/>
    <xf numFmtId="0" fontId="13" fillId="0" borderId="5" xfId="0" applyFont="1" applyBorder="1" applyAlignment="1">
      <alignment horizontal="left"/>
    </xf>
    <xf numFmtId="14" fontId="13" fillId="0" borderId="5" xfId="0" applyNumberFormat="1" applyFont="1" applyBorder="1" applyAlignment="1">
      <alignment horizontal="center"/>
    </xf>
    <xf numFmtId="41" fontId="15" fillId="0" borderId="0" xfId="2" applyFont="1" applyBorder="1"/>
    <xf numFmtId="0" fontId="16" fillId="2" borderId="8" xfId="0" applyFont="1" applyFill="1" applyBorder="1" applyAlignment="1">
      <alignment horizontal="center" vertical="center" wrapText="1"/>
    </xf>
    <xf numFmtId="1" fontId="16" fillId="2" borderId="8" xfId="0" applyNumberFormat="1" applyFont="1" applyFill="1" applyBorder="1" applyAlignment="1">
      <alignment horizontal="center" vertical="center" wrapText="1"/>
    </xf>
    <xf numFmtId="14" fontId="16" fillId="2" borderId="8" xfId="0" applyNumberFormat="1"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9" fillId="0" borderId="11" xfId="0" applyFont="1" applyBorder="1" applyAlignment="1">
      <alignment horizontal="left" vertical="center"/>
    </xf>
    <xf numFmtId="1" fontId="9" fillId="0" borderId="11" xfId="0" applyNumberFormat="1" applyFont="1" applyBorder="1" applyAlignment="1">
      <alignment horizontal="right" vertical="center"/>
    </xf>
    <xf numFmtId="0" fontId="17" fillId="0" borderId="11" xfId="0" applyFont="1" applyBorder="1" applyAlignment="1">
      <alignment horizontal="left" vertical="center"/>
    </xf>
    <xf numFmtId="14" fontId="9" fillId="0" borderId="11" xfId="0" applyNumberFormat="1" applyFont="1" applyBorder="1" applyAlignment="1">
      <alignment horizontal="center" vertical="center"/>
    </xf>
    <xf numFmtId="0" fontId="0" fillId="0" borderId="12" xfId="0" applyBorder="1"/>
    <xf numFmtId="0" fontId="9" fillId="0" borderId="11" xfId="0" applyFont="1" applyBorder="1" applyAlignment="1">
      <alignment horizontal="left" vertical="center" wrapText="1"/>
    </xf>
    <xf numFmtId="0" fontId="9" fillId="3" borderId="11" xfId="0" applyFont="1" applyFill="1" applyBorder="1" applyAlignment="1">
      <alignment horizontal="left" vertical="center"/>
    </xf>
    <xf numFmtId="1" fontId="9" fillId="3" borderId="11" xfId="0" applyNumberFormat="1" applyFont="1" applyFill="1" applyBorder="1" applyAlignment="1">
      <alignment horizontal="right" vertical="center"/>
    </xf>
    <xf numFmtId="0" fontId="17" fillId="3" borderId="11" xfId="0" applyFont="1" applyFill="1" applyBorder="1" applyAlignment="1">
      <alignment horizontal="left" vertical="center"/>
    </xf>
    <xf numFmtId="14" fontId="9" fillId="3" borderId="11" xfId="0" applyNumberFormat="1" applyFont="1" applyFill="1" applyBorder="1" applyAlignment="1">
      <alignment horizontal="center" vertical="center"/>
    </xf>
    <xf numFmtId="0" fontId="9" fillId="0" borderId="13" xfId="0" applyFont="1" applyBorder="1" applyAlignment="1">
      <alignment horizontal="left" vertical="center"/>
    </xf>
    <xf numFmtId="1" fontId="9" fillId="0" borderId="13" xfId="0" applyNumberFormat="1" applyFont="1" applyBorder="1" applyAlignment="1">
      <alignment horizontal="right" vertical="center"/>
    </xf>
    <xf numFmtId="0" fontId="17" fillId="0" borderId="13" xfId="0" applyFont="1" applyBorder="1" applyAlignment="1">
      <alignment horizontal="left" vertical="center"/>
    </xf>
    <xf numFmtId="14" fontId="9" fillId="0" borderId="13" xfId="0" applyNumberFormat="1" applyFont="1" applyBorder="1" applyAlignment="1">
      <alignment horizontal="center" vertical="center"/>
    </xf>
    <xf numFmtId="0" fontId="0" fillId="0" borderId="14" xfId="0" applyBorder="1"/>
    <xf numFmtId="0" fontId="13" fillId="0" borderId="1" xfId="0" applyFont="1" applyBorder="1" applyAlignment="1">
      <alignment horizontal="left"/>
    </xf>
    <xf numFmtId="14" fontId="13" fillId="0" borderId="1" xfId="0" applyNumberFormat="1" applyFont="1" applyBorder="1" applyAlignment="1">
      <alignment horizontal="center"/>
    </xf>
    <xf numFmtId="169" fontId="14" fillId="0" borderId="1" xfId="2" applyNumberFormat="1" applyFont="1" applyBorder="1" applyAlignment="1">
      <alignment horizontal="right"/>
    </xf>
    <xf numFmtId="169" fontId="14" fillId="0" borderId="5" xfId="2" applyNumberFormat="1" applyFont="1" applyBorder="1" applyAlignment="1">
      <alignment horizontal="right"/>
    </xf>
    <xf numFmtId="41" fontId="15" fillId="0" borderId="0" xfId="2" applyFont="1" applyBorder="1" applyAlignment="1"/>
    <xf numFmtId="169" fontId="15" fillId="0" borderId="0" xfId="0" applyNumberFormat="1" applyFont="1"/>
    <xf numFmtId="14" fontId="15" fillId="0" borderId="0" xfId="0" applyNumberFormat="1" applyFont="1"/>
    <xf numFmtId="38" fontId="15" fillId="0" borderId="0" xfId="0" applyNumberFormat="1" applyFont="1"/>
    <xf numFmtId="0" fontId="15" fillId="0" borderId="0" xfId="0" applyFont="1"/>
    <xf numFmtId="166" fontId="15" fillId="0" borderId="0" xfId="0" applyNumberFormat="1" applyFont="1" applyAlignment="1">
      <alignment horizontal="center" vertical="center"/>
    </xf>
    <xf numFmtId="1" fontId="15" fillId="0" borderId="0" xfId="0" applyNumberFormat="1" applyFont="1"/>
    <xf numFmtId="0" fontId="18" fillId="0" borderId="0" xfId="0" pivotButton="1" applyFont="1"/>
    <xf numFmtId="0" fontId="18" fillId="0" borderId="0" xfId="0" applyFont="1"/>
    <xf numFmtId="0" fontId="20" fillId="0" borderId="15" xfId="0" applyFont="1" applyBorder="1"/>
    <xf numFmtId="14" fontId="20" fillId="0" borderId="15" xfId="0" applyNumberFormat="1" applyFont="1" applyBorder="1" applyAlignment="1">
      <alignment horizontal="center"/>
    </xf>
    <xf numFmtId="3" fontId="20" fillId="0" borderId="15" xfId="0" applyNumberFormat="1" applyFont="1" applyBorder="1"/>
    <xf numFmtId="0" fontId="20" fillId="0" borderId="15" xfId="0" applyFont="1" applyBorder="1" applyAlignment="1">
      <alignment horizontal="center"/>
    </xf>
    <xf numFmtId="0" fontId="20" fillId="0" borderId="16" xfId="0" applyFont="1" applyBorder="1"/>
    <xf numFmtId="0" fontId="21" fillId="0" borderId="17" xfId="0" applyFont="1" applyBorder="1"/>
    <xf numFmtId="0" fontId="19" fillId="7" borderId="18" xfId="0" applyFont="1" applyFill="1" applyBorder="1" applyAlignment="1">
      <alignment horizontal="center" vertical="center" wrapText="1"/>
    </xf>
    <xf numFmtId="0" fontId="19" fillId="7" borderId="19" xfId="0" applyFont="1" applyFill="1" applyBorder="1" applyAlignment="1">
      <alignment horizontal="center" vertical="center" wrapText="1"/>
    </xf>
    <xf numFmtId="0" fontId="19" fillId="7" borderId="20" xfId="0" applyFont="1" applyFill="1" applyBorder="1" applyAlignment="1">
      <alignment horizontal="center" vertical="center" wrapText="1"/>
    </xf>
    <xf numFmtId="0" fontId="20" fillId="0" borderId="21" xfId="0" applyFont="1" applyBorder="1"/>
    <xf numFmtId="0" fontId="20" fillId="0" borderId="22" xfId="0" applyFont="1" applyBorder="1"/>
    <xf numFmtId="14" fontId="20" fillId="0" borderId="22" xfId="0" applyNumberFormat="1" applyFont="1" applyBorder="1" applyAlignment="1">
      <alignment horizontal="center"/>
    </xf>
    <xf numFmtId="3" fontId="20" fillId="0" borderId="22" xfId="0" applyNumberFormat="1" applyFont="1" applyBorder="1"/>
    <xf numFmtId="0" fontId="21" fillId="0" borderId="23" xfId="0" applyFont="1" applyBorder="1"/>
    <xf numFmtId="0" fontId="20" fillId="0" borderId="19" xfId="0" applyFont="1" applyBorder="1"/>
    <xf numFmtId="0" fontId="20" fillId="0" borderId="0" xfId="0" applyFont="1"/>
    <xf numFmtId="0" fontId="22" fillId="3" borderId="3" xfId="0" applyFont="1" applyFill="1" applyBorder="1" applyAlignment="1">
      <alignment horizontal="center" vertical="center" wrapText="1"/>
    </xf>
    <xf numFmtId="14" fontId="22" fillId="3" borderId="3" xfId="0" applyNumberFormat="1" applyFont="1" applyFill="1" applyBorder="1" applyAlignment="1">
      <alignment horizontal="center" vertical="center" wrapText="1"/>
    </xf>
    <xf numFmtId="0" fontId="20" fillId="3" borderId="16" xfId="0" applyFont="1" applyFill="1" applyBorder="1"/>
    <xf numFmtId="0" fontId="20" fillId="3" borderId="15" xfId="0" applyFont="1" applyFill="1" applyBorder="1"/>
    <xf numFmtId="0" fontId="20" fillId="3" borderId="15" xfId="0" applyFont="1" applyFill="1" applyBorder="1" applyAlignment="1">
      <alignment horizontal="center"/>
    </xf>
    <xf numFmtId="3" fontId="20" fillId="3" borderId="15" xfId="0" applyNumberFormat="1" applyFont="1" applyFill="1" applyBorder="1"/>
    <xf numFmtId="14" fontId="20" fillId="3" borderId="15" xfId="0" applyNumberFormat="1" applyFont="1" applyFill="1" applyBorder="1" applyAlignment="1">
      <alignment horizontal="center"/>
    </xf>
    <xf numFmtId="0" fontId="21" fillId="3" borderId="17" xfId="0" applyFont="1" applyFill="1" applyBorder="1"/>
    <xf numFmtId="0" fontId="20" fillId="3" borderId="0" xfId="0" applyFont="1" applyFill="1"/>
  </cellXfs>
  <cellStyles count="8">
    <cellStyle name="Comma" xfId="5" builtinId="3"/>
    <cellStyle name="Comma [0]" xfId="2" builtinId="6"/>
    <cellStyle name="Comma [0] 2" xfId="6" xr:uid="{00000000-0005-0000-0000-000002000000}"/>
    <cellStyle name="Comma 2" xfId="7" xr:uid="{00000000-0005-0000-0000-000003000000}"/>
    <cellStyle name="Normal" xfId="0" builtinId="0"/>
    <cellStyle name="Normal 2" xfId="4" xr:uid="{00000000-0005-0000-0000-000005000000}"/>
    <cellStyle name="Normal 3" xfId="1" xr:uid="{00000000-0005-0000-0000-000006000000}"/>
    <cellStyle name="Normal 4" xfId="3" xr:uid="{00000000-0005-0000-0000-000007000000}"/>
  </cellStyles>
  <dxfs count="67">
    <dxf>
      <font>
        <b val="0"/>
        <i val="0"/>
        <strike val="0"/>
        <condense val="0"/>
        <extend val="0"/>
        <outline val="0"/>
        <shadow val="0"/>
        <u val="none"/>
        <vertAlign val="baseline"/>
        <sz val="8"/>
        <color rgb="FF000000"/>
        <name val="Microsoft Sans Serif"/>
        <family val="2"/>
        <scheme val="none"/>
      </font>
      <alignment horizontal="left" vertical="center" textRotation="0" wrapText="0" indent="0" justifyLastLine="0" shrinkToFit="0" readingOrder="0"/>
      <border diagonalUp="0" diagonalDown="0">
        <left style="thin">
          <color rgb="FFE3E3E3"/>
        </left>
        <right style="thin">
          <color rgb="FFE3E3E3"/>
        </right>
        <top style="thin">
          <color rgb="FFE3E3E3"/>
        </top>
        <bottom style="thin">
          <color rgb="FFE3E3E3"/>
        </bottom>
        <vertical/>
        <horizontal/>
      </border>
    </dxf>
    <dxf>
      <font>
        <b val="0"/>
        <i val="0"/>
        <strike val="0"/>
        <condense val="0"/>
        <extend val="0"/>
        <outline val="0"/>
        <shadow val="0"/>
        <u val="none"/>
        <vertAlign val="baseline"/>
        <sz val="8"/>
        <color rgb="FF000000"/>
        <name val="Microsoft Sans Serif"/>
        <family val="2"/>
        <scheme val="none"/>
      </font>
      <alignment horizontal="left" vertical="center" textRotation="0" wrapText="0" indent="0" justifyLastLine="0" shrinkToFit="0" readingOrder="0"/>
      <border diagonalUp="0" diagonalDown="0">
        <left style="thin">
          <color rgb="FFE3E3E3"/>
        </left>
        <right style="thin">
          <color rgb="FFE3E3E3"/>
        </right>
        <top style="thin">
          <color rgb="FFE3E3E3"/>
        </top>
        <bottom style="thin">
          <color rgb="FFE3E3E3"/>
        </bottom>
        <vertical/>
        <horizontal/>
      </border>
    </dxf>
    <dxf>
      <font>
        <b val="0"/>
        <i val="0"/>
        <strike val="0"/>
        <condense val="0"/>
        <extend val="0"/>
        <outline val="0"/>
        <shadow val="0"/>
        <u val="none"/>
        <vertAlign val="baseline"/>
        <sz val="8"/>
        <color rgb="FF000000"/>
        <name val="Microsoft Sans Serif"/>
        <family val="2"/>
        <scheme val="none"/>
      </font>
      <alignment horizontal="left" vertical="center" textRotation="0" wrapText="0" indent="0" justifyLastLine="0" shrinkToFit="0" readingOrder="0"/>
      <border diagonalUp="0" diagonalDown="0">
        <left style="thin">
          <color rgb="FFE3E3E3"/>
        </left>
        <right style="thin">
          <color rgb="FFE3E3E3"/>
        </right>
        <top style="thin">
          <color rgb="FFE3E3E3"/>
        </top>
        <bottom style="thin">
          <color rgb="FFE3E3E3"/>
        </bottom>
        <vertical/>
        <horizontal/>
      </border>
    </dxf>
    <dxf>
      <font>
        <b/>
        <i val="0"/>
        <strike val="0"/>
        <condense val="0"/>
        <extend val="0"/>
        <outline val="0"/>
        <shadow val="0"/>
        <u val="none"/>
        <vertAlign val="baseline"/>
        <sz val="8"/>
        <color rgb="FF000000"/>
        <name val="Microsoft Sans Serif"/>
        <family val="2"/>
        <scheme val="none"/>
      </font>
      <fill>
        <patternFill patternType="solid">
          <fgColor indexed="64"/>
          <bgColor rgb="FFC2CFF8"/>
        </patternFill>
      </fill>
      <alignment horizontal="center" vertical="center" textRotation="0" wrapText="1" indent="0" justifyLastLine="0" shrinkToFit="0" readingOrder="0"/>
      <border diagonalUp="0" diagonalDown="0" outline="0">
        <left style="thin">
          <color rgb="FF8DA1DE"/>
        </left>
        <right style="thin">
          <color rgb="FF8DA1DE"/>
        </right>
        <top/>
        <bottom/>
      </border>
    </dxf>
    <dxf>
      <font>
        <b val="0"/>
        <i val="0"/>
        <strike val="0"/>
        <condense val="0"/>
        <extend val="0"/>
        <outline val="0"/>
        <shadow val="0"/>
        <u val="none"/>
        <vertAlign val="baseline"/>
        <sz val="10"/>
        <color theme="1"/>
        <name val="Times New Roman"/>
        <scheme val="none"/>
      </font>
      <numFmt numFmtId="19" formatCode="dd/mm/yyyy"/>
    </dxf>
    <dxf>
      <font>
        <b val="0"/>
        <i val="0"/>
        <strike val="0"/>
        <condense val="0"/>
        <extend val="0"/>
        <outline val="0"/>
        <shadow val="0"/>
        <u val="none"/>
        <vertAlign val="baseline"/>
        <sz val="10"/>
        <color theme="1"/>
        <name val="Times New Roman"/>
        <scheme val="none"/>
      </font>
      <numFmt numFmtId="0" formatCode="General"/>
    </dxf>
    <dxf>
      <font>
        <b val="0"/>
        <i val="0"/>
        <strike val="0"/>
        <condense val="0"/>
        <extend val="0"/>
        <outline val="0"/>
        <shadow val="0"/>
        <u val="none"/>
        <vertAlign val="baseline"/>
        <sz val="10"/>
        <color theme="1"/>
        <name val="Times New Roman"/>
        <scheme val="none"/>
      </font>
      <numFmt numFmtId="0" formatCode="General"/>
    </dxf>
    <dxf>
      <font>
        <b val="0"/>
        <i val="0"/>
        <strike val="0"/>
        <condense val="0"/>
        <extend val="0"/>
        <outline val="0"/>
        <shadow val="0"/>
        <u val="none"/>
        <vertAlign val="baseline"/>
        <sz val="10"/>
        <color theme="1"/>
        <name val="Times New Roman"/>
        <scheme val="none"/>
      </font>
      <numFmt numFmtId="0" formatCode="General"/>
      <fill>
        <patternFill patternType="none">
          <fgColor indexed="64"/>
          <bgColor auto="1"/>
        </patternFill>
      </fill>
    </dxf>
    <dxf>
      <font>
        <b val="0"/>
        <i val="0"/>
        <strike val="0"/>
        <condense val="0"/>
        <extend val="0"/>
        <outline val="0"/>
        <shadow val="0"/>
        <u val="none"/>
        <vertAlign val="baseline"/>
        <sz val="10"/>
        <color theme="1"/>
        <name val="Times New Roman"/>
        <scheme val="none"/>
      </font>
      <numFmt numFmtId="0" formatCode="General"/>
    </dxf>
    <dxf>
      <font>
        <b val="0"/>
        <i val="0"/>
        <strike val="0"/>
        <condense val="0"/>
        <extend val="0"/>
        <outline val="0"/>
        <shadow val="0"/>
        <u val="none"/>
        <vertAlign val="baseline"/>
        <sz val="10"/>
        <color theme="1"/>
        <name val="Times New Roman"/>
        <scheme val="none"/>
      </font>
    </dxf>
    <dxf>
      <font>
        <b val="0"/>
        <i val="0"/>
        <strike val="0"/>
        <condense val="0"/>
        <extend val="0"/>
        <outline val="0"/>
        <shadow val="0"/>
        <u val="none"/>
        <vertAlign val="baseline"/>
        <sz val="10"/>
        <color theme="1"/>
        <name val="Times New Roman"/>
        <scheme val="none"/>
      </font>
    </dxf>
    <dxf>
      <font>
        <b val="0"/>
        <i val="0"/>
        <strike val="0"/>
        <condense val="0"/>
        <extend val="0"/>
        <outline val="0"/>
        <shadow val="0"/>
        <u val="none"/>
        <vertAlign val="baseline"/>
        <sz val="10"/>
        <color theme="1"/>
        <name val="Times New Roman"/>
        <scheme val="none"/>
      </font>
      <numFmt numFmtId="166" formatCode="mm"/>
      <alignment horizontal="center" vertical="center" textRotation="0" indent="0" justifyLastLine="0" shrinkToFit="0" readingOrder="0"/>
    </dxf>
    <dxf>
      <font>
        <b val="0"/>
        <i val="0"/>
        <strike val="0"/>
        <condense val="0"/>
        <extend val="0"/>
        <outline val="0"/>
        <shadow val="0"/>
        <u val="none"/>
        <vertAlign val="baseline"/>
        <sz val="10"/>
        <color theme="1"/>
        <name val="Times New Roman"/>
        <scheme val="none"/>
      </font>
      <numFmt numFmtId="166" formatCode="mm"/>
      <alignment horizontal="center" vertical="center" textRotation="0" indent="0" justifyLastLine="0" shrinkToFit="0" readingOrder="0"/>
    </dxf>
    <dxf>
      <font>
        <b val="0"/>
        <i val="0"/>
        <strike val="0"/>
        <condense val="0"/>
        <extend val="0"/>
        <outline val="0"/>
        <shadow val="0"/>
        <u val="none"/>
        <vertAlign val="baseline"/>
        <sz val="10"/>
        <color theme="1"/>
        <name val="Times New Roman"/>
        <scheme val="none"/>
      </font>
      <numFmt numFmtId="0" formatCode="General"/>
    </dxf>
    <dxf>
      <font>
        <b val="0"/>
        <i val="0"/>
        <strike val="0"/>
        <condense val="0"/>
        <extend val="0"/>
        <outline val="0"/>
        <shadow val="0"/>
        <u val="none"/>
        <vertAlign val="baseline"/>
        <sz val="10"/>
        <color theme="1"/>
        <name val="Times New Roman"/>
        <scheme val="none"/>
      </font>
      <numFmt numFmtId="33" formatCode="_ * #,##0_)_ ;_ * \(#,##0\)_ ;_ * &quot;-&quot;_)_ ;_ @_ "/>
    </dxf>
    <dxf>
      <font>
        <b val="0"/>
        <i val="0"/>
        <strike val="0"/>
        <condense val="0"/>
        <extend val="0"/>
        <outline val="0"/>
        <shadow val="0"/>
        <u val="none"/>
        <vertAlign val="baseline"/>
        <sz val="10"/>
        <color theme="1"/>
        <name val="Times New Roman"/>
        <scheme val="none"/>
      </font>
    </dxf>
    <dxf>
      <font>
        <b val="0"/>
        <i val="0"/>
        <strike val="0"/>
        <condense val="0"/>
        <extend val="0"/>
        <outline val="0"/>
        <shadow val="0"/>
        <u val="none"/>
        <vertAlign val="baseline"/>
        <sz val="10"/>
        <color theme="1"/>
        <name val="Times New Roman"/>
        <scheme val="none"/>
      </font>
      <numFmt numFmtId="33" formatCode="_ * #,##0_)_ ;_ * \(#,##0\)_ ;_ * &quot;-&quot;_)_ ;_ @_ "/>
    </dxf>
    <dxf>
      <font>
        <b val="0"/>
        <i val="0"/>
        <strike val="0"/>
        <condense val="0"/>
        <extend val="0"/>
        <outline val="0"/>
        <shadow val="0"/>
        <u val="none"/>
        <vertAlign val="baseline"/>
        <sz val="10"/>
        <color theme="1"/>
        <name val="Times New Roman"/>
        <scheme val="none"/>
      </font>
      <numFmt numFmtId="19" formatCode="dd/mm/yyyy"/>
    </dxf>
    <dxf>
      <font>
        <b val="0"/>
        <i val="0"/>
        <strike val="0"/>
        <condense val="0"/>
        <extend val="0"/>
        <outline val="0"/>
        <shadow val="0"/>
        <u val="none"/>
        <vertAlign val="baseline"/>
        <sz val="10"/>
        <color theme="1"/>
        <name val="Times New Roman"/>
        <scheme val="none"/>
      </font>
      <numFmt numFmtId="6" formatCode="#,##0_);[Red]\(#,##0\)"/>
    </dxf>
    <dxf>
      <font>
        <b val="0"/>
        <i val="0"/>
        <strike val="0"/>
        <condense val="0"/>
        <extend val="0"/>
        <outline val="0"/>
        <shadow val="0"/>
        <u val="none"/>
        <vertAlign val="baseline"/>
        <sz val="10"/>
        <color theme="1"/>
        <name val="Times New Roman"/>
        <scheme val="none"/>
      </font>
      <numFmt numFmtId="19" formatCode="dd/mm/yyyy"/>
    </dxf>
    <dxf>
      <font>
        <b val="0"/>
        <i val="0"/>
        <strike val="0"/>
        <condense val="0"/>
        <extend val="0"/>
        <outline val="0"/>
        <shadow val="0"/>
        <u val="none"/>
        <vertAlign val="baseline"/>
        <sz val="10"/>
        <color theme="1"/>
        <name val="Times New Roman"/>
        <scheme val="none"/>
      </font>
      <numFmt numFmtId="169" formatCode="#,##0;[Red]\-#,##0"/>
    </dxf>
    <dxf>
      <font>
        <b val="0"/>
        <i val="0"/>
        <strike val="0"/>
        <condense val="0"/>
        <extend val="0"/>
        <outline val="0"/>
        <shadow val="0"/>
        <u val="none"/>
        <vertAlign val="baseline"/>
        <sz val="10"/>
        <color theme="1"/>
        <name val="Times New Roman"/>
        <scheme val="none"/>
      </font>
      <numFmt numFmtId="33" formatCode="_ * #,##0_)_ ;_ * \(#,##0\)_ ;_ * &quot;-&quot;_)_ ;_ @_ "/>
    </dxf>
    <dxf>
      <font>
        <b val="0"/>
        <i val="0"/>
        <strike val="0"/>
        <condense val="0"/>
        <extend val="0"/>
        <outline val="0"/>
        <shadow val="0"/>
        <u val="none"/>
        <vertAlign val="baseline"/>
        <sz val="10"/>
        <color theme="1"/>
        <name val="Times New Roman"/>
        <scheme val="none"/>
      </font>
      <numFmt numFmtId="169" formatCode="#,##0;[Red]\-#,##0"/>
    </dxf>
    <dxf>
      <font>
        <b val="0"/>
        <i val="0"/>
        <strike val="0"/>
        <condense val="0"/>
        <extend val="0"/>
        <outline val="0"/>
        <shadow val="0"/>
        <u val="none"/>
        <vertAlign val="baseline"/>
        <sz val="10"/>
        <color theme="1"/>
        <name val="Times New Roman"/>
        <scheme val="none"/>
      </font>
    </dxf>
    <dxf>
      <font>
        <b val="0"/>
        <i val="0"/>
        <strike val="0"/>
        <condense val="0"/>
        <extend val="0"/>
        <outline val="0"/>
        <shadow val="0"/>
        <u val="none"/>
        <vertAlign val="baseline"/>
        <sz val="10"/>
        <color theme="1"/>
        <name val="Times New Roman"/>
        <scheme val="none"/>
      </font>
      <numFmt numFmtId="169" formatCode="#,##0;[Red]\-#,##0"/>
    </dxf>
    <dxf>
      <font>
        <b val="0"/>
        <i val="0"/>
        <strike val="0"/>
        <condense val="0"/>
        <extend val="0"/>
        <outline val="0"/>
        <shadow val="0"/>
        <u val="none"/>
        <vertAlign val="baseline"/>
        <sz val="10"/>
        <color theme="1"/>
        <name val="Times New Roman"/>
        <scheme val="none"/>
      </font>
      <numFmt numFmtId="19" formatCode="dd/mm/yyyy"/>
    </dxf>
    <dxf>
      <font>
        <b val="0"/>
        <i val="0"/>
        <strike val="0"/>
        <condense val="0"/>
        <extend val="0"/>
        <outline val="0"/>
        <shadow val="0"/>
        <u val="none"/>
        <vertAlign val="baseline"/>
        <sz val="10"/>
        <color theme="1"/>
        <name val="Times New Roman"/>
        <scheme val="none"/>
      </font>
      <numFmt numFmtId="169" formatCode="#,##0;[Red]\-#,##0"/>
    </dxf>
    <dxf>
      <font>
        <b val="0"/>
        <i val="0"/>
        <strike val="0"/>
        <condense val="0"/>
        <extend val="0"/>
        <outline val="0"/>
        <shadow val="0"/>
        <u val="none"/>
        <vertAlign val="baseline"/>
        <sz val="10"/>
        <color rgb="FF000000"/>
        <name val="Times New Roman"/>
        <scheme val="major"/>
      </font>
      <numFmt numFmtId="169" formatCode="#,##0;[Red]\-#,##0"/>
      <alignment horizontal="righ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rgb="FF000000"/>
        <name val="Times New Roman"/>
        <scheme val="major"/>
      </font>
      <numFmt numFmtId="169" formatCode="#,##0;[Red]\-#,##0"/>
      <alignment horizontal="righ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theme="1"/>
        <name val="Times New Roman"/>
        <scheme val="none"/>
      </font>
      <alignment vertical="bottom" textRotation="0" wrapText="0" indent="0" justifyLastLine="0" shrinkToFit="0" readingOrder="0"/>
    </dxf>
    <dxf>
      <font>
        <b val="0"/>
        <i val="0"/>
        <strike val="0"/>
        <condense val="0"/>
        <extend val="0"/>
        <outline val="0"/>
        <shadow val="0"/>
        <u val="none"/>
        <vertAlign val="baseline"/>
        <sz val="10"/>
        <color rgb="FF000000"/>
        <name val="Times New Roman"/>
        <scheme val="major"/>
      </font>
      <numFmt numFmtId="169" formatCode="#,##0;[Red]\-#,##0"/>
      <alignment horizontal="righ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auto="1"/>
        <name val="Times New Roman"/>
        <scheme val="major"/>
      </font>
      <alignment horizontal="lef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auto="1"/>
        <name val="Times New Roman"/>
        <scheme val="major"/>
      </font>
      <alignment horizontal="lef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auto="1"/>
        <name val="Times New Roman"/>
        <scheme val="major"/>
      </font>
      <numFmt numFmtId="19" formatCode="dd/mm/yyyy"/>
      <alignment horizontal="center"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auto="1"/>
        <name val="Times New Roman"/>
        <scheme val="major"/>
      </font>
      <alignment horizontal="lef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auto="1"/>
        <name val="Times New Roman"/>
        <scheme val="major"/>
      </font>
      <numFmt numFmtId="19" formatCode="dd/mm/yyyy"/>
      <alignment horizontal="center"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auto="1"/>
        <name val="Times New Roman"/>
        <scheme val="major"/>
      </font>
      <alignment horizontal="lef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font>
        <b val="0"/>
        <i val="0"/>
        <strike val="0"/>
        <condense val="0"/>
        <extend val="0"/>
        <outline val="0"/>
        <shadow val="0"/>
        <u val="none"/>
        <vertAlign val="baseline"/>
        <sz val="10"/>
        <color auto="1"/>
        <name val="Times New Roman"/>
        <scheme val="major"/>
      </font>
      <alignment horizontal="left" vertical="bottom" textRotation="0" wrapText="0" indent="0" justifyLastLine="0" shrinkToFit="0" readingOrder="0"/>
      <border diagonalUp="0" diagonalDown="0" outline="0">
        <left style="thin">
          <color rgb="FFE3E3E3"/>
        </left>
        <right style="thin">
          <color rgb="FFE3E3E3"/>
        </right>
        <top style="thin">
          <color rgb="FFE3E3E3"/>
        </top>
        <bottom style="thin">
          <color rgb="FFE3E3E3"/>
        </bottom>
      </border>
    </dxf>
    <dxf>
      <border outline="0">
        <top style="thin">
          <color rgb="FF8DA1DE"/>
        </top>
      </border>
    </dxf>
    <dxf>
      <font>
        <b val="0"/>
        <i val="0"/>
        <strike val="0"/>
        <condense val="0"/>
        <extend val="0"/>
        <outline val="0"/>
        <shadow val="0"/>
        <u val="none"/>
        <vertAlign val="baseline"/>
        <sz val="10"/>
        <color theme="1"/>
        <name val="Times New Roman"/>
        <scheme val="none"/>
      </font>
    </dxf>
    <dxf>
      <font>
        <b/>
        <i val="0"/>
        <strike val="0"/>
        <condense val="0"/>
        <extend val="0"/>
        <outline val="0"/>
        <shadow val="0"/>
        <u val="none"/>
        <vertAlign val="baseline"/>
        <sz val="10"/>
        <color rgb="FF000000"/>
        <name val="Times New Roman"/>
        <scheme val="none"/>
      </font>
      <fill>
        <patternFill patternType="solid">
          <fgColor indexed="64"/>
          <bgColor rgb="FFFFFF00"/>
        </patternFill>
      </fill>
      <alignment horizontal="center" vertical="center" textRotation="0" wrapText="1" indent="0" justifyLastLine="0" shrinkToFit="0" readingOrder="0"/>
      <border diagonalUp="0" diagonalDown="0" outline="0">
        <left style="thin">
          <color rgb="FF8DA1DE"/>
        </left>
        <right style="thin">
          <color rgb="FF8DA1DE"/>
        </right>
        <top/>
        <bottom/>
      </border>
    </dxf>
    <dxf>
      <font>
        <name val="Times New Roman"/>
        <scheme val="none"/>
      </font>
    </dxf>
    <dxf>
      <font>
        <name val="Times New Roman"/>
        <scheme val="none"/>
      </font>
    </dxf>
    <dxf>
      <font>
        <name val="Times New Roman"/>
        <scheme val="none"/>
      </font>
    </dxf>
    <dxf>
      <font>
        <b val="0"/>
        <i val="0"/>
        <strike val="0"/>
        <condense val="0"/>
        <extend val="0"/>
        <outline val="0"/>
        <shadow val="0"/>
        <u val="none"/>
        <vertAlign val="baseline"/>
        <sz val="11"/>
        <color auto="1"/>
        <name val="Times New Roman"/>
        <scheme val="none"/>
      </font>
      <numFmt numFmtId="0" formatCode="General"/>
    </dxf>
    <dxf>
      <font>
        <b val="0"/>
        <i val="0"/>
        <strike val="0"/>
        <condense val="0"/>
        <extend val="0"/>
        <outline val="0"/>
        <shadow val="0"/>
        <u val="none"/>
        <vertAlign val="baseline"/>
        <sz val="11"/>
        <color auto="1"/>
        <name val="Times New Roman"/>
        <scheme val="none"/>
      </font>
      <numFmt numFmtId="0" formatCode="General"/>
      <border diagonalUp="0" diagonalDown="0" outline="0">
        <left style="thin">
          <color auto="1"/>
        </left>
        <right style="thin">
          <color auto="1"/>
        </right>
        <top style="thin">
          <color auto="1"/>
        </top>
        <bottom style="thin">
          <color auto="1"/>
        </bottom>
      </border>
    </dxf>
    <dxf>
      <font>
        <b val="0"/>
        <i/>
        <strike val="0"/>
        <condense val="0"/>
        <extend val="0"/>
        <outline val="0"/>
        <shadow val="0"/>
        <u val="none"/>
        <vertAlign val="baseline"/>
        <sz val="10"/>
        <color rgb="FF2E75B6"/>
        <name val="Times New Roman"/>
        <scheme val="none"/>
      </font>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1"/>
        <color auto="1"/>
        <name val="Times New Roman"/>
        <scheme val="none"/>
      </font>
      <numFmt numFmtId="19" formatCode="dd/mm/yyyy"/>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Times New Roman"/>
        <scheme val="none"/>
      </font>
      <numFmt numFmtId="3" formatCode="#,##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Times New Roman"/>
        <scheme val="none"/>
      </font>
      <numFmt numFmtId="3" formatCode="#,##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Times New Roman"/>
        <scheme val="none"/>
      </font>
      <numFmt numFmtId="3" formatCode="#,##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Times New Roman"/>
        <scheme val="none"/>
      </font>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Times New Roman"/>
        <scheme val="none"/>
      </font>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Times New Roman"/>
        <scheme val="none"/>
      </font>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Times New Roman"/>
        <scheme val="none"/>
      </font>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Times New Roman"/>
        <scheme val="none"/>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Times New Roman"/>
        <scheme val="none"/>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Times New Roman"/>
        <scheme val="none"/>
      </font>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Times New Roman"/>
        <scheme val="none"/>
      </font>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Times New Roman"/>
        <scheme val="none"/>
      </font>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Times New Roman"/>
        <scheme val="none"/>
      </font>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Times New Roman"/>
        <scheme val="none"/>
      </font>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Times New Roman"/>
        <scheme val="none"/>
      </font>
    </dxf>
    <dxf>
      <border outline="0">
        <bottom style="thin">
          <color auto="1"/>
        </bottom>
      </border>
    </dxf>
    <dxf>
      <font>
        <b/>
        <i val="0"/>
        <strike val="0"/>
        <condense val="0"/>
        <extend val="0"/>
        <outline val="0"/>
        <shadow val="0"/>
        <u val="none"/>
        <vertAlign val="baseline"/>
        <sz val="11"/>
        <color rgb="FFFFFFFF"/>
        <name val="Times New Roman"/>
        <scheme val="none"/>
      </font>
      <fill>
        <patternFill patternType="solid">
          <fgColor rgb="FF2E75B6"/>
          <bgColor rgb="FF2E75B6"/>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C" refreshedDate="46228.572156365743" createdVersion="8" refreshedVersion="8" minRefreshableVersion="3" recordCount="846" xr:uid="{00000000-000A-0000-FFFF-FFFF0C000000}">
  <cacheSource type="worksheet">
    <worksheetSource name="Table1"/>
  </cacheSource>
  <cacheFields count="32">
    <cacheField name="Mã khách hàng" numFmtId="0">
      <sharedItems containsBlank="1" count="612">
        <s v="LOTTE-CTO-00-007"/>
        <s v="LOTTE-HCM-Q7-41634"/>
        <s v="LOTTE-VTU-00-005"/>
        <s v="LOTTE-NAN-01-013"/>
        <s v="LOTTE-KHA-00-011"/>
        <s v="LOTTE-BTN-00-002"/>
        <s v="LOTTE-DNG-00-009"/>
        <s v="LOTTE-HNI-THO-015"/>
        <s v="LOTTE-HCM-TBH-006"/>
        <s v="LOTTE-HCM-GVP-010"/>
        <s v="LOTTE-BDG-00-003"/>
        <s v="LOTTE-DNI-00-001"/>
        <s v="LOTTE-HNI-BDH-008"/>
        <s v="LOTTE-HCM-Q11-940"/>
        <s v="LOTTE-KHA-00-01015"/>
        <s v="SATRA-HCM-Q10-004" u="1"/>
        <s v="SATRA-HCM-HBC-020" u="1"/>
        <s v="SATRA-HCM-Q6-028" u="1"/>
        <s v="CircleK-HCM-Q1-000" u="1"/>
        <s v="CircleK-BDG-01-011" u="1"/>
        <s v="CircleK-KHA-01-028" u="1"/>
        <s v="CircleK-VTU-01-012" u="1"/>
        <s v="CircleK-DNI-01-021" u="1"/>
        <s v="CircleK-HNI-THO-010" u="1"/>
        <s v="CircleK-QNH-00-015" u="1"/>
        <s v="CircleK-BNH-00-024" u="1"/>
        <s v="CircleK-HYN-00-023" u="1"/>
        <s v="CircleK-HPG-00-019" u="1"/>
        <s v="CircleK-TNN-00-029" u="1"/>
        <s v="OKONO-HNI-CGY-45219" u="1"/>
        <s v="FM-HCM-Q3-0000" u="1"/>
        <s v="SAIGONHD-HCM-PNN-67013" u="1"/>
        <s v="AAU-HCM-TPU-000" u="1"/>
        <s v="KMARKET-HNI-HDG-88901" u="1"/>
        <s v="TMART-HNI-HMI-99999" u="1"/>
        <s v="TMART-HNI-HMI-73610" u="1"/>
        <s v="SATRA-HCM-CCI-027" u="1"/>
        <s v="SATRA-HCM-Q3-025" u="1"/>
        <s v="VIETY-KHA-00-001" u="1"/>
        <s v="FM-HCM-BTH-0006" u="1"/>
        <s v="FM-HCM-Q3-0001" u="1"/>
        <s v="KMARKET-HNI-CGY-0005" u="1"/>
        <s v="KMARKET-HNI-NTL-0042" u="1"/>
        <s v="KMARKET-HNI-BTL-0008" u="1"/>
        <s v="KMARKET-HNI-CGY-0021" u="1"/>
        <s v="KL-AGG-01-LONGBEACH" u="1"/>
        <s v="SATRA-HCM-Q2-0215" u="1"/>
        <s v="SATRA-HCM-Q9-0062" u="1"/>
        <s v="SATRA-HCM-Q12-0080" u="1"/>
        <s v="SATRA-HCM-HHM-0163" u="1"/>
        <s v="SATRA-HCM-CCI-0140" u="1"/>
        <s v="SATRA-HCM-CCI-0137" u="1"/>
        <s v="SATRA-HCM-Q12-0300" u="1"/>
        <s v="SATRA-HCM-Q8-0049" u="1"/>
        <s v="SATRA-HCM-TDC-0211" u="1"/>
        <s v="SATRA-HCM-PNN-0178" u="1"/>
        <s v="SATRA-HCM-GVP-0146" u="1"/>
        <s v="SATRA-HCM-CCI-0145" u="1"/>
        <s v="SEVEN-HCM-Q3-30856" u="1"/>
        <s v="SEVEN-BDG-00-02" u="1"/>
        <s v="SMART-HNI-NTL-34554" u="1"/>
        <s v="VNPOST-HNI-CGY-95740" u="1"/>
        <s v="PTMART-HNI-HBT-0009" u="1"/>
        <s v="PTMART-HNI-HDG-0007" u="1"/>
        <s v="PTMART-HNI-TXN-0004" u="1"/>
        <s v="OKONO-HNI-DDA-A30" u="1"/>
        <s v="OKONO-HNI-HMI-A14" u="1"/>
        <s v="OKONO-HNI-TXN-A23" u="1"/>
        <s v="OKONO-HNI-TTI-A16" u="1"/>
        <s v="OKONO-HNI-HDG-A24" u="1"/>
        <s v="OKONO-HNI-HMI-A17" u="1"/>
        <s v="OKONO-HNI-BTL-A01" u="1"/>
        <s v="OKONO-HNI-BTL-A36" u="1"/>
        <s v="TMART-HNI-TTI-01032" u="1"/>
        <s v="TMART-HNI-TTI-01065" u="1"/>
        <s v="TMART-HNI-TTI-01071" u="1"/>
        <s v="TMART-HNI-TTI-01083" u="1"/>
        <s v="TMART-HNI-TTI-03001" u="1"/>
        <s v="TMART-HNI-TTI-03003" u="1"/>
        <s v="TMART-HNI-HMI-01047" u="1"/>
        <s v="TMART-HNI-HMI-03009" u="1"/>
        <s v="TMART-HNI-HMI-01041" u="1"/>
        <s v="TMART-HNI-TTI-00999" u="1"/>
        <s v="TMART-HNI-HMI-00928" u="1"/>
        <s v="TMART-HNI-BTL-01075" u="1"/>
        <s v="TMART-HNI-TXN-01073" u="1"/>
        <s v="TMART-HNI-BTL-01025" u="1"/>
        <s v="TMART-HNI-TXN-01000" u="1"/>
        <s v="TMART-HNI-HDG-03006" u="1"/>
        <s v="TMART-HNI-BTL-03017" u="1"/>
        <s v="TMART-HNI-CMY-00644" u="1"/>
        <s v="TMART-HNI-HDG-00983" u="1"/>
        <s v="TMART-HNI-BTL-00988" u="1"/>
        <s v="TMART-HNI-HDG-00992" u="1"/>
        <s v="TMART-HNI-HDG-00995" u="1"/>
        <s v="TMART-HNI-TXN-00628" u="1"/>
        <s v="TMART-HNI-TXN-01089" u="1"/>
        <s v="TMART-HNI-THO-01049" u="1"/>
        <s v="TMART-HNI-BTL-01003" u="1"/>
        <s v="TMART-HNI-DAH-01096" u="1"/>
        <s v="TMART-HNI-HMI-01067" u="1"/>
        <s v="TMART-HNI-LBN-01088" u="1"/>
        <s v="TMART-HNI-LBN-03016" u="1"/>
        <s v="TMART-HNI-BTL-03005" u="1"/>
        <s v="TMART-HNI-BTL-01078" u="1"/>
        <s v="TMART-HNI-BTL-01063" u="1"/>
        <s v="TMART-HNI-HDG-03014" u="1"/>
        <s v="TMART-HNI-HMI-01072" u="1"/>
        <s v="TMART-HNI-HDC-01061" u="1"/>
        <s v="TMART-HNI-HDG-01027" u="1"/>
        <s v="TMART-HNI-HDG-01019" u="1"/>
        <s v="TMART-HNI-THO-01017" u="1"/>
        <s v="TMART-HNI-HDG-01012" u="1"/>
        <s v="TMART-HNI-HDG-01010" u="1"/>
        <s v="TMART-HNI-HMI-00357" u="1"/>
        <s v="SEVEN-HNI-BDH-03" u="1"/>
        <s v="OKONO-HNI-HKM-A27" u="1"/>
        <s v="OKONO-HNI-NTL-A18" u="1"/>
        <s v="KMARKET-HNI-NTL-0024" u="1"/>
        <s v="PTMART-HNI-HBT-0001" u="1"/>
        <s v="SATRA-HCM-Q7-0036" u="1"/>
        <s v="SATRA-HCM-TDC-0207" u="1"/>
        <s v="SATRA-HCM-GVP-0154" u="1"/>
        <s v="SATRA-HCM-CCI-1225" u="1"/>
        <s v="SATRA-HCM-Q1-0001" u="1"/>
        <s v="SATRA-HCM-Q2-0012" u="1"/>
        <s v="SATRA-HCM-TDC-0199" u="1"/>
        <s v="SATRA-HCM-Q7-0035" u="1"/>
        <s v="TMART-HNI-HMI-03012" u="1"/>
        <s v="TMART-HNI-HMI-00984" u="1"/>
        <s v="TMART-HNI-HMI-03007" u="1"/>
        <s v="TMART-HNI-HDG-03002" u="1"/>
        <s v="TMART-HNI-HMI-01029" u="1"/>
        <s v="TMART-HYN-01-01051" u="1"/>
        <s v="TMART-HNI-PTO-03013" u="1"/>
        <s v="TMART-HNI-SSN-00722" u="1"/>
        <s v="TMART-HNI-TXN-03004" u="1"/>
        <s v="TMART-HNI-HDC-01011" u="1"/>
        <s v="TMART-HNI-NTL-01097" u="1"/>
        <s v="TMART-HNI-HDG-01001" u="1"/>
        <s v="TMART-HNI-HDC-01048" u="1"/>
        <s v="TMART-HNI-BTL-01023" u="1"/>
        <s v="KMARKET-HNI-BTL-0014" u="1"/>
        <s v="TMART-HNI-NTL-01021" u="1"/>
        <s v="TMART-HNI-TTX-03018" u="1"/>
        <s v="TMART-HNI-NTL-00619" u="1"/>
        <s v="TMART-HNI-NTL-01080" u="1"/>
        <s v="SATRA-HCM-TDC-0213" u="1"/>
        <s v="SATRA-HCM-Q4-0018" u="1"/>
        <s v="SATRA-HCM-Q9-0064" u="1"/>
        <s v="SATRA-HCM-HBC-0095" u="1"/>
        <s v="SATRA-HCM-TBH-0181" u="1"/>
        <s v="SATRA-HCM-CCI-0141" u="1"/>
        <s v="SATRA-HCM-HHM-0166" u="1"/>
        <s v="SATRA-HCM-HHM-0165" u="1"/>
        <s v="SATRA-HCM-Q1-0006" u="1"/>
        <s v="SATRA-HCM-Q4-0019" u="1"/>
        <s v="SATRA-HCM-Q12-0092" u="1"/>
        <s v="SATRA-HCM-BTN-0115" u="1"/>
        <s v="SATRA-HCM-BTN-0113" u="1"/>
        <s v="SIBA-HNI-TXN-25505-001" u="1"/>
        <s v="VITALMART-HNI-HDG-64128" u="1"/>
        <s v="KMARKET-HNI-NTL-0017" u="1"/>
        <s v="KMARKET-HNI-NTL-0032" u="1"/>
        <s v="PTMART-HNI-HMI-23661" u="1"/>
        <s v="KMARKET-HNI-BTL-0034" u="1"/>
        <s v="MINHCAU-TNN-01-46949" u="1"/>
        <s v="MINHCAU-TNN-01-0002" u="1"/>
        <s v="MINHCAU-TNN-01-0008" u="1"/>
        <s v="MINHCAU-TNN-01-0007" u="1"/>
        <s v="MINHCAU-TNN-01-0001" u="1"/>
        <s v="MINHCAU-TNN-01-0005" u="1"/>
        <s v="MINHCAU-TNN-01-0004" u="1"/>
        <s v="MINHCAU-TNN-01-0006" u="1"/>
        <s v="NHATMINH-HCM-BTH-83358" u="1"/>
        <s v="NHATMINH-HCM-BTH-68014-1" u="1"/>
        <s v="NHATMINH-HCM-TDC-79003" u="1"/>
        <s v="NHATMINH-HCM-Q9-79005" u="1"/>
        <s v="NHATMINH-HCM-Q2-68015" u="1"/>
        <s v="NHATMINH-HCM-PNN-79009-2" u="1"/>
        <s v="NHATMINH-HCM-GVP-79012" u="1"/>
        <s v="NHATMINH-HCM-BTH-79004" u="1"/>
        <s v="NHATMINH-HCM-TDC-79006" u="1"/>
        <s v="KMARKET-HNI-BTL-0015" u="1"/>
        <s v="KMARKET-HPG-01-0046" u="1"/>
        <s v="KMARKET-HNI-NTL-0023" u="1"/>
        <s v="NHATMINH-HCM-Q9-68001" u="1"/>
        <s v="FM-HCM-Q1-0005" u="1"/>
        <s v="SIBA-HNI-NTL-0001" u="1"/>
        <s v="SIBA-HNI-LBN-0009" u="1"/>
        <s v="SIBA-HNI-HDG-0018" u="1"/>
        <s v="SIBA-HNI-HDC-0005" u="1"/>
        <s v="SEVEN-HNI-CGY-3002" u="1"/>
        <s v="SEVEN-HNI-HKM-3001" u="1"/>
        <s v="SEVEN-HNI-HKM-3003" u="1"/>
        <s v="VNPOST-HCM-CCI-001" u="1"/>
        <s v="VNPOST-HNI-CC-005" u="1"/>
        <s v="VNPOST-HNI-TTI-009" u="1"/>
        <s v="VNPOST-HNI-HK-006" u="1"/>
        <s v="VNPOST-HCM-TPU-006" u="1"/>
        <s v="TMART-HNI-GLM-01081" u="1"/>
        <s v="TMART-HNI-BTL-03010" u="1"/>
        <s v="TMART-HNI-BTL-01046" u="1"/>
        <s v="TMART-HNI-TXN-01085" u="1"/>
        <s v="TMART-HNI-BTL-01084" u="1"/>
        <s v="TMART-HNI-HMI-00980" u="1"/>
        <s v="TMART-HNI-BTL-01087" u="1"/>
        <s v="TMART-HNI-HDC-00994" u="1"/>
        <s v="SMART-HNI-NTL-0003" u="1"/>
        <s v="SMART-HNI-BTL-0002" u="1"/>
        <s v="SMART-HNI-THO-0001" u="1"/>
        <s v="SMART-HNI-HMI-0005" u="1"/>
        <s v="SMART-HCM-Q7-0006" u="1"/>
        <s v="TMART-HNI-NTL-99996" u="1"/>
        <s v="VITALMART-HNI-CGY-001" u="1"/>
        <s v="VITALMART-HNI-NTL-006" u="1"/>
        <s v="VITALMART-HNI-NTL-010" u="1"/>
        <s v="VITALMART-HNI-NTL-007" u="1"/>
        <s v="VITALMART-HNI-HDG-004" u="1"/>
        <s v="VITALMART-HNI-NTL-008" u="1"/>
        <s v="OKONO-HNI-BDH-A33" u="1"/>
        <s v="OKONO-HNI-CGY-A06" u="1"/>
        <s v="OKONO-HNI-NTL-A12" u="1"/>
        <s v="OKONO-HNI-CGY-A08" u="1"/>
        <s v="SATRA-HCM-Q12-0088" u="1"/>
        <s v="SATRA-HCM-CCI-0555" u="1"/>
        <s v="SATRA-HCM-TBH-0185" u="1"/>
        <s v="SATRA-HCM-Q12-0091" u="1"/>
        <s v="SATRA-HCM-CCI-0133" u="1"/>
        <s v="SATRA-HCM-TPU-0191" u="1"/>
        <s v="SATRA-HCM-BTH-0126" u="1"/>
        <s v="SATRA-HCM-Q12-0090" u="1"/>
        <s v="SATRA-HCM-Q11-0073" u="1"/>
        <s v="SIBA-HNI-HDG-0017" u="1"/>
        <s v="SIBA-HNI-HBT-S074" u="1"/>
        <s v="VITALMART-HNI-CGY-2514" u="1"/>
        <s v="FM-HCM-BTH-0004" u="1"/>
        <s v="SATRA-HCM-HBC-1164" u="1"/>
        <s v="VNPOST-HCM-PNN-002" u="1"/>
        <s v="SIBA-HNI-BTL-S076" u="1"/>
        <s v="SATRA-HCM-BTH-0125" u="1"/>
        <s v="SATRA-HCM-HHM-0161" u="1"/>
        <s v="SATRA-BDG-01-1227" u="1"/>
        <s v="SIBA-HNI-LBN-S078" u="1"/>
        <s v="FM-HCM-Q10-0010" u="1"/>
        <s v="SATRA-BDG-00-1226" u="1"/>
        <s v="SIBA-HCM-Q7-S079" u="1"/>
        <s v="MINHCAU-TNN-01-0009" u="1"/>
        <s v="SIBA-HNI-GLM-S085" u="1"/>
        <s v="SIBA-HCM-Q7-S091" u="1"/>
        <s v="SIBA-HCM-HBC-S092" u="1"/>
        <s v="VNPOST-HCM-BTH-003" u="1"/>
        <s v="SIBA-HCM-Q9-S072" u="1"/>
        <s v="SIBA-HCM-Q9-S073" u="1"/>
        <s v="MINHCAU-TTN-01-010" u="1"/>
        <s v="SIBA-HNI-GLM-S088" u="1"/>
        <s v="VNPOST-HCM-HHM-004" u="1"/>
        <s v="SIBA-HCM-HBC-S086" u="1"/>
        <s v="SIBA-HNI-HDG-A11" u="1"/>
        <s v="SAIGONHD-HCM-Q7-11" u="1"/>
        <s v="SAIGONHD-HCM-HNB-07" u="1"/>
        <s v="NHATMINH-HCM-BTH-79001" u="1"/>
        <s v="SAIGONHD-HCM-Q2-04" u="1"/>
        <s v="FM-HCM-Q9-0011" u="1"/>
        <s v="FM-HCM-Q9-0012" u="1"/>
        <s v="SATRA-HCM-HBC-0096" u="1"/>
        <s v="SATRA-HCM-TPU-0217" u="1"/>
        <s v="SIBA-HNI-GLM-S500" u="1"/>
        <s v="PTMART-HNI-HDG-0011" u="1"/>
        <s v="KL-HNI-HMI-TMARTHATECO" u="1"/>
        <s v="LOTTE" u="1"/>
        <m u="1"/>
        <s v="LOTTE940" u="1"/>
        <s v="COOP-018" u="1"/>
        <s v="COOP-028" u="1"/>
        <s v="Tmart01010" u="1"/>
        <s v="COOP-038" u="1"/>
        <s v="MEGA-006" u="1"/>
        <s v="COOP-048" u="1"/>
        <s v="VNPOST" u="1"/>
        <s v="COOP-058" u="1"/>
        <s v="nhatminh79003" u="1"/>
        <s v="Tmart01021" u="1"/>
        <s v="SMART" u="1"/>
        <s v="satra0300" u="1"/>
        <s v="Tmart01032" u="1"/>
        <s v="COOPBINHDINH" u="1"/>
        <s v="Tmart01067" u="1"/>
        <s v="COOP" u="1"/>
        <s v="satra0001" u="1"/>
        <s v="Tmart01078" u="1"/>
        <s v="AAU" u="1"/>
        <s v="COOP-019" u="1"/>
        <s v="fm01" u="1"/>
        <s v="COOP-029" u="1"/>
        <s v="COOP-039" u="1"/>
        <s v="MEGA-007" u="1"/>
        <s v="COOP-049" u="1"/>
        <s v="Tmart01089" u="1"/>
        <s v="COOP-059" u="1"/>
        <s v="Tmart01065" u="1"/>
        <s v="Tmart01041" u="1"/>
        <s v="COOPSAIGONBL2" u="1"/>
        <s v="COOPFOOD-116" u="1"/>
        <s v="Tmart01088" u="1"/>
        <s v="COOPHUE" u="1"/>
        <s v="COOPTOANTAM" u="1"/>
        <s v="Tmart01075" u="1"/>
        <s v="nhatminh68014-1" u="1"/>
        <s v="Tmart01063" u="1"/>
        <s v="COOPSAIGONVINHLONG" u="1"/>
        <s v="Tmart01051" u="1"/>
        <s v="satra0211" u="1"/>
        <s v="CircleK-020" u="1"/>
        <s v="COOPVINHPHUC" u="1"/>
        <s v="CircleK-021" u="1"/>
        <s v="CircleK-022" u="1"/>
        <s v="MEGA-008" u="1"/>
        <s v="Tmart01097" u="1"/>
        <s v="CircleK-023" u="1"/>
        <s v="Tmart01073" u="1"/>
        <s v="nhatminh79005" u="1"/>
        <s v="CircleK-024" u="1"/>
        <s v="CircleK-010" u="1"/>
        <s v="Tmart01061" u="1"/>
        <s v="CircleK-011" u="1"/>
        <s v="CircleK-012" u="1"/>
        <s v="satra0012" u="1"/>
        <s v="Tmart01096" u="1"/>
        <s v="CircleK-027" u="1"/>
        <s v="Tmart01072" u="1"/>
        <s v="CircleK-028" u="1"/>
        <s v="CircleK-029" u="1"/>
        <s v="CircleK-015" u="1"/>
        <s v="Tmart99996" u="1"/>
        <s v="CircleK-017" u="1"/>
        <s v="Tmart01083" u="1"/>
        <s v="Tmart01071" u="1"/>
        <s v="COOPMARFOUR" u="1"/>
        <s v="CircleK-019" u="1"/>
        <s v="GS25" u="1"/>
        <s v="satra0113" u="1"/>
        <s v="MEGA" u="1"/>
        <s v="satra0213" u="1"/>
        <s v="COOPHOCMON" u="1"/>
        <s v="MEGA-009" u="1"/>
        <s v="Tmart00357" u="1"/>
        <s v="siba0018" u="1"/>
        <s v="SIBA" u="1"/>
        <s v="satra0006" u="1"/>
        <s v="COOPBINHTRIEU" u="1"/>
        <s v="Tmart01080" u="1"/>
        <s v="COOPRACHMIEU" u="1"/>
        <s v="COOPLONGHAU" u="1"/>
        <s v="fm06" u="1"/>
        <s v="COOPRACHGIA" u="1"/>
        <s v="Tmart00619" u="1"/>
        <s v="COOPBIENHOA" u="1"/>
        <s v="COOPSAIGONPHANTHIET" u="1"/>
        <s v="satra0115" u="1"/>
        <s v="satra0207" u="1"/>
        <s v="satra0215" u="1"/>
        <s v="EB" u="1"/>
        <s v="nhatminh68015" u="1"/>
        <s v="HTL" u="1"/>
        <s v="SEVEN02" u="1"/>
        <s v="satra0140" u="1"/>
        <s v="KF" u="1"/>
        <s v="SEVEN03" u="1"/>
        <s v="Tmart00628" u="1"/>
        <s v="COOPSAIGONSOCTRANG" u="1"/>
        <s v="LOCAL" u="1"/>
        <s v="COOPSAIGONBMT" u="1"/>
        <s v="COOPHAUGIANG" u="1"/>
        <s v="OKONO" u="1"/>
        <s v="smart0002" u="1"/>
        <s v="satra0141" u="1"/>
        <s v="GDVN" u="1"/>
        <s v="COOPDAMSEN" u="1"/>
        <s v="satra0018" u="1"/>
        <s v="smart0003" u="1"/>
        <s v="COOPBAOLOC" u="1"/>
        <s v="COOPTHANGLOI" u="1"/>
        <s v="COOPSAIGONTRAVINH" u="1"/>
        <s v="satra0019" u="1"/>
        <s v="satra0035" u="1"/>
        <s v="COOPSAIGONAG" u="1"/>
        <s v="COOPNHIEULOC" u="1"/>
        <s v="COOPCONGQUYNH" u="1"/>
        <s v="COOPTRANGBANG" u="1"/>
        <s v="satra0036" u="1"/>
        <s v="Tmart00644" u="1"/>
        <s v="CircleK" u="1"/>
        <s v="COOPPHULAM" u="1"/>
        <s v="LONGBEACH-AGG-01-7755" u="1"/>
        <s v="OkonoA30" u="1"/>
        <s v="satra0137" u="1"/>
        <s v="COOPTHANHHOA" u="1"/>
        <s v="satra0145" u="1"/>
        <s v="COOPMARSIX" u="1"/>
        <s v="Tmart00722" u="1"/>
        <s v="JMART" u="1"/>
        <s v="COOPSAIGONPHANRANG" u="1"/>
        <s v="COOPCANTHO" u="1"/>
        <s v="Vitalmart002" u="1"/>
        <s v="FM" u="1"/>
        <s v="satra0146" u="1"/>
        <s v="satra0062" u="1"/>
        <s v="satra0154" u="1"/>
        <s v="Tmart00928" u="1"/>
        <s v="SAIGONHD" u="1"/>
        <s v="OkonoBN01" u="1"/>
        <s v="OkonoA01" u="1"/>
        <s v="VIETY-001" u="1"/>
        <s v="INTIMEXDANANG" u="1"/>
        <s v="COOPNGABAYHG-1" u="1"/>
        <s v="COOP-020" u="1"/>
        <s v="minhcau0001" u="1"/>
        <s v="satra0163" u="1"/>
        <s v="COOP-040" u="1"/>
        <s v="minhcau0002" u="1"/>
        <s v="COOP-050" u="1"/>
        <s v="COOP-060" u="1"/>
        <s v="COOPCAIBE" u="1"/>
        <s v="minhcau0004" u="1"/>
        <s v="minhcau0005" u="1"/>
        <s v="COOPSAIGONBP" u="1"/>
        <s v="minhcau0006" u="1"/>
        <s v="minhcau0007" u="1"/>
        <s v="COOPBINHTAN" u="1"/>
        <s v="minhcau0008" u="1"/>
        <s v="satra0064" u="1"/>
        <s v="TMART" u="1"/>
        <s v="satra0080" u="1"/>
        <s v="COOPHANOI" u="1"/>
        <s v="COOPSAIGONDONGHA" u="1"/>
        <s v="satra0049" u="1"/>
        <s v="COOP-001" u="1"/>
        <s v="COOP-021" u="1"/>
        <s v="satra0165" u="1"/>
        <s v="COOPSAIGONKIENGIANG" u="1"/>
        <s v="COOP-031" u="1"/>
        <s v="COOPSAIGONCHUSE" u="1"/>
        <s v="COOP-041" u="1"/>
        <s v="MINHCAU" u="1"/>
        <s v="satra0181" u="1"/>
        <s v="COOP-061" u="1"/>
        <s v="SEVEN" u="1"/>
        <s v="COOPDANANG" u="1"/>
        <s v="COOPHOABINH" u="1"/>
        <s v="satra0166" u="1"/>
        <s v="COOPHAIPHONG" u="1"/>
        <s v="LOTTE-001" u="1"/>
        <s v="COOPFAIRPRICE" u="1"/>
        <s v="OkonoA23" u="1"/>
        <s v="OkonoA33" u="1"/>
        <s v="COOP-012" u="1"/>
        <s v="COOP-022" u="1"/>
        <s v="LOTTE-002" u="1"/>
        <s v="COOP-032" u="1"/>
        <s v="LOTTE-010" u="1"/>
        <s v="COOP-042" u="1"/>
        <s v="COOP-052" u="1"/>
        <s v="COOP-062" u="1"/>
        <s v="COOP-072" u="1"/>
        <s v="COOPDONGTHINH" u="1"/>
        <s v="LOTTE-003" u="1"/>
        <s v="LOTTE-011" u="1"/>
        <s v="satra0092" u="1"/>
        <s v="Tmart00988" u="1"/>
        <s v="PTmart0009" u="1"/>
        <s v="COOPCANGIO" u="1"/>
        <s v="SATRA-004" u="1"/>
        <s v="Tmart00999" u="1"/>
        <s v="SATRA-020" u="1"/>
        <s v="OkonoA14" u="1"/>
        <s v="OkonoA24" u="1"/>
        <s v="COOP-013" u="1"/>
        <s v="LOTTE-004" u="1"/>
        <s v="COOP-023" u="1"/>
        <s v="vnpost002" u="1"/>
        <s v="MEGA-001" u="1"/>
        <s v="COOP-043" u="1"/>
        <s v="MEGA-011" u="1"/>
        <s v="COOP-053" u="1"/>
        <s v="COOPSAIGONBUONHO" u="1"/>
        <s v="COOP-063" u="1"/>
        <s v="PTmart0007" u="1"/>
        <s v="COOPVUNGTAU" u="1"/>
        <s v="VITALMART" u="1"/>
        <s v="COOPFOOD-123" u="1"/>
        <s v="LOTTE-005" u="1"/>
        <s v="satra0178" u="1"/>
        <s v="LOTTE-013" u="1"/>
        <s v="Tmart00984" u="1"/>
        <s v="Tmart00995" u="1"/>
        <s v="Tmart00983" u="1"/>
        <s v="TMARTHATECO" u="1"/>
        <s v="COOPFINELIFE" u="1"/>
        <s v="PTmart0004" u="1"/>
        <s v="LOTTE-006" u="1"/>
        <s v="COOP-014" u="1"/>
        <s v="satra0095" u="1"/>
        <s v="COOP-024" u="1"/>
        <s v="COOPGOVAP" u="1"/>
        <s v="MEGA-002" u="1"/>
        <s v="COOP-044" u="1"/>
        <s v="MEGA-012" u="1"/>
        <s v="COOP-054" u="1"/>
        <s v="COOP-064" u="1"/>
        <s v="siba0001" u="1"/>
        <s v="COOPCHOMOI" u="1"/>
        <s v="LOTTE-007" u="1"/>
        <s v="LOTTE-015" u="1"/>
        <s v="Tmart00992" u="1"/>
        <s v="PTmart0001" u="1"/>
        <s v="COOPPHUNHUAN" u="1"/>
        <s v="Kmarket0042" u="1"/>
        <s v="COOPANDONG" u="1"/>
        <s v="satra1225" u="1"/>
        <s v="OkonoA06" u="1"/>
        <s v="OkonoA16" u="1"/>
        <s v="OkonoA36" u="1"/>
        <s v="LOTTE-008" u="1"/>
        <s v="GS25-003" u="1"/>
        <s v="Kmarket0032" u="1"/>
        <s v="COOP-025" u="1"/>
        <s v="COOPBINHDONG" u="1"/>
        <s v="COOPTRUNGMYTAY" u="1"/>
        <s v="COOP-035" u="1"/>
        <s v="COOPSAIGONGIALAI" u="1"/>
        <s v="MEGA-003" u="1"/>
        <s v="COOP-045" u="1"/>
        <s v="MEGA-013" u="1"/>
        <s v="Kmarket0034" u="1"/>
        <s v="COOPNAMSG" u="1"/>
        <s v="PTmart0011" u="1"/>
        <s v="Kmarket0021" u="1"/>
        <s v="COOPNDC" u="1"/>
        <s v="SATRA-025" u="1"/>
        <s v="Tmart03009" u="1"/>
        <s v="COOPSAIGONPHUYEN" u="1"/>
        <s v="COOPCUCHI" u="1"/>
        <s v="Kmarket0024" u="1"/>
        <s v="NHATMINH" u="1"/>
        <s v="LOTTE-009" u="1"/>
        <s v="COOPFOOD-144" u="1"/>
        <s v="Kmarket0014" u="1"/>
        <s v="Tmart01019" u="1"/>
        <s v="Tmart03007" u="1"/>
        <s v="Kmarket0017" u="1"/>
        <s v="OkonoA17" u="1"/>
        <s v="OkonoA27" u="1"/>
        <s v="satra0199" u="1"/>
        <s v="Kmarket0005" u="1"/>
        <s v="COOP-016" u="1"/>
        <s v="COOPXLHN" u="1"/>
        <s v="COOP-026" u="1"/>
        <s v="COOP-036" u="1"/>
        <s v="Tmart03006" u="1"/>
        <s v="MEGA-004" u="1"/>
        <s v="COOP-046" u="1"/>
        <s v="MEGA-014" u="1"/>
        <s v="COOP-056" u="1"/>
        <s v="COOP-066" u="1"/>
        <s v="Kmarket0008" u="1"/>
        <s v="Tmart01029" u="1"/>
        <s v="Tmart01017" u="1"/>
        <s v="SATRA-027" u="1"/>
        <s v="Tmart03017" u="1"/>
        <s v="COOPSAIGONQUANGNGAI" u="1"/>
        <s v="Tmart03005" u="1"/>
        <s v="COOPNHATRANG" u="1"/>
        <s v="Tmart03016" u="1"/>
        <s v="Tmart03004" u="1"/>
        <s v="COOPTIENGIANGSAIGON" u="1"/>
        <s v="Tmart01027" u="1"/>
        <s v="COOPSAIGONHATINH" u="1"/>
        <s v="SATRA-028" u="1"/>
        <s v="COOPSAIGONHAUGIANG" u="1"/>
        <s v="Tmart01003" u="1"/>
        <s v="KMARKET" u="1"/>
        <s v="Tmart03003" u="1"/>
        <s v="OkonoA08" u="1"/>
        <s v="OkonoA18" u="1"/>
        <s v="COOP-017" u="1"/>
        <s v="COOP-027" u="1"/>
        <s v="COOPCAMAU" u="1"/>
        <s v="COOP-037" u="1"/>
        <s v="Tmart03014" u="1"/>
        <s v="COOPSAIGONTAYNINH" u="1"/>
        <s v="COOPSAIGONCAMRANH" u="1"/>
        <s v="MEGA-005" u="1"/>
        <s v="COOP-047" u="1"/>
        <s v="Tmart03002" u="1"/>
        <s v="MEGA-015" u="1"/>
        <s v="COOP-057" u="1"/>
        <s v="Tmart01049" u="1"/>
        <s v="Tmart01025" u="1"/>
        <s v="Tmart01001" u="1"/>
        <s v="COOPFOOD-115" u="1"/>
        <s v="Tmart03013" u="1"/>
        <s v="COOPTAMKY" u="1"/>
        <s v="Tmart03001" u="1"/>
        <s v="Tmart01048" u="1"/>
        <s v="Tmart01012" u="1"/>
        <s v="Tmart01000" u="1"/>
        <s v="Tmart03012" u="1"/>
        <s v="PTMART" u="1"/>
        <s v="Tmart01047" u="1"/>
        <s v="Tmart01023" u="1"/>
        <s v="Tmart01011" u="1"/>
      </sharedItems>
    </cacheField>
    <cacheField name="Tên Khách hàng" numFmtId="0">
      <sharedItems containsBlank="1" count="628">
        <s v="CÔNG TY CỔ PHẦN TRUNG TÂM THƯƠNG MẠI LOTTE VIỆT NAM - CHI NHÁNH CẦN THƠ"/>
        <s v="CÔNG TY CỔ PHẦN TRUNG TÂM THƯƠNG MẠI LOTTE VIỆT NAM"/>
        <s v="CÔNG TY CỔ PHẦN TRUNG TÂM THƯƠNG MẠI LOTTE VIỆT NAM - CHI NHÁNH BÀ RỊA VŨNG TÀU"/>
        <s v="CÔNG TY CỔ PHẦN TRUNG TÂM THƯƠNG MẠI LOTTE VIỆT NAM - CHI NHÁNH VINH"/>
        <s v="CÔNG TY CỔ PHẦN TRUNG TÂM THƯƠNG MẠI LOTTE VIỆT NAM - CHI NHÁNH NHA TRANG"/>
        <s v="CÔNG TY CỔ PHẦN TRUNG TÂM THƯƠNG MẠI LOTTE VIỆT NAM - CHI NHÁNH BÌNH THUẬN"/>
        <s v="CÔNG TY CỔ PHẦN TRUNG TÂM THƯƠNG MẠI LOTTE VIỆT NAM - CHI NHÁNH ĐÀ NẴNG"/>
        <s v="CÔNG TY CỔ PHẦN TRUNG TÂM THƯƠNG MẠI LOTTE VIỆT NAM - CHI NHÁNH TÂY HỒ"/>
        <s v="CÔNG TY CỔ PHẦN TRUNG TÂM THƯƠNG MẠI LOTTE VIỆT NAM - CHI NHÁNH TÂN BÌNH"/>
        <s v="CÔNG TY CỔ PHẦN TRUNG TÂM THƯƠNG MẠI LOTTE VIỆT NAM - CHI NHÁNH GÒ VẤP"/>
        <s v="CÔNG TY CỔ PHẦN TRUNG TÂM THƯƠNG MẠI LOTTE VIỆT NAM - CHI NHÁNH BÌNH DƯƠNG"/>
        <s v="CÔNG TY CỔ PHẦN TRUNG TÂM THƯƠNG MẠI LOTTE VIỆT NAM - CHI NHÁNH ĐỒNG NAI"/>
        <s v="CÔNG TY CỔ PHẦN TRUNG TÂM THƯƠNG MẠI LOTTE VIỆT NAM - CHI NHÁNH BA ĐÌNH"/>
        <s v="LOTTEMART PHÚ THỌ"/>
        <s v="CÔNG TY CỔ PHẦN TRUNG TÂM THƯƠNG MẠI LOTTE VIỆT NAM "/>
        <s v="LOTTE NHA TRANG GOLD COAST"/>
        <s v="CN TCT TM SÀI GÒN – TNHH MTV – SIÊU THỊ SÀI GÒN" u="1"/>
        <s v="TTTM Satra đường Phạm Hùng" u="1"/>
        <s v="CHI NHÁNH TỔNG CÔNG TY THƯƠNG MẠI SÀI GÒN- TNHH MTV- TRUNG TÂM THƯƠNG MẠI SATRA VÕ VĂN KIỆT" u="1"/>
        <s v="CÔNG TY TNHH VÒNG TRÒN ĐỎ" u="1"/>
        <s v="CHI NHÁNH TẠI BÌNH DƯƠNG CÔNG TY TNHH VÒNG TRÒN ĐỎ" u="1"/>
        <s v="CHI NHÁNH CÔNG TY TNHH VÒNG TRÒN ĐỎ TẠI KHÁNH HÒA" u="1"/>
        <s v="CHI NHÁNH CÔNG TY TNHH VÒNG TRÒN ĐỎ TẠI BÀ RỊA-VŨNG TÀU" u="1"/>
        <s v="CHI NHÁNH CÔNG TY TNHH VÒNG TRÒN ĐỎ TẠI ĐỒNG NAI" u="1"/>
        <s v="CHI NHÁNH CÔNG TY TNHH VÒNG TRÒN ĐỎ TẠI HÀ NỘI" u="1"/>
        <s v="CHI NHÁNH CÔNG TY TNHH VÒNG TRÒN ĐỎ TẠI QUẢNG NINH" u="1"/>
        <s v="CHI NHÁNH CÔNG TY TNHH VÒNG TRÒN ĐỎ TẠI BẮC NINH" u="1"/>
        <s v="CHI NHÁNH CÔNG TY TNHH VÒNG TRÒN ĐỎ TẠI HƯNG YÊN" u="1"/>
        <s v="CHI NHÁNH CÔNG TY TNHH VÒNG TRÒN ĐỎ TẠI HẢI PHÒNG" u="1"/>
        <s v="CHI NHÁNH CÔNG TY TNHH VÒNG TRÒN ĐỎ TẠI THÁI NGUYÊN" u="1"/>
        <s v="CÔNG TY TNHH OKONO VIỆT NAM" u="1"/>
        <s v="CÔNG TY TNHH THƯƠNG MẠI LARIA" u="1"/>
        <s v="CÔNG TY CỔ PHẦN SÀI GÒN HD" u="1"/>
        <s v="CÔNG TY TNHH PHÂN PHỐI Á ÂU" u="1"/>
        <s v="CÔNG TY TNHH THƯƠNG MẠI K &amp; K TOÀN CẦU" u="1"/>
        <s v="TRẦN HẢI ĐĂNG" u="1"/>
        <s v="CÔNG TY CỔ PHẦN T - MARTSTORES" u="1"/>
        <s v="Trung Tâm Thương Mại Satra Củ Chi" u="1"/>
        <s v="TRUNG TÂM ĐIỀU HÀNH SATRAFOODS" u="1"/>
        <s v="CHI NHÁNH NHA TRANG - CÔNG TY TNHH VIỆT Ý HÀ NỘI CENTER" u="1"/>
        <s v="Farmers market DC01 - Nơ Trang Long" u="1"/>
        <s v="FM1 496 Nguyễn Thị Minh Khai" u="1"/>
        <s v="K-Market 17T3" u="1"/>
        <s v="K-Market The Matrix one" u="1"/>
        <s v="K-Market Quang Minh" u="1"/>
        <s v="K-Market Capital C6" u="1"/>
        <s v="CÔNG TY CỔ PHẦN THƯƠNG MẠI LONG BEACH" u="1"/>
        <s v="Satrafoods 260 Trần Não" u="1"/>
        <s v="Satrafoods NGUYỄN DUY TRINH 3" u="1"/>
        <s v="Satrafoods TÔ KÝ" u="1"/>
        <s v="Satrafoods LÊ THỊ HÀ" u="1"/>
        <s v="Satrafoods NGUYỄN VĂN NI (CỦ CHI 8)" u="1"/>
        <s v="Satrafoods NGUYỄN VĂN KHẠ (CỦ CHI 5)" u="1"/>
        <s v="Satrafoods NGUYỄN THỊ KIỂU 2" u="1"/>
        <s v="Satrafoods PHẠM THẾ HIỂN 3" u="1"/>
        <s v="Satrafoods LÊ THỊ HOA" u="1"/>
        <s v="Satrafoods PHAN ĐĂNG LƯU" u="1"/>
        <s v="Satrafoods QUANG TRUNG" u="1"/>
        <s v="Satrafoods LÊ MINH NHỰT" u="1"/>
        <s v="CÔNG TY CỔ PHẦN SEVEN SYSTEM VIỆT NAM" u="1"/>
        <s v="CHI NHÁNH CÔNG TY CỔ PHẦN SEVEN SYSTEM VIỆT NAM TẠI BÌNH DƯƠNG" u="1"/>
        <s v="CÔNG TY TNHH KINH DOANH THƯƠNG MẠI VÀ DỊCH VỤ SUNSHINE MART" u="1"/>
        <s v="TỔNG CÔNG TY BƯU ĐIỆN VIỆT NAM" u="1"/>
        <s v="PTMart 505 Minh Khai" u="1"/>
        <s v="PT Mart Hà Đông" u="1"/>
        <s v="PTMart 143 Nguyễn Tuân" u="1"/>
        <s v="A30HC70 - Cửa hàng OKONO Hoàng Cầu" u="1"/>
        <s v="A14TD32 - Cửa hàng OKONO Trần Điền" u="1"/>
        <s v="A23TD276 - Cửa hàng OKONO Thượng Đình" u="1"/>
        <s v="A16YX85 - Cửa hàng OKONO Yên Xá" u="1"/>
        <s v="A24LK75 - Cửa hàng OKONO La Khê" u="1"/>
        <s v="A17TD202 - Cửa hàng OKONO Trương Định" u="1"/>
        <s v="A01VT20-70 - Cửa hàng OKONO Văn Trì" u="1"/>
        <s v="A36TC223 - Cửa hàng OKONO Xuân Đỉnh" u="1"/>
        <s v="Tmart01032 52. Quầy Vĩnh Quỳnh" u="1"/>
        <s v="Tmart01065 84. Quầy Tecco Tứ Hiệp" u="1"/>
        <s v="Tmart01071 90. Quầy Đại Thanh 2" u="1"/>
        <s v="Tmart01083 102. Quầy Đại Thanh 3, CT8A" u="1"/>
        <s v="Tmart03001 119 Quầy Yên Xá" u="1"/>
        <s v="Tmart03003 122. Quầy TECCO Diamond" u="1"/>
        <s v="Tmart01047 67. Quầy Trần Thủ Độ" u="1"/>
        <s v="Tmart03009 128. Quầy A2 Phương Đông Green Park" u="1"/>
        <s v="Tmart01041 61. Quầy Định Công, số 1 Trần Nguyên Đán" u="1"/>
        <s v="Tmart00999 27. Quầy 62 Thanh Liệt (658 Kim Giang mới)" u="1"/>
        <s v="Tmart00928 12. Quầy CT12B Kim Văn - Kim Lũ" u="1"/>
        <s v="Tmart01075 94. 282 Xuân Đỉnh" u="1"/>
        <s v="Tmart01073 92. Quầy Lê Văn Thiêm" u="1"/>
        <s v="Tmart01025 45. Quầy 20 Đức Diễn" u="1"/>
        <s v="Tmart01000 28. Quầy 485 Vũ Tông Phan" u="1"/>
        <s v="Tmart03006 125. Quầy MIPEC Kiến Hưng" u="1"/>
        <s v="Tmart03017 Ecohome5" u="1"/>
        <s v="Tmart00644 05. Số 14 Yên Sơn - Chúc Sơn" u="1"/>
        <s v="Tmart00983 16. Quầy Xala, tòa nhà Hemisco, Xala" u="1"/>
        <s v="Tmart00988 19. Quầy Resco Cổ Nhuế" u="1"/>
        <s v="Tmart00992 22. Quầy CT3 KĐT Văn Khê" u="1"/>
        <s v="Tmart00995 25. Quầy CT2 - KĐT Xala" u="1"/>
        <s v="Tmart00628 03. Quầy 274 Khương Đình" u="1"/>
        <s v="Tmart01089 108. Quầy Licogi 13" u="1"/>
        <s v="Tmart01049 69. Quầy 59 Xuân La, Tây Hồ, HN" u="1"/>
        <s v="Tmart01003 30. Quầy Ecohome2" u="1"/>
        <s v="Tmart01096 1096. Nhà máy Canon Thăng Long" u="1"/>
        <s v="Tmart01067 86. Quầy Nơ 4A Linh Đàm" u="1"/>
        <s v="Tmart01088 107. Quầy Ruby City Phúc Lợi" u="1"/>
        <s v="Tmart03016 135. Quầy 60 Vũ Xuân Thiều" u="1"/>
        <s v="Tmart03005 1801. Quầy Cổ Nhuế" u="1"/>
        <s v="Tmart01078 96. Quầy Ecohome 1" u="1"/>
        <s v="Tmart01063 83. Tmart Tòa N02, Ecohome3" u="1"/>
        <s v="Tmart03014 133. Quầy Đa Sỹ" u="1"/>
        <s v="Tmart01072 91. Quầy 96 Vĩnh Hưng" u="1"/>
        <s v="Tmart01061 81. Quầy Victory 2" u="1"/>
        <s v="Tmart01027 120. Quầy Xốm 2" u="1"/>
        <s v="Tmart01019 40. Quầy 19T6 Kiến Hưng" u="1"/>
        <s v="Tmart01017 39. Quầy 112 Âu Cơ" u="1"/>
        <s v="Tmart01012 36. Quầy CT2 Xuân Mai, Tô Hiệu" u="1"/>
        <s v="Tmart01010 34. Quầy tòa HH2A, KĐT The Spark Dương Nội" u="1"/>
        <s v="Tmart00357 01. Quầy 72 Lĩnh Nam" u="1"/>
        <s v="CHI NHÁNH CÔNG TY CỔ PHẦN SEVEN SYSTEM VIỆT NAM TẠI HÀ NỘI" u="1"/>
        <s v="A27PT401- Cửa hàng OKONO 401 Phúc Tân" u="1"/>
        <s v="A18MT20- Cửa hàng OKONO 20/14 Mễ Trì" u="1"/>
        <s v="K-market CT4 New" u="1"/>
        <s v="PTMart 201 Minh Khai" u="1"/>
        <s v="Satrafoods LÊ VĂN LƯƠNG" u="1"/>
        <s v="Satrafoods ĐƯỜNG SỐ 2 THỦ ĐỨC" u="1"/>
        <s v="Satrafoods NGUYỄN THƯỢNG HIỀN" u="1"/>
        <s v="Satrafoods 803 Tỉnh Lộ 7" u="1"/>
        <s v="Satrafoods LÊ THỊ RIÊNG" u="1"/>
        <s v="Satrafoods NGUYỄN DUY TRINH 2" u="1"/>
        <s v="Satrafoods KHA VẠN CÂN" u="1"/>
        <s v="Satrafoods ĐƯỜNG SỐ 17" u="1"/>
        <s v="Tmart03012 131. Quầy Tam Trinh 2" u="1"/>
        <s v="Tmart00984 17. Quầy 184 Đại Từ" u="1"/>
        <s v="Tmart03007 126. Quầy G1 Sunshine" u="1"/>
        <s v="Tmart03002 121. Quầy HH4B Linh Đàm" u="1"/>
        <s v="Tmart01029 49. Nơ 6A, Linh Đàm" u="1"/>
        <s v="Tmart01051 71. Quầy Hưng Yên" u="1"/>
        <s v="Tmart03013 Quầy Phúc Thọ" u="1"/>
        <s v="Tmart00722 09. Quầy Sóc Sơn" u="1"/>
        <s v="Tmart03004 123.Quầy 282 Nguyễn Huy Tưởng" u="1"/>
        <s v="Tmart01011 35. Quầy tầng 5 tòa GEMEK, KĐT Lê Trọng Tấn" u="1"/>
        <s v="Tmart01097 116. Quầy Iris Garden" u="1"/>
        <s v="Tmart01001 29. Quầy tòa K-KĐT Dương Nội" u="1"/>
        <s v="Tmart01048 68. Quầy 32T ĐN-A KĐT Golden An Khánh" u="1"/>
        <s v="Tmart01023 00. Quầy 39 Cầu Diễn" u="1"/>
        <s v="K-Market Goldmark Ruby" u="1"/>
        <s v="Tmart01021 42. Quầy Ecolife, 58 Tố Hữu" u="1"/>
        <s v="Tmart03018 137. Quầy 358 Nguyễn Trãi" u="1"/>
        <s v="Tmart00619 04. Quầy N3B2 Trần Bình" u="1"/>
        <s v="Tmart01080 99. Quầy Roman Tố Hữu" u="1"/>
        <s v="Satrafoods TỈNH LỘ 43" u="1"/>
        <s v="Satrafoods ĐƯỜNG SỐ 41" u="1"/>
        <s v="Satrafoods LÒ LU" u="1"/>
        <s v="Satrafoods ĐINH ĐỨC THIỆN" u="1"/>
        <s v="Satrafoods PHẠM VĂN HAI" u="1"/>
        <s v="Satrafoods TỈNH LỘ 8 (CỦ CHI 9)" u="1"/>
        <s v="Satrafoods DƯƠNG CÔNG KHI" u="1"/>
        <s v="Satrafoods TRẦN VĂN MƯỜI" u="1"/>
        <s v="Satrafoods LÊ THÁNH TÔN" u="1"/>
        <s v="Satrafoods LÊ VĂN LINH" u="1"/>
        <s v="Satrafoods THẠNH LỘC" u="1"/>
        <s v="Satrafoods HƯƠNG LỘ 2 -2" u="1"/>
        <s v="Satrafoods ĐƯỜNG SỐ 5C" u="1"/>
        <s v="CHI NHÁNH CÔNG TY CỔ PHẦN SIBA FOOD VIỆT NAM TẠI HÀ NỘI" u="1"/>
        <s v="CÔNG TY CỔ PHẦN DỊCH VỤ THƯƠNG MẠI VITAL GO" u="1"/>
        <s v="K-Market Greenbay" u="1"/>
        <s v="K-Market Thăng Long Number 1" u="1"/>
        <s v="CÔNG TY CỔ PHẦN PT" u="1"/>
        <s v="TTTM Satra Củ Chi" u="1"/>
        <s v="K-Market Daewoo Starlake" u="1"/>
        <s v="CÔNG TY CỔ PHẦN THƯƠNG MẠI VÀ DỊCH VỤ MINH CẦU" u="1"/>
        <s v="MINH CẦU MART TRUNG TÂM" u="1"/>
        <s v="SIÊU THỊ MINH CẦU 2" u="1"/>
        <s v="CÔNG TY TNHH SẢN XUẤT THƯƠNG MẠI DỊCH VỤ NHẬT MINH BAKERY" u="1"/>
        <s v="Osifood Bình Lợi" u="1"/>
        <s v="Osifood Sky 9" u="1"/>
        <s v="Osifood Phước Long" u="1"/>
        <s v="OsiFood HomyLand" u="1"/>
        <s v="OsiFood Phổ Quang" u="1"/>
        <s v="OsiFood Nguyễn Văn Công" u="1"/>
        <s v="OsiFood 828A Xô Viết Nghệ Tĩnh" u="1"/>
        <s v="OsiFood Opal Riverside" u="1"/>
        <s v="K-Market Goldmak saphire" u="1"/>
        <s v="K-Market Minato Residence - Hải Phòng" u="1"/>
        <s v="K-market Mỹ Đình Pearl" u="1"/>
        <s v="OsiFood Fuji Nam Long" u="1"/>
        <s v="FM5 104 Hai Bà Trưng" u="1"/>
        <s v="Sibafood Vinhomes Green Bay, Mễ Trì" u="1"/>
        <s v="Sibafood Hope Residences" u="1"/>
        <s v="Sibafood S007 - Tòa Mulberry" u="1"/>
        <s v="Sibafood Thăng Long Capital" u="1"/>
        <s v="seven tầng 1 cầu giấy" u="1"/>
        <s v="seven số 5 bà triệu hoàn kiếm" u="1"/>
        <s v="seven 52 lò sũ  hoàn kiếm" u="1"/>
        <s v="BHBĐ Củ Chi" u="1"/>
        <s v="BHBĐ Thăng Long" u="1"/>
        <s v="BHBĐ Thanh Trì" u="1"/>
        <s v="BHBĐ Tràng Tiền" u="1"/>
        <s v="BHBĐ Tân Phú" u="1"/>
        <s v="Tmart01081 100. Quầy Trâu Quỳ, Gia Lâm" u="1"/>
        <s v="Tmart03010 129. Quầy HH Thái Hà 2" u="1"/>
        <s v="Tmart01046 66. Quầy 47 Tân Xuân, Bắc Từ Liêm, HN" u="1"/>
        <s v="Tmart03018 137. Quầy 538 Nguyễn Trãi" u="1"/>
        <s v="Tmart01085 104. Quầy 44 Triều Khúc" u="1"/>
        <s v="Tmart01084 103. Quầy Kosmo" u="1"/>
        <s v="Tmart00980 15. Quầy 9B Nguyễn Cảnh Dị-KĐT Đại Kim" u="1"/>
        <s v="Tmart01087 106. Quầy CT3B Nam Cường, Cổ Nhuế" u="1"/>
        <s v="Tmart00994 24. Quầy Victory Thăng Long" u="1"/>
        <s v="Sunshine Mart Center" u="1"/>
        <s v="Sunshine Mart Bắc Từ Liêm" u="1"/>
        <s v="Sunshine Mart Tây Hồ" u="1"/>
        <s v="Sunshine Mart Dương Văn Bé, Hoàng Mai" u="1"/>
        <s v="Sunshine Mart S00502 - S-Mart City Saigon" u="1"/>
        <s v="Tmart Store Mỹ Đình, Nam Từ Liêm - A.Đăng" u="1"/>
        <s v="Tmart Store Hateco Yên Sở - A.Đăng" u="1"/>
        <s v="Cửa hàng Vitalmart - Số 108, ngõ 110 Trần Duy Hưng" u="1"/>
        <s v="Cửa hàng Vitalmart - S401.01S02-S03 Vinhome Smart City - Tây Mỗ" u="1"/>
        <s v="Cửa hàng Vitalmart - 01.S02 Vinhome Smart City - Tây Mỗ" u="1"/>
        <s v="Cửa hàng Vitalmart - S402 Vinhome Smart City - Tây Mỗ" u="1"/>
        <s v="Cửa hàng Vitalmart - HM01a-3 Hoàng Thành" u="1"/>
        <s v="Cửa hàng Vitalmart - Lô 1.04 số 97 Trần Bình" u="1"/>
        <s v="A33PT208 - Cửa hàng OKONO 208 Phúc Tân" u="1"/>
        <s v="A06YH271- Cửa hàng OKONO 271 Yên Hòa" u="1"/>
        <s v="A12TV18 - Cửa hàng OKONO Trung Văn" u="1"/>
        <s v="A08TQV24 - Cửa hàng OKONO Trần Quốc Vượng" u="1"/>
        <s v="Satrafoods BÙI CÔNG TRỪNG" u="1"/>
        <s v="Satrafoods 555 Tỉnh Lộ 7 (CỦ CHI 12)" u="1"/>
        <s v="Satrafoods HOÀNG BẬT ĐẠT" u="1"/>
        <s v="Satrafoods NGUYỄN THỊ BÚP (TCH 2)" u="1"/>
        <s v="Satrafoods CỦ CHI 1" u="1"/>
        <s v="Satrafoods THẠCH LAM" u="1"/>
        <s v="Satrafoods HOÀNG HOA THÁM" u="1"/>
        <s v="Satrafoods HÀ HUY GIÁP 2" u="1"/>
        <s v="Satrafoods LẠC LONG QUÂN 1" u="1"/>
        <s v="Sibafood Terra An Hưng" u="1"/>
        <s v="Sibafood S704- tầng 1 tòa N02 New Horizon city" u="1"/>
        <s v="vitalmart yên hòa" u="1"/>
        <s v="FM4 99 Hoàng Hoa Thám" u="1"/>
        <s v="Satrafoods QUỐC LỘ 50 - 2" u="1"/>
        <s v="BHBĐ Phú Nhuận" u="1"/>
        <s v="Siba Food Epic's Home" u="1"/>
        <s v="Satrafoods NGUYỄN VĂN ĐẬU" u="1"/>
        <s v="Satrafoods LÝ THƯỜNG KIỆT" u="1"/>
        <s v="Satrafoods Becamex VSIP1 K3" u="1"/>
        <s v="SIBA FOOFS078" u="1"/>
        <s v="Farmers market 08 - Sư Vạn Hạnh" u="1"/>
        <s v="Satrafoods AN BÌNH" u="1"/>
        <s v="Sibafood S079 - Sunrise" u="1"/>
        <s v="MINH CẦU BẮC NAM" u="1"/>
        <s v="SIBA FOOF" u="1"/>
        <s v="Sibafood S091 - Residence" u="1"/>
        <s v="Sibafood S092 - Mizuki" u="1"/>
        <s v="BHBĐ Bình Thạnh" u="1"/>
        <s v="Sibafood S072 - GH201.S04 Vinhomes Grand Park" u="1"/>
        <s v="Sibafood S073 - BS1001.S03 Vinhomes Grand Park" u="1"/>
        <s v="MINH CẦU BẮC SƠN" u="1"/>
        <s v="Siba food" u="1"/>
        <s v="BHBĐ Hóc Môn" u="1"/>
        <s v="Sibafood S086- Westgate" u="1"/>
        <s v="Geleximco Lê Trọng Tấn -Dương Nội" u="1"/>
        <s v="CÔNG TY CỔ PHẦN SÀI GÒN HD / Kho bán hàng - Q7 Saigon" u="1"/>
        <s v="CÔNG TY CỔ PHẦN SÀI GÒN HD / RIVERSIDE" u="1"/>
        <s v="OsiFood Bình Hòa" u="1"/>
        <s v="CÔNG TY CỔ PHẦN SÀI GÒN HD - Vista Verde" u="1"/>
        <s v="Farmers market 09 - Vinhomes Grand Park S10.01" u="1"/>
        <s v="Farmers market 10 - Vinhomes Grand Park S8.03" u="1"/>
        <s v="Satrafoods QUỐC LỘ 50" u="1"/>
        <s v="1224 HOÀNG NGỌC PHÁCH" u="1"/>
        <s v="Siba food S500" u="1"/>
        <s v="PTMart Tầng 1 Tòa nhà Phú Thịnh Green Park" u="1"/>
        <m u="1"/>
        <s v="CÔNG TY TRÁCH NHIỆM HỮU HẠN MỘT THÀNH VIÊN THƯƠNG MẠI DỊCH VỤ SÀI GÒN-ĐÔNG HÀ (1 )" u="1"/>
        <s v="CÔNG TY TNHH MỘT THÀNH VIÊN SÀI GÒN CO.OP BÌNH TÂN (2 )" u="1"/>
        <s v="CHI NHÁNH CÔNG TY TNHH MM MEGA MARKET (VIỆT NAM) TẠI TỈNH BÀ RỊA - VŨNG TÀU (4 )" u="1"/>
        <s v="CÔNG TY TNHH MỘT THÀNH VIÊN CO.OP MART HÒA BÌNH (1 )" u="1"/>
        <s v="CHI NHÁNH LIÊN HIỆP HỢP TÁC XÃ THƯƠNG MẠI TP. HỒ CHÍ MINH - CO.OPMART BÌNH DƯƠNG 2 (1 )" u="1"/>
        <s v="Cửa hàng Co.op Food Conic sky" u="1"/>
        <s v="Cửa hàng Co.op Food Phan Văn Hân 182" u="1"/>
        <s v="CHI NHÁNH LIÊN HIỆP HỢP TÁC XÃ THƯƠNG MẠI TP. HỒ CHÍ MINH - CO.OPMART PHƯỚC ĐÔNG" u="1"/>
        <s v="Cửa Hàng Co.opFood Hoàng Anh Thanh Bình" u="1"/>
        <s v="CHI NHÁNH LIÊN HIỆP HỢP TÁC XÃ THƯƠNG MẠI TP. HỒ CHÍ MINH-CO.OPMART SA ĐÉC" u="1"/>
        <s v="CHI NHÁNH LIÊN HIỆP HỢP TÁC XÃ THƯƠNG MẠI TP. HỒ CHÍ MINH - CO.OPMART THÁP MƯỜI (3 )" u="1"/>
        <s v="CHI NHÁNH LIÊN HIỆP HỢP TÁC XÃ THƯƠNG MẠI TP.HỒ CHÍ MINH - CO.OPMART PHAN RÍ CỬA" u="1"/>
        <s v="CHI NHÁNH LIÊN HIỆP HỢP TÁC XÃ THƯƠNG MẠI TP. HỒ CHÍ MINH - CO.OPMART VŨ YÊN (2 )" u="1"/>
        <s v="Cửa Hàng Co.opFood CC Petroland" u="1"/>
        <s v="CÔNG TY CỔ PHẦN TRUNG TÂM THƯƠNG MẠI LOTTE VIỆT NAM - CHI NHÁNH BÌNH THUẬN (1 )" u="1"/>
        <s v="CHI NHÁNH LIÊN HIỆP HỢP TÁC XÃ THƯƠNG MẠI TP.HỒ CHÍ MINH - CO.OPMART PHAN RÍ CỬA (2 )" u="1"/>
        <s v="Cửa Hàng Co.opFood Hồ Văn Long 30" u="1"/>
        <s v="CÔNG TY TNHH MỘT THÀNH VIÊN MARFOUR" u="1"/>
        <s v="Cửa hàng Co.op Food 13 Lê Văn Thịnh" u="1"/>
        <s v="CÔNG TY TNHH MỘT THÀNH VIÊN THƯƠNG MẠI DỊCH VỤ SÀI GÒN - BÌNH PHƯỚC" u="1"/>
        <s v="CHI NHÁNH CÔNG TY TNHH MM MEGA MARKET (VIỆT NAM) TẠI TỈNH BÀ RỊA - VŨNG TÀU" u="1"/>
        <s v="Công ty TNHH dịch vụ EB" u="1"/>
        <s v="CHI NHÁNH LIÊN HIỆP HỢP TÁC XÃ THƯƠNG MẠI TP. HỒ CHÍ MINH - CO.OPMART BẾN LỨC" u="1"/>
        <s v="CÔNG TY TNHH MỘT THÀNH VIÊN SÀI GÒN CO.OP ĐÌNH CHIỂU (6 )" u="1"/>
        <s v="CÔNG TY TNHH MỘT THÀNH VIÊN SÀI GÒN CO.OP BẢO LỘC" u="1"/>
        <s v="Cửa Hàng Co.opFood Hiệp Bình Chánh" u="1"/>
        <s v="CHI NHÁNH LIÊN HIỆP HỢP TÁC XÃ THƯƠNG MẠI TP. HỒ CHÍ MINH - CO.OPMART CHỢ MỚI" u="1"/>
        <s v="CÔNG TY TNHH MỘT THÀNH VIÊN THƯƠNG MẠI DỊCH VỤ AN ĐÔNG" u="1"/>
        <s v="CÔNG TY TNHH MỘT THÀNH VIÊN SÀI GÒN CO.OP NAM SÀI GÒN (3 )" u="1"/>
        <s v="CHI NHÁNH LIÊN HIỆP HỢP TÁC XÃ THƯƠNG MẠI TP. HỒ CHÍ MINH-CO.OPMART BÌNH THỦY (3 )" u="1"/>
        <s v="Cửa Hàng Co.opFood Tam Bình 196" u="1"/>
        <s v="CÔNG TY TNHH MỘT THÀNH VIÊN CO.OPMART NHA TRANG (5 )" u="1"/>
        <s v="CHI NHÁNH CÔNG TY TNHH VÒNG TRÒN ĐỎ TẠI BÀ RỊA-VŨNG TÀU (1 )" u="1"/>
        <s v="Cửa hàng Co.op Food Trương Văn Thành 68" u="1"/>
        <s v="CÔNG TY TNHH MỘT THÀNH VIÊN SÀI GÒN CO.OP HẬU GIANG" u="1"/>
        <s v="Cửa Hàng Co.opFood Savimex" u="1"/>
        <s v="Cửa Hàng Co.opFood Quang Trung" u="1"/>
        <s v="CÔNG TY TNHH MỘT THÀNH VIÊN THƯƠNG MẠI DỊCH VỤ SÀI GÒN - PHÚ YÊN (7 )" u="1"/>
        <s v="CÔNG TY TNHH MỘT THÀNH VIÊN SÀI GÒN CO.OP HÀ NỘI" u="1"/>
        <s v="CHI NHÁNH LIÊN HIỆP HỢP TÁC XÃ THƯƠNG MẠI TP.HỒ CHÍ MINH - CO.OPMART THOẠI SƠN" u="1"/>
        <s v="CÔNG TY TNHH MỘT THÀNH VIÊN CO.OPMART CẦN THƠ" u="1"/>
        <s v="CÔNG TY CỔ PHẦN DỊCH VỤ THƯƠNG MẠI VITAL GO (20 )" u="1"/>
        <s v="CHI NHÁNH CÔNG TY TNHH MM MEGA MARKET (VIỆT NAM) TẠI KIÊN GIANG" u="1"/>
        <s v="CN LIÊN HIỆP HỢP TÁC XÃ THƯƠNG MẠI TP.HỒ CHÍ MINH- CO.OPMART TÂN CHÂU AN GIANG" u="1"/>
        <s v="CÔNG TY CỔ PHẦN TRUNG TÂM THƯƠNG MẠI LOTTE VIỆT NAM - CHI NHÁNH ĐÀ NẴNG (2 )" u="1"/>
        <s v="LIÊN HIỆP HỢP TÁC XÃ THƯƠNG MẠI TP. HỒ CHÍ MINH (18 )" u="1"/>
        <s v="CÔNG TY TNHH MỘT THÀNH VIÊN SÀI GÒN CO.OP TAM KỲ (5 )" u="1"/>
        <s v="CH CF BH Văn Hoa Villas" u="1"/>
        <s v="CHI NHÁNH LIÊN HIỆP HỢP TÁC XÃ THƯƠNG MẠI TP. HỒ CHÍ MINH - CO.OPMART TÔ KÝ" u="1"/>
        <s v="CÔNG TY TRÁCH NHIỆM HỮU HẠN MỘT THÀNH VIÊN THƯƠNG MẠI DỊCH VỤ SÀI GÒN-ĐÔNG HÀ" u="1"/>
        <s v="CN TCT TM SÀI GÒN – TNHH MTV – SIÊU THỊ SÀI GÒN (2 )" u="1"/>
        <s v="CHI NHÁNH LIÊN HIỆP HỢP TÁC XÃ THƯƠNG MẠI TP. HỒ CHÍ MINH - CO.OPMART LAGI" u="1"/>
        <s v="CHI NHÁNH TỔNG CÔNG TY THƯƠNG MẠI SÀI GÒN- TNHH MTV- TRUNG TÂM THƯƠNG MẠI SATRA VÕ VĂN KIỆT (1 )" u="1"/>
        <s v="CÔNG TY TNHH THƯƠNG MẠI DỊCH VỤ ĐỒNG THỊNH" u="1"/>
        <s v="CHI NHÁNH LIÊN HIỆP HỢP TÁC XÃ THƯƠNG MẠI TP.HỒ CHÍ MINH - CO.OPMART DUYÊN HẢI (4 )" u="1"/>
        <s v="CÔNG TY TNHH MỘT THÀNH VIÊN SÀI GÒN CO.OP THẮNG LỢI (6 )" u="1"/>
        <s v="CHI NHÁNH CÔNG TY TNHH VÒNG TRÒN ĐỎ TẠI ĐỒNG NAI (1 )" u="1"/>
        <s v="CÔNG TY CỔ PHẦN TRUNG TÂM THƯƠNG MẠI LOTTE VIỆT NAM - CHI NHÁNH BA ĐÌNH (2 )" u="1"/>
        <s v="46 Phan Đình Phùng, Phường Hải Châu, TP. Đà Nẵng, Việt Nam" u="1"/>
        <s v="CÔNG TY TNHH THƯƠNG MẠI DỊCH VỤ SIÊU THỊ CO.OP MART BIÊN HÒA" u="1"/>
        <s v="CHI NHÁNH CÔNG TY TNHH VÒNG TRÒN ĐỎ TẠI AN GIANG" u="1"/>
        <s v="CÔNG TY CỔ PHẦN THƯƠNG MẠI VÀ DỊCH VỤ MINH CẦU (14 )" u="1"/>
        <s v="CÔNG TY TNHH MỘT THÀNH VIÊN SÀI GÒN CO.OP TAM KỲ" u="1"/>
        <s v="CÔNG TY TNHH MỘT THÀNH VIÊN SÀI GÒN CO.OP PHÚ LÂM" u="1"/>
        <s v="CHI NHÁNH CÔNG TY TNHH MM MEGA MARKET (VIỆT NAM) TẠI TỈNH ĐẮK LẮK (6 )" u="1"/>
        <s v="CHI NHÁNH LIÊN HIỆP HTX TM TP.HCM - CO.OPMART CAO LÃNH (7 )" u="1"/>
        <s v="CÔNG TY CỔ PHẦN TRUNG TÂM THƯƠNG MẠI LOTTE VIỆT NAM - CHI NHÁNH NHA TRANG (4 )" u="1"/>
        <s v="TTTM SATRA VÕ VĂN KIỆT" u="1"/>
        <s v="CHI NHÁNH LIÊN HIỆP HỢP TÁC XÃ THƯƠNG MẠI TP.HỒ CHÍ MINH - CO.OPMART DUYÊN HẢI" u="1"/>
        <s v="CHI NHÁNH CÔNG TY CỔ PHẦN SIBA FOOD VIỆT NAM TẠI HÀ NỘI (5 )" u="1"/>
        <s v="CHI NHÁNH CÔNG TY TNHH MM MEGA MARKET (VIỆT NAM) TẠI THÀNH PHỐ ĐÀ NẴNG (7 )" u="1"/>
        <s v="CÔNG TY TRÁCH NHIỆM HỮU HẠN MỘT THÀNH VIÊN THƯƠNG MẠI SÀI GÒN - SÓC TRĂNG" u="1"/>
        <s v="CÔNG TY TNHH MỘT THÀNH VIÊN SÀI GÒN CO.OP RẠCH MIỄU" u="1"/>
        <s v="LIÊN HIỆP HỢP TÁC XÃ THƯƠNG MẠI TP. HỒ CHÍ MINH" u="1"/>
        <s v="CÔNG TY TNHH MỘT THÀNH VIÊN THƯƠNG MẠI VÀ DỊCH VỤ SÀI GÒN - CAM RANH (4 )" u="1"/>
        <s v="CHI NHÁNH LIÊN HIỆP HỢP TÁC XÃ THƯƠNG MẠI TP. HỒ CHÍ MINH - CO.OPMART CHÂU ĐỐC (5 )" u="1"/>
        <s v="Cửa hàng Vitalmart - Số 27 ngõ 110 Trần Duy Hưng" u="1"/>
        <s v="CÔNG TY CỔ PHẦN TRUNG TÂM THƯƠNG MẠI LOTTE VIỆT NAM - CHI NHÁNH ĐỒNG NAI (3 )" u="1"/>
        <s v="CHI NHÁNH LIÊN HIỆP HỢP TÁC XÃ THƯƠNG MẠI TP. HỒ CHÍ MINH - CO.OPMART ĐĂK NÔNG (3 )" u="1"/>
        <s v="Cửa Hàng Co.opFood Lê Văn Lương 1187" u="1"/>
        <s v="CHI NHÁNH LIÊN HIỆP HỢP TÁC XÃ THƯƠNG MẠI TP. HỒ CHÍ MINH - CO.OPMART HÀ TIÊN (4 )" u="1"/>
        <s v="CÔNG TY TNHH THƯƠNG MẠI HADA VIỆT NAM" u="1"/>
        <s v="CHI NHÁNH LIÊN HIỆP HỢP TÁC XÃ THƯƠNG MẠI TP. HỒ CHÍ MINH - CO.OPMART VĂN THÁNH" u="1"/>
        <s v="571 Huỳnh Tấn Phát, Phường Tân Thuận, TP. Hồ Chí Minh, Việt Nam" u="1"/>
        <s v="CÔNG TY TNHH THƯƠNG MẠI DỊCH VỤ ĐỒNG THỊNH (5 )" u="1"/>
        <s v="CH CF BH HUỲNH VĂN NGHỆ 17" u="1"/>
        <s v="CÔNG TY TNHH MỘT THÀNH VIÊN THƯƠNG MẠI VÀ DỊCH VỤ SÀI GÒN - HÀ TĨNH (2 )" u="1"/>
        <s v="CN CÔNG TY TNHH MTV THỰC PHẨM SAIGON CO.OP - CO.OPFOOD KHU VỰC ĐỒNG NAI" u="1"/>
        <s v="CHI NHÁNH LIÊN HIỆP HỢP TÁC XÃ THƯƠNG MẠI TP.HỒ CHÍ MINH- CO.OP MART CẦN GIUỘC" u="1"/>
        <s v="CÔNG TY TNHH MỘT THÀNH VIÊN TMDV SIÊU THỊ CO.OPMART ĐÀ NẴNG (5 )" u="1"/>
        <s v="CÔNG TY TNHH MỘT THÀNH VIÊN CO.OP MART HÒA BÌNH" u="1"/>
        <s v="CÔNG TY TNHH MỘT THÀNH VIÊN SÀI GÒN CO.OP XA LỘ HÀ NỘI (7 )" u="1"/>
        <s v="CÔNG TY TNHH OKONO VIỆT NAM (21 )" u="1"/>
        <s v="CÔNG TY TNHH SAIGON CO-OP FAIRPRICE (28 )" u="1"/>
        <s v="CHI NHÁNH CÔNG TY TNHH VÒNG TRÒN ĐỎ TẠI CẦN THƠ" u="1"/>
        <s v="CHI NHÁNH LIÊN HIỆP HỢP TÁC XÃ THƯƠNG MẠI TP. HỒ CHÍ MINH - CO.OPMART VŨ YÊN" u="1"/>
        <s v="CHI NHÁNH LIÊN HIỆP HỢP TÁC XÃ THƯƠNG MẠI TP. HỒ CHÍ MINH - CO.OPMART THỐT NỐT (1 )" u="1"/>
        <s v="CÔNG TY TNHH MỘT THÀNH VIÊN TMDV SIÊU THỊ CO.OPMART ĐÀ NẴNG" u="1"/>
        <s v="CHI NHÁNH LIÊN HIỆP HỢP TÁC XÃ THƯƠNG MẠI TP. HỒ CHÍ MINH - CO.OPMART TÂN BIÊN" u="1"/>
        <s v="CÔNG TY TNHH VÒNG TRÒN ĐỎ (104 )" u="1"/>
        <s v="CÔNG TY TNHH MTV THƯƠNG MẠI SÀI GÒN - HẬU GIANG (2 )" u="1"/>
        <s v="CHI NHÁNH LIÊN HIỆP HỢP TÁC XÃ THƯƠNG MẠI TP.HỒ CHÍ MINH- CO.OP MART CẦN GIUỘC (2 )" u="1"/>
        <s v="Trung Tâm Thương Mại Satra Củ Chi (2 )" u="1"/>
        <s v="CH CF BD CC Opal Boulevard" u="1"/>
        <s v="CHI NHÁNH LIÊN HIỆP HỢP TÁC XÃ THƯƠNG MẠI TP.HỒ CHÍ MINH-CO.OPMART TÂN THÀNH" u="1"/>
        <s v="CHI NHÁNH CÔNG TY TNHH MM MEGA MARKET (VIỆT NAM) TẠI THÀNH PHỐ CẦN THƠ (2 )" u="1"/>
        <s v="CHI NHÁNH LIÊN HIỆP HỢP TÁC XÃ THƯƠNG MẠI TP. HỒ CHÍ MINH - CO.OPMART ĐỒNG VĂN CỐNG" u="1"/>
        <s v="CÔNG TY TNHH MỘT THÀNH VIÊN SÀI GÒN CO.OP ĐÌNH CHIỂU" u="1"/>
        <s v="CÔNG TY TNHH MTV THƯƠNG MẠI SÀI GÒN - HẬU GIANG" u="1"/>
        <s v="CHI NHÁNH CÔNG TY TNHH MM MEGA MARKET (VIỆT NAM) TẠI TỈNH BÌNH ĐỊNH (1 )" u="1"/>
        <s v="CHI NHÁNH LIÊN HIỆP HTX THƯƠNG MẠI TP. HỒ CHÍ MINH - CO.OPMART BẾN TRE" u="1"/>
        <s v="CÔNG TY TNHH MỘT THÀNH VIÊN CO.OPMART TRẢNG BÀNG" u="1"/>
        <s v="CÔNG TY TRÁCH NHIỆM HỮU HẠN THƯƠNG MẠI DỊCH VỤ SÀI GÒN - TÂY NINH" u="1"/>
        <s v="CHI NHÁNH CÔNG TY CỔ PHẦN SEVEN SYSTEM VIỆT NAM TẠI BÌNH DƯƠNG (5 )" u="1"/>
        <s v="CHI NHÁNH CÔNG TY TNHH MỘT THÀNH VIÊN THỰC PHẨM SAIGON CO.OP - CO.OP FOOD KHU VỰC CẦN THƠ (11 )" u="1"/>
        <s v="CHI NHÁNH CÔNG TY TNHH MỘT THÀNH VIÊN THỰC PHẨM SAIGON CO.OP - CO.OP FOOD KHU VỰC BÌNH DƯƠNG" u="1"/>
        <s v="Tầng 8, Toà nhà An Khánh, Số 63 Phạm Ngọc Thạch, Phường Xuân Hoà,Thành phố Hồ Chí Minh, Việt Nam" u="1"/>
        <s v="CÔNG TY TNHH MỘT THÀNH VIÊN THƯƠNG MẠI DỊCH VỤ SÀI GÒN - BÌNH PHƯỚC (3 )" u="1"/>
        <s v="CHI NHÁNH LIÊN HIỆP HỢP TÁC XÃ THƯƠNG MẠI TP. HỒ CHÍ MINH - CO.OPMART THÁP MƯỜI" u="1"/>
        <s v="CHI NHÁNH LIÊN HIỆP HỢP TÁC XÃ THƯƠNG MẠI TP. HỒ CHÍ MINH - CO.OPMART BÀ RỊA" u="1"/>
        <s v="CÔNG TY TRÁCH NHIỆM HỮU HẠN MỘT THÀNH VIÊN THƯƠNG MẠI VÀ DỊCH VỤ SÀI GÒN - PHAN RANG" u="1"/>
        <s v="CÔNG TY TNHH MỘT THÀNH VIÊN SÀI GÒN CO.OP RẠCH MIỄU (2 )" u="1"/>
        <s v="CHI NHÁNH LIÊN HIỆP HỢP TÁC XÃ THƯƠNG MẠI TP. HỒ CHÍ MINH - CO.OPMART CHÂU ĐỐC" u="1"/>
        <s v="CÔNG TY TNHH MỘT THÀNH VIÊN THƯƠNG MẠI DỊCH VỤ SÀI GÒN-BẠC LIÊU 2" u="1"/>
        <s v="CHI NHÁNH LIÊN HIỆP HỢP TÁC XÃ THƯƠNG MẠI TP. HỒ CHÍ MINH - CO.OPMART BÌNH DƯƠNG 2" u="1"/>
        <s v="CHI NHÁNH LIÊN HIỆP HỢP TÁC XÃ THƯƠNG MẠI TP. HỒ CHÍ MINH - CO.OPMART QUẢNG BÌNH" u="1"/>
        <s v="CHI NHÁNH CÔNG TY TNHH MM MEGA MARKET (VIỆT NAM) TẠI THÀNH PHỐ BIÊN HÒA" u="1"/>
        <s v="CÔNG TY TNHH TMDV TIỀN GIANG - SÀI GÒN" u="1"/>
        <s v="CHI NHÁNH CÔNG TY TNHH MM MEGA MARKET (VIỆT NAM) TẠI QUẢNG NINH" u="1"/>
        <s v="CHI NHÁNH CÔNG TY TNHH VÒNG TRÒN ĐỎ TẠI BẮC NINH (1 )" u="1"/>
        <s v="CHI NHÁNH LIÊN HIỆP HỢP TÁC XÃ THƯƠNG MẠI TP.HCM - CO.OPMART CAI LẬY" u="1"/>
        <s v="CÔNG TY CỔ PHẦN TRUNG TÂM THƯƠNG MẠI LOTTE VIỆT NAM - CHI NHÁNH CẦN THƠ (2 )" u="1"/>
        <s v="CHI NHÁNH LIÊN HIỆP HỢP TÁC XÃ THƯƠNG MẠI TP.HỒ CHÍ MINH - CO.OPMART KON TUM (5 )" u="1"/>
        <s v="CÔNG TY TNHH MỘT THÀNH VIÊN SÀI GÒN - CHƯ SÊ (2 )" u="1"/>
        <s v="CHI NHÁNH CÔNG TY TNHH MM MEGA MARKET (VIỆT NAM) TẠI THÀNH PHỐ HÀ NỘI (20 )" u="1"/>
        <s v="CÔNG TY CỔ PHẦN TRUNG TÂM THƯƠNG MẠI LOTTE VIỆT NAM - CHI NHÁNH BÀ RỊA VŨNG TÀU (3 )" u="1"/>
        <s v="Cửa Hàng Co.opFood KDC Thanh Niên" u="1"/>
        <s v="CÔNG TY TNHH THƯƠNG MẠI SÀI GÒN - AN GIANG" u="1"/>
        <s v="BN01 - Cửa hàng OKONO Bắc Ninh" u="1"/>
        <s v="L1 – 01, L1 – 02B Tầng 1, Tòa nhà Gold View, 346 Bến Vân Đồn, Phường Vĩnh Hội, T.P Hồ Chí Minh, Việt Nam" u="1"/>
        <s v="Cửa Hàng Co.opFood Chung Cư Hà Đô" u="1"/>
        <s v="CÔNG TY TNHH MỘT THÀNH VIÊN SÀI GÒN CO.OP BÌNH ĐỊNH (10 )" u="1"/>
        <s v="CHI NHÁNH LIÊN HIỆP HỢP TÁC XÃ THƯƠNG MẠI TP. HỒ CHÍ MINH - CO.OPMART BẮC GIANG" u="1"/>
        <s v="CÔNG TY CỔ PHẦN TRUNG TÂM THƯƠNG MẠI LOTTE VIỆT NAM - CHI NHÁNH ĐỐNG ĐA" u="1"/>
        <s v="CM Xa Lộ Hà Nội" u="1"/>
        <s v="138 - 142 Hai Bà Trưng, Phường Sài Gòn, TP. Hồ Chí Minh" u="1"/>
        <s v="CÔNG TY TNHH MỘT THÀNH VIÊN THƯƠNG MẠI SÀI GÒN - VĨNH LONG (4 )" u="1"/>
        <s v="CHI NHÁNH CÔNG TY CỔ PHẦN SEVEN SYSTEM VIỆT NAM TẠI HÀ NỘI (5 )" u="1"/>
        <s v="CÔNG TY TNHH MỘT THÀNH VIÊN CO.OP MART VĨNH PHÚC (2 )" u="1"/>
        <s v="CHI NHÁNH LIÊN HIỆP HỢP TÁC XÃ THƯƠNG MẠI TP. HỒ CHÍ MINH - CO.OPMART ĐĂK NÔNG" u="1"/>
        <s v="CH CF BD KDC VIỆT SING" u="1"/>
        <s v="CHI NHÁNH - CÔNG TY TNHH MỘT THÀNH VIÊN THỰC PHẨM SAIGON CO.OP - CO.OP FOOD MIỀN BẮC (50 )" u="1"/>
        <s v="CÔNG TY TNHH MỘT THÀNH VIÊN CO.OPMART BÌNH TRIỆU" u="1"/>
        <s v="CHI NHÁNH CÔNG TY TNHH MỘT THÀNH VIÊN THỰC PHẨM SAIGON CO.OP - CỬA HÀNG CO.OP FOOD LONG HẬU" u="1"/>
        <s v="CÔNG TY TNHH MM MEGA MARKET (VIỆT NAM)" u="1"/>
        <s v="CÔNG TY TNHH MỘT THÀNH VIÊN CO.OP MART HUẾ" u="1"/>
        <s v="CHI NHÁNH CÔNG TY TNHH MM MEGA MARKET (VIỆT NAM) TẠI TỈNH AN GIANG" u="1"/>
        <s v="CHI NHÁNH LIÊN HIỆP HTX TM TP.HCM - CO.OPMART CAO LÃNH" u="1"/>
        <s v="CÔNG TY TNHH MỘT THÀNH VIÊN CO.OP FINELIFE" u="1"/>
        <s v="Cửa Hàng Co.opFood Xuân Hiệp" u="1"/>
        <s v="CÔNG TY TNHH MỘT THÀNH VIÊN THƯƠNG MẠI SÀI GÒN - VĨNH LONG" u="1"/>
        <s v="CÔNG TY TNHH MỘT THÀNH VIÊN THƯƠNG MẠI SÀI GÒN � VĨNH LONG" u="1"/>
        <s v="CHI NHÁNH CÔNG TY TNHH MM MEGA MARKET (VIỆT NAM) TẠI TỈNH BÌNH DƯƠNG (5 )" u="1"/>
        <s v="Cửa Hàng Co.opFood CC Rainbow S1.07" u="1"/>
        <s v="CHI NHÁNH LIÊN HIỆP HỢP TÁC XÃ THƯƠNG MẠI TP. HỒ CHÍ MINH - CO.OPMART QUẢNG BÌNH (4 )" u="1"/>
        <s v="CHI NHÁNH CÔNG TY TNHH VÒNG TRÒN ĐỎ TẠI KHÁNH HÒA (2 )" u="1"/>
        <s v="Cửa hàng Co.op Food Hậu Lân" u="1"/>
        <s v="Cửa Hàng Co.opFood Nguyễn Thị Sóc 153" u="1"/>
        <s v="CHI NHÁNH LIÊN HIỆP HỢP TÁC XÃ THƯƠNG MẠI TP. HỒ CHÍ MINH - CO. OPMART DƯƠNG MINH CHÂU" u="1"/>
        <s v="Cửa Hàng Co.opFood Nguyễn Văn Tạo" u="1"/>
        <s v="CÔNG TY TNHH THƯƠNG MẠI SÀI GÒN - GIA LAI" u="1"/>
        <s v="TRUNG TÂM ĐIỀU HÀNH SATRAFOODS (48 )" u="1"/>
        <s v="CHI NHÁNH - CÔNG TY TNHH MỘT THÀNH VIÊN THỰC PHẨM SAIGON CO.OP - CO.OP FOOD MIỀN BẮC" u="1"/>
        <s v="CÔNG TY TNHH MỘT THÀNH VIÊN THƯƠNG MẠI DỊCH VỤ SÀI GÒN - PHÚ YÊN" u="1"/>
        <s v="CHI NHÁNH CÔNG TY TNHH MM MEGA MARKET ( VIỆT NAM) TẠI TỈNH NGHỆ AN (1 )" u="1"/>
        <s v="Cửa Hàng Co.opFood CC Hoàng Anh Riverview" u="1"/>
        <s v="CÔNG TY TNHH TMDV TIỀN GIANG - SÀI GÒN (1 )" u="1"/>
        <s v="CÔNG TY TRÁCH NHIỆM HỮU HẠN THƯƠNG MẠI DỊCH VỤ SÀI GÒN - TÂY NINH (8 )" u="1"/>
        <s v="CHI NHÁNH CÔNG TY TNHH MỘT THÀNH VIÊN THỰC PHẨM SAIGON CO.OP - CỬA HÀNG CO.OP FOOD LONG HẬU (3 )" u="1"/>
        <s v="CHI NHÁNH LIÊN HIỆP HTX THƯƠNG MẠI TP. HỒ CHÍ MINH - CO.OPMART BẾN TRE (3 )" u="1"/>
        <s v="CHI NHÁNH CÔNG TY TNHH MM MEGA MARKET (VIỆT NAM) TẠI TỈNH ĐẮK LẮK" u="1"/>
        <s v="CÔNG TY TNHH MỘT THÀNH VIÊN SÀI GÒN CO.OP BẢO LỘC (2 )" u="1"/>
        <s v="CÔNG TY TNHH MỘT THÀNH VIÊN SÀI GÒN CO.OP HẬU GIANG (1 )" u="1"/>
        <s v="CÔNG TY TNHH MỘT THÀNH VIÊN THƯƠNG MẠI SÀI GÒN - QUẢNG NGÃI (1 )" u="1"/>
        <s v="CÔNG TY CỔ PHẦN TRUNG TÂM THƯƠNG MẠI LOTTE VIỆT NAM - CHI NHÁNH GÒ VẤP (5 )" u="1"/>
        <s v="CÔNG TY CỔ PHẦN SEVEN SYSTEM VIỆT NAM (8 )" u="1"/>
        <s v="CÔNG TY TNHH THƯƠNG MẠI LARIA (1 )" u="1"/>
        <s v="CÔNG TY TNHH TMDV SÀI GÒN VŨNG TÀU (7 )" u="1"/>
        <s v="CÔNG TY TNHH MỘT THÀNH VIÊN CO.OPMART THANH HÓA (3 )" u="1"/>
        <s v="CÔNG TY TNHH MỘT THÀNH VIÊN THƯƠNG MẠI DỊCH VỤ SÀI GÒN - PHAN THIẾT (4 )" u="1"/>
        <s v="CÔNG TY TNHH MỘT THÀNH VIÊN SÀI GÒN CO.OP ĐẦM SEN" u="1"/>
        <s v="CHI NHÁNH NHA TRANG - CÔNG TY TNHH VIỆT Ý HÀ NỘI CENTER (4 )" u="1"/>
        <s v="CHI NHÁNH LIÊN HIỆP HỢP TÁC XÃ THƯƠNG MẠI TP.HCM - CO.OPMART CAI LẬY (6 )" u="1"/>
        <s v="CÔNG TY TNHH MỘT THÀNH VIÊN SÀI GÒN CO.OP PHÚ LÂM (3 )" u="1"/>
        <s v="CÔNG TY TRÁCH NHIỆM HỮU HẠN MỘT THÀNH VIÊN THƯƠNG MẠI VÀ DỊCH VỤ SÀI GÒN - PHAN RANG (1 )" u="1"/>
        <s v="CÔNG TY TNHH MỘT THÀNH VIÊN SÀI GÒN CO.OP CỦ CHI (4 )" u="1"/>
        <s v="CÔNG TY TNHH MỘT THÀNH VIÊN CO.OP MART CẦN GIỜ (6 )" u="1"/>
        <s v="CÔNG TY TNHH MỘT THÀNH VIÊN CO.OPMART CÀ MAU (1 )" u="1"/>
        <s v="Cửa Hàng Co.opFood CC Diamond Riverside" u="1"/>
        <s v="Cửa Hàng Co.opFood KCN Tây Bắc" u="1"/>
        <s v="CHI NHÁNH CÔNG TY TNHH VÒNG TRÒN ĐỎ TẠI HÀ NỘI (217 )" u="1"/>
        <s v="Cửa hàng Co.op Food D20 Võ Văn Vân" u="1"/>
        <s v="CÔNG TY TNHH MỘT THÀNH VIÊN SÀI GÒN CO.OP CỐNG QUỲNH" u="1"/>
        <s v="CÔNG TY TNHH MỘT THÀNH VIÊN THƯƠNG MẠI DỊCH VỤ SÀI GÒN - HẬU GIANG 2" u="1"/>
        <s v="CÔNG TY TNHH MỘT THÀNH VIÊN SÀI GÒN CO.OP PHÚ NHUẬN" u="1"/>
        <s v="CHI NHÁNH CÔNG TY TNHH MM MEGA MARKET (VIỆT NAM) TẠI TỈNH BÌNH ĐỊNH" u="1"/>
        <s v="CÔNG TY CỔ PHẦN TRUNG TÂM THƯƠNG MẠI LOTTE VIỆT NAM - CHI NHÁNH TÂY HỒ (3 )" u="1"/>
        <s v="CÔNG TY TNHH MM MEGA MARKET (VIỆT NAM) (22 )" u="1"/>
        <s v="CÔNG TY TNHH MỘT THÀNH VIÊN SÀI GÒN CO.OP NAM SÀI GÒN" u="1"/>
        <s v="CÔNG TY TNHH  MỘT THÀNH VIÊN THƯƠNG MẠI DỊCH VỤ BÌNH ĐÔNG (2 )" u="1"/>
        <s v="CHI NHÁNH LIÊN HIỆP HỢP TÁC XÃ THƯƠNG MẠI TP. HỒ CHÍ MINH - CO.OPMART GÒ CÔNG" u="1"/>
        <s v="CHI NHÁNH LIÊN HIỆP HỢP TÁC XÃ THƯƠNG MẠI TP. HỒ CHÍ MINH-CO.OPMART TÂN CHÂU" u="1"/>
        <s v="CHI NHÁNH LIÊN HIỆP HỢP TÁC XÃ THƯƠNG MẠI TP. HỒ CHÍ MINH-CO.OPMART CHÂU THÀNH TÂY NINH" u="1"/>
        <s v="CHI NHÁNH CÔNG TY TNHH VÒNG TRÒN ĐỎ TẠI TIỀN GIANG" u="1"/>
        <s v="CÔNG TY TNHH MỘT THÀNH VIÊN THƯƠNG MẠI DỊCH VỤ SAIGON CO.OP TOÀN TÂM (9 )" u="1"/>
        <s v="CHI NHÁNH LIÊN HIỆP HỢP TÁC XÃ THƯƠNG MẠI TP. HỒ CHÍ MINH-CO.OPMART HỒNG NGỰ" u="1"/>
        <s v="CHI NHÁNH CÔNG TY TNHH MỘT THÀNH VIÊN THỰC PHẨM SAIGON CO.OP - CO.OP FOOD KHU VỰC CẦN THƠ" u="1"/>
        <s v="CÔNG TY TRÁCH NHIỆM HỮU HẠN THƯƠNG MẠI SÀI GÒN - KIÊN GIANG (6 )" u="1"/>
        <s v="CHI NHÁNH LIÊN HIỆP HỢP TÁC XÃ THƯƠNG MẠI TP. HỒ CHÍ MINH - CO.OPMART TÂN AN" u="1"/>
        <s v="CHI NHÁNH LIÊN HIỆP HỢP TÁC XÃ THƯƠNG MẠI TP. HỒ CHÍ MINH - CO.OPMART GÒ CÔNG (1 )" u="1"/>
        <s v="CÔNG TY TNHH MỘT THÀNH VIÊN CO.OP MART VĨNH PHÚC" u="1"/>
        <s v="CÔNG TY TNHH KINH DOANH THƯƠNG MẠI VÀ DỊCH VỤ SUNSHINE MART (17 )" u="1"/>
        <s v="CH CF BD VĨNH PHÚ 41" u="1"/>
        <s v="CHI NHÁNH LIÊN HIỆP HỢP TÁC XÃ THƯƠNG MẠI TP.HỒ CHÍ MINH - CO.OPMART KON TUM" u="1"/>
        <s v="CHI NHÁNH LIÊN HIỆP HỢP TÁC XÃ THƯƠNG MẠI TP. HỒ CHÍ MINH - CO.OPMART BẾN LỨC (5 )" u="1"/>
        <s v="CHI NHÁNH LIÊN HIỆP HỢP TÁC XÃ THƯƠNG MẠI TP. HỒ CHÍ MINH - CO.OPMART SƠN TRÀ" u="1"/>
        <s v="CÔNG TY TNHH MỘT THÀNH VIÊN SÀI GÒN CO.OP THẮNG LỢI" u="1"/>
        <s v="CÔNG TY TNHH  MỘT THÀNH VIÊN THƯƠNG MẠI DỊCH VỤ BÌNH ĐÔNG" u="1"/>
        <s v="CHI NHÁNH LIÊN HIỆP HỢP TÁC XÃ THƯƠNG MẠI TP. HỒ CHÍ MINH-CO.OPMART GÒ DẦU" u="1"/>
        <s v="CHI NHÁNH LIÊN HIỆP HỢP TÁC XÃ THƯƠNG MẠI TP. HỒ CHÍ MINH - CO.OPMART TÂN AN (3 )" u="1"/>
        <s v="CH CF BH HỒ HÒA" u="1"/>
        <s v="CHI NHÁNH LIÊN HIỆP HỢP TÁC XÃ THƯƠNG MẠI TP. HỒ CHÍ MINH - CO.OPMART TAM BÌNH" u="1"/>
        <s v="CÔNG TY TNHH MỘT THÀNH VIÊN CO.OPMART CÀ MAU" u="1"/>
        <s v="CHI NHÁNH LIÊN HIỆP HỢP TÁC XÃ THƯƠNG MẠI TP.HỒ CHÍ MINH - CO.OPMART BÌNH TÂN 2" u="1"/>
        <s v="CHI NHÁNH CÔNG TY TNHH MM MEGA MARKET (VIỆT NAM) TẠI TỈNH BÌNH DƯƠNG" u="1"/>
        <s v="CÔNG TY TNHH MỘT THÀNH VIÊN MARSIX" u="1"/>
        <s v="CHI NHÁNH CÔNG TY TNHH MM MEGA MARKET (VIỆT NAM) TẠI THÀNH PHỐ NHA TRANG (9 )" u="1"/>
        <s v="CHI NHÁNH LIÊN HIỆP HỢP TÁC XÃ THƯƠNG MẠI TP. HỒ CHÍ MINH - CO.OPMART BẮC GIANG (1 )" u="1"/>
        <s v="CHI NHÁNH LIÊN HIỆP HỢP TÁC XÃ THƯƠNG MẠI TP. HỒ CHÍ MINH - CO.OPMART BÌNH DƯƠNG" u="1"/>
        <s v="CÔNG TY TNHH THƯƠNG MẠI DỊCH VỤ SIÊU THỊ CO.OP MART BIÊN HÒA (3 )" u="1"/>
        <s v="CH CF BD CC Bcons Garden" u="1"/>
        <s v="CHI NHÁNH CÔNG TY TNHH MM MEGA MARKET (VIỆT NAM) TẠI HẢI PHÒNG (10 )" u="1"/>
        <s v="Cửa hàng BH Trần Thị Hoa" u="1"/>
        <s v="CÔNG TY TNHH MỘT THÀNH VIÊN CO.OPMART TRẢNG BÀNG (3 )" u="1"/>
        <s v="CHI NHÁNH LIÊN HIỆP HỢP TÁC XÃ THƯƠNG MẠI TP. HỒ CHÍ MINH - CO.OPMART TÂN BIÊN (3 )" u="1"/>
        <s v="CÔNG TY TNHH MTV THỰC PHẨM SAIGON CO.OP" u="1"/>
        <s v="CÔNG TY TNHH MỘT THÀNH VIÊN SÀI GÒN CO.OP CỦ CHI" u="1"/>
        <s v="CÔNG TY TRÁCH NHIỆM HỮU HẠN  THƯƠNG MẠI DỊCH VỤ SÀI GÒN - TRÀ VINH" u="1"/>
        <s v="CHI NHÁNH CÔNG TY TNHH MM MEGA MARKET (VIỆT NAM) TẠI THÀNH PHỐ ĐÀ NẴNG" u="1"/>
        <s v="CHI NHÁNH CÔNG TY TNHH VÒNG TRÒN ĐỎ TẠI KIÊN GIANG" u="1"/>
        <s v="Cửa Hàng Co.opFood Lê Văn Lương 302" u="1"/>
        <s v="CN LIÊN HIỆP HỢP TÁC XÃ THƯƠNG MẠI TP. HỒ CHÍ MINH - CO.OPMART VĨNH LỘC B" u="1"/>
        <s v="CÔNG TY TNHH MỘT THÀNH VIÊN SÀI GÒN CO.OP BÌNH ĐỊNH" u="1"/>
        <s v="CHI NHÁNH LIÊN HIỆP HỢP TÁC XÃ THƯƠNG MẠI TP.HỒ CHÍ MINH-CO.OPMART TÂN THÀNH (6 )" u="1"/>
        <s v="CÔNG TY CỔ PHẦN TRUNG TÂM THƯƠNG MẠI LOTTE VIỆT NAM - CHI NHÁNH BÌNH DƯƠNG (3 )" u="1"/>
        <s v="CN LIÊN HIỆP HỢP TÁC XÃ THƯƠNG MẠI TP.HỒ CHÍ MINH- CO.OPMART TÂN CHÂU AN GIANG (2 )" u="1"/>
        <s v="CHI NHÁNH LIÊN HIỆP HỢP TÁC XÃ THƯƠNG MẠI TP. HỒ CHÍ MINH-CO.OPMART SA ĐÉC (7 )" u="1"/>
        <s v="CÔNG TY TNHH TMDV SÀI GÒN VŨNG TÀU" u="1"/>
        <s v="CÔNG TY TNHH MỘT THÀNH VIÊN CO.OP MART CẦN GIỜ" u="1"/>
        <s v="CÔNG TY TNHH MỘT THÀNH VIÊN MARSIX (1 )" u="1"/>
        <s v="CÔNG TY TNHH MỘT THÀNH VIÊN SÀI GÒN CO.OP CỐNG QUỲNH (8 )" u="1"/>
        <s v="Coopfood CC Happy City" u="1"/>
        <s v="CÔNG TY TNHH MỘT THÀNH VIÊN SÀI GÒN CO.OP HÀ NỘI (4 )" u="1"/>
        <s v="CÔNG TY CỔ PHẦN TRUNG TÂM THƯƠNG MẠI LOTTE VIỆT NAM (8 )" u="1"/>
        <s v="CHI NHÁNH CÔNG TY TNHH MM MEGA MARKET (VIỆT NAM) TẠI QUẢNG NINH (5 )" u="1"/>
        <s v="CHI NHÁNH CÔNG TY TNHH MM MEGA MARKET (VIỆT NAM) TẠI THÀNH PHỐ HÀ NỘI" u="1"/>
        <s v="CHI NHÁNH CÔNG TY TNHH VÒNG TRÒN ĐỎ TẠI QUẢNG NINH (4 )" u="1"/>
        <s v="CÔNG TY TNHH MỘT THÀNH VIÊN SÀI GÒN CO.OP GÒ VẤP" u="1"/>
        <s v="CÔNG TY TNHH THƯƠNG MẠI SÀI GÒN CO.OP RẠCH GIÁ" u="1"/>
        <s v="Cửa Hàng Co.opFood Quốc lộ 13 cũ" u="1"/>
        <s v="CHI NHÁNH CÔNG TY TNHH MM MEGA MARKET (VIỆT NAM) TẠI THÀNH PHỐ BIÊN HÒA (7 )" u="1"/>
        <s v="CÔNG TY TNHH  MỘT THÀNH VIÊN THƯƠNG MẠI DỊCH VỤ SÀI GÒN - BUÔN MA THUỘT (4 )" u="1"/>
        <s v="Công ty TNHH dịch vụ EB (177 )" u="1"/>
        <s v="CÔNG TY CỔ PHẦN TRUNG TÂM THƯƠNG MẠI LOTTE VIỆT NAM - CHI NHÁNH VINH (3 )" u="1"/>
        <s v="CN CÔNG TY TNHH MTV THỰC PHẨM SAIGON CO.OP - CO.OPFOOD KHU VỰC ĐỒNG NAI (6 )" u="1"/>
        <s v="CÔNG TY TNHH MỘT THÀNH VIÊN SÀI GÒN CO.OP NHIÊU LỘC (3 )" u="1"/>
        <s v="CÔNG TY TNHH THƯƠNG MẠI DỊCH VỤ TRUNG MỸ TÂY" u="1"/>
        <s v="CÔNG TY TNHH MỘT THÀNH VIÊN SÀI GÒN - CHƯ SÊ" u="1"/>
        <s v="CÔNG TY TNHH MỘT THÀNH VIÊN THƯƠNG MẠI DỊCH VỤ SAIGON CO.OP TOÀN TÂM" u="1"/>
        <s v="CÔNG TY TNHH MỘT THÀNH VIÊN CO.OPMART CẦN THƠ (6 )" u="1"/>
        <s v="CÔNG TY TNHH MỘT THÀNH VIÊN SÀI GÒN CO.OP XA LỘ HÀ NỘI" u="1"/>
        <s v="CÔNG TY TNHH MỘT THÀNH VIÊN THƯƠNG MẠI VÀ DỊCH VỤ SÀI GÒN - HÀ TĨNH" u="1"/>
        <s v="CN LIÊN HIỆP HỢP TÁC XÃ THƯƠNG MẠI TP. HỒ CHÍ MINH - CO.OPMART ĐỖ VĂN DẬY" u="1"/>
        <s v="TTTM Satra đường Phạm Hùng (1 )" u="1"/>
        <s v="CÔNG TY TNHH MỘT THÀNH VIÊN CO.OPMART HẢI PHÒNG" u="1"/>
        <s v="CÔNG TY TNHH MỘT THÀNH VIÊN SÀI GÒN CO.OP NHIÊU LỘC" u="1"/>
        <s v="Cửa Hàng Co.opFood Lâm Văn Bền" u="1"/>
        <s v="CHI NHÁNH LIÊN HIỆP HỢP TÁC XÃ THƯƠNG MẠI TP HỒ CHÍ MINH - CO.OPMART TIỂU CẦN" u="1"/>
        <s v="CÔNG TY TNHH MỘT THÀNH VIÊN CO.OPMART NHA TRANG" u="1"/>
        <s v="CÔNG TY TNHH MỘT THÀNH VIÊN CO.OPMART THANH HÓA" u="1"/>
        <s v="CHI NHÁNH LIÊN HIỆP HỢP TÁC XÃ THƯƠNG MẠI TP. HỒ CHÍ MINH - CO.OPMART BÀ RỊA (2 )" u="1"/>
        <s v="CHI NHÁNH LIÊN HIỆP HỢP TÁC XÃ THƯƠNG MẠI TP. HỒ CHÍ MINH - CO.OPMART NGUYỄN BÌNH" u="1"/>
        <s v="CHI NHÁNH CÔNG TY TNHH MM MEGA MARKET (VIỆT NAM) TẠI THÀNH PHỐ CẦN THƠ" u="1"/>
        <s v="CHI NHÁNH LIÊN HIỆP HỢP TÁC XÃ THƯƠNG MẠI TP. HỒ CHÍ MINH - CO.OPMART SƠN TRÀ (3 )" u="1"/>
        <s v="CÔNG TY TNHH SẢN XUẤT THƯƠNG MẠI DỊCH VỤ NHẬT MINH BAKERY (11 )" u="1"/>
        <s v="Cửa Hàng Co.opFood Tân Thạnh Đông" u="1"/>
        <s v="CÔNG TY TNHH MỘT THÀNH VIÊN THỰC PHẨM SAIGON CO.OP" u="1"/>
        <s v="CHI NHÁNH CÔNG TY TNHH MM MEGA MARKET (VIỆT NAM) TẠI THÀNH PHỐ NHA TRANG" u="1"/>
        <s v="CHI NHÁNH LIÊN HIỆP HỢP TÁC XÃ THƯƠNG MẠI TP. HỒ CHÍ MINH - CO.OPMART THỐT NỐT" u="1"/>
        <s v="CHI NHÁNH LIÊN HIỆP HỢP TÁC XÃ THƯƠNG MẠI TP. HỒ CHÍ MINH - CO.OPMART CÁI BÈ" u="1"/>
        <s v="CÔNG TY TNHH MỘT THÀNH VIÊN CO.OP MART HUẾ (4 )" u="1"/>
        <s v="CÔNG TY TNHH MỘT THÀNH VIÊN SÀI GÒN CO.OP ĐẦM SEN (2 )" u="1"/>
        <s v="CÔNG TY TNHH MỘT THÀNH VIÊN THƯƠNG MẠI VÀ DỊCH VỤ SÀI GÒN - CAM RANH" u="1"/>
        <s v="CÔNG TY TNHH MỘT THÀNH VIÊN THƯƠNG MẠI SÀI GÒN - QUẢNG NGÃI" u="1"/>
        <s v="Cửa Hàng Co.opFood Phạm Hữu Lầu" u="1"/>
        <s v="CHI NHÁNH LIÊN HIỆP HỢP TÁC XÃ THƯƠNG MẠI TP.HỒ CHÍ MINH - CO.OPMART ĐỒNG PHÚ (3 )" u="1"/>
        <s v="CÔNG TY TNHH MỘT THÀNH VIÊN MARFOUR (5 )" u="1"/>
        <s v="CHI NHÁNH CÔNG TY TNHH MM MEGA MARKET ( VIỆT NAM) TẠI TỈNH NGHỆ AN" u="1"/>
        <s v="CÔNG TY TNHH SÀI GÒN - BUÔN HỒ" u="1"/>
        <s v="CÔNG TY CỔ PHẦN TRUNG TÂM THƯƠNG MẠI LOTTE VIỆT NAM - CHI NHÁNH TÂN BÌNH (2 )" u="1"/>
        <s v="CHI NHÁNH LIÊN HIỆP HỢP TÁC XÃ THƯƠNG MẠI TP. HỒ CHÍ MINH - CO.OPMART BÌNH DƯƠNG (2 )" u="1"/>
        <s v="CÔNG TY TNHH MỘT THÀNH VIÊN SÀI GÒN CO.OP HÓC MÔN" u="1"/>
        <s v="CÔNG TY TNHH MỘT THÀNH VIÊN CO.OP FINELIFE (7 )" u="1"/>
        <s v="CÔNG TY TNHH SÀI GÒN - BUÔN HỒ (9 )" u="1"/>
        <s v="CHI NHÁNH LIÊN HIỆP HTX THƯƠNG MẠI TP. HỒ CHÍ MINH CO.OPMART VIỆT TRÌ" u="1"/>
        <s v="CÔNG TY TRÁCH NHIỆM HỮU HẠN MỘT THÀNH VIÊN THƯƠNG MẠI SÀI GÒN - SÓC TRĂNG (4 )" u="1"/>
        <s v="SATRA 460 ĐƯỜNG 3 THÁNG 2" u="1"/>
        <s v="CÔNG TY TNHH MỘT THÀNH VIÊN SÀI GÒN CO.OP BÌNH TÂN" u="1"/>
        <s v="Cửa Hàng Co.opFood Huỳnh Tấn Phát" u="1"/>
        <s v="Cửa Hàng Co.opFood Nhà Bè" u="1"/>
        <s v="CHI NHÁNH CÔNG TY TNHH MM MEGA MARKET (VIỆT NAM) TẠI KIÊN GIANG (2 )" u="1"/>
        <s v="CÔNG TY TNHH MTV THỰC PHẨM SAIGON CO.OP (304 )" u="1"/>
        <s v="CÔNG TY TNHH MỘT THÀNH VIÊN THƯƠNG MẠI DỊCH VỤ SÀI GÒN - PHAN THIẾT" u="1"/>
        <s v="CÔNG TY CỔ PHẦN  SEVEN SYSTEM VIỆT NAM" u="1"/>
        <s v="CÔNG TY TNHH THƯƠNG MẠI K &amp; K TOÀN CẦU (9 )" u="1"/>
        <s v="Văn phòng B, tầng 5, TN Taisei Square Hanoi, 289 Khuất Duy Tiến, phường Đại Mỗ, thành phố Hà Nội" u="1"/>
        <s v="CM Thắng Lợi-Trường Chinh" u="1"/>
        <s v="CHI NHÁNH LIÊN HIỆP HỢP TÁC XÃ THƯƠNG MẠI TP.HỒ CHÍ MINH - CO.OPMART ĐỒNG PHÚ" u="1"/>
        <s v="CÔNG TY TNHH  MỘT THÀNH VIÊN THƯƠNG MẠI DỊCH VỤ SÀI GÒN - BUÔN MA THUỘT" u="1"/>
        <s v="CHI NHÁNH LIÊN HIỆP HỢP TÁC XÃ THƯƠNG MẠI TP. HỒ CHÍ MINH-CO.OPMART GÒ DẦU (3 )" u="1"/>
        <s v="Cửa Hàng Co.opFood Phạm Nhữ Tăng 11" u="1"/>
        <s v="CÔNG TY TNHH MỘT THÀNH VIÊN THƯƠNG MẠI DỊCH VỤ SÀI GÒN - HẬU GIANG 2 (1 )" u="1"/>
        <s v="CHI NHÁNH TẠI BÌNH DƯƠNG CÔNG TY TNHH VÒNG TRÒN ĐỎ (2 )" u="1"/>
        <s v="CÔNG TY TNHH THƯƠNG MẠI DỊCH VỤ TRUNG MỸ TÂY (8 )" u="1"/>
        <s v="CÔNG TY TNHH SAIGON CO-OP FAIRPRICE" u="1"/>
        <s v="Cửa Hàng Co.opFood Tôn Thất Thuyết" u="1"/>
        <s v="Cửa Hàng Co.opFood Tăng Nhơn Phú 26" u="1"/>
        <s v="CHI NHÁNH LIÊN HIỆP HỢP TÁC XÃ THƯƠNG MẠI TP. HỒ CHÍ MINH - CO.OPMART HÀ TIÊN" u="1"/>
        <s v="CHI NHÁNH LIÊN HIỆP HỢP TÁC XÃ THƯƠNG MẠI TP. HỒ CHÍ MINH-CO.OPMART TÂN CHÂU (5 )" u="1"/>
        <s v="CHI NHÁNH CÔNG TY TNHH MỘT THÀNH VIÊN THỰC PHẨM SAIGON CO.OP - CO.OP FOOD KHU VỰC BÌNH DƯƠNG (16 )" u="1"/>
        <s v="CÔNG TY TNHH MỘT THÀNH VIÊN CO.OPMART HẢI PHÒNG (1 )" u="1"/>
        <s v="CHI NHÁNH LIÊN HIỆP HỢP TÁC XÃ THƯƠNG MẠI TP. HỒ CHÍ MINH-CO.OPMART BÌNH THỦY" u="1"/>
        <s v="CÔNG TY CỔ PHẦN T - MARTSTORES (157 )" u="1"/>
        <s v="CH CF BD Xuyên Á 209" u="1"/>
        <s v="CHI NHÁNH LIÊN HIỆP HỢP TÁC XÃ THƯƠNG MẠI TP. HỒ CHÍ MINH - CO.OPMART PHƯỚC ĐÔNG (1 )" u="1"/>
        <s v="CHI NHÁNH LIÊN HIỆP HTX THƯƠNG MẠI TP.HCM - CO.OPMART CHU VĂN AN" u="1"/>
        <s v="CHI NHÁNH CÔNG TY TNHH MM MEGA MARKET (VIỆT NAM) TẠI HẢI PHÒNG" u="1"/>
        <s v="Cửa Hàng Co.opFood Trương Phước Phan 169" u="1"/>
        <s v="CHI NHÁNH CÔNG TY TNHH VÒNG TRÒN ĐỎ TẠI HƯNG YÊN (1 )" u="1"/>
        <s v="Cửa Hàng Co.opFood CC Westgate" u="1"/>
        <s v="CÔNG TY TNHH MỘT THÀNH VIÊN SÀI GÒN CO.OP PHÚ NHUẬN (6 )" u="1"/>
        <s v="CÔNG TY TRÁCH NHIỆM HỮU HẠN THƯƠNG MẠI DỊCH VỤ SÀI GÒN - TRÀ VINH" u="1"/>
        <s v="CÔNG TY TRÁCH NHIỆM HỮU HẠN THƯƠNG MẠI SÀI GÒN - KIÊN GIANG" u="1"/>
        <s v="CN LIÊN HIỆP HỢP TÁC XÃ THƯƠNG MẠI TP. HỒ CHÍ MINH - CO.OPMART HIỆP THÀNH" u="1"/>
        <s v="CHI NHÁNH LIÊN HIỆP HỢP TÁC XÃ THƯƠNG MẠI TP. HỒ CHÍ MINH - CO.OPMART CƯ MGAR" u="1"/>
        <s v="CÔNG TY TNHH MỘT THÀNH VIÊN THƯƠNG MẠI DỊCH VỤ AN ĐÔNG (1 )" u="1"/>
        <s v="CHI NHÁNH CÔNG TY TNHH MM MEGA MARKET (VIỆT NAM) TẠI TỈNH AN GIANG (5 )" u="1"/>
        <s v="Cửa hàng Co.opFood CC Sky 9" u="1"/>
        <s v="CM Hòa Bình" u="1"/>
      </sharedItems>
    </cacheField>
    <cacheField name="Ngày hạch toán" numFmtId="14">
      <sharedItems containsSemiMixedTypes="0" containsNonDate="0" containsDate="1" containsString="0" minDate="2025-07-31T00:00:00" maxDate="2026-07-01T00:00:00"/>
    </cacheField>
    <cacheField name="Số chứng từ" numFmtId="0">
      <sharedItems containsBlank="1"/>
    </cacheField>
    <cacheField name="Ngày hóa đơn" numFmtId="14">
      <sharedItems containsNonDate="0" containsDate="1" containsString="0" containsBlank="1" minDate="2025-07-31T00:00:00" maxDate="2026-06-30T00:00:00"/>
    </cacheField>
    <cacheField name="Số hóa đơn" numFmtId="0">
      <sharedItems containsBlank="1" containsMixedTypes="1" containsNumber="1" containsInteger="1" minValue="5" maxValue="89757"/>
    </cacheField>
    <cacheField name="Diễn giải" numFmtId="0">
      <sharedItems/>
    </cacheField>
    <cacheField name="Tiền hàng" numFmtId="0">
      <sharedItems containsString="0" containsBlank="1" containsNumber="1" containsInteger="1" minValue="-32214875" maxValue="115523727"/>
    </cacheField>
    <cacheField name="Tiền chiết khấu" numFmtId="0">
      <sharedItems containsString="0" containsBlank="1" containsNumber="1" containsInteger="1" minValue="0" maxValue="3695304"/>
    </cacheField>
    <cacheField name="Tiền VAT" numFmtId="0">
      <sharedItems containsString="0" containsBlank="1" containsNumber="1" containsInteger="1" minValue="-2577190" maxValue="7186132"/>
    </cacheField>
    <cacheField name="Tổng giá trị" numFmtId="0">
      <sharedItems containsSemiMixedTypes="0" containsString="0" containsNumber="1" containsInteger="1" minValue="-34792065" maxValue="115523727"/>
    </cacheField>
    <cacheField name="Phân loại" numFmtId="0">
      <sharedItems/>
    </cacheField>
    <cacheField name="Ngày Thanh toán" numFmtId="14">
      <sharedItems containsNonDate="0" containsDate="1" containsString="0" containsBlank="1" minDate="2026-01-12T00:00:00" maxDate="2026-04-01T00:00:00"/>
    </cacheField>
    <cacheField name="Chứng từ Thanh toán" numFmtId="0">
      <sharedItems containsNonDate="0" containsString="0" containsBlank="1"/>
    </cacheField>
    <cacheField name="Số còn phải thu ĐK" numFmtId="41">
      <sharedItems containsSemiMixedTypes="0" containsString="0" containsNumber="1" containsInteger="1" minValue="-1520013" maxValue="13074869"/>
    </cacheField>
    <cacheField name="Giá Trị HD sau CK" numFmtId="0">
      <sharedItems containsSemiMixedTypes="0" containsString="0" containsNumber="1" containsInteger="1" minValue="-115523727" maxValue="97012782"/>
    </cacheField>
    <cacheField name="Số tiền đã thu" numFmtId="41">
      <sharedItems containsSemiMixedTypes="0" containsString="0" containsNumber="1" containsInteger="1" minValue="-34792065" maxValue="97012782"/>
    </cacheField>
    <cacheField name="Số còn phải thu" numFmtId="0">
      <sharedItems containsSemiMixedTypes="0" containsString="0" containsNumber="1" containsInteger="1" minValue="-115523727" maxValue="36924714"/>
    </cacheField>
    <cacheField name="Ngày tính CN" numFmtId="14">
      <sharedItems containsSemiMixedTypes="0" containsNonDate="0" containsDate="1" containsString="0" minDate="2025-07-31T00:00:00" maxDate="2026-07-01T00:00:00"/>
    </cacheField>
    <cacheField name="Số ngày được nợ" numFmtId="38">
      <sharedItems containsNonDate="0" containsString="0" containsBlank="1"/>
    </cacheField>
    <cacheField name="Hạn thanh toán" numFmtId="14">
      <sharedItems containsSemiMixedTypes="0" containsNonDate="0" containsDate="1" containsString="0" minDate="2025-07-31T00:00:00" maxDate="2026-07-01T00:00:00"/>
    </cacheField>
    <cacheField name="Số ngày nợ còn lại" numFmtId="41">
      <sharedItems containsSemiMixedTypes="0" containsString="0" containsNumber="1" containsInteger="1" minValue="0" maxValue="0"/>
    </cacheField>
    <cacheField name="Nhóm nợ trước hạn" numFmtId="41">
      <sharedItems containsNonDate="0" containsString="0" containsBlank="1"/>
    </cacheField>
    <cacheField name="Số ngày quá hạn" numFmtId="41">
      <sharedItems containsMixedTypes="1" containsNumber="1" minValue="25.571878125003423" maxValue="359.57187812500342"/>
    </cacheField>
    <cacheField name="Nhóm nợ quá hạn" numFmtId="0">
      <sharedItems/>
    </cacheField>
    <cacheField name="Tháng HĐ" numFmtId="166">
      <sharedItems containsSemiMixedTypes="0" containsNonDate="0" containsDate="1" containsString="0" minDate="2025-07-31T00:00:00" maxDate="2026-07-01T00:00:00"/>
    </cacheField>
    <cacheField name="Tháng Thanh toán" numFmtId="166">
      <sharedItems containsDate="1" containsMixedTypes="1" minDate="2026-01-12T00:00:00" maxDate="2026-04-01T00:00:00"/>
    </cacheField>
    <cacheField name="Ghi chú" numFmtId="1">
      <sharedItems containsNonDate="0" containsString="0" containsBlank="1"/>
    </cacheField>
    <cacheField name="Trạng Thái ghi sổ" numFmtId="0">
      <sharedItems containsNonDate="0" containsString="0" containsBlank="1"/>
    </cacheField>
    <cacheField name="NHÓM KHÁCH HÀNG" numFmtId="0">
      <sharedItems count="37">
        <s v="LOTTE"/>
        <s v="SATRA - STSG" u="1"/>
        <s v="SATRA PHẠM HÙNG" u="1"/>
        <s v="SATRA VÕ VĂN KIỆT" u="1"/>
        <s v="CIRCLEK MIỀN NAM" u="1"/>
        <s v="CIRCLEK MIỀN BẮC" u="1"/>
        <s v="OKONO" u="1"/>
        <s v="FM" u="1"/>
        <s v="SAIGONHD" u="1"/>
        <s v="AAU" u="1"/>
        <s v="KMARKET" u="1"/>
        <s v="TMART ANH ĐĂNG" u="1"/>
        <s v="TMART" u="1"/>
        <s v="SATRA CỦ CHI" u="1"/>
        <s v="SATRA TRUNG TÂM" u="1"/>
        <s v="VIỆT Ý NHA TRANG" u="1"/>
        <s v="LONGBEACH" u="1"/>
        <s v="SEVEN" u="1"/>
        <s v="SMART" u="1"/>
        <s v="VNPOST" u="1"/>
        <s v="PTMART" u="1"/>
        <s v="SIBA" u="1"/>
        <s v="VITALMART" u="1"/>
        <s v="MINHCAU" u="1"/>
        <s v="NHATMINH" u="1"/>
        <e v="#N/A" u="1"/>
        <s v="LARIA (FM)" u="1"/>
        <s v="SIBA FOOD" u="1"/>
        <s v="SUNSHINE" u="1"/>
        <s v="SATRA" u="1"/>
        <s v="CIRCLE K" u="1"/>
        <s v="T-MARTSTORES" u="1"/>
        <s v="CircleK-010" u="1"/>
        <s v="VIỆT Ý" u="1"/>
        <s v="SATRA - SIÊU THỊ SÀI GÒN" u="1"/>
        <s v="TMARTHATECO" u="1"/>
        <s v="LONG BEACH" u="1"/>
      </sharedItems>
    </cacheField>
    <cacheField name="TÊN NHÓM KHÁCH HÀNG" numFmtId="0">
      <sharedItems count="29">
        <s v="CÔNG TY CỔ PHẦN TRUNG TÂM THƯƠNG MẠI LOTTE VIỆT NAM"/>
        <s v="CN TCT TM SÀI GÒN – TNHH MTV – SIÊU THỊ SÀI GÒN" u="1"/>
        <s v="TTTM SATRA ĐƯỜNG PHẠM HÙNG" u="1"/>
        <s v="CHI NHÁNH TỔNG CÔNG TY THƯƠNG MẠI SÀI GÒN- TNHH MTV- TRUNG TÂM THƯƠNG MẠI SATRA VÕ VĂN KIỆT" u="1"/>
        <s v="CÔNG TY TNHH VÒNG TRÒN ĐỎ" u="1"/>
        <s v="CÔNG TY TNHH OKONO VIỆT NAM" u="1"/>
        <s v="CÔNG TY TNHH THƯƠNG MẠI LARIA" u="1"/>
        <s v="CÔNG TY CỔ PHẦN SÀI GÒN HD" u="1"/>
        <s v="CÔNG TY TNHH PHÂN PHỐI Á ÂU" u="1"/>
        <s v="CÔNG TY TNHH THƯƠNG MẠI K &amp; K TOÀN CẦU" u="1"/>
        <s v="TRẦN HẢI ĐĂNG" u="1"/>
        <s v="CÔNG TY CỔ PHẦN T - MARTSTORES" u="1"/>
        <s v="TRUNG TÂM THƯƠNG MẠI SATRA CỦ CHI" u="1"/>
        <s v="TRUNG TÂM ĐIỀU HÀNH SATRAFOODS" u="1"/>
        <s v="CHI NHÁNH NHA TRANG - CÔNG TY TNHH VIỆT Ý HÀ NỘI CENTER" u="1"/>
        <s v="CÔNG TY CỔ PHẦN THƯƠNG MẠI LONG BEACH" u="1"/>
        <s v="CÔNG TY CỔ PHẦN SEVEN SYSTEM VIỆT NAM" u="1"/>
        <s v="CÔNG TY TNHH KINH DOANH THƯƠNG MẠI VÀ DỊCH VỤ SUNSHINE MART" u="1"/>
        <s v="TỔNG CÔNG TY BƯU ĐIỆN VIỆT NAM" u="1"/>
        <s v="CÔNG TY CỔ PHẦN PT" u="1"/>
        <s v="CÔNG TY CỔ PHẦN SIBA FOOD VIỆT NAM" u="1"/>
        <s v="CÔNG TY CỔ PHẦN DỊCH VỤ THƯƠNG MẠI VITAL GO" u="1"/>
        <s v="CÔNG TY CỔ PHẦN THƯƠNG MẠI VÀ DỊCH VỤ MINH CẦU" u="1"/>
        <s v="CÔNG TY TNHH SẢN XUẤT THƯƠNG MẠI DỊCH VỤ NHẬT MINH BAKERY" u="1"/>
        <e v="#N/A" u="1"/>
        <s v="CHI NHÁNH CÔNG TY TNHH VÒNG TRÒN ĐỎ TẠI HÀ NỘI" u="1"/>
        <s v="CHI NHÁNH CÔNG TY CỔ PHẦN SIBA FOOD VIỆT NAM TẠI HÀ NỘI" u="1"/>
        <s v="CÔNG TY TNHH VIỆT Ý" u="1"/>
        <s v="CHI NHÁNH TỔNG CÔNG TY THƯƠNG MẠI SÀI GÒN - TNHH MỘT THÀNH VIÊN - TRUNG TÂM PHÁT TRIỂN ĐỊA ỐC SATRA" u="1"/>
      </sharedItems>
    </cacheField>
    <cacheField name="Nhân viên sal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46">
  <r>
    <x v="0"/>
    <x v="0"/>
    <d v="2025-10-09T00:00:00"/>
    <s v="BH/207/2025787"/>
    <d v="2025-10-09T00:00:00"/>
    <n v="65712"/>
    <s v="TC251008-01011-00046"/>
    <n v="1567350"/>
    <n v="0"/>
    <n v="125388"/>
    <n v="1692738"/>
    <s v="Tồn đầu kỳ"/>
    <d v="2026-01-12T00:00:00"/>
    <m/>
    <n v="1692738"/>
    <n v="0"/>
    <n v="1692738"/>
    <n v="0"/>
    <d v="2025-10-09T00:00:00"/>
    <m/>
    <d v="2025-10-09T00:00:00"/>
    <n v="0"/>
    <m/>
    <s v=""/>
    <s v="Đã thanh toán"/>
    <d v="2025-10-09T00:00:00"/>
    <d v="2026-01-12T00:00:00"/>
    <m/>
    <m/>
    <x v="0"/>
    <x v="0"/>
    <s v="SG011"/>
  </r>
  <r>
    <x v="1"/>
    <x v="1"/>
    <d v="2025-10-10T00:00:00"/>
    <s v="BH/207/2025905"/>
    <d v="2025-10-10T00:00:00"/>
    <n v="66818"/>
    <s v="251009-01001-00036 - LOTTE NAM SÀI GÒN"/>
    <n v="2688660"/>
    <n v="0"/>
    <n v="215093"/>
    <n v="2903753"/>
    <s v="Tồn đầu kỳ"/>
    <d v="2026-01-12T00:00:00"/>
    <m/>
    <n v="2903753"/>
    <n v="0"/>
    <n v="2903753"/>
    <n v="0"/>
    <d v="2025-10-10T00:00:00"/>
    <m/>
    <d v="2025-10-10T00:00:00"/>
    <n v="0"/>
    <m/>
    <s v=""/>
    <s v="Đã thanh toán"/>
    <d v="2025-10-10T00:00:00"/>
    <d v="2026-01-12T00:00:00"/>
    <m/>
    <m/>
    <x v="0"/>
    <x v="0"/>
    <s v="SG009"/>
  </r>
  <r>
    <x v="1"/>
    <x v="1"/>
    <d v="2025-10-14T00:00:00"/>
    <s v="BH/207/20251481"/>
    <d v="2025-10-14T00:00:00"/>
    <n v="67114"/>
    <s v="251013-01001-00448 - LOTTE NAM SÀI GÒN"/>
    <n v="4176755"/>
    <n v="0"/>
    <n v="334140"/>
    <n v="4510895"/>
    <s v="Tồn đầu kỳ"/>
    <d v="2026-01-12T00:00:00"/>
    <m/>
    <n v="4510895"/>
    <n v="0"/>
    <n v="4510895"/>
    <n v="0"/>
    <d v="2025-10-14T00:00:00"/>
    <m/>
    <d v="2025-10-14T00:00:00"/>
    <n v="0"/>
    <m/>
    <s v=""/>
    <s v="Đã thanh toán"/>
    <d v="2025-10-14T00:00:00"/>
    <d v="2026-01-12T00:00:00"/>
    <m/>
    <m/>
    <x v="0"/>
    <x v="0"/>
    <s v="SG009"/>
  </r>
  <r>
    <x v="2"/>
    <x v="2"/>
    <d v="2025-11-11T00:00:00"/>
    <s v="BH2374213"/>
    <d v="2025-11-11T00:00:00"/>
    <n v="74901"/>
    <s v="TC251110-01009-00048"/>
    <n v="4196020"/>
    <n v="0"/>
    <n v="335682"/>
    <n v="4531702"/>
    <s v="Tồn đầu kỳ"/>
    <d v="2026-01-12T00:00:00"/>
    <m/>
    <n v="4531702"/>
    <n v="0"/>
    <n v="4531702"/>
    <n v="0"/>
    <d v="2025-11-11T00:00:00"/>
    <m/>
    <d v="2025-11-11T00:00:00"/>
    <n v="0"/>
    <m/>
    <s v=""/>
    <s v="Đã thanh toán"/>
    <d v="2025-11-11T00:00:00"/>
    <d v="2026-01-12T00:00:00"/>
    <m/>
    <m/>
    <x v="0"/>
    <x v="0"/>
    <s v="SG002"/>
  </r>
  <r>
    <x v="3"/>
    <x v="3"/>
    <d v="2025-11-11T00:00:00"/>
    <s v="BH2374215"/>
    <d v="2025-11-11T00:00:00"/>
    <n v="74903"/>
    <s v="TC251110-01016-00029"/>
    <n v="3409230"/>
    <n v="0"/>
    <n v="272738"/>
    <n v="3681968"/>
    <s v="Tồn đầu kỳ"/>
    <d v="2026-01-12T00:00:00"/>
    <m/>
    <n v="3681968"/>
    <n v="0"/>
    <n v="3681968"/>
    <n v="0"/>
    <d v="2025-11-11T00:00:00"/>
    <m/>
    <d v="2025-11-11T00:00:00"/>
    <n v="0"/>
    <m/>
    <s v=""/>
    <s v="Đã thanh toán"/>
    <d v="2025-11-11T00:00:00"/>
    <d v="2026-01-12T00:00:00"/>
    <m/>
    <m/>
    <x v="0"/>
    <x v="0"/>
    <s v="SG011"/>
  </r>
  <r>
    <x v="4"/>
    <x v="4"/>
    <d v="2025-11-13T00:00:00"/>
    <s v="BH2374347"/>
    <d v="2025-11-13T00:00:00"/>
    <n v="75087"/>
    <s v="TC251110-01013-00240"/>
    <n v="555290"/>
    <n v="0"/>
    <n v="44423"/>
    <n v="599713"/>
    <s v="Tồn đầu kỳ"/>
    <d v="2026-01-12T00:00:00"/>
    <m/>
    <n v="599713"/>
    <n v="0"/>
    <n v="599713"/>
    <n v="0"/>
    <d v="2025-11-13T00:00:00"/>
    <m/>
    <d v="2025-11-13T00:00:00"/>
    <n v="0"/>
    <m/>
    <s v=""/>
    <s v="Đã thanh toán"/>
    <d v="2025-11-13T00:00:00"/>
    <d v="2026-01-12T00:00:00"/>
    <m/>
    <m/>
    <x v="0"/>
    <x v="0"/>
    <s v="SG011"/>
  </r>
  <r>
    <x v="5"/>
    <x v="5"/>
    <d v="2025-11-13T00:00:00"/>
    <s v="BH2374350"/>
    <d v="2025-11-13T00:00:00"/>
    <n v="75089"/>
    <s v="TC251110-01006-00071"/>
    <n v="1567350"/>
    <n v="0"/>
    <n v="125388"/>
    <n v="1692738"/>
    <s v="Tồn đầu kỳ"/>
    <d v="2026-01-12T00:00:00"/>
    <m/>
    <n v="1692738"/>
    <n v="0"/>
    <n v="1692738"/>
    <n v="0"/>
    <d v="2025-11-13T00:00:00"/>
    <m/>
    <d v="2025-11-13T00:00:00"/>
    <n v="0"/>
    <m/>
    <s v=""/>
    <s v="Đã thanh toán"/>
    <d v="2025-11-13T00:00:00"/>
    <d v="2026-01-12T00:00:00"/>
    <m/>
    <m/>
    <x v="0"/>
    <x v="0"/>
    <s v="SG011"/>
  </r>
  <r>
    <x v="6"/>
    <x v="6"/>
    <d v="2025-11-13T00:00:00"/>
    <s v="BH2374351"/>
    <d v="2025-11-13T00:00:00"/>
    <n v="75090"/>
    <s v="TC251110-01004-00163"/>
    <n v="1891140"/>
    <n v="0"/>
    <n v="151291"/>
    <n v="2042431"/>
    <s v="Tồn đầu kỳ"/>
    <d v="2026-01-12T00:00:00"/>
    <m/>
    <n v="2042431"/>
    <n v="0"/>
    <n v="2042431"/>
    <n v="0"/>
    <d v="2025-11-13T00:00:00"/>
    <m/>
    <d v="2025-11-13T00:00:00"/>
    <n v="0"/>
    <m/>
    <s v=""/>
    <s v="Đã thanh toán"/>
    <d v="2025-11-13T00:00:00"/>
    <d v="2026-01-12T00:00:00"/>
    <m/>
    <m/>
    <x v="0"/>
    <x v="0"/>
    <s v="SG011"/>
  </r>
  <r>
    <x v="7"/>
    <x v="7"/>
    <d v="2025-11-17T00:00:00"/>
    <s v="BH2367730"/>
    <d v="2025-11-17T00:00:00"/>
    <n v="76765"/>
    <s v="Bán hàng CÔNG TY CỔ PHẦN TRUNG TÂM THƯƠNG MẠI LOTTE VIỆT NAM - CHI NHÁNH TÂY HỒ theo hóa đơn 00076765"/>
    <n v="2185490"/>
    <n v="0"/>
    <n v="174839"/>
    <n v="2360329"/>
    <s v="Tồn đầu kỳ"/>
    <d v="2026-01-12T00:00:00"/>
    <m/>
    <n v="2360329"/>
    <n v="0"/>
    <n v="2360329"/>
    <n v="0"/>
    <d v="2025-11-17T00:00:00"/>
    <m/>
    <d v="2025-11-17T00:00:00"/>
    <n v="0"/>
    <m/>
    <s v=""/>
    <s v="Đã thanh toán"/>
    <d v="2025-11-17T00:00:00"/>
    <d v="2026-01-12T00:00:00"/>
    <m/>
    <m/>
    <x v="0"/>
    <x v="0"/>
    <s v="HN008"/>
  </r>
  <r>
    <x v="3"/>
    <x v="3"/>
    <d v="2025-11-20T00:00:00"/>
    <s v="BH2375687"/>
    <d v="2025-11-20T00:00:00"/>
    <n v="77040"/>
    <s v="TC251119-01016-00014"/>
    <n v="3855730"/>
    <n v="0"/>
    <n v="308458"/>
    <n v="4164188"/>
    <s v="Tồn đầu kỳ"/>
    <d v="2026-01-12T00:00:00"/>
    <m/>
    <n v="4164188"/>
    <n v="0"/>
    <n v="4164188"/>
    <n v="0"/>
    <d v="2025-11-20T00:00:00"/>
    <m/>
    <d v="2025-11-20T00:00:00"/>
    <n v="0"/>
    <m/>
    <s v=""/>
    <s v="Đã thanh toán"/>
    <d v="2025-11-20T00:00:00"/>
    <d v="2026-01-12T00:00:00"/>
    <m/>
    <m/>
    <x v="0"/>
    <x v="0"/>
    <s v="SG011"/>
  </r>
  <r>
    <x v="1"/>
    <x v="1"/>
    <d v="2025-11-20T00:00:00"/>
    <s v="BH2375701"/>
    <d v="2025-11-20T00:00:00"/>
    <n v="77428"/>
    <s v="251119-01002-00033 - LOTTEMART PHÚ THỌ"/>
    <n v="1474410"/>
    <n v="0"/>
    <n v="117953"/>
    <n v="1592363"/>
    <s v="Tồn đầu kỳ"/>
    <d v="2026-01-12T00:00:00"/>
    <m/>
    <n v="1592363"/>
    <n v="0"/>
    <n v="1592363"/>
    <n v="0"/>
    <d v="2025-11-20T00:00:00"/>
    <m/>
    <d v="2025-11-20T00:00:00"/>
    <n v="0"/>
    <m/>
    <s v=""/>
    <s v="Đã thanh toán"/>
    <d v="2025-11-20T00:00:00"/>
    <d v="2026-01-12T00:00:00"/>
    <m/>
    <m/>
    <x v="0"/>
    <x v="0"/>
    <s v="SG009"/>
  </r>
  <r>
    <x v="8"/>
    <x v="8"/>
    <d v="2025-11-20T00:00:00"/>
    <s v="BH2375703"/>
    <d v="2025-11-20T00:00:00"/>
    <n v="77473"/>
    <s v="251119-01010-00063"/>
    <n v="1190660"/>
    <n v="0"/>
    <n v="95253"/>
    <n v="1285913"/>
    <s v="Tồn đầu kỳ"/>
    <d v="2026-01-12T00:00:00"/>
    <m/>
    <n v="1285913"/>
    <n v="0"/>
    <n v="1285913"/>
    <n v="0"/>
    <d v="2025-11-20T00:00:00"/>
    <m/>
    <d v="2025-11-20T00:00:00"/>
    <n v="0"/>
    <m/>
    <s v=""/>
    <s v="Đã thanh toán"/>
    <d v="2025-11-20T00:00:00"/>
    <d v="2026-01-12T00:00:00"/>
    <m/>
    <m/>
    <x v="0"/>
    <x v="0"/>
    <s v="SG039"/>
  </r>
  <r>
    <x v="9"/>
    <x v="9"/>
    <d v="2025-11-20T00:00:00"/>
    <s v="BH2375709"/>
    <d v="2025-11-20T00:00:00"/>
    <n v="77593"/>
    <s v="251117-01012-00362"/>
    <n v="2896570"/>
    <n v="0"/>
    <n v="231726"/>
    <n v="3128296"/>
    <s v="Tồn đầu kỳ"/>
    <d v="2026-01-12T00:00:00"/>
    <m/>
    <n v="3128296"/>
    <n v="0"/>
    <n v="3128296"/>
    <n v="0"/>
    <d v="2025-11-20T00:00:00"/>
    <m/>
    <d v="2025-11-20T00:00:00"/>
    <n v="0"/>
    <m/>
    <s v=""/>
    <s v="Đã thanh toán"/>
    <d v="2025-11-20T00:00:00"/>
    <d v="2026-01-12T00:00:00"/>
    <m/>
    <m/>
    <x v="0"/>
    <x v="0"/>
    <s v="SG023"/>
  </r>
  <r>
    <x v="1"/>
    <x v="1"/>
    <d v="2025-11-21T00:00:00"/>
    <s v="BH2375739"/>
    <d v="2025-11-21T00:00:00"/>
    <n v="77945"/>
    <s v="251120-01001-00265 - LOTTE NAM SÀI GÒN"/>
    <n v="1166110"/>
    <n v="0"/>
    <n v="93289"/>
    <n v="1259399"/>
    <s v="Tồn đầu kỳ"/>
    <d v="2026-01-12T00:00:00"/>
    <m/>
    <n v="1259399"/>
    <n v="0"/>
    <n v="1259399"/>
    <n v="0"/>
    <d v="2025-11-21T00:00:00"/>
    <m/>
    <d v="2025-11-21T00:00:00"/>
    <n v="0"/>
    <m/>
    <s v=""/>
    <s v="Đã thanh toán"/>
    <d v="2025-11-21T00:00:00"/>
    <d v="2026-01-12T00:00:00"/>
    <m/>
    <m/>
    <x v="0"/>
    <x v="0"/>
    <s v="SG009"/>
  </r>
  <r>
    <x v="1"/>
    <x v="1"/>
    <d v="2025-11-21T00:00:00"/>
    <s v="BH2375740"/>
    <d v="2025-11-21T00:00:00"/>
    <n v="77946"/>
    <s v="251119-01001-00221 - LOTTE NAM SÀI GÒN"/>
    <n v="1190660"/>
    <n v="0"/>
    <n v="95253"/>
    <n v="1285913"/>
    <s v="Tồn đầu kỳ"/>
    <d v="2026-01-12T00:00:00"/>
    <m/>
    <n v="1285913"/>
    <n v="0"/>
    <n v="1285913"/>
    <n v="0"/>
    <d v="2025-11-21T00:00:00"/>
    <m/>
    <d v="2025-11-21T00:00:00"/>
    <n v="0"/>
    <m/>
    <s v=""/>
    <s v="Đã thanh toán"/>
    <d v="2025-11-21T00:00:00"/>
    <d v="2026-01-12T00:00:00"/>
    <m/>
    <m/>
    <x v="0"/>
    <x v="0"/>
    <s v="SG009"/>
  </r>
  <r>
    <x v="6"/>
    <x v="6"/>
    <d v="2025-11-22T00:00:00"/>
    <s v="BH2375808"/>
    <d v="2025-11-22T00:00:00"/>
    <n v="78349"/>
    <s v="TC251121-01004-00062"/>
    <n v="1318620"/>
    <n v="0"/>
    <n v="105490"/>
    <n v="1424110"/>
    <s v="Tồn đầu kỳ"/>
    <d v="2026-01-12T00:00:00"/>
    <m/>
    <n v="1424110"/>
    <n v="0"/>
    <n v="1424110"/>
    <n v="0"/>
    <d v="2025-11-22T00:00:00"/>
    <m/>
    <d v="2025-11-22T00:00:00"/>
    <n v="0"/>
    <m/>
    <s v=""/>
    <s v="Đã thanh toán"/>
    <d v="2025-11-22T00:00:00"/>
    <d v="2026-01-12T00:00:00"/>
    <m/>
    <m/>
    <x v="0"/>
    <x v="0"/>
    <s v="SG011"/>
  </r>
  <r>
    <x v="6"/>
    <x v="6"/>
    <d v="2025-11-22T00:00:00"/>
    <s v="BH2375809"/>
    <d v="2025-11-22T00:00:00"/>
    <n v="78350"/>
    <s v="TC251121-01004-00224"/>
    <n v="1190660"/>
    <n v="0"/>
    <n v="95253"/>
    <n v="1285913"/>
    <s v="Tồn đầu kỳ"/>
    <d v="2026-01-12T00:00:00"/>
    <m/>
    <n v="1285913"/>
    <n v="0"/>
    <n v="1285913"/>
    <n v="0"/>
    <d v="2025-11-22T00:00:00"/>
    <m/>
    <d v="2025-11-22T00:00:00"/>
    <n v="0"/>
    <m/>
    <s v=""/>
    <s v="Đã thanh toán"/>
    <d v="2025-11-22T00:00:00"/>
    <d v="2026-01-12T00:00:00"/>
    <m/>
    <m/>
    <x v="0"/>
    <x v="0"/>
    <s v="SG011"/>
  </r>
  <r>
    <x v="9"/>
    <x v="9"/>
    <d v="2025-11-22T00:00:00"/>
    <s v="BH2375840"/>
    <d v="2025-11-22T00:00:00"/>
    <n v="78380"/>
    <s v="251120-01012-00299"/>
    <n v="1190660"/>
    <n v="0"/>
    <n v="95253"/>
    <n v="1285913"/>
    <s v="Tồn đầu kỳ"/>
    <d v="2026-01-12T00:00:00"/>
    <m/>
    <n v="1285913"/>
    <n v="0"/>
    <n v="1285913"/>
    <n v="0"/>
    <d v="2025-11-22T00:00:00"/>
    <m/>
    <d v="2025-11-22T00:00:00"/>
    <n v="0"/>
    <m/>
    <s v=""/>
    <s v="Đã thanh toán"/>
    <d v="2025-11-22T00:00:00"/>
    <d v="2026-01-12T00:00:00"/>
    <m/>
    <m/>
    <x v="0"/>
    <x v="0"/>
    <s v="SG023"/>
  </r>
  <r>
    <x v="7"/>
    <x v="7"/>
    <d v="2025-11-24T00:00:00"/>
    <s v="BH2368625"/>
    <d v="2025-11-24T00:00:00"/>
    <n v="78466"/>
    <s v="Bán hàng CÔNG TY CỔ PHẦN TRUNG TÂM THƯƠNG MẠI LOTTE VIỆT NAM - CHI NHÁNH TÂY HỒ theo hóa đơn 00078466"/>
    <n v="2145450"/>
    <n v="0"/>
    <n v="171636"/>
    <n v="2317086"/>
    <s v="Tồn đầu kỳ"/>
    <d v="2026-01-12T00:00:00"/>
    <m/>
    <n v="2317086"/>
    <n v="0"/>
    <n v="2317086"/>
    <n v="0"/>
    <d v="2025-11-24T00:00:00"/>
    <m/>
    <d v="2025-11-24T00:00:00"/>
    <n v="0"/>
    <m/>
    <s v=""/>
    <s v="Đã thanh toán"/>
    <d v="2025-11-24T00:00:00"/>
    <d v="2026-01-12T00:00:00"/>
    <m/>
    <m/>
    <x v="0"/>
    <x v="0"/>
    <s v="HN008"/>
  </r>
  <r>
    <x v="7"/>
    <x v="7"/>
    <d v="2025-11-24T00:00:00"/>
    <s v="BH2368626"/>
    <d v="2025-11-24T00:00:00"/>
    <n v="78467"/>
    <s v="Bán hàng CÔNG TY CỔ PHẦN TRUNG TÂM THƯƠNG MẠI LOTTE VIỆT NAM - CHI NHÁNH TÂY HỒ theo hóa đơn 00078467"/>
    <n v="1178385"/>
    <n v="0"/>
    <n v="94271"/>
    <n v="1272656"/>
    <s v="Tồn đầu kỳ"/>
    <d v="2026-01-12T00:00:00"/>
    <m/>
    <n v="1272656"/>
    <n v="0"/>
    <n v="1272656"/>
    <n v="0"/>
    <d v="2025-11-24T00:00:00"/>
    <m/>
    <d v="2025-11-24T00:00:00"/>
    <n v="0"/>
    <m/>
    <s v=""/>
    <s v="Đã thanh toán"/>
    <d v="2025-11-24T00:00:00"/>
    <d v="2026-01-12T00:00:00"/>
    <m/>
    <m/>
    <x v="0"/>
    <x v="0"/>
    <s v="HN008"/>
  </r>
  <r>
    <x v="9"/>
    <x v="9"/>
    <d v="2025-11-24T00:00:00"/>
    <s v="BH2376208"/>
    <d v="2025-11-24T00:00:00"/>
    <n v="78456"/>
    <s v="251122-01012-00087"/>
    <n v="4994010"/>
    <n v="0"/>
    <n v="399521"/>
    <n v="5393531"/>
    <s v="Tồn đầu kỳ"/>
    <d v="2026-01-12T00:00:00"/>
    <m/>
    <n v="5393531"/>
    <n v="0"/>
    <n v="5393531"/>
    <n v="0"/>
    <d v="2025-11-24T00:00:00"/>
    <m/>
    <d v="2025-11-24T00:00:00"/>
    <n v="0"/>
    <m/>
    <s v=""/>
    <s v="Đã thanh toán"/>
    <d v="2025-11-24T00:00:00"/>
    <d v="2026-01-12T00:00:00"/>
    <m/>
    <m/>
    <x v="0"/>
    <x v="0"/>
    <s v="SG023"/>
  </r>
  <r>
    <x v="9"/>
    <x v="9"/>
    <d v="2025-11-24T00:00:00"/>
    <s v="BH2376209"/>
    <d v="2025-11-24T00:00:00"/>
    <n v="78458"/>
    <s v="251124-01012-00176"/>
    <n v="2948820"/>
    <n v="0"/>
    <n v="235906"/>
    <n v="3184726"/>
    <s v="Tồn đầu kỳ"/>
    <d v="2026-01-12T00:00:00"/>
    <m/>
    <n v="3184726"/>
    <n v="0"/>
    <n v="3184726"/>
    <n v="0"/>
    <d v="2025-11-24T00:00:00"/>
    <m/>
    <d v="2025-11-24T00:00:00"/>
    <n v="0"/>
    <m/>
    <s v=""/>
    <s v="Đã thanh toán"/>
    <d v="2025-11-24T00:00:00"/>
    <d v="2026-01-12T00:00:00"/>
    <m/>
    <m/>
    <x v="0"/>
    <x v="0"/>
    <s v="SG023"/>
  </r>
  <r>
    <x v="0"/>
    <x v="0"/>
    <d v="2025-11-24T00:00:00"/>
    <s v="BH2376250"/>
    <d v="2025-11-24T00:00:00"/>
    <n v="78504"/>
    <s v="TC251124-01011-00246"/>
    <n v="8334620"/>
    <n v="0"/>
    <n v="666770"/>
    <n v="9001390"/>
    <s v="Tồn đầu kỳ"/>
    <d v="2026-01-12T00:00:00"/>
    <m/>
    <n v="9001390"/>
    <n v="0"/>
    <n v="9001390"/>
    <n v="0"/>
    <d v="2025-11-24T00:00:00"/>
    <m/>
    <d v="2025-11-24T00:00:00"/>
    <n v="0"/>
    <m/>
    <s v=""/>
    <s v="Đã thanh toán"/>
    <d v="2025-11-24T00:00:00"/>
    <d v="2026-01-12T00:00:00"/>
    <m/>
    <m/>
    <x v="0"/>
    <x v="0"/>
    <s v="SG011"/>
  </r>
  <r>
    <x v="5"/>
    <x v="5"/>
    <d v="2025-11-25T00:00:00"/>
    <s v="BH2376248"/>
    <d v="2025-11-25T00:00:00"/>
    <n v="78502"/>
    <s v="TC251124-01006-00147"/>
    <n v="1318620"/>
    <n v="0"/>
    <n v="105490"/>
    <n v="1424110"/>
    <s v="Tồn đầu kỳ"/>
    <d v="2026-01-12T00:00:00"/>
    <m/>
    <n v="1424110"/>
    <n v="0"/>
    <n v="1424110"/>
    <n v="0"/>
    <d v="2025-11-25T00:00:00"/>
    <m/>
    <d v="2025-11-25T00:00:00"/>
    <n v="0"/>
    <m/>
    <s v=""/>
    <s v="Đã thanh toán"/>
    <d v="2025-11-25T00:00:00"/>
    <d v="2026-01-12T00:00:00"/>
    <m/>
    <m/>
    <x v="0"/>
    <x v="0"/>
    <s v="SG011"/>
  </r>
  <r>
    <x v="5"/>
    <x v="5"/>
    <d v="2025-11-25T00:00:00"/>
    <s v="BH2376249"/>
    <d v="2025-11-25T00:00:00"/>
    <n v="78503"/>
    <s v="TC251124-01006-00412"/>
    <n v="583055"/>
    <n v="0"/>
    <n v="46644"/>
    <n v="629699"/>
    <s v="Tồn đầu kỳ"/>
    <d v="2026-01-12T00:00:00"/>
    <m/>
    <n v="629699"/>
    <n v="0"/>
    <n v="629699"/>
    <n v="0"/>
    <d v="2025-11-25T00:00:00"/>
    <m/>
    <d v="2025-11-25T00:00:00"/>
    <n v="0"/>
    <m/>
    <s v=""/>
    <s v="Đã thanh toán"/>
    <d v="2025-11-25T00:00:00"/>
    <d v="2026-01-12T00:00:00"/>
    <m/>
    <m/>
    <x v="0"/>
    <x v="0"/>
    <s v="SG011"/>
  </r>
  <r>
    <x v="1"/>
    <x v="1"/>
    <d v="2025-11-28T00:00:00"/>
    <s v="BH2376503"/>
    <d v="2025-11-28T00:00:00"/>
    <n v="79387"/>
    <s v="251125-01001-00074 - LOTTE NAM SÀI GÒN"/>
    <n v="4762640"/>
    <n v="0"/>
    <n v="381011"/>
    <n v="5143651"/>
    <s v="Tồn đầu kỳ"/>
    <d v="2026-01-12T00:00:00"/>
    <m/>
    <n v="5143651"/>
    <n v="0"/>
    <n v="5143651"/>
    <n v="0"/>
    <d v="2025-11-28T00:00:00"/>
    <m/>
    <d v="2025-11-28T00:00:00"/>
    <n v="0"/>
    <m/>
    <s v=""/>
    <s v="Đã thanh toán"/>
    <d v="2025-11-28T00:00:00"/>
    <d v="2026-01-12T00:00:00"/>
    <m/>
    <m/>
    <x v="0"/>
    <x v="0"/>
    <s v="SG009"/>
  </r>
  <r>
    <x v="1"/>
    <x v="1"/>
    <d v="2025-11-28T00:00:00"/>
    <s v="BH2376504"/>
    <d v="2025-11-28T00:00:00"/>
    <n v="79388"/>
    <s v="251124-01001-00482 - LOTTE NAM SÀI GÒN"/>
    <n v="1190660"/>
    <n v="0"/>
    <n v="95253"/>
    <n v="1285913"/>
    <s v="Tồn đầu kỳ"/>
    <d v="2026-01-12T00:00:00"/>
    <m/>
    <n v="1285913"/>
    <n v="0"/>
    <n v="1285913"/>
    <n v="0"/>
    <d v="2025-11-28T00:00:00"/>
    <m/>
    <d v="2025-11-28T00:00:00"/>
    <n v="0"/>
    <m/>
    <s v=""/>
    <s v="Đã thanh toán"/>
    <d v="2025-11-28T00:00:00"/>
    <d v="2026-01-12T00:00:00"/>
    <m/>
    <m/>
    <x v="0"/>
    <x v="0"/>
    <s v="SG009"/>
  </r>
  <r>
    <x v="4"/>
    <x v="4"/>
    <d v="2025-11-29T00:00:00"/>
    <s v="BH2376585"/>
    <d v="2025-11-29T00:00:00"/>
    <n v="79424"/>
    <s v="TC251126-01013-00267"/>
    <n v="3017000"/>
    <n v="0"/>
    <n v="241360"/>
    <n v="3258360"/>
    <s v="Tồn đầu kỳ"/>
    <d v="2026-01-30T00:00:00"/>
    <m/>
    <n v="3258360"/>
    <n v="0"/>
    <n v="3258360"/>
    <n v="0"/>
    <d v="2025-11-29T00:00:00"/>
    <m/>
    <d v="2025-11-29T00:00:00"/>
    <n v="0"/>
    <m/>
    <s v=""/>
    <s v="Đã thanh toán"/>
    <d v="2025-11-29T00:00:00"/>
    <d v="2026-01-30T00:00:00"/>
    <m/>
    <m/>
    <x v="0"/>
    <x v="0"/>
    <s v="SG011"/>
  </r>
  <r>
    <x v="4"/>
    <x v="4"/>
    <d v="2025-11-29T00:00:00"/>
    <s v="BH2376586"/>
    <d v="2025-11-29T00:00:00"/>
    <n v="79425"/>
    <s v="TC251128-01013-00045"/>
    <n v="3592610"/>
    <n v="0"/>
    <n v="287409"/>
    <n v="3880019"/>
    <s v="Tồn đầu kỳ"/>
    <d v="2026-01-30T00:00:00"/>
    <m/>
    <n v="3880019"/>
    <n v="0"/>
    <n v="3880019"/>
    <n v="0"/>
    <d v="2025-11-29T00:00:00"/>
    <m/>
    <d v="2025-11-29T00:00:00"/>
    <n v="0"/>
    <m/>
    <s v=""/>
    <s v="Đã thanh toán"/>
    <d v="2025-11-29T00:00:00"/>
    <d v="2026-01-30T00:00:00"/>
    <m/>
    <m/>
    <x v="0"/>
    <x v="0"/>
    <s v="SG011"/>
  </r>
  <r>
    <x v="3"/>
    <x v="3"/>
    <d v="2025-11-29T00:00:00"/>
    <s v="BH2376587"/>
    <d v="2025-11-29T00:00:00"/>
    <n v="79426"/>
    <s v="TC251127-01016-00011"/>
    <n v="5060300"/>
    <n v="0"/>
    <n v="404824"/>
    <n v="5465124"/>
    <s v="Tồn đầu kỳ"/>
    <d v="2026-01-30T00:00:00"/>
    <m/>
    <n v="5465124"/>
    <n v="0"/>
    <n v="5465124"/>
    <n v="0"/>
    <d v="2025-11-29T00:00:00"/>
    <m/>
    <d v="2025-11-29T00:00:00"/>
    <n v="0"/>
    <m/>
    <s v=""/>
    <s v="Đã thanh toán"/>
    <d v="2025-11-29T00:00:00"/>
    <d v="2026-01-30T00:00:00"/>
    <m/>
    <m/>
    <x v="0"/>
    <x v="0"/>
    <s v="SG011"/>
  </r>
  <r>
    <x v="9"/>
    <x v="9"/>
    <d v="2025-12-01T00:00:00"/>
    <s v="BH2377268"/>
    <d v="2025-12-01T00:00:00"/>
    <n v="80078"/>
    <s v="251128-01012-00069"/>
    <n v="5101110"/>
    <n v="0"/>
    <n v="408089"/>
    <n v="5509199"/>
    <s v="Tồn đầu kỳ"/>
    <d v="2026-01-30T00:00:00"/>
    <m/>
    <n v="5509199"/>
    <n v="0"/>
    <n v="5509199"/>
    <n v="0"/>
    <d v="2025-12-01T00:00:00"/>
    <m/>
    <d v="2025-12-01T00:00:00"/>
    <n v="0"/>
    <m/>
    <s v=""/>
    <s v="Đã thanh toán"/>
    <d v="2025-12-01T00:00:00"/>
    <d v="2026-01-30T00:00:00"/>
    <m/>
    <m/>
    <x v="0"/>
    <x v="0"/>
    <s v="SG023"/>
  </r>
  <r>
    <x v="10"/>
    <x v="10"/>
    <d v="2025-12-01T00:00:00"/>
    <s v="BH2377282"/>
    <d v="2025-12-01T00:00:00"/>
    <n v="80070"/>
    <s v="251128-01005-00079"/>
    <n v="1012060"/>
    <n v="0"/>
    <n v="80965"/>
    <n v="1093025"/>
    <s v="Tồn đầu kỳ"/>
    <d v="2026-02-10T00:00:00"/>
    <m/>
    <n v="1093025"/>
    <n v="0"/>
    <n v="1093025"/>
    <n v="0"/>
    <d v="2025-12-01T00:00:00"/>
    <m/>
    <d v="2025-12-01T00:00:00"/>
    <n v="0"/>
    <m/>
    <s v=""/>
    <s v="Đã thanh toán"/>
    <d v="2025-12-01T00:00:00"/>
    <d v="2026-02-10T00:00:00"/>
    <m/>
    <m/>
    <x v="0"/>
    <x v="0"/>
    <s v="SG002"/>
  </r>
  <r>
    <x v="1"/>
    <x v="1"/>
    <d v="2025-12-01T00:00:00"/>
    <s v="BH2377292"/>
    <d v="2025-12-01T00:00:00"/>
    <n v="80099"/>
    <s v="251128-01001-00244 - LOTTE NAM SÀI GÒN"/>
    <n v="932890"/>
    <n v="0"/>
    <n v="74631"/>
    <n v="1007521"/>
    <s v="Tồn đầu kỳ"/>
    <d v="2026-02-10T00:00:00"/>
    <m/>
    <n v="1007521"/>
    <n v="0"/>
    <n v="1007521"/>
    <n v="0"/>
    <d v="2025-12-01T00:00:00"/>
    <m/>
    <d v="2025-12-01T00:00:00"/>
    <n v="0"/>
    <m/>
    <s v=""/>
    <s v="Đã thanh toán"/>
    <d v="2025-12-01T00:00:00"/>
    <d v="2026-02-10T00:00:00"/>
    <m/>
    <m/>
    <x v="0"/>
    <x v="0"/>
    <s v="SG009"/>
  </r>
  <r>
    <x v="11"/>
    <x v="11"/>
    <d v="2025-12-02T00:00:00"/>
    <s v="BH2375534"/>
    <d v="2025-11-18T00:00:00"/>
    <n v="80206"/>
    <s v="251117-01003-00057"/>
    <n v="1590160"/>
    <n v="0"/>
    <n v="127212"/>
    <n v="1717372"/>
    <s v="Tồn đầu kỳ"/>
    <d v="2026-01-30T00:00:00"/>
    <m/>
    <n v="1717372"/>
    <n v="0"/>
    <n v="1717372"/>
    <n v="0"/>
    <d v="2025-11-18T00:00:00"/>
    <m/>
    <d v="2025-11-18T00:00:00"/>
    <n v="0"/>
    <m/>
    <s v=""/>
    <s v="Đã thanh toán"/>
    <d v="2025-11-18T00:00:00"/>
    <d v="2026-01-30T00:00:00"/>
    <m/>
    <m/>
    <x v="0"/>
    <x v="0"/>
    <s v="SG002"/>
  </r>
  <r>
    <x v="12"/>
    <x v="12"/>
    <d v="2025-12-02T00:00:00"/>
    <s v="BH2369905"/>
    <d v="2025-12-02T00:00:00"/>
    <n v="80212"/>
    <s v="Bán hàng CÔNG TY CỔ PHẦN TRUNG TÂM THƯƠNG MẠI LOTTE VIỆT NAM - CHI NHÁNH BA ĐÌNH theo hóa đơn 00080212"/>
    <n v="2044525"/>
    <n v="0"/>
    <n v="163562"/>
    <n v="2208087"/>
    <s v="Tồn đầu kỳ"/>
    <d v="2026-01-30T00:00:00"/>
    <m/>
    <n v="2208087"/>
    <n v="0"/>
    <n v="2208087"/>
    <n v="0"/>
    <d v="2025-12-02T00:00:00"/>
    <m/>
    <d v="2025-12-02T00:00:00"/>
    <n v="0"/>
    <m/>
    <s v=""/>
    <s v="Đã thanh toán"/>
    <d v="2025-12-02T00:00:00"/>
    <d v="2026-01-30T00:00:00"/>
    <m/>
    <m/>
    <x v="0"/>
    <x v="0"/>
    <s v="HN008"/>
  </r>
  <r>
    <x v="7"/>
    <x v="7"/>
    <d v="2025-12-02T00:00:00"/>
    <s v="BH2369906"/>
    <d v="2025-12-02T00:00:00"/>
    <n v="80213"/>
    <s v="Bán hàng CÔNG TY CỔ PHẦN TRUNG TÂM THƯƠNG MẠI LOTTE VIỆT NAM - CHI NHÁNH TÂY HỒ theo hóa đơn 00080213"/>
    <n v="536025"/>
    <n v="0"/>
    <n v="42882"/>
    <n v="578907"/>
    <s v="Tồn đầu kỳ"/>
    <d v="2026-01-30T00:00:00"/>
    <m/>
    <n v="578907"/>
    <n v="0"/>
    <n v="578907"/>
    <n v="0"/>
    <d v="2025-12-02T00:00:00"/>
    <m/>
    <d v="2025-12-02T00:00:00"/>
    <n v="0"/>
    <m/>
    <s v=""/>
    <s v="Đã thanh toán"/>
    <d v="2025-12-02T00:00:00"/>
    <d v="2026-01-30T00:00:00"/>
    <m/>
    <m/>
    <x v="0"/>
    <x v="0"/>
    <s v="HN008"/>
  </r>
  <r>
    <x v="7"/>
    <x v="7"/>
    <d v="2025-12-02T00:00:00"/>
    <s v="BH2369907"/>
    <d v="2025-12-02T00:00:00"/>
    <n v="80214"/>
    <s v="Bán hàng CÔNG TY CỔ PHẦN TRUNG TÂM THƯƠNG MẠI LOTTE VIỆT NAM - CHI NHÁNH TÂY HỒ theo hóa đơn 00080214"/>
    <n v="1865780"/>
    <n v="0"/>
    <n v="149262"/>
    <n v="2015042"/>
    <s v="Tồn đầu kỳ"/>
    <d v="2026-02-10T00:00:00"/>
    <m/>
    <n v="2015042"/>
    <n v="0"/>
    <n v="2015042"/>
    <n v="0"/>
    <d v="2025-12-02T00:00:00"/>
    <m/>
    <d v="2025-12-02T00:00:00"/>
    <n v="0"/>
    <m/>
    <s v=""/>
    <s v="Đã thanh toán"/>
    <d v="2025-12-02T00:00:00"/>
    <d v="2026-02-10T00:00:00"/>
    <m/>
    <m/>
    <x v="0"/>
    <x v="0"/>
    <s v="HN008"/>
  </r>
  <r>
    <x v="11"/>
    <x v="11"/>
    <d v="2025-12-03T00:00:00"/>
    <s v="BH2377412"/>
    <d v="2025-12-03T00:00:00"/>
    <n v="80285"/>
    <s v="251201-01003-00017"/>
    <n v="1508500"/>
    <n v="0"/>
    <n v="120680"/>
    <n v="1629180"/>
    <s v="Tồn đầu kỳ"/>
    <d v="2026-01-30T00:00:00"/>
    <m/>
    <n v="1629180"/>
    <n v="0"/>
    <n v="1629180"/>
    <n v="0"/>
    <d v="2025-12-03T00:00:00"/>
    <m/>
    <d v="2025-12-03T00:00:00"/>
    <n v="0"/>
    <m/>
    <s v=""/>
    <s v="Đã thanh toán"/>
    <d v="2025-12-03T00:00:00"/>
    <d v="2026-01-30T00:00:00"/>
    <m/>
    <m/>
    <x v="0"/>
    <x v="0"/>
    <s v="SG002"/>
  </r>
  <r>
    <x v="11"/>
    <x v="11"/>
    <d v="2025-12-03T00:00:00"/>
    <s v="BH2377413"/>
    <d v="2025-12-03T00:00:00"/>
    <n v="80286"/>
    <s v="251130-01003-00029"/>
    <n v="1508500"/>
    <n v="0"/>
    <n v="120680"/>
    <n v="1629180"/>
    <s v="Tồn đầu kỳ"/>
    <d v="2026-01-30T00:00:00"/>
    <m/>
    <n v="1629180"/>
    <n v="0"/>
    <n v="1629180"/>
    <n v="0"/>
    <d v="2025-12-03T00:00:00"/>
    <m/>
    <d v="2025-12-03T00:00:00"/>
    <n v="0"/>
    <m/>
    <s v=""/>
    <s v="Đã thanh toán"/>
    <d v="2025-12-03T00:00:00"/>
    <d v="2026-01-30T00:00:00"/>
    <m/>
    <m/>
    <x v="0"/>
    <x v="0"/>
    <s v="SG002"/>
  </r>
  <r>
    <x v="5"/>
    <x v="5"/>
    <d v="2025-12-04T00:00:00"/>
    <s v="BH2377564"/>
    <d v="2025-12-04T00:00:00"/>
    <n v="80350"/>
    <s v="TC251202-01006-00080"/>
    <n v="3156160"/>
    <n v="0"/>
    <n v="252493"/>
    <n v="3408653"/>
    <s v="Tồn đầu kỳ"/>
    <d v="2026-01-30T00:00:00"/>
    <m/>
    <n v="3408653"/>
    <n v="0"/>
    <n v="3408653"/>
    <n v="0"/>
    <d v="2025-12-04T00:00:00"/>
    <m/>
    <d v="2025-12-04T00:00:00"/>
    <n v="0"/>
    <m/>
    <s v=""/>
    <s v="Đã thanh toán"/>
    <d v="2025-12-04T00:00:00"/>
    <d v="2026-01-30T00:00:00"/>
    <m/>
    <m/>
    <x v="0"/>
    <x v="0"/>
    <s v="SG011"/>
  </r>
  <r>
    <x v="2"/>
    <x v="2"/>
    <d v="2025-12-04T00:00:00"/>
    <s v="BH2377565"/>
    <d v="2025-12-04T00:00:00"/>
    <n v="80351"/>
    <s v="TC251203-01009-00023"/>
    <n v="4535090"/>
    <n v="0"/>
    <n v="362807"/>
    <n v="4897897"/>
    <s v="Tồn đầu kỳ"/>
    <d v="2026-02-10T00:00:00"/>
    <m/>
    <n v="4897897"/>
    <n v="0"/>
    <n v="4897897"/>
    <n v="0"/>
    <d v="2025-12-04T00:00:00"/>
    <m/>
    <d v="2025-12-04T00:00:00"/>
    <n v="0"/>
    <m/>
    <s v=""/>
    <s v="Đã thanh toán"/>
    <d v="2025-12-04T00:00:00"/>
    <d v="2026-02-10T00:00:00"/>
    <m/>
    <m/>
    <x v="0"/>
    <x v="0"/>
    <s v="SG002"/>
  </r>
  <r>
    <x v="0"/>
    <x v="0"/>
    <d v="2025-12-04T00:00:00"/>
    <s v="BH2377566"/>
    <d v="2025-12-04T00:00:00"/>
    <n v="80352"/>
    <s v="TC251203-01011-00037"/>
    <n v="1508500"/>
    <n v="0"/>
    <n v="120680"/>
    <n v="1629180"/>
    <s v="Tồn đầu kỳ"/>
    <d v="2026-01-30T00:00:00"/>
    <m/>
    <n v="1629180"/>
    <n v="0"/>
    <n v="1629180"/>
    <n v="0"/>
    <d v="2025-12-04T00:00:00"/>
    <m/>
    <d v="2025-12-04T00:00:00"/>
    <n v="0"/>
    <m/>
    <s v=""/>
    <s v="Đã thanh toán"/>
    <d v="2025-12-04T00:00:00"/>
    <d v="2026-01-30T00:00:00"/>
    <m/>
    <m/>
    <x v="0"/>
    <x v="0"/>
    <s v="SG011"/>
  </r>
  <r>
    <x v="6"/>
    <x v="6"/>
    <d v="2025-12-04T00:00:00"/>
    <s v="BH2377567"/>
    <d v="2025-12-04T00:00:00"/>
    <n v="80353"/>
    <s v="TC251203-01004-00048"/>
    <n v="1578080"/>
    <n v="0"/>
    <n v="126246"/>
    <n v="1704326"/>
    <s v="Tồn đầu kỳ"/>
    <d v="2026-01-30T00:00:00"/>
    <m/>
    <n v="1704326"/>
    <n v="0"/>
    <n v="1704326"/>
    <n v="0"/>
    <d v="2025-12-04T00:00:00"/>
    <m/>
    <d v="2025-12-04T00:00:00"/>
    <n v="0"/>
    <m/>
    <s v=""/>
    <s v="Đã thanh toán"/>
    <d v="2025-12-04T00:00:00"/>
    <d v="2026-01-30T00:00:00"/>
    <m/>
    <m/>
    <x v="0"/>
    <x v="0"/>
    <s v="SG011"/>
  </r>
  <r>
    <x v="6"/>
    <x v="6"/>
    <d v="2025-12-04T00:00:00"/>
    <s v="BH2377568"/>
    <d v="2025-12-04T00:00:00"/>
    <n v="80354"/>
    <s v="TC251203-01004-00174"/>
    <n v="506030"/>
    <n v="0"/>
    <n v="40482"/>
    <n v="546512"/>
    <s v="Tồn đầu kỳ"/>
    <d v="2026-01-30T00:00:00"/>
    <m/>
    <n v="546512"/>
    <n v="0"/>
    <n v="546512"/>
    <n v="0"/>
    <d v="2025-12-04T00:00:00"/>
    <m/>
    <d v="2025-12-04T00:00:00"/>
    <n v="0"/>
    <m/>
    <s v=""/>
    <s v="Đã thanh toán"/>
    <d v="2025-12-04T00:00:00"/>
    <d v="2026-01-30T00:00:00"/>
    <m/>
    <m/>
    <x v="0"/>
    <x v="0"/>
    <s v="SG011"/>
  </r>
  <r>
    <x v="1"/>
    <x v="1"/>
    <d v="2025-12-05T00:00:00"/>
    <s v="BH2377628"/>
    <d v="2025-12-05T00:00:00"/>
    <n v="81267"/>
    <s v="251204-01001-00024 - LOTTE NAM SÀI GÒN"/>
    <n v="3076990"/>
    <n v="0"/>
    <n v="246159"/>
    <n v="3323149"/>
    <s v="Tồn đầu kỳ"/>
    <d v="2026-01-30T00:00:00"/>
    <m/>
    <n v="3323149"/>
    <n v="0"/>
    <n v="3323149"/>
    <n v="0"/>
    <d v="2025-12-05T00:00:00"/>
    <m/>
    <d v="2025-12-05T00:00:00"/>
    <n v="0"/>
    <m/>
    <s v=""/>
    <s v="Đã thanh toán"/>
    <d v="2025-12-05T00:00:00"/>
    <d v="2026-01-30T00:00:00"/>
    <m/>
    <m/>
    <x v="0"/>
    <x v="0"/>
    <s v="SG009"/>
  </r>
  <r>
    <x v="8"/>
    <x v="8"/>
    <d v="2025-12-05T00:00:00"/>
    <s v="BH2377651"/>
    <d v="2025-12-05T00:00:00"/>
    <n v="81285"/>
    <s v="251204-01010-00109"/>
    <n v="1002470"/>
    <n v="0"/>
    <n v="80198"/>
    <n v="1082668"/>
    <s v="Tồn đầu kỳ"/>
    <d v="2026-02-10T00:00:00"/>
    <m/>
    <n v="1082668"/>
    <n v="0"/>
    <n v="1082668"/>
    <n v="0"/>
    <d v="2025-12-05T00:00:00"/>
    <m/>
    <d v="2025-12-05T00:00:00"/>
    <n v="0"/>
    <m/>
    <s v=""/>
    <s v="Đã thanh toán"/>
    <d v="2025-12-05T00:00:00"/>
    <d v="2026-02-10T00:00:00"/>
    <m/>
    <m/>
    <x v="0"/>
    <x v="0"/>
    <s v="SG039"/>
  </r>
  <r>
    <x v="10"/>
    <x v="10"/>
    <d v="2025-12-08T00:00:00"/>
    <s v="BH2378007"/>
    <d v="2025-12-08T00:00:00"/>
    <n v="82137"/>
    <s v="251205-01005-00076"/>
    <n v="1072050"/>
    <n v="0"/>
    <n v="85764"/>
    <n v="1157814"/>
    <s v="Tồn đầu kỳ"/>
    <d v="2026-01-30T00:00:00"/>
    <m/>
    <n v="1157814"/>
    <n v="0"/>
    <n v="1157814"/>
    <n v="0"/>
    <d v="2025-12-08T00:00:00"/>
    <m/>
    <d v="2025-12-08T00:00:00"/>
    <n v="0"/>
    <m/>
    <s v=""/>
    <s v="Đã thanh toán"/>
    <d v="2025-12-08T00:00:00"/>
    <d v="2026-01-30T00:00:00"/>
    <m/>
    <m/>
    <x v="0"/>
    <x v="0"/>
    <s v="SG002"/>
  </r>
  <r>
    <x v="2"/>
    <x v="2"/>
    <d v="2025-12-09T00:00:00"/>
    <s v="BH2378101"/>
    <d v="2025-12-09T00:00:00"/>
    <n v="82251"/>
    <s v="TC251208-01009-00035"/>
    <n v="3632195"/>
    <n v="0"/>
    <n v="290576"/>
    <n v="3922771"/>
    <s v="Tồn đầu kỳ"/>
    <d v="2026-02-10T00:00:00"/>
    <m/>
    <n v="3922771"/>
    <n v="0"/>
    <n v="3922771"/>
    <n v="0"/>
    <d v="2025-12-09T00:00:00"/>
    <m/>
    <d v="2025-12-09T00:00:00"/>
    <n v="0"/>
    <m/>
    <s v=""/>
    <s v="Đã thanh toán"/>
    <d v="2025-12-09T00:00:00"/>
    <d v="2026-02-10T00:00:00"/>
    <m/>
    <m/>
    <x v="0"/>
    <x v="0"/>
    <s v="SG002"/>
  </r>
  <r>
    <x v="3"/>
    <x v="3"/>
    <d v="2025-12-09T00:00:00"/>
    <s v="BH2378102"/>
    <d v="2025-12-09T00:00:00"/>
    <n v="82252"/>
    <s v="TC251208-01016-00012"/>
    <n v="4862375"/>
    <n v="0"/>
    <n v="388990"/>
    <n v="5251365"/>
    <s v="Tồn đầu kỳ"/>
    <d v="2026-02-10T00:00:00"/>
    <m/>
    <n v="5251365"/>
    <n v="0"/>
    <n v="5251365"/>
    <n v="0"/>
    <d v="2025-12-09T00:00:00"/>
    <m/>
    <d v="2025-12-09T00:00:00"/>
    <n v="0"/>
    <m/>
    <s v=""/>
    <s v="Đã thanh toán"/>
    <d v="2025-12-09T00:00:00"/>
    <d v="2026-02-10T00:00:00"/>
    <m/>
    <m/>
    <x v="0"/>
    <x v="0"/>
    <s v="SG011"/>
  </r>
  <r>
    <x v="1"/>
    <x v="1"/>
    <d v="2025-12-09T00:00:00"/>
    <s v="BH2378103"/>
    <d v="2025-12-09T00:00:00"/>
    <n v="82253"/>
    <s v="251208-01001-00309 - LOTTE NAM SÀI GÒN"/>
    <n v="6252330"/>
    <n v="0"/>
    <n v="500186"/>
    <n v="6752516"/>
    <s v="Tồn đầu kỳ"/>
    <d v="2026-02-27T00:00:00"/>
    <m/>
    <n v="6752516"/>
    <n v="0"/>
    <n v="6752516"/>
    <n v="0"/>
    <d v="2025-12-09T00:00:00"/>
    <m/>
    <d v="2025-12-09T00:00:00"/>
    <n v="0"/>
    <m/>
    <s v=""/>
    <s v="Đã thanh toán"/>
    <d v="2025-12-09T00:00:00"/>
    <d v="2026-02-27T00:00:00"/>
    <m/>
    <m/>
    <x v="0"/>
    <x v="0"/>
    <s v="SG009"/>
  </r>
  <r>
    <x v="0"/>
    <x v="0"/>
    <d v="2025-12-11T00:00:00"/>
    <s v="BH2378291"/>
    <d v="2025-12-11T00:00:00"/>
    <n v="82473"/>
    <s v="TC251210-01011-00017"/>
    <n v="3562615"/>
    <n v="0"/>
    <n v="285009"/>
    <n v="3847624"/>
    <s v="Tồn đầu kỳ"/>
    <d v="2026-02-10T00:00:00"/>
    <m/>
    <n v="3847624"/>
    <n v="0"/>
    <n v="3847624"/>
    <n v="0"/>
    <d v="2025-12-11T00:00:00"/>
    <m/>
    <d v="2025-12-11T00:00:00"/>
    <n v="0"/>
    <m/>
    <s v=""/>
    <s v="Đã thanh toán"/>
    <d v="2025-12-11T00:00:00"/>
    <d v="2026-02-10T00:00:00"/>
    <m/>
    <m/>
    <x v="0"/>
    <x v="0"/>
    <s v="SG011"/>
  </r>
  <r>
    <x v="4"/>
    <x v="4"/>
    <d v="2025-12-11T00:00:00"/>
    <s v="BH2378292"/>
    <d v="2025-12-11T00:00:00"/>
    <n v="82474"/>
    <s v="TC251209-01013-00185"/>
    <n v="4554270"/>
    <n v="0"/>
    <n v="364342"/>
    <n v="4918612"/>
    <s v="Tồn đầu kỳ"/>
    <d v="2026-02-10T00:00:00"/>
    <m/>
    <n v="4918612"/>
    <n v="0"/>
    <n v="4918612"/>
    <n v="0"/>
    <d v="2025-12-11T00:00:00"/>
    <m/>
    <d v="2025-12-11T00:00:00"/>
    <n v="0"/>
    <m/>
    <s v=""/>
    <s v="Đã thanh toán"/>
    <d v="2025-12-11T00:00:00"/>
    <d v="2026-02-10T00:00:00"/>
    <m/>
    <m/>
    <x v="0"/>
    <x v="0"/>
    <s v="SG011"/>
  </r>
  <r>
    <x v="9"/>
    <x v="9"/>
    <d v="2025-12-12T00:00:00"/>
    <s v="BH2378401"/>
    <d v="2025-12-12T00:00:00"/>
    <n v="83418"/>
    <s v="251211-01012-00328"/>
    <n v="1012060"/>
    <n v="0"/>
    <n v="80965"/>
    <n v="1093025"/>
    <s v="Tồn đầu kỳ"/>
    <d v="2026-02-10T00:00:00"/>
    <m/>
    <n v="1093025"/>
    <n v="0"/>
    <n v="1093025"/>
    <n v="0"/>
    <d v="2025-12-12T00:00:00"/>
    <m/>
    <d v="2025-12-12T00:00:00"/>
    <n v="0"/>
    <m/>
    <s v=""/>
    <s v="Đã thanh toán"/>
    <d v="2025-12-12T00:00:00"/>
    <d v="2026-02-10T00:00:00"/>
    <m/>
    <m/>
    <x v="0"/>
    <x v="0"/>
    <s v="SG023"/>
  </r>
  <r>
    <x v="1"/>
    <x v="1"/>
    <d v="2025-12-12T00:00:00"/>
    <s v="BH2378468"/>
    <d v="2025-12-12T00:00:00"/>
    <n v="83714"/>
    <s v="251211-01001-00049 - LOTTE NAM SÀI GÒN"/>
    <n v="3553025"/>
    <n v="0"/>
    <n v="284242"/>
    <n v="3837267"/>
    <s v="Tồn đầu kỳ"/>
    <d v="2026-02-10T00:00:00"/>
    <m/>
    <n v="3837267"/>
    <n v="0"/>
    <n v="3837267"/>
    <n v="0"/>
    <d v="2025-12-12T00:00:00"/>
    <m/>
    <d v="2025-12-12T00:00:00"/>
    <n v="0"/>
    <m/>
    <s v=""/>
    <s v="Đã thanh toán"/>
    <d v="2025-12-12T00:00:00"/>
    <d v="2026-02-10T00:00:00"/>
    <m/>
    <m/>
    <x v="0"/>
    <x v="0"/>
    <s v="SG009"/>
  </r>
  <r>
    <x v="1"/>
    <x v="1"/>
    <d v="2025-12-12T00:00:00"/>
    <s v="BH2378469"/>
    <d v="2025-12-12T00:00:00"/>
    <n v="83715"/>
    <s v="251211-01001-00299"/>
    <n v="972475"/>
    <n v="0"/>
    <n v="77798"/>
    <n v="1050273"/>
    <s v="Tồn đầu kỳ"/>
    <d v="2026-02-27T00:00:00"/>
    <m/>
    <n v="1050273"/>
    <n v="0"/>
    <n v="1050273"/>
    <n v="0"/>
    <d v="2025-12-12T00:00:00"/>
    <m/>
    <d v="2025-12-12T00:00:00"/>
    <n v="0"/>
    <m/>
    <s v=""/>
    <s v="Đã thanh toán"/>
    <d v="2025-12-12T00:00:00"/>
    <d v="2026-02-27T00:00:00"/>
    <m/>
    <m/>
    <x v="0"/>
    <x v="0"/>
    <s v="SG009"/>
  </r>
  <r>
    <x v="1"/>
    <x v="1"/>
    <d v="2025-12-12T00:00:00"/>
    <s v="BH2378470"/>
    <d v="2025-12-12T00:00:00"/>
    <n v="83716"/>
    <s v="251210-01001-00295 - LOTTE NAM SÀI GÒN"/>
    <n v="1042055"/>
    <n v="0"/>
    <n v="83364"/>
    <n v="1125419"/>
    <s v="Tồn đầu kỳ"/>
    <d v="2026-02-10T00:00:00"/>
    <m/>
    <n v="1125419"/>
    <n v="0"/>
    <n v="1125419"/>
    <n v="0"/>
    <d v="2025-12-12T00:00:00"/>
    <m/>
    <d v="2025-12-12T00:00:00"/>
    <n v="0"/>
    <m/>
    <s v=""/>
    <s v="Đã thanh toán"/>
    <d v="2025-12-12T00:00:00"/>
    <d v="2026-02-10T00:00:00"/>
    <m/>
    <m/>
    <x v="0"/>
    <x v="0"/>
    <s v="SG009"/>
  </r>
  <r>
    <x v="5"/>
    <x v="5"/>
    <d v="2025-12-13T00:00:00"/>
    <s v="BH2378467"/>
    <d v="2025-12-13T00:00:00"/>
    <n v="83739"/>
    <s v="TC251211-01006-00008"/>
    <n v="2024120"/>
    <n v="0"/>
    <n v="161930"/>
    <n v="2186050"/>
    <s v="Tồn đầu kỳ"/>
    <d v="2026-02-10T00:00:00"/>
    <m/>
    <n v="2186050"/>
    <n v="0"/>
    <n v="2186050"/>
    <n v="0"/>
    <d v="2025-12-13T00:00:00"/>
    <m/>
    <d v="2025-12-13T00:00:00"/>
    <n v="0"/>
    <m/>
    <s v=""/>
    <s v="Đã thanh toán"/>
    <d v="2025-12-13T00:00:00"/>
    <d v="2026-02-10T00:00:00"/>
    <m/>
    <m/>
    <x v="0"/>
    <x v="0"/>
    <s v="SG011"/>
  </r>
  <r>
    <x v="10"/>
    <x v="10"/>
    <d v="2025-12-13T00:00:00"/>
    <s v="BH2378513"/>
    <d v="2025-12-13T00:00:00"/>
    <n v="83893"/>
    <s v="251212-01005-00095"/>
    <n v="1012060"/>
    <n v="0"/>
    <n v="80965"/>
    <n v="1093025"/>
    <s v="Tồn đầu kỳ"/>
    <d v="2026-02-10T00:00:00"/>
    <m/>
    <n v="1093025"/>
    <n v="0"/>
    <n v="1093025"/>
    <n v="0"/>
    <d v="2025-12-13T00:00:00"/>
    <m/>
    <d v="2025-12-13T00:00:00"/>
    <n v="0"/>
    <m/>
    <s v=""/>
    <s v="Đã thanh toán"/>
    <d v="2025-12-13T00:00:00"/>
    <d v="2026-02-10T00:00:00"/>
    <m/>
    <m/>
    <x v="0"/>
    <x v="0"/>
    <s v="SG002"/>
  </r>
  <r>
    <x v="7"/>
    <x v="7"/>
    <d v="2025-12-15T00:00:00"/>
    <s v="BH2371774"/>
    <d v="2025-12-15T00:00:00"/>
    <n v="84071"/>
    <s v="Bán hàng CÔNG TY CỔ PHẦN TRUNG TÂM THƯƠNG MẠI LOTTE VIỆT NAM - CHI NHÁNH TÂY HỒ theo hóa đơn 00084071"/>
    <n v="1042055"/>
    <n v="0"/>
    <n v="83364"/>
    <n v="1125419"/>
    <s v="Tồn đầu kỳ"/>
    <d v="2026-02-10T00:00:00"/>
    <m/>
    <n v="1125419"/>
    <n v="0"/>
    <n v="1125419"/>
    <n v="0"/>
    <d v="2025-12-15T00:00:00"/>
    <m/>
    <d v="2025-12-15T00:00:00"/>
    <n v="0"/>
    <m/>
    <s v=""/>
    <s v="Đã thanh toán"/>
    <d v="2025-12-15T00:00:00"/>
    <d v="2026-02-10T00:00:00"/>
    <m/>
    <m/>
    <x v="0"/>
    <x v="0"/>
    <s v="HN008"/>
  </r>
  <r>
    <x v="3"/>
    <x v="3"/>
    <d v="2025-12-16T00:00:00"/>
    <s v="BH2379036"/>
    <d v="2025-12-16T00:00:00"/>
    <n v="84111"/>
    <s v="TC251215-01016-00025"/>
    <n v="2937830"/>
    <n v="0"/>
    <n v="235026"/>
    <n v="3172856"/>
    <s v="Tồn đầu kỳ"/>
    <d v="2026-02-10T00:00:00"/>
    <m/>
    <n v="3172856"/>
    <n v="0"/>
    <n v="3172856"/>
    <n v="0"/>
    <d v="2025-12-16T00:00:00"/>
    <m/>
    <d v="2025-12-16T00:00:00"/>
    <n v="0"/>
    <m/>
    <s v=""/>
    <s v="Đã thanh toán"/>
    <d v="2025-12-16T00:00:00"/>
    <d v="2026-02-10T00:00:00"/>
    <m/>
    <m/>
    <x v="0"/>
    <x v="0"/>
    <s v="SG011"/>
  </r>
  <r>
    <x v="1"/>
    <x v="1"/>
    <d v="2025-12-16T00:00:00"/>
    <s v="BH2379044"/>
    <d v="2025-12-16T00:00:00"/>
    <n v="84118"/>
    <s v="251215-01001-00450 - LOTTE NAM SÀI GÒN"/>
    <n v="7095235"/>
    <n v="0"/>
    <n v="567619"/>
    <n v="7662854"/>
    <s v="Tồn đầu kỳ"/>
    <d v="2026-02-27T00:00:00"/>
    <m/>
    <n v="7662854"/>
    <n v="0"/>
    <n v="7662854"/>
    <n v="0"/>
    <d v="2025-12-16T00:00:00"/>
    <m/>
    <d v="2025-12-16T00:00:00"/>
    <n v="0"/>
    <m/>
    <s v=""/>
    <s v="Đã thanh toán"/>
    <d v="2025-12-16T00:00:00"/>
    <d v="2026-02-27T00:00:00"/>
    <m/>
    <m/>
    <x v="0"/>
    <x v="0"/>
    <s v="SG009"/>
  </r>
  <r>
    <x v="9"/>
    <x v="9"/>
    <d v="2025-12-17T00:00:00"/>
    <s v="BH2379153"/>
    <d v="2025-12-17T00:00:00"/>
    <n v="84324"/>
    <s v="251215-01012-00476"/>
    <n v="1984535"/>
    <n v="0"/>
    <n v="158763"/>
    <n v="2143298"/>
    <s v="Tồn đầu kỳ"/>
    <d v="2026-02-27T00:00:00"/>
    <m/>
    <n v="2143298"/>
    <n v="0"/>
    <n v="2143298"/>
    <n v="0"/>
    <d v="2025-12-17T00:00:00"/>
    <m/>
    <d v="2025-12-17T00:00:00"/>
    <n v="0"/>
    <m/>
    <s v=""/>
    <s v="Đã thanh toán"/>
    <d v="2025-12-17T00:00:00"/>
    <d v="2026-02-27T00:00:00"/>
    <m/>
    <m/>
    <x v="0"/>
    <x v="0"/>
    <s v="SG023"/>
  </r>
  <r>
    <x v="1"/>
    <x v="1"/>
    <d v="2025-12-18T00:00:00"/>
    <s v="BH2379210"/>
    <d v="2025-12-18T00:00:00"/>
    <n v="84367"/>
    <s v="251216-01001-00282 - LOTTE NAM SÀI GÒN"/>
    <n v="1072050"/>
    <n v="0"/>
    <n v="85764"/>
    <n v="1157814"/>
    <s v="Tồn đầu kỳ"/>
    <d v="2026-02-10T00:00:00"/>
    <m/>
    <n v="1157814"/>
    <n v="0"/>
    <n v="1157814"/>
    <n v="0"/>
    <d v="2025-12-18T00:00:00"/>
    <m/>
    <d v="2025-12-18T00:00:00"/>
    <n v="0"/>
    <m/>
    <s v=""/>
    <s v="Đã thanh toán"/>
    <d v="2025-12-18T00:00:00"/>
    <d v="2026-02-10T00:00:00"/>
    <m/>
    <m/>
    <x v="0"/>
    <x v="0"/>
    <s v="SG009"/>
  </r>
  <r>
    <x v="1"/>
    <x v="1"/>
    <d v="2025-12-18T00:00:00"/>
    <s v="BH2379211"/>
    <d v="2025-12-18T00:00:00"/>
    <n v="84368"/>
    <s v="251217-01001-00231 - LOTTE NAM SÀI GÒN"/>
    <n v="1012060"/>
    <n v="0"/>
    <n v="80965"/>
    <n v="1093025"/>
    <s v="Tồn đầu kỳ"/>
    <d v="2026-02-27T00:00:00"/>
    <m/>
    <n v="1093025"/>
    <n v="0"/>
    <n v="1093025"/>
    <n v="0"/>
    <d v="2025-12-18T00:00:00"/>
    <m/>
    <d v="2025-12-18T00:00:00"/>
    <n v="0"/>
    <m/>
    <s v=""/>
    <s v="Đã thanh toán"/>
    <d v="2025-12-18T00:00:00"/>
    <d v="2026-02-27T00:00:00"/>
    <m/>
    <m/>
    <x v="0"/>
    <x v="0"/>
    <s v="SG009"/>
  </r>
  <r>
    <x v="11"/>
    <x v="11"/>
    <d v="2025-12-19T00:00:00"/>
    <s v="BH2379276"/>
    <d v="2025-12-19T00:00:00"/>
    <n v="85269"/>
    <s v="251215-01003-00089"/>
    <n v="1578080"/>
    <n v="0"/>
    <n v="126246"/>
    <n v="1704326"/>
    <s v="Tồn đầu kỳ"/>
    <d v="2026-02-10T00:00:00"/>
    <m/>
    <n v="1704326"/>
    <n v="0"/>
    <n v="1704326"/>
    <n v="0"/>
    <d v="2025-12-19T00:00:00"/>
    <m/>
    <d v="2025-12-19T00:00:00"/>
    <n v="0"/>
    <m/>
    <s v=""/>
    <s v="Đã thanh toán"/>
    <d v="2025-12-19T00:00:00"/>
    <d v="2026-02-10T00:00:00"/>
    <m/>
    <m/>
    <x v="0"/>
    <x v="0"/>
    <s v="SG002"/>
  </r>
  <r>
    <x v="1"/>
    <x v="1"/>
    <d v="2025-12-19T00:00:00"/>
    <s v="BH2379296"/>
    <d v="2025-12-19T00:00:00"/>
    <n v="85288"/>
    <s v="251218-01001-00076 - LOTTE NAM SÀI GÒN"/>
    <n v="6113170"/>
    <n v="0"/>
    <n v="489054"/>
    <n v="6602224"/>
    <s v="Tồn đầu kỳ"/>
    <d v="2026-02-27T00:00:00"/>
    <m/>
    <n v="6602224"/>
    <n v="0"/>
    <n v="6602224"/>
    <n v="0"/>
    <d v="2025-12-19T00:00:00"/>
    <m/>
    <d v="2025-12-19T00:00:00"/>
    <n v="0"/>
    <m/>
    <s v=""/>
    <s v="Đã thanh toán"/>
    <d v="2025-12-19T00:00:00"/>
    <d v="2026-02-27T00:00:00"/>
    <m/>
    <m/>
    <x v="0"/>
    <x v="0"/>
    <s v="SG009"/>
  </r>
  <r>
    <x v="1"/>
    <x v="1"/>
    <d v="2025-12-19T00:00:00"/>
    <s v="BH2379297"/>
    <d v="2025-12-19T00:00:00"/>
    <n v="85289"/>
    <s v="251218-01001-00254 - LOTTE NAM SÀI GÒN"/>
    <n v="1002470"/>
    <n v="0"/>
    <n v="80198"/>
    <n v="1082668"/>
    <s v="Tồn đầu kỳ"/>
    <d v="2026-02-27T00:00:00"/>
    <m/>
    <n v="1082668"/>
    <n v="0"/>
    <n v="1082668"/>
    <n v="0"/>
    <d v="2025-12-19T00:00:00"/>
    <m/>
    <d v="2025-12-19T00:00:00"/>
    <n v="0"/>
    <m/>
    <s v=""/>
    <s v="Đã thanh toán"/>
    <d v="2025-12-19T00:00:00"/>
    <d v="2026-02-27T00:00:00"/>
    <m/>
    <m/>
    <x v="0"/>
    <x v="0"/>
    <s v="SG009"/>
  </r>
  <r>
    <x v="9"/>
    <x v="9"/>
    <d v="2025-12-19T00:00:00"/>
    <s v="BH2379299"/>
    <d v="2025-12-19T00:00:00"/>
    <n v="85291"/>
    <s v="251218-01012-00202"/>
    <n v="1012060"/>
    <n v="0"/>
    <n v="80965"/>
    <n v="1093025"/>
    <s v="Tồn đầu kỳ"/>
    <d v="2026-02-27T00:00:00"/>
    <m/>
    <n v="1093025"/>
    <n v="0"/>
    <n v="1093025"/>
    <n v="0"/>
    <d v="2025-12-19T00:00:00"/>
    <m/>
    <d v="2025-12-19T00:00:00"/>
    <n v="0"/>
    <m/>
    <s v=""/>
    <s v="Đã thanh toán"/>
    <d v="2025-12-19T00:00:00"/>
    <d v="2026-02-27T00:00:00"/>
    <m/>
    <m/>
    <x v="0"/>
    <x v="0"/>
    <s v="SG023"/>
  </r>
  <r>
    <x v="4"/>
    <x v="4"/>
    <d v="2025-12-20T00:00:00"/>
    <s v="BH2379317"/>
    <d v="2025-12-20T00:00:00"/>
    <n v="85747"/>
    <s v="TC251218-01013-00073"/>
    <n v="6072360"/>
    <n v="0"/>
    <n v="485789"/>
    <n v="6558149"/>
    <s v="Tồn đầu kỳ"/>
    <d v="2026-02-10T00:00:00"/>
    <m/>
    <n v="6558149"/>
    <n v="0"/>
    <n v="6558149"/>
    <n v="0"/>
    <d v="2025-12-20T00:00:00"/>
    <m/>
    <d v="2025-12-20T00:00:00"/>
    <n v="0"/>
    <m/>
    <s v=""/>
    <s v="Đã thanh toán"/>
    <d v="2025-12-20T00:00:00"/>
    <d v="2026-02-10T00:00:00"/>
    <m/>
    <m/>
    <x v="0"/>
    <x v="0"/>
    <s v="SG011"/>
  </r>
  <r>
    <x v="6"/>
    <x v="6"/>
    <d v="2025-12-20T00:00:00"/>
    <s v="BH2379318"/>
    <d v="2025-12-20T00:00:00"/>
    <n v="85748"/>
    <s v="TC251217-01004-00143"/>
    <n v="1012060"/>
    <n v="0"/>
    <n v="80965"/>
    <n v="1093025"/>
    <s v="Tồn đầu kỳ"/>
    <d v="2026-02-10T00:00:00"/>
    <m/>
    <n v="1093025"/>
    <n v="0"/>
    <n v="1093025"/>
    <n v="0"/>
    <d v="2025-12-20T00:00:00"/>
    <m/>
    <d v="2025-12-20T00:00:00"/>
    <n v="0"/>
    <m/>
    <s v=""/>
    <s v="Đã thanh toán"/>
    <d v="2025-12-20T00:00:00"/>
    <d v="2026-02-10T00:00:00"/>
    <m/>
    <m/>
    <x v="0"/>
    <x v="0"/>
    <s v="SG011"/>
  </r>
  <r>
    <x v="7"/>
    <x v="7"/>
    <d v="2025-12-22T00:00:00"/>
    <s v="BH2372778"/>
    <d v="2025-12-22T00:00:00"/>
    <n v="85928"/>
    <s v="Bán hàng CÔNG TY CỔ PHẦN TRUNG TÂM THƯƠNG MẠI LOTTE VIỆT NAM - CHI NHÁNH TÂY HỒ theo hóa đơn 00085928"/>
    <n v="2004940"/>
    <n v="0"/>
    <n v="160395"/>
    <n v="2165335"/>
    <s v="Tồn đầu kỳ"/>
    <d v="2026-02-10T00:00:00"/>
    <m/>
    <n v="2165335"/>
    <n v="0"/>
    <n v="2165335"/>
    <n v="0"/>
    <d v="2025-12-22T00:00:00"/>
    <m/>
    <d v="2025-12-22T00:00:00"/>
    <n v="0"/>
    <m/>
    <s v=""/>
    <s v="Đã thanh toán"/>
    <d v="2025-12-22T00:00:00"/>
    <d v="2026-02-10T00:00:00"/>
    <m/>
    <m/>
    <x v="0"/>
    <x v="0"/>
    <s v="HN008"/>
  </r>
  <r>
    <x v="12"/>
    <x v="12"/>
    <d v="2025-12-22T00:00:00"/>
    <s v="BH2372828"/>
    <d v="2025-12-22T00:00:00"/>
    <n v="85940"/>
    <s v="Bán hàng CÔNG TY CỔ PHẦN TRUNG TÂM THƯƠNG MẠI LOTTE VIỆT NAM - CHI NHÁNH BA ĐÌNH theo hóa đơn 00085940"/>
    <n v="1478505"/>
    <n v="0"/>
    <n v="118280"/>
    <n v="1596785"/>
    <s v="Tồn đầu kỳ"/>
    <d v="2026-02-10T00:00:00"/>
    <m/>
    <n v="1596785"/>
    <n v="0"/>
    <n v="1596785"/>
    <n v="0"/>
    <d v="2025-12-22T00:00:00"/>
    <m/>
    <d v="2025-12-22T00:00:00"/>
    <n v="0"/>
    <m/>
    <s v=""/>
    <s v="Đã thanh toán"/>
    <d v="2025-12-22T00:00:00"/>
    <d v="2026-02-10T00:00:00"/>
    <m/>
    <m/>
    <x v="0"/>
    <x v="0"/>
    <s v="HN008"/>
  </r>
  <r>
    <x v="9"/>
    <x v="9"/>
    <d v="2025-12-23T00:00:00"/>
    <s v="BH2380006"/>
    <d v="2025-12-23T00:00:00"/>
    <n v="86040"/>
    <s v="251220-01012-00226"/>
    <n v="4029060"/>
    <n v="0"/>
    <n v="322325"/>
    <n v="4351385"/>
    <s v="Tồn đầu kỳ"/>
    <d v="2026-02-27T00:00:00"/>
    <m/>
    <n v="4351385"/>
    <n v="0"/>
    <n v="4351385"/>
    <n v="0"/>
    <d v="2025-12-23T00:00:00"/>
    <m/>
    <d v="2025-12-23T00:00:00"/>
    <n v="0"/>
    <m/>
    <s v=""/>
    <s v="Đã thanh toán"/>
    <d v="2025-12-23T00:00:00"/>
    <d v="2026-02-27T00:00:00"/>
    <m/>
    <m/>
    <x v="0"/>
    <x v="0"/>
    <s v="SG023"/>
  </r>
  <r>
    <x v="7"/>
    <x v="7"/>
    <d v="2025-12-25T00:00:00"/>
    <s v="BH2373397"/>
    <d v="2025-12-25T00:00:00"/>
    <n v="87248"/>
    <s v="Bán hàng CÔNG TY CỔ PHẦN TRUNG TÂM THƯƠNG MẠI LOTTE VIỆT NAM - CHI NHÁNH TÂY HỒ theo hóa đơn 00087248"/>
    <n v="1508500"/>
    <n v="0"/>
    <n v="120680"/>
    <n v="1629180"/>
    <s v="Tồn đầu kỳ"/>
    <d v="2026-02-10T00:00:00"/>
    <m/>
    <n v="1629180"/>
    <n v="0"/>
    <n v="1629180"/>
    <n v="0"/>
    <d v="2025-12-25T00:00:00"/>
    <m/>
    <d v="2025-12-25T00:00:00"/>
    <n v="0"/>
    <m/>
    <s v=""/>
    <s v="Đã thanh toán"/>
    <d v="2025-12-25T00:00:00"/>
    <d v="2026-02-10T00:00:00"/>
    <m/>
    <m/>
    <x v="0"/>
    <x v="0"/>
    <s v="HN008"/>
  </r>
  <r>
    <x v="7"/>
    <x v="7"/>
    <d v="2025-12-25T00:00:00"/>
    <s v="BH2373399"/>
    <d v="2025-12-25T00:00:00"/>
    <n v="87253"/>
    <s v="Bán hàng CÔNG TY CỔ PHẦN TRUNG TÂM THƯƠNG MẠI LOTTE VIỆT NAM - CHI NHÁNH TÂY HỒ theo hóa đơn 00087253"/>
    <n v="1478505"/>
    <n v="0"/>
    <n v="118280"/>
    <n v="1596785"/>
    <s v="Tồn đầu kỳ"/>
    <d v="2026-02-10T00:00:00"/>
    <m/>
    <n v="1596785"/>
    <n v="0"/>
    <n v="1596785"/>
    <n v="0"/>
    <d v="2025-12-25T00:00:00"/>
    <m/>
    <d v="2025-12-25T00:00:00"/>
    <n v="0"/>
    <m/>
    <s v=""/>
    <s v="Đã thanh toán"/>
    <d v="2025-12-25T00:00:00"/>
    <d v="2026-02-10T00:00:00"/>
    <m/>
    <m/>
    <x v="0"/>
    <x v="0"/>
    <s v="HN008"/>
  </r>
  <r>
    <x v="4"/>
    <x v="4"/>
    <d v="2025-12-25T00:00:00"/>
    <s v="BH2380455"/>
    <d v="2025-12-25T00:00:00"/>
    <n v="86206"/>
    <s v="TC251223-01013-00046"/>
    <n v="6072360"/>
    <n v="0"/>
    <n v="485789"/>
    <n v="6558149"/>
    <s v="Tồn đầu kỳ"/>
    <d v="2026-02-27T00:00:00"/>
    <m/>
    <n v="6558149"/>
    <n v="0"/>
    <n v="6558149"/>
    <n v="0"/>
    <d v="2025-12-25T00:00:00"/>
    <m/>
    <d v="2025-12-25T00:00:00"/>
    <n v="0"/>
    <m/>
    <s v=""/>
    <s v="Đã thanh toán"/>
    <d v="2025-12-25T00:00:00"/>
    <d v="2026-02-27T00:00:00"/>
    <m/>
    <m/>
    <x v="0"/>
    <x v="0"/>
    <s v="SG011"/>
  </r>
  <r>
    <x v="5"/>
    <x v="5"/>
    <d v="2025-12-25T00:00:00"/>
    <s v="BH2380456"/>
    <d v="2025-12-25T00:00:00"/>
    <n v="86207"/>
    <s v="TC251224-01006-00024"/>
    <n v="2917425"/>
    <n v="0"/>
    <n v="233394"/>
    <n v="3150819"/>
    <s v="Tồn đầu kỳ"/>
    <d v="2026-02-10T00:00:00"/>
    <m/>
    <n v="3150819"/>
    <n v="0"/>
    <n v="3150819"/>
    <n v="0"/>
    <d v="2025-12-25T00:00:00"/>
    <m/>
    <d v="2025-12-25T00:00:00"/>
    <n v="0"/>
    <m/>
    <s v=""/>
    <s v="Đã thanh toán"/>
    <d v="2025-12-25T00:00:00"/>
    <d v="2026-02-10T00:00:00"/>
    <m/>
    <m/>
    <x v="0"/>
    <x v="0"/>
    <s v="SG011"/>
  </r>
  <r>
    <x v="6"/>
    <x v="6"/>
    <d v="2025-12-25T00:00:00"/>
    <s v="BH2380457"/>
    <d v="2025-12-25T00:00:00"/>
    <n v="86208"/>
    <s v="TC251224-01004-00298"/>
    <n v="2144100"/>
    <n v="0"/>
    <n v="171528"/>
    <n v="2315628"/>
    <s v="Tồn đầu kỳ"/>
    <d v="2026-02-10T00:00:00"/>
    <m/>
    <n v="2315628"/>
    <n v="0"/>
    <n v="2315628"/>
    <n v="0"/>
    <d v="2025-12-25T00:00:00"/>
    <m/>
    <d v="2025-12-25T00:00:00"/>
    <n v="0"/>
    <m/>
    <s v=""/>
    <s v="Đã thanh toán"/>
    <d v="2025-12-25T00:00:00"/>
    <d v="2026-02-10T00:00:00"/>
    <m/>
    <m/>
    <x v="0"/>
    <x v="0"/>
    <s v="SG011"/>
  </r>
  <r>
    <x v="1"/>
    <x v="1"/>
    <d v="2025-12-25T00:00:00"/>
    <s v="BH2380459"/>
    <d v="2025-12-25T00:00:00"/>
    <n v="87031"/>
    <s v="251222-01001-00341 - LOTTE NAM SÀI GÒN"/>
    <n v="3096170"/>
    <n v="0"/>
    <n v="247694"/>
    <n v="3343864"/>
    <s v="Tồn đầu kỳ"/>
    <d v="2026-02-27T00:00:00"/>
    <m/>
    <n v="3343864"/>
    <n v="0"/>
    <n v="3343864"/>
    <n v="0"/>
    <d v="2025-12-25T00:00:00"/>
    <m/>
    <d v="2025-12-25T00:00:00"/>
    <n v="0"/>
    <m/>
    <s v=""/>
    <s v="Đã thanh toán"/>
    <d v="2025-12-25T00:00:00"/>
    <d v="2026-02-27T00:00:00"/>
    <m/>
    <m/>
    <x v="0"/>
    <x v="0"/>
    <s v="SG009"/>
  </r>
  <r>
    <x v="1"/>
    <x v="1"/>
    <d v="2025-12-25T00:00:00"/>
    <s v="BH2380460"/>
    <d v="2025-12-25T00:00:00"/>
    <n v="87042"/>
    <s v="251223-01001-00316 - LOTTE NAM SÀI GÒN"/>
    <n v="1012060"/>
    <n v="0"/>
    <n v="80965"/>
    <n v="1093025"/>
    <s v="Tồn đầu kỳ"/>
    <d v="2026-02-27T00:00:00"/>
    <m/>
    <n v="1093025"/>
    <n v="0"/>
    <n v="1093025"/>
    <n v="0"/>
    <d v="2025-12-25T00:00:00"/>
    <m/>
    <d v="2025-12-25T00:00:00"/>
    <n v="0"/>
    <m/>
    <s v=""/>
    <s v="Đã thanh toán"/>
    <d v="2025-12-25T00:00:00"/>
    <d v="2026-02-27T00:00:00"/>
    <m/>
    <m/>
    <x v="0"/>
    <x v="0"/>
    <s v="SG009"/>
  </r>
  <r>
    <x v="10"/>
    <x v="10"/>
    <d v="2025-12-25T00:00:00"/>
    <s v="BH2380473"/>
    <d v="2025-12-25T00:00:00"/>
    <n v="86474"/>
    <s v="251222-01005-00270"/>
    <n v="972475"/>
    <n v="0"/>
    <n v="77798"/>
    <n v="1050273"/>
    <s v="Tồn đầu kỳ"/>
    <d v="2026-02-27T00:00:00"/>
    <m/>
    <n v="1050273"/>
    <n v="0"/>
    <n v="1050273"/>
    <n v="0"/>
    <d v="2025-12-25T00:00:00"/>
    <m/>
    <d v="2025-12-25T00:00:00"/>
    <n v="0"/>
    <m/>
    <s v=""/>
    <s v="Đã thanh toán"/>
    <d v="2025-12-25T00:00:00"/>
    <d v="2026-02-27T00:00:00"/>
    <m/>
    <m/>
    <x v="0"/>
    <x v="0"/>
    <s v="SG002"/>
  </r>
  <r>
    <x v="10"/>
    <x v="10"/>
    <d v="2025-12-25T00:00:00"/>
    <s v="BH2380474"/>
    <d v="2025-12-25T00:00:00"/>
    <n v="86475"/>
    <s v="251224-01005-00077"/>
    <n v="1072050"/>
    <n v="0"/>
    <n v="85764"/>
    <n v="1157814"/>
    <s v="Tồn đầu kỳ"/>
    <d v="2026-02-10T00:00:00"/>
    <m/>
    <n v="1157814"/>
    <n v="0"/>
    <n v="1157814"/>
    <n v="0"/>
    <d v="2025-12-25T00:00:00"/>
    <m/>
    <d v="2025-12-25T00:00:00"/>
    <n v="0"/>
    <m/>
    <s v=""/>
    <s v="Đã thanh toán"/>
    <d v="2025-12-25T00:00:00"/>
    <d v="2026-02-10T00:00:00"/>
    <m/>
    <m/>
    <x v="0"/>
    <x v="0"/>
    <s v="SG002"/>
  </r>
  <r>
    <x v="1"/>
    <x v="1"/>
    <d v="2025-12-26T00:00:00"/>
    <s v="BH2380565"/>
    <d v="2025-12-26T00:00:00"/>
    <n v="87412"/>
    <s v="251225-01001-00227 - LOTTE NAM SÀI GÒN"/>
    <n v="1072050"/>
    <n v="0"/>
    <n v="85764"/>
    <n v="1157814"/>
    <s v="Tồn đầu kỳ"/>
    <d v="2026-02-10T00:00:00"/>
    <m/>
    <n v="1157814"/>
    <n v="0"/>
    <n v="1157814"/>
    <n v="0"/>
    <d v="2025-12-26T00:00:00"/>
    <m/>
    <d v="2025-12-26T00:00:00"/>
    <n v="0"/>
    <m/>
    <s v=""/>
    <s v="Đã thanh toán"/>
    <d v="2025-12-26T00:00:00"/>
    <d v="2026-02-10T00:00:00"/>
    <m/>
    <m/>
    <x v="0"/>
    <x v="0"/>
    <s v="SG009"/>
  </r>
  <r>
    <x v="1"/>
    <x v="1"/>
    <d v="2025-12-26T00:00:00"/>
    <s v="BH2380566"/>
    <d v="2025-12-26T00:00:00"/>
    <n v="87413"/>
    <s v="251225-01001-00342 - LOTTE NAM SÀI GÒN"/>
    <n v="12106360"/>
    <n v="0"/>
    <n v="968509"/>
    <n v="13074869"/>
    <s v="Tồn đầu kỳ"/>
    <d v="2026-02-10T00:00:00"/>
    <m/>
    <n v="13074869"/>
    <n v="0"/>
    <n v="13074869"/>
    <n v="0"/>
    <d v="2025-12-26T00:00:00"/>
    <m/>
    <d v="2025-12-26T00:00:00"/>
    <n v="0"/>
    <m/>
    <s v=""/>
    <s v="Đã thanh toán"/>
    <d v="2025-12-26T00:00:00"/>
    <d v="2026-02-10T00:00:00"/>
    <m/>
    <m/>
    <x v="0"/>
    <x v="0"/>
    <s v="SG009"/>
  </r>
  <r>
    <x v="9"/>
    <x v="9"/>
    <d v="2025-12-26T00:00:00"/>
    <s v="BH2380574"/>
    <d v="2025-12-26T00:00:00"/>
    <n v="87420"/>
    <s v="251223-01012-00098"/>
    <n v="3523030"/>
    <n v="0"/>
    <n v="281842"/>
    <n v="3804872"/>
    <s v="Tồn đầu kỳ"/>
    <d v="2026-02-27T00:00:00"/>
    <m/>
    <n v="3804872"/>
    <n v="0"/>
    <n v="3804872"/>
    <n v="0"/>
    <d v="2025-12-26T00:00:00"/>
    <m/>
    <d v="2025-12-26T00:00:00"/>
    <n v="0"/>
    <m/>
    <s v=""/>
    <s v="Đã thanh toán"/>
    <d v="2025-12-26T00:00:00"/>
    <d v="2026-02-27T00:00:00"/>
    <m/>
    <m/>
    <x v="0"/>
    <x v="0"/>
    <s v="SG023"/>
  </r>
  <r>
    <x v="4"/>
    <x v="4"/>
    <d v="2025-12-27T00:00:00"/>
    <s v="BH2380601"/>
    <d v="2025-12-27T00:00:00"/>
    <n v="88161"/>
    <s v="TC251226-01013-00053"/>
    <n v="3572205"/>
    <n v="0"/>
    <n v="285776"/>
    <n v="3857981"/>
    <s v="Tồn đầu kỳ"/>
    <d v="2026-02-10T00:00:00"/>
    <m/>
    <n v="3857981"/>
    <n v="0"/>
    <n v="3857981"/>
    <n v="0"/>
    <d v="2025-12-27T00:00:00"/>
    <m/>
    <d v="2025-12-27T00:00:00"/>
    <n v="0"/>
    <m/>
    <s v=""/>
    <s v="Đã thanh toán"/>
    <d v="2025-12-27T00:00:00"/>
    <d v="2026-02-10T00:00:00"/>
    <m/>
    <m/>
    <x v="0"/>
    <x v="0"/>
    <s v="SG011"/>
  </r>
  <r>
    <x v="3"/>
    <x v="3"/>
    <d v="2025-12-27T00:00:00"/>
    <s v="BH2380602"/>
    <d v="2025-12-27T00:00:00"/>
    <n v="88162"/>
    <s v="TC251225-01016-00222"/>
    <n v="8464575"/>
    <n v="0"/>
    <n v="677166"/>
    <n v="9141741"/>
    <s v="Tồn đầu kỳ"/>
    <d v="2026-02-10T00:00:00"/>
    <m/>
    <n v="9141741"/>
    <n v="0"/>
    <n v="9141741"/>
    <n v="0"/>
    <d v="2025-12-27T00:00:00"/>
    <m/>
    <d v="2025-12-27T00:00:00"/>
    <n v="0"/>
    <m/>
    <s v=""/>
    <s v="Đã thanh toán"/>
    <d v="2025-12-27T00:00:00"/>
    <d v="2026-02-10T00:00:00"/>
    <m/>
    <m/>
    <x v="0"/>
    <x v="0"/>
    <s v="SG011"/>
  </r>
  <r>
    <x v="10"/>
    <x v="10"/>
    <d v="2025-12-27T00:00:00"/>
    <s v="BH2381035"/>
    <d v="2025-12-27T00:00:00"/>
    <n v="88191"/>
    <s v="251225-01005-00097"/>
    <n v="1478505"/>
    <n v="0"/>
    <n v="118280"/>
    <n v="1596785"/>
    <s v="Tồn đầu kỳ"/>
    <d v="2026-02-10T00:00:00"/>
    <m/>
    <n v="1596785"/>
    <n v="0"/>
    <n v="1596785"/>
    <n v="0"/>
    <d v="2025-12-27T00:00:00"/>
    <m/>
    <d v="2025-12-27T00:00:00"/>
    <n v="0"/>
    <m/>
    <s v=""/>
    <s v="Đã thanh toán"/>
    <d v="2025-12-27T00:00:00"/>
    <d v="2026-02-10T00:00:00"/>
    <m/>
    <m/>
    <x v="0"/>
    <x v="0"/>
    <s v="SG002"/>
  </r>
  <r>
    <x v="7"/>
    <x v="7"/>
    <d v="2025-12-29T00:00:00"/>
    <s v="BH2373843"/>
    <d v="2025-12-29T00:00:00"/>
    <n v="88250"/>
    <s v="Bán hàng CÔNG TY CỔ PHẦN TRUNG TÂM THƯƠNG MẠI LOTTE VIỆT NAM - CHI NHÁNH TÂY HỒ theo hóa đơn 00088250"/>
    <n v="972475"/>
    <n v="0"/>
    <n v="77798"/>
    <n v="1050273"/>
    <s v="Tồn đầu kỳ"/>
    <d v="2026-02-10T00:00:00"/>
    <m/>
    <n v="1050273"/>
    <n v="0"/>
    <n v="1050273"/>
    <n v="0"/>
    <d v="2025-12-29T00:00:00"/>
    <m/>
    <d v="2025-12-29T00:00:00"/>
    <n v="0"/>
    <m/>
    <s v=""/>
    <s v="Đã thanh toán"/>
    <d v="2025-12-29T00:00:00"/>
    <d v="2026-02-10T00:00:00"/>
    <m/>
    <m/>
    <x v="0"/>
    <x v="0"/>
    <s v="HN008"/>
  </r>
  <r>
    <x v="6"/>
    <x v="6"/>
    <d v="2025-12-30T00:00:00"/>
    <s v="BH2381111"/>
    <d v="2025-12-30T00:00:00"/>
    <n v="89008"/>
    <s v="TC251229-01004-00074"/>
    <n v="1518090"/>
    <n v="0"/>
    <n v="121447"/>
    <n v="1639537"/>
    <s v="Tồn đầu kỳ"/>
    <d v="2026-02-27T00:00:00"/>
    <m/>
    <n v="1639537"/>
    <n v="0"/>
    <n v="1639537"/>
    <n v="0"/>
    <d v="2025-12-30T00:00:00"/>
    <m/>
    <d v="2025-12-30T00:00:00"/>
    <n v="0"/>
    <m/>
    <s v=""/>
    <s v="Đã thanh toán"/>
    <d v="2025-12-30T00:00:00"/>
    <d v="2026-02-27T00:00:00"/>
    <m/>
    <m/>
    <x v="0"/>
    <x v="0"/>
    <s v="SG011"/>
  </r>
  <r>
    <x v="5"/>
    <x v="5"/>
    <d v="2025-12-30T00:00:00"/>
    <s v="BH2381112"/>
    <d v="2025-12-30T00:00:00"/>
    <n v="89009"/>
    <s v="TC251229-01006-00150"/>
    <n v="1518090"/>
    <n v="0"/>
    <n v="121447"/>
    <n v="1639537"/>
    <s v="Tồn đầu kỳ"/>
    <d v="2026-02-27T00:00:00"/>
    <m/>
    <n v="1639537"/>
    <n v="0"/>
    <n v="1639537"/>
    <n v="0"/>
    <d v="2025-12-30T00:00:00"/>
    <m/>
    <d v="2025-12-30T00:00:00"/>
    <n v="0"/>
    <m/>
    <s v=""/>
    <s v="Đã thanh toán"/>
    <d v="2025-12-30T00:00:00"/>
    <d v="2026-02-27T00:00:00"/>
    <m/>
    <m/>
    <x v="0"/>
    <x v="0"/>
    <s v="SG011"/>
  </r>
  <r>
    <x v="5"/>
    <x v="5"/>
    <d v="2025-12-30T00:00:00"/>
    <s v="BH2381113"/>
    <d v="2025-12-30T00:00:00"/>
    <n v="89010"/>
    <s v="TC251228-01006-00007"/>
    <n v="1608075"/>
    <n v="0"/>
    <n v="128646"/>
    <n v="1736721"/>
    <s v="Tồn đầu kỳ"/>
    <d v="2026-02-27T00:00:00"/>
    <m/>
    <n v="1736721"/>
    <n v="0"/>
    <n v="1736721"/>
    <n v="0"/>
    <d v="2025-12-30T00:00:00"/>
    <m/>
    <d v="2025-12-30T00:00:00"/>
    <n v="0"/>
    <m/>
    <s v=""/>
    <s v="Đã thanh toán"/>
    <d v="2025-12-30T00:00:00"/>
    <d v="2026-02-27T00:00:00"/>
    <m/>
    <m/>
    <x v="0"/>
    <x v="0"/>
    <s v="SG011"/>
  </r>
  <r>
    <x v="0"/>
    <x v="0"/>
    <d v="2025-12-30T00:00:00"/>
    <s v="BH2381114"/>
    <d v="2025-12-30T00:00:00"/>
    <n v="89011"/>
    <s v="TC251229-01011-00022"/>
    <n v="3836090"/>
    <n v="0"/>
    <n v="306887"/>
    <n v="4142977"/>
    <s v="Tồn đầu kỳ"/>
    <d v="2026-02-10T00:00:00"/>
    <m/>
    <n v="4142977"/>
    <n v="0"/>
    <n v="4142977"/>
    <n v="0"/>
    <d v="2025-12-30T00:00:00"/>
    <m/>
    <d v="2025-12-30T00:00:00"/>
    <n v="0"/>
    <m/>
    <s v=""/>
    <s v="Đã thanh toán"/>
    <d v="2025-12-30T00:00:00"/>
    <d v="2026-02-10T00:00:00"/>
    <m/>
    <m/>
    <x v="0"/>
    <x v="0"/>
    <s v="SG011"/>
  </r>
  <r>
    <x v="10"/>
    <x v="10"/>
    <d v="2025-12-30T00:00:00"/>
    <s v="BH2381185"/>
    <d v="2025-12-30T00:00:00"/>
    <n v="89084"/>
    <s v="251229-01005-00183"/>
    <n v="1385110"/>
    <n v="0"/>
    <n v="110809"/>
    <n v="1495919"/>
    <s v="Tồn đầu kỳ"/>
    <d v="2026-02-10T00:00:00"/>
    <m/>
    <n v="1495919"/>
    <n v="0"/>
    <n v="1495919"/>
    <n v="0"/>
    <d v="2025-12-30T00:00:00"/>
    <m/>
    <d v="2025-12-30T00:00:00"/>
    <n v="0"/>
    <m/>
    <s v=""/>
    <s v="Đã thanh toán"/>
    <d v="2025-12-30T00:00:00"/>
    <d v="2026-02-10T00:00:00"/>
    <m/>
    <m/>
    <x v="0"/>
    <x v="0"/>
    <s v="SG002"/>
  </r>
  <r>
    <x v="9"/>
    <x v="9"/>
    <d v="2025-12-31T00:00:00"/>
    <s v="BH2381303"/>
    <d v="2025-12-31T00:00:00"/>
    <n v="89756"/>
    <s v="251230-01012-00030"/>
    <n v="2024120"/>
    <n v="0"/>
    <n v="161930"/>
    <n v="2186050"/>
    <s v="Tồn đầu kỳ"/>
    <d v="2026-02-10T00:00:00"/>
    <m/>
    <n v="2186050"/>
    <n v="0"/>
    <n v="2186050"/>
    <n v="0"/>
    <d v="2025-12-31T00:00:00"/>
    <m/>
    <d v="2025-12-31T00:00:00"/>
    <n v="0"/>
    <m/>
    <s v=""/>
    <s v="Đã thanh toán"/>
    <d v="2025-12-31T00:00:00"/>
    <d v="2026-02-10T00:00:00"/>
    <m/>
    <m/>
    <x v="0"/>
    <x v="0"/>
    <s v="SG023"/>
  </r>
  <r>
    <x v="9"/>
    <x v="9"/>
    <d v="2025-12-31T00:00:00"/>
    <s v="BH2381304"/>
    <d v="2025-12-31T00:00:00"/>
    <n v="89757"/>
    <s v="251230-01012-00049"/>
    <n v="4848150"/>
    <n v="0"/>
    <n v="387852"/>
    <n v="5236002"/>
    <s v="Tồn đầu kỳ"/>
    <d v="2026-02-10T00:00:00"/>
    <m/>
    <n v="5236002"/>
    <n v="0"/>
    <n v="5236002"/>
    <n v="0"/>
    <d v="2025-12-31T00:00:00"/>
    <m/>
    <d v="2025-12-31T00:00:00"/>
    <n v="0"/>
    <m/>
    <s v=""/>
    <s v="Đã thanh toán"/>
    <d v="2025-12-31T00:00:00"/>
    <d v="2026-02-10T00:00:00"/>
    <m/>
    <m/>
    <x v="0"/>
    <x v="0"/>
    <s v="SG023"/>
  </r>
  <r>
    <x v="2"/>
    <x v="2"/>
    <d v="2025-07-31T00:00:00"/>
    <s v="BH2354617"/>
    <d v="2025-07-31T00:00:00"/>
    <n v="1296"/>
    <s v="Điều chỉnh giảm số lượng do khách hàng hoàn trả lại hàng"/>
    <n v="-476264"/>
    <n v="0"/>
    <n v="-38101"/>
    <n v="-514365"/>
    <s v="Tồn đầu kỳ"/>
    <m/>
    <m/>
    <n v="-514365"/>
    <n v="0"/>
    <n v="0"/>
    <n v="-514365"/>
    <d v="2025-07-31T00:00:00"/>
    <m/>
    <d v="2025-07-31T00:00:00"/>
    <n v="0"/>
    <m/>
    <n v="359.57187812500342"/>
    <s v="Nợ quá hạn hơn 120 ngày có khả năng mất thanh toán"/>
    <d v="2025-07-31T00:00:00"/>
    <s v=""/>
    <m/>
    <m/>
    <x v="0"/>
    <x v="0"/>
    <s v="SG002"/>
  </r>
  <r>
    <x v="0"/>
    <x v="0"/>
    <d v="2025-12-31T00:00:00"/>
    <m/>
    <d v="2025-12-31T00:00:00"/>
    <n v="2190"/>
    <s v="Điều chỉnh giảm số lượng do khách hàng hoàn trả lại hàng"/>
    <n v="-426674"/>
    <n v="0"/>
    <n v="-34134"/>
    <n v="-460808"/>
    <s v="Tồn đầu kỳ"/>
    <d v="2026-01-30T00:00:00"/>
    <m/>
    <n v="-460808"/>
    <n v="0"/>
    <n v="-460808"/>
    <n v="0"/>
    <d v="2025-12-31T00:00:00"/>
    <m/>
    <d v="2025-12-31T00:00:00"/>
    <n v="0"/>
    <m/>
    <s v=""/>
    <s v="Đã thanh toán"/>
    <d v="2025-12-31T00:00:00"/>
    <d v="2026-01-30T00:00:00"/>
    <m/>
    <m/>
    <x v="0"/>
    <x v="0"/>
    <s v="SG011"/>
  </r>
  <r>
    <x v="1"/>
    <x v="1"/>
    <d v="2025-12-22T00:00:00"/>
    <s v="MDV/PVH/00345"/>
    <d v="2025-12-22T00:00:00"/>
    <n v="7376"/>
    <s v="phí vận chuyển T11.2025"/>
    <n v="-1407420"/>
    <n v="0"/>
    <n v="-112593"/>
    <n v="-1520013"/>
    <s v="Tồn đầu kỳ"/>
    <d v="2026-01-12T00:00:00"/>
    <m/>
    <n v="-1520013"/>
    <n v="0"/>
    <n v="-1520013"/>
    <n v="0"/>
    <d v="2025-12-22T00:00:00"/>
    <m/>
    <d v="2025-12-22T00:00:00"/>
    <n v="0"/>
    <m/>
    <s v=""/>
    <s v="Đã thanh toán"/>
    <d v="2025-12-22T00:00:00"/>
    <d v="2026-01-12T00:00:00"/>
    <m/>
    <m/>
    <x v="0"/>
    <x v="0"/>
    <s v="SG009"/>
  </r>
  <r>
    <x v="12"/>
    <x v="12"/>
    <d v="2026-01-02T00:00:00"/>
    <s v="BH00008"/>
    <d v="2026-01-02T00:00:00"/>
    <n v="5"/>
    <s v="Bán hàng CÔNG TY CỔ PHẦN TRUNG TÂM THƯƠNG MẠI LOTTE VIỆT NAM - CHI NHÁNH BA ĐÌNH theo hóa đơn 00000005"/>
    <n v="2411395"/>
    <n v="0"/>
    <n v="192912"/>
    <n v="2604307"/>
    <s v="Bán hàng"/>
    <d v="2026-02-27T00:00:00"/>
    <m/>
    <n v="0"/>
    <n v="2604307"/>
    <n v="2604307"/>
    <n v="0"/>
    <d v="2026-01-02T00:00:00"/>
    <m/>
    <d v="2026-01-02T00:00:00"/>
    <n v="0"/>
    <m/>
    <s v=""/>
    <s v="Đã thanh toán"/>
    <d v="2026-01-02T00:00:00"/>
    <d v="2026-02-27T00:00:00"/>
    <m/>
    <m/>
    <x v="0"/>
    <x v="0"/>
    <s v="HN008"/>
  </r>
  <r>
    <x v="1"/>
    <x v="1"/>
    <d v="2026-01-03T00:00:00"/>
    <s v="BH00032"/>
    <d v="2026-01-03T00:00:00"/>
    <n v="47"/>
    <s v="260102-01001-00225 - LOTTE NAM SÀI GÒN"/>
    <n v="9617130"/>
    <n v="0"/>
    <n v="769370"/>
    <n v="10386500"/>
    <s v="Bán hàng"/>
    <d v="2026-02-27T00:00:00"/>
    <m/>
    <n v="0"/>
    <n v="10386500"/>
    <n v="10386500"/>
    <n v="0"/>
    <d v="2026-01-03T00:00:00"/>
    <m/>
    <d v="2026-01-03T00:00:00"/>
    <n v="0"/>
    <m/>
    <s v=""/>
    <s v="Đã thanh toán"/>
    <d v="2026-01-03T00:00:00"/>
    <d v="2026-02-27T00:00:00"/>
    <m/>
    <m/>
    <x v="0"/>
    <x v="0"/>
    <s v="SG009"/>
  </r>
  <r>
    <x v="4"/>
    <x v="4"/>
    <d v="2026-01-06T00:00:00"/>
    <s v="BH00110"/>
    <d v="2026-01-05T00:00:00"/>
    <n v="551"/>
    <s v="TC260102-01013-00071"/>
    <n v="4236045"/>
    <n v="0"/>
    <n v="338884"/>
    <n v="4574929"/>
    <s v="Bán hàng"/>
    <d v="2026-02-27T00:00:00"/>
    <m/>
    <n v="0"/>
    <n v="4574929"/>
    <n v="4574929"/>
    <n v="0"/>
    <d v="2026-01-05T00:00:00"/>
    <m/>
    <d v="2026-01-05T00:00:00"/>
    <n v="0"/>
    <m/>
    <s v=""/>
    <s v="Đã thanh toán"/>
    <d v="2026-01-05T00:00:00"/>
    <d v="2026-02-27T00:00:00"/>
    <m/>
    <m/>
    <x v="0"/>
    <x v="0"/>
    <s v="SG011"/>
  </r>
  <r>
    <x v="3"/>
    <x v="3"/>
    <d v="2026-01-06T00:00:00"/>
    <s v="BH00111"/>
    <d v="2026-01-05T00:00:00"/>
    <n v="552"/>
    <s v="TC260102-01016-00015"/>
    <n v="4862375"/>
    <n v="0"/>
    <n v="388990"/>
    <n v="5251365"/>
    <s v="Bán hàng"/>
    <d v="2026-02-27T00:00:00"/>
    <m/>
    <n v="0"/>
    <n v="5251365"/>
    <n v="5251365"/>
    <n v="0"/>
    <d v="2026-01-05T00:00:00"/>
    <m/>
    <d v="2026-01-05T00:00:00"/>
    <n v="0"/>
    <m/>
    <s v=""/>
    <s v="Đã thanh toán"/>
    <d v="2026-01-05T00:00:00"/>
    <d v="2026-02-27T00:00:00"/>
    <m/>
    <m/>
    <x v="0"/>
    <x v="0"/>
    <s v="SG011"/>
  </r>
  <r>
    <x v="6"/>
    <x v="6"/>
    <d v="2026-01-06T00:00:00"/>
    <s v="BH00112"/>
    <d v="2026-01-05T00:00:00"/>
    <n v="553"/>
    <s v="TC260101-01004-00031"/>
    <n v="1012060"/>
    <n v="0"/>
    <n v="80965"/>
    <n v="1093025"/>
    <s v="Bán hàng"/>
    <d v="2026-02-27T00:00:00"/>
    <m/>
    <n v="0"/>
    <n v="1093025"/>
    <n v="1093025"/>
    <n v="0"/>
    <d v="2026-01-05T00:00:00"/>
    <m/>
    <d v="2026-01-05T00:00:00"/>
    <n v="0"/>
    <m/>
    <s v=""/>
    <s v="Đã thanh toán"/>
    <d v="2026-01-05T00:00:00"/>
    <d v="2026-02-27T00:00:00"/>
    <m/>
    <m/>
    <x v="0"/>
    <x v="0"/>
    <s v="SG011"/>
  </r>
  <r>
    <x v="6"/>
    <x v="6"/>
    <d v="2026-01-06T00:00:00"/>
    <s v="BH00113"/>
    <d v="2026-01-05T00:00:00"/>
    <n v="554"/>
    <s v="TC260105-01004-00219"/>
    <n v="1012060"/>
    <n v="0"/>
    <n v="80965"/>
    <n v="1093025"/>
    <s v="Bán hàng"/>
    <d v="2026-02-27T00:00:00"/>
    <m/>
    <n v="0"/>
    <n v="1093025"/>
    <n v="1093025"/>
    <n v="0"/>
    <d v="2026-01-05T00:00:00"/>
    <m/>
    <d v="2026-01-05T00:00:00"/>
    <n v="0"/>
    <m/>
    <s v=""/>
    <s v="Đã thanh toán"/>
    <d v="2026-01-05T00:00:00"/>
    <d v="2026-02-27T00:00:00"/>
    <m/>
    <m/>
    <x v="0"/>
    <x v="0"/>
    <s v="SG011"/>
  </r>
  <r>
    <x v="5"/>
    <x v="5"/>
    <d v="2026-01-06T00:00:00"/>
    <s v="BH00114"/>
    <d v="2026-01-05T00:00:00"/>
    <n v="556"/>
    <s v="TC260101-01006-00037"/>
    <n v="2903200"/>
    <n v="0"/>
    <n v="232256"/>
    <n v="3135456"/>
    <s v="Bán hàng"/>
    <d v="2026-02-27T00:00:00"/>
    <m/>
    <n v="0"/>
    <n v="3135456"/>
    <n v="3135456"/>
    <n v="0"/>
    <d v="2026-01-05T00:00:00"/>
    <m/>
    <d v="2026-01-05T00:00:00"/>
    <n v="0"/>
    <m/>
    <s v=""/>
    <s v="Đã thanh toán"/>
    <d v="2026-01-05T00:00:00"/>
    <d v="2026-02-27T00:00:00"/>
    <m/>
    <m/>
    <x v="0"/>
    <x v="0"/>
    <s v="SG011"/>
  </r>
  <r>
    <x v="2"/>
    <x v="2"/>
    <d v="2026-01-06T00:00:00"/>
    <s v="BH00115"/>
    <d v="2026-01-05T00:00:00"/>
    <n v="555"/>
    <s v="TC260105-01009-00044"/>
    <n v="7312825"/>
    <n v="0"/>
    <n v="585026"/>
    <n v="7897851"/>
    <s v="Bán hàng"/>
    <d v="2026-02-27T00:00:00"/>
    <m/>
    <n v="0"/>
    <n v="7897851"/>
    <n v="7897851"/>
    <n v="0"/>
    <d v="2026-01-05T00:00:00"/>
    <m/>
    <d v="2026-01-05T00:00:00"/>
    <n v="0"/>
    <m/>
    <s v=""/>
    <s v="Đã thanh toán"/>
    <d v="2026-01-05T00:00:00"/>
    <d v="2026-02-27T00:00:00"/>
    <m/>
    <m/>
    <x v="0"/>
    <x v="0"/>
    <s v="SG002"/>
  </r>
  <r>
    <x v="7"/>
    <x v="7"/>
    <d v="2026-01-06T00:00:00"/>
    <s v="BH00286"/>
    <d v="2026-01-06T00:00:00"/>
    <n v="590"/>
    <s v="Bán hàng CÔNG TY CỔ PHẦN TRUNG TÂM THƯƠNG MẠI LOTTE VIỆT NAM - CHI NHÁNH TÂY HỒ theo hóa đơn 00000590"/>
    <n v="2344905"/>
    <n v="0"/>
    <n v="187592"/>
    <n v="2532497"/>
    <s v="Bán hàng"/>
    <d v="2026-02-27T00:00:00"/>
    <m/>
    <n v="0"/>
    <n v="2532497"/>
    <n v="2532497"/>
    <n v="0"/>
    <d v="2026-01-06T00:00:00"/>
    <m/>
    <d v="2026-01-06T00:00:00"/>
    <n v="0"/>
    <m/>
    <s v=""/>
    <s v="Đã thanh toán"/>
    <d v="2026-01-06T00:00:00"/>
    <d v="2026-02-27T00:00:00"/>
    <m/>
    <m/>
    <x v="0"/>
    <x v="0"/>
    <s v="HN008"/>
  </r>
  <r>
    <x v="11"/>
    <x v="11"/>
    <d v="2026-01-07T00:00:00"/>
    <s v="BH00238"/>
    <d v="2026-01-07T00:00:00"/>
    <n v="683"/>
    <s v="260105-01003-00100"/>
    <n v="2384490"/>
    <n v="0"/>
    <n v="190759"/>
    <n v="2575249"/>
    <s v="Bán hàng"/>
    <d v="2026-02-27T00:00:00"/>
    <m/>
    <n v="0"/>
    <n v="2575249"/>
    <n v="2575249"/>
    <n v="0"/>
    <d v="2026-01-07T00:00:00"/>
    <m/>
    <d v="2026-01-07T00:00:00"/>
    <n v="0"/>
    <m/>
    <s v=""/>
    <s v="Đã thanh toán"/>
    <d v="2026-01-07T00:00:00"/>
    <d v="2026-02-27T00:00:00"/>
    <m/>
    <m/>
    <x v="0"/>
    <x v="0"/>
    <s v="SG002"/>
  </r>
  <r>
    <x v="9"/>
    <x v="9"/>
    <d v="2026-01-07T00:00:00"/>
    <s v="BH00301"/>
    <d v="2026-01-07T00:00:00"/>
    <n v="715"/>
    <s v="260106-01012-00063"/>
    <n v="2530150"/>
    <n v="0"/>
    <n v="202412"/>
    <n v="2732562"/>
    <s v="Bán hàng"/>
    <d v="2026-02-27T00:00:00"/>
    <m/>
    <n v="0"/>
    <n v="2732562"/>
    <n v="2732562"/>
    <n v="0"/>
    <d v="2026-01-07T00:00:00"/>
    <m/>
    <d v="2026-01-07T00:00:00"/>
    <n v="0"/>
    <m/>
    <s v=""/>
    <s v="Đã thanh toán"/>
    <d v="2026-01-07T00:00:00"/>
    <d v="2026-02-27T00:00:00"/>
    <m/>
    <m/>
    <x v="0"/>
    <x v="0"/>
    <s v="SG023"/>
  </r>
  <r>
    <x v="1"/>
    <x v="1"/>
    <d v="2026-01-07T00:00:00"/>
    <s v="SG/HTRS108139ZI"/>
    <d v="2026-01-07T00:00:00"/>
    <m/>
    <s v="ĐÃ KIỂM TRA - HÀNG TRẢ - LOTTEMART PHÚ THỌ - LOTTE-HCM-Q11-940"/>
    <n v="666348"/>
    <n v="0"/>
    <n v="53308"/>
    <n v="719656"/>
    <s v="Hàng trả"/>
    <d v="2026-01-30T00:00:00"/>
    <m/>
    <n v="0"/>
    <n v="-719656"/>
    <n v="-719656"/>
    <n v="0"/>
    <d v="2026-01-07T00:00:00"/>
    <m/>
    <d v="2026-01-07T00:00:00"/>
    <n v="0"/>
    <m/>
    <s v=""/>
    <s v="Đã thanh toán"/>
    <d v="2026-01-07T00:00:00"/>
    <d v="2026-01-30T00:00:00"/>
    <m/>
    <m/>
    <x v="0"/>
    <x v="0"/>
    <s v="SG009"/>
  </r>
  <r>
    <x v="0"/>
    <x v="0"/>
    <d v="2026-01-08T00:00:00"/>
    <s v="BH00412"/>
    <d v="2026-01-07T00:00:00"/>
    <n v="1124"/>
    <s v="TC260107-01011-00029"/>
    <n v="2069740"/>
    <n v="0"/>
    <n v="165579"/>
    <n v="2235319"/>
    <s v="Bán hàng"/>
    <d v="2026-02-27T00:00:00"/>
    <m/>
    <n v="0"/>
    <n v="2235319"/>
    <n v="2235319"/>
    <n v="0"/>
    <d v="2026-01-07T00:00:00"/>
    <m/>
    <d v="2026-01-07T00:00:00"/>
    <n v="0"/>
    <m/>
    <s v=""/>
    <s v="Đã thanh toán"/>
    <d v="2026-01-07T00:00:00"/>
    <d v="2026-02-27T00:00:00"/>
    <m/>
    <m/>
    <x v="0"/>
    <x v="0"/>
    <s v="SG011"/>
  </r>
  <r>
    <x v="1"/>
    <x v="1"/>
    <d v="2026-01-08T00:00:00"/>
    <s v="BH00416"/>
    <d v="2026-01-08T00:00:00"/>
    <n v="1322"/>
    <s v="260107-01001-00225"/>
    <n v="1166110"/>
    <n v="0"/>
    <n v="93289"/>
    <n v="1259399"/>
    <s v="Bán hàng"/>
    <d v="2026-02-27T00:00:00"/>
    <m/>
    <n v="0"/>
    <n v="1259399"/>
    <n v="1259399"/>
    <n v="0"/>
    <d v="2026-01-08T00:00:00"/>
    <m/>
    <d v="2026-01-08T00:00:00"/>
    <n v="0"/>
    <m/>
    <s v=""/>
    <s v="Đã thanh toán"/>
    <d v="2026-01-08T00:00:00"/>
    <d v="2026-02-27T00:00:00"/>
    <m/>
    <m/>
    <x v="0"/>
    <x v="0"/>
    <s v="SG009"/>
  </r>
  <r>
    <x v="13"/>
    <x v="13"/>
    <d v="2026-01-08T00:00:00"/>
    <s v="BH00443"/>
    <d v="2026-01-08T00:00:00"/>
    <n v="1353"/>
    <s v="260107-01002-00036 - LOTTEMART PHÚ THỌ"/>
    <n v="1178385"/>
    <n v="0"/>
    <n v="94271"/>
    <n v="1272656"/>
    <s v="Bán hàng"/>
    <d v="2026-02-27T00:00:00"/>
    <m/>
    <n v="0"/>
    <n v="1272656"/>
    <n v="1272656"/>
    <n v="0"/>
    <d v="2026-01-08T00:00:00"/>
    <m/>
    <d v="2026-01-08T00:00:00"/>
    <n v="0"/>
    <m/>
    <s v=""/>
    <s v="Đã thanh toán"/>
    <d v="2026-01-08T00:00:00"/>
    <d v="2026-02-27T00:00:00"/>
    <m/>
    <m/>
    <x v="0"/>
    <x v="0"/>
    <s v="SG023"/>
  </r>
  <r>
    <x v="0"/>
    <x v="0"/>
    <d v="2026-01-08T00:00:00"/>
    <s v="SG/HTRS108140ZI"/>
    <d v="2026-01-08T00:00:00"/>
    <m/>
    <s v="ĐÃ KIỂM TRA - HÀNG TRẢ - LOTTEMART CẦN THƠ - LOTTE-CTO-00-007"/>
    <n v="547886"/>
    <n v="0"/>
    <n v="43831"/>
    <n v="591717"/>
    <s v="Hàng trả"/>
    <d v="2026-01-30T00:00:00"/>
    <m/>
    <n v="0"/>
    <n v="-591717"/>
    <n v="-591717"/>
    <n v="0"/>
    <d v="2026-01-08T00:00:00"/>
    <m/>
    <d v="2026-01-08T00:00:00"/>
    <n v="0"/>
    <m/>
    <s v=""/>
    <s v="Đã thanh toán"/>
    <d v="2026-01-08T00:00:00"/>
    <d v="2026-01-30T00:00:00"/>
    <m/>
    <m/>
    <x v="0"/>
    <x v="0"/>
    <s v="SG011"/>
  </r>
  <r>
    <x v="8"/>
    <x v="8"/>
    <d v="2026-01-09T00:00:00"/>
    <s v="BH00543"/>
    <d v="2026-01-09T00:00:00"/>
    <n v="1604"/>
    <s v="260108-01010-00201"/>
    <n v="595330"/>
    <n v="0"/>
    <n v="47626"/>
    <n v="642956"/>
    <s v="Bán hàng"/>
    <d v="2026-02-27T00:00:00"/>
    <m/>
    <n v="0"/>
    <n v="642956"/>
    <n v="642956"/>
    <n v="0"/>
    <d v="2026-01-09T00:00:00"/>
    <m/>
    <d v="2026-01-09T00:00:00"/>
    <n v="0"/>
    <m/>
    <s v=""/>
    <s v="Đã thanh toán"/>
    <d v="2026-01-09T00:00:00"/>
    <d v="2026-02-27T00:00:00"/>
    <m/>
    <m/>
    <x v="0"/>
    <x v="0"/>
    <s v="SG039"/>
  </r>
  <r>
    <x v="8"/>
    <x v="8"/>
    <d v="2026-01-09T00:00:00"/>
    <s v="BH00544"/>
    <d v="2026-01-09T00:00:00"/>
    <n v="1605"/>
    <s v="260108-01010-00057"/>
    <n v="1395750"/>
    <n v="0"/>
    <n v="111660"/>
    <n v="1507410"/>
    <s v="Bán hàng"/>
    <d v="2026-02-27T00:00:00"/>
    <m/>
    <n v="0"/>
    <n v="1507410"/>
    <n v="1507410"/>
    <n v="0"/>
    <d v="2026-01-09T00:00:00"/>
    <m/>
    <d v="2026-01-09T00:00:00"/>
    <n v="0"/>
    <m/>
    <s v=""/>
    <s v="Đã thanh toán"/>
    <d v="2026-01-09T00:00:00"/>
    <d v="2026-02-27T00:00:00"/>
    <m/>
    <m/>
    <x v="0"/>
    <x v="0"/>
    <s v="SG039"/>
  </r>
  <r>
    <x v="10"/>
    <x v="10"/>
    <d v="2026-01-09T00:00:00"/>
    <s v="BH00554"/>
    <d v="2026-01-09T00:00:00"/>
    <n v="1617"/>
    <s v="260108-01005-00120"/>
    <n v="1318620"/>
    <n v="0"/>
    <n v="105490"/>
    <n v="1424110"/>
    <s v="Bán hàng"/>
    <d v="2026-02-27T00:00:00"/>
    <m/>
    <n v="0"/>
    <n v="1424110"/>
    <n v="1424110"/>
    <n v="0"/>
    <d v="2026-01-09T00:00:00"/>
    <m/>
    <d v="2026-01-09T00:00:00"/>
    <n v="0"/>
    <m/>
    <s v=""/>
    <s v="Đã thanh toán"/>
    <d v="2026-01-09T00:00:00"/>
    <d v="2026-02-27T00:00:00"/>
    <m/>
    <m/>
    <x v="0"/>
    <x v="0"/>
    <s v="SG002"/>
  </r>
  <r>
    <x v="12"/>
    <x v="12"/>
    <d v="2026-01-09T00:00:00"/>
    <s v="BH01050"/>
    <d v="2026-01-09T00:00:00"/>
    <n v="1648"/>
    <s v="CÔNG TY CỔ PHẦN TRUNG TÂM THƯƠNG MẠI LOTTE VIỆT NAM - CHI NHÁNH BA ĐÌNH"/>
    <n v="2824030"/>
    <n v="0"/>
    <n v="225922"/>
    <n v="3049952"/>
    <s v="Bán hàng"/>
    <d v="2026-02-27T00:00:00"/>
    <m/>
    <n v="0"/>
    <n v="3049952"/>
    <n v="3049952"/>
    <n v="0"/>
    <d v="2026-01-09T00:00:00"/>
    <m/>
    <d v="2026-01-09T00:00:00"/>
    <n v="0"/>
    <m/>
    <s v=""/>
    <s v="Đã thanh toán"/>
    <d v="2026-01-09T00:00:00"/>
    <d v="2026-02-27T00:00:00"/>
    <m/>
    <m/>
    <x v="0"/>
    <x v="0"/>
    <s v="HN008"/>
  </r>
  <r>
    <x v="7"/>
    <x v="7"/>
    <d v="2026-01-09T00:00:00"/>
    <s v="BH01061"/>
    <d v="2026-01-09T00:00:00"/>
    <n v="1652"/>
    <s v="Bán hàng CÔNG TY CỔ PHẦN TRUNG TÂM THƯƠNG MẠI LOTTE VIỆT NAM - CHI NHÁNH TÂY HỒ theo hóa đơn 00001652"/>
    <n v="2057465"/>
    <n v="0"/>
    <n v="164597"/>
    <n v="2222062"/>
    <s v="Bán hàng"/>
    <d v="2026-02-27T00:00:00"/>
    <m/>
    <n v="0"/>
    <n v="2222062"/>
    <n v="2222062"/>
    <n v="0"/>
    <d v="2026-01-09T00:00:00"/>
    <m/>
    <d v="2026-01-09T00:00:00"/>
    <n v="0"/>
    <m/>
    <s v=""/>
    <s v="Đã thanh toán"/>
    <d v="2026-01-09T00:00:00"/>
    <d v="2026-02-27T00:00:00"/>
    <m/>
    <m/>
    <x v="0"/>
    <x v="0"/>
    <s v="HN008"/>
  </r>
  <r>
    <x v="5"/>
    <x v="5"/>
    <d v="2026-01-10T00:00:00"/>
    <s v="BH00610"/>
    <d v="2026-01-09T00:00:00"/>
    <n v="1653"/>
    <s v="TC260108-01006-00153"/>
    <n v="2236265"/>
    <n v="0"/>
    <n v="178901"/>
    <n v="2415166"/>
    <s v="Bán hàng"/>
    <d v="2026-02-27T00:00:00"/>
    <m/>
    <n v="0"/>
    <n v="2415166"/>
    <n v="2415166"/>
    <n v="0"/>
    <d v="2026-01-09T00:00:00"/>
    <m/>
    <d v="2026-01-09T00:00:00"/>
    <n v="0"/>
    <m/>
    <s v=""/>
    <s v="Đã thanh toán"/>
    <d v="2026-01-09T00:00:00"/>
    <d v="2026-02-27T00:00:00"/>
    <m/>
    <m/>
    <x v="0"/>
    <x v="0"/>
    <s v="SG011"/>
  </r>
  <r>
    <x v="1"/>
    <x v="1"/>
    <d v="2026-01-10T00:00:00"/>
    <s v="BH00620"/>
    <d v="2026-01-10T00:00:00"/>
    <n v="1724"/>
    <s v="260108-01001-00385 - LOTTE NAM SÀI GÒN"/>
    <n v="12261120"/>
    <n v="0"/>
    <n v="980890"/>
    <n v="13242010"/>
    <s v="Bán hàng"/>
    <d v="2026-02-27T00:00:00"/>
    <m/>
    <n v="0"/>
    <n v="13242010"/>
    <n v="13242010"/>
    <n v="0"/>
    <d v="2026-01-10T00:00:00"/>
    <m/>
    <d v="2026-01-10T00:00:00"/>
    <n v="0"/>
    <m/>
    <s v=""/>
    <s v="Đã thanh toán"/>
    <d v="2026-01-10T00:00:00"/>
    <d v="2026-02-27T00:00:00"/>
    <m/>
    <m/>
    <x v="0"/>
    <x v="0"/>
    <s v="SG009"/>
  </r>
  <r>
    <x v="9"/>
    <x v="9"/>
    <d v="2026-01-10T00:00:00"/>
    <s v="MDV00035"/>
    <d v="2026-01-10T00:00:00"/>
    <n v="138"/>
    <s v="PHI HOAT DONG DUNG THU SAN PHAM T12.2025"/>
    <n v="415615"/>
    <n v="0"/>
    <n v="0"/>
    <n v="415615"/>
    <s v="Giảm công nợ"/>
    <d v="2026-01-12T00:00:00"/>
    <m/>
    <n v="0"/>
    <n v="-415615"/>
    <n v="-415615"/>
    <n v="0"/>
    <d v="2026-01-10T00:00:00"/>
    <m/>
    <d v="2026-01-10T00:00:00"/>
    <n v="0"/>
    <m/>
    <s v=""/>
    <s v="Đã thanh toán"/>
    <d v="2026-01-10T00:00:00"/>
    <d v="2026-01-12T00:00:00"/>
    <m/>
    <m/>
    <x v="0"/>
    <x v="0"/>
    <s v="SG023"/>
  </r>
  <r>
    <x v="9"/>
    <x v="9"/>
    <d v="2026-01-10T00:00:00"/>
    <s v="MDV00035"/>
    <d v="2026-01-12T00:00:00"/>
    <n v="321"/>
    <s v="PHI DICH VU BAN HANG T12.2025"/>
    <n v="1360194"/>
    <n v="0"/>
    <n v="0"/>
    <n v="1360194"/>
    <s v="Giảm công nợ"/>
    <d v="2026-01-12T00:00:00"/>
    <m/>
    <n v="0"/>
    <n v="-1360194"/>
    <n v="-1360194"/>
    <n v="0"/>
    <d v="2026-01-12T00:00:00"/>
    <m/>
    <d v="2026-01-12T00:00:00"/>
    <n v="0"/>
    <m/>
    <s v=""/>
    <s v="Đã thanh toán"/>
    <d v="2026-01-12T00:00:00"/>
    <d v="2026-01-12T00:00:00"/>
    <m/>
    <m/>
    <x v="0"/>
    <x v="0"/>
    <s v="SG023"/>
  </r>
  <r>
    <x v="12"/>
    <x v="12"/>
    <d v="2026-01-11T00:00:00"/>
    <s v="MDV00004"/>
    <d v="2026-01-11T00:00:00"/>
    <n v="28"/>
    <s v="PHÍ HOẠT ĐỘNG DÙNG THỬ SẢN PHẨM"/>
    <n v="58130"/>
    <n v="0"/>
    <n v="0"/>
    <n v="58130"/>
    <s v="Giảm công nợ"/>
    <d v="2026-01-12T00:00:00"/>
    <m/>
    <n v="0"/>
    <n v="-58130"/>
    <n v="-58130"/>
    <n v="0"/>
    <d v="2026-01-11T00:00:00"/>
    <m/>
    <d v="2026-01-11T00:00:00"/>
    <n v="0"/>
    <m/>
    <s v=""/>
    <s v="Đã thanh toán"/>
    <d v="2026-01-11T00:00:00"/>
    <d v="2026-01-12T00:00:00"/>
    <m/>
    <m/>
    <x v="0"/>
    <x v="0"/>
    <s v="HN008"/>
  </r>
  <r>
    <x v="12"/>
    <x v="12"/>
    <d v="2026-01-11T00:00:00"/>
    <s v="MDV00004"/>
    <d v="2026-01-16T00:00:00"/>
    <n v="308"/>
    <s v="PHÍ BÁN HÀNG"/>
    <n v="190244"/>
    <n v="0"/>
    <n v="0"/>
    <n v="190244"/>
    <s v="Giảm công nợ"/>
    <d v="2026-01-12T00:00:00"/>
    <m/>
    <n v="0"/>
    <n v="-190244"/>
    <n v="-190244"/>
    <n v="0"/>
    <d v="2026-01-16T00:00:00"/>
    <m/>
    <d v="2026-01-16T00:00:00"/>
    <n v="0"/>
    <m/>
    <s v=""/>
    <s v="Đã thanh toán"/>
    <d v="2026-01-16T00:00:00"/>
    <d v="2026-01-12T00:00:00"/>
    <m/>
    <m/>
    <x v="0"/>
    <x v="0"/>
    <s v="HN008"/>
  </r>
  <r>
    <x v="3"/>
    <x v="3"/>
    <d v="2026-01-12T00:00:00"/>
    <s v="MDV00002"/>
    <d v="2026-01-12T00:00:00"/>
    <n v="253"/>
    <s v="PHÍ BÁN HÀNG"/>
    <n v="1067595"/>
    <n v="0"/>
    <n v="0"/>
    <n v="1067595"/>
    <s v="Giảm công nợ"/>
    <d v="2026-01-12T00:00:00"/>
    <m/>
    <n v="0"/>
    <n v="-1067595"/>
    <n v="-1067595"/>
    <n v="0"/>
    <d v="2026-01-12T00:00:00"/>
    <m/>
    <d v="2026-01-12T00:00:00"/>
    <n v="0"/>
    <m/>
    <s v=""/>
    <s v="Đã thanh toán"/>
    <d v="2026-01-12T00:00:00"/>
    <d v="2026-01-12T00:00:00"/>
    <m/>
    <m/>
    <x v="0"/>
    <x v="0"/>
    <s v="SG011"/>
  </r>
  <r>
    <x v="3"/>
    <x v="3"/>
    <d v="2026-01-12T00:00:00"/>
    <s v="MDV00002"/>
    <d v="2026-01-12T00:00:00"/>
    <n v="726"/>
    <s v="PHÍ HOẠT ĐỘNG DÙNG THỬ SẢN PHẨM"/>
    <n v="326209"/>
    <n v="0"/>
    <n v="0"/>
    <n v="326209"/>
    <s v="Giảm công nợ"/>
    <d v="2026-01-12T00:00:00"/>
    <m/>
    <n v="0"/>
    <n v="-326209"/>
    <n v="-326209"/>
    <n v="0"/>
    <d v="2026-01-12T00:00:00"/>
    <m/>
    <d v="2026-01-12T00:00:00"/>
    <n v="0"/>
    <m/>
    <s v=""/>
    <s v="Đã thanh toán"/>
    <d v="2026-01-12T00:00:00"/>
    <d v="2026-01-12T00:00:00"/>
    <m/>
    <m/>
    <x v="0"/>
    <x v="0"/>
    <s v="SG011"/>
  </r>
  <r>
    <x v="5"/>
    <x v="5"/>
    <d v="2026-01-13T00:00:00"/>
    <s v="BH00983"/>
    <d v="2026-01-12T00:00:00"/>
    <n v="1952"/>
    <s v="TC260112-01006-00173"/>
    <n v="1357185"/>
    <n v="0"/>
    <n v="108575"/>
    <n v="1465760"/>
    <s v="Bán hàng"/>
    <d v="2026-03-11T00:00:00"/>
    <m/>
    <n v="0"/>
    <n v="1465760"/>
    <n v="1465760"/>
    <n v="0"/>
    <d v="2026-01-12T00:00:00"/>
    <m/>
    <d v="2026-01-12T00:00:00"/>
    <n v="0"/>
    <m/>
    <s v=""/>
    <s v="Đã thanh toán"/>
    <d v="2026-01-12T00:00:00"/>
    <d v="2026-03-11T00:00:00"/>
    <m/>
    <m/>
    <x v="0"/>
    <x v="0"/>
    <s v="SG011"/>
  </r>
  <r>
    <x v="4"/>
    <x v="4"/>
    <d v="2026-01-13T00:00:00"/>
    <s v="BH00984"/>
    <d v="2026-01-12T00:00:00"/>
    <n v="1953"/>
    <s v="TC260112-01013-00104"/>
    <n v="2197700"/>
    <n v="0"/>
    <n v="175816"/>
    <n v="2373516"/>
    <s v="Bán hàng"/>
    <d v="2026-02-27T00:00:00"/>
    <m/>
    <n v="0"/>
    <n v="2373516"/>
    <n v="2373516"/>
    <n v="0"/>
    <d v="2026-01-12T00:00:00"/>
    <m/>
    <d v="2026-01-12T00:00:00"/>
    <n v="0"/>
    <m/>
    <s v=""/>
    <s v="Đã thanh toán"/>
    <d v="2026-01-12T00:00:00"/>
    <d v="2026-02-27T00:00:00"/>
    <m/>
    <m/>
    <x v="0"/>
    <x v="0"/>
    <s v="SG011"/>
  </r>
  <r>
    <x v="6"/>
    <x v="6"/>
    <d v="2026-01-13T00:00:00"/>
    <s v="BH00985"/>
    <d v="2026-01-12T00:00:00"/>
    <n v="1954"/>
    <s v="TC260112-01004-00206"/>
    <n v="439540"/>
    <n v="0"/>
    <n v="35163"/>
    <n v="474703"/>
    <s v="Bán hàng"/>
    <d v="2026-03-11T00:00:00"/>
    <m/>
    <n v="0"/>
    <n v="474703"/>
    <n v="474703"/>
    <n v="0"/>
    <d v="2026-01-12T00:00:00"/>
    <m/>
    <d v="2026-01-12T00:00:00"/>
    <n v="0"/>
    <m/>
    <s v=""/>
    <s v="Đã thanh toán"/>
    <d v="2026-01-12T00:00:00"/>
    <d v="2026-03-11T00:00:00"/>
    <m/>
    <m/>
    <x v="0"/>
    <x v="0"/>
    <s v="SG011"/>
  </r>
  <r>
    <x v="9"/>
    <x v="9"/>
    <d v="2026-01-13T00:00:00"/>
    <s v="BH00998"/>
    <d v="2026-01-13T00:00:00"/>
    <n v="1984"/>
    <s v="260110-01012-00012"/>
    <n v="1434315"/>
    <n v="0"/>
    <n v="114745"/>
    <n v="1549060"/>
    <s v="Bán hàng"/>
    <d v="2026-02-27T00:00:00"/>
    <m/>
    <n v="0"/>
    <n v="1549060"/>
    <n v="1549060"/>
    <n v="0"/>
    <d v="2026-01-13T00:00:00"/>
    <m/>
    <d v="2026-01-13T00:00:00"/>
    <n v="0"/>
    <m/>
    <s v=""/>
    <s v="Đã thanh toán"/>
    <d v="2026-01-13T00:00:00"/>
    <d v="2026-02-27T00:00:00"/>
    <m/>
    <m/>
    <x v="0"/>
    <x v="0"/>
    <s v="SG023"/>
  </r>
  <r>
    <x v="10"/>
    <x v="10"/>
    <d v="2026-01-13T00:00:00"/>
    <s v="BH01016"/>
    <d v="2026-01-13T00:00:00"/>
    <n v="1998"/>
    <s v="260112-01005-00342"/>
    <n v="1190660"/>
    <n v="0"/>
    <n v="95253"/>
    <n v="1285913"/>
    <s v="Bán hàng"/>
    <d v="2026-02-27T00:00:00"/>
    <m/>
    <n v="0"/>
    <n v="1285913"/>
    <n v="1285913"/>
    <n v="0"/>
    <d v="2026-01-13T00:00:00"/>
    <m/>
    <d v="2026-01-13T00:00:00"/>
    <n v="0"/>
    <m/>
    <s v=""/>
    <s v="Đã thanh toán"/>
    <d v="2026-01-13T00:00:00"/>
    <d v="2026-02-27T00:00:00"/>
    <m/>
    <m/>
    <x v="0"/>
    <x v="0"/>
    <s v="SG002"/>
  </r>
  <r>
    <x v="10"/>
    <x v="10"/>
    <d v="2026-01-13T00:00:00"/>
    <s v="MDV00031"/>
    <d v="2026-01-13T00:00:00"/>
    <n v="239"/>
    <s v="PHI DICH VU BAN HANG T12.2025"/>
    <n v="443352"/>
    <n v="0"/>
    <n v="0"/>
    <n v="443352"/>
    <s v="Giảm công nợ"/>
    <d v="2026-01-12T00:00:00"/>
    <m/>
    <n v="0"/>
    <n v="-443352"/>
    <n v="-443352"/>
    <n v="0"/>
    <d v="2026-01-13T00:00:00"/>
    <m/>
    <d v="2026-01-13T00:00:00"/>
    <n v="0"/>
    <m/>
    <s v=""/>
    <s v="Đã thanh toán"/>
    <d v="2026-01-13T00:00:00"/>
    <d v="2026-01-12T00:00:00"/>
    <m/>
    <m/>
    <x v="0"/>
    <x v="0"/>
    <s v="SG002"/>
  </r>
  <r>
    <x v="10"/>
    <x v="10"/>
    <d v="2026-01-13T00:00:00"/>
    <s v="MDV00031"/>
    <d v="2026-01-13T00:00:00"/>
    <n v="240"/>
    <s v="PHI HANG MAU T12.2025"/>
    <n v="135468"/>
    <n v="0"/>
    <n v="0"/>
    <n v="135468"/>
    <s v="Giảm công nợ"/>
    <d v="2026-01-12T00:00:00"/>
    <m/>
    <n v="0"/>
    <n v="-135468"/>
    <n v="-135468"/>
    <n v="0"/>
    <d v="2026-01-13T00:00:00"/>
    <m/>
    <d v="2026-01-13T00:00:00"/>
    <n v="0"/>
    <m/>
    <s v=""/>
    <s v="Đã thanh toán"/>
    <d v="2026-01-13T00:00:00"/>
    <d v="2026-01-12T00:00:00"/>
    <m/>
    <m/>
    <x v="0"/>
    <x v="0"/>
    <s v="SG002"/>
  </r>
  <r>
    <x v="3"/>
    <x v="3"/>
    <d v="2026-01-13T00:00:00"/>
    <s v="SG/HT130161"/>
    <d v="2026-01-13T00:00:00"/>
    <m/>
    <s v="ĐÃ KIỂM TRA - HÀNG TRẢ - CÔNG TY CỔ PHẦN TRUNG TÂM THƯƠNG MẠI LOTTE VIỆT NAM - CHI NHÁNH VINH - LOTTE-NAN-01-013"/>
    <n v="119066"/>
    <n v="0"/>
    <n v="9525"/>
    <n v="128591"/>
    <s v="Hàng trả"/>
    <d v="2026-01-30T00:00:00"/>
    <m/>
    <n v="0"/>
    <n v="-128591"/>
    <n v="-128591"/>
    <n v="0"/>
    <d v="2026-01-13T00:00:00"/>
    <m/>
    <d v="2026-01-13T00:00:00"/>
    <n v="0"/>
    <m/>
    <s v=""/>
    <s v="Đã thanh toán"/>
    <d v="2026-01-13T00:00:00"/>
    <d v="2026-01-30T00:00:00"/>
    <m/>
    <m/>
    <x v="0"/>
    <x v="0"/>
    <s v="SG011"/>
  </r>
  <r>
    <x v="1"/>
    <x v="1"/>
    <d v="2026-01-14T00:00:00"/>
    <s v="BH01056"/>
    <d v="2026-01-14T00:00:00"/>
    <n v="2664"/>
    <s v="260113-01001-00052 - LOTTE NAM SÀI GÒN"/>
    <n v="2233610"/>
    <n v="0"/>
    <n v="178689"/>
    <n v="2412299"/>
    <s v="Bán hàng"/>
    <d v="2026-02-27T00:00:00"/>
    <m/>
    <n v="0"/>
    <n v="2412299"/>
    <n v="2412299"/>
    <n v="0"/>
    <d v="2026-01-14T00:00:00"/>
    <m/>
    <d v="2026-01-14T00:00:00"/>
    <n v="0"/>
    <m/>
    <s v=""/>
    <s v="Đã thanh toán"/>
    <d v="2026-01-14T00:00:00"/>
    <d v="2026-02-27T00:00:00"/>
    <m/>
    <m/>
    <x v="0"/>
    <x v="0"/>
    <s v="SG009"/>
  </r>
  <r>
    <x v="10"/>
    <x v="10"/>
    <d v="2026-01-14T00:00:00"/>
    <s v="BH01070"/>
    <d v="2026-01-14T00:00:00"/>
    <n v="2679"/>
    <s v="260113-01005-00027"/>
    <n v="2233610"/>
    <n v="0"/>
    <n v="178689"/>
    <n v="2412299"/>
    <s v="Bán hàng"/>
    <d v="2026-02-27T00:00:00"/>
    <m/>
    <n v="0"/>
    <n v="2412299"/>
    <n v="2412299"/>
    <n v="0"/>
    <d v="2026-01-14T00:00:00"/>
    <m/>
    <d v="2026-01-14T00:00:00"/>
    <n v="0"/>
    <m/>
    <s v=""/>
    <s v="Đã thanh toán"/>
    <d v="2026-01-14T00:00:00"/>
    <d v="2026-02-27T00:00:00"/>
    <m/>
    <m/>
    <x v="0"/>
    <x v="0"/>
    <s v="SG002"/>
  </r>
  <r>
    <x v="9"/>
    <x v="9"/>
    <d v="2026-01-14T00:00:00"/>
    <s v="BH01102"/>
    <d v="2026-01-14T00:00:00"/>
    <n v="2704"/>
    <s v="260113-01012-00053"/>
    <n v="2233610"/>
    <n v="0"/>
    <n v="178689"/>
    <n v="2412299"/>
    <s v="Bán hàng"/>
    <d v="2026-02-27T00:00:00"/>
    <m/>
    <n v="0"/>
    <n v="2412299"/>
    <n v="2412299"/>
    <n v="0"/>
    <d v="2026-01-14T00:00:00"/>
    <m/>
    <d v="2026-01-14T00:00:00"/>
    <n v="0"/>
    <m/>
    <s v=""/>
    <s v="Đã thanh toán"/>
    <d v="2026-01-14T00:00:00"/>
    <d v="2026-02-27T00:00:00"/>
    <m/>
    <m/>
    <x v="0"/>
    <x v="0"/>
    <s v="SG023"/>
  </r>
  <r>
    <x v="2"/>
    <x v="2"/>
    <d v="2026-01-14T00:00:00"/>
    <s v="MDV00030"/>
    <d v="2026-01-14T00:00:00"/>
    <n v="121"/>
    <s v="PHI HOAT DONG DUNG THU SAN PHAM T12.2025"/>
    <n v="134760"/>
    <n v="0"/>
    <n v="0"/>
    <n v="134760"/>
    <s v="Giảm công nợ"/>
    <d v="2026-01-12T00:00:00"/>
    <m/>
    <n v="0"/>
    <n v="-134760"/>
    <n v="-134760"/>
    <n v="0"/>
    <d v="2026-01-14T00:00:00"/>
    <m/>
    <d v="2026-01-14T00:00:00"/>
    <n v="0"/>
    <m/>
    <s v=""/>
    <s v="Đã thanh toán"/>
    <d v="2026-01-14T00:00:00"/>
    <d v="2026-01-12T00:00:00"/>
    <m/>
    <m/>
    <x v="0"/>
    <x v="0"/>
    <s v="SG002"/>
  </r>
  <r>
    <x v="2"/>
    <x v="2"/>
    <d v="2026-01-14T00:00:00"/>
    <s v="MDV00030"/>
    <d v="2026-01-14T00:00:00"/>
    <n v="382"/>
    <s v="PHI DICH VU BAN HANG T12.2025"/>
    <n v="441033"/>
    <n v="0"/>
    <n v="0"/>
    <n v="441033"/>
    <s v="Giảm công nợ"/>
    <d v="2026-01-12T00:00:00"/>
    <m/>
    <n v="0"/>
    <n v="-441033"/>
    <n v="-441033"/>
    <n v="0"/>
    <d v="2026-01-14T00:00:00"/>
    <m/>
    <d v="2026-01-14T00:00:00"/>
    <n v="0"/>
    <m/>
    <s v=""/>
    <s v="Đã thanh toán"/>
    <d v="2026-01-14T00:00:00"/>
    <d v="2026-01-12T00:00:00"/>
    <m/>
    <m/>
    <x v="0"/>
    <x v="0"/>
    <s v="SG002"/>
  </r>
  <r>
    <x v="4"/>
    <x v="4"/>
    <d v="2026-01-14T00:00:00"/>
    <s v="MDV00037"/>
    <d v="2026-01-13T00:00:00"/>
    <n v="212"/>
    <s v="PHI DICH VU BAN HANG T12.2025"/>
    <n v="1051642"/>
    <n v="0"/>
    <n v="0"/>
    <n v="1051642"/>
    <s v="Giảm công nợ"/>
    <d v="2026-01-12T00:00:00"/>
    <m/>
    <n v="0"/>
    <n v="-1051642"/>
    <n v="-1051642"/>
    <n v="0"/>
    <d v="2026-01-13T00:00:00"/>
    <m/>
    <d v="2026-01-13T00:00:00"/>
    <n v="0"/>
    <m/>
    <s v=""/>
    <s v="Đã thanh toán"/>
    <d v="2026-01-13T00:00:00"/>
    <d v="2026-01-12T00:00:00"/>
    <m/>
    <m/>
    <x v="0"/>
    <x v="0"/>
    <s v="SG011"/>
  </r>
  <r>
    <x v="4"/>
    <x v="4"/>
    <d v="2026-01-14T00:00:00"/>
    <s v="MDV00037"/>
    <d v="2026-01-14T00:00:00"/>
    <n v="365"/>
    <s v="PHI HOAT DONG DUNG THU SAN PHAM T12.2025"/>
    <n v="321335"/>
    <n v="0"/>
    <n v="0"/>
    <n v="321335"/>
    <s v="Giảm công nợ"/>
    <d v="2026-01-12T00:00:00"/>
    <m/>
    <n v="0"/>
    <n v="-321335"/>
    <n v="-321335"/>
    <n v="0"/>
    <d v="2026-01-14T00:00:00"/>
    <m/>
    <d v="2026-01-14T00:00:00"/>
    <n v="0"/>
    <m/>
    <s v=""/>
    <s v="Đã thanh toán"/>
    <d v="2026-01-14T00:00:00"/>
    <d v="2026-01-12T00:00:00"/>
    <m/>
    <m/>
    <x v="0"/>
    <x v="0"/>
    <s v="SG011"/>
  </r>
  <r>
    <x v="8"/>
    <x v="8"/>
    <d v="2026-01-14T00:00:00"/>
    <s v="MDV00038"/>
    <d v="2026-01-14T00:00:00"/>
    <n v="60"/>
    <s v="PHI HOAT DONG DUNG THU SAN PHAM T12.2025"/>
    <n v="5673"/>
    <n v="0"/>
    <n v="0"/>
    <n v="5673"/>
    <s v="Giảm công nợ"/>
    <d v="2026-01-12T00:00:00"/>
    <m/>
    <n v="0"/>
    <n v="-5673"/>
    <n v="-5673"/>
    <n v="0"/>
    <d v="2026-01-14T00:00:00"/>
    <m/>
    <d v="2026-01-14T00:00:00"/>
    <n v="0"/>
    <m/>
    <s v=""/>
    <s v="Đã thanh toán"/>
    <d v="2026-01-14T00:00:00"/>
    <d v="2026-01-12T00:00:00"/>
    <m/>
    <m/>
    <x v="0"/>
    <x v="0"/>
    <s v="SG039"/>
  </r>
  <r>
    <x v="8"/>
    <x v="8"/>
    <d v="2026-01-14T00:00:00"/>
    <s v="MDV00038"/>
    <d v="2026-01-19T00:00:00"/>
    <n v="383"/>
    <s v="PHI DICH VU BAN HANG T12.2025"/>
    <n v="18566"/>
    <n v="0"/>
    <n v="0"/>
    <n v="18566"/>
    <s v="Giảm công nợ"/>
    <d v="2026-01-12T00:00:00"/>
    <m/>
    <n v="0"/>
    <n v="-18566"/>
    <n v="-18566"/>
    <n v="0"/>
    <d v="2026-01-19T00:00:00"/>
    <m/>
    <d v="2026-01-19T00:00:00"/>
    <n v="0"/>
    <m/>
    <s v=""/>
    <s v="Đã thanh toán"/>
    <d v="2026-01-19T00:00:00"/>
    <d v="2026-01-12T00:00:00"/>
    <m/>
    <m/>
    <x v="0"/>
    <x v="0"/>
    <s v="SG039"/>
  </r>
  <r>
    <x v="8"/>
    <x v="8"/>
    <d v="2026-01-14T00:00:00"/>
    <s v="MDV00038"/>
    <d v="2026-01-19T00:00:00"/>
    <n v="383"/>
    <s v="PHÍ HỖ TRỢ SINH NHẬT 2025"/>
    <n v="2160000"/>
    <n v="0"/>
    <n v="0"/>
    <n v="2160000"/>
    <s v="Giảm công nợ"/>
    <d v="2026-01-12T00:00:00"/>
    <m/>
    <n v="0"/>
    <n v="-2160000"/>
    <n v="-2160000"/>
    <n v="0"/>
    <d v="2026-01-19T00:00:00"/>
    <m/>
    <d v="2026-01-19T00:00:00"/>
    <n v="0"/>
    <m/>
    <s v=""/>
    <s v="Đã thanh toán"/>
    <d v="2026-01-19T00:00:00"/>
    <d v="2026-01-12T00:00:00"/>
    <m/>
    <m/>
    <x v="0"/>
    <x v="0"/>
    <s v="SG039"/>
  </r>
  <r>
    <x v="4"/>
    <x v="4"/>
    <d v="2026-01-15T00:00:00"/>
    <s v="BH01129"/>
    <d v="2026-01-14T00:00:00"/>
    <n v="3033"/>
    <s v="TC260113-01013-00046"/>
    <n v="2233610"/>
    <n v="0"/>
    <n v="178689"/>
    <n v="2412299"/>
    <s v="Bán hàng"/>
    <d v="2026-03-11T00:00:00"/>
    <m/>
    <n v="0"/>
    <n v="2412299"/>
    <n v="2412299"/>
    <n v="0"/>
    <d v="2026-01-14T00:00:00"/>
    <m/>
    <d v="2026-01-14T00:00:00"/>
    <n v="0"/>
    <m/>
    <s v=""/>
    <s v="Đã thanh toán"/>
    <d v="2026-01-14T00:00:00"/>
    <d v="2026-03-11T00:00:00"/>
    <m/>
    <m/>
    <x v="0"/>
    <x v="0"/>
    <s v="SG011"/>
  </r>
  <r>
    <x v="0"/>
    <x v="0"/>
    <d v="2026-01-15T00:00:00"/>
    <s v="BH01130"/>
    <d v="2026-01-14T00:00:00"/>
    <n v="3034"/>
    <s v="TC260113-01011-00076"/>
    <n v="2233610"/>
    <n v="0"/>
    <n v="178689"/>
    <n v="2412299"/>
    <s v="Bán hàng"/>
    <d v="2026-03-11T00:00:00"/>
    <m/>
    <n v="0"/>
    <n v="2412299"/>
    <n v="2412299"/>
    <n v="0"/>
    <d v="2026-01-14T00:00:00"/>
    <m/>
    <d v="2026-01-14T00:00:00"/>
    <n v="0"/>
    <m/>
    <s v=""/>
    <s v="Đã thanh toán"/>
    <d v="2026-01-14T00:00:00"/>
    <d v="2026-03-11T00:00:00"/>
    <m/>
    <m/>
    <x v="0"/>
    <x v="0"/>
    <s v="SG011"/>
  </r>
  <r>
    <x v="0"/>
    <x v="0"/>
    <d v="2026-01-15T00:00:00"/>
    <s v="BH01131"/>
    <d v="2026-01-14T00:00:00"/>
    <n v="3035"/>
    <s v="TC260114-01011-00044"/>
    <n v="1551540"/>
    <n v="0"/>
    <n v="124123"/>
    <n v="1675663"/>
    <s v="Bán hàng"/>
    <d v="2026-03-11T00:00:00"/>
    <m/>
    <n v="0"/>
    <n v="1675663"/>
    <n v="1675663"/>
    <n v="0"/>
    <d v="2026-01-14T00:00:00"/>
    <m/>
    <d v="2026-01-14T00:00:00"/>
    <n v="0"/>
    <m/>
    <s v=""/>
    <s v="Đã thanh toán"/>
    <d v="2026-01-14T00:00:00"/>
    <d v="2026-03-11T00:00:00"/>
    <m/>
    <m/>
    <x v="0"/>
    <x v="0"/>
    <s v="SG011"/>
  </r>
  <r>
    <x v="2"/>
    <x v="2"/>
    <d v="2026-01-15T00:00:00"/>
    <s v="BH01132"/>
    <d v="2026-01-14T00:00:00"/>
    <n v="3036"/>
    <s v="TC260113-01009-00032"/>
    <n v="2233610"/>
    <n v="0"/>
    <n v="178689"/>
    <n v="2412299"/>
    <s v="Bán hàng"/>
    <d v="2026-03-11T00:00:00"/>
    <m/>
    <n v="0"/>
    <n v="2412299"/>
    <n v="2412299"/>
    <n v="0"/>
    <d v="2026-01-14T00:00:00"/>
    <m/>
    <d v="2026-01-14T00:00:00"/>
    <n v="0"/>
    <m/>
    <s v=""/>
    <s v="Đã thanh toán"/>
    <d v="2026-01-14T00:00:00"/>
    <d v="2026-03-11T00:00:00"/>
    <m/>
    <m/>
    <x v="0"/>
    <x v="0"/>
    <s v="SG002"/>
  </r>
  <r>
    <x v="5"/>
    <x v="5"/>
    <d v="2026-01-15T00:00:00"/>
    <s v="BH01133"/>
    <d v="2026-01-14T00:00:00"/>
    <n v="3037"/>
    <s v="TC260113-01006-00039"/>
    <n v="2233610"/>
    <n v="0"/>
    <n v="178689"/>
    <n v="2412299"/>
    <s v="Bán hàng"/>
    <d v="2026-03-11T00:00:00"/>
    <m/>
    <n v="0"/>
    <n v="2412299"/>
    <n v="2412299"/>
    <n v="0"/>
    <d v="2026-01-14T00:00:00"/>
    <m/>
    <d v="2026-01-14T00:00:00"/>
    <n v="0"/>
    <m/>
    <s v=""/>
    <s v="Đã thanh toán"/>
    <d v="2026-01-14T00:00:00"/>
    <d v="2026-03-11T00:00:00"/>
    <m/>
    <m/>
    <x v="0"/>
    <x v="0"/>
    <s v="SG011"/>
  </r>
  <r>
    <x v="6"/>
    <x v="6"/>
    <d v="2026-01-15T00:00:00"/>
    <s v="BH01134"/>
    <d v="2026-01-14T00:00:00"/>
    <n v="3038"/>
    <s v="TC260113-01004-00048"/>
    <n v="2233610"/>
    <n v="0"/>
    <n v="178689"/>
    <n v="2412299"/>
    <s v="Bán hàng"/>
    <d v="2026-03-11T00:00:00"/>
    <m/>
    <n v="0"/>
    <n v="2412299"/>
    <n v="2412299"/>
    <n v="0"/>
    <d v="2026-01-14T00:00:00"/>
    <m/>
    <d v="2026-01-14T00:00:00"/>
    <n v="0"/>
    <m/>
    <s v=""/>
    <s v="Đã thanh toán"/>
    <d v="2026-01-14T00:00:00"/>
    <d v="2026-03-11T00:00:00"/>
    <m/>
    <m/>
    <x v="0"/>
    <x v="0"/>
    <s v="SG011"/>
  </r>
  <r>
    <x v="7"/>
    <x v="7"/>
    <d v="2026-01-15T00:00:00"/>
    <s v="MDV00003"/>
    <d v="2026-01-15T00:00:00"/>
    <n v="127"/>
    <s v="PHÍ BÁN HÀNG"/>
    <n v="508047"/>
    <n v="0"/>
    <n v="0"/>
    <n v="508047"/>
    <s v="Giảm công nợ"/>
    <d v="2026-01-12T00:00:00"/>
    <m/>
    <n v="0"/>
    <n v="-508047"/>
    <n v="-508047"/>
    <n v="0"/>
    <d v="2026-01-15T00:00:00"/>
    <m/>
    <d v="2026-01-15T00:00:00"/>
    <n v="0"/>
    <m/>
    <s v=""/>
    <s v="Đã thanh toán"/>
    <d v="2026-01-15T00:00:00"/>
    <d v="2026-01-12T00:00:00"/>
    <m/>
    <m/>
    <x v="0"/>
    <x v="0"/>
    <s v="HN008"/>
  </r>
  <r>
    <x v="7"/>
    <x v="7"/>
    <d v="2026-01-15T00:00:00"/>
    <s v="MDV00003"/>
    <d v="2026-01-15T00:00:00"/>
    <n v="633"/>
    <s v="PHÍ HOẠT ĐỘNG DÙNG THỬ SẢN PHẨM"/>
    <n v="155236"/>
    <n v="0"/>
    <n v="0"/>
    <n v="155236"/>
    <s v="Giảm công nợ"/>
    <d v="2026-01-12T00:00:00"/>
    <m/>
    <n v="0"/>
    <n v="-155236"/>
    <n v="-155236"/>
    <n v="0"/>
    <d v="2026-01-15T00:00:00"/>
    <m/>
    <d v="2026-01-15T00:00:00"/>
    <n v="0"/>
    <m/>
    <s v=""/>
    <s v="Đã thanh toán"/>
    <d v="2026-01-15T00:00:00"/>
    <d v="2026-01-12T00:00:00"/>
    <m/>
    <m/>
    <x v="0"/>
    <x v="0"/>
    <s v="HN008"/>
  </r>
  <r>
    <x v="5"/>
    <x v="5"/>
    <d v="2026-01-15T00:00:00"/>
    <s v="MDV00032"/>
    <d v="2026-01-13T00:00:00"/>
    <n v="328"/>
    <s v="PHI DICH VU BAN HANG T12.2025"/>
    <n v="589046"/>
    <n v="0"/>
    <n v="0"/>
    <n v="589046"/>
    <s v="Giảm công nợ"/>
    <d v="2026-01-12T00:00:00"/>
    <m/>
    <n v="0"/>
    <n v="-589046"/>
    <n v="-589046"/>
    <n v="0"/>
    <d v="2026-01-13T00:00:00"/>
    <m/>
    <d v="2026-01-13T00:00:00"/>
    <n v="0"/>
    <m/>
    <s v=""/>
    <s v="Đã thanh toán"/>
    <d v="2026-01-13T00:00:00"/>
    <d v="2026-01-12T00:00:00"/>
    <m/>
    <m/>
    <x v="0"/>
    <x v="0"/>
    <s v="SG011"/>
  </r>
  <r>
    <x v="5"/>
    <x v="5"/>
    <d v="2026-01-15T00:00:00"/>
    <s v="MDV00032"/>
    <d v="2026-01-13T00:00:00"/>
    <n v="328"/>
    <s v="PHÍ HỖ TRỢ SINH NHẬT 2025"/>
    <n v="2160000"/>
    <n v="0"/>
    <n v="0"/>
    <n v="2160000"/>
    <s v="Giảm công nợ"/>
    <d v="2026-01-12T00:00:00"/>
    <m/>
    <n v="0"/>
    <n v="-2160000"/>
    <n v="-2160000"/>
    <n v="0"/>
    <d v="2026-01-13T00:00:00"/>
    <m/>
    <d v="2026-01-13T00:00:00"/>
    <n v="0"/>
    <m/>
    <s v=""/>
    <s v="Đã thanh toán"/>
    <d v="2026-01-13T00:00:00"/>
    <d v="2026-01-12T00:00:00"/>
    <m/>
    <m/>
    <x v="0"/>
    <x v="0"/>
    <s v="SG011"/>
  </r>
  <r>
    <x v="5"/>
    <x v="5"/>
    <d v="2026-01-15T00:00:00"/>
    <s v="MDV00032"/>
    <d v="2026-01-15T00:00:00"/>
    <n v="1098"/>
    <s v="PHI HOAT DONG DUNG THU SAN PHAM T12.2025"/>
    <n v="179986"/>
    <n v="0"/>
    <n v="0"/>
    <n v="179986"/>
    <s v="Giảm công nợ"/>
    <d v="2026-01-12T00:00:00"/>
    <m/>
    <n v="0"/>
    <n v="-179986"/>
    <n v="-179986"/>
    <n v="0"/>
    <d v="2026-01-15T00:00:00"/>
    <m/>
    <d v="2026-01-15T00:00:00"/>
    <n v="0"/>
    <m/>
    <s v=""/>
    <s v="Đã thanh toán"/>
    <d v="2026-01-15T00:00:00"/>
    <d v="2026-01-12T00:00:00"/>
    <m/>
    <m/>
    <x v="0"/>
    <x v="0"/>
    <s v="SG011"/>
  </r>
  <r>
    <x v="0"/>
    <x v="0"/>
    <d v="2026-01-15T00:00:00"/>
    <s v="MDV00033"/>
    <d v="2026-01-15T00:00:00"/>
    <n v="223"/>
    <s v="PHI DICH VU BAN HANG T12.2025"/>
    <n v="480989"/>
    <n v="0"/>
    <n v="0"/>
    <n v="480989"/>
    <s v="Giảm công nợ"/>
    <d v="2026-01-12T00:00:00"/>
    <m/>
    <n v="0"/>
    <n v="-480989"/>
    <n v="-480989"/>
    <n v="0"/>
    <d v="2026-01-15T00:00:00"/>
    <m/>
    <d v="2026-01-15T00:00:00"/>
    <n v="0"/>
    <m/>
    <s v=""/>
    <s v="Đã thanh toán"/>
    <d v="2026-01-15T00:00:00"/>
    <d v="2026-01-12T00:00:00"/>
    <m/>
    <m/>
    <x v="0"/>
    <x v="0"/>
    <s v="SG011"/>
  </r>
  <r>
    <x v="0"/>
    <x v="0"/>
    <d v="2026-01-15T00:00:00"/>
    <s v="MDV00033"/>
    <d v="2026-01-15T00:00:00"/>
    <n v="723"/>
    <s v="PHI HOAT DONG DUNG THU SAN PHAM T12.2025"/>
    <n v="146969"/>
    <n v="0"/>
    <n v="0"/>
    <n v="146969"/>
    <s v="Giảm công nợ"/>
    <d v="2026-01-12T00:00:00"/>
    <m/>
    <n v="0"/>
    <n v="-146969"/>
    <n v="-146969"/>
    <n v="0"/>
    <d v="2026-01-15T00:00:00"/>
    <m/>
    <d v="2026-01-15T00:00:00"/>
    <n v="0"/>
    <m/>
    <s v=""/>
    <s v="Đã thanh toán"/>
    <d v="2026-01-15T00:00:00"/>
    <d v="2026-01-12T00:00:00"/>
    <m/>
    <m/>
    <x v="0"/>
    <x v="0"/>
    <s v="SG011"/>
  </r>
  <r>
    <x v="11"/>
    <x v="11"/>
    <d v="2026-01-15T00:00:00"/>
    <s v="MDV00034"/>
    <d v="2026-01-14T00:00:00"/>
    <n v="209"/>
    <s v="PHI DICH VU BAN HANG T12.2025"/>
    <n v="248134"/>
    <n v="0"/>
    <n v="0"/>
    <n v="248134"/>
    <s v="Giảm công nợ"/>
    <d v="2026-01-12T00:00:00"/>
    <m/>
    <n v="0"/>
    <n v="-248134"/>
    <n v="-248134"/>
    <n v="0"/>
    <d v="2026-01-14T00:00:00"/>
    <m/>
    <d v="2026-01-14T00:00:00"/>
    <n v="0"/>
    <m/>
    <s v=""/>
    <s v="Đã thanh toán"/>
    <d v="2026-01-14T00:00:00"/>
    <d v="2026-01-12T00:00:00"/>
    <m/>
    <m/>
    <x v="0"/>
    <x v="0"/>
    <s v="SG002"/>
  </r>
  <r>
    <x v="11"/>
    <x v="11"/>
    <d v="2026-01-15T00:00:00"/>
    <s v="MDV00034"/>
    <d v="2026-01-15T00:00:00"/>
    <n v="656"/>
    <s v="PHI HOAT DONG DUNG THU SAN PHAM T12.2025"/>
    <n v="75819"/>
    <n v="0"/>
    <n v="0"/>
    <n v="75819"/>
    <s v="Giảm công nợ"/>
    <d v="2026-01-12T00:00:00"/>
    <m/>
    <n v="0"/>
    <n v="-75819"/>
    <n v="-75819"/>
    <n v="0"/>
    <d v="2026-01-15T00:00:00"/>
    <m/>
    <d v="2026-01-15T00:00:00"/>
    <n v="0"/>
    <m/>
    <s v=""/>
    <s v="Đã thanh toán"/>
    <d v="2026-01-15T00:00:00"/>
    <d v="2026-01-12T00:00:00"/>
    <m/>
    <m/>
    <x v="0"/>
    <x v="0"/>
    <s v="SG002"/>
  </r>
  <r>
    <x v="10"/>
    <x v="10"/>
    <d v="2026-01-16T00:00:00"/>
    <s v="BH01270"/>
    <d v="2026-01-16T00:00:00"/>
    <n v="3166"/>
    <s v="260115-01005-00069"/>
    <n v="1796725"/>
    <n v="0"/>
    <n v="143738"/>
    <n v="1940463"/>
    <s v="Bán hàng"/>
    <d v="2026-03-11T00:00:00"/>
    <m/>
    <n v="0"/>
    <n v="1940463"/>
    <n v="1940463"/>
    <n v="0"/>
    <d v="2026-01-16T00:00:00"/>
    <m/>
    <d v="2026-01-16T00:00:00"/>
    <n v="0"/>
    <m/>
    <s v=""/>
    <s v="Đã thanh toán"/>
    <d v="2026-01-16T00:00:00"/>
    <d v="2026-03-11T00:00:00"/>
    <m/>
    <m/>
    <x v="0"/>
    <x v="0"/>
    <s v="SG002"/>
  </r>
  <r>
    <x v="6"/>
    <x v="6"/>
    <d v="2026-01-17T00:00:00"/>
    <s v="BH01360"/>
    <d v="2026-01-16T00:00:00"/>
    <n v="3220"/>
    <s v="TC260115-01004-00045"/>
    <n v="879080"/>
    <n v="0"/>
    <n v="70326"/>
    <n v="949406"/>
    <s v="Bán hàng"/>
    <d v="2026-03-11T00:00:00"/>
    <m/>
    <n v="0"/>
    <n v="949406"/>
    <n v="949406"/>
    <n v="0"/>
    <d v="2026-01-16T00:00:00"/>
    <m/>
    <d v="2026-01-16T00:00:00"/>
    <n v="0"/>
    <m/>
    <s v=""/>
    <s v="Đã thanh toán"/>
    <d v="2026-01-16T00:00:00"/>
    <d v="2026-03-11T00:00:00"/>
    <m/>
    <m/>
    <x v="0"/>
    <x v="0"/>
    <s v="SG011"/>
  </r>
  <r>
    <x v="1"/>
    <x v="1"/>
    <d v="2026-01-17T00:00:00"/>
    <s v="BH01477"/>
    <d v="2026-01-17T00:00:00"/>
    <n v="3250"/>
    <s v="260116-01001-00332 - LOTTE NAM SÀI GÒN"/>
    <n v="1190660"/>
    <n v="0"/>
    <n v="95253"/>
    <n v="1285913"/>
    <s v="Bán hàng"/>
    <d v="2026-03-11T00:00:00"/>
    <m/>
    <n v="0"/>
    <n v="1285913"/>
    <n v="1285913"/>
    <n v="0"/>
    <d v="2026-01-17T00:00:00"/>
    <m/>
    <d v="2026-01-17T00:00:00"/>
    <n v="0"/>
    <m/>
    <s v=""/>
    <s v="Đã thanh toán"/>
    <d v="2026-01-17T00:00:00"/>
    <d v="2026-03-11T00:00:00"/>
    <m/>
    <m/>
    <x v="0"/>
    <x v="0"/>
    <s v="SG009"/>
  </r>
  <r>
    <x v="1"/>
    <x v="1"/>
    <d v="2026-01-17T00:00:00"/>
    <s v="BH01478"/>
    <d v="2026-01-17T00:00:00"/>
    <n v="3251"/>
    <s v="260115-01001-00230 - LOTTE NAM SÀI GÒN"/>
    <n v="1190660"/>
    <n v="0"/>
    <n v="95253"/>
    <n v="1285913"/>
    <s v="Bán hàng"/>
    <d v="2026-03-11T00:00:00"/>
    <m/>
    <n v="0"/>
    <n v="1285913"/>
    <n v="1285913"/>
    <n v="0"/>
    <d v="2026-01-17T00:00:00"/>
    <m/>
    <d v="2026-01-17T00:00:00"/>
    <n v="0"/>
    <m/>
    <s v=""/>
    <s v="Đã thanh toán"/>
    <d v="2026-01-17T00:00:00"/>
    <d v="2026-03-11T00:00:00"/>
    <m/>
    <m/>
    <x v="0"/>
    <x v="0"/>
    <s v="SG009"/>
  </r>
  <r>
    <x v="9"/>
    <x v="9"/>
    <d v="2026-01-17T00:00:00"/>
    <s v="BH01585"/>
    <d v="2026-01-17T00:00:00"/>
    <n v="3288"/>
    <s v="260116-01012-00066"/>
    <n v="5259560"/>
    <n v="0"/>
    <n v="420765"/>
    <n v="5680325"/>
    <s v="Bán hàng"/>
    <d v="2026-03-11T00:00:00"/>
    <m/>
    <n v="0"/>
    <n v="5680325"/>
    <n v="5680325"/>
    <n v="0"/>
    <d v="2026-01-17T00:00:00"/>
    <m/>
    <d v="2026-01-17T00:00:00"/>
    <n v="0"/>
    <m/>
    <s v=""/>
    <s v="Đã thanh toán"/>
    <d v="2026-01-17T00:00:00"/>
    <d v="2026-03-11T00:00:00"/>
    <m/>
    <m/>
    <x v="0"/>
    <x v="0"/>
    <s v="SG023"/>
  </r>
  <r>
    <x v="12"/>
    <x v="12"/>
    <d v="2026-01-17T00:00:00"/>
    <s v="BH02599"/>
    <d v="2026-01-17T00:00:00"/>
    <n v="3915"/>
    <s v="Bán hàng CÔNG TY CỔ PHẦN TRUNG TÂM THƯƠNG MẠI LOTTE VIỆT NAM - CHI NHÁNH BA ĐÌNH theo hóa đơn 00003915"/>
    <n v="2233610"/>
    <n v="0"/>
    <n v="178689"/>
    <n v="2412299"/>
    <s v="Bán hàng"/>
    <d v="2026-03-11T00:00:00"/>
    <m/>
    <n v="0"/>
    <n v="2412299"/>
    <n v="2412299"/>
    <n v="0"/>
    <d v="2026-01-17T00:00:00"/>
    <m/>
    <d v="2026-01-17T00:00:00"/>
    <n v="0"/>
    <m/>
    <s v=""/>
    <s v="Đã thanh toán"/>
    <d v="2026-01-17T00:00:00"/>
    <d v="2026-03-11T00:00:00"/>
    <m/>
    <m/>
    <x v="0"/>
    <x v="0"/>
    <s v="HN008"/>
  </r>
  <r>
    <x v="7"/>
    <x v="7"/>
    <d v="2026-01-17T00:00:00"/>
    <s v="BH02600"/>
    <d v="2026-01-17T00:00:00"/>
    <n v="3916"/>
    <s v="Bán hàng CÔNG TY CỔ PHẦN TRUNG TÂM THƯƠNG MẠI LOTTE VIỆT NAM - CHI NHÁNH TÂY HỒ theo hóa đơn 00003916"/>
    <n v="2233610"/>
    <n v="0"/>
    <n v="178689"/>
    <n v="2412299"/>
    <s v="Bán hàng"/>
    <d v="2026-03-11T00:00:00"/>
    <m/>
    <n v="0"/>
    <n v="2412299"/>
    <n v="2412299"/>
    <n v="0"/>
    <d v="2026-01-17T00:00:00"/>
    <m/>
    <d v="2026-01-17T00:00:00"/>
    <n v="0"/>
    <m/>
    <s v=""/>
    <s v="Đã thanh toán"/>
    <d v="2026-01-17T00:00:00"/>
    <d v="2026-03-11T00:00:00"/>
    <m/>
    <m/>
    <x v="0"/>
    <x v="0"/>
    <s v="HN008"/>
  </r>
  <r>
    <x v="1"/>
    <x v="1"/>
    <d v="2026-01-19T00:00:00"/>
    <s v="MDV00039"/>
    <d v="2026-01-13T00:00:00"/>
    <n v="396"/>
    <s v="PHI DICH VU BAN HANG T12.2025"/>
    <n v="2850663"/>
    <n v="0"/>
    <n v="0"/>
    <n v="2850663"/>
    <s v="Giảm công nợ"/>
    <d v="2026-01-12T00:00:00"/>
    <m/>
    <n v="0"/>
    <n v="-2850663"/>
    <n v="-2850663"/>
    <n v="0"/>
    <d v="2026-01-13T00:00:00"/>
    <m/>
    <d v="2026-01-13T00:00:00"/>
    <n v="0"/>
    <m/>
    <s v=""/>
    <s v="Đã thanh toán"/>
    <d v="2026-01-13T00:00:00"/>
    <d v="2026-01-12T00:00:00"/>
    <m/>
    <m/>
    <x v="0"/>
    <x v="0"/>
    <s v="SG009"/>
  </r>
  <r>
    <x v="1"/>
    <x v="1"/>
    <d v="2026-01-19T00:00:00"/>
    <s v="MDV00039"/>
    <d v="2026-01-13T00:00:00"/>
    <n v="396"/>
    <s v="PHÍ HỖ TRỢ SINH NHẬT 2025"/>
    <n v="2160000"/>
    <n v="0"/>
    <n v="0"/>
    <n v="2160000"/>
    <s v="Giảm công nợ"/>
    <d v="2026-01-12T00:00:00"/>
    <m/>
    <n v="0"/>
    <n v="-2160000"/>
    <n v="-2160000"/>
    <n v="0"/>
    <d v="2026-01-13T00:00:00"/>
    <m/>
    <d v="2026-01-13T00:00:00"/>
    <n v="0"/>
    <m/>
    <s v=""/>
    <s v="Đã thanh toán"/>
    <d v="2026-01-13T00:00:00"/>
    <d v="2026-01-12T00:00:00"/>
    <m/>
    <m/>
    <x v="0"/>
    <x v="0"/>
    <s v="SG009"/>
  </r>
  <r>
    <x v="1"/>
    <x v="1"/>
    <d v="2026-01-19T00:00:00"/>
    <s v="MDV00039"/>
    <d v="2026-01-19T00:00:00"/>
    <n v="1279"/>
    <s v="PHI HOAT DONG DUNG THU SAN PHAM T12.2025"/>
    <n v="871036"/>
    <n v="0"/>
    <n v="0"/>
    <n v="871036"/>
    <s v="Giảm công nợ"/>
    <d v="2026-01-12T00:00:00"/>
    <m/>
    <n v="0"/>
    <n v="-871036"/>
    <n v="-871036"/>
    <n v="0"/>
    <d v="2026-01-19T00:00:00"/>
    <m/>
    <d v="2026-01-19T00:00:00"/>
    <n v="0"/>
    <m/>
    <s v=""/>
    <s v="Đã thanh toán"/>
    <d v="2026-01-19T00:00:00"/>
    <d v="2026-01-12T00:00:00"/>
    <m/>
    <m/>
    <x v="0"/>
    <x v="0"/>
    <s v="SG009"/>
  </r>
  <r>
    <x v="5"/>
    <x v="5"/>
    <d v="2026-01-20T00:00:00"/>
    <s v="BH01694"/>
    <d v="2026-01-19T00:00:00"/>
    <n v="4014"/>
    <s v="TC260118-01006-00039"/>
    <n v="3104610"/>
    <n v="0"/>
    <n v="248369"/>
    <n v="3352979"/>
    <s v="Bán hàng"/>
    <d v="2026-03-11T00:00:00"/>
    <m/>
    <n v="0"/>
    <n v="3352979"/>
    <n v="3352979"/>
    <n v="0"/>
    <d v="2026-01-19T00:00:00"/>
    <m/>
    <d v="2026-01-19T00:00:00"/>
    <n v="0"/>
    <m/>
    <s v=""/>
    <s v="Đã thanh toán"/>
    <d v="2026-01-19T00:00:00"/>
    <d v="2026-03-11T00:00:00"/>
    <m/>
    <m/>
    <x v="0"/>
    <x v="0"/>
    <s v="SG011"/>
  </r>
  <r>
    <x v="4"/>
    <x v="4"/>
    <d v="2026-01-20T00:00:00"/>
    <s v="BH01695"/>
    <d v="2026-01-19T00:00:00"/>
    <n v="4015"/>
    <s v="TC260119-01013-00042"/>
    <n v="5174350"/>
    <n v="0"/>
    <n v="413948"/>
    <n v="5588298"/>
    <s v="Bán hàng"/>
    <d v="2026-03-11T00:00:00"/>
    <m/>
    <n v="0"/>
    <n v="5588298"/>
    <n v="5588298"/>
    <n v="0"/>
    <d v="2026-01-19T00:00:00"/>
    <m/>
    <d v="2026-01-19T00:00:00"/>
    <n v="0"/>
    <m/>
    <s v=""/>
    <s v="Đã thanh toán"/>
    <d v="2026-01-19T00:00:00"/>
    <d v="2026-03-11T00:00:00"/>
    <m/>
    <m/>
    <x v="0"/>
    <x v="0"/>
    <s v="SG011"/>
  </r>
  <r>
    <x v="2"/>
    <x v="2"/>
    <d v="2026-01-20T00:00:00"/>
    <s v="BH01696"/>
    <d v="2026-01-19T00:00:00"/>
    <n v="4016"/>
    <s v="TC260119-01009-00049"/>
    <n v="4105730"/>
    <n v="0"/>
    <n v="328458"/>
    <n v="4434188"/>
    <s v="Bán hàng"/>
    <d v="2026-03-11T00:00:00"/>
    <m/>
    <n v="0"/>
    <n v="4434188"/>
    <n v="4434188"/>
    <n v="0"/>
    <d v="2026-01-19T00:00:00"/>
    <m/>
    <d v="2026-01-19T00:00:00"/>
    <n v="0"/>
    <m/>
    <s v=""/>
    <s v="Đã thanh toán"/>
    <d v="2026-01-19T00:00:00"/>
    <d v="2026-03-11T00:00:00"/>
    <m/>
    <m/>
    <x v="0"/>
    <x v="0"/>
    <s v="SG002"/>
  </r>
  <r>
    <x v="11"/>
    <x v="11"/>
    <d v="2026-01-20T00:00:00"/>
    <s v="BH01700"/>
    <d v="2026-01-20T00:00:00"/>
    <n v="4041"/>
    <s v="260117-01003-00004"/>
    <n v="1512975"/>
    <n v="0"/>
    <n v="121038"/>
    <n v="1634013"/>
    <s v="Bán hàng"/>
    <d v="2026-03-11T00:00:00"/>
    <m/>
    <n v="0"/>
    <n v="1634013"/>
    <n v="1634013"/>
    <n v="0"/>
    <d v="2026-01-20T00:00:00"/>
    <m/>
    <d v="2026-01-20T00:00:00"/>
    <n v="0"/>
    <m/>
    <s v=""/>
    <s v="Đã thanh toán"/>
    <d v="2026-01-20T00:00:00"/>
    <d v="2026-03-11T00:00:00"/>
    <m/>
    <m/>
    <x v="0"/>
    <x v="0"/>
    <s v="SG002"/>
  </r>
  <r>
    <x v="11"/>
    <x v="11"/>
    <d v="2026-01-20T00:00:00"/>
    <s v="BH01701"/>
    <d v="2026-01-20T00:00:00"/>
    <n v="4042"/>
    <s v="260119-01003-00069"/>
    <n v="1357185"/>
    <n v="0"/>
    <n v="108575"/>
    <n v="1465760"/>
    <s v="Bán hàng"/>
    <d v="2026-03-11T00:00:00"/>
    <m/>
    <n v="0"/>
    <n v="1465760"/>
    <n v="1465760"/>
    <n v="0"/>
    <d v="2026-01-20T00:00:00"/>
    <m/>
    <d v="2026-01-20T00:00:00"/>
    <n v="0"/>
    <m/>
    <s v=""/>
    <s v="Đã thanh toán"/>
    <d v="2026-01-20T00:00:00"/>
    <d v="2026-03-11T00:00:00"/>
    <m/>
    <m/>
    <x v="0"/>
    <x v="0"/>
    <s v="SG002"/>
  </r>
  <r>
    <x v="6"/>
    <x v="6"/>
    <d v="2026-01-20T00:00:00"/>
    <s v="MDV00036"/>
    <d v="2026-01-14T00:00:00"/>
    <n v="494"/>
    <s v="PHI DICH VU BAN HANG T12.2025"/>
    <n v="282975"/>
    <n v="0"/>
    <n v="0"/>
    <n v="282975"/>
    <s v="Giảm công nợ"/>
    <d v="2026-01-12T00:00:00"/>
    <m/>
    <n v="0"/>
    <n v="-282975"/>
    <n v="-282975"/>
    <n v="0"/>
    <d v="2026-01-14T00:00:00"/>
    <m/>
    <d v="2026-01-14T00:00:00"/>
    <n v="0"/>
    <m/>
    <s v=""/>
    <s v="Đã thanh toán"/>
    <d v="2026-01-14T00:00:00"/>
    <d v="2026-01-12T00:00:00"/>
    <m/>
    <m/>
    <x v="0"/>
    <x v="0"/>
    <s v="SG011"/>
  </r>
  <r>
    <x v="6"/>
    <x v="6"/>
    <d v="2026-01-20T00:00:00"/>
    <s v="MDV00036"/>
    <d v="2026-01-14T00:00:00"/>
    <n v="494"/>
    <s v="PHI HO TRO SINH NHAT 2025"/>
    <n v="2160000"/>
    <n v="0"/>
    <n v="0"/>
    <n v="2160000"/>
    <s v="Giảm công nợ"/>
    <d v="2026-01-12T00:00:00"/>
    <m/>
    <n v="0"/>
    <n v="-2160000"/>
    <n v="-2160000"/>
    <n v="0"/>
    <d v="2026-01-14T00:00:00"/>
    <m/>
    <d v="2026-01-14T00:00:00"/>
    <n v="0"/>
    <m/>
    <s v=""/>
    <s v="Đã thanh toán"/>
    <d v="2026-01-14T00:00:00"/>
    <d v="2026-01-12T00:00:00"/>
    <m/>
    <m/>
    <x v="0"/>
    <x v="0"/>
    <s v="SG011"/>
  </r>
  <r>
    <x v="6"/>
    <x v="6"/>
    <d v="2026-01-20T00:00:00"/>
    <s v="MDV00036"/>
    <d v="2026-01-20T00:00:00"/>
    <n v="1120"/>
    <s v="PHI HOAT DONG DUNG THU SAN PHAM T12.2025"/>
    <n v="86464"/>
    <n v="0"/>
    <n v="0"/>
    <n v="86464"/>
    <s v="Giảm công nợ"/>
    <d v="2026-01-12T00:00:00"/>
    <m/>
    <n v="0"/>
    <n v="-86464"/>
    <n v="-86464"/>
    <n v="0"/>
    <d v="2026-01-20T00:00:00"/>
    <m/>
    <d v="2026-01-20T00:00:00"/>
    <n v="0"/>
    <m/>
    <s v=""/>
    <s v="Đã thanh toán"/>
    <d v="2026-01-20T00:00:00"/>
    <d v="2026-01-12T00:00:00"/>
    <m/>
    <m/>
    <x v="0"/>
    <x v="0"/>
    <s v="SG011"/>
  </r>
  <r>
    <x v="8"/>
    <x v="8"/>
    <d v="2026-01-21T00:00:00"/>
    <s v="BH01923"/>
    <d v="2026-01-21T00:00:00"/>
    <n v="4772"/>
    <s v="260119-01010-00128"/>
    <n v="1912420"/>
    <n v="0"/>
    <n v="152994"/>
    <n v="2065414"/>
    <s v="Bán hàng"/>
    <d v="2026-03-11T00:00:00"/>
    <m/>
    <n v="0"/>
    <n v="2065414"/>
    <n v="2065414"/>
    <n v="0"/>
    <d v="2026-01-21T00:00:00"/>
    <m/>
    <d v="2026-01-21T00:00:00"/>
    <n v="0"/>
    <m/>
    <s v=""/>
    <s v="Đã thanh toán"/>
    <d v="2026-01-21T00:00:00"/>
    <d v="2026-03-11T00:00:00"/>
    <m/>
    <m/>
    <x v="0"/>
    <x v="0"/>
    <s v="SG039"/>
  </r>
  <r>
    <x v="1"/>
    <x v="1"/>
    <d v="2026-01-21T00:00:00"/>
    <s v="MDV00026"/>
    <d v="2026-01-21T00:00:00"/>
    <n v="157"/>
    <s v="Thu lai phi van chuyenT12.2025"/>
    <n v="1945339"/>
    <n v="0"/>
    <n v="0"/>
    <n v="1945339"/>
    <s v="Giảm công nợ"/>
    <d v="2026-02-10T00:00:00"/>
    <m/>
    <n v="0"/>
    <n v="-1945339"/>
    <n v="-1945339"/>
    <n v="0"/>
    <d v="2026-01-21T00:00:00"/>
    <m/>
    <d v="2026-01-21T00:00:00"/>
    <n v="0"/>
    <m/>
    <s v=""/>
    <s v="Đã thanh toán"/>
    <d v="2026-01-21T00:00:00"/>
    <d v="2026-02-10T00:00:00"/>
    <m/>
    <m/>
    <x v="0"/>
    <x v="0"/>
    <s v="SG009"/>
  </r>
  <r>
    <x v="6"/>
    <x v="6"/>
    <d v="2026-01-22T00:00:00"/>
    <s v="BH01934"/>
    <d v="2026-01-21T00:00:00"/>
    <n v="5100"/>
    <s v="TC260119-01004-00144"/>
    <n v="879080"/>
    <n v="0"/>
    <n v="70326"/>
    <n v="949406"/>
    <s v="Bán hàng"/>
    <d v="2026-03-11T00:00:00"/>
    <m/>
    <n v="0"/>
    <n v="949406"/>
    <n v="949406"/>
    <n v="0"/>
    <d v="2026-01-21T00:00:00"/>
    <m/>
    <d v="2026-01-21T00:00:00"/>
    <n v="0"/>
    <m/>
    <s v=""/>
    <s v="Đã thanh toán"/>
    <d v="2026-01-21T00:00:00"/>
    <d v="2026-03-11T00:00:00"/>
    <m/>
    <m/>
    <x v="0"/>
    <x v="0"/>
    <s v="SG011"/>
  </r>
  <r>
    <x v="9"/>
    <x v="9"/>
    <d v="2026-01-22T00:00:00"/>
    <s v="BH02005"/>
    <d v="2026-01-23T00:00:00"/>
    <n v="5208"/>
    <s v="260121-01012-00008"/>
    <n v="48128400"/>
    <n v="0"/>
    <n v="3850272"/>
    <n v="51978672"/>
    <s v="Bán hàng"/>
    <d v="2026-03-31T00:00:00"/>
    <m/>
    <n v="0"/>
    <n v="51978672"/>
    <n v="51978672"/>
    <n v="0"/>
    <d v="2026-01-23T00:00:00"/>
    <m/>
    <d v="2026-01-23T00:00:00"/>
    <n v="0"/>
    <m/>
    <s v=""/>
    <s v="Đã thanh toán"/>
    <d v="2026-01-23T00:00:00"/>
    <d v="2026-03-31T00:00:00"/>
    <m/>
    <m/>
    <x v="0"/>
    <x v="0"/>
    <s v="SG023"/>
  </r>
  <r>
    <x v="7"/>
    <x v="7"/>
    <d v="2026-01-22T00:00:00"/>
    <s v="BH03394"/>
    <d v="2026-01-22T00:00:00"/>
    <n v="5176"/>
    <s v="Bán hàng CÔNG TY CỔ PHẦN TRUNG TÂM THƯƠNG MẠI LOTTE VIỆT NAM - CHI NHÁNH TÂY HỒ theo hóa đơn 00005176"/>
    <n v="2392055"/>
    <n v="0"/>
    <n v="191364"/>
    <n v="2583419"/>
    <s v="Bán hàng"/>
    <d v="2026-03-11T00:00:00"/>
    <m/>
    <n v="0"/>
    <n v="2583419"/>
    <n v="2583419"/>
    <n v="0"/>
    <d v="2026-01-22T00:00:00"/>
    <m/>
    <d v="2026-01-22T00:00:00"/>
    <n v="0"/>
    <m/>
    <s v=""/>
    <s v="Đã thanh toán"/>
    <d v="2026-01-22T00:00:00"/>
    <d v="2026-03-11T00:00:00"/>
    <m/>
    <m/>
    <x v="0"/>
    <x v="0"/>
    <s v="HN008"/>
  </r>
  <r>
    <x v="7"/>
    <x v="7"/>
    <d v="2026-01-22T00:00:00"/>
    <s v="BH03395"/>
    <d v="2026-01-22T00:00:00"/>
    <n v="5177"/>
    <s v="Bán hàng CÔNG TY CỔ PHẦN TRUNG TÂM THƯƠNG MẠI LOTTE VIỆT NAM - CHI NHÁNH TÂY HỒ theo hóa đơn 00005177"/>
    <n v="3521880"/>
    <n v="0"/>
    <n v="281750"/>
    <n v="3803630"/>
    <s v="Bán hàng"/>
    <d v="2026-03-11T00:00:00"/>
    <m/>
    <n v="0"/>
    <n v="3803630"/>
    <n v="3803630"/>
    <n v="0"/>
    <d v="2026-01-22T00:00:00"/>
    <m/>
    <d v="2026-01-22T00:00:00"/>
    <n v="0"/>
    <m/>
    <s v=""/>
    <s v="Đã thanh toán"/>
    <d v="2026-01-22T00:00:00"/>
    <d v="2026-03-11T00:00:00"/>
    <m/>
    <m/>
    <x v="0"/>
    <x v="0"/>
    <s v="HN008"/>
  </r>
  <r>
    <x v="1"/>
    <x v="1"/>
    <d v="2026-01-23T00:00:00"/>
    <s v="BH02537"/>
    <d v="2026-01-24T00:00:00"/>
    <n v="5268"/>
    <s v="260123-01001-00056"/>
    <n v="89826650"/>
    <n v="0"/>
    <n v="7186132"/>
    <n v="97012782"/>
    <s v="Bán hàng"/>
    <d v="2026-03-11T00:00:00"/>
    <m/>
    <n v="0"/>
    <n v="97012782"/>
    <n v="97012782"/>
    <n v="0"/>
    <d v="2026-01-24T00:00:00"/>
    <m/>
    <d v="2026-01-24T00:00:00"/>
    <n v="0"/>
    <m/>
    <s v=""/>
    <s v="Đã thanh toán"/>
    <d v="2026-01-24T00:00:00"/>
    <d v="2026-03-11T00:00:00"/>
    <m/>
    <m/>
    <x v="0"/>
    <x v="0"/>
    <s v="SG009"/>
  </r>
  <r>
    <x v="1"/>
    <x v="1"/>
    <d v="2026-01-23T00:00:00"/>
    <s v="BH02538"/>
    <d v="2026-01-24T00:00:00"/>
    <n v="5269"/>
    <s v="260122-01001-00052 - LOTTE NAM SÀI GÒN"/>
    <n v="24200170"/>
    <n v="0"/>
    <n v="1936014"/>
    <n v="26136184"/>
    <s v="Bán hàng"/>
    <d v="2026-03-31T00:00:00"/>
    <m/>
    <n v="0"/>
    <n v="26136184"/>
    <n v="26136184"/>
    <n v="0"/>
    <d v="2026-01-24T00:00:00"/>
    <m/>
    <d v="2026-01-24T00:00:00"/>
    <n v="0"/>
    <m/>
    <s v=""/>
    <s v="Đã thanh toán"/>
    <d v="2026-01-24T00:00:00"/>
    <d v="2026-03-31T00:00:00"/>
    <m/>
    <m/>
    <x v="0"/>
    <x v="0"/>
    <s v="SG009"/>
  </r>
  <r>
    <x v="1"/>
    <x v="1"/>
    <d v="2026-01-23T00:00:00"/>
    <s v="BH02539"/>
    <d v="2026-01-24T00:00:00"/>
    <n v="5270"/>
    <s v="260121-01001-00256"/>
    <n v="1072050"/>
    <n v="0"/>
    <n v="85764"/>
    <n v="1157814"/>
    <s v="Bán hàng"/>
    <d v="2026-03-11T00:00:00"/>
    <m/>
    <n v="0"/>
    <n v="1157814"/>
    <n v="1157814"/>
    <n v="0"/>
    <d v="2026-01-24T00:00:00"/>
    <m/>
    <d v="2026-01-24T00:00:00"/>
    <n v="0"/>
    <m/>
    <s v=""/>
    <s v="Đã thanh toán"/>
    <d v="2026-01-24T00:00:00"/>
    <d v="2026-03-11T00:00:00"/>
    <m/>
    <m/>
    <x v="0"/>
    <x v="0"/>
    <s v="SG009"/>
  </r>
  <r>
    <x v="8"/>
    <x v="8"/>
    <d v="2026-01-26T00:00:00"/>
    <s v="BH02627"/>
    <d v="2026-01-26T00:00:00"/>
    <n v="6032"/>
    <s v="260122-01010-00215"/>
    <n v="976340"/>
    <n v="0"/>
    <n v="78107"/>
    <n v="1054447"/>
    <s v="Bán hàng"/>
    <d v="2026-03-31T00:00:00"/>
    <m/>
    <n v="0"/>
    <n v="1054447"/>
    <n v="1054447"/>
    <n v="0"/>
    <d v="2026-01-26T00:00:00"/>
    <m/>
    <d v="2026-01-26T00:00:00"/>
    <n v="0"/>
    <m/>
    <s v=""/>
    <s v="Đã thanh toán"/>
    <d v="2026-01-26T00:00:00"/>
    <d v="2026-03-31T00:00:00"/>
    <m/>
    <m/>
    <x v="0"/>
    <x v="0"/>
    <s v="SG039"/>
  </r>
  <r>
    <x v="12"/>
    <x v="12"/>
    <d v="2026-01-26T00:00:00"/>
    <s v="BH03802"/>
    <d v="2026-01-26T00:00:00"/>
    <n v="6033"/>
    <s v="Bán hàng CÔNG TY CỔ PHẦN TRUNG TÂM THƯƠNG MẠI LOTTE VIỆT NAM - CHI NHÁNH BA ĐÌNH theo hóa đơn 00006033"/>
    <n v="3303115"/>
    <n v="0"/>
    <n v="264249"/>
    <n v="3567364"/>
    <s v="Bán hàng"/>
    <m/>
    <m/>
    <n v="0"/>
    <n v="3567364"/>
    <n v="0"/>
    <n v="3567364"/>
    <d v="2026-01-26T00:00:00"/>
    <m/>
    <d v="2026-01-26T00:00:00"/>
    <n v="0"/>
    <m/>
    <n v="180.57187812500342"/>
    <s v="Nợ quá hạn hơn 120 ngày có khả năng mất thanh toán"/>
    <d v="2026-01-26T00:00:00"/>
    <s v=""/>
    <m/>
    <m/>
    <x v="0"/>
    <x v="0"/>
    <s v="HN008"/>
  </r>
  <r>
    <x v="7"/>
    <x v="7"/>
    <d v="2026-01-26T00:00:00"/>
    <s v="BH03803"/>
    <d v="2026-01-26T00:00:00"/>
    <n v="6034"/>
    <s v="Bán hàng CÔNG TY CỔ PHẦN TRUNG TÂM THƯƠNG MẠI LOTTE VIỆT NAM - CHI NHÁNH TÂY HỒ theo hóa đơn 00006034"/>
    <n v="904120"/>
    <n v="0"/>
    <n v="72330"/>
    <n v="976450"/>
    <s v="Bán hàng"/>
    <d v="2026-03-31T00:00:00"/>
    <m/>
    <n v="0"/>
    <n v="976450"/>
    <n v="976450"/>
    <n v="0"/>
    <d v="2026-01-26T00:00:00"/>
    <m/>
    <d v="2026-01-26T00:00:00"/>
    <n v="0"/>
    <m/>
    <s v=""/>
    <s v="Đã thanh toán"/>
    <d v="2026-01-26T00:00:00"/>
    <d v="2026-03-31T00:00:00"/>
    <m/>
    <m/>
    <x v="0"/>
    <x v="0"/>
    <s v="HN008"/>
  </r>
  <r>
    <x v="5"/>
    <x v="5"/>
    <d v="2026-01-26T00:00:00"/>
    <s v="SG/HTRS108141ZI"/>
    <d v="2026-01-26T00:00:00"/>
    <m/>
    <s v="ĐÃ KIỂM TRA - HÀNG TRẢ - LOTTEMART PHAN THIẾT - LOTTE-BTN-00-002"/>
    <n v="116611"/>
    <n v="0"/>
    <n v="9329"/>
    <n v="125940"/>
    <s v="Hàng trả"/>
    <d v="2026-02-10T00:00:00"/>
    <m/>
    <n v="0"/>
    <n v="-125940"/>
    <n v="-125940"/>
    <n v="0"/>
    <d v="2026-01-26T00:00:00"/>
    <m/>
    <d v="2026-01-26T00:00:00"/>
    <n v="0"/>
    <m/>
    <s v=""/>
    <s v="Đã thanh toán"/>
    <d v="2026-01-26T00:00:00"/>
    <d v="2026-02-10T00:00:00"/>
    <m/>
    <m/>
    <x v="0"/>
    <x v="0"/>
    <s v="SG011"/>
  </r>
  <r>
    <x v="4"/>
    <x v="4"/>
    <d v="2026-01-27T00:00:00"/>
    <s v="BH02642"/>
    <d v="2026-01-26T00:00:00"/>
    <n v="6095"/>
    <s v="TC260123-01013-00250"/>
    <n v="6581905"/>
    <n v="0"/>
    <n v="526552"/>
    <n v="7108457"/>
    <s v="Bán hàng"/>
    <d v="2026-03-11T00:00:00"/>
    <m/>
    <n v="0"/>
    <n v="7108457"/>
    <n v="7108457"/>
    <n v="0"/>
    <d v="2026-01-26T00:00:00"/>
    <m/>
    <d v="2026-01-26T00:00:00"/>
    <n v="0"/>
    <m/>
    <s v=""/>
    <s v="Đã thanh toán"/>
    <d v="2026-01-26T00:00:00"/>
    <d v="2026-03-11T00:00:00"/>
    <m/>
    <m/>
    <x v="0"/>
    <x v="0"/>
    <s v="SG011"/>
  </r>
  <r>
    <x v="4"/>
    <x v="4"/>
    <d v="2026-01-27T00:00:00"/>
    <s v="BH02643"/>
    <d v="2026-01-26T00:00:00"/>
    <n v="6096"/>
    <s v="TC260126-01013-00090"/>
    <n v="7070075"/>
    <n v="0"/>
    <n v="565606"/>
    <n v="7635681"/>
    <s v="Bán hàng"/>
    <d v="2026-03-11T00:00:00"/>
    <m/>
    <n v="0"/>
    <n v="7635681"/>
    <n v="7635681"/>
    <n v="0"/>
    <d v="2026-01-26T00:00:00"/>
    <m/>
    <d v="2026-01-26T00:00:00"/>
    <n v="0"/>
    <m/>
    <s v=""/>
    <s v="Đã thanh toán"/>
    <d v="2026-01-26T00:00:00"/>
    <d v="2026-03-11T00:00:00"/>
    <m/>
    <m/>
    <x v="0"/>
    <x v="0"/>
    <s v="SG011"/>
  </r>
  <r>
    <x v="6"/>
    <x v="6"/>
    <d v="2026-01-27T00:00:00"/>
    <s v="BH02644"/>
    <d v="2026-01-26T00:00:00"/>
    <n v="6097"/>
    <s v="TC260126-01004-00216"/>
    <n v="2741130"/>
    <n v="0"/>
    <n v="219290"/>
    <n v="2960420"/>
    <s v="Bán hàng"/>
    <d v="2026-03-11T00:00:00"/>
    <m/>
    <n v="0"/>
    <n v="2960420"/>
    <n v="2960420"/>
    <n v="0"/>
    <d v="2026-01-26T00:00:00"/>
    <m/>
    <d v="2026-01-26T00:00:00"/>
    <n v="0"/>
    <m/>
    <s v=""/>
    <s v="Đã thanh toán"/>
    <d v="2026-01-26T00:00:00"/>
    <d v="2026-03-11T00:00:00"/>
    <m/>
    <m/>
    <x v="0"/>
    <x v="0"/>
    <s v="SG011"/>
  </r>
  <r>
    <x v="2"/>
    <x v="2"/>
    <d v="2026-01-27T00:00:00"/>
    <s v="BH02645"/>
    <d v="2026-01-26T00:00:00"/>
    <n v="6098"/>
    <s v="TC260126-01009-00028"/>
    <n v="8097850"/>
    <n v="0"/>
    <n v="647828"/>
    <n v="8745678"/>
    <s v="Bán hàng"/>
    <d v="2026-03-11T00:00:00"/>
    <m/>
    <n v="0"/>
    <n v="8745678"/>
    <n v="8745678"/>
    <n v="0"/>
    <d v="2026-01-26T00:00:00"/>
    <m/>
    <d v="2026-01-26T00:00:00"/>
    <n v="0"/>
    <m/>
    <s v=""/>
    <s v="Đã thanh toán"/>
    <d v="2026-01-26T00:00:00"/>
    <d v="2026-03-11T00:00:00"/>
    <m/>
    <m/>
    <x v="0"/>
    <x v="0"/>
    <s v="SG002"/>
  </r>
  <r>
    <x v="3"/>
    <x v="3"/>
    <d v="2026-01-27T00:00:00"/>
    <s v="BH02646"/>
    <d v="2026-01-26T00:00:00"/>
    <n v="6099"/>
    <s v="TC260126-01016-00041"/>
    <n v="9562100"/>
    <n v="0"/>
    <n v="764968"/>
    <n v="10327068"/>
    <s v="Bán hàng"/>
    <d v="2026-03-31T00:00:00"/>
    <m/>
    <n v="0"/>
    <n v="10327068"/>
    <n v="10327068"/>
    <n v="0"/>
    <d v="2026-01-26T00:00:00"/>
    <m/>
    <d v="2026-01-26T00:00:00"/>
    <n v="0"/>
    <m/>
    <s v=""/>
    <s v="Đã thanh toán"/>
    <d v="2026-01-26T00:00:00"/>
    <d v="2026-03-31T00:00:00"/>
    <m/>
    <m/>
    <x v="0"/>
    <x v="0"/>
    <s v="SG011"/>
  </r>
  <r>
    <x v="3"/>
    <x v="3"/>
    <d v="2026-01-27T00:00:00"/>
    <s v="BH02647"/>
    <d v="2026-01-26T00:00:00"/>
    <n v="6100"/>
    <s v="TC260126-01016-00122"/>
    <n v="48817000"/>
    <n v="0"/>
    <n v="3905360"/>
    <n v="52722360"/>
    <s v="Bán hàng"/>
    <d v="2026-03-11T00:00:00"/>
    <m/>
    <n v="0"/>
    <n v="52722360"/>
    <n v="52722360"/>
    <n v="0"/>
    <d v="2026-01-26T00:00:00"/>
    <m/>
    <d v="2026-01-26T00:00:00"/>
    <n v="0"/>
    <m/>
    <s v=""/>
    <s v="Đã thanh toán"/>
    <d v="2026-01-26T00:00:00"/>
    <d v="2026-03-11T00:00:00"/>
    <m/>
    <m/>
    <x v="0"/>
    <x v="0"/>
    <s v="SG011"/>
  </r>
  <r>
    <x v="1"/>
    <x v="1"/>
    <d v="2026-01-27T00:00:00"/>
    <s v="BH02678"/>
    <d v="2026-01-24T00:00:00"/>
    <n v="150"/>
    <s v="Chiết khấu cơ bản tháng 12/2025 kèm bảng kê số 01122025/BKHD/NT-LOTTE Ngày 24 tháng 01 năm 2026"/>
    <n v="0"/>
    <n v="3695304"/>
    <n v="-295624"/>
    <n v="-3990928"/>
    <s v="Bán hàng"/>
    <d v="2026-01-12T00:00:00"/>
    <m/>
    <n v="0"/>
    <n v="-3990928"/>
    <n v="-3990928"/>
    <n v="0"/>
    <d v="2026-01-24T00:00:00"/>
    <m/>
    <d v="2026-01-24T00:00:00"/>
    <n v="0"/>
    <m/>
    <s v=""/>
    <s v="Đã thanh toán"/>
    <d v="2026-01-24T00:00:00"/>
    <d v="2026-01-12T00:00:00"/>
    <m/>
    <m/>
    <x v="0"/>
    <x v="0"/>
    <s v="SG009"/>
  </r>
  <r>
    <x v="11"/>
    <x v="11"/>
    <d v="2026-01-27T00:00:00"/>
    <s v="BH02679"/>
    <d v="2026-01-24T00:00:00"/>
    <n v="151"/>
    <s v="Chiết khấu cơ bản tháng 12/2025 kèm bảng kê số 03122025/BKHD/NT-LOTTE Ngày 24 tháng 01 năm 2026"/>
    <n v="0"/>
    <n v="321656"/>
    <n v="-25732"/>
    <n v="-347388"/>
    <s v="Bán hàng"/>
    <d v="2026-01-12T00:00:00"/>
    <m/>
    <n v="0"/>
    <n v="-347388"/>
    <n v="-347388"/>
    <n v="0"/>
    <d v="2026-01-24T00:00:00"/>
    <m/>
    <d v="2026-01-24T00:00:00"/>
    <n v="0"/>
    <m/>
    <s v=""/>
    <s v="Đã thanh toán"/>
    <d v="2026-01-24T00:00:00"/>
    <d v="2026-01-12T00:00:00"/>
    <m/>
    <m/>
    <x v="0"/>
    <x v="0"/>
    <s v="SG002"/>
  </r>
  <r>
    <x v="6"/>
    <x v="6"/>
    <d v="2026-01-27T00:00:00"/>
    <s v="BH02680"/>
    <d v="2026-01-24T00:00:00"/>
    <n v="152"/>
    <s v="Chiết khấu cơ bản tháng 12/2025 kèm bảng kê số 04122025/BKHD/NT-LOTTE Ngày 24 tháng 01 năm 2026"/>
    <n v="0"/>
    <n v="366819"/>
    <n v="-29346"/>
    <n v="-396165"/>
    <s v="Bán hàng"/>
    <d v="2026-01-12T00:00:00"/>
    <m/>
    <n v="0"/>
    <n v="-396165"/>
    <n v="-396165"/>
    <n v="0"/>
    <d v="2026-01-24T00:00:00"/>
    <m/>
    <d v="2026-01-24T00:00:00"/>
    <n v="0"/>
    <m/>
    <s v=""/>
    <s v="Đã thanh toán"/>
    <d v="2026-01-24T00:00:00"/>
    <d v="2026-01-12T00:00:00"/>
    <m/>
    <m/>
    <x v="0"/>
    <x v="0"/>
    <s v="SG011"/>
  </r>
  <r>
    <x v="10"/>
    <x v="10"/>
    <d v="2026-01-27T00:00:00"/>
    <s v="BH02681"/>
    <d v="2026-01-24T00:00:00"/>
    <n v="153"/>
    <s v="Chiết khấu cơ bản tháng 12/2025 kèm bảng kê số 05122025/BKHD/NT-LOTTE Ngày 24 tháng 01 năm 2026"/>
    <n v="0"/>
    <n v="574715"/>
    <n v="-45977"/>
    <n v="-620692"/>
    <s v="Bán hàng"/>
    <d v="2026-01-12T00:00:00"/>
    <m/>
    <n v="0"/>
    <n v="-620692"/>
    <n v="-620692"/>
    <n v="0"/>
    <d v="2026-01-24T00:00:00"/>
    <m/>
    <d v="2026-01-24T00:00:00"/>
    <n v="0"/>
    <m/>
    <s v=""/>
    <s v="Đã thanh toán"/>
    <d v="2026-01-24T00:00:00"/>
    <d v="2026-01-12T00:00:00"/>
    <m/>
    <m/>
    <x v="0"/>
    <x v="0"/>
    <s v="SG002"/>
  </r>
  <r>
    <x v="5"/>
    <x v="5"/>
    <d v="2026-01-27T00:00:00"/>
    <s v="BH02682"/>
    <d v="2026-01-24T00:00:00"/>
    <n v="154"/>
    <s v="Chiết khấu cơ bản tháng 12/2025 kèm bảng kê số 06122025/BKHD/NT-LOTTE Ngày 24 tháng 01 năm 2026"/>
    <n v="0"/>
    <n v="763578"/>
    <n v="-61086"/>
    <n v="-824664"/>
    <s v="Bán hàng"/>
    <d v="2026-01-12T00:00:00"/>
    <m/>
    <n v="0"/>
    <n v="-824664"/>
    <n v="-824664"/>
    <n v="0"/>
    <d v="2026-01-24T00:00:00"/>
    <m/>
    <d v="2026-01-24T00:00:00"/>
    <n v="0"/>
    <m/>
    <s v=""/>
    <s v="Đã thanh toán"/>
    <d v="2026-01-24T00:00:00"/>
    <d v="2026-01-12T00:00:00"/>
    <m/>
    <m/>
    <x v="0"/>
    <x v="0"/>
    <s v="SG011"/>
  </r>
  <r>
    <x v="2"/>
    <x v="2"/>
    <d v="2026-01-27T00:00:00"/>
    <s v="BH02683"/>
    <d v="2026-01-24T00:00:00"/>
    <n v="156"/>
    <s v="Chiết khấu cơ bản tháng 12/2025 kèm bảng kê số 08122025/BKHD/NT-LOTTE Ngày 24 tháng 01 năm 2026"/>
    <n v="0"/>
    <n v="571710"/>
    <n v="-45737"/>
    <n v="-617447"/>
    <s v="Bán hàng"/>
    <d v="2026-01-12T00:00:00"/>
    <m/>
    <n v="0"/>
    <n v="-617447"/>
    <n v="-617447"/>
    <n v="0"/>
    <d v="2026-01-24T00:00:00"/>
    <m/>
    <d v="2026-01-24T00:00:00"/>
    <n v="0"/>
    <m/>
    <s v=""/>
    <s v="Đã thanh toán"/>
    <d v="2026-01-24T00:00:00"/>
    <d v="2026-01-12T00:00:00"/>
    <m/>
    <m/>
    <x v="0"/>
    <x v="0"/>
    <s v="SG002"/>
  </r>
  <r>
    <x v="8"/>
    <x v="8"/>
    <d v="2026-01-27T00:00:00"/>
    <s v="BH02684"/>
    <d v="2026-01-24T00:00:00"/>
    <n v="157"/>
    <s v="Chiết khấu cơ bản tháng 12/2025 kèm bảng kê số 09122025/BKHD/NT-LOTTE Ngày 24 tháng 01 năm 2026"/>
    <n v="0"/>
    <n v="24068"/>
    <n v="-1925"/>
    <n v="-25993"/>
    <s v="Bán hàng"/>
    <d v="2026-01-12T00:00:00"/>
    <m/>
    <n v="0"/>
    <n v="-25993"/>
    <n v="-25993"/>
    <n v="0"/>
    <d v="2026-01-24T00:00:00"/>
    <m/>
    <d v="2026-01-24T00:00:00"/>
    <n v="0"/>
    <m/>
    <s v=""/>
    <s v="Đã thanh toán"/>
    <d v="2026-01-24T00:00:00"/>
    <d v="2026-01-12T00:00:00"/>
    <m/>
    <m/>
    <x v="0"/>
    <x v="0"/>
    <s v="SG039"/>
  </r>
  <r>
    <x v="0"/>
    <x v="0"/>
    <d v="2026-01-27T00:00:00"/>
    <s v="BH02685"/>
    <d v="2026-01-24T00:00:00"/>
    <n v="158"/>
    <s v="Chiết khấu cơ bản tháng 12/2025 kèm bảng kê số 10122025/BKHD/NT-LOTTE Ngày 24 tháng 01 năm 2026"/>
    <n v="0"/>
    <n v="623504"/>
    <n v="-49880"/>
    <n v="-673384"/>
    <s v="Bán hàng"/>
    <d v="2026-01-12T00:00:00"/>
    <m/>
    <n v="0"/>
    <n v="-673384"/>
    <n v="-673384"/>
    <n v="0"/>
    <d v="2026-01-24T00:00:00"/>
    <m/>
    <d v="2026-01-24T00:00:00"/>
    <n v="0"/>
    <m/>
    <s v=""/>
    <s v="Đã thanh toán"/>
    <d v="2026-01-24T00:00:00"/>
    <d v="2026-01-12T00:00:00"/>
    <m/>
    <m/>
    <x v="0"/>
    <x v="0"/>
    <s v="SG011"/>
  </r>
  <r>
    <x v="9"/>
    <x v="9"/>
    <d v="2026-01-27T00:00:00"/>
    <s v="BH02686"/>
    <d v="2026-01-24T00:00:00"/>
    <n v="159"/>
    <s v="Chiết khấu cơ bản tháng 12/2025 kèm bảng kê số 11122025/BKHD/NT-LOTTE Ngày 24 tháng 01 năm 2026"/>
    <n v="0"/>
    <n v="1763214"/>
    <n v="-141057"/>
    <n v="-1904271"/>
    <s v="Bán hàng"/>
    <d v="2026-01-12T00:00:00"/>
    <m/>
    <n v="0"/>
    <n v="-1904271"/>
    <n v="-1904271"/>
    <n v="0"/>
    <d v="2026-01-24T00:00:00"/>
    <m/>
    <d v="2026-01-24T00:00:00"/>
    <n v="0"/>
    <m/>
    <s v=""/>
    <s v="Đã thanh toán"/>
    <d v="2026-01-24T00:00:00"/>
    <d v="2026-01-12T00:00:00"/>
    <m/>
    <m/>
    <x v="0"/>
    <x v="0"/>
    <s v="SG023"/>
  </r>
  <r>
    <x v="4"/>
    <x v="4"/>
    <d v="2026-01-27T00:00:00"/>
    <s v="BH02687"/>
    <d v="2026-01-24T00:00:00"/>
    <n v="160"/>
    <s v="Chiết khấu cơ bản tháng 12/2025 kèm bảng kê số 12122025/BKHD/NT-LOTTE Ngày 24 tháng 01 năm 2026"/>
    <n v="0"/>
    <n v="1363241"/>
    <n v="-109059"/>
    <n v="-1472300"/>
    <s v="Bán hàng"/>
    <d v="2026-01-12T00:00:00"/>
    <m/>
    <n v="0"/>
    <n v="-1472300"/>
    <n v="-1472300"/>
    <n v="0"/>
    <d v="2026-01-24T00:00:00"/>
    <m/>
    <d v="2026-01-24T00:00:00"/>
    <n v="0"/>
    <m/>
    <s v=""/>
    <s v="Đã thanh toán"/>
    <d v="2026-01-24T00:00:00"/>
    <d v="2026-01-12T00:00:00"/>
    <m/>
    <m/>
    <x v="0"/>
    <x v="0"/>
    <s v="SG011"/>
  </r>
  <r>
    <x v="3"/>
    <x v="3"/>
    <d v="2026-01-27T00:00:00"/>
    <s v="BH02688"/>
    <d v="2026-01-24T00:00:00"/>
    <n v="161"/>
    <s v="Chiết khấu cơ bản tháng 12/2025 kèm bảng kê số 13122025/BKHD/NT-LOTTE Ngày 24 tháng 01 năm 2026"/>
    <n v="0"/>
    <n v="1383919"/>
    <n v="-110714"/>
    <n v="-1494633"/>
    <s v="Bán hàng"/>
    <d v="2026-01-12T00:00:00"/>
    <m/>
    <n v="0"/>
    <n v="-1494633"/>
    <n v="-1494633"/>
    <n v="0"/>
    <d v="2026-01-24T00:00:00"/>
    <m/>
    <d v="2026-01-24T00:00:00"/>
    <n v="0"/>
    <m/>
    <s v=""/>
    <s v="Đã thanh toán"/>
    <d v="2026-01-24T00:00:00"/>
    <d v="2026-01-12T00:00:00"/>
    <m/>
    <m/>
    <x v="0"/>
    <x v="0"/>
    <s v="SG011"/>
  </r>
  <r>
    <x v="12"/>
    <x v="12"/>
    <d v="2026-01-27T00:00:00"/>
    <s v="BH04148"/>
    <d v="2026-01-24T00:00:00"/>
    <n v="155"/>
    <s v="Chiết khấu cơ bản tháng 12/2025 kèm bảng kê số 07122025/BKHD/NT-LOTTE Ngày 24 tháng 01 năm 2026"/>
    <n v="0"/>
    <n v="246612"/>
    <n v="-19729"/>
    <n v="-266341"/>
    <s v="Bán hàng"/>
    <d v="2026-01-12T00:00:00"/>
    <m/>
    <n v="0"/>
    <n v="-266341"/>
    <n v="-266341"/>
    <n v="0"/>
    <d v="2026-01-24T00:00:00"/>
    <m/>
    <d v="2026-01-24T00:00:00"/>
    <n v="0"/>
    <m/>
    <s v=""/>
    <s v="Đã thanh toán"/>
    <d v="2026-01-24T00:00:00"/>
    <d v="2026-01-12T00:00:00"/>
    <m/>
    <m/>
    <x v="0"/>
    <x v="0"/>
    <s v="HN008"/>
  </r>
  <r>
    <x v="7"/>
    <x v="7"/>
    <d v="2026-01-27T00:00:00"/>
    <s v="BH04149"/>
    <d v="2026-01-24T00:00:00"/>
    <n v="162"/>
    <s v="Chiết khấu cơ bản tháng 12/2025 kèm bảng kê số 14122025/BKHD/NT-LOTTE Ngày 24 tháng 01 năm 2026"/>
    <n v="0"/>
    <n v="658580"/>
    <n v="-52686"/>
    <n v="-711266"/>
    <s v="Bán hàng"/>
    <d v="2026-01-12T00:00:00"/>
    <m/>
    <n v="0"/>
    <n v="-711266"/>
    <n v="-711266"/>
    <n v="0"/>
    <d v="2026-01-24T00:00:00"/>
    <m/>
    <d v="2026-01-24T00:00:00"/>
    <n v="0"/>
    <m/>
    <s v=""/>
    <s v="Đã thanh toán"/>
    <d v="2026-01-24T00:00:00"/>
    <d v="2026-01-12T00:00:00"/>
    <m/>
    <m/>
    <x v="0"/>
    <x v="0"/>
    <s v="HN008"/>
  </r>
  <r>
    <x v="6"/>
    <x v="6"/>
    <d v="2026-01-27T00:00:00"/>
    <s v="SG/HTRS108142ZI"/>
    <d v="2026-01-27T00:00:00"/>
    <m/>
    <s v="ĐÃ KIỂM TRA - HÀNG TRẢ - LOTTEMART ĐÀ NẴNG - LOTTE-DNG-00-009"/>
    <n v="116611"/>
    <n v="0"/>
    <n v="9329"/>
    <n v="125940"/>
    <s v="Hàng trả"/>
    <d v="2026-02-10T00:00:00"/>
    <m/>
    <n v="0"/>
    <n v="-125940"/>
    <n v="-125940"/>
    <n v="0"/>
    <d v="2026-01-27T00:00:00"/>
    <m/>
    <d v="2026-01-27T00:00:00"/>
    <n v="0"/>
    <m/>
    <s v=""/>
    <s v="Đã thanh toán"/>
    <d v="2026-01-27T00:00:00"/>
    <d v="2026-02-10T00:00:00"/>
    <m/>
    <m/>
    <x v="0"/>
    <x v="0"/>
    <s v="SG011"/>
  </r>
  <r>
    <x v="11"/>
    <x v="11"/>
    <d v="2026-01-28T00:00:00"/>
    <s v="BH02737"/>
    <d v="2026-01-28T00:00:00"/>
    <n v="6763"/>
    <s v="260126-01003-00062"/>
    <n v="1464510"/>
    <n v="0"/>
    <n v="117161"/>
    <n v="1581671"/>
    <s v="Bán hàng"/>
    <d v="2026-03-11T00:00:00"/>
    <m/>
    <n v="0"/>
    <n v="1581671"/>
    <n v="1581671"/>
    <n v="0"/>
    <d v="2026-01-28T00:00:00"/>
    <m/>
    <d v="2026-01-28T00:00:00"/>
    <n v="0"/>
    <m/>
    <s v=""/>
    <s v="Đã thanh toán"/>
    <d v="2026-01-28T00:00:00"/>
    <d v="2026-03-11T00:00:00"/>
    <m/>
    <m/>
    <x v="0"/>
    <x v="0"/>
    <s v="SG002"/>
  </r>
  <r>
    <x v="11"/>
    <x v="11"/>
    <d v="2026-01-28T00:00:00"/>
    <s v="BH02738"/>
    <d v="2026-01-28T00:00:00"/>
    <n v="6764"/>
    <s v="260126-01003-00311"/>
    <n v="932890"/>
    <n v="0"/>
    <n v="74631"/>
    <n v="1007521"/>
    <s v="Bán hàng"/>
    <d v="2026-03-11T00:00:00"/>
    <m/>
    <n v="0"/>
    <n v="1007521"/>
    <n v="1007521"/>
    <n v="0"/>
    <d v="2026-01-28T00:00:00"/>
    <m/>
    <d v="2026-01-28T00:00:00"/>
    <n v="0"/>
    <m/>
    <s v=""/>
    <s v="Đã thanh toán"/>
    <d v="2026-01-28T00:00:00"/>
    <d v="2026-03-11T00:00:00"/>
    <m/>
    <m/>
    <x v="0"/>
    <x v="0"/>
    <s v="SG002"/>
  </r>
  <r>
    <x v="13"/>
    <x v="13"/>
    <d v="2026-01-29T00:00:00"/>
    <s v="BH02974"/>
    <d v="2026-01-29T00:00:00"/>
    <n v="7196"/>
    <s v="260127-01002-00044 - LOTTEMART PHÚ THỌ"/>
    <n v="1932550"/>
    <n v="0"/>
    <n v="154604"/>
    <n v="2087154"/>
    <s v="Bán hàng"/>
    <d v="2026-03-11T00:00:00"/>
    <m/>
    <n v="0"/>
    <n v="2087154"/>
    <n v="2087154"/>
    <n v="0"/>
    <d v="2026-01-29T00:00:00"/>
    <m/>
    <d v="2026-01-29T00:00:00"/>
    <n v="0"/>
    <m/>
    <s v=""/>
    <s v="Đã thanh toán"/>
    <d v="2026-01-29T00:00:00"/>
    <d v="2026-03-11T00:00:00"/>
    <m/>
    <m/>
    <x v="0"/>
    <x v="0"/>
    <s v="SG023"/>
  </r>
  <r>
    <x v="13"/>
    <x v="13"/>
    <d v="2026-01-29T00:00:00"/>
    <s v="BH02975"/>
    <d v="2026-01-29T00:00:00"/>
    <n v="7197"/>
    <s v="260127-01002-00114 - LOTTEMART PHÚ THỌ"/>
    <n v="4664450"/>
    <n v="0"/>
    <n v="373156"/>
    <n v="5037606"/>
    <s v="Bán hàng"/>
    <d v="2026-03-11T00:00:00"/>
    <m/>
    <n v="0"/>
    <n v="5037606"/>
    <n v="5037606"/>
    <n v="0"/>
    <d v="2026-01-29T00:00:00"/>
    <m/>
    <d v="2026-01-29T00:00:00"/>
    <n v="0"/>
    <m/>
    <s v=""/>
    <s v="Đã thanh toán"/>
    <d v="2026-01-29T00:00:00"/>
    <d v="2026-03-11T00:00:00"/>
    <m/>
    <m/>
    <x v="0"/>
    <x v="0"/>
    <s v="SG023"/>
  </r>
  <r>
    <x v="5"/>
    <x v="5"/>
    <d v="2026-01-31T00:00:00"/>
    <s v="BH03317"/>
    <d v="2026-01-30T00:00:00"/>
    <n v="7298"/>
    <s v="TC260130-01006-00033"/>
    <n v="2865440"/>
    <n v="0"/>
    <n v="229235"/>
    <n v="3094675"/>
    <s v="Bán hàng"/>
    <d v="2026-03-31T00:00:00"/>
    <m/>
    <n v="0"/>
    <n v="3094675"/>
    <n v="3094675"/>
    <n v="0"/>
    <d v="2026-01-30T00:00:00"/>
    <m/>
    <d v="2026-01-30T00:00:00"/>
    <n v="0"/>
    <m/>
    <s v=""/>
    <s v="Đã thanh toán"/>
    <d v="2026-01-30T00:00:00"/>
    <d v="2026-03-31T00:00:00"/>
    <m/>
    <m/>
    <x v="0"/>
    <x v="0"/>
    <s v="SG011"/>
  </r>
  <r>
    <x v="4"/>
    <x v="4"/>
    <d v="2026-01-31T00:00:00"/>
    <s v="BH03318"/>
    <d v="2026-01-30T00:00:00"/>
    <n v="7299"/>
    <s v="TC260130-01013-00069"/>
    <n v="4149040"/>
    <n v="0"/>
    <n v="331923"/>
    <n v="4480963"/>
    <s v="Bán hàng"/>
    <d v="2026-03-31T00:00:00"/>
    <m/>
    <n v="0"/>
    <n v="4480963"/>
    <n v="4480963"/>
    <n v="0"/>
    <d v="2026-01-30T00:00:00"/>
    <m/>
    <d v="2026-01-30T00:00:00"/>
    <n v="0"/>
    <m/>
    <s v=""/>
    <s v="Đã thanh toán"/>
    <d v="2026-01-30T00:00:00"/>
    <d v="2026-03-31T00:00:00"/>
    <m/>
    <m/>
    <x v="0"/>
    <x v="0"/>
    <s v="SG011"/>
  </r>
  <r>
    <x v="9"/>
    <x v="9"/>
    <d v="2026-02-02T00:00:00"/>
    <s v="BH03830"/>
    <d v="2026-02-02T00:00:00"/>
    <n v="8356"/>
    <s v="260202-01012-00001"/>
    <n v="14544450"/>
    <n v="0"/>
    <n v="1163556"/>
    <n v="15708006"/>
    <s v="Bán hàng"/>
    <d v="2026-03-31T00:00:00"/>
    <m/>
    <n v="0"/>
    <n v="15708006"/>
    <n v="15708006"/>
    <n v="0"/>
    <d v="2026-02-02T00:00:00"/>
    <m/>
    <d v="2026-02-02T00:00:00"/>
    <n v="0"/>
    <m/>
    <s v=""/>
    <s v="Đã thanh toán"/>
    <d v="2026-02-02T00:00:00"/>
    <d v="2026-03-31T00:00:00"/>
    <m/>
    <m/>
    <x v="0"/>
    <x v="0"/>
    <s v="SG023"/>
  </r>
  <r>
    <x v="0"/>
    <x v="0"/>
    <d v="2026-02-02T00:00:00"/>
    <s v="BH03871"/>
    <d v="2026-02-02T00:00:00"/>
    <n v="8448"/>
    <s v="TC260202-01011-00381"/>
    <n v="3873570"/>
    <n v="0"/>
    <n v="309886"/>
    <n v="4183456"/>
    <s v="Bán hàng"/>
    <d v="2026-03-31T00:00:00"/>
    <m/>
    <n v="0"/>
    <n v="4183456"/>
    <n v="4183456"/>
    <n v="0"/>
    <d v="2026-02-02T00:00:00"/>
    <m/>
    <d v="2026-02-02T00:00:00"/>
    <n v="0"/>
    <m/>
    <s v=""/>
    <s v="Đã thanh toán"/>
    <d v="2026-02-02T00:00:00"/>
    <d v="2026-03-31T00:00:00"/>
    <m/>
    <m/>
    <x v="0"/>
    <x v="0"/>
    <s v="SG011"/>
  </r>
  <r>
    <x v="7"/>
    <x v="7"/>
    <d v="2026-02-02T00:00:00"/>
    <s v="BH05079"/>
    <d v="2026-02-02T00:00:00"/>
    <n v="8419"/>
    <s v="Bán hàng CÔNG TY CỔ PHẦN TRUNG TÂM THƯƠNG MẠI LOTTE VIỆT NAM - CHI NHÁNH TÂY HỒ theo hóa đơn 00008419"/>
    <n v="3252620"/>
    <n v="0"/>
    <n v="260210"/>
    <n v="3512830"/>
    <s v="Bán hàng"/>
    <d v="2026-03-31T00:00:00"/>
    <m/>
    <n v="0"/>
    <n v="3512830"/>
    <n v="3512830"/>
    <n v="0"/>
    <d v="2026-02-02T00:00:00"/>
    <m/>
    <d v="2026-02-02T00:00:00"/>
    <n v="0"/>
    <m/>
    <s v=""/>
    <s v="Đã thanh toán"/>
    <d v="2026-02-02T00:00:00"/>
    <d v="2026-03-31T00:00:00"/>
    <m/>
    <m/>
    <x v="0"/>
    <x v="0"/>
    <s v="HN008"/>
  </r>
  <r>
    <x v="2"/>
    <x v="2"/>
    <d v="2026-02-03T00:00:00"/>
    <s v="BH03865"/>
    <d v="2026-02-02T00:00:00"/>
    <n v="8442"/>
    <s v="TC260201-01009-00100"/>
    <n v="11198160"/>
    <n v="0"/>
    <n v="895853"/>
    <n v="12094013"/>
    <s v="Bán hàng"/>
    <d v="2026-03-31T00:00:00"/>
    <m/>
    <n v="0"/>
    <n v="12094013"/>
    <n v="12094013"/>
    <n v="0"/>
    <d v="2026-02-02T00:00:00"/>
    <m/>
    <d v="2026-02-02T00:00:00"/>
    <n v="0"/>
    <m/>
    <s v=""/>
    <s v="Đã thanh toán"/>
    <d v="2026-02-02T00:00:00"/>
    <d v="2026-03-31T00:00:00"/>
    <m/>
    <m/>
    <x v="0"/>
    <x v="0"/>
    <s v="SG002"/>
  </r>
  <r>
    <x v="6"/>
    <x v="6"/>
    <d v="2026-02-03T00:00:00"/>
    <s v="BH03866"/>
    <d v="2026-02-02T00:00:00"/>
    <n v="8443"/>
    <s v="TC260202-01004-00212"/>
    <n v="976340"/>
    <n v="0"/>
    <n v="78107"/>
    <n v="1054447"/>
    <s v="Bán hàng"/>
    <d v="2026-03-31T00:00:00"/>
    <m/>
    <n v="0"/>
    <n v="1054447"/>
    <n v="1054447"/>
    <n v="0"/>
    <d v="2026-02-02T00:00:00"/>
    <m/>
    <d v="2026-02-02T00:00:00"/>
    <n v="0"/>
    <m/>
    <s v=""/>
    <s v="Đã thanh toán"/>
    <d v="2026-02-02T00:00:00"/>
    <d v="2026-03-31T00:00:00"/>
    <m/>
    <m/>
    <x v="0"/>
    <x v="0"/>
    <s v="SG011"/>
  </r>
  <r>
    <x v="6"/>
    <x v="6"/>
    <d v="2026-02-03T00:00:00"/>
    <s v="BH03867"/>
    <d v="2026-02-02T00:00:00"/>
    <n v="8444"/>
    <s v="TC260202-01004-00213"/>
    <n v="875350"/>
    <n v="0"/>
    <n v="70028"/>
    <n v="945378"/>
    <s v="Bán hàng"/>
    <d v="2026-03-31T00:00:00"/>
    <m/>
    <n v="0"/>
    <n v="945378"/>
    <n v="945378"/>
    <n v="0"/>
    <d v="2026-02-02T00:00:00"/>
    <m/>
    <d v="2026-02-02T00:00:00"/>
    <n v="0"/>
    <m/>
    <s v=""/>
    <s v="Đã thanh toán"/>
    <d v="2026-02-02T00:00:00"/>
    <d v="2026-03-31T00:00:00"/>
    <m/>
    <m/>
    <x v="0"/>
    <x v="0"/>
    <s v="SG011"/>
  </r>
  <r>
    <x v="5"/>
    <x v="5"/>
    <d v="2026-02-03T00:00:00"/>
    <s v="BH03868"/>
    <d v="2026-02-02T00:00:00"/>
    <n v="8445"/>
    <s v="TC260202-01006-00073"/>
    <n v="5360250"/>
    <n v="0"/>
    <n v="428820"/>
    <n v="5789070"/>
    <s v="Bán hàng"/>
    <m/>
    <m/>
    <n v="0"/>
    <n v="5789070"/>
    <n v="0"/>
    <n v="5789070"/>
    <d v="2026-02-02T00:00:00"/>
    <m/>
    <d v="2026-02-02T00:00:00"/>
    <n v="0"/>
    <m/>
    <n v="173.57187812500342"/>
    <s v="Nợ quá hạn hơn 120 ngày có khả năng mất thanh toán"/>
    <d v="2026-02-02T00:00:00"/>
    <s v=""/>
    <m/>
    <m/>
    <x v="0"/>
    <x v="0"/>
    <s v="SG011"/>
  </r>
  <r>
    <x v="5"/>
    <x v="5"/>
    <d v="2026-02-03T00:00:00"/>
    <s v="BH03869"/>
    <d v="2026-02-02T00:00:00"/>
    <n v="8446"/>
    <s v="TC260202-01006-00158"/>
    <n v="12002950"/>
    <n v="0"/>
    <n v="960236"/>
    <n v="12963186"/>
    <s v="Bán hàng"/>
    <d v="2026-03-31T00:00:00"/>
    <m/>
    <n v="0"/>
    <n v="12963186"/>
    <n v="12963186"/>
    <n v="0"/>
    <d v="2026-02-02T00:00:00"/>
    <m/>
    <d v="2026-02-02T00:00:00"/>
    <n v="0"/>
    <m/>
    <s v=""/>
    <s v="Đã thanh toán"/>
    <d v="2026-02-02T00:00:00"/>
    <d v="2026-03-31T00:00:00"/>
    <m/>
    <m/>
    <x v="0"/>
    <x v="0"/>
    <s v="SG011"/>
  </r>
  <r>
    <x v="5"/>
    <x v="5"/>
    <d v="2026-02-03T00:00:00"/>
    <s v="BH03870"/>
    <d v="2026-02-02T00:00:00"/>
    <n v="8447"/>
    <s v="TC260202-01006-00159"/>
    <n v="875350"/>
    <n v="0"/>
    <n v="70028"/>
    <n v="945378"/>
    <s v="Bán hàng"/>
    <d v="2026-03-31T00:00:00"/>
    <m/>
    <n v="0"/>
    <n v="945378"/>
    <n v="945378"/>
    <n v="0"/>
    <d v="2026-02-02T00:00:00"/>
    <m/>
    <d v="2026-02-02T00:00:00"/>
    <n v="0"/>
    <m/>
    <s v=""/>
    <s v="Đã thanh toán"/>
    <d v="2026-02-02T00:00:00"/>
    <d v="2026-03-31T00:00:00"/>
    <m/>
    <m/>
    <x v="0"/>
    <x v="0"/>
    <s v="SG011"/>
  </r>
  <r>
    <x v="10"/>
    <x v="10"/>
    <d v="2026-02-03T00:00:00"/>
    <s v="BH03877"/>
    <d v="2026-02-03T00:00:00"/>
    <n v="8455"/>
    <s v="260202-01005-00107"/>
    <n v="478105"/>
    <n v="0"/>
    <n v="38248"/>
    <n v="516353"/>
    <s v="Bán hàng"/>
    <d v="2026-03-31T00:00:00"/>
    <m/>
    <n v="0"/>
    <n v="516353"/>
    <n v="516353"/>
    <n v="0"/>
    <d v="2026-02-03T00:00:00"/>
    <m/>
    <d v="2026-02-03T00:00:00"/>
    <n v="0"/>
    <m/>
    <s v=""/>
    <s v="Đã thanh toán"/>
    <d v="2026-02-03T00:00:00"/>
    <d v="2026-03-31T00:00:00"/>
    <m/>
    <m/>
    <x v="0"/>
    <x v="0"/>
    <s v="SG002"/>
  </r>
  <r>
    <x v="10"/>
    <x v="10"/>
    <d v="2026-02-03T00:00:00"/>
    <s v="BH03878"/>
    <d v="2026-02-03T00:00:00"/>
    <n v="8456"/>
    <s v="260202-01005-00108"/>
    <n v="466445"/>
    <n v="0"/>
    <n v="37316"/>
    <n v="503761"/>
    <s v="Bán hàng"/>
    <d v="2026-03-31T00:00:00"/>
    <m/>
    <n v="0"/>
    <n v="503761"/>
    <n v="503761"/>
    <n v="0"/>
    <d v="2026-02-03T00:00:00"/>
    <m/>
    <d v="2026-02-03T00:00:00"/>
    <n v="0"/>
    <m/>
    <s v=""/>
    <s v="Đã thanh toán"/>
    <d v="2026-02-03T00:00:00"/>
    <d v="2026-03-31T00:00:00"/>
    <m/>
    <m/>
    <x v="0"/>
    <x v="0"/>
    <s v="SG002"/>
  </r>
  <r>
    <x v="2"/>
    <x v="2"/>
    <d v="2026-02-05T00:00:00"/>
    <s v="BH04274"/>
    <d v="2026-02-04T00:00:00"/>
    <n v="9342"/>
    <s v="TC260204-01009-00035"/>
    <n v="14703475"/>
    <n v="0"/>
    <n v="1176278"/>
    <n v="15879753"/>
    <s v="Bán hàng"/>
    <d v="2026-03-31T00:00:00"/>
    <m/>
    <n v="0"/>
    <n v="15879753"/>
    <n v="15879753"/>
    <n v="0"/>
    <d v="2026-02-04T00:00:00"/>
    <m/>
    <d v="2026-02-04T00:00:00"/>
    <n v="0"/>
    <m/>
    <s v=""/>
    <s v="Đã thanh toán"/>
    <d v="2026-02-04T00:00:00"/>
    <d v="2026-03-31T00:00:00"/>
    <m/>
    <m/>
    <x v="0"/>
    <x v="0"/>
    <s v="SG002"/>
  </r>
  <r>
    <x v="0"/>
    <x v="0"/>
    <d v="2026-02-05T00:00:00"/>
    <s v="BH04275"/>
    <d v="2026-02-04T00:00:00"/>
    <n v="9343"/>
    <s v="TC260204-01011-00021"/>
    <n v="1313025"/>
    <n v="0"/>
    <n v="105042"/>
    <n v="1418067"/>
    <s v="Bán hàng"/>
    <d v="2026-03-31T00:00:00"/>
    <m/>
    <n v="0"/>
    <n v="1418067"/>
    <n v="1418067"/>
    <n v="0"/>
    <d v="2026-02-04T00:00:00"/>
    <m/>
    <d v="2026-02-04T00:00:00"/>
    <n v="0"/>
    <m/>
    <s v=""/>
    <s v="Đã thanh toán"/>
    <d v="2026-02-04T00:00:00"/>
    <d v="2026-03-31T00:00:00"/>
    <m/>
    <m/>
    <x v="0"/>
    <x v="0"/>
    <s v="SG011"/>
  </r>
  <r>
    <x v="4"/>
    <x v="4"/>
    <d v="2026-02-05T00:00:00"/>
    <s v="BH04276"/>
    <d v="2026-02-04T00:00:00"/>
    <n v="9344"/>
    <s v="TC260204-01013-00029"/>
    <n v="12340950"/>
    <n v="0"/>
    <n v="987276"/>
    <n v="13328226"/>
    <s v="Bán hàng"/>
    <d v="2026-03-31T00:00:00"/>
    <m/>
    <n v="0"/>
    <n v="13328226"/>
    <n v="13328226"/>
    <n v="0"/>
    <d v="2026-02-04T00:00:00"/>
    <m/>
    <d v="2026-02-04T00:00:00"/>
    <n v="0"/>
    <m/>
    <s v=""/>
    <s v="Đã thanh toán"/>
    <d v="2026-02-04T00:00:00"/>
    <d v="2026-03-31T00:00:00"/>
    <m/>
    <m/>
    <x v="0"/>
    <x v="0"/>
    <s v="SG011"/>
  </r>
  <r>
    <x v="7"/>
    <x v="7"/>
    <d v="2026-02-05T00:00:00"/>
    <s v="BH06013"/>
    <d v="2026-02-05T00:00:00"/>
    <n v="9375"/>
    <s v="Bán hàng CÔNG TY CỔ PHẦN TRUNG TÂM THƯƠNG MẠI LOTTE VIỆT NAM - CHI NHÁNH TÂY HỒ theo hóa đơn 00009375"/>
    <n v="3141455"/>
    <n v="0"/>
    <n v="251316"/>
    <n v="3392771"/>
    <s v="Bán hàng"/>
    <d v="2026-03-31T00:00:00"/>
    <m/>
    <n v="0"/>
    <n v="3392771"/>
    <n v="3392771"/>
    <n v="0"/>
    <d v="2026-02-05T00:00:00"/>
    <m/>
    <d v="2026-02-05T00:00:00"/>
    <n v="0"/>
    <m/>
    <s v=""/>
    <s v="Đã thanh toán"/>
    <d v="2026-02-05T00:00:00"/>
    <d v="2026-03-31T00:00:00"/>
    <m/>
    <m/>
    <x v="0"/>
    <x v="0"/>
    <s v="HN008"/>
  </r>
  <r>
    <x v="12"/>
    <x v="12"/>
    <d v="2026-02-05T00:00:00"/>
    <s v="BH06017"/>
    <d v="2026-02-05T00:00:00"/>
    <n v="9376"/>
    <s v="Bán hàng CÔNG TY CỔ PHẦN TRUNG TÂM THƯƠNG MẠI LOTTE VIỆT NAM - CHI NHÁNH BA ĐÌNH theo hóa đơn 00009376"/>
    <n v="9625680"/>
    <n v="0"/>
    <n v="770054"/>
    <n v="10395734"/>
    <s v="Bán hàng"/>
    <d v="2026-03-31T00:00:00"/>
    <m/>
    <n v="0"/>
    <n v="10395734"/>
    <n v="10395734"/>
    <n v="0"/>
    <d v="2026-02-05T00:00:00"/>
    <m/>
    <d v="2026-02-05T00:00:00"/>
    <n v="0"/>
    <m/>
    <s v=""/>
    <s v="Đã thanh toán"/>
    <d v="2026-02-05T00:00:00"/>
    <d v="2026-03-31T00:00:00"/>
    <m/>
    <m/>
    <x v="0"/>
    <x v="0"/>
    <s v="HN008"/>
  </r>
  <r>
    <x v="12"/>
    <x v="12"/>
    <d v="2026-02-05T00:00:00"/>
    <s v="BH06018"/>
    <d v="2026-02-05T00:00:00"/>
    <n v="9377"/>
    <s v="Bán hàng CÔNG TY CỔ PHẦN TRUNG TÂM THƯƠNG MẠI LOTTE VIỆT NAM - CHI NHÁNH BA ĐÌNH theo hóa đơn 00009377"/>
    <n v="1865780"/>
    <n v="0"/>
    <n v="149262"/>
    <n v="2015042"/>
    <s v="Bán hàng"/>
    <d v="2026-03-31T00:00:00"/>
    <m/>
    <n v="0"/>
    <n v="2015042"/>
    <n v="2015042"/>
    <n v="0"/>
    <d v="2026-02-05T00:00:00"/>
    <m/>
    <d v="2026-02-05T00:00:00"/>
    <n v="0"/>
    <m/>
    <s v=""/>
    <s v="Đã thanh toán"/>
    <d v="2026-02-05T00:00:00"/>
    <d v="2026-03-31T00:00:00"/>
    <m/>
    <m/>
    <x v="0"/>
    <x v="0"/>
    <s v="HN008"/>
  </r>
  <r>
    <x v="6"/>
    <x v="6"/>
    <d v="2026-02-07T00:00:00"/>
    <s v="BH04513"/>
    <d v="2026-02-07T00:00:00"/>
    <n v="9567"/>
    <s v="TC260205-01004-00044"/>
    <n v="976340"/>
    <n v="0"/>
    <n v="78107"/>
    <n v="1054447"/>
    <s v="Bán hàng"/>
    <d v="2026-03-31T00:00:00"/>
    <m/>
    <n v="0"/>
    <n v="1054447"/>
    <n v="1054447"/>
    <n v="0"/>
    <d v="2026-02-07T00:00:00"/>
    <m/>
    <d v="2026-02-07T00:00:00"/>
    <n v="0"/>
    <m/>
    <s v=""/>
    <s v="Đã thanh toán"/>
    <d v="2026-02-07T00:00:00"/>
    <d v="2026-03-31T00:00:00"/>
    <m/>
    <m/>
    <x v="0"/>
    <x v="0"/>
    <s v="SG011"/>
  </r>
  <r>
    <x v="6"/>
    <x v="6"/>
    <d v="2026-02-07T00:00:00"/>
    <s v="BH04514"/>
    <d v="2026-02-07T00:00:00"/>
    <n v="9568"/>
    <s v="TC260205-01004-00045"/>
    <n v="875350"/>
    <n v="0"/>
    <n v="70028"/>
    <n v="945378"/>
    <s v="Bán hàng"/>
    <d v="2026-03-31T00:00:00"/>
    <m/>
    <n v="0"/>
    <n v="945378"/>
    <n v="945378"/>
    <n v="0"/>
    <d v="2026-02-07T00:00:00"/>
    <m/>
    <d v="2026-02-07T00:00:00"/>
    <n v="0"/>
    <m/>
    <s v=""/>
    <s v="Đã thanh toán"/>
    <d v="2026-02-07T00:00:00"/>
    <d v="2026-03-31T00:00:00"/>
    <m/>
    <m/>
    <x v="0"/>
    <x v="0"/>
    <s v="SG011"/>
  </r>
  <r>
    <x v="3"/>
    <x v="3"/>
    <d v="2026-02-07T00:00:00"/>
    <s v="BH04515"/>
    <d v="2026-02-07T00:00:00"/>
    <n v="9569"/>
    <s v="TC260205-01016-00010"/>
    <n v="34404050"/>
    <n v="0"/>
    <n v="2752324"/>
    <n v="37156374"/>
    <s v="Bán hàng"/>
    <d v="2026-03-31T00:00:00"/>
    <m/>
    <n v="0"/>
    <n v="37156374"/>
    <n v="37156374"/>
    <n v="0"/>
    <d v="2026-02-07T00:00:00"/>
    <m/>
    <d v="2026-02-07T00:00:00"/>
    <n v="0"/>
    <m/>
    <s v=""/>
    <s v="Đã thanh toán"/>
    <d v="2026-02-07T00:00:00"/>
    <d v="2026-03-31T00:00:00"/>
    <m/>
    <m/>
    <x v="0"/>
    <x v="0"/>
    <s v="SG011"/>
  </r>
  <r>
    <x v="4"/>
    <x v="4"/>
    <d v="2026-02-07T00:00:00"/>
    <s v="BH04516"/>
    <d v="2026-02-07T00:00:00"/>
    <n v="9570"/>
    <s v="TC260206-01013-00039"/>
    <n v="15123650"/>
    <n v="0"/>
    <n v="1209892"/>
    <n v="16333542"/>
    <s v="Bán hàng"/>
    <d v="2026-03-31T00:00:00"/>
    <m/>
    <n v="0"/>
    <n v="16333542"/>
    <n v="16333542"/>
    <n v="0"/>
    <d v="2026-02-07T00:00:00"/>
    <m/>
    <d v="2026-02-07T00:00:00"/>
    <n v="0"/>
    <m/>
    <s v=""/>
    <s v="Đã thanh toán"/>
    <d v="2026-02-07T00:00:00"/>
    <d v="2026-03-31T00:00:00"/>
    <m/>
    <m/>
    <x v="0"/>
    <x v="0"/>
    <s v="SG011"/>
  </r>
  <r>
    <x v="9"/>
    <x v="9"/>
    <d v="2026-02-07T00:00:00"/>
    <s v="BH04540"/>
    <d v="2026-02-07T00:00:00"/>
    <n v="9655"/>
    <s v="260207-01012-00001"/>
    <n v="9258450"/>
    <n v="0"/>
    <n v="740676"/>
    <n v="9999126"/>
    <s v="Bán hàng"/>
    <d v="2026-03-31T00:00:00"/>
    <m/>
    <n v="0"/>
    <n v="9999126"/>
    <n v="9999126"/>
    <n v="0"/>
    <d v="2026-02-07T00:00:00"/>
    <m/>
    <d v="2026-02-07T00:00:00"/>
    <n v="0"/>
    <m/>
    <s v=""/>
    <s v="Đã thanh toán"/>
    <d v="2026-02-07T00:00:00"/>
    <d v="2026-03-31T00:00:00"/>
    <m/>
    <m/>
    <x v="0"/>
    <x v="0"/>
    <s v="SG023"/>
  </r>
  <r>
    <x v="1"/>
    <x v="1"/>
    <d v="2026-02-07T00:00:00"/>
    <s v="BH04552"/>
    <d v="2026-02-07T00:00:00"/>
    <n v="9676"/>
    <s v="260206-01001-00409"/>
    <n v="33684600"/>
    <n v="0"/>
    <n v="2694768"/>
    <n v="36379368"/>
    <s v="Bán hàng"/>
    <d v="2026-03-31T00:00:00"/>
    <m/>
    <n v="0"/>
    <n v="36379368"/>
    <n v="36379368"/>
    <n v="0"/>
    <d v="2026-02-07T00:00:00"/>
    <m/>
    <d v="2026-02-07T00:00:00"/>
    <n v="0"/>
    <m/>
    <s v=""/>
    <s v="Đã thanh toán"/>
    <d v="2026-02-07T00:00:00"/>
    <d v="2026-03-31T00:00:00"/>
    <m/>
    <m/>
    <x v="0"/>
    <x v="0"/>
    <s v="SG009"/>
  </r>
  <r>
    <x v="2"/>
    <x v="2"/>
    <d v="2026-02-09T00:00:00"/>
    <s v="BH04669"/>
    <d v="2026-02-09T00:00:00"/>
    <n v="10598"/>
    <s v="TC260209-01009-00022"/>
    <n v="15123650"/>
    <n v="0"/>
    <n v="1209892"/>
    <n v="16333542"/>
    <s v="Bán hàng"/>
    <d v="2026-03-31T00:00:00"/>
    <m/>
    <n v="0"/>
    <n v="16333542"/>
    <n v="16333542"/>
    <n v="0"/>
    <d v="2026-02-09T00:00:00"/>
    <m/>
    <d v="2026-02-09T00:00:00"/>
    <n v="0"/>
    <m/>
    <s v=""/>
    <s v="Đã thanh toán"/>
    <d v="2026-02-09T00:00:00"/>
    <d v="2026-03-31T00:00:00"/>
    <m/>
    <m/>
    <x v="0"/>
    <x v="0"/>
    <s v="SG002"/>
  </r>
  <r>
    <x v="12"/>
    <x v="12"/>
    <d v="2026-02-09T00:00:00"/>
    <s v="bh16690"/>
    <d v="2026-02-09T00:00:00"/>
    <n v="10470"/>
    <s v="Bán hàng CÔNG TY CỔ PHẦN TRUNG TÂM THƯƠNG MẠI LOTTE VIỆT NAM - CHI NHÁNH BA ĐÌNH theo hóa đơn 00010470"/>
    <n v="1952680"/>
    <n v="0"/>
    <n v="156214"/>
    <n v="2108894"/>
    <s v="Bán hàng"/>
    <m/>
    <m/>
    <n v="0"/>
    <n v="2108894"/>
    <n v="0"/>
    <n v="2108894"/>
    <d v="2026-02-09T00:00:00"/>
    <m/>
    <d v="2026-02-09T00:00:00"/>
    <n v="0"/>
    <m/>
    <n v="166.57187812500342"/>
    <s v="Nợ quá hạn hơn 120 ngày có khả năng mất thanh toán"/>
    <d v="2026-02-09T00:00:00"/>
    <s v=""/>
    <m/>
    <m/>
    <x v="0"/>
    <x v="0"/>
    <s v="HN008"/>
  </r>
  <r>
    <x v="7"/>
    <x v="7"/>
    <d v="2026-02-09T00:00:00"/>
    <s v="bh16818"/>
    <d v="2026-02-09T00:00:00"/>
    <n v="10488"/>
    <s v="Đ/C HĐ VÌ THIẾU CHÂN 500G Bán hàng CÔNG TY CỔ PHẦN TRUNG TÂM THƯƠNG MẠI LOTTE VIỆT NAM - CHI NHÁNH TÂY HỒ theo hóa đơn 00010488"/>
    <n v="32214875"/>
    <n v="0"/>
    <n v="2577190"/>
    <n v="34792065"/>
    <s v="Bán hàng"/>
    <d v="2026-02-11T00:00:00"/>
    <m/>
    <n v="0"/>
    <n v="34792065"/>
    <n v="34792065"/>
    <n v="0"/>
    <d v="2026-02-09T00:00:00"/>
    <m/>
    <d v="2026-02-09T00:00:00"/>
    <n v="0"/>
    <m/>
    <s v=""/>
    <s v="Đã thanh toán"/>
    <d v="2026-02-09T00:00:00"/>
    <d v="2026-02-11T00:00:00"/>
    <m/>
    <m/>
    <x v="0"/>
    <x v="0"/>
    <s v="HN008"/>
  </r>
  <r>
    <x v="11"/>
    <x v="11"/>
    <d v="2026-02-10T00:00:00"/>
    <s v="BH04686"/>
    <d v="2026-02-10T00:00:00"/>
    <n v="10619"/>
    <s v="260209-01003-00249"/>
    <n v="1655105"/>
    <n v="0"/>
    <n v="132408"/>
    <n v="1787513"/>
    <s v="Bán hàng"/>
    <d v="2026-03-31T00:00:00"/>
    <m/>
    <n v="0"/>
    <n v="1787513"/>
    <n v="1787513"/>
    <n v="0"/>
    <d v="2026-02-10T00:00:00"/>
    <m/>
    <d v="2026-02-10T00:00:00"/>
    <n v="0"/>
    <m/>
    <s v=""/>
    <s v="Đã thanh toán"/>
    <d v="2026-02-10T00:00:00"/>
    <d v="2026-03-31T00:00:00"/>
    <m/>
    <m/>
    <x v="0"/>
    <x v="0"/>
    <s v="SG002"/>
  </r>
  <r>
    <x v="9"/>
    <x v="9"/>
    <d v="2026-02-10T00:00:00"/>
    <s v="BH04709"/>
    <d v="2026-02-10T00:00:00"/>
    <n v="10650"/>
    <s v="260210-01012-00001"/>
    <n v="9763400"/>
    <n v="0"/>
    <n v="781072"/>
    <n v="10544472"/>
    <s v="Bán hàng"/>
    <d v="2026-03-31T00:00:00"/>
    <m/>
    <n v="0"/>
    <n v="10544472"/>
    <n v="10544472"/>
    <n v="0"/>
    <d v="2026-02-10T00:00:00"/>
    <m/>
    <d v="2026-02-10T00:00:00"/>
    <n v="0"/>
    <m/>
    <s v=""/>
    <s v="Đã thanh toán"/>
    <d v="2026-02-10T00:00:00"/>
    <d v="2026-03-31T00:00:00"/>
    <m/>
    <m/>
    <x v="0"/>
    <x v="0"/>
    <s v="SG023"/>
  </r>
  <r>
    <x v="9"/>
    <x v="9"/>
    <d v="2026-02-10T00:00:00"/>
    <s v="BH04710"/>
    <d v="2026-02-10T00:00:00"/>
    <n v="10651"/>
    <s v="260209-01012-00047"/>
    <n v="19283150"/>
    <n v="0"/>
    <n v="1542652"/>
    <n v="20825802"/>
    <s v="Bán hàng"/>
    <d v="2026-03-31T00:00:00"/>
    <m/>
    <n v="0"/>
    <n v="20825802"/>
    <n v="20825802"/>
    <n v="0"/>
    <d v="2026-02-10T00:00:00"/>
    <m/>
    <d v="2026-02-10T00:00:00"/>
    <n v="0"/>
    <m/>
    <s v=""/>
    <s v="Đã thanh toán"/>
    <d v="2026-02-10T00:00:00"/>
    <d v="2026-03-31T00:00:00"/>
    <m/>
    <m/>
    <x v="0"/>
    <x v="0"/>
    <s v="SG023"/>
  </r>
  <r>
    <x v="3"/>
    <x v="3"/>
    <d v="2026-02-10T00:00:00"/>
    <s v="MDV00008"/>
    <d v="2026-02-10T00:00:00"/>
    <n v="1116"/>
    <s v="PHÍ HOẠT ĐỘNG DÙNG THỬ SẢN PHẨM"/>
    <n v="946836"/>
    <n v="0"/>
    <n v="94684"/>
    <n v="1041520"/>
    <s v="Giảm công nợ"/>
    <d v="2026-02-10T00:00:00"/>
    <m/>
    <n v="0"/>
    <n v="-1041520"/>
    <n v="-1041520"/>
    <n v="0"/>
    <d v="2026-02-10T00:00:00"/>
    <m/>
    <d v="2026-02-10T00:00:00"/>
    <n v="0"/>
    <m/>
    <s v=""/>
    <s v="Đã thanh toán"/>
    <d v="2026-02-10T00:00:00"/>
    <d v="2026-02-10T00:00:00"/>
    <m/>
    <m/>
    <x v="0"/>
    <x v="0"/>
    <s v="SG011"/>
  </r>
  <r>
    <x v="3"/>
    <x v="3"/>
    <d v="2026-02-10T00:00:00"/>
    <s v="MDV00008"/>
    <d v="2026-02-11T00:00:00"/>
    <n v="1360"/>
    <s v="PHÍ BÁN HÀNG"/>
    <n v="3156120"/>
    <n v="0"/>
    <n v="252490"/>
    <n v="3408610"/>
    <s v="Giảm công nợ"/>
    <d v="2026-02-10T00:00:00"/>
    <m/>
    <n v="0"/>
    <n v="-3408610"/>
    <n v="-3408610"/>
    <n v="0"/>
    <d v="2026-02-11T00:00:00"/>
    <m/>
    <d v="2026-02-11T00:00:00"/>
    <n v="0"/>
    <m/>
    <s v=""/>
    <s v="Đã thanh toán"/>
    <d v="2026-02-11T00:00:00"/>
    <d v="2026-02-10T00:00:00"/>
    <m/>
    <m/>
    <x v="0"/>
    <x v="0"/>
    <s v="SG011"/>
  </r>
  <r>
    <x v="1"/>
    <x v="1"/>
    <d v="2026-02-10T00:00:00"/>
    <s v="MDV00136"/>
    <d v="2026-02-10T00:00:00"/>
    <n v="1812"/>
    <s v="PHI HOAT DONG DUNG THU SAN PHAM T1.2026"/>
    <n v="2125625"/>
    <n v="0"/>
    <n v="212563"/>
    <n v="2338188"/>
    <s v="Giảm công nợ"/>
    <d v="2026-02-10T00:00:00"/>
    <m/>
    <n v="0"/>
    <n v="-2338188"/>
    <n v="-2338188"/>
    <n v="0"/>
    <d v="2026-02-10T00:00:00"/>
    <m/>
    <d v="2026-02-10T00:00:00"/>
    <n v="0"/>
    <m/>
    <s v=""/>
    <s v="Đã thanh toán"/>
    <d v="2026-02-10T00:00:00"/>
    <d v="2026-02-10T00:00:00"/>
    <m/>
    <m/>
    <x v="0"/>
    <x v="0"/>
    <s v="SG009"/>
  </r>
  <r>
    <x v="1"/>
    <x v="1"/>
    <d v="2026-02-10T00:00:00"/>
    <s v="MDV00136"/>
    <d v="2026-02-12T00:00:00"/>
    <n v="2172"/>
    <s v="PHI DICH VU BAN HANG T1.2026"/>
    <n v="7085415"/>
    <n v="0"/>
    <n v="566833"/>
    <n v="7652248"/>
    <s v="Giảm công nợ"/>
    <d v="2026-02-10T00:00:00"/>
    <m/>
    <n v="0"/>
    <n v="-7652248"/>
    <n v="-7652248"/>
    <n v="0"/>
    <d v="2026-02-12T00:00:00"/>
    <m/>
    <d v="2026-02-12T00:00:00"/>
    <n v="0"/>
    <m/>
    <s v=""/>
    <s v="Đã thanh toán"/>
    <d v="2026-02-12T00:00:00"/>
    <d v="2026-02-10T00:00:00"/>
    <m/>
    <m/>
    <x v="0"/>
    <x v="0"/>
    <s v="SG009"/>
  </r>
  <r>
    <x v="1"/>
    <x v="1"/>
    <d v="2026-02-10T00:00:00"/>
    <s v="MDV00136"/>
    <d v="2026-02-12T00:00:00"/>
    <n v="2172"/>
    <s v="PHÍ MỞ MÃ SP MỚI T1.2026: 2 SKU"/>
    <n v="16000000"/>
    <n v="0"/>
    <n v="1280000"/>
    <n v="17280000"/>
    <s v="Giảm công nợ"/>
    <d v="2026-02-10T00:00:00"/>
    <m/>
    <n v="0"/>
    <n v="-17280000"/>
    <n v="-17280000"/>
    <n v="0"/>
    <d v="2026-02-12T00:00:00"/>
    <m/>
    <d v="2026-02-12T00:00:00"/>
    <n v="0"/>
    <m/>
    <s v=""/>
    <s v="Đã thanh toán"/>
    <d v="2026-02-12T00:00:00"/>
    <d v="2026-02-10T00:00:00"/>
    <m/>
    <m/>
    <x v="0"/>
    <x v="0"/>
    <s v="SG009"/>
  </r>
  <r>
    <x v="1"/>
    <x v="1"/>
    <d v="2026-02-11T00:00:00"/>
    <s v="BH04804"/>
    <d v="2026-02-11T00:00:00"/>
    <n v="10756"/>
    <s v="260209-01002-00314 - LOTTEMART PHÚ THỌ"/>
    <n v="1607250"/>
    <n v="0"/>
    <n v="128580"/>
    <n v="1735830"/>
    <s v="Bán hàng"/>
    <d v="2026-03-31T00:00:00"/>
    <m/>
    <n v="0"/>
    <n v="1735830"/>
    <n v="1735830"/>
    <n v="0"/>
    <d v="2026-02-11T00:00:00"/>
    <m/>
    <d v="2026-02-11T00:00:00"/>
    <n v="0"/>
    <m/>
    <s v=""/>
    <s v="Đã thanh toán"/>
    <d v="2026-02-11T00:00:00"/>
    <d v="2026-03-31T00:00:00"/>
    <m/>
    <m/>
    <x v="0"/>
    <x v="0"/>
    <s v="SG009"/>
  </r>
  <r>
    <x v="1"/>
    <x v="1"/>
    <d v="2026-02-11T00:00:00"/>
    <s v="BH04805"/>
    <d v="2026-02-11T00:00:00"/>
    <n v="10757"/>
    <s v="260209-01002-00243 - LOTTEMART PHÚ THỌ"/>
    <n v="1166110"/>
    <n v="0"/>
    <n v="93289"/>
    <n v="1259399"/>
    <s v="Bán hàng"/>
    <d v="2026-03-31T00:00:00"/>
    <m/>
    <n v="0"/>
    <n v="1259399"/>
    <n v="1259399"/>
    <n v="0"/>
    <d v="2026-02-11T00:00:00"/>
    <m/>
    <d v="2026-02-11T00:00:00"/>
    <n v="0"/>
    <m/>
    <s v=""/>
    <s v="Đã thanh toán"/>
    <d v="2026-02-11T00:00:00"/>
    <d v="2026-03-31T00:00:00"/>
    <m/>
    <m/>
    <x v="0"/>
    <x v="0"/>
    <s v="SG009"/>
  </r>
  <r>
    <x v="9"/>
    <x v="9"/>
    <d v="2026-02-11T00:00:00"/>
    <s v="BH04838"/>
    <d v="2026-02-11T00:00:00"/>
    <n v="10796"/>
    <s v="260209-01012-00700"/>
    <n v="6432300"/>
    <n v="0"/>
    <n v="514584"/>
    <n v="6946884"/>
    <s v="Bán hàng"/>
    <d v="2026-03-31T00:00:00"/>
    <m/>
    <n v="0"/>
    <n v="6946884"/>
    <n v="6946884"/>
    <n v="0"/>
    <d v="2026-02-11T00:00:00"/>
    <m/>
    <d v="2026-02-11T00:00:00"/>
    <n v="0"/>
    <m/>
    <s v=""/>
    <s v="Đã thanh toán"/>
    <d v="2026-02-11T00:00:00"/>
    <d v="2026-03-31T00:00:00"/>
    <m/>
    <m/>
    <x v="0"/>
    <x v="0"/>
    <s v="SG023"/>
  </r>
  <r>
    <x v="9"/>
    <x v="9"/>
    <d v="2026-02-11T00:00:00"/>
    <s v="BH04848"/>
    <d v="2026-02-11T00:00:00"/>
    <n v="10804"/>
    <s v="260211-01012-00053"/>
    <n v="9258450"/>
    <n v="0"/>
    <n v="740676"/>
    <n v="9999126"/>
    <s v="Bán hàng"/>
    <d v="2026-03-31T00:00:00"/>
    <m/>
    <n v="0"/>
    <n v="9999126"/>
    <n v="9999126"/>
    <n v="0"/>
    <d v="2026-02-11T00:00:00"/>
    <m/>
    <d v="2026-02-11T00:00:00"/>
    <n v="0"/>
    <m/>
    <s v=""/>
    <s v="Đã thanh toán"/>
    <d v="2026-02-11T00:00:00"/>
    <d v="2026-03-31T00:00:00"/>
    <m/>
    <m/>
    <x v="0"/>
    <x v="0"/>
    <s v="SG023"/>
  </r>
  <r>
    <x v="7"/>
    <x v="7"/>
    <d v="2026-02-11T00:00:00"/>
    <s v="BH17455"/>
    <d v="2026-02-11T00:00:00"/>
    <n v="10806"/>
    <s v="Bán hàng CÔNG TY CỔ PHẦN TRUNG TÂM THƯƠNG MẠI LOTTE VIỆT NAM - CHI NHÁNH TÂY HỒ theo hóa đơn 00010806"/>
    <n v="22451475"/>
    <n v="0"/>
    <n v="1796118"/>
    <n v="24247593"/>
    <s v="Bán hàng"/>
    <m/>
    <m/>
    <n v="0"/>
    <n v="24247593"/>
    <n v="0"/>
    <n v="24247593"/>
    <d v="2026-02-11T00:00:00"/>
    <m/>
    <d v="2026-02-11T00:00:00"/>
    <n v="0"/>
    <m/>
    <n v="164.57187812500342"/>
    <s v="Nợ quá hạn hơn 120 ngày có khả năng mất thanh toán"/>
    <d v="2026-02-11T00:00:00"/>
    <s v=""/>
    <m/>
    <m/>
    <x v="0"/>
    <x v="0"/>
    <s v="HN008"/>
  </r>
  <r>
    <x v="12"/>
    <x v="12"/>
    <d v="2026-02-11T00:00:00"/>
    <s v="BH17456"/>
    <d v="2026-02-11T00:00:00"/>
    <n v="10805"/>
    <s v="Bán hàng CÔNG TY CỔ PHẦN TRUNG TÂM THƯƠNG MẠI LOTTE VIỆT NAM - CHI NHÁNH BA ĐÌNH theo hóa đơn 00010805"/>
    <n v="2798670"/>
    <n v="0"/>
    <n v="223894"/>
    <n v="3022564"/>
    <s v="Bán hàng"/>
    <d v="2026-03-31T00:00:00"/>
    <m/>
    <n v="0"/>
    <n v="3022564"/>
    <n v="3022564"/>
    <n v="0"/>
    <d v="2026-02-11T00:00:00"/>
    <m/>
    <d v="2026-02-11T00:00:00"/>
    <n v="0"/>
    <m/>
    <s v=""/>
    <s v="Đã thanh toán"/>
    <d v="2026-02-11T00:00:00"/>
    <d v="2026-03-31T00:00:00"/>
    <m/>
    <m/>
    <x v="0"/>
    <x v="0"/>
    <s v="HN008"/>
  </r>
  <r>
    <x v="7"/>
    <x v="7"/>
    <d v="2026-02-11T00:00:00"/>
    <s v="BH17457"/>
    <d v="2026-02-11T00:00:00"/>
    <n v="242"/>
    <s v="Điều chỉnh giảm về 0 do xuất sai số lượng hóa đơn 00010488 09/02/2026"/>
    <n v="-32214875"/>
    <n v="0"/>
    <n v="-2577190"/>
    <n v="-34792065"/>
    <s v="Bán hàng"/>
    <d v="2026-02-11T00:00:00"/>
    <m/>
    <n v="0"/>
    <n v="-34792065"/>
    <n v="-34792065"/>
    <n v="0"/>
    <d v="2026-02-11T00:00:00"/>
    <m/>
    <d v="2026-02-11T00:00:00"/>
    <n v="0"/>
    <m/>
    <s v=""/>
    <s v="Đã thanh toán"/>
    <d v="2026-02-11T00:00:00"/>
    <d v="2026-02-11T00:00:00"/>
    <m/>
    <m/>
    <x v="0"/>
    <x v="0"/>
    <s v="HN008"/>
  </r>
  <r>
    <x v="8"/>
    <x v="8"/>
    <d v="2026-02-11T00:00:00"/>
    <s v="MDV00128"/>
    <d v="2026-02-11T00:00:00"/>
    <n v="1657"/>
    <s v="PHI HOAT DONG DUNG THU SAN PHAM T1.2026"/>
    <n v="76412"/>
    <n v="0"/>
    <n v="7641"/>
    <n v="84053"/>
    <s v="Giảm công nợ"/>
    <d v="2026-02-10T00:00:00"/>
    <m/>
    <n v="0"/>
    <n v="-84053"/>
    <n v="-84053"/>
    <n v="0"/>
    <d v="2026-02-11T00:00:00"/>
    <m/>
    <d v="2026-02-11T00:00:00"/>
    <n v="0"/>
    <m/>
    <s v=""/>
    <s v="Đã thanh toán"/>
    <d v="2026-02-11T00:00:00"/>
    <d v="2026-02-10T00:00:00"/>
    <m/>
    <m/>
    <x v="0"/>
    <x v="0"/>
    <s v="SG039"/>
  </r>
  <r>
    <x v="8"/>
    <x v="8"/>
    <d v="2026-02-11T00:00:00"/>
    <s v="MDV00128"/>
    <d v="2026-02-11T00:00:00"/>
    <n v="1219"/>
    <s v="PHI DICH VU BAN HANG T1.2026"/>
    <n v="254708"/>
    <n v="0"/>
    <n v="20377"/>
    <n v="275085"/>
    <s v="Giảm công nợ"/>
    <d v="2026-02-10T00:00:00"/>
    <m/>
    <n v="0"/>
    <n v="-275085"/>
    <n v="-275085"/>
    <n v="0"/>
    <d v="2026-02-11T00:00:00"/>
    <m/>
    <d v="2026-02-11T00:00:00"/>
    <n v="0"/>
    <m/>
    <s v=""/>
    <s v="Đã thanh toán"/>
    <d v="2026-02-11T00:00:00"/>
    <d v="2026-02-10T00:00:00"/>
    <m/>
    <m/>
    <x v="0"/>
    <x v="0"/>
    <s v="SG039"/>
  </r>
  <r>
    <x v="11"/>
    <x v="11"/>
    <d v="2026-02-11T00:00:00"/>
    <s v="MDV00134"/>
    <d v="2026-02-11T00:00:00"/>
    <n v="1439"/>
    <s v="PHI HOAT DONG DUNG THU SAN PHAM T1.2026"/>
    <n v="114781"/>
    <n v="0"/>
    <n v="11478"/>
    <n v="126259"/>
    <s v="Giảm công nợ"/>
    <d v="2026-02-10T00:00:00"/>
    <m/>
    <n v="0"/>
    <n v="-126259"/>
    <n v="-126259"/>
    <n v="0"/>
    <d v="2026-02-11T00:00:00"/>
    <m/>
    <d v="2026-02-11T00:00:00"/>
    <n v="0"/>
    <m/>
    <s v=""/>
    <s v="Đã thanh toán"/>
    <d v="2026-02-11T00:00:00"/>
    <d v="2026-02-10T00:00:00"/>
    <m/>
    <m/>
    <x v="0"/>
    <x v="0"/>
    <s v="SG002"/>
  </r>
  <r>
    <x v="11"/>
    <x v="11"/>
    <d v="2026-02-11T00:00:00"/>
    <s v="MDV00134"/>
    <d v="2026-02-11T00:00:00"/>
    <n v="1051"/>
    <s v="PHI DICH VU BAN HANG T1.2026"/>
    <n v="382603"/>
    <n v="0"/>
    <n v="30608"/>
    <n v="413211"/>
    <s v="Giảm công nợ"/>
    <d v="2026-02-10T00:00:00"/>
    <m/>
    <n v="0"/>
    <n v="-413211"/>
    <n v="-413211"/>
    <n v="0"/>
    <d v="2026-02-11T00:00:00"/>
    <m/>
    <d v="2026-02-11T00:00:00"/>
    <n v="0"/>
    <m/>
    <s v=""/>
    <s v="Đã thanh toán"/>
    <d v="2026-02-11T00:00:00"/>
    <d v="2026-02-10T00:00:00"/>
    <m/>
    <m/>
    <x v="0"/>
    <x v="0"/>
    <s v="SG002"/>
  </r>
  <r>
    <x v="2"/>
    <x v="2"/>
    <d v="2026-02-12T00:00:00"/>
    <s v="BH04892"/>
    <d v="2026-02-12T00:00:00"/>
    <n v="10811"/>
    <s v="TC260209-01009-00026"/>
    <n v="4376750"/>
    <n v="0"/>
    <n v="350140"/>
    <n v="4726890"/>
    <s v="Bán hàng"/>
    <d v="2026-03-31T00:00:00"/>
    <m/>
    <n v="0"/>
    <n v="4726890"/>
    <n v="4726890"/>
    <n v="0"/>
    <d v="2026-02-12T00:00:00"/>
    <m/>
    <d v="2026-02-12T00:00:00"/>
    <n v="0"/>
    <m/>
    <s v=""/>
    <s v="Đã thanh toán"/>
    <d v="2026-02-12T00:00:00"/>
    <d v="2026-03-31T00:00:00"/>
    <m/>
    <m/>
    <x v="0"/>
    <x v="0"/>
    <s v="SG002"/>
  </r>
  <r>
    <x v="4"/>
    <x v="4"/>
    <d v="2026-02-12T00:00:00"/>
    <s v="BH04893"/>
    <d v="2026-02-12T00:00:00"/>
    <n v="10812"/>
    <s v="TC260210-01013-00027"/>
    <n v="8611325"/>
    <n v="0"/>
    <n v="688906"/>
    <n v="9300231"/>
    <s v="Bán hàng"/>
    <m/>
    <m/>
    <n v="0"/>
    <n v="9300231"/>
    <n v="0"/>
    <n v="9300231"/>
    <d v="2026-02-12T00:00:00"/>
    <m/>
    <d v="2026-02-12T00:00:00"/>
    <n v="0"/>
    <m/>
    <n v="163.57187812500342"/>
    <s v="Nợ quá hạn hơn 120 ngày có khả năng mất thanh toán"/>
    <d v="2026-02-12T00:00:00"/>
    <s v=""/>
    <m/>
    <m/>
    <x v="0"/>
    <x v="0"/>
    <s v="SG011"/>
  </r>
  <r>
    <x v="1"/>
    <x v="1"/>
    <d v="2026-02-12T00:00:00"/>
    <s v="BH04957"/>
    <d v="2026-02-12T00:00:00"/>
    <n v="10880"/>
    <s v="260211-01001-00096 - LOTTE NAM SÀI GÒN"/>
    <n v="10849440"/>
    <n v="0"/>
    <n v="867955"/>
    <n v="11717395"/>
    <s v="Bán hàng"/>
    <d v="2026-03-31T00:00:00"/>
    <m/>
    <n v="0"/>
    <n v="11717395"/>
    <n v="11717395"/>
    <n v="0"/>
    <d v="2026-02-12T00:00:00"/>
    <m/>
    <d v="2026-02-12T00:00:00"/>
    <n v="0"/>
    <m/>
    <s v=""/>
    <s v="Đã thanh toán"/>
    <d v="2026-02-12T00:00:00"/>
    <d v="2026-03-31T00:00:00"/>
    <m/>
    <m/>
    <x v="0"/>
    <x v="0"/>
    <s v="SG009"/>
  </r>
  <r>
    <x v="1"/>
    <x v="1"/>
    <d v="2026-02-12T00:00:00"/>
    <s v="BH04958"/>
    <d v="2026-02-12T00:00:00"/>
    <n v="10881"/>
    <s v="260211-01001-00095 - LOTTE NAM SÀI GÒN"/>
    <n v="9763400"/>
    <n v="0"/>
    <n v="781072"/>
    <n v="10544472"/>
    <s v="Bán hàng"/>
    <d v="2026-03-31T00:00:00"/>
    <m/>
    <n v="0"/>
    <n v="10544472"/>
    <n v="10544472"/>
    <n v="0"/>
    <d v="2026-02-12T00:00:00"/>
    <m/>
    <d v="2026-02-12T00:00:00"/>
    <n v="0"/>
    <m/>
    <s v=""/>
    <s v="Đã thanh toán"/>
    <d v="2026-02-12T00:00:00"/>
    <d v="2026-03-31T00:00:00"/>
    <m/>
    <m/>
    <x v="0"/>
    <x v="0"/>
    <s v="SG009"/>
  </r>
  <r>
    <x v="10"/>
    <x v="10"/>
    <d v="2026-02-12T00:00:00"/>
    <s v="MDV00129"/>
    <d v="2026-02-12T00:00:00"/>
    <n v="1158"/>
    <s v="PHI HOAT DONG DUNG THU SAN PHAM T1.2026"/>
    <n v="95005"/>
    <n v="0"/>
    <n v="9501"/>
    <n v="104506"/>
    <s v="Giảm công nợ"/>
    <d v="2026-02-10T00:00:00"/>
    <m/>
    <n v="0"/>
    <n v="-104506"/>
    <n v="-104506"/>
    <n v="0"/>
    <d v="2026-02-12T00:00:00"/>
    <m/>
    <d v="2026-02-12T00:00:00"/>
    <n v="0"/>
    <m/>
    <s v=""/>
    <s v="Đã thanh toán"/>
    <d v="2026-02-12T00:00:00"/>
    <d v="2026-02-10T00:00:00"/>
    <m/>
    <m/>
    <x v="0"/>
    <x v="0"/>
    <s v="SG002"/>
  </r>
  <r>
    <x v="10"/>
    <x v="10"/>
    <d v="2026-02-12T00:00:00"/>
    <s v="MDV00129"/>
    <d v="2026-02-12T00:00:00"/>
    <n v="1157"/>
    <s v="PHI DICH VU BAN HANG T1.2026"/>
    <n v="316685"/>
    <n v="0"/>
    <n v="25335"/>
    <n v="342020"/>
    <s v="Giảm công nợ"/>
    <d v="2026-02-10T00:00:00"/>
    <m/>
    <n v="0"/>
    <n v="-342020"/>
    <n v="-342020"/>
    <n v="0"/>
    <d v="2026-02-12T00:00:00"/>
    <m/>
    <d v="2026-02-12T00:00:00"/>
    <n v="0"/>
    <m/>
    <s v=""/>
    <s v="Đã thanh toán"/>
    <d v="2026-02-12T00:00:00"/>
    <d v="2026-02-10T00:00:00"/>
    <m/>
    <m/>
    <x v="0"/>
    <x v="0"/>
    <s v="SG002"/>
  </r>
  <r>
    <x v="8"/>
    <x v="8"/>
    <d v="2026-02-13T00:00:00"/>
    <s v="BH05752"/>
    <d v="2026-02-13T00:00:00"/>
    <n v="12128"/>
    <s v="260209-01010-00167"/>
    <n v="1952680"/>
    <n v="0"/>
    <n v="156214"/>
    <n v="2108894"/>
    <s v="Bán hàng"/>
    <d v="2026-03-31T00:00:00"/>
    <m/>
    <n v="0"/>
    <n v="2108894"/>
    <n v="2108894"/>
    <n v="0"/>
    <d v="2026-02-13T00:00:00"/>
    <m/>
    <d v="2026-02-13T00:00:00"/>
    <n v="0"/>
    <m/>
    <s v=""/>
    <s v="Đã thanh toán"/>
    <d v="2026-02-13T00:00:00"/>
    <d v="2026-03-31T00:00:00"/>
    <m/>
    <m/>
    <x v="0"/>
    <x v="0"/>
    <s v="SG039"/>
  </r>
  <r>
    <x v="1"/>
    <x v="1"/>
    <d v="2026-02-13T00:00:00"/>
    <s v="BH05763"/>
    <d v="2026-02-13T00:00:00"/>
    <n v="12140"/>
    <s v="260213-01001-00035 - LOTTE NAM SÀI GÒN"/>
    <n v="39071250"/>
    <n v="0"/>
    <n v="3125700"/>
    <n v="42196950"/>
    <s v="Bán hàng"/>
    <d v="2026-03-31T00:00:00"/>
    <m/>
    <n v="0"/>
    <n v="42196950"/>
    <n v="42196950"/>
    <n v="0"/>
    <d v="2026-02-13T00:00:00"/>
    <m/>
    <d v="2026-02-13T00:00:00"/>
    <n v="0"/>
    <m/>
    <s v=""/>
    <s v="Đã thanh toán"/>
    <d v="2026-02-13T00:00:00"/>
    <d v="2026-03-31T00:00:00"/>
    <m/>
    <m/>
    <x v="0"/>
    <x v="0"/>
    <s v="SG009"/>
  </r>
  <r>
    <x v="2"/>
    <x v="2"/>
    <d v="2026-02-13T00:00:00"/>
    <s v="MDV00127"/>
    <d v="2026-02-13T00:00:00"/>
    <n v="1135"/>
    <s v="PHI HOAT DONG DUNG THU SAN PHAM T1.2026"/>
    <n v="326250"/>
    <n v="0"/>
    <n v="32625"/>
    <n v="358875"/>
    <s v="Giảm công nợ"/>
    <d v="2026-02-10T00:00:00"/>
    <m/>
    <n v="0"/>
    <n v="-358875"/>
    <n v="-358875"/>
    <n v="0"/>
    <d v="2026-02-13T00:00:00"/>
    <m/>
    <d v="2026-02-13T00:00:00"/>
    <n v="0"/>
    <m/>
    <s v=""/>
    <s v="Đã thanh toán"/>
    <d v="2026-02-13T00:00:00"/>
    <d v="2026-02-10T00:00:00"/>
    <m/>
    <m/>
    <x v="0"/>
    <x v="0"/>
    <s v="SG002"/>
  </r>
  <r>
    <x v="2"/>
    <x v="2"/>
    <d v="2026-02-13T00:00:00"/>
    <s v="MDV00127"/>
    <d v="2026-02-15T00:00:00"/>
    <n v="1341"/>
    <s v="PHI DICH VU BAN HANG T1.2026"/>
    <n v="1087501"/>
    <n v="0"/>
    <n v="87000"/>
    <n v="1174501"/>
    <s v="Giảm công nợ"/>
    <d v="2026-02-10T00:00:00"/>
    <m/>
    <n v="0"/>
    <n v="-1174501"/>
    <n v="-1174501"/>
    <n v="0"/>
    <d v="2026-02-15T00:00:00"/>
    <m/>
    <d v="2026-02-15T00:00:00"/>
    <n v="0"/>
    <m/>
    <s v=""/>
    <s v="Đã thanh toán"/>
    <d v="2026-02-15T00:00:00"/>
    <d v="2026-02-10T00:00:00"/>
    <m/>
    <m/>
    <x v="0"/>
    <x v="0"/>
    <s v="SG002"/>
  </r>
  <r>
    <x v="0"/>
    <x v="0"/>
    <d v="2026-02-13T00:00:00"/>
    <s v="MDV00131"/>
    <d v="2026-02-13T00:00:00"/>
    <n v="1637"/>
    <s v="PHI HOAT DONG DUNG THU SAN PHAM T1.2026"/>
    <n v="73205"/>
    <n v="0"/>
    <n v="7321"/>
    <n v="80526"/>
    <s v="Giảm công nợ"/>
    <d v="2026-02-10T00:00:00"/>
    <m/>
    <n v="0"/>
    <n v="-80526"/>
    <n v="-80526"/>
    <n v="0"/>
    <d v="2026-02-13T00:00:00"/>
    <m/>
    <d v="2026-02-13T00:00:00"/>
    <n v="0"/>
    <m/>
    <s v=""/>
    <s v="Đã thanh toán"/>
    <d v="2026-02-13T00:00:00"/>
    <d v="2026-02-10T00:00:00"/>
    <m/>
    <m/>
    <x v="0"/>
    <x v="0"/>
    <s v="SG011"/>
  </r>
  <r>
    <x v="0"/>
    <x v="0"/>
    <d v="2026-02-13T00:00:00"/>
    <s v="MDV00131"/>
    <d v="2026-02-13T00:00:00"/>
    <n v="1148"/>
    <s v="PHI DICH VU BAN HANG T1.2026"/>
    <n v="244017"/>
    <n v="0"/>
    <n v="19521"/>
    <n v="263538"/>
    <s v="Giảm công nợ"/>
    <d v="2026-02-10T00:00:00"/>
    <m/>
    <n v="0"/>
    <n v="-263538"/>
    <n v="-263538"/>
    <n v="0"/>
    <d v="2026-02-13T00:00:00"/>
    <m/>
    <d v="2026-02-13T00:00:00"/>
    <n v="0"/>
    <m/>
    <s v=""/>
    <s v="Đã thanh toán"/>
    <d v="2026-02-13T00:00:00"/>
    <d v="2026-02-10T00:00:00"/>
    <m/>
    <m/>
    <x v="0"/>
    <x v="0"/>
    <s v="SG011"/>
  </r>
  <r>
    <x v="7"/>
    <x v="7"/>
    <d v="2026-02-13T00:00:00"/>
    <s v="NVK00003"/>
    <d v="2026-02-13T00:00:00"/>
    <n v="257"/>
    <s v="Tiền chiết khấu - &lt;Chiết khấu cơ bản tháng 01/2026 kèm bảng kê số 14012026/BKHD/NT-LOTTE Ngày 13 tháng 02 năm 2026&gt;"/>
    <n v="941782"/>
    <n v="0"/>
    <n v="0"/>
    <n v="941782"/>
    <s v="Giảm công nợ"/>
    <d v="2026-02-10T00:00:00"/>
    <m/>
    <n v="0"/>
    <n v="-941782"/>
    <n v="-941782"/>
    <n v="0"/>
    <d v="2026-02-13T00:00:00"/>
    <m/>
    <d v="2026-02-13T00:00:00"/>
    <n v="0"/>
    <m/>
    <s v=""/>
    <s v="Đã thanh toán"/>
    <d v="2026-02-13T00:00:00"/>
    <d v="2026-02-10T00:00:00"/>
    <m/>
    <m/>
    <x v="0"/>
    <x v="0"/>
    <s v="HN008"/>
  </r>
  <r>
    <x v="7"/>
    <x v="7"/>
    <d v="2026-02-13T00:00:00"/>
    <s v="NVK00003"/>
    <d v="2026-02-13T00:00:00"/>
    <n v="257"/>
    <s v="Tiền thuế GTGT - &lt;Chiết khấu cơ bản tháng 01/2026 kèm bảng kê số 14012026/BKHD/NT-LOTTE Ngày 13 tháng 02 năm 2026&gt;"/>
    <n v="75343"/>
    <n v="0"/>
    <n v="0"/>
    <n v="75343"/>
    <s v="Giảm công nợ"/>
    <d v="2026-02-10T00:00:00"/>
    <m/>
    <n v="0"/>
    <n v="-75343"/>
    <n v="-75343"/>
    <n v="0"/>
    <d v="2026-02-13T00:00:00"/>
    <m/>
    <d v="2026-02-13T00:00:00"/>
    <n v="0"/>
    <m/>
    <s v=""/>
    <s v="Đã thanh toán"/>
    <d v="2026-02-13T00:00:00"/>
    <d v="2026-02-10T00:00:00"/>
    <m/>
    <m/>
    <x v="0"/>
    <x v="0"/>
    <s v="HN008"/>
  </r>
  <r>
    <x v="12"/>
    <x v="12"/>
    <d v="2026-02-13T00:00:00"/>
    <s v="NVK00004"/>
    <d v="2026-02-13T00:00:00"/>
    <n v="250"/>
    <s v="Tiền chiết khấu - &lt;Chiết khấu cơ bản tháng 01/2026 kèm bảng kê số 07012026/BKHD/NT-LOTTE Ngày 13 tháng 02 năm 2026&gt;"/>
    <n v="754051"/>
    <n v="0"/>
    <n v="0"/>
    <n v="754051"/>
    <s v="Giảm công nợ"/>
    <d v="2026-02-10T00:00:00"/>
    <m/>
    <n v="0"/>
    <n v="-754051"/>
    <n v="-754051"/>
    <n v="0"/>
    <d v="2026-02-13T00:00:00"/>
    <m/>
    <d v="2026-02-13T00:00:00"/>
    <n v="0"/>
    <m/>
    <s v=""/>
    <s v="Đã thanh toán"/>
    <d v="2026-02-13T00:00:00"/>
    <d v="2026-02-10T00:00:00"/>
    <m/>
    <m/>
    <x v="0"/>
    <x v="0"/>
    <s v="HN008"/>
  </r>
  <r>
    <x v="12"/>
    <x v="12"/>
    <d v="2026-02-13T00:00:00"/>
    <s v="NVK00004"/>
    <d v="2026-02-13T00:00:00"/>
    <n v="250"/>
    <s v="Tiền thuế GTGT - &lt;Chiết khấu cơ bản tháng 01/2026 kèm bảng kê số 07012026/BKHD/NT-LOTTE Ngày 13 tháng 02 năm 2026&gt;"/>
    <n v="60324"/>
    <n v="0"/>
    <n v="0"/>
    <n v="60324"/>
    <s v="Giảm công nợ"/>
    <d v="2026-02-10T00:00:00"/>
    <m/>
    <n v="0"/>
    <n v="-60324"/>
    <n v="-60324"/>
    <n v="0"/>
    <d v="2026-02-13T00:00:00"/>
    <m/>
    <d v="2026-02-13T00:00:00"/>
    <n v="0"/>
    <m/>
    <s v=""/>
    <s v="Đã thanh toán"/>
    <d v="2026-02-13T00:00:00"/>
    <d v="2026-02-10T00:00:00"/>
    <m/>
    <m/>
    <x v="0"/>
    <x v="0"/>
    <s v="HN008"/>
  </r>
  <r>
    <x v="3"/>
    <x v="3"/>
    <d v="2026-02-13T00:00:00"/>
    <s v="NVK00017"/>
    <d v="2026-02-13T00:00:00"/>
    <n v="256"/>
    <s v="Tiền chiết khấu - &lt;Chiết khấu cơ bản tháng 01/2026 kèm bảng kê số 13012026/BKHD/NT-LOTTE Ngày 13 tháng 02 năm 2026&gt;"/>
    <n v="4418569"/>
    <n v="0"/>
    <n v="0"/>
    <n v="4418569"/>
    <s v="Giảm công nợ"/>
    <d v="2026-02-10T00:00:00"/>
    <m/>
    <n v="0"/>
    <n v="-4418569"/>
    <n v="-4418569"/>
    <n v="0"/>
    <d v="2026-02-13T00:00:00"/>
    <m/>
    <d v="2026-02-13T00:00:00"/>
    <n v="0"/>
    <m/>
    <s v=""/>
    <s v="Đã thanh toán"/>
    <d v="2026-02-13T00:00:00"/>
    <d v="2026-02-10T00:00:00"/>
    <m/>
    <m/>
    <x v="0"/>
    <x v="0"/>
    <s v="SG011"/>
  </r>
  <r>
    <x v="3"/>
    <x v="3"/>
    <d v="2026-02-13T00:00:00"/>
    <s v="NVK00017"/>
    <d v="2026-02-13T00:00:00"/>
    <n v="256"/>
    <s v="Tiền thuế GTGT - &lt;Chiết khấu cơ bản tháng 01/2026 kèm bảng kê số 13012026/BKHD/NT-LOTTE Ngày 13 tháng 02 năm 2026&gt;"/>
    <n v="353486"/>
    <n v="0"/>
    <n v="0"/>
    <n v="353486"/>
    <s v="Giảm công nợ"/>
    <d v="2026-02-10T00:00:00"/>
    <m/>
    <n v="0"/>
    <n v="-353486"/>
    <n v="-353486"/>
    <n v="0"/>
    <d v="2026-02-13T00:00:00"/>
    <m/>
    <d v="2026-02-13T00:00:00"/>
    <n v="0"/>
    <m/>
    <s v=""/>
    <s v="Đã thanh toán"/>
    <d v="2026-02-13T00:00:00"/>
    <d v="2026-02-10T00:00:00"/>
    <m/>
    <m/>
    <x v="0"/>
    <x v="0"/>
    <s v="SG011"/>
  </r>
  <r>
    <x v="4"/>
    <x v="4"/>
    <d v="2026-02-13T00:00:00"/>
    <s v="NVK00018"/>
    <d v="2026-02-13T00:00:00"/>
    <n v="255"/>
    <s v="Tiền chiết khấu - &lt;Chiết khấu cơ bản tháng 01/2026 kèm bảng kê số 12012026/BKHD/NT-LOTTE Ngày 13 tháng 02 năm 2026&gt;"/>
    <n v="1924558"/>
    <n v="0"/>
    <n v="0"/>
    <n v="1924558"/>
    <s v="Giảm công nợ"/>
    <d v="2026-02-10T00:00:00"/>
    <m/>
    <n v="0"/>
    <n v="-1924558"/>
    <n v="-1924558"/>
    <n v="0"/>
    <d v="2026-02-13T00:00:00"/>
    <m/>
    <d v="2026-02-13T00:00:00"/>
    <n v="0"/>
    <m/>
    <s v=""/>
    <s v="Đã thanh toán"/>
    <d v="2026-02-13T00:00:00"/>
    <d v="2026-02-10T00:00:00"/>
    <m/>
    <m/>
    <x v="0"/>
    <x v="0"/>
    <s v="SG011"/>
  </r>
  <r>
    <x v="4"/>
    <x v="4"/>
    <d v="2026-02-13T00:00:00"/>
    <s v="NVK00018"/>
    <d v="2026-02-13T00:00:00"/>
    <n v="255"/>
    <s v="Tiền thuế GTGT - &lt;Chiết khấu cơ bản tháng 01/2026 kèm bảng kê số 12012026/BKHD/NT-LOTTE Ngày 13 tháng 02 năm 2026&gt;"/>
    <n v="153965"/>
    <n v="0"/>
    <n v="0"/>
    <n v="153965"/>
    <s v="Giảm công nợ"/>
    <d v="2026-02-10T00:00:00"/>
    <m/>
    <n v="0"/>
    <n v="-153965"/>
    <n v="-153965"/>
    <n v="0"/>
    <d v="2026-02-13T00:00:00"/>
    <m/>
    <d v="2026-02-13T00:00:00"/>
    <n v="0"/>
    <m/>
    <s v=""/>
    <s v="Đã thanh toán"/>
    <d v="2026-02-13T00:00:00"/>
    <d v="2026-02-10T00:00:00"/>
    <m/>
    <m/>
    <x v="0"/>
    <x v="0"/>
    <s v="SG011"/>
  </r>
  <r>
    <x v="9"/>
    <x v="9"/>
    <d v="2026-02-13T00:00:00"/>
    <s v="NVK00019"/>
    <d v="2026-02-13T00:00:00"/>
    <n v="254"/>
    <s v="Tiền chiết khấu - &lt;Chiết khấu cơ bản tháng 01/2026 kèm bảng kê số 11012026/BKHD/NT-LOTTE Ngày 13 tháng 02 năm 2026&gt;"/>
    <n v="4502980"/>
    <n v="0"/>
    <n v="0"/>
    <n v="4502980"/>
    <s v="Giảm công nợ"/>
    <d v="2026-02-10T00:00:00"/>
    <m/>
    <n v="0"/>
    <n v="-4502980"/>
    <n v="-4502980"/>
    <n v="0"/>
    <d v="2026-02-13T00:00:00"/>
    <m/>
    <d v="2026-02-13T00:00:00"/>
    <n v="0"/>
    <m/>
    <s v=""/>
    <s v="Đã thanh toán"/>
    <d v="2026-02-13T00:00:00"/>
    <d v="2026-02-10T00:00:00"/>
    <m/>
    <m/>
    <x v="0"/>
    <x v="0"/>
    <s v="SG023"/>
  </r>
  <r>
    <x v="9"/>
    <x v="9"/>
    <d v="2026-02-13T00:00:00"/>
    <s v="NVK00019"/>
    <d v="2026-02-13T00:00:00"/>
    <n v="254"/>
    <s v="Tiền thuế GTGT - &lt;Chiết khấu cơ bản tháng 01/2026 kèm bảng kê số 11012026/BKHD/NT-LOTTE Ngày 13 tháng 02 năm 2026&gt;"/>
    <n v="360238"/>
    <n v="0"/>
    <n v="0"/>
    <n v="360238"/>
    <s v="Giảm công nợ"/>
    <d v="2026-02-10T00:00:00"/>
    <m/>
    <n v="0"/>
    <n v="-360238"/>
    <n v="-360238"/>
    <n v="0"/>
    <d v="2026-02-13T00:00:00"/>
    <m/>
    <d v="2026-02-13T00:00:00"/>
    <n v="0"/>
    <m/>
    <s v=""/>
    <s v="Đã thanh toán"/>
    <d v="2026-02-13T00:00:00"/>
    <d v="2026-02-10T00:00:00"/>
    <m/>
    <m/>
    <x v="0"/>
    <x v="0"/>
    <s v="SG023"/>
  </r>
  <r>
    <x v="0"/>
    <x v="0"/>
    <d v="2026-02-13T00:00:00"/>
    <s v="NVK00020"/>
    <d v="2026-02-13T00:00:00"/>
    <n v="253"/>
    <s v="Tiền chiết khấu - &lt;Chiết khấu cơ bản tháng 01/2026 kèm bảng kê số 10012026/BKHD/NT-LOTTE Ngày 13 tháng 02 năm 2026&gt;"/>
    <n v="341623"/>
    <n v="0"/>
    <n v="0"/>
    <n v="341623"/>
    <s v="Giảm công nợ"/>
    <d v="2026-02-10T00:00:00"/>
    <m/>
    <n v="0"/>
    <n v="-341623"/>
    <n v="-341623"/>
    <n v="0"/>
    <d v="2026-02-13T00:00:00"/>
    <m/>
    <d v="2026-02-13T00:00:00"/>
    <n v="0"/>
    <m/>
    <s v=""/>
    <s v="Đã thanh toán"/>
    <d v="2026-02-13T00:00:00"/>
    <d v="2026-02-10T00:00:00"/>
    <m/>
    <m/>
    <x v="0"/>
    <x v="0"/>
    <s v="SG011"/>
  </r>
  <r>
    <x v="0"/>
    <x v="0"/>
    <d v="2026-02-13T00:00:00"/>
    <s v="NVK00020"/>
    <d v="2026-02-13T00:00:00"/>
    <n v="253"/>
    <s v="Tiền thuế GTGT - &lt;Chiết khấu cơ bản tháng 01/2026 kèm bảng kê số 10012026/BKHD/NT-LOTTE Ngày 13 tháng 02 năm 2026&gt;"/>
    <n v="27330"/>
    <n v="0"/>
    <n v="0"/>
    <n v="27330"/>
    <s v="Giảm công nợ"/>
    <d v="2026-02-10T00:00:00"/>
    <m/>
    <n v="0"/>
    <n v="-27330"/>
    <n v="-27330"/>
    <n v="0"/>
    <d v="2026-02-13T00:00:00"/>
    <m/>
    <d v="2026-02-13T00:00:00"/>
    <n v="0"/>
    <m/>
    <s v=""/>
    <s v="Đã thanh toán"/>
    <d v="2026-02-13T00:00:00"/>
    <d v="2026-02-10T00:00:00"/>
    <m/>
    <m/>
    <x v="0"/>
    <x v="0"/>
    <s v="SG011"/>
  </r>
  <r>
    <x v="8"/>
    <x v="8"/>
    <d v="2026-02-13T00:00:00"/>
    <s v="NVK00021"/>
    <d v="2026-02-13T00:00:00"/>
    <n v="252"/>
    <s v="Tiền chiết khấu - &lt;Chiết khấu cơ bản tháng 01/2026 kèm bảng kê số 09012026/BKHD/NT-LOTTE Ngày 13 tháng 02 năm 2026&gt;"/>
    <n v="356591"/>
    <n v="0"/>
    <n v="0"/>
    <n v="356591"/>
    <s v="Giảm công nợ"/>
    <d v="2026-02-10T00:00:00"/>
    <m/>
    <n v="0"/>
    <n v="-356591"/>
    <n v="-356591"/>
    <n v="0"/>
    <d v="2026-02-13T00:00:00"/>
    <m/>
    <d v="2026-02-13T00:00:00"/>
    <n v="0"/>
    <m/>
    <s v=""/>
    <s v="Đã thanh toán"/>
    <d v="2026-02-13T00:00:00"/>
    <d v="2026-02-10T00:00:00"/>
    <m/>
    <m/>
    <x v="0"/>
    <x v="0"/>
    <s v="SG039"/>
  </r>
  <r>
    <x v="8"/>
    <x v="8"/>
    <d v="2026-02-13T00:00:00"/>
    <s v="NVK00021"/>
    <d v="2026-02-13T00:00:00"/>
    <n v="252"/>
    <s v="Tiền thuế GTGT - &lt;Chiết khấu cơ bản tháng 01/2026 kèm bảng kê số 09012026/BKHD/NT-LOTTE Ngày 13 tháng 02 năm 2026&gt;"/>
    <n v="28527"/>
    <n v="0"/>
    <n v="0"/>
    <n v="28527"/>
    <s v="Giảm công nợ"/>
    <d v="2026-02-10T00:00:00"/>
    <m/>
    <n v="0"/>
    <n v="-28527"/>
    <n v="-28527"/>
    <n v="0"/>
    <d v="2026-02-13T00:00:00"/>
    <m/>
    <d v="2026-02-13T00:00:00"/>
    <n v="0"/>
    <m/>
    <s v=""/>
    <s v="Đã thanh toán"/>
    <d v="2026-02-13T00:00:00"/>
    <d v="2026-02-10T00:00:00"/>
    <m/>
    <m/>
    <x v="0"/>
    <x v="0"/>
    <s v="SG039"/>
  </r>
  <r>
    <x v="2"/>
    <x v="2"/>
    <d v="2026-02-13T00:00:00"/>
    <s v="NVK00022"/>
    <d v="2026-02-13T00:00:00"/>
    <n v="251"/>
    <s v="Tiền chiết khấu - &lt;Chiết khấu cơ bản tháng 01/2026 kèm bảng kê số 08012026/BKHD/NT-LOTTE Ngày 13 tháng 02 năm 2026&gt;"/>
    <n v="1522501"/>
    <n v="0"/>
    <n v="0"/>
    <n v="1522501"/>
    <s v="Giảm công nợ"/>
    <d v="2026-02-10T00:00:00"/>
    <m/>
    <n v="0"/>
    <n v="-1522501"/>
    <n v="-1522501"/>
    <n v="0"/>
    <d v="2026-02-13T00:00:00"/>
    <m/>
    <d v="2026-02-13T00:00:00"/>
    <n v="0"/>
    <m/>
    <s v=""/>
    <s v="Đã thanh toán"/>
    <d v="2026-02-13T00:00:00"/>
    <d v="2026-02-10T00:00:00"/>
    <m/>
    <m/>
    <x v="0"/>
    <x v="0"/>
    <s v="SG002"/>
  </r>
  <r>
    <x v="2"/>
    <x v="2"/>
    <d v="2026-02-13T00:00:00"/>
    <s v="NVK00022"/>
    <d v="2026-02-13T00:00:00"/>
    <n v="251"/>
    <s v="Tiền thuế GTGT - &lt;Chiết khấu cơ bản tháng 01/2026 kèm bảng kê số 08012026/BKHD/NT-LOTTE Ngày 13 tháng 02 năm 2026&gt;"/>
    <n v="121800"/>
    <n v="0"/>
    <n v="0"/>
    <n v="121800"/>
    <s v="Giảm công nợ"/>
    <d v="2026-02-10T00:00:00"/>
    <m/>
    <n v="0"/>
    <n v="-121800"/>
    <n v="-121800"/>
    <n v="0"/>
    <d v="2026-02-13T00:00:00"/>
    <m/>
    <d v="2026-02-13T00:00:00"/>
    <n v="0"/>
    <m/>
    <s v=""/>
    <s v="Đã thanh toán"/>
    <d v="2026-02-13T00:00:00"/>
    <d v="2026-02-10T00:00:00"/>
    <m/>
    <m/>
    <x v="0"/>
    <x v="0"/>
    <s v="SG002"/>
  </r>
  <r>
    <x v="5"/>
    <x v="5"/>
    <d v="2026-02-13T00:00:00"/>
    <s v="NVK00023"/>
    <d v="2026-02-13T00:00:00"/>
    <n v="249"/>
    <s v="Tiền chiết khấu - &lt;Chiết khấu cơ bản tháng 01/2026 kèm bảng kê số 06012026/BKHD/NT-LOTTE Ngày 13 tháng 02 năm 2026&gt;"/>
    <n v="820278"/>
    <n v="0"/>
    <n v="0"/>
    <n v="820278"/>
    <s v="Giảm công nợ"/>
    <d v="2026-02-10T00:00:00"/>
    <m/>
    <n v="0"/>
    <n v="-820278"/>
    <n v="-820278"/>
    <n v="0"/>
    <d v="2026-02-13T00:00:00"/>
    <m/>
    <d v="2026-02-13T00:00:00"/>
    <n v="0"/>
    <m/>
    <s v=""/>
    <s v="Đã thanh toán"/>
    <d v="2026-02-13T00:00:00"/>
    <d v="2026-02-10T00:00:00"/>
    <m/>
    <m/>
    <x v="0"/>
    <x v="0"/>
    <s v="SG011"/>
  </r>
  <r>
    <x v="5"/>
    <x v="5"/>
    <d v="2026-02-13T00:00:00"/>
    <s v="NVK00023"/>
    <d v="2026-02-13T00:00:00"/>
    <n v="249"/>
    <s v="Tiền thuế GTGT - &lt;Chiết khấu cơ bản tháng 01/2026 kèm bảng kê số 06012026/BKHD/NT-LOTTE Ngày 13 tháng 02 năm 2026&gt;"/>
    <n v="65622"/>
    <n v="0"/>
    <n v="0"/>
    <n v="65622"/>
    <s v="Giảm công nợ"/>
    <d v="2026-02-10T00:00:00"/>
    <m/>
    <n v="0"/>
    <n v="-65622"/>
    <n v="-65622"/>
    <n v="0"/>
    <d v="2026-02-13T00:00:00"/>
    <m/>
    <d v="2026-02-13T00:00:00"/>
    <n v="0"/>
    <m/>
    <s v=""/>
    <s v="Đã thanh toán"/>
    <d v="2026-02-13T00:00:00"/>
    <d v="2026-02-10T00:00:00"/>
    <m/>
    <m/>
    <x v="0"/>
    <x v="0"/>
    <s v="SG011"/>
  </r>
  <r>
    <x v="10"/>
    <x v="10"/>
    <d v="2026-02-13T00:00:00"/>
    <s v="NVK00024"/>
    <d v="2026-02-13T00:00:00"/>
    <n v="248"/>
    <s v="Tiền chiết khấu - &lt;Chiết khấu cơ bản tháng 01/2026 kèm bảng kê số 05012026/BKHD/NT-LOTTE Ngày 13 tháng 02 năm 2026&gt;"/>
    <n v="443359"/>
    <n v="0"/>
    <n v="0"/>
    <n v="443359"/>
    <s v="Giảm công nợ"/>
    <d v="2026-02-10T00:00:00"/>
    <m/>
    <n v="0"/>
    <n v="-443359"/>
    <n v="-443359"/>
    <n v="0"/>
    <d v="2026-02-13T00:00:00"/>
    <m/>
    <d v="2026-02-13T00:00:00"/>
    <n v="0"/>
    <m/>
    <s v=""/>
    <s v="Đã thanh toán"/>
    <d v="2026-02-13T00:00:00"/>
    <d v="2026-02-10T00:00:00"/>
    <m/>
    <m/>
    <x v="0"/>
    <x v="0"/>
    <s v="SG002"/>
  </r>
  <r>
    <x v="10"/>
    <x v="10"/>
    <d v="2026-02-13T00:00:00"/>
    <s v="NVK00024"/>
    <d v="2026-02-13T00:00:00"/>
    <n v="248"/>
    <s v="Tiền thuế GTGT - &lt;Chiết khấu cơ bản tháng 01/2026 kèm bảng kê số 05012026/BKHD/NT-LOTTE Ngày 13 tháng 02 năm 2026&gt;"/>
    <n v="35469"/>
    <n v="0"/>
    <n v="0"/>
    <n v="35469"/>
    <s v="Giảm công nợ"/>
    <d v="2026-02-10T00:00:00"/>
    <m/>
    <n v="0"/>
    <n v="-35469"/>
    <n v="-35469"/>
    <n v="0"/>
    <d v="2026-02-13T00:00:00"/>
    <m/>
    <d v="2026-02-13T00:00:00"/>
    <n v="0"/>
    <m/>
    <s v=""/>
    <s v="Đã thanh toán"/>
    <d v="2026-02-13T00:00:00"/>
    <d v="2026-02-10T00:00:00"/>
    <m/>
    <m/>
    <x v="0"/>
    <x v="0"/>
    <s v="SG002"/>
  </r>
  <r>
    <x v="6"/>
    <x v="6"/>
    <d v="2026-02-13T00:00:00"/>
    <s v="NVK00025"/>
    <d v="2026-02-13T00:00:00"/>
    <n v="247"/>
    <s v="Tiền chiết khấu - &lt;Chiết khấu cơ bản tháng 01/2026 kèm bảng kê số 04012026/BKHD/NT-LOTTE Ngày 13 tháng 02 năm 2026&gt;"/>
    <n v="741863"/>
    <n v="0"/>
    <n v="0"/>
    <n v="741863"/>
    <s v="Giảm công nợ"/>
    <d v="2026-02-10T00:00:00"/>
    <m/>
    <n v="0"/>
    <n v="-741863"/>
    <n v="-741863"/>
    <n v="0"/>
    <d v="2026-02-13T00:00:00"/>
    <m/>
    <d v="2026-02-13T00:00:00"/>
    <n v="0"/>
    <m/>
    <s v=""/>
    <s v="Đã thanh toán"/>
    <d v="2026-02-13T00:00:00"/>
    <d v="2026-02-10T00:00:00"/>
    <m/>
    <m/>
    <x v="0"/>
    <x v="0"/>
    <s v="SG011"/>
  </r>
  <r>
    <x v="6"/>
    <x v="6"/>
    <d v="2026-02-13T00:00:00"/>
    <s v="NVK00025"/>
    <d v="2026-02-13T00:00:00"/>
    <n v="247"/>
    <s v="Tiền thuế GTGT - &lt;Chiết khấu cơ bản tháng 01/2026 kèm bảng kê số 04012026/BKHD/NT-LOTTE Ngày 13 tháng 02 năm 2026&gt;"/>
    <n v="59349"/>
    <n v="0"/>
    <n v="0"/>
    <n v="59349"/>
    <s v="Giảm công nợ"/>
    <d v="2026-02-10T00:00:00"/>
    <m/>
    <n v="0"/>
    <n v="-59349"/>
    <n v="-59349"/>
    <n v="0"/>
    <d v="2026-02-13T00:00:00"/>
    <m/>
    <d v="2026-02-13T00:00:00"/>
    <n v="0"/>
    <m/>
    <s v=""/>
    <s v="Đã thanh toán"/>
    <d v="2026-02-13T00:00:00"/>
    <d v="2026-02-10T00:00:00"/>
    <m/>
    <m/>
    <x v="0"/>
    <x v="0"/>
    <s v="SG011"/>
  </r>
  <r>
    <x v="11"/>
    <x v="11"/>
    <d v="2026-02-13T00:00:00"/>
    <s v="NVK00026"/>
    <d v="2026-02-13T00:00:00"/>
    <n v="246"/>
    <s v="Tiền chiết khấu - &lt;Chiết khấu cơ bản tháng 01/2026 kèm bảng kê số 03012026/BKHD/NT-LOTTE Ngày 13 tháng 02 năm 2026&gt;"/>
    <n v="535644"/>
    <n v="0"/>
    <n v="0"/>
    <n v="535644"/>
    <s v="Giảm công nợ"/>
    <d v="2026-02-10T00:00:00"/>
    <m/>
    <n v="0"/>
    <n v="-535644"/>
    <n v="-535644"/>
    <n v="0"/>
    <d v="2026-02-13T00:00:00"/>
    <m/>
    <d v="2026-02-13T00:00:00"/>
    <n v="0"/>
    <m/>
    <s v=""/>
    <s v="Đã thanh toán"/>
    <d v="2026-02-13T00:00:00"/>
    <d v="2026-02-10T00:00:00"/>
    <m/>
    <m/>
    <x v="0"/>
    <x v="0"/>
    <s v="SG002"/>
  </r>
  <r>
    <x v="11"/>
    <x v="11"/>
    <d v="2026-02-13T00:00:00"/>
    <s v="NVK00026"/>
    <d v="2026-02-13T00:00:00"/>
    <n v="246"/>
    <s v="Tiền thuế GTGT - &lt;Chiết khấu cơ bản tháng 01/2026 kèm bảng kê số 03012026/BKHD/NT-LOTTE Ngày 13 tháng 02 năm 2026&gt;"/>
    <n v="42852"/>
    <n v="0"/>
    <n v="0"/>
    <n v="42852"/>
    <s v="Giảm công nợ"/>
    <d v="2026-02-10T00:00:00"/>
    <m/>
    <n v="0"/>
    <n v="-42852"/>
    <n v="-42852"/>
    <n v="0"/>
    <d v="2026-02-13T00:00:00"/>
    <m/>
    <d v="2026-02-13T00:00:00"/>
    <n v="0"/>
    <m/>
    <s v=""/>
    <s v="Đã thanh toán"/>
    <d v="2026-02-13T00:00:00"/>
    <d v="2026-02-10T00:00:00"/>
    <m/>
    <m/>
    <x v="0"/>
    <x v="0"/>
    <s v="SG002"/>
  </r>
  <r>
    <x v="1"/>
    <x v="1"/>
    <d v="2026-02-13T00:00:00"/>
    <s v="NVK00027"/>
    <d v="2026-02-13T00:00:00"/>
    <n v="245"/>
    <s v="Tiền chiết khấu - &lt;Chiết khấu cơ bản tháng 01/2026 kèm bảng kê số 02012026/BKHD/NT-LOTTE Ngày 13 tháng 02 năm 2026&gt;"/>
    <n v="497633"/>
    <n v="0"/>
    <n v="0"/>
    <n v="497633"/>
    <s v="Giảm công nợ"/>
    <d v="2026-02-10T00:00:00"/>
    <m/>
    <n v="0"/>
    <n v="-497633"/>
    <n v="-497633"/>
    <n v="0"/>
    <d v="2026-02-13T00:00:00"/>
    <m/>
    <d v="2026-02-13T00:00:00"/>
    <n v="0"/>
    <m/>
    <s v=""/>
    <s v="Đã thanh toán"/>
    <d v="2026-02-13T00:00:00"/>
    <d v="2026-02-10T00:00:00"/>
    <m/>
    <m/>
    <x v="0"/>
    <x v="0"/>
    <s v="SG009"/>
  </r>
  <r>
    <x v="1"/>
    <x v="1"/>
    <d v="2026-02-13T00:00:00"/>
    <s v="NVK00027"/>
    <d v="2026-02-13T00:00:00"/>
    <n v="245"/>
    <s v="Tiền thuế GTGT - &lt;Chiết khấu cơ bản tháng 01/2026 kèm bảng kê số 02012026/BKHD/NT-LOTTE Ngày 13 tháng 02 năm 2026&gt;"/>
    <n v="39811"/>
    <n v="0"/>
    <n v="0"/>
    <n v="39811"/>
    <s v="Giảm công nợ"/>
    <d v="2026-02-10T00:00:00"/>
    <m/>
    <n v="0"/>
    <n v="-39811"/>
    <n v="-39811"/>
    <n v="0"/>
    <d v="2026-02-13T00:00:00"/>
    <m/>
    <d v="2026-02-13T00:00:00"/>
    <n v="0"/>
    <m/>
    <s v=""/>
    <s v="Đã thanh toán"/>
    <d v="2026-02-13T00:00:00"/>
    <d v="2026-02-10T00:00:00"/>
    <m/>
    <m/>
    <x v="0"/>
    <x v="0"/>
    <s v="SG009"/>
  </r>
  <r>
    <x v="1"/>
    <x v="1"/>
    <d v="2026-02-13T00:00:00"/>
    <s v="NVK00028"/>
    <d v="2026-02-13T00:00:00"/>
    <n v="244"/>
    <s v="Tiền chiết khấu - &lt;Chiết khấu cơ bản tháng 01/2026 kèm bảng kê số 01012026/BKHD/NT-LOTTE Ngày 13 tháng 02 năm 2026&gt;"/>
    <n v="9919582"/>
    <n v="0"/>
    <n v="0"/>
    <n v="9919582"/>
    <s v="Giảm công nợ"/>
    <d v="2026-02-10T00:00:00"/>
    <m/>
    <n v="0"/>
    <n v="-9919582"/>
    <n v="-9919582"/>
    <n v="0"/>
    <d v="2026-02-13T00:00:00"/>
    <m/>
    <d v="2026-02-13T00:00:00"/>
    <n v="0"/>
    <m/>
    <s v=""/>
    <s v="Đã thanh toán"/>
    <d v="2026-02-13T00:00:00"/>
    <d v="2026-02-10T00:00:00"/>
    <m/>
    <m/>
    <x v="0"/>
    <x v="0"/>
    <s v="SG009"/>
  </r>
  <r>
    <x v="1"/>
    <x v="1"/>
    <d v="2026-02-13T00:00:00"/>
    <s v="NVK00028"/>
    <d v="2026-02-13T00:00:00"/>
    <n v="244"/>
    <s v="Tiền thuế GTGT - &lt;Chiết khấu cơ bản tháng 01/2026 kèm bảng kê số 01012026/BKHD/NT-LOTTE Ngày 13 tháng 02 năm 2026&gt;"/>
    <n v="793567"/>
    <n v="0"/>
    <n v="0"/>
    <n v="793567"/>
    <s v="Giảm công nợ"/>
    <d v="2026-02-10T00:00:00"/>
    <m/>
    <n v="0"/>
    <n v="-793567"/>
    <n v="-793567"/>
    <n v="0"/>
    <d v="2026-02-13T00:00:00"/>
    <m/>
    <d v="2026-02-13T00:00:00"/>
    <n v="0"/>
    <m/>
    <s v=""/>
    <s v="Đã thanh toán"/>
    <d v="2026-02-13T00:00:00"/>
    <d v="2026-02-10T00:00:00"/>
    <m/>
    <m/>
    <x v="0"/>
    <x v="0"/>
    <s v="SG009"/>
  </r>
  <r>
    <x v="9"/>
    <x v="9"/>
    <d v="2026-02-14T00:00:00"/>
    <s v="BH05766"/>
    <d v="2026-02-14T00:00:00"/>
    <n v="12145"/>
    <s v="260213-01012-00038"/>
    <n v="28829300"/>
    <n v="0"/>
    <n v="2306344"/>
    <n v="31135644"/>
    <s v="Bán hàng"/>
    <d v="2026-03-31T00:00:00"/>
    <m/>
    <n v="0"/>
    <n v="31135644"/>
    <n v="31135644"/>
    <n v="0"/>
    <d v="2026-02-14T00:00:00"/>
    <m/>
    <d v="2026-02-14T00:00:00"/>
    <n v="0"/>
    <m/>
    <s v=""/>
    <s v="Đã thanh toán"/>
    <d v="2026-02-14T00:00:00"/>
    <d v="2026-03-31T00:00:00"/>
    <m/>
    <m/>
    <x v="0"/>
    <x v="0"/>
    <s v="SG023"/>
  </r>
  <r>
    <x v="1"/>
    <x v="1"/>
    <d v="2026-02-14T00:00:00"/>
    <s v="BH05799"/>
    <d v="2026-02-14T00:00:00"/>
    <n v="12186"/>
    <s v="PO SAU - LOTTE NAM SÀI GÒN"/>
    <n v="34189550"/>
    <n v="0"/>
    <n v="2735164"/>
    <n v="36924714"/>
    <s v="Bán hàng"/>
    <m/>
    <m/>
    <n v="0"/>
    <n v="36924714"/>
    <n v="0"/>
    <n v="36924714"/>
    <d v="2026-02-14T00:00:00"/>
    <m/>
    <d v="2026-02-14T00:00:00"/>
    <n v="0"/>
    <m/>
    <n v="161.57187812500342"/>
    <s v="Nợ quá hạn hơn 120 ngày có khả năng mất thanh toán"/>
    <d v="2026-02-14T00:00:00"/>
    <s v=""/>
    <m/>
    <m/>
    <x v="0"/>
    <x v="0"/>
    <s v="SG009"/>
  </r>
  <r>
    <x v="4"/>
    <x v="4"/>
    <d v="2026-02-18T00:00:00"/>
    <s v="MDV00132"/>
    <d v="2026-02-18T00:00:00"/>
    <n v="1699"/>
    <s v="PHI HOAT DONG DUNG THU SAN PHAM T1.2026"/>
    <n v="412405"/>
    <n v="0"/>
    <n v="41241"/>
    <n v="453646"/>
    <s v="Giảm công nợ"/>
    <d v="2026-02-10T00:00:00"/>
    <m/>
    <n v="0"/>
    <n v="-453646"/>
    <n v="-453646"/>
    <n v="0"/>
    <d v="2026-02-18T00:00:00"/>
    <m/>
    <d v="2026-02-18T00:00:00"/>
    <n v="0"/>
    <m/>
    <s v=""/>
    <s v="Đã thanh toán"/>
    <d v="2026-02-18T00:00:00"/>
    <d v="2026-02-10T00:00:00"/>
    <m/>
    <m/>
    <x v="0"/>
    <x v="0"/>
    <s v="SG011"/>
  </r>
  <r>
    <x v="4"/>
    <x v="4"/>
    <d v="2026-02-18T00:00:00"/>
    <s v="MDV00132"/>
    <d v="2026-02-12T00:00:00"/>
    <n v="1147"/>
    <s v="PHI DICH VU BAN HANG T1.2026"/>
    <n v="1374684"/>
    <n v="0"/>
    <n v="109975"/>
    <n v="1484659"/>
    <s v="Giảm công nợ"/>
    <d v="2026-02-10T00:00:00"/>
    <m/>
    <n v="0"/>
    <n v="-1484659"/>
    <n v="-1484659"/>
    <n v="0"/>
    <d v="2026-02-12T00:00:00"/>
    <m/>
    <d v="2026-02-12T00:00:00"/>
    <n v="0"/>
    <m/>
    <s v=""/>
    <s v="Đã thanh toán"/>
    <d v="2026-02-12T00:00:00"/>
    <d v="2026-02-10T00:00:00"/>
    <m/>
    <m/>
    <x v="0"/>
    <x v="0"/>
    <s v="SG011"/>
  </r>
  <r>
    <x v="5"/>
    <x v="5"/>
    <d v="2026-02-22T00:00:00"/>
    <s v="MDV00130"/>
    <d v="2026-02-22T00:00:00"/>
    <n v="1468"/>
    <s v="PHI HOAT DONG DUNG THU SAN PHAM T1.2026"/>
    <n v="175774"/>
    <n v="0"/>
    <n v="17577"/>
    <n v="193351"/>
    <s v="Giảm công nợ"/>
    <d v="2026-02-10T00:00:00"/>
    <m/>
    <n v="0"/>
    <n v="-193351"/>
    <n v="-193351"/>
    <n v="0"/>
    <d v="2026-02-22T00:00:00"/>
    <m/>
    <d v="2026-02-22T00:00:00"/>
    <n v="0"/>
    <m/>
    <s v=""/>
    <s v="Đã thanh toán"/>
    <d v="2026-02-22T00:00:00"/>
    <d v="2026-02-10T00:00:00"/>
    <m/>
    <m/>
    <x v="0"/>
    <x v="0"/>
    <s v="SG011"/>
  </r>
  <r>
    <x v="5"/>
    <x v="5"/>
    <d v="2026-02-22T00:00:00"/>
    <s v="MDV00130"/>
    <d v="2026-02-22T00:00:00"/>
    <n v="1755"/>
    <s v="PHI DICH VU BAN HANG T1.2026"/>
    <n v="585913"/>
    <n v="0"/>
    <n v="46873"/>
    <n v="632786"/>
    <s v="Giảm công nợ"/>
    <d v="2026-02-10T00:00:00"/>
    <m/>
    <n v="0"/>
    <n v="-632786"/>
    <n v="-632786"/>
    <n v="0"/>
    <d v="2026-02-22T00:00:00"/>
    <m/>
    <d v="2026-02-22T00:00:00"/>
    <n v="0"/>
    <m/>
    <s v=""/>
    <s v="Đã thanh toán"/>
    <d v="2026-02-22T00:00:00"/>
    <d v="2026-02-10T00:00:00"/>
    <m/>
    <m/>
    <x v="0"/>
    <x v="0"/>
    <s v="SG011"/>
  </r>
  <r>
    <x v="12"/>
    <x v="12"/>
    <d v="2026-02-23T00:00:00"/>
    <s v="MDV00007"/>
    <d v="2026-02-23T00:00:00"/>
    <n v="844"/>
    <s v="PHÍ HOẠT ĐỘNG DÙNG THỬ SẢN PHẨM"/>
    <n v="161582"/>
    <n v="0"/>
    <n v="16158"/>
    <n v="177740"/>
    <s v="Giảm công nợ"/>
    <d v="2026-02-10T00:00:00"/>
    <m/>
    <n v="0"/>
    <n v="-177740"/>
    <n v="-177740"/>
    <n v="0"/>
    <d v="2026-02-23T00:00:00"/>
    <m/>
    <d v="2026-02-23T00:00:00"/>
    <n v="0"/>
    <m/>
    <s v=""/>
    <s v="Đã thanh toán"/>
    <d v="2026-02-23T00:00:00"/>
    <d v="2026-02-10T00:00:00"/>
    <m/>
    <m/>
    <x v="0"/>
    <x v="0"/>
    <s v="HN008"/>
  </r>
  <r>
    <x v="12"/>
    <x v="12"/>
    <d v="2026-02-23T00:00:00"/>
    <s v="MDV00007"/>
    <d v="2026-02-23T00:00:00"/>
    <n v="1114"/>
    <s v="PHÍ BÁN HÀNG"/>
    <n v="538608"/>
    <n v="0"/>
    <n v="43089"/>
    <n v="581697"/>
    <s v="Giảm công nợ"/>
    <d v="2026-02-10T00:00:00"/>
    <m/>
    <n v="0"/>
    <n v="-581697"/>
    <n v="-581697"/>
    <n v="0"/>
    <d v="2026-02-23T00:00:00"/>
    <m/>
    <d v="2026-02-23T00:00:00"/>
    <n v="0"/>
    <m/>
    <s v=""/>
    <s v="Đã thanh toán"/>
    <d v="2026-02-23T00:00:00"/>
    <d v="2026-02-10T00:00:00"/>
    <m/>
    <m/>
    <x v="0"/>
    <x v="0"/>
    <s v="HN008"/>
  </r>
  <r>
    <x v="13"/>
    <x v="13"/>
    <d v="2026-02-23T00:00:00"/>
    <s v="MDV00137"/>
    <d v="2026-02-23T00:00:00"/>
    <n v="1591"/>
    <s v="PHI HOAT DONG DUNG THU SAN PHAM T1.2026"/>
    <n v="106636"/>
    <n v="0"/>
    <n v="10664"/>
    <n v="117300"/>
    <s v="Giảm công nợ"/>
    <d v="2026-02-10T00:00:00"/>
    <m/>
    <n v="0"/>
    <n v="-117300"/>
    <n v="-117300"/>
    <n v="0"/>
    <d v="2026-02-23T00:00:00"/>
    <m/>
    <d v="2026-02-23T00:00:00"/>
    <n v="0"/>
    <m/>
    <s v=""/>
    <s v="Đã thanh toán"/>
    <d v="2026-02-23T00:00:00"/>
    <d v="2026-02-10T00:00:00"/>
    <m/>
    <m/>
    <x v="0"/>
    <x v="0"/>
    <s v="SG023"/>
  </r>
  <r>
    <x v="13"/>
    <x v="13"/>
    <d v="2026-02-23T00:00:00"/>
    <s v="MDV00137"/>
    <d v="2026-02-11T00:00:00"/>
    <n v="1109"/>
    <s v="PHI DICH VU BAN HANG T1.2026"/>
    <n v="355452"/>
    <n v="0"/>
    <n v="28436"/>
    <n v="383888"/>
    <s v="Giảm công nợ"/>
    <d v="2026-02-10T00:00:00"/>
    <m/>
    <n v="0"/>
    <n v="-383888"/>
    <n v="-383888"/>
    <n v="0"/>
    <d v="2026-02-11T00:00:00"/>
    <m/>
    <d v="2026-02-11T00:00:00"/>
    <n v="0"/>
    <m/>
    <s v=""/>
    <s v="Đã thanh toán"/>
    <d v="2026-02-11T00:00:00"/>
    <d v="2026-02-10T00:00:00"/>
    <m/>
    <m/>
    <x v="0"/>
    <x v="0"/>
    <s v="SG023"/>
  </r>
  <r>
    <x v="1"/>
    <x v="1"/>
    <d v="2026-02-23T00:00:00"/>
    <s v="MDV00138"/>
    <d v="2026-02-23T00:00:00"/>
    <n v="846"/>
    <s v="Thu lai phi van chuyenT1.2026"/>
    <n v="3673470"/>
    <n v="0"/>
    <n v="293879"/>
    <n v="3967349"/>
    <s v="Giảm công nợ"/>
    <d v="2026-03-11T00:00:00"/>
    <m/>
    <n v="0"/>
    <n v="-3967349"/>
    <n v="-3967349"/>
    <n v="0"/>
    <d v="2026-02-23T00:00:00"/>
    <m/>
    <d v="2026-02-23T00:00:00"/>
    <n v="0"/>
    <m/>
    <s v=""/>
    <s v="Đã thanh toán"/>
    <d v="2026-02-23T00:00:00"/>
    <d v="2026-03-11T00:00:00"/>
    <m/>
    <m/>
    <x v="0"/>
    <x v="0"/>
    <s v="SG009"/>
  </r>
  <r>
    <x v="2"/>
    <x v="2"/>
    <d v="2026-02-24T00:00:00"/>
    <s v="BH05817"/>
    <d v="2026-02-24T00:00:00"/>
    <n v="13148"/>
    <s v="TC260222-01009-00137"/>
    <n v="8088505"/>
    <n v="0"/>
    <n v="647080"/>
    <n v="8735585"/>
    <s v="Bán hàng"/>
    <m/>
    <m/>
    <n v="0"/>
    <n v="8735585"/>
    <n v="0"/>
    <n v="8735585"/>
    <d v="2026-02-24T00:00:00"/>
    <m/>
    <d v="2026-02-24T00:00:00"/>
    <n v="0"/>
    <m/>
    <n v="151.57187812500342"/>
    <s v="Nợ quá hạn hơn 120 ngày có khả năng mất thanh toán"/>
    <d v="2026-02-24T00:00:00"/>
    <s v=""/>
    <m/>
    <m/>
    <x v="0"/>
    <x v="0"/>
    <s v="SG002"/>
  </r>
  <r>
    <x v="4"/>
    <x v="4"/>
    <d v="2026-02-24T00:00:00"/>
    <s v="BH05818"/>
    <d v="2026-02-24T00:00:00"/>
    <n v="13149"/>
    <s v="TC260222-01013-00239"/>
    <n v="2332220"/>
    <n v="0"/>
    <n v="186578"/>
    <n v="2518798"/>
    <s v="Bán hàng"/>
    <m/>
    <m/>
    <n v="0"/>
    <n v="2518798"/>
    <n v="0"/>
    <n v="2518798"/>
    <d v="2026-02-24T00:00:00"/>
    <m/>
    <d v="2026-02-24T00:00:00"/>
    <n v="0"/>
    <m/>
    <n v="151.57187812500342"/>
    <s v="Nợ quá hạn hơn 120 ngày có khả năng mất thanh toán"/>
    <d v="2026-02-24T00:00:00"/>
    <s v=""/>
    <m/>
    <m/>
    <x v="0"/>
    <x v="0"/>
    <s v="SG011"/>
  </r>
  <r>
    <x v="3"/>
    <x v="3"/>
    <d v="2026-02-24T00:00:00"/>
    <s v="BH05819"/>
    <d v="2026-02-24T00:00:00"/>
    <n v="13150"/>
    <s v="TC260223-01016-00060"/>
    <n v="7070310"/>
    <n v="0"/>
    <n v="565625"/>
    <n v="7635935"/>
    <s v="Bán hàng"/>
    <m/>
    <m/>
    <n v="0"/>
    <n v="7635935"/>
    <n v="0"/>
    <n v="7635935"/>
    <d v="2026-02-24T00:00:00"/>
    <m/>
    <d v="2026-02-24T00:00:00"/>
    <n v="0"/>
    <m/>
    <n v="151.57187812500342"/>
    <s v="Nợ quá hạn hơn 120 ngày có khả năng mất thanh toán"/>
    <d v="2026-02-24T00:00:00"/>
    <s v=""/>
    <m/>
    <m/>
    <x v="0"/>
    <x v="0"/>
    <s v="SG011"/>
  </r>
  <r>
    <x v="0"/>
    <x v="0"/>
    <d v="2026-02-24T00:00:00"/>
    <s v="BH05822"/>
    <d v="2026-02-24T00:00:00"/>
    <n v="13151"/>
    <s v="TC260223-01011-00392"/>
    <n v="4664235"/>
    <n v="0"/>
    <n v="373139"/>
    <n v="5037374"/>
    <s v="Bán hàng"/>
    <m/>
    <m/>
    <n v="0"/>
    <n v="5037374"/>
    <n v="0"/>
    <n v="5037374"/>
    <d v="2026-02-24T00:00:00"/>
    <m/>
    <d v="2026-02-24T00:00:00"/>
    <n v="0"/>
    <m/>
    <n v="151.57187812500342"/>
    <s v="Nợ quá hạn hơn 120 ngày có khả năng mất thanh toán"/>
    <d v="2026-02-24T00:00:00"/>
    <s v=""/>
    <m/>
    <m/>
    <x v="0"/>
    <x v="0"/>
    <s v="SG011"/>
  </r>
  <r>
    <x v="10"/>
    <x v="10"/>
    <d v="2026-02-25T00:00:00"/>
    <s v="BH05913"/>
    <d v="2026-02-25T00:00:00"/>
    <n v="13216"/>
    <s v="260223-01005-00383"/>
    <n v="1608075"/>
    <n v="0"/>
    <n v="128646"/>
    <n v="1736721"/>
    <s v="Bán hàng"/>
    <m/>
    <m/>
    <n v="0"/>
    <n v="1736721"/>
    <n v="0"/>
    <n v="1736721"/>
    <d v="2026-02-25T00:00:00"/>
    <m/>
    <d v="2026-02-25T00:00:00"/>
    <n v="0"/>
    <m/>
    <n v="150.57187812500342"/>
    <s v="Nợ quá hạn hơn 120 ngày có khả năng mất thanh toán"/>
    <d v="2026-02-25T00:00:00"/>
    <s v=""/>
    <m/>
    <m/>
    <x v="0"/>
    <x v="0"/>
    <s v="SG002"/>
  </r>
  <r>
    <x v="7"/>
    <x v="7"/>
    <d v="2026-02-25T00:00:00"/>
    <s v="MDV00009"/>
    <d v="2026-02-25T00:00:00"/>
    <n v="1433"/>
    <s v="PHÍ HOẠT ĐỘNG DÙNG THỬ SẢN PHẨM"/>
    <n v="201811"/>
    <n v="0"/>
    <n v="20181"/>
    <n v="221992"/>
    <s v="Giảm công nợ"/>
    <d v="2026-02-10T00:00:00"/>
    <m/>
    <n v="0"/>
    <n v="-221992"/>
    <n v="-221992"/>
    <n v="0"/>
    <d v="2026-02-25T00:00:00"/>
    <m/>
    <d v="2026-02-25T00:00:00"/>
    <n v="0"/>
    <m/>
    <s v=""/>
    <s v="Đã thanh toán"/>
    <d v="2026-02-25T00:00:00"/>
    <d v="2026-02-10T00:00:00"/>
    <m/>
    <m/>
    <x v="0"/>
    <x v="0"/>
    <s v="HN008"/>
  </r>
  <r>
    <x v="7"/>
    <x v="7"/>
    <d v="2026-02-25T00:00:00"/>
    <s v="MDV00009"/>
    <d v="2026-02-25T00:00:00"/>
    <n v="1264"/>
    <s v="PHÍ BÁN HÀNG"/>
    <n v="672702"/>
    <n v="0"/>
    <n v="53816"/>
    <n v="726518"/>
    <s v="Giảm công nợ"/>
    <d v="2026-02-10T00:00:00"/>
    <m/>
    <n v="0"/>
    <n v="-726518"/>
    <n v="-726518"/>
    <n v="0"/>
    <d v="2026-02-25T00:00:00"/>
    <m/>
    <d v="2026-02-25T00:00:00"/>
    <n v="0"/>
    <m/>
    <s v=""/>
    <s v="Đã thanh toán"/>
    <d v="2026-02-25T00:00:00"/>
    <d v="2026-02-10T00:00:00"/>
    <m/>
    <m/>
    <x v="0"/>
    <x v="0"/>
    <s v="HN008"/>
  </r>
  <r>
    <x v="6"/>
    <x v="6"/>
    <d v="2026-02-25T00:00:00"/>
    <s v="MDV00133"/>
    <d v="2026-02-25T00:00:00"/>
    <n v="2171"/>
    <s v="PHI HOAT DONG DUNG THU SAN PHAM T1.2026"/>
    <n v="158971"/>
    <n v="0"/>
    <n v="15897"/>
    <n v="174868"/>
    <s v="Giảm công nợ"/>
    <d v="2026-02-10T00:00:00"/>
    <m/>
    <n v="0"/>
    <n v="-174868"/>
    <n v="-174868"/>
    <n v="0"/>
    <d v="2026-02-25T00:00:00"/>
    <m/>
    <d v="2026-02-25T00:00:00"/>
    <n v="0"/>
    <m/>
    <s v=""/>
    <s v="Đã thanh toán"/>
    <d v="2026-02-25T00:00:00"/>
    <d v="2026-02-10T00:00:00"/>
    <m/>
    <m/>
    <x v="0"/>
    <x v="0"/>
    <s v="SG011"/>
  </r>
  <r>
    <x v="6"/>
    <x v="6"/>
    <d v="2026-02-25T00:00:00"/>
    <s v="MDV00133"/>
    <d v="2026-02-11T00:00:00"/>
    <n v="1647"/>
    <s v="PHI DICH VU BAN HANG T1.2026"/>
    <n v="529902"/>
    <n v="0"/>
    <n v="42392"/>
    <n v="572294"/>
    <s v="Giảm công nợ"/>
    <d v="2026-02-10T00:00:00"/>
    <m/>
    <n v="0"/>
    <n v="-572294"/>
    <n v="-572294"/>
    <n v="0"/>
    <d v="2026-02-11T00:00:00"/>
    <m/>
    <d v="2026-02-11T00:00:00"/>
    <n v="0"/>
    <m/>
    <s v=""/>
    <s v="Đã thanh toán"/>
    <d v="2026-02-11T00:00:00"/>
    <d v="2026-02-10T00:00:00"/>
    <m/>
    <m/>
    <x v="0"/>
    <x v="0"/>
    <s v="SG011"/>
  </r>
  <r>
    <x v="9"/>
    <x v="9"/>
    <d v="2026-02-25T00:00:00"/>
    <s v="MDV00135"/>
    <d v="2026-02-25T00:00:00"/>
    <n v="2015"/>
    <s v="PHI HOAT DONG DUNG THU SAN PHAM T1.2026"/>
    <n v="964924"/>
    <n v="0"/>
    <n v="96492"/>
    <n v="1061416"/>
    <s v="Giảm công nợ"/>
    <d v="2026-02-10T00:00:00"/>
    <m/>
    <n v="0"/>
    <n v="-1061416"/>
    <n v="-1061416"/>
    <n v="0"/>
    <d v="2026-02-25T00:00:00"/>
    <m/>
    <d v="2026-02-25T00:00:00"/>
    <n v="0"/>
    <m/>
    <s v=""/>
    <s v="Đã thanh toán"/>
    <d v="2026-02-25T00:00:00"/>
    <d v="2026-02-10T00:00:00"/>
    <m/>
    <m/>
    <x v="0"/>
    <x v="0"/>
    <s v="SG023"/>
  </r>
  <r>
    <x v="9"/>
    <x v="9"/>
    <d v="2026-02-25T00:00:00"/>
    <s v="MDV00135"/>
    <d v="2026-02-10T00:00:00"/>
    <n v="1365"/>
    <s v="PHI DICH VU BAN HANG T1.2026"/>
    <n v="3216414"/>
    <n v="0"/>
    <n v="257313"/>
    <n v="3473727"/>
    <s v="Giảm công nợ"/>
    <d v="2026-02-10T00:00:00"/>
    <m/>
    <n v="0"/>
    <n v="-3473727"/>
    <n v="-3473727"/>
    <n v="0"/>
    <d v="2026-02-10T00:00:00"/>
    <m/>
    <d v="2026-02-10T00:00:00"/>
    <n v="0"/>
    <m/>
    <s v=""/>
    <s v="Đã thanh toán"/>
    <d v="2026-02-10T00:00:00"/>
    <d v="2026-02-10T00:00:00"/>
    <m/>
    <m/>
    <x v="0"/>
    <x v="0"/>
    <s v="SG023"/>
  </r>
  <r>
    <x v="0"/>
    <x v="0"/>
    <d v="2026-02-26T00:00:00"/>
    <s v="BH05932"/>
    <d v="2026-02-25T00:00:00"/>
    <n v="13237"/>
    <s v="TC260225-01011-00014"/>
    <n v="1608075"/>
    <n v="0"/>
    <n v="128646"/>
    <n v="1736721"/>
    <s v="Bán hàng"/>
    <m/>
    <m/>
    <n v="0"/>
    <n v="1736721"/>
    <n v="0"/>
    <n v="1736721"/>
    <d v="2026-02-25T00:00:00"/>
    <m/>
    <d v="2026-02-25T00:00:00"/>
    <n v="0"/>
    <m/>
    <n v="150.57187812500342"/>
    <s v="Nợ quá hạn hơn 120 ngày có khả năng mất thanh toán"/>
    <d v="2026-02-25T00:00:00"/>
    <s v=""/>
    <m/>
    <m/>
    <x v="0"/>
    <x v="0"/>
    <s v="SG011"/>
  </r>
  <r>
    <x v="12"/>
    <x v="12"/>
    <d v="2026-02-26T00:00:00"/>
    <s v="BH18572"/>
    <d v="2026-02-26T00:00:00"/>
    <n v="13965"/>
    <s v="Bán hàng CÔNG TY CỔ PHẦN TRUNG TÂM THƯƠNG MẠI LOTTE VIỆT NAM - CHI NHÁNH BA ĐÌNH theo hóa đơn 00013965"/>
    <n v="4590380"/>
    <n v="0"/>
    <n v="367230"/>
    <n v="4957610"/>
    <s v="Bán hàng"/>
    <m/>
    <m/>
    <n v="0"/>
    <n v="4957610"/>
    <n v="0"/>
    <n v="4957610"/>
    <d v="2026-02-26T00:00:00"/>
    <m/>
    <d v="2026-02-26T00:00:00"/>
    <n v="0"/>
    <m/>
    <n v="149.57187812500342"/>
    <s v="Nợ quá hạn hơn 120 ngày có khả năng mất thanh toán"/>
    <d v="2026-02-26T00:00:00"/>
    <s v=""/>
    <m/>
    <m/>
    <x v="0"/>
    <x v="0"/>
    <s v="HN008"/>
  </r>
  <r>
    <x v="1"/>
    <x v="1"/>
    <d v="2026-02-27T00:00:00"/>
    <s v="BH06007"/>
    <d v="2026-02-27T00:00:00"/>
    <n v="13969"/>
    <s v="260224-01001-00288 - LOTTE NAM SÀI GÒN"/>
    <n v="10718220"/>
    <n v="0"/>
    <n v="857458"/>
    <n v="11575678"/>
    <s v="Bán hàng"/>
    <m/>
    <m/>
    <n v="0"/>
    <n v="11575678"/>
    <n v="0"/>
    <n v="11575678"/>
    <d v="2026-02-27T00:00:00"/>
    <m/>
    <d v="2026-02-27T00:00:00"/>
    <n v="0"/>
    <m/>
    <n v="148.57187812500342"/>
    <s v="Nợ quá hạn hơn 120 ngày có khả năng mất thanh toán"/>
    <d v="2026-02-27T00:00:00"/>
    <s v=""/>
    <m/>
    <m/>
    <x v="0"/>
    <x v="0"/>
    <s v="SG009"/>
  </r>
  <r>
    <x v="1"/>
    <x v="1"/>
    <d v="2026-02-27T00:00:00"/>
    <s v="BH06008"/>
    <d v="2026-02-27T00:00:00"/>
    <n v="13970"/>
    <s v="260223-01001-00462 - LOTTE NAM SÀI GÒN"/>
    <n v="1072050"/>
    <n v="0"/>
    <n v="85764"/>
    <n v="1157814"/>
    <s v="Bán hàng"/>
    <m/>
    <m/>
    <n v="0"/>
    <n v="1157814"/>
    <n v="0"/>
    <n v="1157814"/>
    <d v="2026-02-27T00:00:00"/>
    <m/>
    <d v="2026-02-27T00:00:00"/>
    <n v="0"/>
    <m/>
    <n v="148.57187812500342"/>
    <s v="Nợ quá hạn hơn 120 ngày có khả năng mất thanh toán"/>
    <d v="2026-02-27T00:00:00"/>
    <s v=""/>
    <m/>
    <m/>
    <x v="0"/>
    <x v="0"/>
    <s v="SG009"/>
  </r>
  <r>
    <x v="1"/>
    <x v="1"/>
    <d v="2026-02-27T00:00:00"/>
    <s v="BH06010"/>
    <d v="2026-02-27T00:00:00"/>
    <n v="13971"/>
    <s v="260224-01001-00029 - LOTTE NAM SÀI GÒN"/>
    <n v="5061445"/>
    <n v="0"/>
    <n v="404916"/>
    <n v="5466361"/>
    <s v="Bán hàng"/>
    <m/>
    <m/>
    <n v="0"/>
    <n v="5466361"/>
    <n v="0"/>
    <n v="5466361"/>
    <d v="2026-02-27T00:00:00"/>
    <m/>
    <d v="2026-02-27T00:00:00"/>
    <n v="0"/>
    <m/>
    <n v="148.57187812500342"/>
    <s v="Nợ quá hạn hơn 120 ngày có khả năng mất thanh toán"/>
    <d v="2026-02-27T00:00:00"/>
    <s v=""/>
    <m/>
    <m/>
    <x v="0"/>
    <x v="0"/>
    <s v="SG009"/>
  </r>
  <r>
    <x v="1"/>
    <x v="1"/>
    <d v="2026-02-27T00:00:00"/>
    <s v="BH06034"/>
    <d v="2026-02-27T00:00:00"/>
    <n v="13992"/>
    <s v="260223-01002-00337 - LOTTEMART PHÚ THỌ"/>
    <n v="595330"/>
    <n v="0"/>
    <n v="47626"/>
    <n v="642956"/>
    <s v="Bán hàng"/>
    <m/>
    <m/>
    <n v="0"/>
    <n v="642956"/>
    <n v="0"/>
    <n v="642956"/>
    <d v="2026-02-27T00:00:00"/>
    <m/>
    <d v="2026-02-27T00:00:00"/>
    <n v="0"/>
    <m/>
    <n v="148.57187812500342"/>
    <s v="Nợ quá hạn hơn 120 ngày có khả năng mất thanh toán"/>
    <d v="2026-02-27T00:00:00"/>
    <s v=""/>
    <m/>
    <m/>
    <x v="0"/>
    <x v="0"/>
    <s v="SG009"/>
  </r>
  <r>
    <x v="1"/>
    <x v="1"/>
    <d v="2026-02-27T00:00:00"/>
    <s v="BH06035"/>
    <d v="2026-02-27T00:00:00"/>
    <n v="13993"/>
    <s v="260223-01002-00049 - LOTTEMART PHÚ THỌ"/>
    <n v="536025"/>
    <n v="0"/>
    <n v="42882"/>
    <n v="578907"/>
    <s v="Bán hàng"/>
    <m/>
    <m/>
    <n v="0"/>
    <n v="578907"/>
    <n v="0"/>
    <n v="578907"/>
    <d v="2026-02-27T00:00:00"/>
    <m/>
    <d v="2026-02-27T00:00:00"/>
    <n v="0"/>
    <m/>
    <n v="148.57187812500342"/>
    <s v="Nợ quá hạn hơn 120 ngày có khả năng mất thanh toán"/>
    <d v="2026-02-27T00:00:00"/>
    <s v=""/>
    <m/>
    <m/>
    <x v="0"/>
    <x v="0"/>
    <s v="SG009"/>
  </r>
  <r>
    <x v="10"/>
    <x v="10"/>
    <d v="2026-02-27T00:00:00"/>
    <s v="BH06043"/>
    <d v="2026-02-27T00:00:00"/>
    <n v="14001"/>
    <s v="260226-01005-00168"/>
    <n v="1773715"/>
    <n v="0"/>
    <n v="141897"/>
    <n v="1915612"/>
    <s v="Bán hàng"/>
    <m/>
    <m/>
    <n v="0"/>
    <n v="1915612"/>
    <n v="0"/>
    <n v="1915612"/>
    <d v="2026-02-27T00:00:00"/>
    <m/>
    <d v="2026-02-27T00:00:00"/>
    <n v="0"/>
    <m/>
    <n v="148.57187812500342"/>
    <s v="Nợ quá hạn hơn 120 ngày có khả năng mất thanh toán"/>
    <d v="2026-02-27T00:00:00"/>
    <s v=""/>
    <m/>
    <m/>
    <x v="0"/>
    <x v="0"/>
    <s v="SG002"/>
  </r>
  <r>
    <x v="8"/>
    <x v="8"/>
    <d v="2026-02-27T00:00:00"/>
    <s v="BH06074"/>
    <d v="2026-02-27T00:00:00"/>
    <n v="14028"/>
    <s v="260226-01010-00198"/>
    <n v="1166110"/>
    <n v="0"/>
    <n v="93289"/>
    <n v="1259399"/>
    <s v="Bán hàng"/>
    <m/>
    <m/>
    <n v="0"/>
    <n v="1259399"/>
    <n v="0"/>
    <n v="1259399"/>
    <d v="2026-02-27T00:00:00"/>
    <m/>
    <d v="2026-02-27T00:00:00"/>
    <n v="0"/>
    <m/>
    <n v="148.57187812500342"/>
    <s v="Nợ quá hạn hơn 120 ngày có khả năng mất thanh toán"/>
    <d v="2026-02-27T00:00:00"/>
    <s v=""/>
    <m/>
    <m/>
    <x v="0"/>
    <x v="0"/>
    <s v="SG039"/>
  </r>
  <r>
    <x v="8"/>
    <x v="8"/>
    <d v="2026-02-27T00:00:00"/>
    <s v="BH06075"/>
    <d v="2026-02-27T00:00:00"/>
    <n v="14029"/>
    <s v="260223-01010-00500"/>
    <n v="1131355"/>
    <n v="0"/>
    <n v="90508"/>
    <n v="1221863"/>
    <s v="Bán hàng"/>
    <m/>
    <m/>
    <n v="0"/>
    <n v="1221863"/>
    <n v="0"/>
    <n v="1221863"/>
    <d v="2026-02-27T00:00:00"/>
    <m/>
    <d v="2026-02-27T00:00:00"/>
    <n v="0"/>
    <m/>
    <n v="148.57187812500342"/>
    <s v="Nợ quá hạn hơn 120 ngày có khả năng mất thanh toán"/>
    <d v="2026-02-27T00:00:00"/>
    <s v=""/>
    <m/>
    <m/>
    <x v="0"/>
    <x v="0"/>
    <s v="SG039"/>
  </r>
  <r>
    <x v="3"/>
    <x v="3"/>
    <d v="2026-02-27T00:00:00"/>
    <s v="SG/HT110285"/>
    <d v="2026-02-27T00:00:00"/>
    <n v="267"/>
    <s v="Điều chỉnh giảm số lượng do khách hàng trả hàng theo phiếu 2602260101610019"/>
    <n v="1225790"/>
    <n v="0"/>
    <n v="98063"/>
    <n v="1323853"/>
    <s v="Hàng trả"/>
    <d v="2026-03-11T00:00:00"/>
    <m/>
    <n v="0"/>
    <n v="-1323853"/>
    <n v="-1323853"/>
    <n v="0"/>
    <d v="2026-02-27T00:00:00"/>
    <m/>
    <d v="2026-02-27T00:00:00"/>
    <n v="0"/>
    <m/>
    <s v=""/>
    <s v="Đã thanh toán"/>
    <d v="2026-02-27T00:00:00"/>
    <d v="2026-03-11T00:00:00"/>
    <m/>
    <m/>
    <x v="0"/>
    <x v="0"/>
    <s v="SG011"/>
  </r>
  <r>
    <x v="5"/>
    <x v="5"/>
    <d v="2026-02-27T00:00:00"/>
    <s v="SG/HT110286"/>
    <d v="2026-02-27T00:00:00"/>
    <n v="268"/>
    <s v="Điều chỉnh giảm số lượng do khách hàng trả hàng theo phiếu 2602260100610089"/>
    <n v="286863"/>
    <n v="0"/>
    <n v="22949"/>
    <n v="309812"/>
    <s v="Hàng trả"/>
    <d v="2026-03-11T00:00:00"/>
    <m/>
    <n v="0"/>
    <n v="-309812"/>
    <n v="-309812"/>
    <n v="0"/>
    <d v="2026-02-27T00:00:00"/>
    <m/>
    <d v="2026-02-27T00:00:00"/>
    <n v="0"/>
    <m/>
    <s v=""/>
    <s v="Đã thanh toán"/>
    <d v="2026-02-27T00:00:00"/>
    <d v="2026-03-11T00:00:00"/>
    <m/>
    <m/>
    <x v="0"/>
    <x v="0"/>
    <s v="SG011"/>
  </r>
  <r>
    <x v="5"/>
    <x v="5"/>
    <d v="2026-02-28T00:00:00"/>
    <s v="BH06080"/>
    <d v="2026-02-27T00:00:00"/>
    <n v="14451"/>
    <s v="TC260226-01006-00193"/>
    <n v="1785990"/>
    <n v="0"/>
    <n v="142879"/>
    <n v="1928869"/>
    <s v="Bán hàng"/>
    <m/>
    <m/>
    <n v="0"/>
    <n v="1928869"/>
    <n v="0"/>
    <n v="1928869"/>
    <d v="2026-02-27T00:00:00"/>
    <m/>
    <d v="2026-02-27T00:00:00"/>
    <n v="0"/>
    <m/>
    <n v="148.57187812500342"/>
    <s v="Nợ quá hạn hơn 120 ngày có khả năng mất thanh toán"/>
    <d v="2026-02-27T00:00:00"/>
    <s v=""/>
    <m/>
    <m/>
    <x v="0"/>
    <x v="0"/>
    <s v="SG011"/>
  </r>
  <r>
    <x v="6"/>
    <x v="6"/>
    <d v="2026-02-28T00:00:00"/>
    <s v="BH06081"/>
    <d v="2026-02-27T00:00:00"/>
    <n v="14452"/>
    <s v="TC260227-01004-00111"/>
    <n v="1190660"/>
    <n v="0"/>
    <n v="95253"/>
    <n v="1285913"/>
    <s v="Bán hàng"/>
    <m/>
    <m/>
    <n v="0"/>
    <n v="1285913"/>
    <n v="0"/>
    <n v="1285913"/>
    <d v="2026-02-27T00:00:00"/>
    <m/>
    <d v="2026-02-27T00:00:00"/>
    <n v="0"/>
    <m/>
    <n v="148.57187812500342"/>
    <s v="Nợ quá hạn hơn 120 ngày có khả năng mất thanh toán"/>
    <d v="2026-02-27T00:00:00"/>
    <s v=""/>
    <m/>
    <m/>
    <x v="0"/>
    <x v="0"/>
    <s v="SG011"/>
  </r>
  <r>
    <x v="3"/>
    <x v="3"/>
    <d v="2026-02-28T00:00:00"/>
    <s v="BH06082"/>
    <d v="2026-02-27T00:00:00"/>
    <n v="14453"/>
    <s v="TC260227-01016-00022"/>
    <n v="2733720"/>
    <n v="0"/>
    <n v="218698"/>
    <n v="2952418"/>
    <s v="Bán hàng"/>
    <m/>
    <m/>
    <n v="0"/>
    <n v="2952418"/>
    <n v="0"/>
    <n v="2952418"/>
    <d v="2026-02-27T00:00:00"/>
    <m/>
    <d v="2026-02-27T00:00:00"/>
    <n v="0"/>
    <m/>
    <n v="148.57187812500342"/>
    <s v="Nợ quá hạn hơn 120 ngày có khả năng mất thanh toán"/>
    <d v="2026-02-27T00:00:00"/>
    <s v=""/>
    <m/>
    <m/>
    <x v="0"/>
    <x v="0"/>
    <s v="SG011"/>
  </r>
  <r>
    <x v="9"/>
    <x v="9"/>
    <d v="2026-02-28T00:00:00"/>
    <s v="BH06638"/>
    <d v="2026-02-28T00:00:00"/>
    <n v="14517"/>
    <s v="260223-01012-00464"/>
    <n v="4525420"/>
    <n v="0"/>
    <n v="362034"/>
    <n v="4887454"/>
    <s v="Bán hàng"/>
    <m/>
    <m/>
    <n v="0"/>
    <n v="4887454"/>
    <n v="0"/>
    <n v="4887454"/>
    <d v="2026-02-28T00:00:00"/>
    <m/>
    <d v="2026-02-28T00:00:00"/>
    <n v="0"/>
    <m/>
    <n v="147.57187812500342"/>
    <s v="Nợ quá hạn hơn 120 ngày có khả năng mất thanh toán"/>
    <d v="2026-02-28T00:00:00"/>
    <s v=""/>
    <m/>
    <m/>
    <x v="0"/>
    <x v="0"/>
    <s v="SG023"/>
  </r>
  <r>
    <x v="9"/>
    <x v="9"/>
    <d v="2026-02-28T00:00:00"/>
    <s v="BH06639"/>
    <d v="2026-02-28T00:00:00"/>
    <n v="14518"/>
    <s v="260223-01012-00004"/>
    <n v="3453370"/>
    <n v="0"/>
    <n v="276270"/>
    <n v="3729640"/>
    <s v="Bán hàng"/>
    <m/>
    <m/>
    <n v="0"/>
    <n v="3729640"/>
    <n v="0"/>
    <n v="3729640"/>
    <d v="2026-02-28T00:00:00"/>
    <m/>
    <d v="2026-02-28T00:00:00"/>
    <n v="0"/>
    <m/>
    <n v="147.57187812500342"/>
    <s v="Nợ quá hạn hơn 120 ngày có khả năng mất thanh toán"/>
    <d v="2026-02-28T00:00:00"/>
    <s v=""/>
    <m/>
    <m/>
    <x v="0"/>
    <x v="0"/>
    <s v="SG023"/>
  </r>
  <r>
    <x v="11"/>
    <x v="11"/>
    <d v="2026-02-28T00:00:00"/>
    <s v="BH06653"/>
    <d v="2026-02-28T00:00:00"/>
    <n v="14509"/>
    <s v="260223-01003-00321"/>
    <n v="1131355"/>
    <n v="0"/>
    <n v="90508"/>
    <n v="1221863"/>
    <s v="Bán hàng"/>
    <m/>
    <m/>
    <n v="0"/>
    <n v="1221863"/>
    <n v="0"/>
    <n v="1221863"/>
    <d v="2026-02-28T00:00:00"/>
    <m/>
    <d v="2026-02-28T00:00:00"/>
    <n v="0"/>
    <m/>
    <n v="147.57187812500342"/>
    <s v="Nợ quá hạn hơn 120 ngày có khả năng mất thanh toán"/>
    <d v="2026-02-28T00:00:00"/>
    <s v=""/>
    <m/>
    <m/>
    <x v="0"/>
    <x v="0"/>
    <s v="SG002"/>
  </r>
  <r>
    <x v="11"/>
    <x v="11"/>
    <d v="2026-03-01T00:00:00"/>
    <s v="BH06652"/>
    <d v="2026-03-04T00:00:00"/>
    <n v="14825"/>
    <s v="260221-01003-00006"/>
    <n v="1131355"/>
    <n v="0"/>
    <n v="90508"/>
    <n v="1221863"/>
    <s v="Bán hàng"/>
    <m/>
    <m/>
    <n v="0"/>
    <n v="1221863"/>
    <n v="0"/>
    <n v="1221863"/>
    <d v="2026-03-04T00:00:00"/>
    <m/>
    <d v="2026-03-04T00:00:00"/>
    <n v="0"/>
    <m/>
    <n v="143.57187812500342"/>
    <s v="Nợ quá hạn hơn 120 ngày có khả năng mất thanh toán"/>
    <d v="2026-03-04T00:00:00"/>
    <s v=""/>
    <m/>
    <m/>
    <x v="0"/>
    <x v="0"/>
    <s v="SG002"/>
  </r>
  <r>
    <x v="7"/>
    <x v="7"/>
    <d v="2026-03-01T00:00:00"/>
    <s v="BH18671"/>
    <d v="2026-03-01T00:00:00"/>
    <n v="14574"/>
    <s v="Bán hàng CÔNG TY CỔ PHẦN TRUNG TÂM THƯƠNG MẠI LOTTE VIỆT NAM - CHI NHÁNH TÂY HỒ theo hóa đơn 00014574"/>
    <n v="2858040"/>
    <n v="0"/>
    <n v="228643"/>
    <n v="3086683"/>
    <s v="Bán hàng"/>
    <m/>
    <m/>
    <n v="0"/>
    <n v="3086683"/>
    <n v="0"/>
    <n v="3086683"/>
    <d v="2026-03-01T00:00:00"/>
    <m/>
    <d v="2026-03-01T00:00:00"/>
    <n v="0"/>
    <m/>
    <n v="146.57187812500342"/>
    <s v="Nợ quá hạn hơn 120 ngày có khả năng mất thanh toán"/>
    <d v="2026-03-01T00:00:00"/>
    <s v=""/>
    <m/>
    <m/>
    <x v="0"/>
    <x v="0"/>
    <s v="HN008"/>
  </r>
  <r>
    <x v="7"/>
    <x v="7"/>
    <d v="2026-03-01T00:00:00"/>
    <s v="BH18672"/>
    <d v="2026-03-01T00:00:00"/>
    <n v="14575"/>
    <s v="Bán hàng CÔNG TY CỔ PHẦN TRUNG TÂM THƯƠNG MẠI LOTTE VIỆT NAM - CHI NHÁNH TÂY HỒ theo hóa đơn 00014575"/>
    <n v="2332220"/>
    <n v="0"/>
    <n v="186578"/>
    <n v="2518798"/>
    <s v="Bán hàng"/>
    <m/>
    <m/>
    <n v="0"/>
    <n v="2518798"/>
    <n v="0"/>
    <n v="2518798"/>
    <d v="2026-03-01T00:00:00"/>
    <m/>
    <d v="2026-03-01T00:00:00"/>
    <n v="0"/>
    <m/>
    <n v="146.57187812500342"/>
    <s v="Nợ quá hạn hơn 120 ngày có khả năng mất thanh toán"/>
    <d v="2026-03-01T00:00:00"/>
    <s v=""/>
    <m/>
    <m/>
    <x v="0"/>
    <x v="0"/>
    <s v="HN008"/>
  </r>
  <r>
    <x v="7"/>
    <x v="7"/>
    <d v="2026-03-01T00:00:00"/>
    <s v="BH18673"/>
    <d v="2026-03-01T00:00:00"/>
    <n v="14576"/>
    <s v="Bán hàng CÔNG TY CỔ PHẦN TRUNG TÂM THƯƠNG MẠI LOTTE VIỆT NAM - CHI NHÁNH TÂY HỒ theo hóa đơn 00014576"/>
    <n v="1190660"/>
    <n v="0"/>
    <n v="95253"/>
    <n v="1285913"/>
    <s v="Bán hàng"/>
    <m/>
    <m/>
    <n v="0"/>
    <n v="1285913"/>
    <n v="0"/>
    <n v="1285913"/>
    <d v="2026-03-01T00:00:00"/>
    <m/>
    <d v="2026-03-01T00:00:00"/>
    <n v="0"/>
    <m/>
    <n v="146.57187812500342"/>
    <s v="Nợ quá hạn hơn 120 ngày có khả năng mất thanh toán"/>
    <d v="2026-03-01T00:00:00"/>
    <s v=""/>
    <m/>
    <m/>
    <x v="0"/>
    <x v="0"/>
    <s v="HN008"/>
  </r>
  <r>
    <x v="6"/>
    <x v="6"/>
    <d v="2026-03-03T00:00:00"/>
    <s v="BH06765"/>
    <d v="2026-03-02T00:00:00"/>
    <n v="19"/>
    <s v="TC260302-01004-00165"/>
    <n v="1822480"/>
    <n v="0"/>
    <n v="145798"/>
    <n v="1968278"/>
    <s v="Bán hàng"/>
    <m/>
    <m/>
    <n v="0"/>
    <n v="1968278"/>
    <n v="0"/>
    <n v="1968278"/>
    <d v="2026-03-02T00:00:00"/>
    <m/>
    <d v="2026-03-02T00:00:00"/>
    <n v="0"/>
    <m/>
    <n v="145.57187812500342"/>
    <s v="Nợ quá hạn hơn 120 ngày có khả năng mất thanh toán"/>
    <d v="2026-03-02T00:00:00"/>
    <s v=""/>
    <m/>
    <m/>
    <x v="0"/>
    <x v="0"/>
    <s v="SG011"/>
  </r>
  <r>
    <x v="10"/>
    <x v="10"/>
    <d v="2026-03-03T00:00:00"/>
    <s v="BH06776"/>
    <d v="2026-03-03T00:00:00"/>
    <n v="14770"/>
    <s v="260302-01005-00260"/>
    <n v="1190660"/>
    <n v="0"/>
    <n v="95253"/>
    <n v="1285913"/>
    <s v="Bán hàng"/>
    <m/>
    <m/>
    <n v="0"/>
    <n v="1285913"/>
    <n v="0"/>
    <n v="1285913"/>
    <d v="2026-03-03T00:00:00"/>
    <m/>
    <d v="2026-03-03T00:00:00"/>
    <n v="0"/>
    <m/>
    <n v="144.57187812500342"/>
    <s v="Nợ quá hạn hơn 120 ngày có khả năng mất thanh toán"/>
    <d v="2026-03-03T00:00:00"/>
    <s v=""/>
    <m/>
    <m/>
    <x v="0"/>
    <x v="0"/>
    <s v="SG002"/>
  </r>
  <r>
    <x v="11"/>
    <x v="11"/>
    <d v="2026-03-04T00:00:00"/>
    <s v="BH06827"/>
    <d v="2026-03-04T00:00:00"/>
    <n v="14910"/>
    <s v="260302-01003-00179"/>
    <n v="1178385"/>
    <n v="0"/>
    <n v="94271"/>
    <n v="1272656"/>
    <s v="Bán hàng"/>
    <m/>
    <m/>
    <n v="0"/>
    <n v="1272656"/>
    <n v="0"/>
    <n v="1272656"/>
    <d v="2026-03-04T00:00:00"/>
    <m/>
    <d v="2026-03-04T00:00:00"/>
    <n v="0"/>
    <m/>
    <n v="143.57187812500342"/>
    <s v="Nợ quá hạn hơn 120 ngày có khả năng mất thanh toán"/>
    <d v="2026-03-04T00:00:00"/>
    <s v=""/>
    <m/>
    <m/>
    <x v="0"/>
    <x v="0"/>
    <s v="SG002"/>
  </r>
  <r>
    <x v="5"/>
    <x v="5"/>
    <d v="2026-03-06T00:00:00"/>
    <s v="MDV00180"/>
    <d v="2026-03-06T00:00:00"/>
    <n v="2455"/>
    <s v="PHI HOAT DONG DUNG THU SAN PHAM T.22026"/>
    <n v="312257"/>
    <n v="0"/>
    <n v="31226"/>
    <n v="343483"/>
    <s v="Giảm công nợ"/>
    <d v="2026-03-11T00:00:00"/>
    <m/>
    <n v="0"/>
    <n v="-343483"/>
    <n v="-343483"/>
    <n v="0"/>
    <d v="2026-03-06T00:00:00"/>
    <m/>
    <d v="2026-03-06T00:00:00"/>
    <n v="0"/>
    <m/>
    <s v=""/>
    <s v="Đã thanh toán"/>
    <d v="2026-03-06T00:00:00"/>
    <d v="2026-03-11T00:00:00"/>
    <m/>
    <m/>
    <x v="0"/>
    <x v="0"/>
    <s v="SG011"/>
  </r>
  <r>
    <x v="5"/>
    <x v="5"/>
    <d v="2026-03-06T00:00:00"/>
    <s v="MDV00180"/>
    <d v="2026-03-06T00:00:00"/>
    <n v="2725"/>
    <s v="PHI DICH VU BAN HANG T2.2026"/>
    <n v="1040856"/>
    <n v="0"/>
    <n v="83268"/>
    <n v="1124124"/>
    <s v="Giảm công nợ"/>
    <d v="2026-03-11T00:00:00"/>
    <m/>
    <n v="0"/>
    <n v="-1124124"/>
    <n v="-1124124"/>
    <n v="0"/>
    <d v="2026-03-06T00:00:00"/>
    <m/>
    <d v="2026-03-06T00:00:00"/>
    <n v="0"/>
    <m/>
    <s v=""/>
    <s v="Đã thanh toán"/>
    <d v="2026-03-06T00:00:00"/>
    <d v="2026-03-11T00:00:00"/>
    <m/>
    <m/>
    <x v="0"/>
    <x v="0"/>
    <s v="SG011"/>
  </r>
  <r>
    <x v="6"/>
    <x v="6"/>
    <d v="2026-03-07T00:00:00"/>
    <s v="BH07474"/>
    <d v="2026-03-06T00:00:00"/>
    <n v="16264"/>
    <s v="TC260305-01004-00047"/>
    <n v="911240"/>
    <n v="0"/>
    <n v="72899"/>
    <n v="984139"/>
    <s v="Bán hàng"/>
    <m/>
    <m/>
    <n v="0"/>
    <n v="984139"/>
    <n v="0"/>
    <n v="984139"/>
    <d v="2026-03-06T00:00:00"/>
    <m/>
    <d v="2026-03-06T00:00:00"/>
    <n v="0"/>
    <m/>
    <n v="141.57187812500342"/>
    <s v="Nợ quá hạn hơn 120 ngày có khả năng mất thanh toán"/>
    <d v="2026-03-06T00:00:00"/>
    <s v=""/>
    <m/>
    <m/>
    <x v="0"/>
    <x v="0"/>
    <s v="SG011"/>
  </r>
  <r>
    <x v="5"/>
    <x v="5"/>
    <d v="2026-03-07T00:00:00"/>
    <s v="BH07475"/>
    <d v="2026-03-06T00:00:00"/>
    <n v="16265"/>
    <s v="TC260305-01006-00042"/>
    <n v="1822480"/>
    <n v="0"/>
    <n v="145798"/>
    <n v="1968278"/>
    <s v="Bán hàng"/>
    <m/>
    <m/>
    <n v="0"/>
    <n v="1968278"/>
    <n v="0"/>
    <n v="1968278"/>
    <d v="2026-03-06T00:00:00"/>
    <m/>
    <d v="2026-03-06T00:00:00"/>
    <n v="0"/>
    <m/>
    <n v="141.57187812500342"/>
    <s v="Nợ quá hạn hơn 120 ngày có khả năng mất thanh toán"/>
    <d v="2026-03-06T00:00:00"/>
    <s v=""/>
    <m/>
    <m/>
    <x v="0"/>
    <x v="0"/>
    <s v="SG011"/>
  </r>
  <r>
    <x v="4"/>
    <x v="4"/>
    <d v="2026-03-07T00:00:00"/>
    <s v="BH07476"/>
    <d v="2026-03-06T00:00:00"/>
    <n v="16266"/>
    <s v="TC260305-01013-00100"/>
    <n v="2976650"/>
    <n v="0"/>
    <n v="238132"/>
    <n v="3214782"/>
    <s v="Bán hàng"/>
    <m/>
    <m/>
    <n v="0"/>
    <n v="3214782"/>
    <n v="0"/>
    <n v="3214782"/>
    <d v="2026-03-06T00:00:00"/>
    <m/>
    <d v="2026-03-06T00:00:00"/>
    <n v="0"/>
    <m/>
    <n v="141.57187812500342"/>
    <s v="Nợ quá hạn hơn 120 ngày có khả năng mất thanh toán"/>
    <d v="2026-03-06T00:00:00"/>
    <s v=""/>
    <m/>
    <m/>
    <x v="0"/>
    <x v="0"/>
    <s v="SG011"/>
  </r>
  <r>
    <x v="1"/>
    <x v="1"/>
    <d v="2026-03-07T00:00:00"/>
    <s v="BH07626"/>
    <d v="2026-03-07T00:00:00"/>
    <n v="16283"/>
    <s v="260306-01001-00288 - LOTTE NAM SÀI GÒN"/>
    <n v="1190660"/>
    <n v="0"/>
    <n v="95253"/>
    <n v="1285913"/>
    <s v="Bán hàng"/>
    <m/>
    <m/>
    <n v="0"/>
    <n v="1285913"/>
    <n v="0"/>
    <n v="1285913"/>
    <d v="2026-03-07T00:00:00"/>
    <m/>
    <d v="2026-03-07T00:00:00"/>
    <n v="0"/>
    <m/>
    <n v="140.57187812500342"/>
    <s v="Nợ quá hạn hơn 120 ngày có khả năng mất thanh toán"/>
    <d v="2026-03-07T00:00:00"/>
    <s v=""/>
    <m/>
    <m/>
    <x v="0"/>
    <x v="0"/>
    <s v="SG009"/>
  </r>
  <r>
    <x v="8"/>
    <x v="8"/>
    <d v="2026-03-07T00:00:00"/>
    <s v="BH07647"/>
    <d v="2026-03-07T00:00:00"/>
    <n v="16304"/>
    <s v="260305-01010-00055"/>
    <n v="455620"/>
    <n v="0"/>
    <n v="36450"/>
    <n v="492070"/>
    <s v="Bán hàng"/>
    <m/>
    <m/>
    <n v="0"/>
    <n v="492070"/>
    <n v="0"/>
    <n v="492070"/>
    <d v="2026-03-07T00:00:00"/>
    <m/>
    <d v="2026-03-07T00:00:00"/>
    <n v="0"/>
    <m/>
    <n v="140.57187812500342"/>
    <s v="Nợ quá hạn hơn 120 ngày có khả năng mất thanh toán"/>
    <d v="2026-03-07T00:00:00"/>
    <s v=""/>
    <m/>
    <m/>
    <x v="0"/>
    <x v="0"/>
    <s v="SG039"/>
  </r>
  <r>
    <x v="1"/>
    <x v="1"/>
    <d v="2026-03-08T00:00:00"/>
    <s v="MDV00185"/>
    <d v="2026-03-08T00:00:00"/>
    <n v="3086"/>
    <s v="PHI HOAT DONG DUNG THU SAN PHAM T.22026"/>
    <n v="2131217"/>
    <n v="0"/>
    <n v="213122"/>
    <n v="2344339"/>
    <s v="Giảm công nợ"/>
    <d v="2026-03-11T00:00:00"/>
    <m/>
    <n v="0"/>
    <n v="-2344339"/>
    <n v="-2344339"/>
    <n v="0"/>
    <d v="2026-03-08T00:00:00"/>
    <m/>
    <d v="2026-03-08T00:00:00"/>
    <n v="0"/>
    <m/>
    <s v=""/>
    <s v="Đã thanh toán"/>
    <d v="2026-03-08T00:00:00"/>
    <d v="2026-03-11T00:00:00"/>
    <m/>
    <m/>
    <x v="0"/>
    <x v="0"/>
    <s v="SG009"/>
  </r>
  <r>
    <x v="1"/>
    <x v="1"/>
    <d v="2026-03-08T00:00:00"/>
    <s v="MDV00185"/>
    <d v="2026-03-11T00:00:00"/>
    <n v="3400"/>
    <s v="PHI DICH VU BAN HANG T2.2026"/>
    <n v="7104057"/>
    <n v="0"/>
    <n v="568325"/>
    <n v="7672382"/>
    <s v="Giảm công nợ"/>
    <d v="2026-03-11T00:00:00"/>
    <m/>
    <n v="0"/>
    <n v="-7672382"/>
    <n v="-7672382"/>
    <n v="0"/>
    <d v="2026-03-11T00:00:00"/>
    <m/>
    <d v="2026-03-11T00:00:00"/>
    <n v="0"/>
    <m/>
    <s v=""/>
    <s v="Đã thanh toán"/>
    <d v="2026-03-11T00:00:00"/>
    <d v="2026-03-11T00:00:00"/>
    <m/>
    <m/>
    <x v="0"/>
    <x v="0"/>
    <s v="SG009"/>
  </r>
  <r>
    <x v="3"/>
    <x v="3"/>
    <d v="2026-03-09T00:00:00"/>
    <s v="MDV00012"/>
    <d v="2026-03-09T00:00:00"/>
    <n v="2051"/>
    <s v="PHÍ HOẠT ĐỘNG DÙNG THỬ SẢN PHẨM"/>
    <n v="603729"/>
    <n v="0"/>
    <n v="60373"/>
    <n v="664102"/>
    <s v="Giảm công nợ"/>
    <d v="2026-03-11T00:00:00"/>
    <m/>
    <n v="0"/>
    <n v="-664102"/>
    <n v="-664102"/>
    <n v="0"/>
    <d v="2026-03-09T00:00:00"/>
    <m/>
    <d v="2026-03-09T00:00:00"/>
    <n v="0"/>
    <m/>
    <s v=""/>
    <s v="Đã thanh toán"/>
    <d v="2026-03-09T00:00:00"/>
    <d v="2026-03-11T00:00:00"/>
    <m/>
    <m/>
    <x v="0"/>
    <x v="0"/>
    <s v="SG011"/>
  </r>
  <r>
    <x v="3"/>
    <x v="3"/>
    <d v="2026-03-09T00:00:00"/>
    <s v="MDV00012"/>
    <d v="2026-03-09T00:00:00"/>
    <n v="2280"/>
    <s v="PHÍ BÁN HÀNG"/>
    <n v="2012429"/>
    <n v="0"/>
    <n v="160994"/>
    <n v="2173423"/>
    <s v="Giảm công nợ"/>
    <d v="2026-03-11T00:00:00"/>
    <m/>
    <n v="0"/>
    <n v="-2173423"/>
    <n v="-2173423"/>
    <n v="0"/>
    <d v="2026-03-09T00:00:00"/>
    <m/>
    <d v="2026-03-09T00:00:00"/>
    <n v="0"/>
    <m/>
    <s v=""/>
    <s v="Đã thanh toán"/>
    <d v="2026-03-09T00:00:00"/>
    <d v="2026-03-11T00:00:00"/>
    <m/>
    <m/>
    <x v="0"/>
    <x v="0"/>
    <s v="SG011"/>
  </r>
  <r>
    <x v="5"/>
    <x v="5"/>
    <d v="2026-03-10T00:00:00"/>
    <s v="BH07680"/>
    <d v="2026-03-09T00:00:00"/>
    <n v="17215"/>
    <s v="TC260309-01006-00137"/>
    <n v="1366860"/>
    <n v="0"/>
    <n v="109349"/>
    <n v="1476209"/>
    <s v="Bán hàng"/>
    <m/>
    <m/>
    <n v="0"/>
    <n v="1476209"/>
    <n v="0"/>
    <n v="1476209"/>
    <d v="2026-03-09T00:00:00"/>
    <m/>
    <d v="2026-03-09T00:00:00"/>
    <n v="0"/>
    <m/>
    <n v="138.57187812500342"/>
    <s v="Nợ quá hạn hơn 120 ngày có khả năng mất thanh toán"/>
    <d v="2026-03-09T00:00:00"/>
    <s v=""/>
    <m/>
    <m/>
    <x v="0"/>
    <x v="0"/>
    <s v="SG011"/>
  </r>
  <r>
    <x v="5"/>
    <x v="5"/>
    <d v="2026-03-10T00:00:00"/>
    <s v="BH07681"/>
    <d v="2026-03-09T00:00:00"/>
    <n v="17216"/>
    <s v="TC260309-01006-00339"/>
    <n v="595330"/>
    <n v="0"/>
    <n v="47626"/>
    <n v="642956"/>
    <s v="Bán hàng"/>
    <m/>
    <m/>
    <n v="0"/>
    <n v="642956"/>
    <n v="0"/>
    <n v="642956"/>
    <d v="2026-03-09T00:00:00"/>
    <m/>
    <d v="2026-03-09T00:00:00"/>
    <n v="0"/>
    <m/>
    <n v="138.57187812500342"/>
    <s v="Nợ quá hạn hơn 120 ngày có khả năng mất thanh toán"/>
    <d v="2026-03-09T00:00:00"/>
    <s v=""/>
    <m/>
    <m/>
    <x v="0"/>
    <x v="0"/>
    <s v="SG011"/>
  </r>
  <r>
    <x v="8"/>
    <x v="8"/>
    <d v="2026-03-10T00:00:00"/>
    <s v="MDV00178"/>
    <d v="2026-03-10T00:00:00"/>
    <n v="1890"/>
    <s v="PHI HOAT DONG DUNG THU SAN PHAM T.22026"/>
    <n v="60537"/>
    <n v="0"/>
    <n v="6054"/>
    <n v="66591"/>
    <s v="Giảm công nợ"/>
    <d v="2026-03-11T00:00:00"/>
    <m/>
    <n v="0"/>
    <n v="-66591"/>
    <n v="-66591"/>
    <n v="0"/>
    <d v="2026-03-10T00:00:00"/>
    <m/>
    <d v="2026-03-10T00:00:00"/>
    <n v="0"/>
    <m/>
    <s v=""/>
    <s v="Đã thanh toán"/>
    <d v="2026-03-10T00:00:00"/>
    <d v="2026-03-11T00:00:00"/>
    <m/>
    <m/>
    <x v="0"/>
    <x v="0"/>
    <s v="SG039"/>
  </r>
  <r>
    <x v="8"/>
    <x v="8"/>
    <d v="2026-03-10T00:00:00"/>
    <s v="MDV00178"/>
    <d v="2026-03-17T00:00:00"/>
    <n v="2133"/>
    <s v="PHI DICH VU BAN HANG T2.2026"/>
    <n v="201791"/>
    <n v="0"/>
    <n v="16143"/>
    <n v="217934"/>
    <s v="Giảm công nợ"/>
    <d v="2026-03-11T00:00:00"/>
    <m/>
    <n v="0"/>
    <n v="-217934"/>
    <n v="-217934"/>
    <n v="0"/>
    <d v="2026-03-17T00:00:00"/>
    <m/>
    <d v="2026-03-17T00:00:00"/>
    <n v="0"/>
    <m/>
    <s v=""/>
    <s v="Đã thanh toán"/>
    <d v="2026-03-17T00:00:00"/>
    <d v="2026-03-11T00:00:00"/>
    <m/>
    <m/>
    <x v="0"/>
    <x v="0"/>
    <s v="SG039"/>
  </r>
  <r>
    <x v="11"/>
    <x v="11"/>
    <d v="2026-03-10T00:00:00"/>
    <s v="MDV00183"/>
    <d v="2026-03-10T00:00:00"/>
    <n v="2142"/>
    <s v="PHI HOAT DONG DUNG THU SAN PHAM T.22026"/>
    <n v="58767"/>
    <n v="0"/>
    <n v="5877"/>
    <n v="64644"/>
    <s v="Giảm công nợ"/>
    <d v="2026-03-11T00:00:00"/>
    <m/>
    <n v="0"/>
    <n v="-64644"/>
    <n v="-64644"/>
    <n v="0"/>
    <d v="2026-03-10T00:00:00"/>
    <m/>
    <d v="2026-03-10T00:00:00"/>
    <n v="0"/>
    <m/>
    <s v=""/>
    <s v="Đã thanh toán"/>
    <d v="2026-03-10T00:00:00"/>
    <d v="2026-03-11T00:00:00"/>
    <m/>
    <m/>
    <x v="0"/>
    <x v="0"/>
    <s v="SG002"/>
  </r>
  <r>
    <x v="11"/>
    <x v="11"/>
    <d v="2026-03-10T00:00:00"/>
    <s v="MDV00183"/>
    <d v="2026-03-10T00:00:00"/>
    <n v="1790"/>
    <s v="PHI DICH VU BAN HANG T2.2026"/>
    <n v="195891"/>
    <n v="0"/>
    <n v="15671"/>
    <n v="211562"/>
    <s v="Giảm công nợ"/>
    <d v="2026-03-11T00:00:00"/>
    <m/>
    <n v="0"/>
    <n v="-211562"/>
    <n v="-211562"/>
    <n v="0"/>
    <d v="2026-03-10T00:00:00"/>
    <m/>
    <d v="2026-03-10T00:00:00"/>
    <n v="0"/>
    <m/>
    <s v=""/>
    <s v="Đã thanh toán"/>
    <d v="2026-03-10T00:00:00"/>
    <d v="2026-03-11T00:00:00"/>
    <m/>
    <m/>
    <x v="0"/>
    <x v="0"/>
    <s v="SG002"/>
  </r>
  <r>
    <x v="8"/>
    <x v="8"/>
    <d v="2026-03-11T00:00:00"/>
    <s v="BH07772"/>
    <d v="2026-03-11T00:00:00"/>
    <n v="17364"/>
    <s v="260309-01010-00131"/>
    <n v="455620"/>
    <n v="0"/>
    <n v="36450"/>
    <n v="492070"/>
    <s v="Bán hàng"/>
    <m/>
    <m/>
    <n v="0"/>
    <n v="492070"/>
    <n v="0"/>
    <n v="492070"/>
    <d v="2026-03-11T00:00:00"/>
    <m/>
    <d v="2026-03-11T00:00:00"/>
    <n v="0"/>
    <m/>
    <n v="136.57187812500342"/>
    <s v="Nợ quá hạn hơn 120 ngày có khả năng mất thanh toán"/>
    <d v="2026-03-11T00:00:00"/>
    <s v=""/>
    <m/>
    <m/>
    <x v="0"/>
    <x v="0"/>
    <s v="SG039"/>
  </r>
  <r>
    <x v="9"/>
    <x v="9"/>
    <d v="2026-03-11T00:00:00"/>
    <s v="BH07774"/>
    <d v="2026-03-11T00:00:00"/>
    <n v="17366"/>
    <s v="260309-01012-00414"/>
    <n v="1190660"/>
    <n v="0"/>
    <n v="95253"/>
    <n v="1285913"/>
    <s v="Bán hàng"/>
    <m/>
    <m/>
    <n v="0"/>
    <n v="1285913"/>
    <n v="0"/>
    <n v="1285913"/>
    <d v="2026-03-11T00:00:00"/>
    <m/>
    <d v="2026-03-11T00:00:00"/>
    <n v="0"/>
    <m/>
    <n v="136.57187812500342"/>
    <s v="Nợ quá hạn hơn 120 ngày có khả năng mất thanh toán"/>
    <d v="2026-03-11T00:00:00"/>
    <s v=""/>
    <m/>
    <m/>
    <x v="0"/>
    <x v="0"/>
    <s v="SG023"/>
  </r>
  <r>
    <x v="12"/>
    <x v="12"/>
    <d v="2026-03-11T00:00:00"/>
    <s v="MDV00010"/>
    <d v="2026-03-11T00:00:00"/>
    <n v="1622"/>
    <s v="PHÍ HOẠT ĐỘNG DÙNG THỬ SẢN PHẨM"/>
    <n v="283208"/>
    <n v="0"/>
    <n v="28321"/>
    <n v="311529"/>
    <s v="Giảm công nợ"/>
    <d v="2026-03-11T00:00:00"/>
    <m/>
    <n v="0"/>
    <n v="-311529"/>
    <n v="-311529"/>
    <n v="0"/>
    <d v="2026-03-11T00:00:00"/>
    <m/>
    <d v="2026-03-11T00:00:00"/>
    <n v="0"/>
    <m/>
    <s v=""/>
    <s v="Đã thanh toán"/>
    <d v="2026-03-11T00:00:00"/>
    <d v="2026-03-11T00:00:00"/>
    <m/>
    <m/>
    <x v="0"/>
    <x v="0"/>
    <s v="HN008"/>
  </r>
  <r>
    <x v="12"/>
    <x v="12"/>
    <d v="2026-03-11T00:00:00"/>
    <s v="MDV00010"/>
    <d v="2026-03-12T00:00:00"/>
    <n v="1875"/>
    <s v="PHÍ BÁN HÀNG"/>
    <n v="944026"/>
    <n v="0"/>
    <n v="75522"/>
    <n v="1019548"/>
    <s v="Giảm công nợ"/>
    <d v="2026-03-11T00:00:00"/>
    <m/>
    <n v="0"/>
    <n v="-1019548"/>
    <n v="-1019548"/>
    <n v="0"/>
    <d v="2026-03-12T00:00:00"/>
    <m/>
    <d v="2026-03-12T00:00:00"/>
    <n v="0"/>
    <m/>
    <s v=""/>
    <s v="Đã thanh toán"/>
    <d v="2026-03-12T00:00:00"/>
    <d v="2026-03-11T00:00:00"/>
    <m/>
    <m/>
    <x v="0"/>
    <x v="0"/>
    <s v="HN008"/>
  </r>
  <r>
    <x v="10"/>
    <x v="10"/>
    <d v="2026-03-11T00:00:00"/>
    <s v="MDV00179"/>
    <d v="2026-03-11T00:00:00"/>
    <n v="2028"/>
    <s v="PHI HOAT DONG DUNG THU SAN PHAM T.22026"/>
    <n v="64895"/>
    <n v="0"/>
    <n v="6490"/>
    <n v="71385"/>
    <s v="Giảm công nợ"/>
    <d v="2026-03-11T00:00:00"/>
    <m/>
    <n v="0"/>
    <n v="-71385"/>
    <n v="-71385"/>
    <n v="0"/>
    <d v="2026-03-11T00:00:00"/>
    <m/>
    <d v="2026-03-11T00:00:00"/>
    <n v="0"/>
    <m/>
    <s v=""/>
    <s v="Đã thanh toán"/>
    <d v="2026-03-11T00:00:00"/>
    <d v="2026-03-11T00:00:00"/>
    <m/>
    <m/>
    <x v="0"/>
    <x v="0"/>
    <s v="SG002"/>
  </r>
  <r>
    <x v="10"/>
    <x v="10"/>
    <d v="2026-03-11T00:00:00"/>
    <s v="MDV00179"/>
    <d v="2026-03-11T00:00:00"/>
    <n v="2027"/>
    <s v="PHI DICH VU BAN HANG T2.2026"/>
    <n v="216317"/>
    <n v="0"/>
    <n v="17305"/>
    <n v="233622"/>
    <s v="Giảm công nợ"/>
    <d v="2026-03-11T00:00:00"/>
    <m/>
    <n v="0"/>
    <n v="-233622"/>
    <n v="-233622"/>
    <n v="0"/>
    <d v="2026-03-11T00:00:00"/>
    <m/>
    <d v="2026-03-11T00:00:00"/>
    <n v="0"/>
    <m/>
    <s v=""/>
    <s v="Đã thanh toán"/>
    <d v="2026-03-11T00:00:00"/>
    <d v="2026-03-11T00:00:00"/>
    <m/>
    <m/>
    <x v="0"/>
    <x v="0"/>
    <s v="SG002"/>
  </r>
  <r>
    <x v="4"/>
    <x v="4"/>
    <d v="2026-03-11T00:00:00"/>
    <s v="MDV00186"/>
    <d v="2026-03-11T00:00:00"/>
    <n v="2299"/>
    <s v="PHI HOAT DONG DUNG THU SAN PHAM T.22026"/>
    <n v="638358"/>
    <n v="0"/>
    <n v="63836"/>
    <n v="702194"/>
    <s v="Giảm công nợ"/>
    <d v="2026-03-11T00:00:00"/>
    <m/>
    <n v="0"/>
    <n v="-702194"/>
    <n v="-702194"/>
    <n v="0"/>
    <d v="2026-03-11T00:00:00"/>
    <m/>
    <d v="2026-03-11T00:00:00"/>
    <n v="0"/>
    <m/>
    <s v=""/>
    <s v="Đã thanh toán"/>
    <d v="2026-03-11T00:00:00"/>
    <d v="2026-03-11T00:00:00"/>
    <m/>
    <m/>
    <x v="0"/>
    <x v="0"/>
    <s v="SG011"/>
  </r>
  <r>
    <x v="4"/>
    <x v="4"/>
    <d v="2026-03-11T00:00:00"/>
    <s v="MDV00186"/>
    <d v="2026-03-09T00:00:00"/>
    <n v="2079"/>
    <s v="PHI DICH VU BAN HANG T2.2026"/>
    <n v="2127859"/>
    <n v="0"/>
    <n v="170229"/>
    <n v="2298088"/>
    <s v="Giảm công nợ"/>
    <d v="2026-03-11T00:00:00"/>
    <m/>
    <n v="0"/>
    <n v="-2298088"/>
    <n v="-2298088"/>
    <n v="0"/>
    <d v="2026-03-09T00:00:00"/>
    <m/>
    <d v="2026-03-09T00:00:00"/>
    <n v="0"/>
    <m/>
    <s v=""/>
    <s v="Đã thanh toán"/>
    <d v="2026-03-09T00:00:00"/>
    <d v="2026-03-11T00:00:00"/>
    <m/>
    <m/>
    <x v="0"/>
    <x v="0"/>
    <s v="SG011"/>
  </r>
  <r>
    <x v="0"/>
    <x v="0"/>
    <d v="2026-03-12T00:00:00"/>
    <s v="BH07788"/>
    <d v="2026-03-11T00:00:00"/>
    <n v="18402"/>
    <s v="TC260311-01011-00014"/>
    <n v="2684955"/>
    <n v="0"/>
    <n v="214796"/>
    <n v="2899751"/>
    <s v="Bán hàng"/>
    <m/>
    <m/>
    <n v="0"/>
    <n v="2899751"/>
    <n v="0"/>
    <n v="2899751"/>
    <d v="2026-03-11T00:00:00"/>
    <m/>
    <d v="2026-03-11T00:00:00"/>
    <n v="0"/>
    <m/>
    <n v="136.57187812500342"/>
    <s v="Nợ quá hạn hơn 120 ngày có khả năng mất thanh toán"/>
    <d v="2026-03-11T00:00:00"/>
    <s v=""/>
    <m/>
    <m/>
    <x v="0"/>
    <x v="0"/>
    <s v="SG011"/>
  </r>
  <r>
    <x v="4"/>
    <x v="4"/>
    <d v="2026-03-12T00:00:00"/>
    <s v="BH07789"/>
    <d v="2026-03-11T00:00:00"/>
    <n v="18403"/>
    <s v="TC260311-01013-00069"/>
    <n v="583055"/>
    <n v="0"/>
    <n v="46644"/>
    <n v="629699"/>
    <s v="Bán hàng"/>
    <m/>
    <m/>
    <n v="0"/>
    <n v="629699"/>
    <n v="0"/>
    <n v="629699"/>
    <d v="2026-03-11T00:00:00"/>
    <m/>
    <d v="2026-03-11T00:00:00"/>
    <n v="0"/>
    <m/>
    <n v="136.57187812500342"/>
    <s v="Nợ quá hạn hơn 120 ngày có khả năng mất thanh toán"/>
    <d v="2026-03-11T00:00:00"/>
    <s v=""/>
    <m/>
    <m/>
    <x v="0"/>
    <x v="0"/>
    <s v="SG011"/>
  </r>
  <r>
    <x v="6"/>
    <x v="6"/>
    <d v="2026-03-12T00:00:00"/>
    <s v="BH07790"/>
    <d v="2026-03-11T00:00:00"/>
    <n v="18404"/>
    <s v="TC260311-01004-00123"/>
    <n v="2381320"/>
    <n v="0"/>
    <n v="190506"/>
    <n v="2571826"/>
    <s v="Bán hàng"/>
    <m/>
    <m/>
    <n v="0"/>
    <n v="2571826"/>
    <n v="0"/>
    <n v="2571826"/>
    <d v="2026-03-11T00:00:00"/>
    <m/>
    <d v="2026-03-11T00:00:00"/>
    <n v="0"/>
    <m/>
    <n v="136.57187812500342"/>
    <s v="Nợ quá hạn hơn 120 ngày có khả năng mất thanh toán"/>
    <d v="2026-03-11T00:00:00"/>
    <s v=""/>
    <m/>
    <m/>
    <x v="0"/>
    <x v="0"/>
    <s v="SG011"/>
  </r>
  <r>
    <x v="10"/>
    <x v="10"/>
    <d v="2026-03-12T00:00:00"/>
    <s v="BH07829"/>
    <d v="2026-03-12T00:00:00"/>
    <n v="18443"/>
    <s v="260310-01005-00077"/>
    <n v="1166110"/>
    <n v="0"/>
    <n v="93289"/>
    <n v="1259399"/>
    <s v="Bán hàng"/>
    <m/>
    <m/>
    <n v="0"/>
    <n v="1259399"/>
    <n v="0"/>
    <n v="1259399"/>
    <d v="2026-03-12T00:00:00"/>
    <m/>
    <d v="2026-03-12T00:00:00"/>
    <n v="0"/>
    <m/>
    <n v="135.57187812500342"/>
    <s v="Nợ quá hạn hơn 120 ngày có khả năng mất thanh toán"/>
    <d v="2026-03-12T00:00:00"/>
    <s v=""/>
    <m/>
    <m/>
    <x v="0"/>
    <x v="0"/>
    <s v="SG002"/>
  </r>
  <r>
    <x v="10"/>
    <x v="10"/>
    <d v="2026-03-12T00:00:00"/>
    <s v="BH07830"/>
    <d v="2026-03-12T00:00:00"/>
    <n v="18444"/>
    <s v="260309-01005-00233"/>
    <n v="595330"/>
    <n v="0"/>
    <n v="47626"/>
    <n v="642956"/>
    <s v="Bán hàng"/>
    <m/>
    <m/>
    <n v="0"/>
    <n v="642956"/>
    <n v="0"/>
    <n v="642956"/>
    <d v="2026-03-12T00:00:00"/>
    <m/>
    <d v="2026-03-12T00:00:00"/>
    <n v="0"/>
    <m/>
    <n v="135.57187812500342"/>
    <s v="Nợ quá hạn hơn 120 ngày có khả năng mất thanh toán"/>
    <d v="2026-03-12T00:00:00"/>
    <s v=""/>
    <m/>
    <m/>
    <x v="0"/>
    <x v="0"/>
    <s v="SG002"/>
  </r>
  <r>
    <x v="2"/>
    <x v="2"/>
    <d v="2026-03-12T00:00:00"/>
    <s v="MDV00177"/>
    <d v="2026-03-12T00:00:00"/>
    <n v="2009"/>
    <s v="PHI HOAT DONG DUNG THU SAN PHAM T.22026"/>
    <n v="802358"/>
    <n v="0"/>
    <n v="80236"/>
    <n v="882594"/>
    <s v="Giảm công nợ"/>
    <d v="2026-03-11T00:00:00"/>
    <m/>
    <n v="0"/>
    <n v="-882594"/>
    <n v="-882594"/>
    <n v="0"/>
    <d v="2026-03-12T00:00:00"/>
    <m/>
    <d v="2026-03-12T00:00:00"/>
    <n v="0"/>
    <m/>
    <s v=""/>
    <s v="Đã thanh toán"/>
    <d v="2026-03-12T00:00:00"/>
    <d v="2026-03-11T00:00:00"/>
    <m/>
    <m/>
    <x v="0"/>
    <x v="0"/>
    <s v="SG002"/>
  </r>
  <r>
    <x v="2"/>
    <x v="2"/>
    <d v="2026-03-12T00:00:00"/>
    <s v="MDV00177"/>
    <d v="2026-03-12T00:00:00"/>
    <n v="2277"/>
    <s v="PHI DICH VU BAN HANG T2.2026"/>
    <n v="2674527"/>
    <n v="0"/>
    <n v="213962"/>
    <n v="2888489"/>
    <s v="Giảm công nợ"/>
    <d v="2026-03-11T00:00:00"/>
    <m/>
    <n v="0"/>
    <n v="-2888489"/>
    <n v="-2888489"/>
    <n v="0"/>
    <d v="2026-03-12T00:00:00"/>
    <m/>
    <d v="2026-03-12T00:00:00"/>
    <n v="0"/>
    <m/>
    <s v=""/>
    <s v="Đã thanh toán"/>
    <d v="2026-03-12T00:00:00"/>
    <d v="2026-03-11T00:00:00"/>
    <m/>
    <m/>
    <x v="0"/>
    <x v="0"/>
    <s v="SG002"/>
  </r>
  <r>
    <x v="0"/>
    <x v="0"/>
    <d v="2026-03-12T00:00:00"/>
    <s v="MDV00182"/>
    <d v="2026-03-12T00:00:00"/>
    <n v="2496"/>
    <s v="PHI HOAT DONG DUNG THU SAN PHAM T.22026"/>
    <n v="171884"/>
    <n v="0"/>
    <n v="17188"/>
    <n v="189072"/>
    <s v="Giảm công nợ"/>
    <d v="2026-03-11T00:00:00"/>
    <m/>
    <n v="0"/>
    <n v="-189072"/>
    <n v="-189072"/>
    <n v="0"/>
    <d v="2026-03-12T00:00:00"/>
    <m/>
    <d v="2026-03-12T00:00:00"/>
    <n v="0"/>
    <m/>
    <s v=""/>
    <s v="Đã thanh toán"/>
    <d v="2026-03-12T00:00:00"/>
    <d v="2026-03-11T00:00:00"/>
    <m/>
    <m/>
    <x v="0"/>
    <x v="0"/>
    <s v="SG011"/>
  </r>
  <r>
    <x v="0"/>
    <x v="0"/>
    <d v="2026-03-12T00:00:00"/>
    <s v="MDV00182"/>
    <d v="2026-03-12T00:00:00"/>
    <n v="2062"/>
    <s v="PHI DICH VU BAN HANG T2.2026"/>
    <n v="572945"/>
    <n v="0"/>
    <n v="45836"/>
    <n v="618781"/>
    <s v="Giảm công nợ"/>
    <d v="2026-03-11T00:00:00"/>
    <m/>
    <n v="0"/>
    <n v="-618781"/>
    <n v="-618781"/>
    <n v="0"/>
    <d v="2026-03-12T00:00:00"/>
    <m/>
    <d v="2026-03-12T00:00:00"/>
    <n v="0"/>
    <m/>
    <s v=""/>
    <s v="Đã thanh toán"/>
    <d v="2026-03-12T00:00:00"/>
    <d v="2026-03-11T00:00:00"/>
    <m/>
    <m/>
    <x v="0"/>
    <x v="0"/>
    <s v="SG011"/>
  </r>
  <r>
    <x v="11"/>
    <x v="11"/>
    <d v="2026-03-13T00:00:00"/>
    <s v="BH07859"/>
    <d v="2026-03-13T00:00:00"/>
    <n v="18479"/>
    <s v="260311-01003-00001"/>
    <n v="1038675"/>
    <n v="0"/>
    <n v="83094"/>
    <n v="1121769"/>
    <s v="Bán hàng"/>
    <m/>
    <m/>
    <n v="0"/>
    <n v="1121769"/>
    <n v="0"/>
    <n v="1121769"/>
    <d v="2026-03-13T00:00:00"/>
    <m/>
    <d v="2026-03-13T00:00:00"/>
    <n v="0"/>
    <m/>
    <n v="134.57187812500342"/>
    <s v="Nợ quá hạn hơn 120 ngày có khả năng mất thanh toán"/>
    <d v="2026-03-13T00:00:00"/>
    <s v=""/>
    <m/>
    <m/>
    <x v="0"/>
    <x v="0"/>
    <s v="SG002"/>
  </r>
  <r>
    <x v="11"/>
    <x v="11"/>
    <d v="2026-03-13T00:00:00"/>
    <s v="BH07860"/>
    <d v="2026-03-13T00:00:00"/>
    <n v="18480"/>
    <s v="260309-01003-00182"/>
    <n v="1166110"/>
    <n v="0"/>
    <n v="93289"/>
    <n v="1259399"/>
    <s v="Bán hàng"/>
    <m/>
    <m/>
    <n v="0"/>
    <n v="1259399"/>
    <n v="0"/>
    <n v="1259399"/>
    <d v="2026-03-13T00:00:00"/>
    <m/>
    <d v="2026-03-13T00:00:00"/>
    <n v="0"/>
    <m/>
    <n v="134.57187812500342"/>
    <s v="Nợ quá hạn hơn 120 ngày có khả năng mất thanh toán"/>
    <d v="2026-03-13T00:00:00"/>
    <s v=""/>
    <m/>
    <m/>
    <x v="0"/>
    <x v="0"/>
    <s v="SG002"/>
  </r>
  <r>
    <x v="8"/>
    <x v="8"/>
    <d v="2026-03-13T00:00:00"/>
    <s v="BH07884"/>
    <d v="2026-03-13T00:00:00"/>
    <n v="18863"/>
    <s v="260312-01010-00120"/>
    <n v="1190660"/>
    <n v="0"/>
    <n v="95253"/>
    <n v="1285913"/>
    <s v="Bán hàng"/>
    <m/>
    <m/>
    <n v="0"/>
    <n v="1285913"/>
    <n v="0"/>
    <n v="1285913"/>
    <d v="2026-03-13T00:00:00"/>
    <m/>
    <d v="2026-03-13T00:00:00"/>
    <n v="0"/>
    <m/>
    <n v="134.57187812500342"/>
    <s v="Nợ quá hạn hơn 120 ngày có khả năng mất thanh toán"/>
    <d v="2026-03-13T00:00:00"/>
    <s v=""/>
    <m/>
    <m/>
    <x v="0"/>
    <x v="0"/>
    <s v="SG039"/>
  </r>
  <r>
    <x v="12"/>
    <x v="12"/>
    <d v="2026-03-13T00:00:00"/>
    <s v="BH21787"/>
    <d v="2026-03-13T00:00:00"/>
    <n v="19025"/>
    <s v="Bán hàng CÔNG TY CỔ PHẦN TRUNG TÂM THƯƠNG MẠI LOTTE VIỆT NAM - CHI NHÁNH BA ĐÌNH theo hóa đơn 00019025"/>
    <n v="1506570"/>
    <n v="0"/>
    <n v="120526"/>
    <n v="1627096"/>
    <s v="Bán hàng"/>
    <m/>
    <m/>
    <n v="0"/>
    <n v="1627096"/>
    <n v="0"/>
    <n v="1627096"/>
    <d v="2026-03-13T00:00:00"/>
    <m/>
    <d v="2026-03-13T00:00:00"/>
    <n v="0"/>
    <m/>
    <n v="134.57187812500342"/>
    <s v="Nợ quá hạn hơn 120 ngày có khả năng mất thanh toán"/>
    <d v="2026-03-13T00:00:00"/>
    <s v=""/>
    <m/>
    <m/>
    <x v="0"/>
    <x v="0"/>
    <s v="HN008"/>
  </r>
  <r>
    <x v="7"/>
    <x v="7"/>
    <d v="2026-03-13T00:00:00"/>
    <s v="BH21789"/>
    <d v="2026-03-13T00:00:00"/>
    <n v="19026"/>
    <s v="Bán hàng CÔNG TY CỔ PHẦN TRUNG TÂM THƯƠNG MẠI LOTTE VIỆT NAM - CHI NHÁNH TÂY HỒ theo hóa đơn 00019026"/>
    <n v="2217060"/>
    <n v="0"/>
    <n v="177365"/>
    <n v="2394425"/>
    <s v="Bán hàng"/>
    <m/>
    <m/>
    <n v="0"/>
    <n v="2394425"/>
    <n v="0"/>
    <n v="2394425"/>
    <d v="2026-03-13T00:00:00"/>
    <m/>
    <d v="2026-03-13T00:00:00"/>
    <n v="0"/>
    <m/>
    <n v="134.57187812500342"/>
    <s v="Nợ quá hạn hơn 120 ngày có khả năng mất thanh toán"/>
    <d v="2026-03-13T00:00:00"/>
    <s v=""/>
    <m/>
    <m/>
    <x v="0"/>
    <x v="0"/>
    <s v="HN008"/>
  </r>
  <r>
    <x v="4"/>
    <x v="4"/>
    <d v="2026-03-14T00:00:00"/>
    <s v="BH08337"/>
    <d v="2026-03-13T00:00:00"/>
    <n v="19029"/>
    <s v="TC260313-01013-00028"/>
    <n v="1785990"/>
    <n v="0"/>
    <n v="142879"/>
    <n v="1928869"/>
    <s v="Bán hàng"/>
    <m/>
    <m/>
    <n v="0"/>
    <n v="1928869"/>
    <n v="0"/>
    <n v="1928869"/>
    <d v="2026-03-13T00:00:00"/>
    <m/>
    <d v="2026-03-13T00:00:00"/>
    <n v="0"/>
    <m/>
    <n v="134.57187812500342"/>
    <s v="Nợ quá hạn hơn 120 ngày có khả năng mất thanh toán"/>
    <d v="2026-03-13T00:00:00"/>
    <s v=""/>
    <m/>
    <m/>
    <x v="0"/>
    <x v="0"/>
    <s v="SG011"/>
  </r>
  <r>
    <x v="1"/>
    <x v="1"/>
    <d v="2026-03-14T00:00:00"/>
    <s v="BH08343"/>
    <d v="2026-03-14T00:00:00"/>
    <n v="19036"/>
    <s v="260313-01001-00228 - LOTTE NAM SÀI GÒN"/>
    <n v="1190660"/>
    <n v="0"/>
    <n v="95253"/>
    <n v="1285913"/>
    <s v="Bán hàng"/>
    <m/>
    <m/>
    <n v="0"/>
    <n v="1285913"/>
    <n v="0"/>
    <n v="1285913"/>
    <d v="2026-03-14T00:00:00"/>
    <m/>
    <d v="2026-03-14T00:00:00"/>
    <n v="0"/>
    <m/>
    <n v="133.57187812500342"/>
    <s v="Nợ quá hạn hơn 120 ngày có khả năng mất thanh toán"/>
    <d v="2026-03-14T00:00:00"/>
    <s v=""/>
    <m/>
    <m/>
    <x v="0"/>
    <x v="0"/>
    <s v="SG009"/>
  </r>
  <r>
    <x v="12"/>
    <x v="12"/>
    <d v="2026-03-14T00:00:00"/>
    <s v="BH21920"/>
    <d v="2026-03-14T00:00:00"/>
    <n v="374"/>
    <s v="Điều chỉnh giảm hóa đơn 00010470 09/02/2026 về 0 do khách hàng không nhận hàng"/>
    <n v="-1952680"/>
    <n v="0"/>
    <n v="-156214"/>
    <n v="-2108894"/>
    <s v="Bán hàng"/>
    <m/>
    <m/>
    <n v="0"/>
    <n v="-2108894"/>
    <n v="0"/>
    <n v="-2108894"/>
    <d v="2026-03-14T00:00:00"/>
    <m/>
    <d v="2026-03-14T00:00:00"/>
    <n v="0"/>
    <m/>
    <n v="133.57187812500342"/>
    <s v="Nợ quá hạn hơn 120 ngày có khả năng mất thanh toán"/>
    <d v="2026-03-14T00:00:00"/>
    <s v=""/>
    <m/>
    <m/>
    <x v="0"/>
    <x v="0"/>
    <s v="HN008"/>
  </r>
  <r>
    <x v="9"/>
    <x v="9"/>
    <d v="2026-03-14T00:00:00"/>
    <s v="MDV00184"/>
    <d v="2026-03-14T00:00:00"/>
    <n v="3054"/>
    <s v="PHI HOAT DONG DUNG THU SAN PHAM T.22026"/>
    <n v="1484271"/>
    <n v="0"/>
    <n v="148427"/>
    <n v="1632698"/>
    <s v="Giảm công nợ"/>
    <d v="2026-03-11T00:00:00"/>
    <m/>
    <n v="0"/>
    <n v="-1632698"/>
    <n v="-1632698"/>
    <n v="0"/>
    <d v="2026-03-14T00:00:00"/>
    <m/>
    <d v="2026-03-14T00:00:00"/>
    <n v="0"/>
    <m/>
    <s v=""/>
    <s v="Đã thanh toán"/>
    <d v="2026-03-14T00:00:00"/>
    <d v="2026-03-11T00:00:00"/>
    <m/>
    <m/>
    <x v="0"/>
    <x v="0"/>
    <s v="SG023"/>
  </r>
  <r>
    <x v="9"/>
    <x v="9"/>
    <d v="2026-03-14T00:00:00"/>
    <s v="MDV00184"/>
    <d v="2026-03-09T00:00:00"/>
    <n v="2433"/>
    <s v="PHI DICH VU BAN HANG T2.2026"/>
    <n v="4947570"/>
    <n v="0"/>
    <n v="395806"/>
    <n v="5343376"/>
    <s v="Giảm công nợ"/>
    <d v="2026-03-11T00:00:00"/>
    <m/>
    <n v="0"/>
    <n v="-5343376"/>
    <n v="-5343376"/>
    <n v="0"/>
    <d v="2026-03-09T00:00:00"/>
    <m/>
    <d v="2026-03-09T00:00:00"/>
    <n v="0"/>
    <m/>
    <s v=""/>
    <s v="Đã thanh toán"/>
    <d v="2026-03-09T00:00:00"/>
    <d v="2026-03-11T00:00:00"/>
    <m/>
    <m/>
    <x v="0"/>
    <x v="0"/>
    <s v="SG023"/>
  </r>
  <r>
    <x v="13"/>
    <x v="13"/>
    <d v="2026-03-14T00:00:00"/>
    <s v="MDV00187"/>
    <d v="2026-03-14T00:00:00"/>
    <n v="2389"/>
    <s v="PHI HOAT DONG DUNG THU SAN PHAM T.22026"/>
    <n v="58571"/>
    <n v="0"/>
    <n v="5857"/>
    <n v="64428"/>
    <s v="Giảm công nợ"/>
    <d v="2026-03-11T00:00:00"/>
    <m/>
    <n v="0"/>
    <n v="-64428"/>
    <n v="-64428"/>
    <n v="0"/>
    <d v="2026-03-14T00:00:00"/>
    <m/>
    <d v="2026-03-14T00:00:00"/>
    <n v="0"/>
    <m/>
    <s v=""/>
    <s v="Đã thanh toán"/>
    <d v="2026-03-14T00:00:00"/>
    <d v="2026-03-11T00:00:00"/>
    <m/>
    <m/>
    <x v="0"/>
    <x v="0"/>
    <s v="SG023"/>
  </r>
  <r>
    <x v="13"/>
    <x v="13"/>
    <d v="2026-03-14T00:00:00"/>
    <s v="MDV00187"/>
    <d v="2026-03-10T00:00:00"/>
    <n v="1956"/>
    <s v="PHI DICH VU BAN HANG T2.2026"/>
    <n v="195236"/>
    <n v="0"/>
    <n v="15619"/>
    <n v="210855"/>
    <s v="Giảm công nợ"/>
    <d v="2026-03-11T00:00:00"/>
    <m/>
    <n v="0"/>
    <n v="-210855"/>
    <n v="-210855"/>
    <n v="0"/>
    <d v="2026-03-10T00:00:00"/>
    <m/>
    <d v="2026-03-10T00:00:00"/>
    <n v="0"/>
    <m/>
    <s v=""/>
    <s v="Đã thanh toán"/>
    <d v="2026-03-10T00:00:00"/>
    <d v="2026-03-11T00:00:00"/>
    <m/>
    <m/>
    <x v="0"/>
    <x v="0"/>
    <s v="SG023"/>
  </r>
  <r>
    <x v="7"/>
    <x v="7"/>
    <d v="2026-03-16T00:00:00"/>
    <s v="MDV00011"/>
    <d v="2026-03-16T00:00:00"/>
    <n v="2317"/>
    <s v="PHÍ HOẠT ĐỘNG DÙNG THỬ SẢN PHẨM"/>
    <n v="432683"/>
    <n v="0"/>
    <n v="43268"/>
    <n v="475951"/>
    <s v="Giảm công nợ"/>
    <d v="2026-03-11T00:00:00"/>
    <m/>
    <n v="0"/>
    <n v="-475951"/>
    <n v="-475951"/>
    <n v="0"/>
    <d v="2026-03-16T00:00:00"/>
    <m/>
    <d v="2026-03-16T00:00:00"/>
    <n v="0"/>
    <m/>
    <s v=""/>
    <s v="Đã thanh toán"/>
    <d v="2026-03-16T00:00:00"/>
    <d v="2026-03-11T00:00:00"/>
    <m/>
    <m/>
    <x v="0"/>
    <x v="0"/>
    <s v="HN008"/>
  </r>
  <r>
    <x v="7"/>
    <x v="7"/>
    <d v="2026-03-16T00:00:00"/>
    <s v="MDV00011"/>
    <d v="2026-03-16T00:00:00"/>
    <n v="2062"/>
    <s v="PHÍ BÁN HÀNG"/>
    <n v="1442278"/>
    <n v="0"/>
    <n v="115382"/>
    <n v="1557660"/>
    <s v="Giảm công nợ"/>
    <d v="2026-03-11T00:00:00"/>
    <m/>
    <n v="0"/>
    <n v="-1557660"/>
    <n v="-1557660"/>
    <n v="0"/>
    <d v="2026-03-16T00:00:00"/>
    <m/>
    <d v="2026-03-16T00:00:00"/>
    <n v="0"/>
    <m/>
    <s v=""/>
    <s v="Đã thanh toán"/>
    <d v="2026-03-16T00:00:00"/>
    <d v="2026-03-11T00:00:00"/>
    <m/>
    <m/>
    <x v="0"/>
    <x v="0"/>
    <s v="HN008"/>
  </r>
  <r>
    <x v="6"/>
    <x v="6"/>
    <d v="2026-03-16T00:00:00"/>
    <s v="MDV00181"/>
    <d v="2026-03-16T00:00:00"/>
    <n v="3192"/>
    <s v="PHI HOAT DONG DUNG THU SAN PHAM T.22026"/>
    <n v="55551"/>
    <n v="0"/>
    <n v="5555"/>
    <n v="61106"/>
    <s v="Giảm công nợ"/>
    <d v="2026-03-11T00:00:00"/>
    <m/>
    <n v="0"/>
    <n v="-61106"/>
    <n v="-61106"/>
    <n v="0"/>
    <d v="2026-03-16T00:00:00"/>
    <m/>
    <d v="2026-03-16T00:00:00"/>
    <n v="0"/>
    <m/>
    <s v=""/>
    <s v="Đã thanh toán"/>
    <d v="2026-03-16T00:00:00"/>
    <d v="2026-03-11T00:00:00"/>
    <m/>
    <m/>
    <x v="0"/>
    <x v="0"/>
    <s v="SG011"/>
  </r>
  <r>
    <x v="6"/>
    <x v="6"/>
    <d v="2026-03-16T00:00:00"/>
    <s v="MDV00181"/>
    <d v="2026-03-09T00:00:00"/>
    <n v="2695"/>
    <s v="PHI DICH VU BAN HANG T2.2026"/>
    <n v="185169"/>
    <n v="0"/>
    <n v="14814"/>
    <n v="199983"/>
    <s v="Giảm công nợ"/>
    <d v="2026-03-11T00:00:00"/>
    <m/>
    <n v="0"/>
    <n v="-199983"/>
    <n v="-199983"/>
    <n v="0"/>
    <d v="2026-03-09T00:00:00"/>
    <m/>
    <d v="2026-03-09T00:00:00"/>
    <n v="0"/>
    <m/>
    <s v=""/>
    <s v="Đã thanh toán"/>
    <d v="2026-03-09T00:00:00"/>
    <d v="2026-03-11T00:00:00"/>
    <m/>
    <m/>
    <x v="0"/>
    <x v="0"/>
    <s v="SG011"/>
  </r>
  <r>
    <x v="1"/>
    <x v="1"/>
    <d v="2026-03-17T00:00:00"/>
    <s v="00000375"/>
    <d v="2026-03-17T00:00:00"/>
    <n v="375"/>
    <s v="Điều chỉnh tên hàng từ &quot;Gà hun cỏ xạ hương Coop Select 500g&quot; thành &quot;Gà muối hun cỏ xạ hương 500g&quot;"/>
    <n v="0"/>
    <n v="0"/>
    <n v="0"/>
    <n v="0"/>
    <s v="Bán hàng"/>
    <m/>
    <m/>
    <n v="0"/>
    <n v="0"/>
    <n v="0"/>
    <n v="0"/>
    <d v="2026-03-17T00:00:00"/>
    <m/>
    <d v="2026-03-17T00:00:00"/>
    <n v="0"/>
    <m/>
    <s v=""/>
    <s v="Đã thanh toán"/>
    <d v="2026-03-17T00:00:00"/>
    <s v=""/>
    <m/>
    <m/>
    <x v="0"/>
    <x v="0"/>
    <s v="SG009"/>
  </r>
  <r>
    <x v="2"/>
    <x v="2"/>
    <d v="2026-03-17T00:00:00"/>
    <s v="BH08449"/>
    <d v="2026-03-16T00:00:00"/>
    <n v="19136"/>
    <s v="TC260314-01009-00023"/>
    <n v="5394460"/>
    <n v="0"/>
    <n v="431557"/>
    <n v="5826017"/>
    <s v="Bán hàng"/>
    <m/>
    <m/>
    <n v="0"/>
    <n v="5826017"/>
    <n v="0"/>
    <n v="5826017"/>
    <d v="2026-03-16T00:00:00"/>
    <m/>
    <d v="2026-03-16T00:00:00"/>
    <n v="0"/>
    <m/>
    <n v="131.57187812500342"/>
    <s v="Nợ quá hạn hơn 120 ngày có khả năng mất thanh toán"/>
    <d v="2026-03-16T00:00:00"/>
    <s v=""/>
    <m/>
    <m/>
    <x v="0"/>
    <x v="0"/>
    <s v="SG002"/>
  </r>
  <r>
    <x v="1"/>
    <x v="1"/>
    <d v="2026-03-17T00:00:00"/>
    <s v="BH08450"/>
    <d v="2026-03-17T00:00:00"/>
    <n v="19182"/>
    <s v="260314-01001-00130 - LOTTE NAM SÀI GÒN"/>
    <n v="1190660"/>
    <n v="0"/>
    <n v="95253"/>
    <n v="1285913"/>
    <s v="Bán hàng"/>
    <m/>
    <m/>
    <n v="0"/>
    <n v="1285913"/>
    <n v="0"/>
    <n v="1285913"/>
    <d v="2026-03-17T00:00:00"/>
    <m/>
    <d v="2026-03-17T00:00:00"/>
    <n v="0"/>
    <m/>
    <n v="130.57187812500342"/>
    <s v="Nợ quá hạn hơn 120 ngày có khả năng mất thanh toán"/>
    <d v="2026-03-17T00:00:00"/>
    <s v=""/>
    <m/>
    <m/>
    <x v="0"/>
    <x v="0"/>
    <s v="SG009"/>
  </r>
  <r>
    <x v="1"/>
    <x v="1"/>
    <d v="2026-03-17T00:00:00"/>
    <s v="BH08451"/>
    <d v="2026-03-17T00:00:00"/>
    <n v="19183"/>
    <s v="260316-01001-00388 - LOTTE NAM SÀI GÒN"/>
    <n v="1190660"/>
    <n v="0"/>
    <n v="95253"/>
    <n v="1285913"/>
    <s v="Bán hàng"/>
    <m/>
    <m/>
    <n v="0"/>
    <n v="1285913"/>
    <n v="0"/>
    <n v="1285913"/>
    <d v="2026-03-17T00:00:00"/>
    <m/>
    <d v="2026-03-17T00:00:00"/>
    <n v="0"/>
    <m/>
    <n v="130.57187812500342"/>
    <s v="Nợ quá hạn hơn 120 ngày có khả năng mất thanh toán"/>
    <d v="2026-03-17T00:00:00"/>
    <s v=""/>
    <m/>
    <m/>
    <x v="0"/>
    <x v="0"/>
    <s v="SG009"/>
  </r>
  <r>
    <x v="10"/>
    <x v="10"/>
    <d v="2026-03-17T00:00:00"/>
    <s v="BH08461"/>
    <d v="2026-03-17T00:00:00"/>
    <n v="19189"/>
    <s v="260316-01005-00119"/>
    <n v="455620"/>
    <n v="0"/>
    <n v="36450"/>
    <n v="492070"/>
    <s v="Bán hàng"/>
    <m/>
    <m/>
    <n v="0"/>
    <n v="492070"/>
    <n v="0"/>
    <n v="492070"/>
    <d v="2026-03-17T00:00:00"/>
    <m/>
    <d v="2026-03-17T00:00:00"/>
    <n v="0"/>
    <m/>
    <n v="130.57187812500342"/>
    <s v="Nợ quá hạn hơn 120 ngày có khả năng mất thanh toán"/>
    <d v="2026-03-17T00:00:00"/>
    <s v=""/>
    <m/>
    <m/>
    <x v="0"/>
    <x v="0"/>
    <s v="SG002"/>
  </r>
  <r>
    <x v="7"/>
    <x v="7"/>
    <d v="2026-03-17T00:00:00"/>
    <s v="BH22367"/>
    <d v="2026-03-17T00:00:00"/>
    <n v="19190"/>
    <s v="Bán hàng CÔNG TY CỔ PHẦN TRUNG TÂM THƯƠNG MẠI LOTTE VIỆT NAM - CHI NHÁNH TÂY HỒ theo hóa đơn 00019190"/>
    <n v="1984675"/>
    <n v="0"/>
    <n v="158774"/>
    <n v="2143449"/>
    <s v="Bán hàng"/>
    <m/>
    <m/>
    <n v="0"/>
    <n v="2143449"/>
    <n v="0"/>
    <n v="2143449"/>
    <d v="2026-03-17T00:00:00"/>
    <m/>
    <d v="2026-03-17T00:00:00"/>
    <n v="0"/>
    <m/>
    <n v="130.57187812500342"/>
    <s v="Nợ quá hạn hơn 120 ngày có khả năng mất thanh toán"/>
    <d v="2026-03-17T00:00:00"/>
    <s v=""/>
    <m/>
    <m/>
    <x v="0"/>
    <x v="0"/>
    <s v="HN008"/>
  </r>
  <r>
    <x v="0"/>
    <x v="0"/>
    <d v="2026-03-19T00:00:00"/>
    <s v="BH08564"/>
    <d v="2026-03-18T00:00:00"/>
    <n v="20690"/>
    <s v="TC260318-01011-00024"/>
    <n v="1073435"/>
    <n v="0"/>
    <n v="85875"/>
    <n v="1159310"/>
    <s v="Bán hàng"/>
    <m/>
    <m/>
    <n v="0"/>
    <n v="1159310"/>
    <n v="0"/>
    <n v="1159310"/>
    <d v="2026-03-18T00:00:00"/>
    <m/>
    <d v="2026-03-18T00:00:00"/>
    <n v="0"/>
    <m/>
    <n v="129.57187812500342"/>
    <s v="Nợ quá hạn hơn 120 ngày có khả năng mất thanh toán"/>
    <d v="2026-03-18T00:00:00"/>
    <s v=""/>
    <m/>
    <m/>
    <x v="0"/>
    <x v="0"/>
    <s v="SG011"/>
  </r>
  <r>
    <x v="4"/>
    <x v="4"/>
    <d v="2026-03-19T00:00:00"/>
    <s v="BH08565"/>
    <d v="2026-03-18T00:00:00"/>
    <n v="20691"/>
    <s v="TC260318-01013-00049"/>
    <n v="1785990"/>
    <n v="0"/>
    <n v="142879"/>
    <n v="1928869"/>
    <s v="Bán hàng"/>
    <m/>
    <m/>
    <n v="0"/>
    <n v="1928869"/>
    <n v="0"/>
    <n v="1928869"/>
    <d v="2026-03-18T00:00:00"/>
    <m/>
    <d v="2026-03-18T00:00:00"/>
    <n v="0"/>
    <m/>
    <n v="129.57187812500342"/>
    <s v="Nợ quá hạn hơn 120 ngày có khả năng mất thanh toán"/>
    <d v="2026-03-18T00:00:00"/>
    <s v=""/>
    <m/>
    <m/>
    <x v="0"/>
    <x v="0"/>
    <s v="SG011"/>
  </r>
  <r>
    <x v="11"/>
    <x v="11"/>
    <d v="2026-03-19T00:00:00"/>
    <s v="BH08589"/>
    <d v="2026-03-19T00:00:00"/>
    <n v="20712"/>
    <s v="260316-01003-00141"/>
    <n v="1190660"/>
    <n v="0"/>
    <n v="95253"/>
    <n v="1285913"/>
    <s v="Bán hàng"/>
    <m/>
    <m/>
    <n v="0"/>
    <n v="1285913"/>
    <n v="0"/>
    <n v="1285913"/>
    <d v="2026-03-19T00:00:00"/>
    <m/>
    <d v="2026-03-19T00:00:00"/>
    <n v="0"/>
    <m/>
    <n v="128.57187812500342"/>
    <s v="Nợ quá hạn hơn 120 ngày có khả năng mất thanh toán"/>
    <d v="2026-03-19T00:00:00"/>
    <s v=""/>
    <m/>
    <m/>
    <x v="0"/>
    <x v="0"/>
    <s v="SG002"/>
  </r>
  <r>
    <x v="9"/>
    <x v="9"/>
    <d v="2026-03-19T00:00:00"/>
    <s v="BH08605"/>
    <d v="2026-03-19T00:00:00"/>
    <n v="20731"/>
    <s v="260318-01012-00082"/>
    <n v="1785990"/>
    <n v="0"/>
    <n v="142879"/>
    <n v="1928869"/>
    <s v="Bán hàng"/>
    <m/>
    <m/>
    <n v="0"/>
    <n v="1928869"/>
    <n v="0"/>
    <n v="1928869"/>
    <d v="2026-03-19T00:00:00"/>
    <m/>
    <d v="2026-03-19T00:00:00"/>
    <n v="0"/>
    <m/>
    <n v="128.57187812500342"/>
    <s v="Nợ quá hạn hơn 120 ngày có khả năng mất thanh toán"/>
    <d v="2026-03-19T00:00:00"/>
    <s v=""/>
    <m/>
    <m/>
    <x v="0"/>
    <x v="0"/>
    <s v="SG023"/>
  </r>
  <r>
    <x v="5"/>
    <x v="5"/>
    <d v="2026-03-21T00:00:00"/>
    <s v="BH08675"/>
    <d v="2026-03-20T00:00:00"/>
    <n v="21512"/>
    <s v="TC260319-01006-00191"/>
    <n v="1190660"/>
    <n v="0"/>
    <n v="95253"/>
    <n v="1285913"/>
    <s v="Bán hàng"/>
    <m/>
    <m/>
    <n v="0"/>
    <n v="1285913"/>
    <n v="0"/>
    <n v="1285913"/>
    <d v="2026-03-20T00:00:00"/>
    <m/>
    <d v="2026-03-20T00:00:00"/>
    <n v="0"/>
    <m/>
    <n v="127.57187812500342"/>
    <s v="Nợ quá hạn hơn 120 ngày có khả năng mất thanh toán"/>
    <d v="2026-03-20T00:00:00"/>
    <s v=""/>
    <m/>
    <m/>
    <x v="0"/>
    <x v="0"/>
    <s v="SG011"/>
  </r>
  <r>
    <x v="1"/>
    <x v="1"/>
    <d v="2026-03-21T00:00:00"/>
    <s v="BH08677"/>
    <d v="2026-03-21T00:00:00"/>
    <n v="21515"/>
    <s v="260319-01001-00362 - LOTTE NAM SÀI GÒN"/>
    <n v="2976650"/>
    <n v="0"/>
    <n v="238132"/>
    <n v="3214782"/>
    <s v="Bán hàng"/>
    <m/>
    <m/>
    <n v="0"/>
    <n v="3214782"/>
    <n v="0"/>
    <n v="3214782"/>
    <d v="2026-03-21T00:00:00"/>
    <m/>
    <d v="2026-03-21T00:00:00"/>
    <n v="0"/>
    <m/>
    <n v="126.57187812500342"/>
    <s v="Nợ quá hạn hơn 120 ngày có khả năng mất thanh toán"/>
    <d v="2026-03-21T00:00:00"/>
    <s v=""/>
    <m/>
    <m/>
    <x v="0"/>
    <x v="0"/>
    <s v="SG009"/>
  </r>
  <r>
    <x v="1"/>
    <x v="1"/>
    <d v="2026-03-21T00:00:00"/>
    <s v="BH08678"/>
    <d v="2026-03-21T00:00:00"/>
    <n v="21516"/>
    <s v="260320-01001-00252 - LOTTE NAM SÀI GÒN"/>
    <n v="1190660"/>
    <n v="0"/>
    <n v="95253"/>
    <n v="1285913"/>
    <s v="Bán hàng"/>
    <m/>
    <m/>
    <n v="0"/>
    <n v="1285913"/>
    <n v="0"/>
    <n v="1285913"/>
    <d v="2026-03-21T00:00:00"/>
    <m/>
    <d v="2026-03-21T00:00:00"/>
    <n v="0"/>
    <m/>
    <n v="126.57187812500342"/>
    <s v="Nợ quá hạn hơn 120 ngày có khả năng mất thanh toán"/>
    <d v="2026-03-21T00:00:00"/>
    <s v=""/>
    <m/>
    <m/>
    <x v="0"/>
    <x v="0"/>
    <s v="SG009"/>
  </r>
  <r>
    <x v="9"/>
    <x v="9"/>
    <d v="2026-03-21T00:00:00"/>
    <s v="BH08929"/>
    <d v="2026-03-21T00:00:00"/>
    <n v="21555"/>
    <s v="260319-01012-00118"/>
    <n v="2300585"/>
    <n v="0"/>
    <n v="184047"/>
    <n v="2484632"/>
    <s v="Bán hàng"/>
    <m/>
    <m/>
    <n v="0"/>
    <n v="2484632"/>
    <n v="0"/>
    <n v="2484632"/>
    <d v="2026-03-21T00:00:00"/>
    <m/>
    <d v="2026-03-21T00:00:00"/>
    <n v="0"/>
    <m/>
    <n v="126.57187812500342"/>
    <s v="Nợ quá hạn hơn 120 ngày có khả năng mất thanh toán"/>
    <d v="2026-03-21T00:00:00"/>
    <s v=""/>
    <m/>
    <m/>
    <x v="0"/>
    <x v="0"/>
    <s v="SG023"/>
  </r>
  <r>
    <x v="12"/>
    <x v="12"/>
    <d v="2026-03-21T00:00:00"/>
    <s v="NVK00005"/>
    <d v="2026-03-21T00:00:00"/>
    <n v="21551"/>
    <s v="Tiền chiết khấu - &lt;Chiết khấu doanh số năm 2025 kèm bảng kê số 072025/BKHD/NT-LOTTE Ngày 20 tháng 03 năm 2026&gt;"/>
    <n v="955172"/>
    <n v="0"/>
    <n v="76414"/>
    <n v="1031586"/>
    <s v="Giảm công nợ"/>
    <d v="2026-03-11T00:00:00"/>
    <m/>
    <n v="0"/>
    <n v="-1031586"/>
    <n v="-1031586"/>
    <n v="0"/>
    <d v="2026-03-21T00:00:00"/>
    <m/>
    <d v="2026-03-21T00:00:00"/>
    <n v="0"/>
    <m/>
    <s v=""/>
    <s v="Đã thanh toán"/>
    <d v="2026-03-21T00:00:00"/>
    <d v="2026-03-11T00:00:00"/>
    <m/>
    <m/>
    <x v="0"/>
    <x v="0"/>
    <s v="HN008"/>
  </r>
  <r>
    <x v="7"/>
    <x v="7"/>
    <d v="2026-03-21T00:00:00"/>
    <s v="NVK00006"/>
    <d v="2026-03-21T00:00:00"/>
    <n v="21552"/>
    <s v="Tiền chiết khấu - &lt;Chiết khấu doanh số năm 2025 kèm bảng kê số 152025/BKHD/NT-LOTTE Ngày 20 tháng 03 năm 2026&gt;"/>
    <n v="2408836"/>
    <n v="0"/>
    <n v="192707"/>
    <n v="2601543"/>
    <s v="Giảm công nợ"/>
    <d v="2026-03-11T00:00:00"/>
    <m/>
    <n v="0"/>
    <n v="-2601543"/>
    <n v="-2601543"/>
    <n v="0"/>
    <d v="2026-03-21T00:00:00"/>
    <m/>
    <d v="2026-03-21T00:00:00"/>
    <n v="0"/>
    <m/>
    <s v=""/>
    <s v="Đã thanh toán"/>
    <d v="2026-03-21T00:00:00"/>
    <d v="2026-03-11T00:00:00"/>
    <m/>
    <m/>
    <x v="0"/>
    <x v="0"/>
    <s v="HN008"/>
  </r>
  <r>
    <x v="12"/>
    <x v="12"/>
    <d v="2026-03-21T00:00:00"/>
    <s v="NVK00007"/>
    <d v="2026-03-21T00:00:00"/>
    <n v="21553"/>
    <s v="Tiền chiết khấu - &lt;Chiết khấu cơ bản tháng 02/2026 kèm bảng kê số 07022026/BKHD/NT-LOTTE Ngày 20  tháng 03 năm 2026&gt;"/>
    <n v="1321636"/>
    <n v="0"/>
    <n v="105731"/>
    <n v="1427367"/>
    <s v="Giảm công nợ"/>
    <d v="2026-03-11T00:00:00"/>
    <m/>
    <n v="0"/>
    <n v="-1427367"/>
    <n v="-1427367"/>
    <n v="0"/>
    <d v="2026-03-21T00:00:00"/>
    <m/>
    <d v="2026-03-21T00:00:00"/>
    <n v="0"/>
    <m/>
    <s v=""/>
    <s v="Đã thanh toán"/>
    <d v="2026-03-21T00:00:00"/>
    <d v="2026-03-11T00:00:00"/>
    <m/>
    <m/>
    <x v="0"/>
    <x v="0"/>
    <s v="HN008"/>
  </r>
  <r>
    <x v="7"/>
    <x v="7"/>
    <d v="2026-03-21T00:00:00"/>
    <s v="NVK00008"/>
    <d v="2026-03-21T00:00:00"/>
    <n v="21554"/>
    <s v="Tiền chiết khấu - &lt;Chiết khấu cơ bản tháng 02/2026 kèm bảng kê số 14022026/BKHD/NT-LOTTE Ngày 20  tháng 03 năm 2026&gt;"/>
    <n v="2019189"/>
    <n v="0"/>
    <n v="161535"/>
    <n v="2180724"/>
    <s v="Giảm công nợ"/>
    <d v="2026-03-11T00:00:00"/>
    <m/>
    <n v="0"/>
    <n v="-2180724"/>
    <n v="-2180724"/>
    <n v="0"/>
    <d v="2026-03-21T00:00:00"/>
    <m/>
    <d v="2026-03-21T00:00:00"/>
    <n v="0"/>
    <m/>
    <s v=""/>
    <s v="Đã thanh toán"/>
    <d v="2026-03-21T00:00:00"/>
    <d v="2026-03-11T00:00:00"/>
    <m/>
    <m/>
    <x v="0"/>
    <x v="0"/>
    <s v="HN008"/>
  </r>
  <r>
    <x v="1"/>
    <x v="1"/>
    <d v="2026-03-21T00:00:00"/>
    <s v="NVK00031"/>
    <d v="2026-03-21T00:00:00"/>
    <n v="382"/>
    <s v="Tiền chiết khấu - &lt;Chiết khấu doanh số năm 2025 kèm bảng kê số 012025/BKHD/NT-LOTTE Ngày 20 tháng 03 năm 2026&gt;"/>
    <n v="5665776"/>
    <n v="0"/>
    <n v="453262"/>
    <n v="6119038"/>
    <s v="Giảm công nợ"/>
    <d v="2026-03-11T00:00:00"/>
    <m/>
    <n v="0"/>
    <n v="-6119038"/>
    <n v="-6119038"/>
    <n v="0"/>
    <d v="2026-03-21T00:00:00"/>
    <m/>
    <d v="2026-03-21T00:00:00"/>
    <n v="0"/>
    <m/>
    <s v=""/>
    <s v="Đã thanh toán"/>
    <d v="2026-03-21T00:00:00"/>
    <d v="2026-03-11T00:00:00"/>
    <m/>
    <m/>
    <x v="0"/>
    <x v="0"/>
    <s v="SG009"/>
  </r>
  <r>
    <x v="1"/>
    <x v="1"/>
    <d v="2026-03-21T00:00:00"/>
    <s v="NVK00032"/>
    <d v="2026-03-21T00:00:00"/>
    <n v="383"/>
    <s v="Tiền chiết khấu - &lt;Chiết khấu doanh số năm 2025 kèm bảng kê số 022025/BKHD/NT-LOTTE Ngày 20 tháng 03 năm 2026&gt;"/>
    <n v="222526"/>
    <n v="0"/>
    <n v="17802"/>
    <n v="240328"/>
    <s v="Giảm công nợ"/>
    <d v="2026-03-11T00:00:00"/>
    <m/>
    <n v="0"/>
    <n v="-240328"/>
    <n v="-240328"/>
    <n v="0"/>
    <d v="2026-03-21T00:00:00"/>
    <m/>
    <d v="2026-03-21T00:00:00"/>
    <n v="0"/>
    <m/>
    <s v=""/>
    <s v="Đã thanh toán"/>
    <d v="2026-03-21T00:00:00"/>
    <d v="2026-03-11T00:00:00"/>
    <m/>
    <m/>
    <x v="0"/>
    <x v="0"/>
    <s v="SG009"/>
  </r>
  <r>
    <x v="11"/>
    <x v="11"/>
    <d v="2026-03-21T00:00:00"/>
    <s v="NVK00033"/>
    <d v="2026-03-21T00:00:00"/>
    <n v="384"/>
    <s v="Tiền chiết khấu - &lt;Chiết khấu doanh số năm 2025 kèm bảng kê số 032025/BKHD/NT-LOTTE Ngày 20 tháng 03 năm 2026&gt;"/>
    <n v="492479"/>
    <n v="0"/>
    <n v="39398"/>
    <n v="531877"/>
    <s v="Giảm công nợ"/>
    <d v="2026-03-11T00:00:00"/>
    <m/>
    <n v="0"/>
    <n v="-531877"/>
    <n v="-531877"/>
    <n v="0"/>
    <d v="2026-03-21T00:00:00"/>
    <m/>
    <d v="2026-03-21T00:00:00"/>
    <n v="0"/>
    <m/>
    <s v=""/>
    <s v="Đã thanh toán"/>
    <d v="2026-03-21T00:00:00"/>
    <d v="2026-03-11T00:00:00"/>
    <m/>
    <m/>
    <x v="0"/>
    <x v="0"/>
    <s v="SG002"/>
  </r>
  <r>
    <x v="6"/>
    <x v="6"/>
    <d v="2026-03-21T00:00:00"/>
    <s v="NVK00034"/>
    <d v="2026-03-21T00:00:00"/>
    <n v="385"/>
    <s v="Tiền chiết khấu - &lt;Chiết khấu doanh số năm 2025 kèm bảng kê số 042025/BKHD/NT-LOTTE Ngày 20 tháng 03 năm 2026&gt;"/>
    <n v="437274"/>
    <n v="0"/>
    <n v="34982"/>
    <n v="472256"/>
    <s v="Giảm công nợ"/>
    <d v="2026-03-11T00:00:00"/>
    <m/>
    <n v="0"/>
    <n v="-472256"/>
    <n v="-472256"/>
    <n v="0"/>
    <d v="2026-03-21T00:00:00"/>
    <m/>
    <d v="2026-03-21T00:00:00"/>
    <n v="0"/>
    <m/>
    <s v=""/>
    <s v="Đã thanh toán"/>
    <d v="2026-03-21T00:00:00"/>
    <d v="2026-03-11T00:00:00"/>
    <m/>
    <m/>
    <x v="0"/>
    <x v="0"/>
    <s v="SG011"/>
  </r>
  <r>
    <x v="10"/>
    <x v="10"/>
    <d v="2026-03-21T00:00:00"/>
    <s v="NVK00035"/>
    <d v="2026-03-21T00:00:00"/>
    <n v="386"/>
    <s v="Tiền chiết khấu - &lt;Chiết khấu doanh số năm 2025 kèm bảng kê số 052025/BKHD/NT-LOTTE Ngày 20 tháng 03 năm 2026&gt;"/>
    <n v="929324"/>
    <n v="0"/>
    <n v="74346"/>
    <n v="1003670"/>
    <s v="Giảm công nợ"/>
    <d v="2026-03-11T00:00:00"/>
    <m/>
    <n v="0"/>
    <n v="-1003670"/>
    <n v="-1003670"/>
    <n v="0"/>
    <d v="2026-03-21T00:00:00"/>
    <m/>
    <d v="2026-03-21T00:00:00"/>
    <n v="0"/>
    <m/>
    <s v=""/>
    <s v="Đã thanh toán"/>
    <d v="2026-03-21T00:00:00"/>
    <d v="2026-03-11T00:00:00"/>
    <m/>
    <m/>
    <x v="0"/>
    <x v="0"/>
    <s v="SG002"/>
  </r>
  <r>
    <x v="5"/>
    <x v="5"/>
    <d v="2026-03-21T00:00:00"/>
    <s v="NVK00036"/>
    <d v="2026-03-21T00:00:00"/>
    <n v="387"/>
    <s v="Tiền chiết khấu - &lt;Chiết khấu doanh số năm 2025 kèm bảng kê số 062025/BKHD/NT-LOTTE Ngày 20 tháng 03 năm 2026&gt;"/>
    <n v="1295247"/>
    <n v="0"/>
    <n v="103620"/>
    <n v="1398867"/>
    <s v="Giảm công nợ"/>
    <d v="2026-03-11T00:00:00"/>
    <m/>
    <n v="0"/>
    <n v="-1398867"/>
    <n v="-1398867"/>
    <n v="0"/>
    <d v="2026-03-21T00:00:00"/>
    <m/>
    <d v="2026-03-21T00:00:00"/>
    <n v="0"/>
    <m/>
    <s v=""/>
    <s v="Đã thanh toán"/>
    <d v="2026-03-21T00:00:00"/>
    <d v="2026-03-11T00:00:00"/>
    <m/>
    <m/>
    <x v="0"/>
    <x v="0"/>
    <s v="SG011"/>
  </r>
  <r>
    <x v="2"/>
    <x v="2"/>
    <d v="2026-03-21T00:00:00"/>
    <s v="NVK00037"/>
    <d v="2026-03-21T00:00:00"/>
    <n v="388"/>
    <s v="Tiền chiết khấu - &lt;Chiết khấu doanh số năm 2025 kèm bảng kê số 082025/BKHD/NT-LOTTE Ngày 20 tháng 03 năm 2026&gt;"/>
    <n v="2659906"/>
    <n v="0"/>
    <n v="212792"/>
    <n v="2872698"/>
    <s v="Giảm công nợ"/>
    <d v="2026-03-11T00:00:00"/>
    <m/>
    <n v="0"/>
    <n v="-2872698"/>
    <n v="-2872698"/>
    <n v="0"/>
    <d v="2026-03-21T00:00:00"/>
    <m/>
    <d v="2026-03-21T00:00:00"/>
    <n v="0"/>
    <m/>
    <s v=""/>
    <s v="Đã thanh toán"/>
    <d v="2026-03-21T00:00:00"/>
    <d v="2026-03-11T00:00:00"/>
    <m/>
    <m/>
    <x v="0"/>
    <x v="0"/>
    <s v="SG002"/>
  </r>
  <r>
    <x v="8"/>
    <x v="8"/>
    <d v="2026-03-21T00:00:00"/>
    <s v="NVK00038"/>
    <d v="2026-03-21T00:00:00"/>
    <n v="389"/>
    <s v="Tiền chiết khấu - &lt;Chiết khấu doanh số năm 2025 kèm bảng kê số 092025/BKHD/NT-LOTTE Ngày 20 tháng 03 năm 2026&gt;"/>
    <n v="812614"/>
    <n v="0"/>
    <n v="65009"/>
    <n v="877623"/>
    <s v="Giảm công nợ"/>
    <d v="2026-03-11T00:00:00"/>
    <m/>
    <n v="0"/>
    <n v="-877623"/>
    <n v="-877623"/>
    <n v="0"/>
    <d v="2026-03-21T00:00:00"/>
    <m/>
    <d v="2026-03-21T00:00:00"/>
    <n v="0"/>
    <m/>
    <s v=""/>
    <s v="Đã thanh toán"/>
    <d v="2026-03-21T00:00:00"/>
    <d v="2026-03-11T00:00:00"/>
    <m/>
    <m/>
    <x v="0"/>
    <x v="0"/>
    <s v="SG039"/>
  </r>
  <r>
    <x v="0"/>
    <x v="0"/>
    <d v="2026-03-21T00:00:00"/>
    <s v="NVK00039"/>
    <d v="2026-03-21T00:00:00"/>
    <n v="390"/>
    <s v="Tiền chiết khấu - &lt;Chiết khấu doanh số năm 2025 kèm bảng kê số 102025/BKHD/NT-LOTTE Ngày 20 tháng 03 năm 2026&gt;"/>
    <n v="1081917"/>
    <n v="0"/>
    <n v="86553"/>
    <n v="1168470"/>
    <s v="Giảm công nợ"/>
    <d v="2026-03-11T00:00:00"/>
    <m/>
    <n v="0"/>
    <n v="-1168470"/>
    <n v="-1168470"/>
    <n v="0"/>
    <d v="2026-03-21T00:00:00"/>
    <m/>
    <d v="2026-03-21T00:00:00"/>
    <n v="0"/>
    <m/>
    <s v=""/>
    <s v="Đã thanh toán"/>
    <d v="2026-03-21T00:00:00"/>
    <d v="2026-03-11T00:00:00"/>
    <m/>
    <m/>
    <x v="0"/>
    <x v="0"/>
    <s v="SG011"/>
  </r>
  <r>
    <x v="9"/>
    <x v="9"/>
    <d v="2026-03-21T00:00:00"/>
    <s v="NVK00040"/>
    <d v="2026-03-21T00:00:00"/>
    <n v="391"/>
    <s v="Tiền chiết khấu - &lt;Chiết khấu doanh số năm 2025 kèm bảng kê số 112025/BKHD/NT-LOTTE Ngày 20 tháng 03 năm 2026&gt;"/>
    <n v="4807375"/>
    <n v="0"/>
    <n v="384590"/>
    <n v="5191965"/>
    <s v="Giảm công nợ"/>
    <d v="2026-03-11T00:00:00"/>
    <m/>
    <n v="0"/>
    <n v="-5191965"/>
    <n v="-5191965"/>
    <n v="0"/>
    <d v="2026-03-21T00:00:00"/>
    <m/>
    <d v="2026-03-21T00:00:00"/>
    <n v="0"/>
    <m/>
    <s v=""/>
    <s v="Đã thanh toán"/>
    <d v="2026-03-21T00:00:00"/>
    <d v="2026-03-11T00:00:00"/>
    <m/>
    <m/>
    <x v="0"/>
    <x v="0"/>
    <s v="SG023"/>
  </r>
  <r>
    <x v="4"/>
    <x v="4"/>
    <d v="2026-03-21T00:00:00"/>
    <s v="NVK00041"/>
    <d v="2026-03-21T00:00:00"/>
    <n v="392"/>
    <s v="Tiền chiết khấu - &lt;Chiết khấu doanh số năm 2025 kèm bảng kê số 122025/BKHD/NT-LOTTE Ngày 20 tháng 03 năm 2026&gt;"/>
    <n v="3063662"/>
    <n v="0"/>
    <n v="245093"/>
    <n v="3308755"/>
    <s v="Giảm công nợ"/>
    <d v="2026-03-11T00:00:00"/>
    <m/>
    <n v="0"/>
    <n v="-3308755"/>
    <n v="-3308755"/>
    <n v="0"/>
    <d v="2026-03-21T00:00:00"/>
    <m/>
    <d v="2026-03-21T00:00:00"/>
    <n v="0"/>
    <m/>
    <s v=""/>
    <s v="Đã thanh toán"/>
    <d v="2026-03-21T00:00:00"/>
    <d v="2026-03-11T00:00:00"/>
    <m/>
    <m/>
    <x v="0"/>
    <x v="0"/>
    <s v="SG011"/>
  </r>
  <r>
    <x v="4"/>
    <x v="4"/>
    <d v="2026-03-21T00:00:00"/>
    <s v="NVK00042"/>
    <d v="2026-03-21T00:00:00"/>
    <n v="393"/>
    <s v="Tiền chiết khấu - &lt;Chiết khấu doanh số năm 2025 kèm bảng kê số 132025/BKHD/NT-LOTTE Ngày 20 tháng 03 năm 2026&gt;"/>
    <n v="53308"/>
    <n v="0"/>
    <n v="4265"/>
    <n v="57573"/>
    <s v="Giảm công nợ"/>
    <d v="2026-03-11T00:00:00"/>
    <m/>
    <n v="0"/>
    <n v="-57573"/>
    <n v="-57573"/>
    <n v="0"/>
    <d v="2026-03-21T00:00:00"/>
    <m/>
    <d v="2026-03-21T00:00:00"/>
    <n v="0"/>
    <m/>
    <s v=""/>
    <s v="Đã thanh toán"/>
    <d v="2026-03-21T00:00:00"/>
    <d v="2026-03-11T00:00:00"/>
    <m/>
    <m/>
    <x v="0"/>
    <x v="0"/>
    <s v="SG011"/>
  </r>
  <r>
    <x v="3"/>
    <x v="3"/>
    <d v="2026-03-21T00:00:00"/>
    <s v="NVK00043"/>
    <d v="2026-03-21T00:00:00"/>
    <n v="394"/>
    <s v="Tiền chiết khấu - &lt;Chiết khấu doanh số năm 2025 kèm bảng kê số 142025/BKHD/NT-LOTTE Ngày 20 tháng 03 năm 2026&gt;"/>
    <n v="5339921"/>
    <n v="0"/>
    <n v="427194"/>
    <n v="5767115"/>
    <s v="Giảm công nợ"/>
    <d v="2026-03-11T00:00:00"/>
    <m/>
    <n v="0"/>
    <n v="-5767115"/>
    <n v="-5767115"/>
    <n v="0"/>
    <d v="2026-03-21T00:00:00"/>
    <m/>
    <d v="2026-03-21T00:00:00"/>
    <n v="0"/>
    <m/>
    <s v=""/>
    <s v="Đã thanh toán"/>
    <d v="2026-03-21T00:00:00"/>
    <d v="2026-03-11T00:00:00"/>
    <m/>
    <m/>
    <x v="0"/>
    <x v="0"/>
    <s v="SG011"/>
  </r>
  <r>
    <x v="1"/>
    <x v="1"/>
    <d v="2026-03-21T00:00:00"/>
    <s v="NVK00044"/>
    <d v="2026-03-21T00:00:00"/>
    <n v="395"/>
    <s v="Tiền chiết khấu - &lt;Chiết khấu cơ bản tháng 02/2026 kèm bảng kê số 01022026/BKHD/NT-LOTTE Ngày 20  tháng 03 năm 2026&gt;"/>
    <n v="9945680"/>
    <n v="0"/>
    <n v="795654"/>
    <n v="10741334"/>
    <s v="Giảm công nợ"/>
    <d v="2026-03-11T00:00:00"/>
    <m/>
    <n v="0"/>
    <n v="-10741334"/>
    <n v="-10741334"/>
    <n v="0"/>
    <d v="2026-03-21T00:00:00"/>
    <m/>
    <d v="2026-03-21T00:00:00"/>
    <n v="0"/>
    <m/>
    <s v=""/>
    <s v="Đã thanh toán"/>
    <d v="2026-03-21T00:00:00"/>
    <d v="2026-03-11T00:00:00"/>
    <m/>
    <m/>
    <x v="0"/>
    <x v="0"/>
    <s v="SG009"/>
  </r>
  <r>
    <x v="1"/>
    <x v="1"/>
    <d v="2026-03-21T00:00:00"/>
    <s v="NVK00045"/>
    <d v="2026-03-21T00:00:00"/>
    <n v="396"/>
    <s v="Tiền chiết khấu - &lt;Chiết khấu cơ bản tháng 02/2026 kèm bảng kê số 02022026/BKHD/NT-LOTTE Ngày 20  tháng 03 năm 2026&gt;"/>
    <n v="273330"/>
    <n v="0"/>
    <n v="21866"/>
    <n v="295196"/>
    <s v="Giảm công nợ"/>
    <d v="2026-03-11T00:00:00"/>
    <m/>
    <n v="0"/>
    <n v="-295196"/>
    <n v="-295196"/>
    <n v="0"/>
    <d v="2026-03-21T00:00:00"/>
    <m/>
    <d v="2026-03-21T00:00:00"/>
    <n v="0"/>
    <m/>
    <s v=""/>
    <s v="Đã thanh toán"/>
    <d v="2026-03-21T00:00:00"/>
    <d v="2026-03-11T00:00:00"/>
    <m/>
    <m/>
    <x v="0"/>
    <x v="0"/>
    <s v="SG009"/>
  </r>
  <r>
    <x v="11"/>
    <x v="11"/>
    <d v="2026-03-21T00:00:00"/>
    <s v="NVK00046"/>
    <d v="2026-03-21T00:00:00"/>
    <n v="397"/>
    <s v="Tiền chiết khấu - &lt;Chiết khấu cơ bản tháng 02/2026 kèm bảng kê số 03022026/BKHD/NT-LOTTE Ngày 20  tháng 03 năm 2026&gt;"/>
    <n v="274247"/>
    <n v="0"/>
    <n v="21940"/>
    <n v="296187"/>
    <s v="Giảm công nợ"/>
    <d v="2026-03-11T00:00:00"/>
    <m/>
    <n v="0"/>
    <n v="-296187"/>
    <n v="-296187"/>
    <n v="0"/>
    <d v="2026-03-21T00:00:00"/>
    <m/>
    <d v="2026-03-21T00:00:00"/>
    <n v="0"/>
    <m/>
    <s v=""/>
    <s v="Đã thanh toán"/>
    <d v="2026-03-21T00:00:00"/>
    <d v="2026-03-11T00:00:00"/>
    <m/>
    <m/>
    <x v="0"/>
    <x v="0"/>
    <s v="SG002"/>
  </r>
  <r>
    <x v="6"/>
    <x v="6"/>
    <d v="2026-03-21T00:00:00"/>
    <s v="NVK00047"/>
    <d v="2026-03-21T00:00:00"/>
    <n v="398"/>
    <s v="Tiền chiết khấu - &lt;Chiết khấu cơ bản tháng 02/2026 kèm bảng kê số 04022026/BKHD/NT-LOTTE Ngày 20  tháng 03 năm 2026&gt;"/>
    <n v="259237"/>
    <n v="0"/>
    <n v="20739"/>
    <n v="279976"/>
    <s v="Giảm công nợ"/>
    <d v="2026-03-11T00:00:00"/>
    <m/>
    <n v="0"/>
    <n v="-279976"/>
    <n v="-279976"/>
    <n v="0"/>
    <d v="2026-03-21T00:00:00"/>
    <m/>
    <d v="2026-03-21T00:00:00"/>
    <n v="0"/>
    <m/>
    <s v=""/>
    <s v="Đã thanh toán"/>
    <d v="2026-03-21T00:00:00"/>
    <d v="2026-03-11T00:00:00"/>
    <m/>
    <m/>
    <x v="0"/>
    <x v="0"/>
    <s v="SG011"/>
  </r>
  <r>
    <x v="10"/>
    <x v="10"/>
    <d v="2026-03-21T00:00:00"/>
    <s v="NVK00048"/>
    <d v="2026-03-21T00:00:00"/>
    <n v="399"/>
    <s v="Tiền chiết khấu - &lt;Chiết khấu cơ bản tháng 02/2026 kèm bảng kê số 05022026/BKHD/NT-LOTTE Ngày 20  tháng 03 năm 2026&gt;"/>
    <n v="302844"/>
    <n v="0"/>
    <n v="24228"/>
    <n v="327072"/>
    <s v="Giảm công nợ"/>
    <d v="2026-03-11T00:00:00"/>
    <m/>
    <n v="0"/>
    <n v="-327072"/>
    <n v="-327072"/>
    <n v="0"/>
    <d v="2026-03-21T00:00:00"/>
    <m/>
    <d v="2026-03-21T00:00:00"/>
    <n v="0"/>
    <m/>
    <s v=""/>
    <s v="Đã thanh toán"/>
    <d v="2026-03-21T00:00:00"/>
    <d v="2026-03-11T00:00:00"/>
    <m/>
    <m/>
    <x v="0"/>
    <x v="0"/>
    <s v="SG002"/>
  </r>
  <r>
    <x v="5"/>
    <x v="5"/>
    <d v="2026-03-21T00:00:00"/>
    <s v="NVK00049"/>
    <d v="2026-03-21T00:00:00"/>
    <n v="400"/>
    <s v="Tiền chiết khấu - &lt;Chiết khấu cơ bản tháng 02/2026 kèm bảng kê số 06022026/BKHD/NT-LOTTE Ngày 20  tháng 03 năm 2026&gt;"/>
    <n v="1457199"/>
    <n v="0"/>
    <n v="116576"/>
    <n v="1573775"/>
    <s v="Giảm công nợ"/>
    <d v="2026-03-11T00:00:00"/>
    <m/>
    <n v="0"/>
    <n v="-1573775"/>
    <n v="-1573775"/>
    <n v="0"/>
    <d v="2026-03-21T00:00:00"/>
    <m/>
    <d v="2026-03-21T00:00:00"/>
    <n v="0"/>
    <m/>
    <s v=""/>
    <s v="Đã thanh toán"/>
    <d v="2026-03-21T00:00:00"/>
    <d v="2026-03-11T00:00:00"/>
    <m/>
    <m/>
    <x v="0"/>
    <x v="0"/>
    <s v="SG011"/>
  </r>
  <r>
    <x v="2"/>
    <x v="2"/>
    <d v="2026-03-21T00:00:00"/>
    <s v="NVK00050"/>
    <d v="2026-03-21T00:00:00"/>
    <n v="401"/>
    <s v="Tiền chiết khấu - &lt;Chiết khấu cơ bản tháng 02/2026 kèm bảng kê số 08022026/BKHD/NT-LOTTE Ngày 20  tháng 03 năm 2026&gt;"/>
    <n v="3744338"/>
    <n v="0"/>
    <n v="299547"/>
    <n v="4043885"/>
    <s v="Giảm công nợ"/>
    <d v="2026-03-11T00:00:00"/>
    <m/>
    <n v="0"/>
    <n v="-4043885"/>
    <n v="-4043885"/>
    <n v="0"/>
    <d v="2026-03-21T00:00:00"/>
    <m/>
    <d v="2026-03-21T00:00:00"/>
    <n v="0"/>
    <m/>
    <s v=""/>
    <s v="Đã thanh toán"/>
    <d v="2026-03-21T00:00:00"/>
    <d v="2026-03-11T00:00:00"/>
    <m/>
    <m/>
    <x v="0"/>
    <x v="0"/>
    <s v="SG002"/>
  </r>
  <r>
    <x v="8"/>
    <x v="8"/>
    <d v="2026-03-21T00:00:00"/>
    <s v="NVK00051"/>
    <d v="2026-03-21T00:00:00"/>
    <n v="402"/>
    <s v="Tiền chiết khấu - &lt;Chiết khấu cơ bản tháng 02/2026 kèm bảng kê số 09022026/BKHD/NT-LOTTE Ngày 20  tháng 03 năm 2026&gt;"/>
    <n v="282508"/>
    <n v="0"/>
    <n v="22601"/>
    <n v="305109"/>
    <s v="Giảm công nợ"/>
    <d v="2026-03-11T00:00:00"/>
    <m/>
    <n v="0"/>
    <n v="-305109"/>
    <n v="-305109"/>
    <n v="0"/>
    <d v="2026-03-21T00:00:00"/>
    <m/>
    <d v="2026-03-21T00:00:00"/>
    <n v="0"/>
    <m/>
    <s v=""/>
    <s v="Đã thanh toán"/>
    <d v="2026-03-21T00:00:00"/>
    <d v="2026-03-11T00:00:00"/>
    <m/>
    <m/>
    <x v="0"/>
    <x v="0"/>
    <s v="SG039"/>
  </r>
  <r>
    <x v="0"/>
    <x v="0"/>
    <d v="2026-03-21T00:00:00"/>
    <s v="NVK00052"/>
    <d v="2026-03-21T00:00:00"/>
    <n v="403"/>
    <s v="Tiền chiết khấu - &lt;Chiết khấu cơ bản tháng 02/2026 kèm bảng kê số 10022026/BKHD/NT-LOTTE Ngày 20  tháng 03 năm 2026&gt;"/>
    <n v="802123"/>
    <n v="0"/>
    <n v="64170"/>
    <n v="866293"/>
    <s v="Giảm công nợ"/>
    <d v="2026-03-11T00:00:00"/>
    <m/>
    <n v="0"/>
    <n v="-866293"/>
    <n v="-866293"/>
    <n v="0"/>
    <d v="2026-03-21T00:00:00"/>
    <m/>
    <d v="2026-03-21T00:00:00"/>
    <n v="0"/>
    <m/>
    <s v=""/>
    <s v="Đã thanh toán"/>
    <d v="2026-03-21T00:00:00"/>
    <d v="2026-03-11T00:00:00"/>
    <m/>
    <m/>
    <x v="0"/>
    <x v="0"/>
    <s v="SG011"/>
  </r>
  <r>
    <x v="9"/>
    <x v="9"/>
    <d v="2026-03-21T00:00:00"/>
    <s v="NVK00053"/>
    <d v="2026-03-21T00:00:00"/>
    <n v="404"/>
    <s v="Tiền chiết khấu - &lt;Chiết khấu cơ bản tháng 02/2026 kèm bảng kê số 11022026/BKHD/NT-LOTTE Ngày 20  tháng 03 năm 2026&gt;"/>
    <n v="6926597"/>
    <n v="0"/>
    <n v="554128"/>
    <n v="7480725"/>
    <s v="Giảm công nợ"/>
    <d v="2026-03-11T00:00:00"/>
    <m/>
    <n v="0"/>
    <n v="-7480725"/>
    <n v="-7480725"/>
    <n v="0"/>
    <d v="2026-03-21T00:00:00"/>
    <m/>
    <d v="2026-03-21T00:00:00"/>
    <n v="0"/>
    <m/>
    <s v=""/>
    <s v="Đã thanh toán"/>
    <d v="2026-03-21T00:00:00"/>
    <d v="2026-03-11T00:00:00"/>
    <m/>
    <m/>
    <x v="0"/>
    <x v="0"/>
    <s v="SG023"/>
  </r>
  <r>
    <x v="4"/>
    <x v="4"/>
    <d v="2026-03-21T00:00:00"/>
    <s v="NVK00054"/>
    <d v="2026-03-21T00:00:00"/>
    <n v="405"/>
    <s v="Tiền chiết khấu - &lt;Chiết khấu cơ bản tháng 02/2026 kèm bảng kê số 12022026/BKHD/NT-LOTTE Ngày 20  tháng 03 năm 2026&gt;"/>
    <n v="2979003"/>
    <n v="0"/>
    <n v="238320"/>
    <n v="3217323"/>
    <s v="Giảm công nợ"/>
    <d v="2026-03-11T00:00:00"/>
    <m/>
    <n v="0"/>
    <n v="-3217323"/>
    <n v="-3217323"/>
    <n v="0"/>
    <d v="2026-03-21T00:00:00"/>
    <m/>
    <d v="2026-03-21T00:00:00"/>
    <n v="0"/>
    <m/>
    <s v=""/>
    <s v="Đã thanh toán"/>
    <d v="2026-03-21T00:00:00"/>
    <d v="2026-03-11T00:00:00"/>
    <m/>
    <m/>
    <x v="0"/>
    <x v="0"/>
    <s v="SG011"/>
  </r>
  <r>
    <x v="3"/>
    <x v="3"/>
    <d v="2026-03-21T00:00:00"/>
    <s v="NVK00055"/>
    <d v="2026-03-21T00:00:00"/>
    <n v="406"/>
    <s v="Tiền chiết khấu - &lt;Chiết khấu cơ bản tháng 02/2026 kèm bảng kê số 13022026/BKHD/NT-LOTTE Ngày 20  tháng 03 năm 2026&gt;"/>
    <n v="2817400"/>
    <n v="0"/>
    <n v="225392"/>
    <n v="3042792"/>
    <s v="Giảm công nợ"/>
    <d v="2026-03-11T00:00:00"/>
    <m/>
    <n v="0"/>
    <n v="-3042792"/>
    <n v="-3042792"/>
    <n v="0"/>
    <d v="2026-03-21T00:00:00"/>
    <m/>
    <d v="2026-03-21T00:00:00"/>
    <n v="0"/>
    <m/>
    <s v=""/>
    <s v="Đã thanh toán"/>
    <d v="2026-03-21T00:00:00"/>
    <d v="2026-03-11T00:00:00"/>
    <m/>
    <m/>
    <x v="0"/>
    <x v="0"/>
    <s v="SG011"/>
  </r>
  <r>
    <x v="7"/>
    <x v="7"/>
    <d v="2026-03-23T00:00:00"/>
    <s v="BH23369"/>
    <d v="2026-03-23T00:00:00"/>
    <n v="21574"/>
    <s v="Bán hàng CÔNG TY CỔ PHẦN TRUNG TÂM THƯƠNG MẠI LOTTE VIỆT NAM - CHI NHÁNH TÂY HỒ theo hóa đơn 00021574"/>
    <n v="2624975"/>
    <n v="0"/>
    <n v="209998"/>
    <n v="2834973"/>
    <s v="Bán hàng"/>
    <m/>
    <m/>
    <n v="0"/>
    <n v="2834973"/>
    <n v="0"/>
    <n v="2834973"/>
    <d v="2026-03-23T00:00:00"/>
    <m/>
    <d v="2026-03-23T00:00:00"/>
    <n v="0"/>
    <m/>
    <n v="124.57187812500342"/>
    <s v="Nợ quá hạn hơn 120 ngày có khả năng mất thanh toán"/>
    <d v="2026-03-23T00:00:00"/>
    <s v=""/>
    <m/>
    <m/>
    <x v="0"/>
    <x v="0"/>
    <s v="HN008"/>
  </r>
  <r>
    <x v="1"/>
    <x v="1"/>
    <d v="2026-03-23T00:00:00"/>
    <s v="MDV00196"/>
    <d v="2026-03-23T00:00:00"/>
    <n v="1533"/>
    <s v="Thu lai phi van chuyenT2.2026"/>
    <n v="3382380"/>
    <n v="0"/>
    <n v="270592"/>
    <n v="3652972"/>
    <s v="Giảm công nợ"/>
    <m/>
    <m/>
    <n v="0"/>
    <n v="-3652972"/>
    <n v="0"/>
    <n v="-3652972"/>
    <d v="2026-03-23T00:00:00"/>
    <m/>
    <d v="2026-03-23T00:00:00"/>
    <n v="0"/>
    <m/>
    <n v="124.57187812500342"/>
    <s v="Nợ quá hạn hơn 120 ngày có khả năng mất thanh toán"/>
    <d v="2026-03-23T00:00:00"/>
    <s v=""/>
    <m/>
    <m/>
    <x v="0"/>
    <x v="0"/>
    <s v="SG009"/>
  </r>
  <r>
    <x v="4"/>
    <x v="4"/>
    <d v="2026-03-24T00:00:00"/>
    <s v="BH08970"/>
    <d v="2026-03-23T00:00:00"/>
    <n v="21634"/>
    <s v="TC260323-01013-00043"/>
    <n v="1551540"/>
    <n v="0"/>
    <n v="124123"/>
    <n v="1675663"/>
    <s v="Bán hàng"/>
    <m/>
    <m/>
    <n v="0"/>
    <n v="1675663"/>
    <n v="0"/>
    <n v="1675663"/>
    <d v="2026-03-23T00:00:00"/>
    <m/>
    <d v="2026-03-23T00:00:00"/>
    <n v="0"/>
    <m/>
    <n v="124.57187812500342"/>
    <s v="Nợ quá hạn hơn 120 ngày có khả năng mất thanh toán"/>
    <d v="2026-03-23T00:00:00"/>
    <s v=""/>
    <m/>
    <m/>
    <x v="0"/>
    <x v="0"/>
    <s v="SG011"/>
  </r>
  <r>
    <x v="6"/>
    <x v="6"/>
    <d v="2026-03-24T00:00:00"/>
    <s v="BH08971"/>
    <d v="2026-03-23T00:00:00"/>
    <n v="21633"/>
    <s v="TC260323-01004-00136"/>
    <n v="911240"/>
    <n v="0"/>
    <n v="72899"/>
    <n v="984139"/>
    <s v="Bán hàng"/>
    <m/>
    <m/>
    <n v="0"/>
    <n v="984139"/>
    <n v="0"/>
    <n v="984139"/>
    <d v="2026-03-23T00:00:00"/>
    <m/>
    <d v="2026-03-23T00:00:00"/>
    <n v="0"/>
    <m/>
    <n v="124.57187812500342"/>
    <s v="Nợ quá hạn hơn 120 ngày có khả năng mất thanh toán"/>
    <d v="2026-03-23T00:00:00"/>
    <s v=""/>
    <m/>
    <m/>
    <x v="0"/>
    <x v="0"/>
    <s v="SG011"/>
  </r>
  <r>
    <x v="10"/>
    <x v="10"/>
    <d v="2026-03-24T00:00:00"/>
    <s v="BH09002"/>
    <d v="2026-03-24T00:00:00"/>
    <n v="21675"/>
    <s v="260323-01005-00240"/>
    <n v="595330"/>
    <n v="0"/>
    <n v="47626"/>
    <n v="642956"/>
    <s v="Bán hàng"/>
    <m/>
    <m/>
    <n v="0"/>
    <n v="642956"/>
    <n v="0"/>
    <n v="642956"/>
    <d v="2026-03-24T00:00:00"/>
    <m/>
    <d v="2026-03-24T00:00:00"/>
    <n v="0"/>
    <m/>
    <n v="123.57187812500342"/>
    <s v="Nợ quá hạn hơn 120 ngày có khả năng mất thanh toán"/>
    <d v="2026-03-24T00:00:00"/>
    <s v=""/>
    <m/>
    <m/>
    <x v="0"/>
    <x v="0"/>
    <s v="SG002"/>
  </r>
  <r>
    <x v="9"/>
    <x v="9"/>
    <d v="2026-03-25T00:00:00"/>
    <s v="BH09047"/>
    <d v="2026-03-25T00:00:00"/>
    <n v="22729"/>
    <s v="260323-01012-00082"/>
    <n v="1506570"/>
    <n v="0"/>
    <n v="120526"/>
    <n v="1627096"/>
    <s v="Bán hàng"/>
    <m/>
    <m/>
    <n v="0"/>
    <n v="1627096"/>
    <n v="0"/>
    <n v="1627096"/>
    <d v="2026-03-25T00:00:00"/>
    <m/>
    <d v="2026-03-25T00:00:00"/>
    <n v="0"/>
    <m/>
    <n v="122.57187812500342"/>
    <s v="Nợ quá hạn hơn 120 ngày có khả năng mất thanh toán"/>
    <d v="2026-03-25T00:00:00"/>
    <s v=""/>
    <m/>
    <m/>
    <x v="0"/>
    <x v="0"/>
    <s v="SG023"/>
  </r>
  <r>
    <x v="9"/>
    <x v="9"/>
    <d v="2026-03-25T00:00:00"/>
    <s v="BH09048"/>
    <d v="2026-03-25T00:00:00"/>
    <n v="22730"/>
    <s v="260323-01012-00331"/>
    <n v="1190660"/>
    <n v="0"/>
    <n v="95253"/>
    <n v="1285913"/>
    <s v="Bán hàng"/>
    <m/>
    <m/>
    <n v="0"/>
    <n v="1285913"/>
    <n v="0"/>
    <n v="1285913"/>
    <d v="2026-03-25T00:00:00"/>
    <m/>
    <d v="2026-03-25T00:00:00"/>
    <n v="0"/>
    <m/>
    <n v="122.57187812500342"/>
    <s v="Nợ quá hạn hơn 120 ngày có khả năng mất thanh toán"/>
    <d v="2026-03-25T00:00:00"/>
    <s v=""/>
    <m/>
    <m/>
    <x v="0"/>
    <x v="0"/>
    <s v="SG023"/>
  </r>
  <r>
    <x v="2"/>
    <x v="2"/>
    <d v="2026-03-26T00:00:00"/>
    <s v="BH09080"/>
    <d v="2026-03-25T00:00:00"/>
    <n v="22767"/>
    <s v="TC260325-01009-00042"/>
    <n v="4828380"/>
    <n v="0"/>
    <n v="386270"/>
    <n v="5214650"/>
    <s v="Bán hàng"/>
    <m/>
    <m/>
    <n v="0"/>
    <n v="5214650"/>
    <n v="0"/>
    <n v="5214650"/>
    <d v="2026-03-25T00:00:00"/>
    <m/>
    <d v="2026-03-25T00:00:00"/>
    <n v="0"/>
    <m/>
    <n v="122.57187812500342"/>
    <s v="Nợ quá hạn hơn 120 ngày có khả năng mất thanh toán"/>
    <d v="2026-03-25T00:00:00"/>
    <s v=""/>
    <m/>
    <m/>
    <x v="0"/>
    <x v="0"/>
    <s v="SG002"/>
  </r>
  <r>
    <x v="0"/>
    <x v="0"/>
    <d v="2026-03-26T00:00:00"/>
    <s v="BH09081"/>
    <d v="2026-03-25T00:00:00"/>
    <n v="22768"/>
    <s v="TC260325-01011-00024"/>
    <n v="1190660"/>
    <n v="0"/>
    <n v="95253"/>
    <n v="1285913"/>
    <s v="Bán hàng"/>
    <m/>
    <m/>
    <n v="0"/>
    <n v="1285913"/>
    <n v="0"/>
    <n v="1285913"/>
    <d v="2026-03-25T00:00:00"/>
    <m/>
    <d v="2026-03-25T00:00:00"/>
    <n v="0"/>
    <m/>
    <n v="122.57187812500342"/>
    <s v="Nợ quá hạn hơn 120 ngày có khả năng mất thanh toán"/>
    <d v="2026-03-25T00:00:00"/>
    <s v=""/>
    <m/>
    <m/>
    <x v="0"/>
    <x v="0"/>
    <s v="SG011"/>
  </r>
  <r>
    <x v="7"/>
    <x v="7"/>
    <d v="2026-03-26T00:00:00"/>
    <s v="BH24051"/>
    <d v="2026-03-26T00:00:00"/>
    <n v="22804"/>
    <s v="Bán hàng CÔNG TY CỔ PHẦN TRUNG TÂM THƯƠNG MẠI LOTTE VIỆT NAM - CHI NHÁNH TÂY HỒ theo hóa đơn 00022804"/>
    <n v="1073435"/>
    <n v="0"/>
    <n v="85875"/>
    <n v="1159310"/>
    <s v="Bán hàng"/>
    <m/>
    <m/>
    <n v="0"/>
    <n v="1159310"/>
    <n v="0"/>
    <n v="1159310"/>
    <d v="2026-03-26T00:00:00"/>
    <m/>
    <d v="2026-03-26T00:00:00"/>
    <n v="0"/>
    <m/>
    <n v="121.57187812500342"/>
    <s v="Nợ quá hạn hơn 120 ngày có khả năng mất thanh toán"/>
    <d v="2026-03-26T00:00:00"/>
    <s v=""/>
    <m/>
    <m/>
    <x v="0"/>
    <x v="0"/>
    <s v="HN008"/>
  </r>
  <r>
    <x v="12"/>
    <x v="12"/>
    <d v="2026-03-26T00:00:00"/>
    <s v="BH24059"/>
    <d v="2026-03-30T00:00:00"/>
    <n v="23179"/>
    <s v="Bán hàng CÔNG TY CỔ PHẦN TRUNG TÂM THƯƠNG MẠI LOTTE VIỆT NAM - CHI NHÁNH BA ĐÌNH theo hóa đơn 00022931"/>
    <n v="1529055"/>
    <n v="0"/>
    <n v="122324"/>
    <n v="1651379"/>
    <s v="Bán hàng"/>
    <m/>
    <m/>
    <n v="0"/>
    <n v="1651379"/>
    <n v="0"/>
    <n v="1651379"/>
    <d v="2026-03-30T00:00:00"/>
    <m/>
    <d v="2026-03-30T00:00:00"/>
    <n v="0"/>
    <m/>
    <n v="117.57187812500342"/>
    <s v="Nợ quá hạn từ 90 ngày đến 120 ngày"/>
    <d v="2026-03-30T00:00:00"/>
    <s v=""/>
    <m/>
    <m/>
    <x v="0"/>
    <x v="0"/>
    <s v="HN008"/>
  </r>
  <r>
    <x v="11"/>
    <x v="11"/>
    <d v="2026-03-27T00:00:00"/>
    <s v="BH09313"/>
    <d v="2026-03-27T00:00:00"/>
    <n v="23070"/>
    <s v="260326-01003-00028"/>
    <n v="1072050"/>
    <n v="0"/>
    <n v="85764"/>
    <n v="1157814"/>
    <s v="Bán hàng"/>
    <m/>
    <m/>
    <n v="0"/>
    <n v="1157814"/>
    <n v="0"/>
    <n v="1157814"/>
    <d v="2026-03-27T00:00:00"/>
    <m/>
    <d v="2026-03-27T00:00:00"/>
    <n v="0"/>
    <m/>
    <n v="120.57187812500342"/>
    <s v="Nợ quá hạn hơn 120 ngày có khả năng mất thanh toán"/>
    <d v="2026-03-27T00:00:00"/>
    <s v=""/>
    <m/>
    <m/>
    <x v="0"/>
    <x v="0"/>
    <s v="SG002"/>
  </r>
  <r>
    <x v="1"/>
    <x v="1"/>
    <d v="2026-03-27T00:00:00"/>
    <s v="BH09317"/>
    <d v="2026-03-27T00:00:00"/>
    <n v="23065"/>
    <s v="260325-01001-00232 - LOTTE NAM SÀI GÒN"/>
    <n v="3811480"/>
    <n v="0"/>
    <n v="304918"/>
    <n v="4116398"/>
    <s v="Bán hàng"/>
    <m/>
    <m/>
    <n v="0"/>
    <n v="4116398"/>
    <n v="0"/>
    <n v="4116398"/>
    <d v="2026-03-27T00:00:00"/>
    <m/>
    <d v="2026-03-27T00:00:00"/>
    <n v="0"/>
    <m/>
    <n v="120.57187812500342"/>
    <s v="Nợ quá hạn hơn 120 ngày có khả năng mất thanh toán"/>
    <d v="2026-03-27T00:00:00"/>
    <s v=""/>
    <m/>
    <m/>
    <x v="0"/>
    <x v="0"/>
    <s v="SG009"/>
  </r>
  <r>
    <x v="1"/>
    <x v="1"/>
    <d v="2026-03-27T00:00:00"/>
    <s v="BH09318"/>
    <d v="2026-03-27T00:00:00"/>
    <n v="23066"/>
    <s v="260325-01001-00046 - LOTTE NAM SÀI GÒN"/>
    <n v="3218920"/>
    <n v="0"/>
    <n v="257514"/>
    <n v="3476434"/>
    <s v="Bán hàng"/>
    <m/>
    <m/>
    <n v="0"/>
    <n v="3476434"/>
    <n v="0"/>
    <n v="3476434"/>
    <d v="2026-03-27T00:00:00"/>
    <m/>
    <d v="2026-03-27T00:00:00"/>
    <n v="0"/>
    <m/>
    <n v="120.57187812500342"/>
    <s v="Nợ quá hạn hơn 120 ngày có khả năng mất thanh toán"/>
    <d v="2026-03-27T00:00:00"/>
    <s v=""/>
    <m/>
    <m/>
    <x v="0"/>
    <x v="0"/>
    <s v="SG009"/>
  </r>
  <r>
    <x v="13"/>
    <x v="13"/>
    <d v="2026-03-27T00:00:00"/>
    <s v="BH09337"/>
    <d v="2026-03-27T00:00:00"/>
    <n v="23075"/>
    <s v="260326-01002-00176"/>
    <n v="1190660"/>
    <n v="0"/>
    <n v="95253"/>
    <n v="1285913"/>
    <s v="Bán hàng"/>
    <m/>
    <m/>
    <n v="0"/>
    <n v="1285913"/>
    <n v="0"/>
    <n v="1285913"/>
    <d v="2026-03-27T00:00:00"/>
    <m/>
    <d v="2026-03-27T00:00:00"/>
    <n v="0"/>
    <m/>
    <n v="120.57187812500342"/>
    <s v="Nợ quá hạn hơn 120 ngày có khả năng mất thanh toán"/>
    <d v="2026-03-27T00:00:00"/>
    <s v=""/>
    <m/>
    <m/>
    <x v="0"/>
    <x v="0"/>
    <s v="SG023"/>
  </r>
  <r>
    <x v="6"/>
    <x v="6"/>
    <d v="2026-03-28T00:00:00"/>
    <s v="SG/HT32600683"/>
    <d v="2026-03-28T00:00:00"/>
    <n v="529"/>
    <s v="Điều chỉnh giảm số lượng do khách hàng trả hàng theo phiếu 2603140100410018"/>
    <n v="106750"/>
    <n v="0"/>
    <n v="8540"/>
    <n v="115290"/>
    <s v="Hàng trả"/>
    <d v="2026-03-31T00:00:00"/>
    <m/>
    <n v="0"/>
    <n v="-115290"/>
    <n v="-115290"/>
    <n v="0"/>
    <d v="2026-03-28T00:00:00"/>
    <m/>
    <d v="2026-03-28T00:00:00"/>
    <n v="0"/>
    <m/>
    <s v=""/>
    <s v="Đã thanh toán"/>
    <d v="2026-03-28T00:00:00"/>
    <d v="2026-03-31T00:00:00"/>
    <m/>
    <m/>
    <x v="0"/>
    <x v="0"/>
    <s v="SG011"/>
  </r>
  <r>
    <x v="6"/>
    <x v="6"/>
    <d v="2026-03-28T00:00:00"/>
    <s v="SG/HT32600684"/>
    <d v="2026-03-28T00:00:00"/>
    <n v="530"/>
    <s v="Điều chỉnh giảm số lượng do khách hàng trả hàng theo phiếu 2603140100410018"/>
    <n v="238132"/>
    <n v="0"/>
    <n v="19051"/>
    <n v="257183"/>
    <s v="Hàng trả"/>
    <d v="2026-03-31T00:00:00"/>
    <m/>
    <n v="0"/>
    <n v="-257183"/>
    <n v="-257183"/>
    <n v="0"/>
    <d v="2026-03-28T00:00:00"/>
    <m/>
    <d v="2026-03-28T00:00:00"/>
    <n v="0"/>
    <m/>
    <s v=""/>
    <s v="Đã thanh toán"/>
    <d v="2026-03-28T00:00:00"/>
    <d v="2026-03-31T00:00:00"/>
    <m/>
    <m/>
    <x v="0"/>
    <x v="0"/>
    <s v="SG011"/>
  </r>
  <r>
    <x v="9"/>
    <x v="9"/>
    <d v="2026-03-28T00:00:00"/>
    <s v="SG/HT32600685"/>
    <d v="2026-03-28T00:00:00"/>
    <n v="531"/>
    <s v="Điều chỉnh giảm số lượng do khách hàng trả hàng theo phiếu 2603160101210251"/>
    <n v="2013305"/>
    <n v="0"/>
    <n v="161064"/>
    <n v="2174369"/>
    <s v="Hàng trả"/>
    <d v="2026-03-31T00:00:00"/>
    <m/>
    <n v="0"/>
    <n v="-2174369"/>
    <n v="-2174369"/>
    <n v="0"/>
    <d v="2026-03-28T00:00:00"/>
    <m/>
    <d v="2026-03-28T00:00:00"/>
    <n v="0"/>
    <m/>
    <s v=""/>
    <s v="Đã thanh toán"/>
    <d v="2026-03-28T00:00:00"/>
    <d v="2026-03-31T00:00:00"/>
    <m/>
    <m/>
    <x v="0"/>
    <x v="0"/>
    <s v="SG023"/>
  </r>
  <r>
    <x v="9"/>
    <x v="9"/>
    <d v="2026-03-28T00:00:00"/>
    <s v="SG/HT32600686"/>
    <d v="2026-03-28T00:00:00"/>
    <n v="532"/>
    <s v="Điều chỉnh giảm số lượng do khách hàng trả hàng theo phiếu 2603230101210186"/>
    <n v="2013305"/>
    <n v="0"/>
    <n v="161064"/>
    <n v="2174369"/>
    <s v="Hàng trả"/>
    <d v="2026-03-31T00:00:00"/>
    <m/>
    <n v="0"/>
    <n v="-2174369"/>
    <n v="-2174369"/>
    <n v="0"/>
    <d v="2026-03-28T00:00:00"/>
    <m/>
    <d v="2026-03-28T00:00:00"/>
    <n v="0"/>
    <m/>
    <s v=""/>
    <s v="Đã thanh toán"/>
    <d v="2026-03-28T00:00:00"/>
    <d v="2026-03-31T00:00:00"/>
    <m/>
    <m/>
    <x v="0"/>
    <x v="0"/>
    <s v="SG023"/>
  </r>
  <r>
    <x v="1"/>
    <x v="1"/>
    <d v="2026-03-28T00:00:00"/>
    <s v="SG/HT32600687"/>
    <d v="2026-03-28T00:00:00"/>
    <n v="533"/>
    <s v="LOTTEMART PHÚ THỌ - Điều chỉnh giảm số lượng do khách hàng trả hàng theo phiếu 2603270100210054"/>
    <n v="559734"/>
    <n v="0"/>
    <n v="44779"/>
    <n v="604513"/>
    <s v="Hàng trả"/>
    <m/>
    <m/>
    <n v="0"/>
    <n v="-604513"/>
    <n v="0"/>
    <n v="-604513"/>
    <d v="2026-03-28T00:00:00"/>
    <m/>
    <d v="2026-03-28T00:00:00"/>
    <n v="0"/>
    <m/>
    <n v="119.57187812500342"/>
    <s v="Nợ quá hạn từ 90 ngày đến 120 ngày"/>
    <d v="2026-03-28T00:00:00"/>
    <s v=""/>
    <m/>
    <m/>
    <x v="0"/>
    <x v="0"/>
    <s v="SG009"/>
  </r>
  <r>
    <x v="1"/>
    <x v="1"/>
    <d v="2026-03-28T00:00:00"/>
    <s v="SG/HT32600688"/>
    <d v="2026-03-28T00:00:00"/>
    <n v="534"/>
    <s v="LOTTE NAM SÀI GÒN - Điều chỉnh giảm số lượng do khách hàng trả hàng theo phiếu 2603250100110385"/>
    <n v="4187510"/>
    <n v="0"/>
    <n v="335001"/>
    <n v="4522511"/>
    <s v="Hàng trả"/>
    <d v="2026-03-31T00:00:00"/>
    <m/>
    <n v="0"/>
    <n v="-4522511"/>
    <n v="-4522511"/>
    <n v="0"/>
    <d v="2026-03-28T00:00:00"/>
    <m/>
    <d v="2026-03-28T00:00:00"/>
    <n v="0"/>
    <m/>
    <s v=""/>
    <s v="Đã thanh toán"/>
    <d v="2026-03-28T00:00:00"/>
    <d v="2026-03-31T00:00:00"/>
    <m/>
    <m/>
    <x v="0"/>
    <x v="0"/>
    <s v="SG009"/>
  </r>
  <r>
    <x v="0"/>
    <x v="0"/>
    <d v="2026-03-28T00:00:00"/>
    <s v="SG/HT32600689"/>
    <d v="2026-03-28T00:00:00"/>
    <n v="528"/>
    <s v="Điều chỉnh giảm số lượng do khách hàng trả hàng theo phiếu 2603090101110092"/>
    <n v="341182"/>
    <n v="0"/>
    <n v="27294"/>
    <n v="368476"/>
    <s v="Hàng trả"/>
    <d v="2026-03-11T00:00:00"/>
    <m/>
    <n v="0"/>
    <n v="-368476"/>
    <n v="-368476"/>
    <n v="0"/>
    <d v="2026-03-28T00:00:00"/>
    <m/>
    <d v="2026-03-28T00:00:00"/>
    <n v="0"/>
    <m/>
    <s v=""/>
    <s v="Đã thanh toán"/>
    <d v="2026-03-28T00:00:00"/>
    <d v="2026-03-11T00:00:00"/>
    <m/>
    <m/>
    <x v="0"/>
    <x v="0"/>
    <s v="SG011"/>
  </r>
  <r>
    <x v="12"/>
    <x v="12"/>
    <d v="2026-03-30T00:00:00"/>
    <s v="BH24375"/>
    <d v="2026-03-30T00:00:00"/>
    <n v="23165"/>
    <s v="Bán hàng CÔNG TY CỔ PHẦN TRUNG TÂM THƯƠNG MẠI LOTTE VIỆT NAM - CHI NHÁNH BA ĐÌNH theo hóa đơn 00023165"/>
    <n v="1073435"/>
    <n v="0"/>
    <n v="85875"/>
    <n v="1159310"/>
    <s v="Bán hàng"/>
    <m/>
    <m/>
    <n v="0"/>
    <n v="1159310"/>
    <n v="0"/>
    <n v="1159310"/>
    <d v="2026-03-30T00:00:00"/>
    <m/>
    <d v="2026-03-30T00:00:00"/>
    <n v="0"/>
    <m/>
    <n v="117.57187812500342"/>
    <s v="Nợ quá hạn từ 90 ngày đến 120 ngày"/>
    <d v="2026-03-30T00:00:00"/>
    <s v=""/>
    <m/>
    <m/>
    <x v="0"/>
    <x v="0"/>
    <s v="HN008"/>
  </r>
  <r>
    <x v="9"/>
    <x v="9"/>
    <d v="2026-03-31T00:00:00"/>
    <s v="SG/HT32600692"/>
    <d v="2026-03-31T00:00:00"/>
    <n v="547"/>
    <s v="Điều chỉnh giảm số lượng do khách hàng trả hàng theo phiếu 2603300101210160"/>
    <n v="746312"/>
    <n v="0"/>
    <n v="59705"/>
    <n v="806017"/>
    <s v="Hàng trả"/>
    <m/>
    <m/>
    <n v="0"/>
    <n v="-806017"/>
    <n v="0"/>
    <n v="-806017"/>
    <d v="2026-03-31T00:00:00"/>
    <m/>
    <d v="2026-03-31T00:00:00"/>
    <n v="0"/>
    <m/>
    <n v="116.57187812500342"/>
    <s v="Nợ quá hạn từ 90 ngày đến 120 ngày"/>
    <d v="2026-03-31T00:00:00"/>
    <s v=""/>
    <m/>
    <m/>
    <x v="0"/>
    <x v="0"/>
    <s v="SG023"/>
  </r>
  <r>
    <x v="13"/>
    <x v="13"/>
    <d v="2026-03-31T00:00:00"/>
    <s v="BH09623"/>
    <d v="2026-03-31T00:00:00"/>
    <n v="23234"/>
    <s v="260330-01002-00019"/>
    <n v="1073435"/>
    <n v="0"/>
    <n v="85875"/>
    <n v="1159310"/>
    <s v="Bán hàng"/>
    <m/>
    <m/>
    <n v="0"/>
    <n v="1159310"/>
    <n v="0"/>
    <n v="1159310"/>
    <d v="2026-03-31T00:00:00"/>
    <m/>
    <d v="2026-03-31T00:00:00"/>
    <n v="0"/>
    <m/>
    <n v="116.57187812500342"/>
    <s v="Nợ quá hạn từ 90 ngày đến 120 ngày"/>
    <d v="2026-03-31T00:00:00"/>
    <s v=""/>
    <m/>
    <m/>
    <x v="0"/>
    <x v="0"/>
    <s v="SG023"/>
  </r>
  <r>
    <x v="1"/>
    <x v="14"/>
    <d v="2026-02-27T00:00:00"/>
    <m/>
    <d v="2026-02-27T00:00:00"/>
    <m/>
    <s v="phạt vi phạn giao hàng T02"/>
    <m/>
    <m/>
    <m/>
    <n v="1561709"/>
    <s v="Giảm công nợ"/>
    <m/>
    <m/>
    <n v="0"/>
    <n v="-1561709"/>
    <n v="0"/>
    <n v="-1561709"/>
    <d v="2026-02-27T00:00:00"/>
    <m/>
    <d v="2026-02-27T00:00:00"/>
    <n v="0"/>
    <m/>
    <n v="148.57187812500342"/>
    <s v="Nợ quá hạn hơn 120 ngày có khả năng mất thanh toán"/>
    <d v="2026-02-27T00:00:00"/>
    <s v=""/>
    <m/>
    <m/>
    <x v="0"/>
    <x v="0"/>
    <s v="SG009"/>
  </r>
  <r>
    <x v="1"/>
    <x v="14"/>
    <d v="2026-03-30T00:00:00"/>
    <m/>
    <d v="2026-03-30T00:00:00"/>
    <m/>
    <s v="phạt vi phạn giao hàng T03"/>
    <m/>
    <m/>
    <m/>
    <n v="182633"/>
    <s v="Giảm công nợ"/>
    <m/>
    <m/>
    <n v="0"/>
    <n v="-182633"/>
    <n v="0"/>
    <n v="-182633"/>
    <d v="2026-03-30T00:00:00"/>
    <m/>
    <d v="2026-03-30T00:00:00"/>
    <n v="0"/>
    <m/>
    <n v="117.57187812500342"/>
    <s v="Nợ quá hạn từ 90 ngày đến 120 ngày"/>
    <d v="2026-03-30T00:00:00"/>
    <s v=""/>
    <m/>
    <m/>
    <x v="0"/>
    <x v="0"/>
    <s v="SG009"/>
  </r>
  <r>
    <x v="1"/>
    <x v="1"/>
    <d v="2026-04-01T00:00:00"/>
    <s v="BH09715"/>
    <d v="2026-04-01T00:00:00"/>
    <s v="00024261"/>
    <s v="260331-01001-00048 - LOTTE NAM SÀI GÒN"/>
    <n v="956210"/>
    <n v="0"/>
    <n v="76497"/>
    <n v="1032707"/>
    <s v="Bán hàng"/>
    <m/>
    <m/>
    <n v="0"/>
    <n v="1032707"/>
    <n v="0"/>
    <n v="1032707"/>
    <d v="2026-04-01T00:00:00"/>
    <m/>
    <d v="2026-04-01T00:00:00"/>
    <n v="0"/>
    <m/>
    <n v="115.57187812500342"/>
    <s v="Nợ quá hạn từ 90 ngày đến 120 ngày"/>
    <d v="2026-04-01T00:00:00"/>
    <s v=""/>
    <m/>
    <m/>
    <x v="0"/>
    <x v="0"/>
    <s v="SG009"/>
  </r>
  <r>
    <x v="1"/>
    <x v="1"/>
    <d v="2026-04-01T00:00:00"/>
    <s v="BH09716"/>
    <d v="2026-04-01T00:00:00"/>
    <s v="00024262"/>
    <s v="260331-01001-00209 - LOTTE NAM SÀI GÒN"/>
    <n v="1190660"/>
    <n v="0"/>
    <n v="95253"/>
    <n v="1285913"/>
    <s v="Bán hàng"/>
    <m/>
    <m/>
    <n v="0"/>
    <n v="1285913"/>
    <n v="0"/>
    <n v="1285913"/>
    <d v="2026-04-01T00:00:00"/>
    <m/>
    <d v="2026-04-01T00:00:00"/>
    <n v="0"/>
    <m/>
    <n v="115.57187812500342"/>
    <s v="Nợ quá hạn từ 90 ngày đến 120 ngày"/>
    <d v="2026-04-01T00:00:00"/>
    <s v=""/>
    <m/>
    <m/>
    <x v="0"/>
    <x v="0"/>
    <s v="SG009"/>
  </r>
  <r>
    <x v="1"/>
    <x v="1"/>
    <d v="2026-04-01T00:00:00"/>
    <s v="BH09717"/>
    <d v="2026-04-01T00:00:00"/>
    <s v="00024263"/>
    <s v="260328-01001-00122 - LOTTE NAM SÀI GÒN"/>
    <n v="2144100"/>
    <n v="0"/>
    <n v="171528"/>
    <n v="2315628"/>
    <s v="Bán hàng"/>
    <m/>
    <m/>
    <n v="0"/>
    <n v="2315628"/>
    <n v="0"/>
    <n v="2315628"/>
    <d v="2026-04-01T00:00:00"/>
    <m/>
    <d v="2026-04-01T00:00:00"/>
    <n v="0"/>
    <m/>
    <n v="115.57187812500342"/>
    <s v="Nợ quá hạn từ 90 ngày đến 120 ngày"/>
    <d v="2026-04-01T00:00:00"/>
    <s v=""/>
    <m/>
    <m/>
    <x v="0"/>
    <x v="0"/>
    <s v="SG009"/>
  </r>
  <r>
    <x v="10"/>
    <x v="10"/>
    <d v="2026-04-01T00:00:00"/>
    <s v="BH09723"/>
    <d v="2026-04-01T00:00:00"/>
    <s v="00024268"/>
    <s v="260330-01005-00141"/>
    <n v="536025"/>
    <n v="0"/>
    <n v="42882"/>
    <n v="578907"/>
    <s v="Bán hàng"/>
    <m/>
    <m/>
    <n v="0"/>
    <n v="578907"/>
    <n v="0"/>
    <n v="578907"/>
    <d v="2026-04-01T00:00:00"/>
    <m/>
    <d v="2026-04-01T00:00:00"/>
    <n v="0"/>
    <m/>
    <n v="115.57187812500342"/>
    <s v="Nợ quá hạn từ 90 ngày đến 120 ngày"/>
    <d v="2026-04-01T00:00:00"/>
    <s v=""/>
    <m/>
    <m/>
    <x v="0"/>
    <x v="0"/>
    <s v="SG002"/>
  </r>
  <r>
    <x v="10"/>
    <x v="10"/>
    <d v="2026-04-01T00:00:00"/>
    <s v="BH09724"/>
    <d v="2026-04-01T00:00:00"/>
    <s v="00024270"/>
    <s v="260328-01005-00038"/>
    <n v="1190660"/>
    <n v="0"/>
    <n v="95253"/>
    <n v="1285913"/>
    <s v="Bán hàng"/>
    <m/>
    <m/>
    <n v="0"/>
    <n v="1285913"/>
    <n v="0"/>
    <n v="1285913"/>
    <d v="2026-04-01T00:00:00"/>
    <m/>
    <d v="2026-04-01T00:00:00"/>
    <n v="0"/>
    <m/>
    <n v="115.57187812500342"/>
    <s v="Nợ quá hạn từ 90 ngày đến 120 ngày"/>
    <d v="2026-04-01T00:00:00"/>
    <s v=""/>
    <m/>
    <m/>
    <x v="0"/>
    <x v="0"/>
    <s v="SG002"/>
  </r>
  <r>
    <x v="7"/>
    <x v="7"/>
    <d v="2026-04-01T00:00:00"/>
    <s v="BH24892"/>
    <d v="2026-04-01T00:00:00"/>
    <s v="00024187"/>
    <s v="Bán hàng CÔNG TY CỔ PHẦN TRUNG TÂM THƯƠNG MẠI LOTTE VIỆT NAM - CHI NHÁNH TÂY HỒ theo hóa đơn 00024187"/>
    <n v="1434315"/>
    <n v="0"/>
    <n v="114745"/>
    <n v="1549060"/>
    <s v="Bán hàng"/>
    <m/>
    <m/>
    <n v="0"/>
    <n v="1549060"/>
    <n v="0"/>
    <n v="1549060"/>
    <d v="2026-04-01T00:00:00"/>
    <m/>
    <d v="2026-04-01T00:00:00"/>
    <n v="0"/>
    <m/>
    <n v="115.57187812500342"/>
    <s v="Nợ quá hạn từ 90 ngày đến 120 ngày"/>
    <d v="2026-04-01T00:00:00"/>
    <s v=""/>
    <m/>
    <m/>
    <x v="0"/>
    <x v="0"/>
    <s v="HN008"/>
  </r>
  <r>
    <x v="6"/>
    <x v="6"/>
    <d v="2026-04-02T00:00:00"/>
    <s v="BH09920"/>
    <d v="2026-04-01T00:00:00"/>
    <s v="00024311"/>
    <s v="TC260330-01004-00480"/>
    <n v="1190660"/>
    <n v="0"/>
    <n v="95253"/>
    <n v="1285913"/>
    <s v="Bán hàng"/>
    <m/>
    <m/>
    <n v="0"/>
    <n v="1285913"/>
    <n v="0"/>
    <n v="1285913"/>
    <d v="2026-04-01T00:00:00"/>
    <m/>
    <d v="2026-04-01T00:00:00"/>
    <n v="0"/>
    <m/>
    <n v="115.57187812500342"/>
    <s v="Nợ quá hạn từ 90 ngày đến 120 ngày"/>
    <d v="2026-04-01T00:00:00"/>
    <s v=""/>
    <m/>
    <m/>
    <x v="0"/>
    <x v="0"/>
    <s v="SG011"/>
  </r>
  <r>
    <x v="3"/>
    <x v="3"/>
    <d v="2026-04-02T00:00:00"/>
    <s v="BH09921"/>
    <d v="2026-04-01T00:00:00"/>
    <s v="00024312"/>
    <s v="TC260331-01016-00024"/>
    <n v="2868630"/>
    <n v="0"/>
    <n v="229490"/>
    <n v="3098120"/>
    <s v="Bán hàng"/>
    <m/>
    <m/>
    <n v="0"/>
    <n v="3098120"/>
    <n v="0"/>
    <n v="3098120"/>
    <d v="2026-04-01T00:00:00"/>
    <m/>
    <d v="2026-04-01T00:00:00"/>
    <n v="0"/>
    <m/>
    <n v="115.57187812500342"/>
    <s v="Nợ quá hạn từ 90 ngày đến 120 ngày"/>
    <d v="2026-04-01T00:00:00"/>
    <s v=""/>
    <m/>
    <m/>
    <x v="0"/>
    <x v="0"/>
    <s v="SG011"/>
  </r>
  <r>
    <x v="7"/>
    <x v="7"/>
    <d v="2026-04-02T00:00:00"/>
    <s v="BH25145"/>
    <d v="2026-04-02T00:00:00"/>
    <s v="00024372"/>
    <s v="Bán hàng CÔNG TY CỔ PHẦN TRUNG TÂM THƯƠNG MẠI LOTTE VIỆT NAM - CHI NHÁNH TÂY HỒ theo hóa đơn 00024372"/>
    <n v="956210"/>
    <n v="0"/>
    <n v="76497"/>
    <n v="1032707"/>
    <s v="Bán hàng"/>
    <m/>
    <m/>
    <n v="0"/>
    <n v="1032707"/>
    <n v="0"/>
    <n v="1032707"/>
    <d v="2026-04-02T00:00:00"/>
    <m/>
    <d v="2026-04-02T00:00:00"/>
    <n v="0"/>
    <m/>
    <n v="114.57187812500342"/>
    <s v="Nợ quá hạn từ 90 ngày đến 120 ngày"/>
    <d v="2026-04-02T00:00:00"/>
    <s v=""/>
    <m/>
    <m/>
    <x v="0"/>
    <x v="0"/>
    <s v="HN008"/>
  </r>
  <r>
    <x v="9"/>
    <x v="9"/>
    <d v="2026-04-03T00:00:00"/>
    <s v="BH09995"/>
    <d v="2026-04-03T00:00:00"/>
    <s v="00024780"/>
    <s v="260402-01012-00034"/>
    <n v="4858585"/>
    <n v="0"/>
    <n v="388687"/>
    <n v="5247272"/>
    <s v="Bán hàng"/>
    <m/>
    <m/>
    <n v="0"/>
    <n v="5247272"/>
    <n v="0"/>
    <n v="5247272"/>
    <d v="2026-04-03T00:00:00"/>
    <m/>
    <d v="2026-04-03T00:00:00"/>
    <n v="0"/>
    <m/>
    <n v="113.57187812500342"/>
    <s v="Nợ quá hạn từ 90 ngày đến 120 ngày"/>
    <d v="2026-04-03T00:00:00"/>
    <s v=""/>
    <m/>
    <m/>
    <x v="0"/>
    <x v="0"/>
    <s v="SG023"/>
  </r>
  <r>
    <x v="9"/>
    <x v="9"/>
    <d v="2026-04-03T00:00:00"/>
    <s v="BH09996"/>
    <d v="2026-04-03T00:00:00"/>
    <s v="00024781"/>
    <s v="260330-01012-00090"/>
    <n v="956210"/>
    <n v="0"/>
    <n v="76497"/>
    <n v="1032707"/>
    <s v="Bán hàng"/>
    <m/>
    <m/>
    <n v="0"/>
    <n v="1032707"/>
    <n v="0"/>
    <n v="1032707"/>
    <d v="2026-04-03T00:00:00"/>
    <m/>
    <d v="2026-04-03T00:00:00"/>
    <n v="0"/>
    <m/>
    <n v="113.57187812500342"/>
    <s v="Nợ quá hạn từ 90 ngày đến 120 ngày"/>
    <d v="2026-04-03T00:00:00"/>
    <s v=""/>
    <m/>
    <m/>
    <x v="0"/>
    <x v="0"/>
    <s v="SG023"/>
  </r>
  <r>
    <x v="4"/>
    <x v="4"/>
    <d v="2026-04-04T00:00:00"/>
    <s v="BH10091"/>
    <d v="2026-04-03T00:00:00"/>
    <s v="00024822"/>
    <s v="TC260402-01013-00117"/>
    <n v="2381320"/>
    <n v="0"/>
    <n v="190506"/>
    <n v="2571826"/>
    <s v="Bán hàng"/>
    <m/>
    <m/>
    <n v="0"/>
    <n v="2571826"/>
    <n v="0"/>
    <n v="2571826"/>
    <d v="2026-04-03T00:00:00"/>
    <m/>
    <d v="2026-04-03T00:00:00"/>
    <n v="0"/>
    <m/>
    <n v="113.57187812500342"/>
    <s v="Nợ quá hạn từ 90 ngày đến 120 ngày"/>
    <d v="2026-04-03T00:00:00"/>
    <s v=""/>
    <m/>
    <m/>
    <x v="0"/>
    <x v="0"/>
    <s v="SG011"/>
  </r>
  <r>
    <x v="5"/>
    <x v="5"/>
    <d v="2026-04-04T00:00:00"/>
    <s v="BH10092"/>
    <d v="2026-04-03T00:00:00"/>
    <s v="00024823"/>
    <s v="TC260402-01006-00013"/>
    <n v="2307465"/>
    <n v="0"/>
    <n v="184597"/>
    <n v="2492062"/>
    <s v="Bán hàng"/>
    <m/>
    <m/>
    <n v="0"/>
    <n v="2492062"/>
    <n v="0"/>
    <n v="2492062"/>
    <d v="2026-04-03T00:00:00"/>
    <m/>
    <d v="2026-04-03T00:00:00"/>
    <n v="0"/>
    <m/>
    <n v="113.57187812500342"/>
    <s v="Nợ quá hạn từ 90 ngày đến 120 ngày"/>
    <d v="2026-04-03T00:00:00"/>
    <s v=""/>
    <m/>
    <m/>
    <x v="0"/>
    <x v="0"/>
    <s v="SG011"/>
  </r>
  <r>
    <x v="1"/>
    <x v="1"/>
    <d v="2026-04-06T00:00:00"/>
    <s v="BH10148"/>
    <d v="2026-04-06T00:00:00"/>
    <s v="00024889"/>
    <s v="260401-01001-00028 - LOTTE NAM SÀI GÒN"/>
    <n v="3424270"/>
    <n v="0"/>
    <n v="273942"/>
    <n v="3698212"/>
    <s v="Bán hàng"/>
    <m/>
    <m/>
    <n v="0"/>
    <n v="3698212"/>
    <n v="0"/>
    <n v="3698212"/>
    <d v="2026-04-06T00:00:00"/>
    <m/>
    <d v="2026-04-06T00:00:00"/>
    <n v="0"/>
    <m/>
    <n v="110.57187812500342"/>
    <s v="Nợ quá hạn từ 90 ngày đến 120 ngày"/>
    <d v="2026-04-06T00:00:00"/>
    <s v=""/>
    <m/>
    <m/>
    <x v="0"/>
    <x v="0"/>
    <s v="SG009"/>
  </r>
  <r>
    <x v="4"/>
    <x v="4"/>
    <d v="2026-04-07T00:00:00"/>
    <s v="BH10167"/>
    <d v="2026-04-06T00:00:00"/>
    <s v="00024939"/>
    <s v="TC260403-01013-00034"/>
    <n v="1166110"/>
    <n v="0"/>
    <n v="93289"/>
    <n v="1259399"/>
    <s v="Bán hàng"/>
    <m/>
    <m/>
    <n v="0"/>
    <n v="1259399"/>
    <n v="0"/>
    <n v="1259399"/>
    <d v="2026-04-06T00:00:00"/>
    <m/>
    <d v="2026-04-06T00:00:00"/>
    <n v="0"/>
    <m/>
    <n v="110.57187812500342"/>
    <s v="Nợ quá hạn từ 90 ngày đến 120 ngày"/>
    <d v="2026-04-06T00:00:00"/>
    <s v=""/>
    <m/>
    <m/>
    <x v="0"/>
    <x v="0"/>
    <s v="SG011"/>
  </r>
  <r>
    <x v="4"/>
    <x v="4"/>
    <d v="2026-04-07T00:00:00"/>
    <s v="BH10168"/>
    <d v="2026-04-06T00:00:00"/>
    <s v="00024940"/>
    <s v="TC260406-01013-00064"/>
    <n v="2122320"/>
    <n v="0"/>
    <n v="169786"/>
    <n v="2292106"/>
    <s v="Bán hàng"/>
    <m/>
    <m/>
    <n v="0"/>
    <n v="2292106"/>
    <n v="0"/>
    <n v="2292106"/>
    <d v="2026-04-06T00:00:00"/>
    <m/>
    <d v="2026-04-06T00:00:00"/>
    <n v="0"/>
    <m/>
    <n v="110.57187812500342"/>
    <s v="Nợ quá hạn từ 90 ngày đến 120 ngày"/>
    <d v="2026-04-06T00:00:00"/>
    <s v=""/>
    <m/>
    <m/>
    <x v="0"/>
    <x v="0"/>
    <s v="SG011"/>
  </r>
  <r>
    <x v="5"/>
    <x v="5"/>
    <d v="2026-04-07T00:00:00"/>
    <s v="BH10169"/>
    <d v="2026-04-06T00:00:00"/>
    <s v="00024941"/>
    <s v="TC260406-01006-00030"/>
    <n v="1489960"/>
    <n v="0"/>
    <n v="119197"/>
    <n v="1609157"/>
    <s v="Bán hàng"/>
    <m/>
    <m/>
    <n v="0"/>
    <n v="1609157"/>
    <n v="0"/>
    <n v="1609157"/>
    <d v="2026-04-06T00:00:00"/>
    <m/>
    <d v="2026-04-06T00:00:00"/>
    <n v="0"/>
    <m/>
    <n v="110.57187812500342"/>
    <s v="Nợ quá hạn từ 90 ngày đến 120 ngày"/>
    <d v="2026-04-06T00:00:00"/>
    <s v=""/>
    <m/>
    <m/>
    <x v="0"/>
    <x v="0"/>
    <s v="SG011"/>
  </r>
  <r>
    <x v="5"/>
    <x v="5"/>
    <d v="2026-04-07T00:00:00"/>
    <s v="BH10170"/>
    <d v="2026-04-06T00:00:00"/>
    <s v="00024942"/>
    <s v="TC260402-01006-00053"/>
    <n v="1116805"/>
    <n v="0"/>
    <n v="89344"/>
    <n v="1206149"/>
    <s v="Bán hàng"/>
    <m/>
    <m/>
    <n v="0"/>
    <n v="1206149"/>
    <n v="0"/>
    <n v="1206149"/>
    <d v="2026-04-06T00:00:00"/>
    <m/>
    <d v="2026-04-06T00:00:00"/>
    <n v="0"/>
    <m/>
    <n v="110.57187812500342"/>
    <s v="Nợ quá hạn từ 90 ngày đến 120 ngày"/>
    <d v="2026-04-06T00:00:00"/>
    <s v=""/>
    <m/>
    <m/>
    <x v="0"/>
    <x v="0"/>
    <s v="SG011"/>
  </r>
  <r>
    <x v="0"/>
    <x v="0"/>
    <d v="2026-04-07T00:00:00"/>
    <s v="BH10171"/>
    <d v="2026-04-06T00:00:00"/>
    <s v="00024943"/>
    <s v="TC260401-01011-00005"/>
    <n v="1650555"/>
    <n v="0"/>
    <n v="132044"/>
    <n v="1782599"/>
    <s v="Bán hàng"/>
    <m/>
    <m/>
    <n v="0"/>
    <n v="1782599"/>
    <n v="0"/>
    <n v="1782599"/>
    <d v="2026-04-06T00:00:00"/>
    <m/>
    <d v="2026-04-06T00:00:00"/>
    <n v="0"/>
    <m/>
    <n v="110.57187812500342"/>
    <s v="Nợ quá hạn từ 90 ngày đến 120 ngày"/>
    <d v="2026-04-06T00:00:00"/>
    <s v=""/>
    <m/>
    <m/>
    <x v="0"/>
    <x v="0"/>
    <s v="SG011"/>
  </r>
  <r>
    <x v="14"/>
    <x v="15"/>
    <d v="2026-04-07T00:00:00"/>
    <s v="BH10172"/>
    <d v="2026-04-06T00:00:00"/>
    <s v="00024944"/>
    <s v="TC260406-01015-00048"/>
    <n v="1166110"/>
    <n v="0"/>
    <n v="93289"/>
    <n v="1259399"/>
    <s v="Bán hàng"/>
    <m/>
    <m/>
    <n v="0"/>
    <n v="1259399"/>
    <n v="0"/>
    <n v="1259399"/>
    <d v="2026-04-06T00:00:00"/>
    <m/>
    <d v="2026-04-06T00:00:00"/>
    <n v="0"/>
    <m/>
    <n v="110.57187812500342"/>
    <s v="Nợ quá hạn từ 90 ngày đến 120 ngày"/>
    <d v="2026-04-06T00:00:00"/>
    <s v=""/>
    <m/>
    <m/>
    <x v="0"/>
    <x v="0"/>
    <s v="SG011"/>
  </r>
  <r>
    <x v="9"/>
    <x v="9"/>
    <d v="2026-04-08T00:00:00"/>
    <s v="BH10249"/>
    <d v="2026-04-08T00:00:00"/>
    <s v="00025026"/>
    <s v="260406-01012-00034"/>
    <n v="2190240"/>
    <n v="0"/>
    <n v="175219"/>
    <n v="2365459"/>
    <s v="Bán hàng"/>
    <m/>
    <m/>
    <n v="0"/>
    <n v="2365459"/>
    <n v="0"/>
    <n v="2365459"/>
    <d v="2026-04-08T00:00:00"/>
    <m/>
    <d v="2026-04-08T00:00:00"/>
    <n v="0"/>
    <m/>
    <n v="108.57187812500342"/>
    <s v="Nợ quá hạn từ 90 ngày đến 120 ngày"/>
    <d v="2026-04-08T00:00:00"/>
    <s v=""/>
    <m/>
    <m/>
    <x v="0"/>
    <x v="0"/>
    <s v="SG023"/>
  </r>
  <r>
    <x v="0"/>
    <x v="0"/>
    <d v="2026-04-08T00:00:00"/>
    <s v="BH10284"/>
    <d v="2026-04-08T00:00:00"/>
    <s v="00026033"/>
    <s v="260408-01011-00035- TEST GIÁ"/>
    <n v="1262100"/>
    <n v="0"/>
    <n v="100968"/>
    <n v="1363068"/>
    <s v="Bán hàng"/>
    <m/>
    <m/>
    <n v="0"/>
    <n v="1363068"/>
    <n v="0"/>
    <n v="1363068"/>
    <d v="2026-04-08T00:00:00"/>
    <m/>
    <d v="2026-04-08T00:00:00"/>
    <n v="0"/>
    <m/>
    <n v="108.57187812500342"/>
    <s v="Nợ quá hạn từ 90 ngày đến 120 ngày"/>
    <d v="2026-04-08T00:00:00"/>
    <s v=""/>
    <m/>
    <m/>
    <x v="0"/>
    <x v="0"/>
    <s v="SG011"/>
  </r>
  <r>
    <x v="1"/>
    <x v="1"/>
    <d v="2026-04-08T00:00:00"/>
    <s v="BH10285"/>
    <d v="2026-04-08T00:00:00"/>
    <s v="00026034"/>
    <s v="260408-01001-00289- TEST GIÁ"/>
    <n v="7075560"/>
    <n v="0"/>
    <n v="566045"/>
    <n v="7641605"/>
    <s v="Bán hàng"/>
    <m/>
    <m/>
    <n v="0"/>
    <n v="7641605"/>
    <n v="0"/>
    <n v="7641605"/>
    <d v="2026-04-08T00:00:00"/>
    <m/>
    <d v="2026-04-08T00:00:00"/>
    <n v="0"/>
    <m/>
    <n v="108.57187812500342"/>
    <s v="Nợ quá hạn từ 90 ngày đến 120 ngày"/>
    <d v="2026-04-08T00:00:00"/>
    <s v=""/>
    <m/>
    <m/>
    <x v="0"/>
    <x v="0"/>
    <s v="SG009"/>
  </r>
  <r>
    <x v="6"/>
    <x v="6"/>
    <d v="2026-04-09T00:00:00"/>
    <s v="BH10290"/>
    <d v="2026-04-08T00:00:00"/>
    <s v="00026039"/>
    <s v="TC260406-01004-00156"/>
    <n v="1116805"/>
    <n v="0"/>
    <n v="89344"/>
    <n v="1206149"/>
    <s v="Bán hàng"/>
    <m/>
    <m/>
    <n v="0"/>
    <n v="1206149"/>
    <n v="0"/>
    <n v="1206149"/>
    <d v="2026-04-08T00:00:00"/>
    <m/>
    <d v="2026-04-08T00:00:00"/>
    <n v="0"/>
    <m/>
    <n v="108.57187812500342"/>
    <s v="Nợ quá hạn từ 90 ngày đến 120 ngày"/>
    <d v="2026-04-08T00:00:00"/>
    <s v=""/>
    <m/>
    <m/>
    <x v="0"/>
    <x v="0"/>
    <s v="SG011"/>
  </r>
  <r>
    <x v="0"/>
    <x v="0"/>
    <d v="2026-04-09T00:00:00"/>
    <s v="BH10291"/>
    <d v="2026-04-08T00:00:00"/>
    <s v="00026040"/>
    <s v="TC260408-01011-00035"/>
    <n v="1749165"/>
    <n v="0"/>
    <n v="139933"/>
    <n v="1889098"/>
    <s v="Bán hàng"/>
    <m/>
    <m/>
    <n v="0"/>
    <n v="1889098"/>
    <n v="0"/>
    <n v="1889098"/>
    <d v="2026-04-08T00:00:00"/>
    <m/>
    <d v="2026-04-08T00:00:00"/>
    <n v="0"/>
    <m/>
    <n v="108.57187812500342"/>
    <s v="Nợ quá hạn từ 90 ngày đến 120 ngày"/>
    <d v="2026-04-08T00:00:00"/>
    <s v=""/>
    <m/>
    <m/>
    <x v="0"/>
    <x v="0"/>
    <s v="SG011"/>
  </r>
  <r>
    <x v="1"/>
    <x v="1"/>
    <d v="2026-04-09T00:00:00"/>
    <s v="BH10322"/>
    <d v="2026-04-09T00:00:00"/>
    <s v="00026071"/>
    <s v="260406-01002-00285 - LOTTEMART PHÚ THỌ"/>
    <n v="536025"/>
    <n v="0"/>
    <n v="42882"/>
    <n v="578907"/>
    <s v="Bán hàng"/>
    <m/>
    <m/>
    <n v="0"/>
    <n v="578907"/>
    <n v="0"/>
    <n v="578907"/>
    <d v="2026-04-09T00:00:00"/>
    <m/>
    <d v="2026-04-09T00:00:00"/>
    <n v="0"/>
    <m/>
    <n v="107.57187812500342"/>
    <s v="Nợ quá hạn từ 90 ngày đến 120 ngày"/>
    <d v="2026-04-09T00:00:00"/>
    <s v=""/>
    <m/>
    <m/>
    <x v="0"/>
    <x v="0"/>
    <s v="SG009"/>
  </r>
  <r>
    <x v="10"/>
    <x v="10"/>
    <d v="2026-04-09T00:00:00"/>
    <s v="BH10333"/>
    <d v="2026-04-09T00:00:00"/>
    <s v="00026082"/>
    <s v="260406-01005-00116"/>
    <n v="1116805"/>
    <n v="0"/>
    <n v="89344"/>
    <n v="1206149"/>
    <s v="Bán hàng"/>
    <m/>
    <m/>
    <n v="0"/>
    <n v="1206149"/>
    <n v="0"/>
    <n v="1206149"/>
    <d v="2026-04-09T00:00:00"/>
    <m/>
    <d v="2026-04-09T00:00:00"/>
    <n v="0"/>
    <m/>
    <n v="107.57187812500342"/>
    <s v="Nợ quá hạn từ 90 ngày đến 120 ngày"/>
    <d v="2026-04-09T00:00:00"/>
    <s v=""/>
    <m/>
    <m/>
    <x v="0"/>
    <x v="0"/>
    <s v="SG002"/>
  </r>
  <r>
    <x v="10"/>
    <x v="10"/>
    <d v="2026-04-09T00:00:00"/>
    <s v="BH10334"/>
    <d v="2026-04-09T00:00:00"/>
    <s v="00026083"/>
    <s v="260406-01005-00115"/>
    <n v="478105"/>
    <n v="0"/>
    <n v="38248"/>
    <n v="516353"/>
    <s v="Bán hàng"/>
    <m/>
    <m/>
    <n v="0"/>
    <n v="516353"/>
    <n v="0"/>
    <n v="516353"/>
    <d v="2026-04-09T00:00:00"/>
    <m/>
    <d v="2026-04-09T00:00:00"/>
    <n v="0"/>
    <m/>
    <n v="107.57187812500342"/>
    <s v="Nợ quá hạn từ 90 ngày đến 120 ngày"/>
    <d v="2026-04-09T00:00:00"/>
    <s v=""/>
    <m/>
    <m/>
    <x v="0"/>
    <x v="0"/>
    <s v="SG002"/>
  </r>
  <r>
    <x v="1"/>
    <x v="1"/>
    <d v="2026-04-09T00:00:00"/>
    <s v="MDV00266"/>
    <d v="2026-04-09T00:00:00"/>
    <s v="4308"/>
    <s v="PHI HOAT DONG DUNG THU SAN PHAM T3.2026"/>
    <n v="176593"/>
    <n v="0"/>
    <n v="17659"/>
    <n v="194252"/>
    <s v="Giảm công nợ"/>
    <m/>
    <m/>
    <n v="0"/>
    <n v="-194252"/>
    <n v="0"/>
    <n v="-194252"/>
    <d v="2026-04-09T00:00:00"/>
    <m/>
    <d v="2026-04-09T00:00:00"/>
    <n v="0"/>
    <m/>
    <n v="107.57187812500342"/>
    <s v="Nợ quá hạn từ 90 ngày đến 120 ngày"/>
    <d v="2026-04-09T00:00:00"/>
    <s v=""/>
    <m/>
    <m/>
    <x v="0"/>
    <x v="0"/>
    <s v="SG009"/>
  </r>
  <r>
    <x v="1"/>
    <x v="1"/>
    <d v="2026-04-09T00:00:00"/>
    <s v="MDV00266"/>
    <d v="2026-04-13T00:00:00"/>
    <s v="4637"/>
    <s v="PHI DICH VU BAN HANG T3.2026"/>
    <n v="588642"/>
    <n v="0"/>
    <n v="47091"/>
    <n v="635733"/>
    <s v="Giảm công nợ"/>
    <m/>
    <m/>
    <n v="0"/>
    <n v="-635733"/>
    <n v="0"/>
    <n v="-635733"/>
    <d v="2026-04-13T00:00:00"/>
    <m/>
    <d v="2026-04-13T00:00:00"/>
    <n v="0"/>
    <m/>
    <n v="103.57187812500342"/>
    <s v="Nợ quá hạn từ 90 ngày đến 120 ngày"/>
    <d v="2026-04-13T00:00:00"/>
    <s v=""/>
    <m/>
    <m/>
    <x v="0"/>
    <x v="0"/>
    <s v="SG009"/>
  </r>
  <r>
    <x v="1"/>
    <x v="1"/>
    <d v="2026-04-10T00:00:00"/>
    <s v="BC04/0027"/>
    <m/>
    <s v=""/>
    <s v="LOTTE VIETNAM THANH TOÁN"/>
    <n v="115523727"/>
    <n v="0"/>
    <n v="0"/>
    <n v="115523727"/>
    <s v="Giảm công nợ"/>
    <m/>
    <m/>
    <n v="0"/>
    <n v="-115523727"/>
    <n v="0"/>
    <n v="-115523727"/>
    <d v="2026-04-10T00:00:00"/>
    <m/>
    <d v="2026-04-10T00:00:00"/>
    <n v="0"/>
    <m/>
    <n v="106.57187812500342"/>
    <s v="Nợ quá hạn từ 90 ngày đến 120 ngày"/>
    <d v="2026-04-10T00:00:00"/>
    <s v=""/>
    <m/>
    <m/>
    <x v="0"/>
    <x v="0"/>
    <s v="SG009"/>
  </r>
  <r>
    <x v="1"/>
    <x v="1"/>
    <d v="2026-04-10T00:00:00"/>
    <s v="MDV00203"/>
    <d v="2026-04-10T00:00:00"/>
    <s v="2761"/>
    <s v="PHÍ DỊCH VỤ BÁN HÀNG 202603_5820"/>
    <n v="25685"/>
    <n v="0"/>
    <n v="2055"/>
    <n v="27740"/>
    <s v="Giảm công nợ"/>
    <m/>
    <m/>
    <n v="0"/>
    <n v="-27740"/>
    <n v="0"/>
    <n v="-27740"/>
    <d v="2026-04-10T00:00:00"/>
    <m/>
    <d v="2026-04-10T00:00:00"/>
    <n v="0"/>
    <m/>
    <n v="106.57187812500342"/>
    <s v="Nợ quá hạn từ 90 ngày đến 120 ngày"/>
    <d v="2026-04-10T00:00:00"/>
    <s v=""/>
    <m/>
    <m/>
    <x v="0"/>
    <x v="0"/>
    <s v="SG009"/>
  </r>
  <r>
    <x v="2"/>
    <x v="2"/>
    <d v="2026-04-10T00:00:00"/>
    <s v="MDV00257"/>
    <d v="2026-04-10T00:00:00"/>
    <s v="2877"/>
    <s v="PHI HOAT DONG DUNG THU SAN PHAM T3.2026"/>
    <n v="153343"/>
    <n v="0"/>
    <n v="15334"/>
    <n v="168677"/>
    <s v="Giảm công nợ"/>
    <m/>
    <m/>
    <n v="0"/>
    <n v="-168677"/>
    <n v="0"/>
    <n v="-168677"/>
    <d v="2026-04-10T00:00:00"/>
    <m/>
    <d v="2026-04-10T00:00:00"/>
    <n v="0"/>
    <m/>
    <n v="106.57187812500342"/>
    <s v="Nợ quá hạn từ 90 ngày đến 120 ngày"/>
    <d v="2026-04-10T00:00:00"/>
    <s v=""/>
    <m/>
    <m/>
    <x v="0"/>
    <x v="0"/>
    <s v="SG002"/>
  </r>
  <r>
    <x v="2"/>
    <x v="2"/>
    <d v="2026-04-10T00:00:00"/>
    <s v="MDV00257"/>
    <d v="2026-04-14T00:00:00"/>
    <s v="3165"/>
    <s v="PHI DICH VU BAN HANG T3.2026"/>
    <n v="511142"/>
    <n v="0"/>
    <n v="40891"/>
    <n v="552033"/>
    <s v="Giảm công nợ"/>
    <m/>
    <m/>
    <n v="0"/>
    <n v="-552033"/>
    <n v="0"/>
    <n v="-552033"/>
    <d v="2026-04-14T00:00:00"/>
    <m/>
    <d v="2026-04-14T00:00:00"/>
    <n v="0"/>
    <m/>
    <n v="102.57187812500342"/>
    <s v="Nợ quá hạn từ 90 ngày đến 120 ngày"/>
    <d v="2026-04-14T00:00:00"/>
    <s v=""/>
    <m/>
    <m/>
    <x v="0"/>
    <x v="0"/>
    <s v="SG002"/>
  </r>
  <r>
    <x v="10"/>
    <x v="10"/>
    <d v="2026-04-10T00:00:00"/>
    <s v="MDV00258"/>
    <d v="2026-04-10T00:00:00"/>
    <s v="2831"/>
    <s v="PHI HOAT DONG DUNG THU SAN PHAM T3.2026"/>
    <n v="60046"/>
    <n v="0"/>
    <n v="6005"/>
    <n v="66051"/>
    <s v="Giảm công nợ"/>
    <m/>
    <m/>
    <n v="0"/>
    <n v="-66051"/>
    <n v="0"/>
    <n v="-66051"/>
    <d v="2026-04-10T00:00:00"/>
    <m/>
    <d v="2026-04-10T00:00:00"/>
    <n v="0"/>
    <m/>
    <n v="106.57187812500342"/>
    <s v="Nợ quá hạn từ 90 ngày đến 120 ngày"/>
    <d v="2026-04-10T00:00:00"/>
    <s v=""/>
    <m/>
    <m/>
    <x v="0"/>
    <x v="0"/>
    <s v="SG002"/>
  </r>
  <r>
    <x v="10"/>
    <x v="10"/>
    <d v="2026-04-10T00:00:00"/>
    <s v="MDV00258"/>
    <d v="2026-04-10T00:00:00"/>
    <s v="2830"/>
    <s v="PHI DICH VU BAN HANG T3.2026"/>
    <n v="200153"/>
    <n v="0"/>
    <n v="16012"/>
    <n v="216165"/>
    <s v="Giảm công nợ"/>
    <m/>
    <m/>
    <n v="0"/>
    <n v="-216165"/>
    <n v="0"/>
    <n v="-216165"/>
    <d v="2026-04-10T00:00:00"/>
    <m/>
    <d v="2026-04-10T00:00:00"/>
    <n v="0"/>
    <m/>
    <n v="106.57187812500342"/>
    <s v="Nợ quá hạn từ 90 ngày đến 120 ngày"/>
    <d v="2026-04-10T00:00:00"/>
    <s v=""/>
    <m/>
    <m/>
    <x v="0"/>
    <x v="0"/>
    <s v="SG002"/>
  </r>
  <r>
    <x v="6"/>
    <x v="6"/>
    <d v="2026-04-11T00:00:00"/>
    <s v="BH10672"/>
    <d v="2026-04-10T00:00:00"/>
    <s v="00026346"/>
    <s v="TC260409-01004-00051"/>
    <n v="533750"/>
    <n v="0"/>
    <n v="42700"/>
    <n v="576450"/>
    <s v="Bán hàng"/>
    <m/>
    <m/>
    <n v="0"/>
    <n v="576450"/>
    <n v="0"/>
    <n v="576450"/>
    <d v="2026-04-10T00:00:00"/>
    <m/>
    <d v="2026-04-10T00:00:00"/>
    <n v="0"/>
    <m/>
    <n v="106.57187812500342"/>
    <s v="Nợ quá hạn từ 90 ngày đến 120 ngày"/>
    <d v="2026-04-10T00:00:00"/>
    <s v=""/>
    <m/>
    <m/>
    <x v="0"/>
    <x v="0"/>
    <s v="SG011"/>
  </r>
  <r>
    <x v="4"/>
    <x v="4"/>
    <d v="2026-04-11T00:00:00"/>
    <s v="BH10673"/>
    <d v="2026-04-10T00:00:00"/>
    <s v="00026347"/>
    <s v="TC260410-01013-00055"/>
    <n v="2381320"/>
    <n v="0"/>
    <n v="190506"/>
    <n v="2571826"/>
    <s v="Bán hàng"/>
    <m/>
    <m/>
    <n v="0"/>
    <n v="2571826"/>
    <n v="0"/>
    <n v="2571826"/>
    <d v="2026-04-10T00:00:00"/>
    <m/>
    <d v="2026-04-10T00:00:00"/>
    <n v="0"/>
    <m/>
    <n v="106.57187812500342"/>
    <s v="Nợ quá hạn từ 90 ngày đến 120 ngày"/>
    <d v="2026-04-10T00:00:00"/>
    <s v=""/>
    <m/>
    <m/>
    <x v="0"/>
    <x v="0"/>
    <s v="SG011"/>
  </r>
  <r>
    <x v="3"/>
    <x v="3"/>
    <d v="2026-04-11T00:00:00"/>
    <s v="MDV00034"/>
    <d v="2026-04-11T00:00:00"/>
    <s v="2917"/>
    <s v="PHÍ HOẠT ĐỘNG DÙNG THỬ SẢN PHẨM"/>
    <n v="41006"/>
    <n v="0"/>
    <n v="4101"/>
    <n v="45107"/>
    <s v="Giảm công nợ"/>
    <m/>
    <m/>
    <n v="0"/>
    <n v="-45107"/>
    <n v="0"/>
    <n v="-45107"/>
    <d v="2026-04-11T00:00:00"/>
    <m/>
    <d v="2026-04-11T00:00:00"/>
    <n v="0"/>
    <m/>
    <n v="105.57187812500342"/>
    <s v="Nợ quá hạn từ 90 ngày đến 120 ngày"/>
    <d v="2026-04-11T00:00:00"/>
    <s v=""/>
    <m/>
    <m/>
    <x v="0"/>
    <x v="0"/>
    <s v="SG011"/>
  </r>
  <r>
    <x v="3"/>
    <x v="3"/>
    <d v="2026-04-11T00:00:00"/>
    <s v="MDV00034"/>
    <d v="2026-04-11T00:00:00"/>
    <s v="3155"/>
    <s v="PHÍ BÁN HÀNG"/>
    <n v="136686"/>
    <n v="0"/>
    <n v="10935"/>
    <n v="147621"/>
    <s v="Giảm công nợ"/>
    <m/>
    <m/>
    <n v="0"/>
    <n v="-147621"/>
    <n v="0"/>
    <n v="-147621"/>
    <d v="2026-04-11T00:00:00"/>
    <m/>
    <d v="2026-04-11T00:00:00"/>
    <n v="0"/>
    <m/>
    <n v="105.57187812500342"/>
    <s v="Nợ quá hạn từ 90 ngày đến 120 ngày"/>
    <d v="2026-04-11T00:00:00"/>
    <s v=""/>
    <m/>
    <m/>
    <x v="0"/>
    <x v="0"/>
    <s v="SG011"/>
  </r>
  <r>
    <x v="12"/>
    <x v="12"/>
    <d v="2026-04-11T00:00:00"/>
    <s v="MDV00035"/>
    <d v="2026-04-11T00:00:00"/>
    <s v="2365"/>
    <s v="PHÍ HOẠT ĐỘNG DÙNG THỬ SẢN PHẨM"/>
    <n v="61636"/>
    <n v="0"/>
    <n v="6164"/>
    <n v="67800"/>
    <s v="Giảm công nợ"/>
    <m/>
    <m/>
    <n v="0"/>
    <n v="-67800"/>
    <n v="0"/>
    <n v="-67800"/>
    <d v="2026-04-11T00:00:00"/>
    <m/>
    <d v="2026-04-11T00:00:00"/>
    <n v="0"/>
    <m/>
    <n v="105.57187812500342"/>
    <s v="Nợ quá hạn từ 90 ngày đến 120 ngày"/>
    <d v="2026-04-11T00:00:00"/>
    <s v=""/>
    <m/>
    <m/>
    <x v="0"/>
    <x v="0"/>
    <s v="HN008"/>
  </r>
  <r>
    <x v="12"/>
    <x v="12"/>
    <d v="2026-04-11T00:00:00"/>
    <s v="MDV00035"/>
    <d v="2026-04-13T00:00:00"/>
    <s v="2617"/>
    <s v="PHÍ BÁN HÀNG"/>
    <n v="205453"/>
    <n v="0"/>
    <n v="16436"/>
    <n v="221889"/>
    <s v="Giảm công nợ"/>
    <m/>
    <m/>
    <n v="0"/>
    <n v="-221889"/>
    <n v="0"/>
    <n v="-221889"/>
    <d v="2026-04-13T00:00:00"/>
    <m/>
    <d v="2026-04-13T00:00:00"/>
    <n v="0"/>
    <m/>
    <n v="103.57187812500342"/>
    <s v="Nợ quá hạn từ 90 ngày đến 120 ngày"/>
    <d v="2026-04-13T00:00:00"/>
    <s v=""/>
    <m/>
    <m/>
    <x v="0"/>
    <x v="0"/>
    <s v="HN008"/>
  </r>
  <r>
    <x v="11"/>
    <x v="11"/>
    <d v="2026-04-12T00:00:00"/>
    <s v="MDV00261"/>
    <d v="2026-04-12T00:00:00"/>
    <s v="2875"/>
    <s v="PHI HOAT DONG DUNG THU SAN PHAM T3.2026"/>
    <n v="84688"/>
    <n v="0"/>
    <n v="8469"/>
    <n v="93157"/>
    <s v="Giảm công nợ"/>
    <m/>
    <m/>
    <n v="0"/>
    <n v="-93157"/>
    <n v="0"/>
    <n v="-93157"/>
    <d v="2026-04-12T00:00:00"/>
    <m/>
    <d v="2026-04-12T00:00:00"/>
    <n v="0"/>
    <m/>
    <n v="104.57187812500342"/>
    <s v="Nợ quá hạn từ 90 ngày đến 120 ngày"/>
    <d v="2026-04-12T00:00:00"/>
    <s v=""/>
    <m/>
    <m/>
    <x v="0"/>
    <x v="0"/>
    <s v="SG002"/>
  </r>
  <r>
    <x v="11"/>
    <x v="11"/>
    <d v="2026-04-12T00:00:00"/>
    <s v="MDV00261"/>
    <d v="2026-04-12T00:00:00"/>
    <s v="2516"/>
    <s v="PHI DICH VU BAN HANG T3.2026"/>
    <n v="282294"/>
    <n v="0"/>
    <n v="22584"/>
    <n v="304878"/>
    <s v="Giảm công nợ"/>
    <m/>
    <m/>
    <n v="0"/>
    <n v="-304878"/>
    <n v="0"/>
    <n v="-304878"/>
    <d v="2026-04-12T00:00:00"/>
    <m/>
    <d v="2026-04-12T00:00:00"/>
    <n v="0"/>
    <m/>
    <n v="104.57187812500342"/>
    <s v="Nợ quá hạn từ 90 ngày đến 120 ngày"/>
    <d v="2026-04-12T00:00:00"/>
    <s v=""/>
    <m/>
    <m/>
    <x v="0"/>
    <x v="0"/>
    <s v="SG002"/>
  </r>
  <r>
    <x v="12"/>
    <x v="12"/>
    <d v="2026-04-13T00:00:00"/>
    <s v="BH26390"/>
    <d v="2026-04-13T00:00:00"/>
    <s v="00026411"/>
    <s v="260405-01008-00121"/>
    <n v="2122320"/>
    <n v="0"/>
    <n v="169786"/>
    <n v="2292106"/>
    <s v="Bán hàng"/>
    <m/>
    <m/>
    <n v="0"/>
    <n v="2292106"/>
    <n v="0"/>
    <n v="2292106"/>
    <d v="2026-04-13T00:00:00"/>
    <m/>
    <d v="2026-04-13T00:00:00"/>
    <n v="0"/>
    <m/>
    <n v="103.57187812500342"/>
    <s v="Nợ quá hạn từ 90 ngày đến 120 ngày"/>
    <d v="2026-04-13T00:00:00"/>
    <s v=""/>
    <m/>
    <m/>
    <x v="0"/>
    <x v="0"/>
    <s v="HN008"/>
  </r>
  <r>
    <x v="7"/>
    <x v="7"/>
    <d v="2026-04-13T00:00:00"/>
    <s v="BH26391"/>
    <d v="2026-04-13T00:00:00"/>
    <s v="00026412"/>
    <s v="260406-01017-00479"/>
    <n v="2144100"/>
    <n v="0"/>
    <n v="171528"/>
    <n v="2315628"/>
    <s v="Bán hàng"/>
    <m/>
    <m/>
    <n v="0"/>
    <n v="2315628"/>
    <n v="0"/>
    <n v="2315628"/>
    <d v="2026-04-13T00:00:00"/>
    <m/>
    <d v="2026-04-13T00:00:00"/>
    <n v="0"/>
    <m/>
    <n v="103.57187812500342"/>
    <s v="Nợ quá hạn từ 90 ngày đến 120 ngày"/>
    <d v="2026-04-13T00:00:00"/>
    <s v=""/>
    <m/>
    <m/>
    <x v="0"/>
    <x v="0"/>
    <s v="HN008"/>
  </r>
  <r>
    <x v="7"/>
    <x v="7"/>
    <d v="2026-04-13T00:00:00"/>
    <s v="BH26392"/>
    <d v="2026-04-13T00:00:00"/>
    <s v="00026413"/>
    <s v="260408-01017-00300"/>
    <n v="1166110"/>
    <n v="0"/>
    <n v="93289"/>
    <n v="1259399"/>
    <s v="Bán hàng"/>
    <m/>
    <m/>
    <n v="0"/>
    <n v="1259399"/>
    <n v="0"/>
    <n v="1259399"/>
    <d v="2026-04-13T00:00:00"/>
    <m/>
    <d v="2026-04-13T00:00:00"/>
    <n v="0"/>
    <m/>
    <n v="103.57187812500342"/>
    <s v="Nợ quá hạn từ 90 ngày đến 120 ngày"/>
    <d v="2026-04-13T00:00:00"/>
    <s v=""/>
    <m/>
    <m/>
    <x v="0"/>
    <x v="0"/>
    <s v="HN008"/>
  </r>
  <r>
    <x v="7"/>
    <x v="7"/>
    <d v="2026-04-13T00:00:00"/>
    <s v="BH26393"/>
    <d v="2026-04-13T00:00:00"/>
    <s v="00026414"/>
    <s v="260409-01017-00195"/>
    <n v="583055"/>
    <n v="0"/>
    <n v="46644"/>
    <n v="629699"/>
    <s v="Bán hàng"/>
    <m/>
    <m/>
    <n v="0"/>
    <n v="629699"/>
    <n v="0"/>
    <n v="629699"/>
    <d v="2026-04-13T00:00:00"/>
    <m/>
    <d v="2026-04-13T00:00:00"/>
    <n v="0"/>
    <m/>
    <n v="103.57187812500342"/>
    <s v="Nợ quá hạn từ 90 ngày đến 120 ngày"/>
    <d v="2026-04-13T00:00:00"/>
    <s v=""/>
    <m/>
    <m/>
    <x v="0"/>
    <x v="0"/>
    <s v="HN008"/>
  </r>
  <r>
    <x v="7"/>
    <x v="7"/>
    <d v="2026-04-13T00:00:00"/>
    <s v="BH26394"/>
    <d v="2026-04-13T00:00:00"/>
    <s v="00026415"/>
    <s v="260411-01017-00124"/>
    <n v="1785990"/>
    <n v="0"/>
    <n v="142879"/>
    <n v="1928869"/>
    <s v="Bán hàng"/>
    <m/>
    <m/>
    <n v="0"/>
    <n v="1928869"/>
    <n v="0"/>
    <n v="1928869"/>
    <d v="2026-04-13T00:00:00"/>
    <m/>
    <d v="2026-04-13T00:00:00"/>
    <n v="0"/>
    <m/>
    <n v="103.57187812500342"/>
    <s v="Nợ quá hạn từ 90 ngày đến 120 ngày"/>
    <d v="2026-04-13T00:00:00"/>
    <s v=""/>
    <m/>
    <m/>
    <x v="0"/>
    <x v="0"/>
    <s v="HN008"/>
  </r>
  <r>
    <x v="2"/>
    <x v="2"/>
    <d v="2026-04-14T00:00:00"/>
    <s v="BH10883"/>
    <d v="2026-04-14T00:00:00"/>
    <s v="00026465"/>
    <s v="TC260408-01009-00183"/>
    <n v="1116805"/>
    <n v="0"/>
    <n v="89344"/>
    <n v="1206149"/>
    <s v="Bán hàng"/>
    <m/>
    <m/>
    <n v="0"/>
    <n v="1206149"/>
    <n v="0"/>
    <n v="1206149"/>
    <d v="2026-04-14T00:00:00"/>
    <m/>
    <d v="2026-04-14T00:00:00"/>
    <n v="0"/>
    <m/>
    <n v="102.57187812500342"/>
    <s v="Nợ quá hạn từ 90 ngày đến 120 ngày"/>
    <d v="2026-04-14T00:00:00"/>
    <s v=""/>
    <m/>
    <m/>
    <x v="0"/>
    <x v="0"/>
    <s v="SG002"/>
  </r>
  <r>
    <x v="5"/>
    <x v="5"/>
    <d v="2026-04-14T00:00:00"/>
    <s v="BH10884"/>
    <d v="2026-04-14T00:00:00"/>
    <s v="00026466"/>
    <s v="TC260412-01006-00009"/>
    <n v="595330"/>
    <n v="0"/>
    <n v="47626"/>
    <n v="642956"/>
    <s v="Bán hàng"/>
    <m/>
    <m/>
    <n v="0"/>
    <n v="642956"/>
    <n v="0"/>
    <n v="642956"/>
    <d v="2026-04-14T00:00:00"/>
    <m/>
    <d v="2026-04-14T00:00:00"/>
    <n v="0"/>
    <m/>
    <n v="102.57187812500342"/>
    <s v="Nợ quá hạn từ 90 ngày đến 120 ngày"/>
    <d v="2026-04-14T00:00:00"/>
    <s v=""/>
    <m/>
    <m/>
    <x v="0"/>
    <x v="0"/>
    <s v="SG011"/>
  </r>
  <r>
    <x v="6"/>
    <x v="6"/>
    <d v="2026-04-14T00:00:00"/>
    <s v="BH10885"/>
    <d v="2026-04-14T00:00:00"/>
    <s v="00026467"/>
    <s v="TC260413-01004-00114"/>
    <n v="583055"/>
    <n v="0"/>
    <n v="46644"/>
    <n v="629699"/>
    <s v="Bán hàng"/>
    <m/>
    <m/>
    <n v="0"/>
    <n v="629699"/>
    <n v="0"/>
    <n v="629699"/>
    <d v="2026-04-14T00:00:00"/>
    <m/>
    <d v="2026-04-14T00:00:00"/>
    <n v="0"/>
    <m/>
    <n v="102.57187812500342"/>
    <s v="Nợ quá hạn từ 90 ngày đến 120 ngày"/>
    <d v="2026-04-14T00:00:00"/>
    <s v=""/>
    <m/>
    <m/>
    <x v="0"/>
    <x v="0"/>
    <s v="SG011"/>
  </r>
  <r>
    <x v="6"/>
    <x v="6"/>
    <d v="2026-04-14T00:00:00"/>
    <s v="BH10886"/>
    <d v="2026-04-14T00:00:00"/>
    <s v="00026468"/>
    <s v="TC260413-01004-00456"/>
    <n v="1190660"/>
    <n v="0"/>
    <n v="95253"/>
    <n v="1285913"/>
    <s v="Bán hàng"/>
    <m/>
    <m/>
    <n v="0"/>
    <n v="1285913"/>
    <n v="0"/>
    <n v="1285913"/>
    <d v="2026-04-14T00:00:00"/>
    <m/>
    <d v="2026-04-14T00:00:00"/>
    <n v="0"/>
    <m/>
    <n v="102.57187812500342"/>
    <s v="Nợ quá hạn từ 90 ngày đến 120 ngày"/>
    <d v="2026-04-14T00:00:00"/>
    <s v=""/>
    <m/>
    <m/>
    <x v="0"/>
    <x v="0"/>
    <s v="SG011"/>
  </r>
  <r>
    <x v="1"/>
    <x v="1"/>
    <d v="2026-04-14T00:00:00"/>
    <s v="BH10913"/>
    <d v="2026-04-14T00:00:00"/>
    <s v="00026473"/>
    <s v="260409-01002-00129 - LOTTEMART PHÚ THỌ"/>
    <n v="583055"/>
    <n v="0"/>
    <n v="46644"/>
    <n v="629699"/>
    <s v="Bán hàng"/>
    <m/>
    <m/>
    <n v="0"/>
    <n v="629699"/>
    <n v="0"/>
    <n v="629699"/>
    <d v="2026-04-14T00:00:00"/>
    <m/>
    <d v="2026-04-14T00:00:00"/>
    <n v="0"/>
    <m/>
    <n v="102.57187812500342"/>
    <s v="Nợ quá hạn từ 90 ngày đến 120 ngày"/>
    <d v="2026-04-14T00:00:00"/>
    <s v=""/>
    <m/>
    <m/>
    <x v="0"/>
    <x v="0"/>
    <s v="SG009"/>
  </r>
  <r>
    <x v="8"/>
    <x v="8"/>
    <d v="2026-04-14T00:00:00"/>
    <s v="MDV00264"/>
    <d v="2026-04-14T00:00:00"/>
    <s v="2620"/>
    <s v="PHI HOAT DONG DUNG THU SAN PHAM T3.2026"/>
    <n v="31529"/>
    <n v="0"/>
    <n v="3153"/>
    <n v="34682"/>
    <s v="Giảm công nợ"/>
    <m/>
    <m/>
    <n v="0"/>
    <n v="-34682"/>
    <n v="0"/>
    <n v="-34682"/>
    <d v="2026-04-14T00:00:00"/>
    <m/>
    <d v="2026-04-14T00:00:00"/>
    <n v="0"/>
    <m/>
    <n v="102.57187812500342"/>
    <s v="Nợ quá hạn từ 90 ngày đến 120 ngày"/>
    <d v="2026-04-14T00:00:00"/>
    <s v=""/>
    <m/>
    <m/>
    <x v="0"/>
    <x v="0"/>
    <s v="SG039"/>
  </r>
  <r>
    <x v="8"/>
    <x v="8"/>
    <d v="2026-04-14T00:00:00"/>
    <s v="MDV00264"/>
    <d v="2026-04-15T00:00:00"/>
    <s v="2850"/>
    <s v="PHI DICH VU BAN HANG T3.2026"/>
    <n v="105095"/>
    <n v="0"/>
    <n v="8408"/>
    <n v="113503"/>
    <s v="Giảm công nợ"/>
    <m/>
    <m/>
    <n v="0"/>
    <n v="-113503"/>
    <n v="0"/>
    <n v="-113503"/>
    <d v="2026-04-15T00:00:00"/>
    <m/>
    <d v="2026-04-15T00:00:00"/>
    <n v="0"/>
    <m/>
    <n v="101.57187812500342"/>
    <s v="Nợ quá hạn từ 90 ngày đến 120 ngày"/>
    <d v="2026-04-15T00:00:00"/>
    <s v=""/>
    <m/>
    <m/>
    <x v="0"/>
    <x v="0"/>
    <s v="SG039"/>
  </r>
  <r>
    <x v="4"/>
    <x v="4"/>
    <d v="2026-04-14T00:00:00"/>
    <s v="MDV00265"/>
    <d v="2026-04-14T00:00:00"/>
    <s v="3427"/>
    <s v="PHI HOAT DONG DUNG THU SAN PHAM T3.2026"/>
    <n v="130248"/>
    <n v="0"/>
    <n v="13025"/>
    <n v="143273"/>
    <s v="Giảm công nợ"/>
    <m/>
    <m/>
    <n v="0"/>
    <n v="-143273"/>
    <n v="0"/>
    <n v="-143273"/>
    <d v="2026-04-14T00:00:00"/>
    <m/>
    <d v="2026-04-14T00:00:00"/>
    <n v="0"/>
    <m/>
    <n v="102.57187812500342"/>
    <s v="Nợ quá hạn từ 90 ngày đến 120 ngày"/>
    <d v="2026-04-14T00:00:00"/>
    <s v=""/>
    <m/>
    <m/>
    <x v="0"/>
    <x v="0"/>
    <s v="SG011"/>
  </r>
  <r>
    <x v="4"/>
    <x v="4"/>
    <d v="2026-04-14T00:00:00"/>
    <s v="MDV00265"/>
    <d v="2026-04-10T00:00:00"/>
    <s v="2943"/>
    <s v="PHI DICH VU BAN HANG T3.2026"/>
    <n v="434161"/>
    <n v="0"/>
    <n v="34733"/>
    <n v="468894"/>
    <s v="Giảm công nợ"/>
    <m/>
    <m/>
    <n v="0"/>
    <n v="-468894"/>
    <n v="0"/>
    <n v="-468894"/>
    <d v="2026-04-10T00:00:00"/>
    <m/>
    <d v="2026-04-10T00:00:00"/>
    <n v="0"/>
    <m/>
    <n v="106.57187812500342"/>
    <s v="Nợ quá hạn từ 90 ngày đến 120 ngày"/>
    <d v="2026-04-10T00:00:00"/>
    <s v=""/>
    <m/>
    <m/>
    <x v="0"/>
    <x v="0"/>
    <s v="SG011"/>
  </r>
  <r>
    <x v="0"/>
    <x v="0"/>
    <d v="2026-04-15T00:00:00"/>
    <s v="MDV00259"/>
    <d v="2026-04-15T00:00:00"/>
    <s v="3360"/>
    <s v="PHI HOAT DONG DUNG THU SAN PHAM T3.2026"/>
    <n v="69118"/>
    <n v="0"/>
    <n v="6912"/>
    <n v="76030"/>
    <s v="Giảm công nợ"/>
    <m/>
    <m/>
    <n v="0"/>
    <n v="-76030"/>
    <n v="0"/>
    <n v="-76030"/>
    <d v="2026-04-15T00:00:00"/>
    <m/>
    <d v="2026-04-15T00:00:00"/>
    <n v="0"/>
    <m/>
    <n v="101.57187812500342"/>
    <s v="Nợ quá hạn từ 90 ngày đến 120 ngày"/>
    <d v="2026-04-15T00:00:00"/>
    <s v=""/>
    <m/>
    <m/>
    <x v="0"/>
    <x v="0"/>
    <s v="SG011"/>
  </r>
  <r>
    <x v="0"/>
    <x v="0"/>
    <d v="2026-04-15T00:00:00"/>
    <s v="MDV00259"/>
    <d v="2026-04-15T00:00:00"/>
    <s v="2911"/>
    <s v="PHI DICH VU BAN HANG T3.2026"/>
    <n v="230393"/>
    <n v="0"/>
    <n v="18431"/>
    <n v="248824"/>
    <s v="Giảm công nợ"/>
    <m/>
    <m/>
    <n v="0"/>
    <n v="-248824"/>
    <n v="0"/>
    <n v="-248824"/>
    <d v="2026-04-15T00:00:00"/>
    <m/>
    <d v="2026-04-15T00:00:00"/>
    <n v="0"/>
    <m/>
    <n v="101.57187812500342"/>
    <s v="Nợ quá hạn từ 90 ngày đến 120 ngày"/>
    <d v="2026-04-15T00:00:00"/>
    <s v=""/>
    <m/>
    <m/>
    <x v="0"/>
    <x v="0"/>
    <s v="SG011"/>
  </r>
  <r>
    <x v="9"/>
    <x v="9"/>
    <d v="2026-04-15T00:00:00"/>
    <s v="MDV00262"/>
    <d v="2026-04-15T00:00:00"/>
    <s v="4133"/>
    <s v="PHI HOAT DONG DUNG THU SAN PHAM T3.2026"/>
    <n v="48023"/>
    <n v="0"/>
    <n v="4802"/>
    <n v="52825"/>
    <s v="Giảm công nợ"/>
    <m/>
    <m/>
    <n v="0"/>
    <n v="-52825"/>
    <n v="0"/>
    <n v="-52825"/>
    <d v="2026-04-15T00:00:00"/>
    <m/>
    <d v="2026-04-15T00:00:00"/>
    <n v="0"/>
    <m/>
    <n v="101.57187812500342"/>
    <s v="Nợ quá hạn từ 90 ngày đến 120 ngày"/>
    <d v="2026-04-15T00:00:00"/>
    <s v=""/>
    <m/>
    <m/>
    <x v="0"/>
    <x v="0"/>
    <s v="SG023"/>
  </r>
  <r>
    <x v="9"/>
    <x v="9"/>
    <d v="2026-04-15T00:00:00"/>
    <s v="MDV00262"/>
    <d v="2026-04-09T00:00:00"/>
    <s v="3559"/>
    <s v="PHI DICH VU BAN HANG T3.2026"/>
    <n v="160077"/>
    <n v="0"/>
    <n v="12806"/>
    <n v="172883"/>
    <s v="Giảm công nợ"/>
    <m/>
    <m/>
    <n v="0"/>
    <n v="-172883"/>
    <n v="0"/>
    <n v="-172883"/>
    <d v="2026-04-09T00:00:00"/>
    <m/>
    <d v="2026-04-09T00:00:00"/>
    <n v="0"/>
    <m/>
    <n v="107.57187812500342"/>
    <s v="Nợ quá hạn từ 90 ngày đến 120 ngày"/>
    <d v="2026-04-09T00:00:00"/>
    <s v=""/>
    <m/>
    <m/>
    <x v="0"/>
    <x v="0"/>
    <s v="SG023"/>
  </r>
  <r>
    <x v="0"/>
    <x v="0"/>
    <d v="2026-04-16T00:00:00"/>
    <s v="BH11178"/>
    <d v="2026-04-15T00:00:00"/>
    <s v="00027846"/>
    <s v="TC260415-01011-00022"/>
    <n v="1190660"/>
    <n v="0"/>
    <n v="95253"/>
    <n v="1285913"/>
    <s v="Bán hàng"/>
    <m/>
    <m/>
    <n v="0"/>
    <n v="1285913"/>
    <n v="0"/>
    <n v="1285913"/>
    <d v="2026-04-15T00:00:00"/>
    <m/>
    <d v="2026-04-15T00:00:00"/>
    <n v="0"/>
    <m/>
    <n v="101.57187812500342"/>
    <s v="Nợ quá hạn từ 90 ngày đến 120 ngày"/>
    <d v="2026-04-15T00:00:00"/>
    <s v=""/>
    <m/>
    <m/>
    <x v="0"/>
    <x v="0"/>
    <s v="SG011"/>
  </r>
  <r>
    <x v="1"/>
    <x v="1"/>
    <d v="2026-04-16T00:00:00"/>
    <s v="BH11257"/>
    <d v="2026-04-16T00:00:00"/>
    <s v="00027865"/>
    <s v="260415-01001-00246 - LOTTE NAM SÀI GÒN"/>
    <n v="1072050"/>
    <n v="0"/>
    <n v="85764"/>
    <n v="1157814"/>
    <s v="Bán hàng"/>
    <m/>
    <m/>
    <n v="0"/>
    <n v="1157814"/>
    <n v="0"/>
    <n v="1157814"/>
    <d v="2026-04-16T00:00:00"/>
    <m/>
    <d v="2026-04-16T00:00:00"/>
    <n v="0"/>
    <m/>
    <n v="100.57187812500342"/>
    <s v="Nợ quá hạn từ 90 ngày đến 120 ngày"/>
    <d v="2026-04-16T00:00:00"/>
    <s v=""/>
    <m/>
    <m/>
    <x v="0"/>
    <x v="0"/>
    <s v="SG009"/>
  </r>
  <r>
    <x v="1"/>
    <x v="1"/>
    <d v="2026-04-16T00:00:00"/>
    <s v="BH11263"/>
    <d v="2026-04-16T00:00:00"/>
    <s v="00027866"/>
    <s v="260413-01001-00128 - LOTTE NAM SÀI GÒN"/>
    <n v="2233610"/>
    <n v="0"/>
    <n v="178689"/>
    <n v="2412299"/>
    <s v="Bán hàng"/>
    <m/>
    <m/>
    <n v="0"/>
    <n v="2412299"/>
    <n v="0"/>
    <n v="2412299"/>
    <d v="2026-04-16T00:00:00"/>
    <m/>
    <d v="2026-04-16T00:00:00"/>
    <n v="0"/>
    <m/>
    <n v="100.57187812500342"/>
    <s v="Nợ quá hạn từ 90 ngày đến 120 ngày"/>
    <d v="2026-04-16T00:00:00"/>
    <s v=""/>
    <m/>
    <m/>
    <x v="0"/>
    <x v="0"/>
    <s v="SG009"/>
  </r>
  <r>
    <x v="1"/>
    <x v="1"/>
    <d v="2026-04-16T00:00:00"/>
    <s v="BH11267"/>
    <d v="2026-04-16T00:00:00"/>
    <s v="00027867"/>
    <s v="260413-01001-00411 - LOTTE NAM SÀI GÒN"/>
    <n v="5597470"/>
    <n v="0"/>
    <n v="447798"/>
    <n v="6045268"/>
    <s v="Bán hàng"/>
    <m/>
    <m/>
    <n v="0"/>
    <n v="6045268"/>
    <n v="0"/>
    <n v="6045268"/>
    <d v="2026-04-16T00:00:00"/>
    <m/>
    <d v="2026-04-16T00:00:00"/>
    <n v="0"/>
    <m/>
    <n v="100.57187812500342"/>
    <s v="Nợ quá hạn từ 90 ngày đến 120 ngày"/>
    <d v="2026-04-16T00:00:00"/>
    <s v=""/>
    <m/>
    <m/>
    <x v="0"/>
    <x v="0"/>
    <s v="SG009"/>
  </r>
  <r>
    <x v="9"/>
    <x v="9"/>
    <d v="2026-04-16T00:00:00"/>
    <s v="BH11309"/>
    <d v="2026-04-16T00:00:00"/>
    <s v="00027885"/>
    <s v="260413-01012-00398"/>
    <n v="1190660"/>
    <n v="0"/>
    <n v="95253"/>
    <n v="1285913"/>
    <s v="Bán hàng"/>
    <m/>
    <m/>
    <n v="0"/>
    <n v="1285913"/>
    <n v="0"/>
    <n v="1285913"/>
    <d v="2026-04-16T00:00:00"/>
    <m/>
    <d v="2026-04-16T00:00:00"/>
    <n v="0"/>
    <m/>
    <n v="100.57187812500342"/>
    <s v="Nợ quá hạn từ 90 ngày đến 120 ngày"/>
    <d v="2026-04-16T00:00:00"/>
    <s v=""/>
    <m/>
    <m/>
    <x v="0"/>
    <x v="0"/>
    <s v="SG023"/>
  </r>
  <r>
    <x v="6"/>
    <x v="6"/>
    <d v="2026-04-16T00:00:00"/>
    <s v="MDV00260"/>
    <d v="2026-04-16T00:00:00"/>
    <s v="4236"/>
    <s v="PHI HOAT DONG DUNG THU SAN PHAM T3.2026"/>
    <n v="103081"/>
    <n v="0"/>
    <n v="10308"/>
    <n v="113389"/>
    <s v="Giảm công nợ"/>
    <m/>
    <m/>
    <n v="0"/>
    <n v="-113389"/>
    <n v="0"/>
    <n v="-113389"/>
    <d v="2026-04-16T00:00:00"/>
    <m/>
    <d v="2026-04-16T00:00:00"/>
    <n v="0"/>
    <m/>
    <n v="100.57187812500342"/>
    <s v="Nợ quá hạn từ 90 ngày đến 120 ngày"/>
    <d v="2026-04-16T00:00:00"/>
    <s v=""/>
    <m/>
    <m/>
    <x v="0"/>
    <x v="0"/>
    <s v="SG011"/>
  </r>
  <r>
    <x v="6"/>
    <x v="6"/>
    <d v="2026-04-16T00:00:00"/>
    <s v="MDV00260"/>
    <d v="2026-04-16T00:00:00"/>
    <s v="3718"/>
    <s v="PHI DICH VU BAN HANG T3.2026"/>
    <n v="343603"/>
    <n v="0"/>
    <n v="27488"/>
    <n v="371091"/>
    <s v="Giảm công nợ"/>
    <m/>
    <m/>
    <n v="0"/>
    <n v="-371091"/>
    <n v="0"/>
    <n v="-371091"/>
    <d v="2026-04-16T00:00:00"/>
    <m/>
    <d v="2026-04-16T00:00:00"/>
    <n v="0"/>
    <m/>
    <n v="100.57187812500342"/>
    <s v="Nợ quá hạn từ 90 ngày đến 120 ngày"/>
    <d v="2026-04-16T00:00:00"/>
    <s v=""/>
    <m/>
    <m/>
    <x v="0"/>
    <x v="0"/>
    <s v="SG011"/>
  </r>
  <r>
    <x v="2"/>
    <x v="2"/>
    <d v="2026-04-17T00:00:00"/>
    <s v="BH11314"/>
    <d v="2026-04-16T00:00:00"/>
    <s v="00028122"/>
    <s v="TC260416-01009-00036"/>
    <n v="1131355"/>
    <n v="0"/>
    <n v="90508"/>
    <n v="1221863"/>
    <s v="Bán hàng"/>
    <m/>
    <m/>
    <n v="0"/>
    <n v="1221863"/>
    <n v="0"/>
    <n v="1221863"/>
    <d v="2026-04-16T00:00:00"/>
    <m/>
    <d v="2026-04-16T00:00:00"/>
    <n v="0"/>
    <m/>
    <n v="100.57187812500342"/>
    <s v="Nợ quá hạn từ 90 ngày đến 120 ngày"/>
    <d v="2026-04-16T00:00:00"/>
    <s v=""/>
    <m/>
    <m/>
    <x v="0"/>
    <x v="0"/>
    <s v="SG002"/>
  </r>
  <r>
    <x v="10"/>
    <x v="10"/>
    <d v="2026-04-17T00:00:00"/>
    <s v="BH11379"/>
    <d v="2026-04-17T00:00:00"/>
    <s v="00028165"/>
    <s v="260415-01005-00104"/>
    <n v="1190660"/>
    <n v="0"/>
    <n v="95253"/>
    <n v="1285913"/>
    <s v="Bán hàng"/>
    <m/>
    <m/>
    <n v="0"/>
    <n v="1285913"/>
    <n v="0"/>
    <n v="1285913"/>
    <d v="2026-04-17T00:00:00"/>
    <m/>
    <d v="2026-04-17T00:00:00"/>
    <n v="0"/>
    <m/>
    <n v="99.571878125003423"/>
    <s v="Nợ quá hạn từ 90 ngày đến 120 ngày"/>
    <d v="2026-04-17T00:00:00"/>
    <s v=""/>
    <m/>
    <m/>
    <x v="0"/>
    <x v="0"/>
    <s v="SG002"/>
  </r>
  <r>
    <x v="10"/>
    <x v="10"/>
    <d v="2026-04-17T00:00:00"/>
    <s v="BH11382"/>
    <d v="2026-04-17T00:00:00"/>
    <s v="00028166"/>
    <s v="260413-01005-00272"/>
    <n v="1178385"/>
    <n v="0"/>
    <n v="94271"/>
    <n v="1272656"/>
    <s v="Bán hàng"/>
    <m/>
    <m/>
    <n v="0"/>
    <n v="1272656"/>
    <n v="0"/>
    <n v="1272656"/>
    <d v="2026-04-17T00:00:00"/>
    <m/>
    <d v="2026-04-17T00:00:00"/>
    <n v="0"/>
    <m/>
    <n v="99.571878125003423"/>
    <s v="Nợ quá hạn từ 90 ngày đến 120 ngày"/>
    <d v="2026-04-17T00:00:00"/>
    <s v=""/>
    <m/>
    <m/>
    <x v="0"/>
    <x v="0"/>
    <s v="SG002"/>
  </r>
  <r>
    <x v="7"/>
    <x v="7"/>
    <d v="2026-04-17T00:00:00"/>
    <s v="BH27280"/>
    <d v="2026-04-17T00:00:00"/>
    <s v="00028183"/>
    <s v="Bán hàng CÔNG TY CỔ PHẦN TRUNG TÂM THƯƠNG MẠI LOTTE VIỆT NAM - CHI NHÁNH TÂY HỒ theo hóa đơn 00028183 ( ĐƠN RA 16-4)"/>
    <n v="2332220"/>
    <n v="0"/>
    <n v="186578"/>
    <n v="2518798"/>
    <s v="Bán hàng"/>
    <m/>
    <m/>
    <n v="0"/>
    <n v="2518798"/>
    <n v="0"/>
    <n v="2518798"/>
    <d v="2026-04-17T00:00:00"/>
    <m/>
    <d v="2026-04-17T00:00:00"/>
    <n v="0"/>
    <m/>
    <n v="99.571878125003423"/>
    <s v="Nợ quá hạn từ 90 ngày đến 120 ngày"/>
    <d v="2026-04-17T00:00:00"/>
    <s v=""/>
    <m/>
    <m/>
    <x v="0"/>
    <x v="0"/>
    <s v="HN008"/>
  </r>
  <r>
    <x v="5"/>
    <x v="5"/>
    <d v="2026-04-17T00:00:00"/>
    <s v="MDV00263"/>
    <d v="2026-04-17T00:00:00"/>
    <s v="3984"/>
    <s v="PHI HOAT DONG DUNG THU SAN PHAM T3.2026"/>
    <n v="101420"/>
    <n v="0"/>
    <n v="10142"/>
    <n v="111562"/>
    <s v="Giảm công nợ"/>
    <m/>
    <m/>
    <n v="0"/>
    <n v="-111562"/>
    <n v="0"/>
    <n v="-111562"/>
    <d v="2026-04-17T00:00:00"/>
    <m/>
    <d v="2026-04-17T00:00:00"/>
    <n v="0"/>
    <m/>
    <n v="99.571878125003423"/>
    <s v="Nợ quá hạn từ 90 ngày đến 120 ngày"/>
    <d v="2026-04-17T00:00:00"/>
    <s v=""/>
    <m/>
    <m/>
    <x v="0"/>
    <x v="0"/>
    <s v="SG011"/>
  </r>
  <r>
    <x v="5"/>
    <x v="5"/>
    <d v="2026-04-17T00:00:00"/>
    <s v="MDV00263"/>
    <d v="2026-04-08T00:00:00"/>
    <s v="3509"/>
    <s v="PHI DICH VU BAN HANG T3.2026"/>
    <n v="338066"/>
    <n v="0"/>
    <n v="27045"/>
    <n v="365111"/>
    <s v="Giảm công nợ"/>
    <m/>
    <m/>
    <n v="0"/>
    <n v="-365111"/>
    <n v="0"/>
    <n v="-365111"/>
    <d v="2026-04-08T00:00:00"/>
    <m/>
    <d v="2026-04-08T00:00:00"/>
    <n v="0"/>
    <m/>
    <n v="108.57187812500342"/>
    <s v="Nợ quá hạn từ 90 ngày đến 120 ngày"/>
    <d v="2026-04-08T00:00:00"/>
    <s v=""/>
    <m/>
    <m/>
    <x v="0"/>
    <x v="0"/>
    <s v="SG011"/>
  </r>
  <r>
    <x v="1"/>
    <x v="1"/>
    <d v="2026-04-18T00:00:00"/>
    <s v="BH11700"/>
    <d v="2026-04-18T00:00:00"/>
    <s v="00028228"/>
    <s v="260416-01001-00270 - LOTTE NAM SÀI GÒN"/>
    <n v="1667380"/>
    <n v="0"/>
    <n v="133390"/>
    <n v="1800770"/>
    <s v="Bán hàng"/>
    <m/>
    <m/>
    <n v="0"/>
    <n v="1800770"/>
    <n v="0"/>
    <n v="1800770"/>
    <d v="2026-04-18T00:00:00"/>
    <m/>
    <d v="2026-04-18T00:00:00"/>
    <n v="0"/>
    <m/>
    <n v="98.571878125003423"/>
    <s v="Nợ quá hạn từ 90 ngày đến 120 ngày"/>
    <d v="2026-04-18T00:00:00"/>
    <s v=""/>
    <m/>
    <m/>
    <x v="0"/>
    <x v="0"/>
    <s v="SG009"/>
  </r>
  <r>
    <x v="1"/>
    <x v="1"/>
    <d v="2026-04-18T00:00:00"/>
    <s v="BH11701"/>
    <d v="2026-04-18T00:00:00"/>
    <s v="00028229"/>
    <s v="260417-01001-00230 - LOTTE NAM SÀI GÒN"/>
    <n v="1131355"/>
    <n v="0"/>
    <n v="90508"/>
    <n v="1221863"/>
    <s v="Bán hàng"/>
    <m/>
    <m/>
    <n v="0"/>
    <n v="1221863"/>
    <n v="0"/>
    <n v="1221863"/>
    <d v="2026-04-18T00:00:00"/>
    <m/>
    <d v="2026-04-18T00:00:00"/>
    <n v="0"/>
    <m/>
    <n v="98.571878125003423"/>
    <s v="Nợ quá hạn từ 90 ngày đến 120 ngày"/>
    <d v="2026-04-18T00:00:00"/>
    <s v=""/>
    <m/>
    <m/>
    <x v="0"/>
    <x v="0"/>
    <s v="SG009"/>
  </r>
  <r>
    <x v="9"/>
    <x v="9"/>
    <d v="2026-04-18T00:00:00"/>
    <s v="BH11705"/>
    <d v="2026-04-18T00:00:00"/>
    <s v="00028231"/>
    <s v="260416-01012-00264"/>
    <n v="1131355"/>
    <n v="0"/>
    <n v="90508"/>
    <n v="1221863"/>
    <s v="Bán hàng"/>
    <m/>
    <m/>
    <n v="0"/>
    <n v="1221863"/>
    <n v="0"/>
    <n v="1221863"/>
    <d v="2026-04-18T00:00:00"/>
    <m/>
    <d v="2026-04-18T00:00:00"/>
    <n v="0"/>
    <m/>
    <n v="98.571878125003423"/>
    <s v="Nợ quá hạn từ 90 ngày đến 120 ngày"/>
    <d v="2026-04-18T00:00:00"/>
    <s v=""/>
    <m/>
    <m/>
    <x v="0"/>
    <x v="0"/>
    <s v="SG023"/>
  </r>
  <r>
    <x v="12"/>
    <x v="12"/>
    <d v="2026-04-20T00:00:00"/>
    <s v="BH27624"/>
    <d v="2026-04-20T00:00:00"/>
    <s v="00028276"/>
    <s v="Bán hàng CÔNG TY CỔ PHẦN TRUNG TÂM THƯƠNG MẠI LOTTE VIỆT NAM - CHI NHÁNH BA ĐÌNH theo hóa đơn 00028276"/>
    <n v="1667380"/>
    <n v="0"/>
    <n v="133390"/>
    <n v="1800770"/>
    <s v="Bán hàng"/>
    <m/>
    <m/>
    <n v="0"/>
    <n v="1800770"/>
    <n v="0"/>
    <n v="1800770"/>
    <d v="2026-04-20T00:00:00"/>
    <m/>
    <d v="2026-04-20T00:00:00"/>
    <n v="0"/>
    <m/>
    <n v="96.571878125003423"/>
    <s v="Nợ quá hạn từ 90 ngày đến 120 ngày"/>
    <d v="2026-04-20T00:00:00"/>
    <s v=""/>
    <m/>
    <m/>
    <x v="0"/>
    <x v="0"/>
    <s v="HN008"/>
  </r>
  <r>
    <x v="13"/>
    <x v="13"/>
    <d v="2026-04-20T00:00:00"/>
    <s v="MDV00302"/>
    <d v="2026-04-20T00:00:00"/>
    <s v="3189"/>
    <s v="PHI HOAT DONG DUNG THU SAN PHAM T3.2026"/>
    <n v="7706"/>
    <n v="0"/>
    <n v="771"/>
    <n v="8477"/>
    <s v="Giảm công nợ"/>
    <m/>
    <m/>
    <n v="0"/>
    <n v="-8477"/>
    <n v="0"/>
    <n v="-8477"/>
    <d v="2026-04-20T00:00:00"/>
    <m/>
    <d v="2026-04-20T00:00:00"/>
    <n v="0"/>
    <m/>
    <n v="96.571878125003423"/>
    <s v="Nợ quá hạn từ 90 ngày đến 120 ngày"/>
    <d v="2026-04-20T00:00:00"/>
    <s v=""/>
    <m/>
    <m/>
    <x v="0"/>
    <x v="0"/>
    <s v="SG023"/>
  </r>
  <r>
    <x v="3"/>
    <x v="3"/>
    <d v="2026-04-21T00:00:00"/>
    <s v="BH11818"/>
    <d v="2026-04-21T00:00:00"/>
    <s v="00028322"/>
    <s v="TC260418-01016-00045"/>
    <n v="8260970"/>
    <n v="0"/>
    <n v="660878"/>
    <n v="8921848"/>
    <s v="Bán hàng"/>
    <m/>
    <m/>
    <n v="0"/>
    <n v="8921848"/>
    <n v="0"/>
    <n v="8921848"/>
    <d v="2026-04-21T00:00:00"/>
    <m/>
    <d v="2026-04-21T00:00:00"/>
    <n v="0"/>
    <m/>
    <n v="95.571878125003423"/>
    <s v="Nợ quá hạn từ 90 ngày đến 120 ngày"/>
    <d v="2026-04-21T00:00:00"/>
    <s v=""/>
    <m/>
    <m/>
    <x v="0"/>
    <x v="0"/>
    <s v="SG011"/>
  </r>
  <r>
    <x v="7"/>
    <x v="7"/>
    <d v="2026-04-21T00:00:00"/>
    <s v="MDV00049"/>
    <d v="2026-04-21T00:00:00"/>
    <s v="3091"/>
    <s v="PHÍ HOẠT ĐỘNG DÙNG THỬ SẢN PHẨM"/>
    <n v="214216"/>
    <n v="0"/>
    <n v="21422"/>
    <n v="235638"/>
    <s v="Giảm công nợ"/>
    <m/>
    <m/>
    <n v="0"/>
    <n v="-235638"/>
    <n v="0"/>
    <n v="-235638"/>
    <d v="2026-04-21T00:00:00"/>
    <m/>
    <d v="2026-04-21T00:00:00"/>
    <n v="0"/>
    <m/>
    <n v="95.571878125003423"/>
    <s v="Nợ quá hạn từ 90 ngày đến 120 ngày"/>
    <d v="2026-04-21T00:00:00"/>
    <s v=""/>
    <m/>
    <m/>
    <x v="0"/>
    <x v="0"/>
    <s v="HN008"/>
  </r>
  <r>
    <x v="7"/>
    <x v="7"/>
    <d v="2026-04-21T00:00:00"/>
    <s v="MDV00049"/>
    <d v="2026-04-21T00:00:00"/>
    <s v="2842"/>
    <s v="PHÍ BÁN HÀNG"/>
    <n v="714053"/>
    <n v="0"/>
    <n v="57124"/>
    <n v="771177"/>
    <s v="Giảm công nợ"/>
    <m/>
    <m/>
    <n v="0"/>
    <n v="-771177"/>
    <n v="0"/>
    <n v="-771177"/>
    <d v="2026-04-21T00:00:00"/>
    <m/>
    <d v="2026-04-21T00:00:00"/>
    <n v="0"/>
    <m/>
    <n v="95.571878125003423"/>
    <s v="Nợ quá hạn từ 90 ngày đến 120 ngày"/>
    <d v="2026-04-21T00:00:00"/>
    <s v=""/>
    <m/>
    <m/>
    <x v="0"/>
    <x v="0"/>
    <s v="HN008"/>
  </r>
  <r>
    <x v="1"/>
    <x v="1"/>
    <d v="2026-04-21T00:00:00"/>
    <s v="MDV00290"/>
    <d v="2026-04-21T00:00:00"/>
    <s v="2199"/>
    <s v="Thu lai phi van chuyen T3.2026"/>
    <n v="1017150"/>
    <n v="0"/>
    <n v="81371"/>
    <n v="1098521"/>
    <s v="Giảm công nợ"/>
    <m/>
    <m/>
    <n v="0"/>
    <n v="-1098521"/>
    <n v="0"/>
    <n v="-1098521"/>
    <d v="2026-04-21T00:00:00"/>
    <m/>
    <d v="2026-04-21T00:00:00"/>
    <n v="0"/>
    <m/>
    <n v="95.571878125003423"/>
    <s v="Nợ quá hạn từ 90 ngày đến 120 ngày"/>
    <d v="2026-04-21T00:00:00"/>
    <s v=""/>
    <m/>
    <m/>
    <x v="0"/>
    <x v="0"/>
    <s v="SG009"/>
  </r>
  <r>
    <x v="13"/>
    <x v="13"/>
    <d v="2026-04-22T00:00:00"/>
    <s v="BH11892"/>
    <d v="2026-04-22T00:00:00"/>
    <s v="00028387"/>
    <s v="260421-01002-00011"/>
    <n v="583055"/>
    <n v="0"/>
    <n v="46644"/>
    <n v="629699"/>
    <s v="Bán hàng"/>
    <m/>
    <m/>
    <n v="0"/>
    <n v="629699"/>
    <n v="0"/>
    <n v="629699"/>
    <d v="2026-04-22T00:00:00"/>
    <m/>
    <d v="2026-04-22T00:00:00"/>
    <n v="0"/>
    <m/>
    <n v="94.571878125003423"/>
    <s v="Nợ quá hạn từ 90 ngày đến 120 ngày"/>
    <d v="2026-04-22T00:00:00"/>
    <s v=""/>
    <m/>
    <m/>
    <x v="0"/>
    <x v="0"/>
    <s v="SG023"/>
  </r>
  <r>
    <x v="6"/>
    <x v="6"/>
    <d v="2026-04-23T00:00:00"/>
    <s v="BH12112"/>
    <d v="2026-04-22T00:00:00"/>
    <s v="00029583"/>
    <s v="TC260420-01004-00147"/>
    <n v="1116805"/>
    <n v="0"/>
    <n v="89344"/>
    <n v="1206149"/>
    <s v="Bán hàng"/>
    <m/>
    <m/>
    <n v="0"/>
    <n v="1206149"/>
    <n v="0"/>
    <n v="1206149"/>
    <d v="2026-04-22T00:00:00"/>
    <m/>
    <d v="2026-04-22T00:00:00"/>
    <n v="0"/>
    <m/>
    <n v="94.571878125003423"/>
    <s v="Nợ quá hạn từ 90 ngày đến 120 ngày"/>
    <d v="2026-04-22T00:00:00"/>
    <s v=""/>
    <m/>
    <m/>
    <x v="0"/>
    <x v="0"/>
    <s v="SG011"/>
  </r>
  <r>
    <x v="6"/>
    <x v="6"/>
    <d v="2026-04-23T00:00:00"/>
    <s v="BH12113"/>
    <d v="2026-04-22T00:00:00"/>
    <s v="00029584"/>
    <s v="TC260421-01004-00123"/>
    <n v="533750"/>
    <n v="0"/>
    <n v="42700"/>
    <n v="576450"/>
    <s v="Bán hàng"/>
    <m/>
    <m/>
    <n v="0"/>
    <n v="576450"/>
    <n v="0"/>
    <n v="576450"/>
    <d v="2026-04-22T00:00:00"/>
    <m/>
    <d v="2026-04-22T00:00:00"/>
    <n v="0"/>
    <m/>
    <n v="94.571878125003423"/>
    <s v="Nợ quá hạn từ 90 ngày đến 120 ngày"/>
    <d v="2026-04-22T00:00:00"/>
    <s v=""/>
    <m/>
    <m/>
    <x v="0"/>
    <x v="0"/>
    <s v="SG011"/>
  </r>
  <r>
    <x v="4"/>
    <x v="4"/>
    <d v="2026-04-23T00:00:00"/>
    <s v="BH12114"/>
    <d v="2026-04-22T00:00:00"/>
    <s v="00029585"/>
    <s v="TC260420-01013-00067"/>
    <n v="2319740"/>
    <n v="0"/>
    <n v="185579"/>
    <n v="2505319"/>
    <s v="Bán hàng"/>
    <m/>
    <m/>
    <n v="0"/>
    <n v="2505319"/>
    <n v="0"/>
    <n v="2505319"/>
    <d v="2026-04-22T00:00:00"/>
    <m/>
    <d v="2026-04-22T00:00:00"/>
    <n v="0"/>
    <m/>
    <n v="94.571878125003423"/>
    <s v="Nợ quá hạn từ 90 ngày đến 120 ngày"/>
    <d v="2026-04-22T00:00:00"/>
    <s v=""/>
    <m/>
    <m/>
    <x v="0"/>
    <x v="0"/>
    <s v="SG011"/>
  </r>
  <r>
    <x v="0"/>
    <x v="0"/>
    <d v="2026-04-23T00:00:00"/>
    <s v="BH12115"/>
    <d v="2026-04-22T00:00:00"/>
    <s v="00029586"/>
    <s v="TC260420-01011-00042"/>
    <n v="2952100"/>
    <n v="0"/>
    <n v="236168"/>
    <n v="3188268"/>
    <s v="Bán hàng"/>
    <m/>
    <m/>
    <n v="0"/>
    <n v="3188268"/>
    <n v="0"/>
    <n v="3188268"/>
    <d v="2026-04-22T00:00:00"/>
    <m/>
    <d v="2026-04-22T00:00:00"/>
    <n v="0"/>
    <m/>
    <n v="94.571878125003423"/>
    <s v="Nợ quá hạn từ 90 ngày đến 120 ngày"/>
    <d v="2026-04-22T00:00:00"/>
    <s v=""/>
    <m/>
    <m/>
    <x v="0"/>
    <x v="0"/>
    <s v="SG011"/>
  </r>
  <r>
    <x v="9"/>
    <x v="9"/>
    <d v="2026-04-23T00:00:00"/>
    <s v="BH12167"/>
    <d v="2026-04-23T00:00:00"/>
    <s v="00029622"/>
    <s v="260420-01012-00139"/>
    <n v="1650555"/>
    <n v="0"/>
    <n v="132044"/>
    <n v="1782599"/>
    <s v="Bán hàng"/>
    <m/>
    <m/>
    <n v="0"/>
    <n v="1782599"/>
    <n v="0"/>
    <n v="1782599"/>
    <d v="2026-04-23T00:00:00"/>
    <m/>
    <d v="2026-04-23T00:00:00"/>
    <n v="0"/>
    <m/>
    <n v="93.571878125003423"/>
    <s v="Nợ quá hạn từ 90 ngày đến 120 ngày"/>
    <d v="2026-04-23T00:00:00"/>
    <s v=""/>
    <m/>
    <m/>
    <x v="0"/>
    <x v="0"/>
    <s v="SG023"/>
  </r>
  <r>
    <x v="9"/>
    <x v="9"/>
    <d v="2026-04-23T00:00:00"/>
    <s v="BH12168"/>
    <d v="2026-04-23T00:00:00"/>
    <s v="00029623"/>
    <s v="260421-01012-00030"/>
    <n v="2233610"/>
    <n v="0"/>
    <n v="178689"/>
    <n v="2412299"/>
    <s v="Bán hàng"/>
    <m/>
    <m/>
    <n v="0"/>
    <n v="2412299"/>
    <n v="0"/>
    <n v="2412299"/>
    <d v="2026-04-23T00:00:00"/>
    <m/>
    <d v="2026-04-23T00:00:00"/>
    <n v="0"/>
    <m/>
    <n v="93.571878125003423"/>
    <s v="Nợ quá hạn từ 90 ngày đến 120 ngày"/>
    <d v="2026-04-23T00:00:00"/>
    <s v=""/>
    <m/>
    <m/>
    <x v="0"/>
    <x v="0"/>
    <s v="SG023"/>
  </r>
  <r>
    <x v="11"/>
    <x v="11"/>
    <d v="2026-04-24T00:00:00"/>
    <s v="BH12336"/>
    <d v="2026-04-24T00:00:00"/>
    <s v="00030004"/>
    <s v="260423-01003-00057"/>
    <n v="1178385"/>
    <n v="0"/>
    <n v="94271"/>
    <n v="1272656"/>
    <s v="Bán hàng"/>
    <m/>
    <m/>
    <n v="0"/>
    <n v="1272656"/>
    <n v="0"/>
    <n v="1272656"/>
    <d v="2026-04-24T00:00:00"/>
    <m/>
    <d v="2026-04-24T00:00:00"/>
    <n v="0"/>
    <m/>
    <n v="92.571878125003423"/>
    <s v="Nợ quá hạn từ 90 ngày đến 120 ngày"/>
    <d v="2026-04-24T00:00:00"/>
    <s v=""/>
    <m/>
    <m/>
    <x v="0"/>
    <x v="0"/>
    <s v="SG002"/>
  </r>
  <r>
    <x v="8"/>
    <x v="8"/>
    <d v="2026-04-24T00:00:00"/>
    <s v="BH12349"/>
    <d v="2026-04-24T00:00:00"/>
    <s v="00030017"/>
    <s v="260420-01010-00264"/>
    <n v="583055"/>
    <n v="0"/>
    <n v="46644"/>
    <n v="629699"/>
    <s v="Bán hàng"/>
    <m/>
    <m/>
    <n v="0"/>
    <n v="629699"/>
    <n v="0"/>
    <n v="629699"/>
    <d v="2026-04-24T00:00:00"/>
    <m/>
    <d v="2026-04-24T00:00:00"/>
    <n v="0"/>
    <m/>
    <n v="92.571878125003423"/>
    <s v="Nợ quá hạn từ 90 ngày đến 120 ngày"/>
    <d v="2026-04-24T00:00:00"/>
    <s v=""/>
    <m/>
    <m/>
    <x v="0"/>
    <x v="0"/>
    <s v="SG039"/>
  </r>
  <r>
    <x v="13"/>
    <x v="13"/>
    <d v="2026-04-24T00:00:00"/>
    <s v="BH12354"/>
    <d v="2026-04-24T00:00:00"/>
    <s v="00030047"/>
    <s v="260423-01002-00121"/>
    <n v="1166110"/>
    <n v="0"/>
    <n v="93289"/>
    <n v="1259399"/>
    <s v="Bán hàng"/>
    <m/>
    <m/>
    <n v="0"/>
    <n v="1259399"/>
    <n v="0"/>
    <n v="1259399"/>
    <d v="2026-04-24T00:00:00"/>
    <m/>
    <d v="2026-04-24T00:00:00"/>
    <n v="0"/>
    <m/>
    <n v="92.571878125003423"/>
    <s v="Nợ quá hạn từ 90 ngày đến 120 ngày"/>
    <d v="2026-04-24T00:00:00"/>
    <s v=""/>
    <m/>
    <m/>
    <x v="0"/>
    <x v="0"/>
    <s v="SG023"/>
  </r>
  <r>
    <x v="10"/>
    <x v="10"/>
    <d v="2026-04-24T00:00:00"/>
    <s v="BH12362"/>
    <d v="2026-04-24T00:00:00"/>
    <s v="00030055"/>
    <s v="260423-01005-00218"/>
    <n v="1072050"/>
    <n v="0"/>
    <n v="85764"/>
    <n v="1157814"/>
    <s v="Bán hàng"/>
    <m/>
    <m/>
    <n v="0"/>
    <n v="1157814"/>
    <n v="0"/>
    <n v="1157814"/>
    <d v="2026-04-24T00:00:00"/>
    <m/>
    <d v="2026-04-24T00:00:00"/>
    <n v="0"/>
    <m/>
    <n v="92.571878125003423"/>
    <s v="Nợ quá hạn từ 90 ngày đến 120 ngày"/>
    <d v="2026-04-24T00:00:00"/>
    <s v=""/>
    <m/>
    <m/>
    <x v="0"/>
    <x v="0"/>
    <s v="SG002"/>
  </r>
  <r>
    <x v="1"/>
    <x v="1"/>
    <d v="2026-04-24T00:00:00"/>
    <s v="BH12367"/>
    <d v="2026-04-24T00:00:00"/>
    <s v="00030060"/>
    <s v="260423-01001-00260"/>
    <n v="2262710"/>
    <n v="0"/>
    <n v="181017"/>
    <n v="2443727"/>
    <s v="Bán hàng"/>
    <m/>
    <m/>
    <n v="0"/>
    <n v="2443727"/>
    <n v="0"/>
    <n v="2443727"/>
    <d v="2026-04-24T00:00:00"/>
    <m/>
    <d v="2026-04-24T00:00:00"/>
    <n v="0"/>
    <m/>
    <n v="92.571878125003423"/>
    <s v="Nợ quá hạn từ 90 ngày đến 120 ngày"/>
    <d v="2026-04-24T00:00:00"/>
    <s v=""/>
    <m/>
    <m/>
    <x v="0"/>
    <x v="0"/>
    <s v="SG009"/>
  </r>
  <r>
    <x v="12"/>
    <x v="12"/>
    <d v="2026-04-24T00:00:00"/>
    <s v="NVK00009"/>
    <m/>
    <s v=""/>
    <s v="Tiền chiết khấu - &lt;Chiết khấu cơ bản tháng 03/2026 kèm bảng kê số 07032026/BKHD/NT-LOTTE Ngày 24 tháng 04 năm 2026&gt;"/>
    <n v="287634"/>
    <n v="0"/>
    <n v="0"/>
    <n v="287634"/>
    <s v="Giảm công nợ"/>
    <m/>
    <m/>
    <n v="0"/>
    <n v="-287634"/>
    <n v="0"/>
    <n v="-287634"/>
    <d v="2026-04-24T00:00:00"/>
    <m/>
    <d v="2026-04-24T00:00:00"/>
    <n v="0"/>
    <m/>
    <n v="92.571878125003423"/>
    <s v="Nợ quá hạn từ 90 ngày đến 120 ngày"/>
    <d v="2026-04-24T00:00:00"/>
    <s v=""/>
    <m/>
    <m/>
    <x v="0"/>
    <x v="0"/>
    <s v="HN008"/>
  </r>
  <r>
    <x v="12"/>
    <x v="12"/>
    <d v="2026-04-24T00:00:00"/>
    <s v="NVK00009"/>
    <m/>
    <s v=""/>
    <s v="Tiền thuế GTGT - &lt;Chiết khấu cơ bản tháng 03/2026 kèm bảng kê số 07032026/BKHD/NT-LOTTE Ngày 24 tháng 04 năm 2026&gt;"/>
    <n v="23011"/>
    <n v="0"/>
    <n v="0"/>
    <n v="23011"/>
    <s v="Giảm công nợ"/>
    <m/>
    <m/>
    <n v="0"/>
    <n v="-23011"/>
    <n v="0"/>
    <n v="-23011"/>
    <d v="2026-04-24T00:00:00"/>
    <m/>
    <d v="2026-04-24T00:00:00"/>
    <n v="0"/>
    <m/>
    <n v="92.571878125003423"/>
    <s v="Nợ quá hạn từ 90 ngày đến 120 ngày"/>
    <d v="2026-04-24T00:00:00"/>
    <s v=""/>
    <m/>
    <m/>
    <x v="0"/>
    <x v="0"/>
    <s v="HN008"/>
  </r>
  <r>
    <x v="7"/>
    <x v="7"/>
    <d v="2026-04-24T00:00:00"/>
    <s v="NVK00010"/>
    <m/>
    <s v=""/>
    <s v="Tiền chiết khấu - &lt;Chiết khấu cơ bản tháng 03/2026 kèm bảng kê số 14032026/BKHD/NT-LOTTE Ngày 24 tháng 04 năm 2026&gt;"/>
    <n v="999675"/>
    <n v="0"/>
    <n v="0"/>
    <n v="999675"/>
    <s v="Giảm công nợ"/>
    <m/>
    <m/>
    <n v="0"/>
    <n v="-999675"/>
    <n v="0"/>
    <n v="-999675"/>
    <d v="2026-04-24T00:00:00"/>
    <m/>
    <d v="2026-04-24T00:00:00"/>
    <n v="0"/>
    <m/>
    <n v="92.571878125003423"/>
    <s v="Nợ quá hạn từ 90 ngày đến 120 ngày"/>
    <d v="2026-04-24T00:00:00"/>
    <s v=""/>
    <m/>
    <m/>
    <x v="0"/>
    <x v="0"/>
    <s v="HN008"/>
  </r>
  <r>
    <x v="7"/>
    <x v="7"/>
    <d v="2026-04-24T00:00:00"/>
    <s v="NVK00010"/>
    <m/>
    <s v=""/>
    <s v="Tiền thuế GTGT - &lt;Chiết khấu cơ bản tháng 03/2026 kèm bảng kê số 14032026/BKHD/NT-LOTTE Ngày 24 tháng 04 năm 2026&gt;"/>
    <n v="79974"/>
    <n v="0"/>
    <n v="0"/>
    <n v="79974"/>
    <s v="Giảm công nợ"/>
    <m/>
    <m/>
    <n v="0"/>
    <n v="-79974"/>
    <n v="0"/>
    <n v="-79974"/>
    <d v="2026-04-24T00:00:00"/>
    <m/>
    <d v="2026-04-24T00:00:00"/>
    <n v="0"/>
    <m/>
    <n v="92.571878125003423"/>
    <s v="Nợ quá hạn từ 90 ngày đến 120 ngày"/>
    <d v="2026-04-24T00:00:00"/>
    <s v=""/>
    <m/>
    <m/>
    <x v="0"/>
    <x v="0"/>
    <s v="HN008"/>
  </r>
  <r>
    <x v="1"/>
    <x v="1"/>
    <d v="2026-04-24T00:00:00"/>
    <s v="NVK00058"/>
    <m/>
    <s v=""/>
    <s v="Tiền chiết khấu - &lt;Chiết khấu cơ bản tháng 03/2026 kèm bảng kê số 01032026/BKHD/NT-LOTTE Ngày 24 tháng 04 năm 2026&gt;"/>
    <n v="824099"/>
    <n v="0"/>
    <n v="0"/>
    <n v="824099"/>
    <s v="Giảm công nợ"/>
    <m/>
    <m/>
    <n v="0"/>
    <n v="-824099"/>
    <n v="0"/>
    <n v="-824099"/>
    <d v="2026-04-24T00:00:00"/>
    <m/>
    <d v="2026-04-24T00:00:00"/>
    <n v="0"/>
    <m/>
    <n v="92.571878125003423"/>
    <s v="Nợ quá hạn từ 90 ngày đến 120 ngày"/>
    <d v="2026-04-24T00:00:00"/>
    <s v=""/>
    <m/>
    <m/>
    <x v="0"/>
    <x v="0"/>
    <s v="SG009"/>
  </r>
  <r>
    <x v="1"/>
    <x v="1"/>
    <d v="2026-04-24T00:00:00"/>
    <s v="NVK00058"/>
    <m/>
    <s v=""/>
    <s v="Tiền thuế GTGT - &lt;Chiết khấu cơ bản tháng 03/2026 kèm bảng kê số 01032026/BKHD/NT-LOTTE Ngày 24 tháng 04 năm 2026&gt;"/>
    <n v="65928"/>
    <n v="0"/>
    <n v="0"/>
    <n v="65928"/>
    <s v="Giảm công nợ"/>
    <m/>
    <m/>
    <n v="0"/>
    <n v="-65928"/>
    <n v="0"/>
    <n v="-65928"/>
    <d v="2026-04-24T00:00:00"/>
    <m/>
    <d v="2026-04-24T00:00:00"/>
    <n v="0"/>
    <m/>
    <n v="92.571878125003423"/>
    <s v="Nợ quá hạn từ 90 ngày đến 120 ngày"/>
    <d v="2026-04-24T00:00:00"/>
    <s v=""/>
    <m/>
    <m/>
    <x v="0"/>
    <x v="0"/>
    <s v="SG009"/>
  </r>
  <r>
    <x v="1"/>
    <x v="1"/>
    <d v="2026-04-24T00:00:00"/>
    <s v="NVK00059"/>
    <m/>
    <s v=""/>
    <s v="Tiền chiết khấu - &lt;Chiết khấu cơ bản tháng 03/2026 kèm bảng kê số 02032026/BKHD/NT-LOTTE Ngày 24 tháng 04 năm 2026&gt;"/>
    <n v="35959"/>
    <n v="0"/>
    <n v="0"/>
    <n v="35959"/>
    <s v="Giảm công nợ"/>
    <m/>
    <m/>
    <n v="0"/>
    <n v="-35959"/>
    <n v="0"/>
    <n v="-35959"/>
    <d v="2026-04-24T00:00:00"/>
    <m/>
    <d v="2026-04-24T00:00:00"/>
    <n v="0"/>
    <m/>
    <n v="92.571878125003423"/>
    <s v="Nợ quá hạn từ 90 ngày đến 120 ngày"/>
    <d v="2026-04-24T00:00:00"/>
    <s v=""/>
    <m/>
    <m/>
    <x v="0"/>
    <x v="0"/>
    <s v="SG009"/>
  </r>
  <r>
    <x v="1"/>
    <x v="1"/>
    <d v="2026-04-24T00:00:00"/>
    <s v="NVK00059"/>
    <m/>
    <s v=""/>
    <s v="Tiền thuế GTGT - &lt;Chiết khấu cơ bản tháng 03/2026 kèm bảng kê số 02032026/BKHD/NT-LOTTE Ngày 24 tháng 04 năm 2026&gt;"/>
    <n v="2877"/>
    <n v="0"/>
    <n v="0"/>
    <n v="2877"/>
    <s v="Giảm công nợ"/>
    <m/>
    <m/>
    <n v="0"/>
    <n v="-2877"/>
    <n v="0"/>
    <n v="-2877"/>
    <d v="2026-04-24T00:00:00"/>
    <m/>
    <d v="2026-04-24T00:00:00"/>
    <n v="0"/>
    <m/>
    <n v="92.571878125003423"/>
    <s v="Nợ quá hạn từ 90 ngày đến 120 ngày"/>
    <d v="2026-04-24T00:00:00"/>
    <s v=""/>
    <m/>
    <m/>
    <x v="0"/>
    <x v="0"/>
    <s v="SG009"/>
  </r>
  <r>
    <x v="11"/>
    <x v="11"/>
    <d v="2026-04-24T00:00:00"/>
    <s v="NVK00060"/>
    <m/>
    <s v=""/>
    <s v="Tiền chiết khấu - &lt;Chiết khấu cơ bản tháng 03/2026 kèm bảng kê số 03032026/BKHD/NT-LOTTE Ngày 24 tháng 04 năm 2026&gt;"/>
    <n v="395212"/>
    <n v="0"/>
    <n v="0"/>
    <n v="395212"/>
    <s v="Giảm công nợ"/>
    <m/>
    <m/>
    <n v="0"/>
    <n v="-395212"/>
    <n v="0"/>
    <n v="-395212"/>
    <d v="2026-04-24T00:00:00"/>
    <m/>
    <d v="2026-04-24T00:00:00"/>
    <n v="0"/>
    <m/>
    <n v="92.571878125003423"/>
    <s v="Nợ quá hạn từ 90 ngày đến 120 ngày"/>
    <d v="2026-04-24T00:00:00"/>
    <s v=""/>
    <m/>
    <m/>
    <x v="0"/>
    <x v="0"/>
    <s v="SG002"/>
  </r>
  <r>
    <x v="11"/>
    <x v="11"/>
    <d v="2026-04-24T00:00:00"/>
    <s v="NVK00060"/>
    <m/>
    <s v=""/>
    <s v="Tiền thuế GTGT - &lt;Chiết khấu cơ bản tháng 03/2026 kèm bảng kê số 03032026/BKHD/NT-LOTTE Ngày 24 tháng 04 năm 2026&gt;"/>
    <n v="31617"/>
    <n v="0"/>
    <n v="0"/>
    <n v="31617"/>
    <s v="Giảm công nợ"/>
    <m/>
    <m/>
    <n v="0"/>
    <n v="-31617"/>
    <n v="0"/>
    <n v="-31617"/>
    <d v="2026-04-24T00:00:00"/>
    <m/>
    <d v="2026-04-24T00:00:00"/>
    <n v="0"/>
    <m/>
    <n v="92.571878125003423"/>
    <s v="Nợ quá hạn từ 90 ngày đến 120 ngày"/>
    <d v="2026-04-24T00:00:00"/>
    <s v=""/>
    <m/>
    <m/>
    <x v="0"/>
    <x v="0"/>
    <s v="SG002"/>
  </r>
  <r>
    <x v="6"/>
    <x v="6"/>
    <d v="2026-04-24T00:00:00"/>
    <s v="NVK00061"/>
    <m/>
    <s v=""/>
    <s v="Tiền chiết khấu - &lt;Chiết khấu cơ bản tháng 03/2026 kèm bảng kê số 04032026/BKHD/NT-LOTTE Ngày 24 tháng 04 năm 2026&gt;"/>
    <n v="481044"/>
    <n v="0"/>
    <n v="0"/>
    <n v="481044"/>
    <s v="Giảm công nợ"/>
    <m/>
    <m/>
    <n v="0"/>
    <n v="-481044"/>
    <n v="0"/>
    <n v="-481044"/>
    <d v="2026-04-24T00:00:00"/>
    <m/>
    <d v="2026-04-24T00:00:00"/>
    <n v="0"/>
    <m/>
    <n v="92.571878125003423"/>
    <s v="Nợ quá hạn từ 90 ngày đến 120 ngày"/>
    <d v="2026-04-24T00:00:00"/>
    <s v=""/>
    <m/>
    <m/>
    <x v="0"/>
    <x v="0"/>
    <s v="SG011"/>
  </r>
  <r>
    <x v="6"/>
    <x v="6"/>
    <d v="2026-04-24T00:00:00"/>
    <s v="NVK00061"/>
    <m/>
    <s v=""/>
    <s v="Tiền thuế GTGT - &lt;Chiết khấu cơ bản tháng 03/2026 kèm bảng kê số 04032026/BKHD/NT-LOTTE Ngày 24 tháng 04 năm 2026&gt;"/>
    <n v="38484"/>
    <n v="0"/>
    <n v="0"/>
    <n v="38484"/>
    <s v="Giảm công nợ"/>
    <m/>
    <m/>
    <n v="0"/>
    <n v="-38484"/>
    <n v="0"/>
    <n v="-38484"/>
    <d v="2026-04-24T00:00:00"/>
    <m/>
    <d v="2026-04-24T00:00:00"/>
    <n v="0"/>
    <m/>
    <n v="92.571878125003423"/>
    <s v="Nợ quá hạn từ 90 ngày đến 120 ngày"/>
    <d v="2026-04-24T00:00:00"/>
    <s v=""/>
    <m/>
    <m/>
    <x v="0"/>
    <x v="0"/>
    <s v="SG011"/>
  </r>
  <r>
    <x v="10"/>
    <x v="10"/>
    <d v="2026-04-24T00:00:00"/>
    <s v="NVK00062"/>
    <m/>
    <s v=""/>
    <s v="Tiền chiết khấu - &lt;Chiết khấu cơ bản tháng 03/2026 kèm bảng kê số 05032026/BKHD/NT-LOTTE Ngày 24 tháng 04 năm 2026&gt;"/>
    <n v="280214"/>
    <n v="0"/>
    <n v="0"/>
    <n v="280214"/>
    <s v="Giảm công nợ"/>
    <m/>
    <m/>
    <n v="0"/>
    <n v="-280214"/>
    <n v="0"/>
    <n v="-280214"/>
    <d v="2026-04-24T00:00:00"/>
    <m/>
    <d v="2026-04-24T00:00:00"/>
    <n v="0"/>
    <m/>
    <n v="92.571878125003423"/>
    <s v="Nợ quá hạn từ 90 ngày đến 120 ngày"/>
    <d v="2026-04-24T00:00:00"/>
    <s v=""/>
    <m/>
    <m/>
    <x v="0"/>
    <x v="0"/>
    <s v="SG002"/>
  </r>
  <r>
    <x v="10"/>
    <x v="10"/>
    <d v="2026-04-24T00:00:00"/>
    <s v="NVK00062"/>
    <m/>
    <s v=""/>
    <s v="Tiền thuế GTGT - &lt;Chiết khấu cơ bản tháng 03/2026 kèm bảng kê số 05032026/BKHD/NT-LOTTE Ngày 24 tháng 04 năm 2026&gt;"/>
    <n v="22417"/>
    <n v="0"/>
    <n v="0"/>
    <n v="22417"/>
    <s v="Giảm công nợ"/>
    <m/>
    <m/>
    <n v="0"/>
    <n v="-22417"/>
    <n v="0"/>
    <n v="-22417"/>
    <d v="2026-04-24T00:00:00"/>
    <m/>
    <d v="2026-04-24T00:00:00"/>
    <n v="0"/>
    <m/>
    <n v="92.571878125003423"/>
    <s v="Nợ quá hạn từ 90 ngày đến 120 ngày"/>
    <d v="2026-04-24T00:00:00"/>
    <s v=""/>
    <m/>
    <m/>
    <x v="0"/>
    <x v="0"/>
    <s v="SG002"/>
  </r>
  <r>
    <x v="5"/>
    <x v="5"/>
    <d v="2026-04-24T00:00:00"/>
    <s v="NVK00063"/>
    <m/>
    <s v=""/>
    <s v="Tiền chiết khấu - &lt;Chiết khấu cơ bản tháng 03/2026 kèm bảng kê số 06032026/BKHD/NT-LOTTE Ngày 24 tháng 04 năm 2026&gt;"/>
    <n v="473292"/>
    <n v="0"/>
    <n v="0"/>
    <n v="473292"/>
    <s v="Giảm công nợ"/>
    <m/>
    <m/>
    <n v="0"/>
    <n v="-473292"/>
    <n v="0"/>
    <n v="-473292"/>
    <d v="2026-04-24T00:00:00"/>
    <m/>
    <d v="2026-04-24T00:00:00"/>
    <n v="0"/>
    <m/>
    <n v="92.571878125003423"/>
    <s v="Nợ quá hạn từ 90 ngày đến 120 ngày"/>
    <d v="2026-04-24T00:00:00"/>
    <s v=""/>
    <m/>
    <m/>
    <x v="0"/>
    <x v="0"/>
    <s v="SG011"/>
  </r>
  <r>
    <x v="5"/>
    <x v="5"/>
    <d v="2026-04-24T00:00:00"/>
    <s v="NVK00063"/>
    <m/>
    <s v=""/>
    <s v="Tiền thuế GTGT - &lt;Chiết khấu cơ bản tháng 03/2026 kèm bảng kê số 06032026/BKHD/NT-LOTTE Ngày 24 tháng 04 năm 2026&gt;"/>
    <n v="37863"/>
    <n v="0"/>
    <n v="0"/>
    <n v="37863"/>
    <s v="Giảm công nợ"/>
    <m/>
    <m/>
    <n v="0"/>
    <n v="-37863"/>
    <n v="0"/>
    <n v="-37863"/>
    <d v="2026-04-24T00:00:00"/>
    <m/>
    <d v="2026-04-24T00:00:00"/>
    <n v="0"/>
    <m/>
    <n v="92.571878125003423"/>
    <s v="Nợ quá hạn từ 90 ngày đến 120 ngày"/>
    <d v="2026-04-24T00:00:00"/>
    <s v=""/>
    <m/>
    <m/>
    <x v="0"/>
    <x v="0"/>
    <s v="SG011"/>
  </r>
  <r>
    <x v="2"/>
    <x v="2"/>
    <d v="2026-04-24T00:00:00"/>
    <s v="NVK00064"/>
    <m/>
    <s v=""/>
    <s v="Tiền chiết khấu - &lt;Chiết khấu cơ bản tháng 03/2026 kèm bảng kê số 08032026/BKHD/NT-LOTTE Ngày 24 tháng 04 năm 2026&gt;"/>
    <n v="715599"/>
    <n v="0"/>
    <n v="0"/>
    <n v="715599"/>
    <s v="Giảm công nợ"/>
    <m/>
    <m/>
    <n v="0"/>
    <n v="-715599"/>
    <n v="0"/>
    <n v="-715599"/>
    <d v="2026-04-24T00:00:00"/>
    <m/>
    <d v="2026-04-24T00:00:00"/>
    <n v="0"/>
    <m/>
    <n v="92.571878125003423"/>
    <s v="Nợ quá hạn từ 90 ngày đến 120 ngày"/>
    <d v="2026-04-24T00:00:00"/>
    <s v=""/>
    <m/>
    <m/>
    <x v="0"/>
    <x v="0"/>
    <s v="SG002"/>
  </r>
  <r>
    <x v="2"/>
    <x v="2"/>
    <d v="2026-04-24T00:00:00"/>
    <s v="NVK00064"/>
    <m/>
    <s v=""/>
    <s v="Tiền thuế GTGT - &lt;Chiết khấu cơ bản tháng 03/2026 kèm bảng kê số 08032026/BKHD/NT-LOTTE Ngày 24 tháng 04 năm 2026&gt;"/>
    <n v="57248"/>
    <n v="0"/>
    <n v="0"/>
    <n v="57248"/>
    <s v="Giảm công nợ"/>
    <m/>
    <m/>
    <n v="0"/>
    <n v="-57248"/>
    <n v="0"/>
    <n v="-57248"/>
    <d v="2026-04-24T00:00:00"/>
    <m/>
    <d v="2026-04-24T00:00:00"/>
    <n v="0"/>
    <m/>
    <n v="92.571878125003423"/>
    <s v="Nợ quá hạn từ 90 ngày đến 120 ngày"/>
    <d v="2026-04-24T00:00:00"/>
    <s v=""/>
    <m/>
    <m/>
    <x v="0"/>
    <x v="0"/>
    <s v="SG002"/>
  </r>
  <r>
    <x v="8"/>
    <x v="8"/>
    <d v="2026-04-24T00:00:00"/>
    <s v="NVK00065"/>
    <m/>
    <s v=""/>
    <s v="Tiền chiết khấu - &lt;Chiết khấu cơ bản tháng 03/2026 kèm bảng kê số 09032026/BKHD/NT-LOTTE Ngày 24 tháng 04 năm 2026&gt;"/>
    <n v="147133"/>
    <n v="0"/>
    <n v="0"/>
    <n v="147133"/>
    <s v="Giảm công nợ"/>
    <m/>
    <m/>
    <n v="0"/>
    <n v="-147133"/>
    <n v="0"/>
    <n v="-147133"/>
    <d v="2026-04-24T00:00:00"/>
    <m/>
    <d v="2026-04-24T00:00:00"/>
    <n v="0"/>
    <m/>
    <n v="92.571878125003423"/>
    <s v="Nợ quá hạn từ 90 ngày đến 120 ngày"/>
    <d v="2026-04-24T00:00:00"/>
    <s v=""/>
    <m/>
    <m/>
    <x v="0"/>
    <x v="0"/>
    <s v="SG039"/>
  </r>
  <r>
    <x v="8"/>
    <x v="8"/>
    <d v="2026-04-24T00:00:00"/>
    <s v="NVK00065"/>
    <m/>
    <s v=""/>
    <s v="Tiền thuế GTGT - &lt;Chiết khấu cơ bản tháng 03/2026 kèm bảng kê số 09032026/BKHD/NT-LOTTE Ngày 24 tháng 04 năm 2026&gt;"/>
    <n v="11771"/>
    <n v="0"/>
    <n v="0"/>
    <n v="11771"/>
    <s v="Giảm công nợ"/>
    <m/>
    <m/>
    <n v="0"/>
    <n v="-11771"/>
    <n v="0"/>
    <n v="-11771"/>
    <d v="2026-04-24T00:00:00"/>
    <m/>
    <d v="2026-04-24T00:00:00"/>
    <n v="0"/>
    <m/>
    <n v="92.571878125003423"/>
    <s v="Nợ quá hạn từ 90 ngày đến 120 ngày"/>
    <d v="2026-04-24T00:00:00"/>
    <s v=""/>
    <m/>
    <m/>
    <x v="0"/>
    <x v="0"/>
    <s v="SG039"/>
  </r>
  <r>
    <x v="0"/>
    <x v="0"/>
    <d v="2026-04-24T00:00:00"/>
    <s v="NVK00066"/>
    <m/>
    <s v=""/>
    <s v="Tiền chiết khấu - &lt;Chiết khấu cơ bản tháng 03/2026 kèm bảng kê số 10032026/BKHD/NT-LOTTE Ngày 24 tháng 04 năm 2026&gt;"/>
    <n v="322551"/>
    <n v="0"/>
    <n v="0"/>
    <n v="322551"/>
    <s v="Giảm công nợ"/>
    <m/>
    <m/>
    <n v="0"/>
    <n v="-322551"/>
    <n v="0"/>
    <n v="-322551"/>
    <d v="2026-04-24T00:00:00"/>
    <m/>
    <d v="2026-04-24T00:00:00"/>
    <n v="0"/>
    <m/>
    <n v="92.571878125003423"/>
    <s v="Nợ quá hạn từ 90 ngày đến 120 ngày"/>
    <d v="2026-04-24T00:00:00"/>
    <s v=""/>
    <m/>
    <m/>
    <x v="0"/>
    <x v="0"/>
    <s v="SG011"/>
  </r>
  <r>
    <x v="0"/>
    <x v="0"/>
    <d v="2026-04-24T00:00:00"/>
    <s v="NVK00066"/>
    <m/>
    <s v=""/>
    <s v="Tiền thuế GTGT - &lt;Chiết khấu cơ bản tháng 03/2026 kèm bảng kê số 10032026/BKHD/NT-LOTTE Ngày 24 tháng 04 năm 2026&gt;"/>
    <n v="25804"/>
    <n v="0"/>
    <n v="0"/>
    <n v="25804"/>
    <s v="Giảm công nợ"/>
    <m/>
    <m/>
    <n v="0"/>
    <n v="-25804"/>
    <n v="0"/>
    <n v="-25804"/>
    <d v="2026-04-24T00:00:00"/>
    <m/>
    <d v="2026-04-24T00:00:00"/>
    <n v="0"/>
    <m/>
    <n v="92.571878125003423"/>
    <s v="Nợ quá hạn từ 90 ngày đến 120 ngày"/>
    <d v="2026-04-24T00:00:00"/>
    <s v=""/>
    <m/>
    <m/>
    <x v="0"/>
    <x v="0"/>
    <s v="SG011"/>
  </r>
  <r>
    <x v="9"/>
    <x v="9"/>
    <d v="2026-04-24T00:00:00"/>
    <s v="NVK00067"/>
    <m/>
    <s v=""/>
    <s v="Tiền chiết khấu - &lt;Chiết khấu cơ bản tháng 03/2026 kèm bảng kê số 11032026/BKHD/NT-LOTTE Ngày 24 tháng 04 năm 2026&gt;"/>
    <n v="224108"/>
    <n v="0"/>
    <n v="0"/>
    <n v="224108"/>
    <s v="Giảm công nợ"/>
    <m/>
    <m/>
    <n v="0"/>
    <n v="-224108"/>
    <n v="0"/>
    <n v="-224108"/>
    <d v="2026-04-24T00:00:00"/>
    <m/>
    <d v="2026-04-24T00:00:00"/>
    <n v="0"/>
    <m/>
    <n v="92.571878125003423"/>
    <s v="Nợ quá hạn từ 90 ngày đến 120 ngày"/>
    <d v="2026-04-24T00:00:00"/>
    <s v=""/>
    <m/>
    <m/>
    <x v="0"/>
    <x v="0"/>
    <s v="SG023"/>
  </r>
  <r>
    <x v="9"/>
    <x v="9"/>
    <d v="2026-04-24T00:00:00"/>
    <s v="NVK00067"/>
    <m/>
    <s v=""/>
    <s v="Tiền thuế GTGT - &lt;Chiết khấu cơ bản tháng 03/2026 kèm bảng kê số 11032026/BKHD/NT-LOTTE Ngày 24 tháng 04 năm 2026&gt;"/>
    <n v="17929"/>
    <n v="0"/>
    <n v="0"/>
    <n v="17929"/>
    <s v="Giảm công nợ"/>
    <m/>
    <m/>
    <n v="0"/>
    <n v="-17929"/>
    <n v="0"/>
    <n v="-17929"/>
    <d v="2026-04-24T00:00:00"/>
    <m/>
    <d v="2026-04-24T00:00:00"/>
    <n v="0"/>
    <m/>
    <n v="92.571878125003423"/>
    <s v="Nợ quá hạn từ 90 ngày đến 120 ngày"/>
    <d v="2026-04-24T00:00:00"/>
    <s v=""/>
    <m/>
    <m/>
    <x v="0"/>
    <x v="0"/>
    <s v="SG023"/>
  </r>
  <r>
    <x v="4"/>
    <x v="4"/>
    <d v="2026-04-24T00:00:00"/>
    <s v="NVK00068"/>
    <m/>
    <s v=""/>
    <s v="Tiền chiết khấu - &lt;Chiết khấu cơ bản tháng 03/2026 kèm bảng kê số 12032026/BKHD/NT-LOTTE Ngày 24 tháng 04 năm 2026&gt;"/>
    <n v="607826"/>
    <n v="0"/>
    <n v="0"/>
    <n v="607826"/>
    <s v="Giảm công nợ"/>
    <m/>
    <m/>
    <n v="0"/>
    <n v="-607826"/>
    <n v="0"/>
    <n v="-607826"/>
    <d v="2026-04-24T00:00:00"/>
    <m/>
    <d v="2026-04-24T00:00:00"/>
    <n v="0"/>
    <m/>
    <n v="92.571878125003423"/>
    <s v="Nợ quá hạn từ 90 ngày đến 120 ngày"/>
    <d v="2026-04-24T00:00:00"/>
    <s v=""/>
    <m/>
    <m/>
    <x v="0"/>
    <x v="0"/>
    <s v="SG011"/>
  </r>
  <r>
    <x v="4"/>
    <x v="4"/>
    <d v="2026-04-24T00:00:00"/>
    <s v="NVK00068"/>
    <m/>
    <s v=""/>
    <s v="Tiền thuế GTGT - &lt;Chiết khấu cơ bản tháng 03/2026 kèm bảng kê số 12032026/BKHD/NT-LOTTE Ngày 24 tháng 04 năm 2026&gt;"/>
    <n v="48626"/>
    <n v="0"/>
    <n v="0"/>
    <n v="48626"/>
    <s v="Giảm công nợ"/>
    <m/>
    <m/>
    <n v="0"/>
    <n v="-48626"/>
    <n v="0"/>
    <n v="-48626"/>
    <d v="2026-04-24T00:00:00"/>
    <m/>
    <d v="2026-04-24T00:00:00"/>
    <n v="0"/>
    <m/>
    <n v="92.571878125003423"/>
    <s v="Nợ quá hạn từ 90 ngày đến 120 ngày"/>
    <d v="2026-04-24T00:00:00"/>
    <s v=""/>
    <m/>
    <m/>
    <x v="0"/>
    <x v="0"/>
    <s v="SG011"/>
  </r>
  <r>
    <x v="3"/>
    <x v="3"/>
    <d v="2026-04-24T00:00:00"/>
    <s v="NVK00069"/>
    <m/>
    <s v=""/>
    <s v="Tiền chiết khấu - &lt;Chiết khấu cơ bản tháng 03/2026 kèm bảng kê số 13032026/BKHD/NT-LOTTE Ngày 24 tháng 04 năm 2026&gt;"/>
    <n v="191360"/>
    <n v="0"/>
    <n v="0"/>
    <n v="191360"/>
    <s v="Giảm công nợ"/>
    <m/>
    <m/>
    <n v="0"/>
    <n v="-191360"/>
    <n v="0"/>
    <n v="-191360"/>
    <d v="2026-04-24T00:00:00"/>
    <m/>
    <d v="2026-04-24T00:00:00"/>
    <n v="0"/>
    <m/>
    <n v="92.571878125003423"/>
    <s v="Nợ quá hạn từ 90 ngày đến 120 ngày"/>
    <d v="2026-04-24T00:00:00"/>
    <s v=""/>
    <m/>
    <m/>
    <x v="0"/>
    <x v="0"/>
    <s v="SG011"/>
  </r>
  <r>
    <x v="3"/>
    <x v="3"/>
    <d v="2026-04-24T00:00:00"/>
    <s v="NVK00069"/>
    <m/>
    <s v=""/>
    <s v="Tiền thuế GTGT - &lt;Chiết khấu cơ bản tháng 03/2026 kèm bảng kê số 13032026/BKHD/NT-LOTTE Ngày 24 tháng 04 năm 2026&gt;"/>
    <n v="15309"/>
    <n v="0"/>
    <n v="0"/>
    <n v="15309"/>
    <s v="Giảm công nợ"/>
    <m/>
    <m/>
    <n v="0"/>
    <n v="-15309"/>
    <n v="0"/>
    <n v="-15309"/>
    <d v="2026-04-24T00:00:00"/>
    <m/>
    <d v="2026-04-24T00:00:00"/>
    <n v="0"/>
    <m/>
    <n v="92.571878125003423"/>
    <s v="Nợ quá hạn từ 90 ngày đến 120 ngày"/>
    <d v="2026-04-24T00:00:00"/>
    <s v=""/>
    <m/>
    <m/>
    <x v="0"/>
    <x v="0"/>
    <s v="SG011"/>
  </r>
  <r>
    <x v="9"/>
    <x v="9"/>
    <d v="2026-04-27T00:00:00"/>
    <s v="BH12392"/>
    <d v="2026-04-27T00:00:00"/>
    <s v="00030126"/>
    <s v="260423-01012-00216"/>
    <n v="1190660"/>
    <n v="0"/>
    <n v="95253"/>
    <n v="1285913"/>
    <s v="Bán hàng"/>
    <m/>
    <m/>
    <n v="0"/>
    <n v="1285913"/>
    <n v="0"/>
    <n v="1285913"/>
    <d v="2026-04-27T00:00:00"/>
    <m/>
    <d v="2026-04-27T00:00:00"/>
    <n v="0"/>
    <m/>
    <n v="89.571878125003423"/>
    <s v="Nợ quá hạn từ 60 ngày đến 90 ngày"/>
    <d v="2026-04-27T00:00:00"/>
    <s v=""/>
    <m/>
    <m/>
    <x v="0"/>
    <x v="0"/>
    <s v="SG023"/>
  </r>
  <r>
    <x v="5"/>
    <x v="5"/>
    <d v="2026-04-27T00:00:00"/>
    <s v="SG/HT010433"/>
    <d v="2026-04-27T00:00:00"/>
    <s v=""/>
    <s v="Điều chỉnh giảm số lượng do khách hàng trả hàng theo phiếu 2604080100610106"/>
    <n v="764968"/>
    <n v="0"/>
    <n v="61197"/>
    <n v="826165"/>
    <s v="Hàng trả"/>
    <m/>
    <m/>
    <n v="0"/>
    <n v="-826165"/>
    <n v="0"/>
    <n v="-826165"/>
    <d v="2026-04-27T00:00:00"/>
    <m/>
    <d v="2026-04-27T00:00:00"/>
    <n v="0"/>
    <m/>
    <n v="89.571878125003423"/>
    <s v="Nợ quá hạn từ 60 ngày đến 90 ngày"/>
    <d v="2026-04-27T00:00:00"/>
    <s v=""/>
    <m/>
    <m/>
    <x v="0"/>
    <x v="0"/>
    <s v="SG011"/>
  </r>
  <r>
    <x v="6"/>
    <x v="6"/>
    <d v="2026-04-28T00:00:00"/>
    <s v="BH12418"/>
    <d v="2026-04-27T00:00:00"/>
    <s v="00030172"/>
    <s v="TC260423-01004-00226"/>
    <n v="1667380"/>
    <n v="0"/>
    <n v="133390"/>
    <n v="1800770"/>
    <s v="Bán hàng"/>
    <m/>
    <m/>
    <n v="0"/>
    <n v="1800770"/>
    <n v="0"/>
    <n v="1800770"/>
    <d v="2026-04-27T00:00:00"/>
    <m/>
    <d v="2026-04-27T00:00:00"/>
    <n v="0"/>
    <m/>
    <n v="89.571878125003423"/>
    <s v="Nợ quá hạn từ 60 ngày đến 90 ngày"/>
    <d v="2026-04-27T00:00:00"/>
    <s v=""/>
    <m/>
    <m/>
    <x v="0"/>
    <x v="0"/>
    <s v="SG011"/>
  </r>
  <r>
    <x v="5"/>
    <x v="5"/>
    <d v="2026-04-28T00:00:00"/>
    <s v="BH12419"/>
    <d v="2026-04-27T00:00:00"/>
    <s v="00030173"/>
    <s v="TC260423-01006-00015"/>
    <n v="1190660"/>
    <n v="0"/>
    <n v="95253"/>
    <n v="1285913"/>
    <s v="Bán hàng"/>
    <m/>
    <m/>
    <n v="0"/>
    <n v="1285913"/>
    <n v="0"/>
    <n v="1285913"/>
    <d v="2026-04-27T00:00:00"/>
    <m/>
    <d v="2026-04-27T00:00:00"/>
    <n v="0"/>
    <m/>
    <n v="89.571878125003423"/>
    <s v="Nợ quá hạn từ 60 ngày đến 90 ngày"/>
    <d v="2026-04-27T00:00:00"/>
    <s v=""/>
    <m/>
    <m/>
    <x v="0"/>
    <x v="0"/>
    <s v="SG011"/>
  </r>
  <r>
    <x v="1"/>
    <x v="1"/>
    <d v="2026-04-28T00:00:00"/>
    <s v="BH12425"/>
    <d v="2026-04-28T00:00:00"/>
    <s v="00030179"/>
    <s v="260425-01001-00229"/>
    <n v="1131355"/>
    <n v="0"/>
    <n v="90508"/>
    <n v="1221863"/>
    <s v="Bán hàng"/>
    <m/>
    <m/>
    <n v="0"/>
    <n v="1221863"/>
    <n v="0"/>
    <n v="1221863"/>
    <d v="2026-04-28T00:00:00"/>
    <m/>
    <d v="2026-04-28T00:00:00"/>
    <n v="0"/>
    <m/>
    <n v="88.571878125003423"/>
    <s v="Nợ quá hạn từ 60 ngày đến 90 ngày"/>
    <d v="2026-04-28T00:00:00"/>
    <s v=""/>
    <m/>
    <m/>
    <x v="0"/>
    <x v="0"/>
    <s v="SG009"/>
  </r>
  <r>
    <x v="1"/>
    <x v="1"/>
    <d v="2026-04-28T00:00:00"/>
    <s v="BH12426"/>
    <d v="2026-04-28T00:00:00"/>
    <s v="00030180"/>
    <s v="260424-01001-00295"/>
    <n v="1131355"/>
    <n v="0"/>
    <n v="90508"/>
    <n v="1221863"/>
    <s v="Bán hàng"/>
    <m/>
    <m/>
    <n v="0"/>
    <n v="1221863"/>
    <n v="0"/>
    <n v="1221863"/>
    <d v="2026-04-28T00:00:00"/>
    <m/>
    <d v="2026-04-28T00:00:00"/>
    <n v="0"/>
    <m/>
    <n v="88.571878125003423"/>
    <s v="Nợ quá hạn từ 60 ngày đến 90 ngày"/>
    <d v="2026-04-28T00:00:00"/>
    <s v=""/>
    <m/>
    <m/>
    <x v="0"/>
    <x v="0"/>
    <s v="SG009"/>
  </r>
  <r>
    <x v="8"/>
    <x v="8"/>
    <d v="2026-04-28T00:00:00"/>
    <s v="BH12442"/>
    <d v="2026-04-28T00:00:00"/>
    <s v="00030224"/>
    <s v="260427-01010-00246"/>
    <n v="595330"/>
    <n v="0"/>
    <n v="47626"/>
    <n v="642956"/>
    <s v="Bán hàng"/>
    <m/>
    <m/>
    <n v="0"/>
    <n v="642956"/>
    <n v="0"/>
    <n v="642956"/>
    <d v="2026-04-28T00:00:00"/>
    <m/>
    <d v="2026-04-28T00:00:00"/>
    <n v="0"/>
    <m/>
    <n v="88.571878125003423"/>
    <s v="Nợ quá hạn từ 60 ngày đến 90 ngày"/>
    <d v="2026-04-28T00:00:00"/>
    <s v=""/>
    <m/>
    <m/>
    <x v="0"/>
    <x v="0"/>
    <s v="SG039"/>
  </r>
  <r>
    <x v="10"/>
    <x v="10"/>
    <d v="2026-04-28T00:00:00"/>
    <s v="BH12447"/>
    <d v="2026-04-28T00:00:00"/>
    <s v="00030229"/>
    <s v="260427-01005-00177"/>
    <n v="1116805"/>
    <n v="0"/>
    <n v="89344"/>
    <n v="1206149"/>
    <s v="Bán hàng"/>
    <m/>
    <m/>
    <n v="0"/>
    <n v="1206149"/>
    <n v="0"/>
    <n v="1206149"/>
    <d v="2026-04-28T00:00:00"/>
    <m/>
    <d v="2026-04-28T00:00:00"/>
    <n v="0"/>
    <m/>
    <n v="88.571878125003423"/>
    <s v="Nợ quá hạn từ 60 ngày đến 90 ngày"/>
    <d v="2026-04-28T00:00:00"/>
    <s v=""/>
    <m/>
    <m/>
    <x v="0"/>
    <x v="0"/>
    <s v="SG002"/>
  </r>
  <r>
    <x v="1"/>
    <x v="1"/>
    <d v="2026-04-29T00:00:00"/>
    <s v="BC04/0051"/>
    <m/>
    <s v=""/>
    <s v="LOTTE VIETNAM THANH TOAN"/>
    <n v="47844203"/>
    <n v="0"/>
    <n v="0"/>
    <n v="47844203"/>
    <s v="Giảm công nợ"/>
    <m/>
    <m/>
    <n v="0"/>
    <n v="-47844203"/>
    <n v="0"/>
    <n v="-47844203"/>
    <d v="2026-04-29T00:00:00"/>
    <m/>
    <d v="2026-04-29T00:00:00"/>
    <n v="0"/>
    <m/>
    <n v="87.571878125003423"/>
    <s v="Nợ quá hạn từ 60 ngày đến 90 ngày"/>
    <d v="2026-04-29T00:00:00"/>
    <s v=""/>
    <m/>
    <m/>
    <x v="0"/>
    <x v="0"/>
    <s v="SG009"/>
  </r>
  <r>
    <x v="11"/>
    <x v="11"/>
    <d v="2026-04-29T00:00:00"/>
    <s v="BH12483"/>
    <d v="2026-04-29T00:00:00"/>
    <s v="00030264"/>
    <s v="260427-01003-00061"/>
    <n v="536025"/>
    <n v="0"/>
    <n v="42882"/>
    <n v="578907"/>
    <s v="Bán hàng"/>
    <m/>
    <m/>
    <n v="0"/>
    <n v="578907"/>
    <n v="0"/>
    <n v="578907"/>
    <d v="2026-04-29T00:00:00"/>
    <m/>
    <d v="2026-04-29T00:00:00"/>
    <n v="0"/>
    <m/>
    <n v="87.571878125003423"/>
    <s v="Nợ quá hạn từ 60 ngày đến 90 ngày"/>
    <d v="2026-04-29T00:00:00"/>
    <s v=""/>
    <m/>
    <m/>
    <x v="0"/>
    <x v="0"/>
    <s v="SG002"/>
  </r>
  <r>
    <x v="9"/>
    <x v="9"/>
    <d v="2026-04-29T00:00:00"/>
    <s v="BH12520"/>
    <d v="2026-04-29T00:00:00"/>
    <s v="00030690"/>
    <s v="260427-01012-00048"/>
    <n v="2245885"/>
    <n v="0"/>
    <n v="179671"/>
    <n v="2425556"/>
    <s v="Bán hàng"/>
    <m/>
    <m/>
    <n v="0"/>
    <n v="2425556"/>
    <n v="0"/>
    <n v="2425556"/>
    <d v="2026-04-29T00:00:00"/>
    <m/>
    <d v="2026-04-29T00:00:00"/>
    <n v="0"/>
    <m/>
    <n v="87.571878125003423"/>
    <s v="Nợ quá hạn từ 60 ngày đến 90 ngày"/>
    <d v="2026-04-29T00:00:00"/>
    <s v=""/>
    <m/>
    <m/>
    <x v="0"/>
    <x v="0"/>
    <s v="SG023"/>
  </r>
  <r>
    <x v="9"/>
    <x v="9"/>
    <d v="2026-04-29T00:00:00"/>
    <s v="BH12521"/>
    <d v="2026-04-29T00:00:00"/>
    <s v="00030691"/>
    <s v="260427-01012-00375"/>
    <n v="595330"/>
    <n v="0"/>
    <n v="47626"/>
    <n v="642956"/>
    <s v="Bán hàng"/>
    <m/>
    <m/>
    <n v="0"/>
    <n v="642956"/>
    <n v="0"/>
    <n v="642956"/>
    <d v="2026-04-29T00:00:00"/>
    <m/>
    <d v="2026-04-29T00:00:00"/>
    <n v="0"/>
    <m/>
    <n v="87.571878125003423"/>
    <s v="Nợ quá hạn từ 60 ngày đến 90 ngày"/>
    <d v="2026-04-29T00:00:00"/>
    <s v=""/>
    <m/>
    <m/>
    <x v="0"/>
    <x v="0"/>
    <s v="SG023"/>
  </r>
  <r>
    <x v="1"/>
    <x v="1"/>
    <d v="2026-04-29T00:00:00"/>
    <s v="BH12551"/>
    <d v="2026-04-29T00:00:00"/>
    <s v="00000784"/>
    <s v="Điều chỉnh giảm hóa đơn về 0 do khách hàng không nhận hàng"/>
    <n v="-1190660"/>
    <n v="0"/>
    <n v="-95253"/>
    <n v="-1285913"/>
    <s v="Bán hàng"/>
    <m/>
    <m/>
    <n v="0"/>
    <n v="-1285913"/>
    <n v="0"/>
    <n v="-1285913"/>
    <d v="2026-04-29T00:00:00"/>
    <m/>
    <d v="2026-04-29T00:00:00"/>
    <n v="0"/>
    <m/>
    <n v="87.571878125003423"/>
    <s v="Nợ quá hạn từ 60 ngày đến 90 ngày"/>
    <d v="2026-04-29T00:00:00"/>
    <s v=""/>
    <m/>
    <m/>
    <x v="0"/>
    <x v="0"/>
    <s v="SG009"/>
  </r>
  <r>
    <x v="1"/>
    <x v="1"/>
    <d v="2026-05-04T00:00:00"/>
    <s v="BH12910"/>
    <d v="2026-05-04T00:00:00"/>
    <s v="00031532"/>
    <s v="260429-01001-00260"/>
    <n v="595330"/>
    <n v="0"/>
    <n v="47626"/>
    <n v="642956"/>
    <s v="Bán hàng"/>
    <m/>
    <m/>
    <n v="0"/>
    <n v="642956"/>
    <n v="0"/>
    <n v="642956"/>
    <d v="2026-05-04T00:00:00"/>
    <m/>
    <d v="2026-05-04T00:00:00"/>
    <n v="0"/>
    <m/>
    <n v="82.571878125003423"/>
    <s v="Nợ quá hạn từ 60 ngày đến 90 ngày"/>
    <d v="2026-05-04T00:00:00"/>
    <s v=""/>
    <m/>
    <m/>
    <x v="0"/>
    <x v="0"/>
    <s v="SG009"/>
  </r>
  <r>
    <x v="1"/>
    <x v="1"/>
    <d v="2026-05-04T00:00:00"/>
    <s v="BH12911"/>
    <d v="2026-05-04T00:00:00"/>
    <s v="00031533"/>
    <s v="260430-01001-00135"/>
    <n v="1220680"/>
    <n v="0"/>
    <n v="97654"/>
    <n v="1318334"/>
    <s v="Bán hàng"/>
    <m/>
    <m/>
    <n v="0"/>
    <n v="1318334"/>
    <n v="0"/>
    <n v="1318334"/>
    <d v="2026-05-04T00:00:00"/>
    <m/>
    <d v="2026-05-04T00:00:00"/>
    <n v="0"/>
    <m/>
    <n v="82.571878125003423"/>
    <s v="Nợ quá hạn từ 60 ngày đến 90 ngày"/>
    <d v="2026-05-04T00:00:00"/>
    <s v=""/>
    <m/>
    <m/>
    <x v="0"/>
    <x v="0"/>
    <s v="SG009"/>
  </r>
  <r>
    <x v="1"/>
    <x v="1"/>
    <d v="2026-05-04T00:00:00"/>
    <s v="BH12912"/>
    <d v="2026-05-04T00:00:00"/>
    <s v="00031534"/>
    <s v="260501-01001-00195"/>
    <n v="1179260"/>
    <n v="0"/>
    <n v="94341"/>
    <n v="1273601"/>
    <s v="Bán hàng"/>
    <m/>
    <m/>
    <n v="0"/>
    <n v="1273601"/>
    <n v="0"/>
    <n v="1273601"/>
    <d v="2026-05-04T00:00:00"/>
    <m/>
    <d v="2026-05-04T00:00:00"/>
    <n v="0"/>
    <m/>
    <n v="82.571878125003423"/>
    <s v="Nợ quá hạn từ 60 ngày đến 90 ngày"/>
    <d v="2026-05-04T00:00:00"/>
    <s v=""/>
    <m/>
    <m/>
    <x v="0"/>
    <x v="0"/>
    <s v="SG009"/>
  </r>
  <r>
    <x v="7"/>
    <x v="7"/>
    <d v="2026-05-04T00:00:00"/>
    <s v="BH29328"/>
    <d v="2026-05-04T00:00:00"/>
    <s v="00031538"/>
    <s v="Bán hàng CÔNG TY CỔ PHẦN TRUNG TÂM THƯƠNG MẠI LOTTE VIỆT NAM - CHI NHÁNH TÂY HỒ theo hóa đơn 00031538"/>
    <n v="3416545"/>
    <n v="0"/>
    <n v="273324"/>
    <n v="3689869"/>
    <s v="Bán hàng"/>
    <m/>
    <m/>
    <n v="0"/>
    <n v="3689869"/>
    <n v="0"/>
    <n v="3689869"/>
    <d v="2026-05-04T00:00:00"/>
    <m/>
    <d v="2026-05-04T00:00:00"/>
    <n v="0"/>
    <m/>
    <n v="82.571878125003423"/>
    <s v="Nợ quá hạn từ 60 ngày đến 90 ngày"/>
    <d v="2026-05-04T00:00:00"/>
    <s v=""/>
    <m/>
    <m/>
    <x v="0"/>
    <x v="0"/>
    <s v="HN008"/>
  </r>
  <r>
    <x v="6"/>
    <x v="6"/>
    <d v="2026-05-05T00:00:00"/>
    <s v="BH12921"/>
    <d v="2026-05-04T00:00:00"/>
    <s v="00031566"/>
    <s v="TC260502-01004-00025"/>
    <n v="2441360"/>
    <n v="0"/>
    <n v="195309"/>
    <n v="2636669"/>
    <s v="Bán hàng"/>
    <m/>
    <m/>
    <n v="0"/>
    <n v="2636669"/>
    <n v="0"/>
    <n v="2636669"/>
    <d v="2026-05-04T00:00:00"/>
    <m/>
    <d v="2026-05-04T00:00:00"/>
    <n v="0"/>
    <m/>
    <n v="82.571878125003423"/>
    <s v="Nợ quá hạn từ 60 ngày đến 90 ngày"/>
    <d v="2026-05-04T00:00:00"/>
    <s v=""/>
    <m/>
    <m/>
    <x v="0"/>
    <x v="0"/>
    <s v="SG011"/>
  </r>
  <r>
    <x v="2"/>
    <x v="2"/>
    <d v="2026-05-05T00:00:00"/>
    <s v="BH12922"/>
    <d v="2026-05-04T00:00:00"/>
    <s v="00031567"/>
    <s v="TC260502-01009-00068"/>
    <n v="2920540"/>
    <n v="0"/>
    <n v="233643"/>
    <n v="3154183"/>
    <s v="Bán hàng"/>
    <m/>
    <m/>
    <n v="0"/>
    <n v="3154183"/>
    <n v="0"/>
    <n v="3154183"/>
    <d v="2026-05-04T00:00:00"/>
    <m/>
    <d v="2026-05-04T00:00:00"/>
    <n v="0"/>
    <m/>
    <n v="82.571878125003423"/>
    <s v="Nợ quá hạn từ 60 ngày đến 90 ngày"/>
    <d v="2026-05-04T00:00:00"/>
    <s v=""/>
    <m/>
    <m/>
    <x v="0"/>
    <x v="0"/>
    <s v="SG002"/>
  </r>
  <r>
    <x v="0"/>
    <x v="0"/>
    <d v="2026-05-05T00:00:00"/>
    <s v="BH12923"/>
    <d v="2026-05-04T00:00:00"/>
    <s v="00031568"/>
    <s v="TC260504-01011-00052"/>
    <n v="4674970"/>
    <n v="0"/>
    <n v="373998"/>
    <n v="5048968"/>
    <s v="Bán hàng"/>
    <m/>
    <m/>
    <n v="0"/>
    <n v="5048968"/>
    <n v="0"/>
    <n v="5048968"/>
    <d v="2026-05-04T00:00:00"/>
    <m/>
    <d v="2026-05-04T00:00:00"/>
    <n v="0"/>
    <m/>
    <n v="82.571878125003423"/>
    <s v="Nợ quá hạn từ 60 ngày đến 90 ngày"/>
    <d v="2026-05-04T00:00:00"/>
    <s v=""/>
    <m/>
    <m/>
    <x v="0"/>
    <x v="0"/>
    <s v="SG011"/>
  </r>
  <r>
    <x v="4"/>
    <x v="4"/>
    <d v="2026-05-05T00:00:00"/>
    <s v="BH12924"/>
    <d v="2026-05-04T00:00:00"/>
    <s v="00031569"/>
    <s v="TC260504-01013-00095"/>
    <n v="1795850"/>
    <n v="0"/>
    <n v="143668"/>
    <n v="1939518"/>
    <s v="Bán hàng"/>
    <m/>
    <m/>
    <n v="0"/>
    <n v="1939518"/>
    <n v="0"/>
    <n v="1939518"/>
    <d v="2026-05-04T00:00:00"/>
    <m/>
    <d v="2026-05-04T00:00:00"/>
    <n v="0"/>
    <m/>
    <n v="82.571878125003423"/>
    <s v="Nợ quá hạn từ 60 ngày đến 90 ngày"/>
    <d v="2026-05-04T00:00:00"/>
    <s v=""/>
    <m/>
    <m/>
    <x v="0"/>
    <x v="0"/>
    <s v="SG011"/>
  </r>
  <r>
    <x v="11"/>
    <x v="11"/>
    <d v="2026-05-05T00:00:00"/>
    <s v="BH12959"/>
    <d v="2026-05-05T00:00:00"/>
    <s v="00031598"/>
    <s v="260430-01003-00024"/>
    <n v="1166110"/>
    <n v="0"/>
    <n v="93289"/>
    <n v="1259399"/>
    <s v="Bán hàng"/>
    <m/>
    <m/>
    <n v="0"/>
    <n v="1259399"/>
    <n v="0"/>
    <n v="1259399"/>
    <d v="2026-05-05T00:00:00"/>
    <m/>
    <d v="2026-05-05T00:00:00"/>
    <n v="0"/>
    <m/>
    <n v="81.571878125003423"/>
    <s v="Nợ quá hạn từ 60 ngày đến 90 ngày"/>
    <d v="2026-05-05T00:00:00"/>
    <s v=""/>
    <m/>
    <m/>
    <x v="0"/>
    <x v="0"/>
    <s v="SG002"/>
  </r>
  <r>
    <x v="11"/>
    <x v="11"/>
    <d v="2026-05-05T00:00:00"/>
    <s v="BH12960"/>
    <d v="2026-05-05T00:00:00"/>
    <s v="00031599"/>
    <s v="260504-01003-00038"/>
    <n v="3607470"/>
    <n v="0"/>
    <n v="288598"/>
    <n v="3896068"/>
    <s v="Bán hàng"/>
    <m/>
    <m/>
    <n v="0"/>
    <n v="3896068"/>
    <n v="0"/>
    <n v="3896068"/>
    <d v="2026-05-05T00:00:00"/>
    <m/>
    <d v="2026-05-05T00:00:00"/>
    <n v="0"/>
    <m/>
    <n v="81.571878125003423"/>
    <s v="Nợ quá hạn từ 60 ngày đến 90 ngày"/>
    <d v="2026-05-05T00:00:00"/>
    <s v=""/>
    <m/>
    <m/>
    <x v="0"/>
    <x v="0"/>
    <s v="SG002"/>
  </r>
  <r>
    <x v="9"/>
    <x v="9"/>
    <d v="2026-05-05T00:00:00"/>
    <s v="BH12971"/>
    <d v="2026-05-05T00:00:00"/>
    <s v="00031611"/>
    <s v="260430-01012-00094"/>
    <n v="1220680"/>
    <n v="0"/>
    <n v="97654"/>
    <n v="1318334"/>
    <s v="Bán hàng"/>
    <m/>
    <m/>
    <n v="0"/>
    <n v="1318334"/>
    <n v="0"/>
    <n v="1318334"/>
    <d v="2026-05-05T00:00:00"/>
    <m/>
    <d v="2026-05-05T00:00:00"/>
    <n v="0"/>
    <m/>
    <n v="81.571878125003423"/>
    <s v="Nợ quá hạn từ 60 ngày đến 90 ngày"/>
    <d v="2026-05-05T00:00:00"/>
    <s v=""/>
    <m/>
    <m/>
    <x v="0"/>
    <x v="0"/>
    <s v="SG023"/>
  </r>
  <r>
    <x v="3"/>
    <x v="3"/>
    <d v="2026-05-05T00:00:00"/>
    <s v="SG/HT050532"/>
    <d v="2026-05-05T00:00:00"/>
    <s v=""/>
    <s v="ĐÃ KIỂM TRA - HÀNG TRẢ - CÔNG TY CỔ PHẦN TRUNG TÂM THƯƠNG MẠI LOTTE VIỆT NAM - CHI NHÁNH VINH"/>
    <n v="214245"/>
    <n v="0"/>
    <n v="17140"/>
    <n v="231385"/>
    <s v="Hàng trả"/>
    <m/>
    <m/>
    <n v="0"/>
    <n v="-231385"/>
    <n v="0"/>
    <n v="-231385"/>
    <d v="2026-05-05T00:00:00"/>
    <m/>
    <d v="2026-05-05T00:00:00"/>
    <n v="0"/>
    <m/>
    <n v="81.571878125003423"/>
    <s v="Nợ quá hạn từ 60 ngày đến 90 ngày"/>
    <d v="2026-05-05T00:00:00"/>
    <s v=""/>
    <m/>
    <m/>
    <x v="0"/>
    <x v="0"/>
    <s v="SG011"/>
  </r>
  <r>
    <x v="9"/>
    <x v="9"/>
    <d v="2026-05-06T00:00:00"/>
    <s v="BH13127"/>
    <d v="2026-05-06T00:00:00"/>
    <s v="00031681"/>
    <s v="260504-01012-00347"/>
    <n v="1851730"/>
    <n v="0"/>
    <n v="148138"/>
    <n v="1999868"/>
    <s v="Bán hàng"/>
    <m/>
    <m/>
    <n v="0"/>
    <n v="1999868"/>
    <n v="0"/>
    <n v="1999868"/>
    <d v="2026-05-06T00:00:00"/>
    <m/>
    <d v="2026-05-06T00:00:00"/>
    <n v="0"/>
    <m/>
    <n v="80.571878125003423"/>
    <s v="Nợ quá hạn từ 60 ngày đến 90 ngày"/>
    <d v="2026-05-06T00:00:00"/>
    <s v=""/>
    <m/>
    <m/>
    <x v="0"/>
    <x v="0"/>
    <s v="SG023"/>
  </r>
  <r>
    <x v="1"/>
    <x v="1"/>
    <d v="2026-05-06T00:00:00"/>
    <s v="BH13136"/>
    <d v="2026-05-06T00:00:00"/>
    <s v="00032472"/>
    <s v="260502-01001-00191"/>
    <n v="1262100"/>
    <n v="0"/>
    <n v="100968"/>
    <n v="1363068"/>
    <s v="Bán hàng"/>
    <m/>
    <m/>
    <n v="0"/>
    <n v="1363068"/>
    <n v="0"/>
    <n v="1363068"/>
    <d v="2026-05-06T00:00:00"/>
    <m/>
    <d v="2026-05-06T00:00:00"/>
    <n v="0"/>
    <m/>
    <n v="80.571878125003423"/>
    <s v="Nợ quá hạn từ 60 ngày đến 90 ngày"/>
    <d v="2026-05-06T00:00:00"/>
    <s v=""/>
    <m/>
    <m/>
    <x v="0"/>
    <x v="0"/>
    <s v="SG009"/>
  </r>
  <r>
    <x v="12"/>
    <x v="12"/>
    <d v="2026-05-06T00:00:00"/>
    <s v="BH29759"/>
    <d v="2026-05-06T00:00:00"/>
    <s v="00032724"/>
    <s v="Bán hàng CÔNG TY CỔ PHẦN TRUNG TÂM THƯƠNG MẠI LOTTE VIỆT NAM - CHI NHÁNH BA ĐÌNH theo hóa đơn 00032724"/>
    <n v="2345370"/>
    <n v="0"/>
    <n v="187630"/>
    <n v="2533000"/>
    <s v="Bán hàng"/>
    <m/>
    <m/>
    <n v="0"/>
    <n v="2533000"/>
    <n v="0"/>
    <n v="2533000"/>
    <d v="2026-05-06T00:00:00"/>
    <m/>
    <d v="2026-05-06T00:00:00"/>
    <n v="0"/>
    <m/>
    <n v="80.571878125003423"/>
    <s v="Nợ quá hạn từ 60 ngày đến 90 ngày"/>
    <d v="2026-05-06T00:00:00"/>
    <s v=""/>
    <m/>
    <m/>
    <x v="0"/>
    <x v="0"/>
    <s v="HN008"/>
  </r>
  <r>
    <x v="1"/>
    <x v="1"/>
    <d v="2026-05-08T00:00:00"/>
    <s v="BH13395"/>
    <d v="2026-05-08T00:00:00"/>
    <s v="00032951"/>
    <s v="260507-01001-00026"/>
    <n v="4211020"/>
    <n v="0"/>
    <n v="336882"/>
    <n v="4547902"/>
    <s v="Bán hàng"/>
    <m/>
    <m/>
    <n v="0"/>
    <n v="4547902"/>
    <n v="0"/>
    <n v="4547902"/>
    <d v="2026-05-08T00:00:00"/>
    <m/>
    <d v="2026-05-08T00:00:00"/>
    <n v="0"/>
    <m/>
    <n v="78.571878125003423"/>
    <s v="Nợ quá hạn từ 60 ngày đến 90 ngày"/>
    <d v="2026-05-08T00:00:00"/>
    <s v=""/>
    <m/>
    <m/>
    <x v="0"/>
    <x v="0"/>
    <s v="SG009"/>
  </r>
  <r>
    <x v="9"/>
    <x v="9"/>
    <d v="2026-05-08T00:00:00"/>
    <s v="BH13402"/>
    <d v="2026-05-08T00:00:00"/>
    <s v="00032956"/>
    <s v="260507-01012-00219"/>
    <n v="1172685"/>
    <n v="0"/>
    <n v="93815"/>
    <n v="1266500"/>
    <s v="Bán hàng"/>
    <m/>
    <m/>
    <n v="0"/>
    <n v="1266500"/>
    <n v="0"/>
    <n v="1266500"/>
    <d v="2026-05-08T00:00:00"/>
    <m/>
    <d v="2026-05-08T00:00:00"/>
    <n v="0"/>
    <m/>
    <n v="78.571878125003423"/>
    <s v="Nợ quá hạn từ 60 ngày đến 90 ngày"/>
    <d v="2026-05-08T00:00:00"/>
    <s v=""/>
    <m/>
    <m/>
    <x v="0"/>
    <x v="0"/>
    <s v="SG023"/>
  </r>
  <r>
    <x v="10"/>
    <x v="10"/>
    <d v="2026-05-08T00:00:00"/>
    <s v="BH13418"/>
    <d v="2026-05-08T00:00:00"/>
    <s v="00032972"/>
    <s v="260507-01005-00123"/>
    <n v="1172685"/>
    <n v="0"/>
    <n v="93815"/>
    <n v="1266500"/>
    <s v="Bán hàng"/>
    <m/>
    <m/>
    <n v="0"/>
    <n v="1266500"/>
    <n v="0"/>
    <n v="1266500"/>
    <d v="2026-05-08T00:00:00"/>
    <m/>
    <d v="2026-05-08T00:00:00"/>
    <n v="0"/>
    <m/>
    <n v="78.571878125003423"/>
    <s v="Nợ quá hạn từ 60 ngày đến 90 ngày"/>
    <d v="2026-05-08T00:00:00"/>
    <s v=""/>
    <m/>
    <m/>
    <x v="0"/>
    <x v="0"/>
    <s v="SG002"/>
  </r>
  <r>
    <x v="6"/>
    <x v="6"/>
    <d v="2026-05-09T00:00:00"/>
    <s v="BH13429"/>
    <d v="2026-05-08T00:00:00"/>
    <s v="00033005"/>
    <s v="TC260507-01004-00045"/>
    <n v="1052755"/>
    <n v="0"/>
    <n v="84220"/>
    <n v="1136975"/>
    <s v="Bán hàng"/>
    <m/>
    <m/>
    <n v="0"/>
    <n v="1136975"/>
    <n v="0"/>
    <n v="1136975"/>
    <d v="2026-05-08T00:00:00"/>
    <m/>
    <d v="2026-05-08T00:00:00"/>
    <n v="0"/>
    <m/>
    <n v="78.571878125003423"/>
    <s v="Nợ quá hạn từ 60 ngày đến 90 ngày"/>
    <d v="2026-05-08T00:00:00"/>
    <s v=""/>
    <m/>
    <m/>
    <x v="0"/>
    <x v="0"/>
    <s v="SG011"/>
  </r>
  <r>
    <x v="4"/>
    <x v="4"/>
    <d v="2026-05-09T00:00:00"/>
    <s v="BH13430"/>
    <d v="2026-05-08T00:00:00"/>
    <s v="00033006"/>
    <s v="TC260508-01013-00033"/>
    <n v="1893150"/>
    <n v="0"/>
    <n v="151452"/>
    <n v="2044602"/>
    <s v="Bán hàng"/>
    <m/>
    <m/>
    <n v="0"/>
    <n v="2044602"/>
    <n v="0"/>
    <n v="2044602"/>
    <d v="2026-05-08T00:00:00"/>
    <m/>
    <d v="2026-05-08T00:00:00"/>
    <n v="0"/>
    <m/>
    <n v="78.571878125003423"/>
    <s v="Nợ quá hạn từ 60 ngày đến 90 ngày"/>
    <d v="2026-05-08T00:00:00"/>
    <s v=""/>
    <m/>
    <m/>
    <x v="0"/>
    <x v="0"/>
    <s v="SG011"/>
  </r>
  <r>
    <x v="1"/>
    <x v="1"/>
    <d v="2026-05-11T00:00:00"/>
    <s v="BC05/0024"/>
    <m/>
    <s v=""/>
    <s v="LOTTE VIETNAM THANH TOAN"/>
    <n v="41495053"/>
    <n v="0"/>
    <n v="0"/>
    <n v="41495053"/>
    <s v="Giảm công nợ"/>
    <m/>
    <m/>
    <n v="0"/>
    <n v="-41495053"/>
    <n v="0"/>
    <n v="-41495053"/>
    <d v="2026-05-11T00:00:00"/>
    <m/>
    <d v="2026-05-11T00:00:00"/>
    <n v="0"/>
    <m/>
    <n v="75.571878125003423"/>
    <s v="Nợ quá hạn từ 60 ngày đến 90 ngày"/>
    <d v="2026-05-11T00:00:00"/>
    <s v=""/>
    <m/>
    <m/>
    <x v="0"/>
    <x v="0"/>
    <s v="SG009"/>
  </r>
  <r>
    <x v="1"/>
    <x v="1"/>
    <d v="2026-05-11T00:00:00"/>
    <s v="BH13600"/>
    <d v="2026-05-11T00:00:00"/>
    <s v="00033076"/>
    <s v="260508-01001-00285"/>
    <n v="1220680"/>
    <n v="0"/>
    <n v="97654"/>
    <n v="1318334"/>
    <s v="Bán hàng"/>
    <m/>
    <m/>
    <n v="0"/>
    <n v="1318334"/>
    <n v="0"/>
    <n v="1318334"/>
    <d v="2026-05-11T00:00:00"/>
    <m/>
    <d v="2026-05-11T00:00:00"/>
    <n v="0"/>
    <m/>
    <n v="75.571878125003423"/>
    <s v="Nợ quá hạn từ 60 ngày đến 90 ngày"/>
    <d v="2026-05-11T00:00:00"/>
    <s v=""/>
    <m/>
    <m/>
    <x v="0"/>
    <x v="0"/>
    <s v="SG009"/>
  </r>
  <r>
    <x v="12"/>
    <x v="12"/>
    <d v="2026-05-11T00:00:00"/>
    <s v="BH30666"/>
    <d v="2026-05-11T00:00:00"/>
    <s v="00033089"/>
    <s v="Bán hàng CÔNG TY CỔ PHẦN TRUNG TÂM THƯƠNG MẠI LOTTE VIỆT NAM - CHI NHÁNH BA ĐÌNH theo hóa đơn 00033089"/>
    <n v="2105510"/>
    <n v="0"/>
    <n v="168441"/>
    <n v="2273951"/>
    <s v="Bán hàng"/>
    <m/>
    <m/>
    <n v="0"/>
    <n v="2273951"/>
    <n v="0"/>
    <n v="2273951"/>
    <d v="2026-05-11T00:00:00"/>
    <m/>
    <d v="2026-05-11T00:00:00"/>
    <n v="0"/>
    <m/>
    <n v="75.571878125003423"/>
    <s v="Nợ quá hạn từ 60 ngày đến 90 ngày"/>
    <d v="2026-05-11T00:00:00"/>
    <s v=""/>
    <m/>
    <m/>
    <x v="0"/>
    <x v="0"/>
    <s v="HN008"/>
  </r>
  <r>
    <x v="3"/>
    <x v="3"/>
    <d v="2026-05-11T00:00:00"/>
    <s v="MDV00051"/>
    <d v="2026-05-11T00:00:00"/>
    <s v="3823"/>
    <s v="PHÍ HOẠT ĐỘNG DÙNG THỬ SẢN PHẨM"/>
    <n v="166944"/>
    <n v="0"/>
    <n v="16694"/>
    <n v="183638"/>
    <s v="Giảm công nợ"/>
    <m/>
    <m/>
    <n v="0"/>
    <n v="-183638"/>
    <n v="0"/>
    <n v="-183638"/>
    <d v="2026-05-11T00:00:00"/>
    <m/>
    <d v="2026-05-11T00:00:00"/>
    <n v="0"/>
    <m/>
    <n v="75.571878125003423"/>
    <s v="Nợ quá hạn từ 60 ngày đến 90 ngày"/>
    <d v="2026-05-11T00:00:00"/>
    <s v=""/>
    <m/>
    <m/>
    <x v="0"/>
    <x v="0"/>
    <s v="SG011"/>
  </r>
  <r>
    <x v="3"/>
    <x v="3"/>
    <d v="2026-05-11T00:00:00"/>
    <s v="MDV00051"/>
    <d v="2026-05-11T00:00:00"/>
    <s v="4059"/>
    <s v="PHÍ BÁN HÀNG"/>
    <n v="556480"/>
    <n v="0"/>
    <n v="44518"/>
    <n v="600998"/>
    <s v="Giảm công nợ"/>
    <m/>
    <m/>
    <n v="0"/>
    <n v="-600998"/>
    <n v="0"/>
    <n v="-600998"/>
    <d v="2026-05-11T00:00:00"/>
    <m/>
    <d v="2026-05-11T00:00:00"/>
    <n v="0"/>
    <m/>
    <n v="75.571878125003423"/>
    <s v="Nợ quá hạn từ 60 ngày đến 90 ngày"/>
    <d v="2026-05-11T00:00:00"/>
    <s v=""/>
    <m/>
    <m/>
    <x v="0"/>
    <x v="0"/>
    <s v="SG011"/>
  </r>
  <r>
    <x v="1"/>
    <x v="1"/>
    <d v="2026-05-11T00:00:00"/>
    <s v="MDV00339"/>
    <d v="2026-05-11T00:00:00"/>
    <s v="5551"/>
    <s v="PHI HOAT DONG DUNG THU SAN PHAM T4.2026"/>
    <n v="359138"/>
    <n v="0"/>
    <n v="35914"/>
    <n v="395052"/>
    <s v="Giảm công nợ"/>
    <m/>
    <m/>
    <n v="0"/>
    <n v="-395052"/>
    <n v="0"/>
    <n v="-395052"/>
    <d v="2026-05-11T00:00:00"/>
    <m/>
    <d v="2026-05-11T00:00:00"/>
    <n v="0"/>
    <m/>
    <n v="75.571878125003423"/>
    <s v="Nợ quá hạn từ 60 ngày đến 90 ngày"/>
    <d v="2026-05-11T00:00:00"/>
    <s v=""/>
    <m/>
    <m/>
    <x v="0"/>
    <x v="0"/>
    <s v="SG009"/>
  </r>
  <r>
    <x v="1"/>
    <x v="1"/>
    <d v="2026-05-11T00:00:00"/>
    <s v="MDV00339"/>
    <d v="2026-05-14T00:00:00"/>
    <s v="5889"/>
    <s v="PHI DICH VU BAN HANG T4.2026"/>
    <n v="1197126"/>
    <n v="0"/>
    <n v="95770"/>
    <n v="1292896"/>
    <s v="Giảm công nợ"/>
    <m/>
    <m/>
    <n v="0"/>
    <n v="-1292896"/>
    <n v="0"/>
    <n v="-1292896"/>
    <d v="2026-05-14T00:00:00"/>
    <m/>
    <d v="2026-05-14T00:00:00"/>
    <n v="0"/>
    <m/>
    <n v="72.571878125003423"/>
    <s v="Nợ quá hạn từ 60 ngày đến 90 ngày"/>
    <d v="2026-05-14T00:00:00"/>
    <s v=""/>
    <m/>
    <m/>
    <x v="0"/>
    <x v="0"/>
    <s v="SG009"/>
  </r>
  <r>
    <x v="4"/>
    <x v="4"/>
    <d v="2026-05-11T00:00:00"/>
    <s v="MDV00346"/>
    <d v="2026-05-11T00:00:00"/>
    <s v="2922"/>
    <s v="PHI HOAT DONG DUNG THU SAN PHAM T4.2026"/>
    <n v="17492"/>
    <n v="0"/>
    <n v="1749"/>
    <n v="19241"/>
    <s v="Giảm công nợ"/>
    <m/>
    <m/>
    <n v="0"/>
    <n v="-19241"/>
    <n v="0"/>
    <n v="-19241"/>
    <d v="2026-05-11T00:00:00"/>
    <m/>
    <d v="2026-05-11T00:00:00"/>
    <n v="0"/>
    <m/>
    <n v="75.571878125003423"/>
    <s v="Nợ quá hạn từ 60 ngày đến 90 ngày"/>
    <d v="2026-05-11T00:00:00"/>
    <s v=""/>
    <m/>
    <m/>
    <x v="0"/>
    <x v="0"/>
    <s v="SG011"/>
  </r>
  <r>
    <x v="4"/>
    <x v="4"/>
    <d v="2026-05-11T00:00:00"/>
    <s v="MDV00346"/>
    <d v="2026-05-13T00:00:00"/>
    <s v="3227"/>
    <s v="PHI DICH VU BAN HANG T4.2026"/>
    <n v="58306"/>
    <n v="0"/>
    <n v="4664"/>
    <n v="62970"/>
    <s v="Giảm công nợ"/>
    <m/>
    <m/>
    <n v="0"/>
    <n v="-62970"/>
    <n v="0"/>
    <n v="-62970"/>
    <d v="2026-05-13T00:00:00"/>
    <m/>
    <d v="2026-05-13T00:00:00"/>
    <n v="0"/>
    <m/>
    <n v="73.571878125003423"/>
    <s v="Nợ quá hạn từ 60 ngày đến 90 ngày"/>
    <d v="2026-05-13T00:00:00"/>
    <s v=""/>
    <m/>
    <m/>
    <x v="0"/>
    <x v="0"/>
    <s v="SG011"/>
  </r>
  <r>
    <x v="6"/>
    <x v="6"/>
    <d v="2026-05-11T00:00:00"/>
    <s v="SG/HT050533"/>
    <d v="2026-05-11T00:00:00"/>
    <s v=""/>
    <s v="ĐÃ KIỂM TRA - HÀNG TRẢ - CÔNG TY CỔ PHẦN TRUNG TÂM THƯƠNG MẠI LOTTE VIỆT NAM - CHI NHÁNH ĐÀ NẴNG"/>
    <n v="213500"/>
    <n v="0"/>
    <n v="17080"/>
    <n v="230580"/>
    <s v="Hàng trả"/>
    <m/>
    <m/>
    <n v="0"/>
    <n v="-230580"/>
    <n v="0"/>
    <n v="-230580"/>
    <d v="2026-05-11T00:00:00"/>
    <m/>
    <d v="2026-05-11T00:00:00"/>
    <n v="0"/>
    <m/>
    <n v="75.571878125003423"/>
    <s v="Nợ quá hạn từ 60 ngày đến 90 ngày"/>
    <d v="2026-05-11T00:00:00"/>
    <s v=""/>
    <m/>
    <m/>
    <x v="0"/>
    <x v="0"/>
    <s v="SG011"/>
  </r>
  <r>
    <x v="2"/>
    <x v="2"/>
    <d v="2026-05-12T00:00:00"/>
    <s v="BH13609"/>
    <d v="2026-05-11T00:00:00"/>
    <s v="00033103"/>
    <s v="TC260510-01009-00006"/>
    <n v="1731800"/>
    <n v="0"/>
    <n v="138544"/>
    <n v="1870344"/>
    <s v="Bán hàng"/>
    <m/>
    <m/>
    <n v="0"/>
    <n v="1870344"/>
    <n v="0"/>
    <n v="1870344"/>
    <d v="2026-05-11T00:00:00"/>
    <m/>
    <d v="2026-05-11T00:00:00"/>
    <n v="0"/>
    <m/>
    <n v="75.571878125003423"/>
    <s v="Nợ quá hạn từ 60 ngày đến 90 ngày"/>
    <d v="2026-05-11T00:00:00"/>
    <s v=""/>
    <m/>
    <m/>
    <x v="0"/>
    <x v="0"/>
    <s v="SG002"/>
  </r>
  <r>
    <x v="2"/>
    <x v="2"/>
    <d v="2026-05-12T00:00:00"/>
    <s v="BH13610"/>
    <d v="2026-05-11T00:00:00"/>
    <s v="00033104"/>
    <s v="TC260508-01009-00114"/>
    <n v="4799880"/>
    <n v="0"/>
    <n v="383990"/>
    <n v="5183870"/>
    <s v="Bán hàng"/>
    <m/>
    <m/>
    <n v="0"/>
    <n v="5183870"/>
    <n v="0"/>
    <n v="5183870"/>
    <d v="2026-05-11T00:00:00"/>
    <m/>
    <d v="2026-05-11T00:00:00"/>
    <n v="0"/>
    <m/>
    <n v="75.571878125003423"/>
    <s v="Nợ quá hạn từ 60 ngày đến 90 ngày"/>
    <d v="2026-05-11T00:00:00"/>
    <s v=""/>
    <m/>
    <m/>
    <x v="0"/>
    <x v="0"/>
    <s v="SG002"/>
  </r>
  <r>
    <x v="2"/>
    <x v="2"/>
    <d v="2026-05-12T00:00:00"/>
    <s v="BH13611"/>
    <d v="2026-05-11T00:00:00"/>
    <s v="00033105"/>
    <s v="TC260511-01009-00088"/>
    <n v="2801920"/>
    <n v="0"/>
    <n v="224154"/>
    <n v="3026074"/>
    <s v="Bán hàng"/>
    <m/>
    <m/>
    <n v="0"/>
    <n v="3026074"/>
    <n v="0"/>
    <n v="3026074"/>
    <d v="2026-05-11T00:00:00"/>
    <m/>
    <d v="2026-05-11T00:00:00"/>
    <n v="0"/>
    <m/>
    <n v="75.571878125003423"/>
    <s v="Nợ quá hạn từ 60 ngày đến 90 ngày"/>
    <d v="2026-05-11T00:00:00"/>
    <s v=""/>
    <m/>
    <m/>
    <x v="0"/>
    <x v="0"/>
    <s v="SG002"/>
  </r>
  <r>
    <x v="4"/>
    <x v="4"/>
    <d v="2026-05-12T00:00:00"/>
    <s v="BH13612"/>
    <d v="2026-05-11T00:00:00"/>
    <s v="00033106"/>
    <s v="TC260511-01013-00047"/>
    <n v="1851730"/>
    <n v="0"/>
    <n v="148138"/>
    <n v="1999868"/>
    <s v="Bán hàng"/>
    <m/>
    <m/>
    <n v="0"/>
    <n v="1999868"/>
    <n v="0"/>
    <n v="1999868"/>
    <d v="2026-05-11T00:00:00"/>
    <m/>
    <d v="2026-05-11T00:00:00"/>
    <n v="0"/>
    <m/>
    <n v="75.571878125003423"/>
    <s v="Nợ quá hạn từ 60 ngày đến 90 ngày"/>
    <d v="2026-05-11T00:00:00"/>
    <s v=""/>
    <m/>
    <m/>
    <x v="0"/>
    <x v="0"/>
    <s v="SG011"/>
  </r>
  <r>
    <x v="3"/>
    <x v="3"/>
    <d v="2026-05-12T00:00:00"/>
    <s v="BH13613"/>
    <d v="2026-05-11T00:00:00"/>
    <s v="00033107"/>
    <s v="TC260511-01016-00049"/>
    <n v="7009810"/>
    <n v="0"/>
    <n v="560785"/>
    <n v="7570595"/>
    <s v="Bán hàng"/>
    <m/>
    <m/>
    <n v="0"/>
    <n v="7570595"/>
    <n v="0"/>
    <n v="7570595"/>
    <d v="2026-05-11T00:00:00"/>
    <m/>
    <d v="2026-05-11T00:00:00"/>
    <n v="0"/>
    <m/>
    <n v="75.571878125003423"/>
    <s v="Nợ quá hạn từ 60 ngày đến 90 ngày"/>
    <d v="2026-05-11T00:00:00"/>
    <s v=""/>
    <m/>
    <m/>
    <x v="0"/>
    <x v="0"/>
    <s v="SG011"/>
  </r>
  <r>
    <x v="5"/>
    <x v="5"/>
    <d v="2026-05-12T00:00:00"/>
    <s v="BH13614"/>
    <d v="2026-05-11T00:00:00"/>
    <s v="00033108"/>
    <s v="TC260511-01006-00079"/>
    <n v="1179260"/>
    <n v="0"/>
    <n v="94341"/>
    <n v="1273601"/>
    <s v="Bán hàng"/>
    <m/>
    <m/>
    <n v="0"/>
    <n v="1273601"/>
    <n v="0"/>
    <n v="1273601"/>
    <d v="2026-05-11T00:00:00"/>
    <m/>
    <d v="2026-05-11T00:00:00"/>
    <n v="0"/>
    <m/>
    <n v="75.571878125003423"/>
    <s v="Nợ quá hạn từ 60 ngày đến 90 ngày"/>
    <d v="2026-05-11T00:00:00"/>
    <s v=""/>
    <m/>
    <m/>
    <x v="0"/>
    <x v="0"/>
    <s v="SG011"/>
  </r>
  <r>
    <x v="5"/>
    <x v="5"/>
    <d v="2026-05-12T00:00:00"/>
    <s v="BH13615"/>
    <d v="2026-05-11T00:00:00"/>
    <s v="00033109"/>
    <s v="TC260511-01006-00370"/>
    <n v="1262100"/>
    <n v="0"/>
    <n v="100968"/>
    <n v="1363068"/>
    <s v="Bán hàng"/>
    <m/>
    <m/>
    <n v="0"/>
    <n v="1363068"/>
    <n v="0"/>
    <n v="1363068"/>
    <d v="2026-05-11T00:00:00"/>
    <m/>
    <d v="2026-05-11T00:00:00"/>
    <n v="0"/>
    <m/>
    <n v="75.571878125003423"/>
    <s v="Nợ quá hạn từ 60 ngày đến 90 ngày"/>
    <d v="2026-05-11T00:00:00"/>
    <s v=""/>
    <m/>
    <m/>
    <x v="0"/>
    <x v="0"/>
    <s v="SG011"/>
  </r>
  <r>
    <x v="14"/>
    <x v="15"/>
    <d v="2026-05-12T00:00:00"/>
    <s v="BH13616"/>
    <d v="2026-05-11T00:00:00"/>
    <s v="00033110"/>
    <s v="TC260511-01015-00094"/>
    <n v="1166110"/>
    <n v="0"/>
    <n v="93289"/>
    <n v="1259399"/>
    <s v="Bán hàng"/>
    <m/>
    <m/>
    <n v="0"/>
    <n v="1259399"/>
    <n v="0"/>
    <n v="1259399"/>
    <d v="2026-05-11T00:00:00"/>
    <m/>
    <d v="2026-05-11T00:00:00"/>
    <n v="0"/>
    <m/>
    <n v="75.571878125003423"/>
    <s v="Nợ quá hạn từ 60 ngày đến 90 ngày"/>
    <d v="2026-05-11T00:00:00"/>
    <s v=""/>
    <m/>
    <m/>
    <x v="0"/>
    <x v="0"/>
    <s v="SG011"/>
  </r>
  <r>
    <x v="6"/>
    <x v="6"/>
    <d v="2026-05-12T00:00:00"/>
    <s v="BH13617"/>
    <d v="2026-05-11T00:00:00"/>
    <s v="00033111"/>
    <s v="TC260511-01004-00172"/>
    <n v="1052755"/>
    <n v="0"/>
    <n v="84220"/>
    <n v="1136975"/>
    <s v="Bán hàng"/>
    <m/>
    <m/>
    <n v="0"/>
    <n v="1136975"/>
    <n v="0"/>
    <n v="1136975"/>
    <d v="2026-05-11T00:00:00"/>
    <m/>
    <d v="2026-05-11T00:00:00"/>
    <n v="0"/>
    <m/>
    <n v="75.571878125003423"/>
    <s v="Nợ quá hạn từ 60 ngày đến 90 ngày"/>
    <d v="2026-05-11T00:00:00"/>
    <s v=""/>
    <m/>
    <m/>
    <x v="0"/>
    <x v="0"/>
    <s v="SG011"/>
  </r>
  <r>
    <x v="9"/>
    <x v="9"/>
    <d v="2026-05-12T00:00:00"/>
    <s v="BH13705"/>
    <d v="2026-05-12T00:00:00"/>
    <s v="00033137"/>
    <s v="260511-01012-00313"/>
    <n v="1262100"/>
    <n v="0"/>
    <n v="100968"/>
    <n v="1363068"/>
    <s v="Bán hàng"/>
    <m/>
    <m/>
    <n v="0"/>
    <n v="1363068"/>
    <n v="0"/>
    <n v="1363068"/>
    <d v="2026-05-12T00:00:00"/>
    <m/>
    <d v="2026-05-12T00:00:00"/>
    <n v="0"/>
    <m/>
    <n v="74.571878125003423"/>
    <s v="Nợ quá hạn từ 60 ngày đến 90 ngày"/>
    <d v="2026-05-12T00:00:00"/>
    <s v=""/>
    <m/>
    <m/>
    <x v="0"/>
    <x v="0"/>
    <s v="SG023"/>
  </r>
  <r>
    <x v="7"/>
    <x v="7"/>
    <d v="2026-05-12T00:00:00"/>
    <s v="BH30868"/>
    <d v="2026-05-12T00:00:00"/>
    <s v="00033174"/>
    <s v="Bán hàng CÔNG TY CỔ PHẦN TRUNG TÂM THƯƠNG MẠI LOTTE VIỆT NAM - CHI NHÁNH TÂY HỒ theo hóa đơn 00033174"/>
    <n v="3648890"/>
    <n v="0"/>
    <n v="291911"/>
    <n v="3940801"/>
    <s v="Bán hàng"/>
    <m/>
    <m/>
    <n v="0"/>
    <n v="3940801"/>
    <n v="0"/>
    <n v="3940801"/>
    <d v="2026-05-12T00:00:00"/>
    <m/>
    <d v="2026-05-12T00:00:00"/>
    <n v="0"/>
    <m/>
    <n v="74.571878125003423"/>
    <s v="Nợ quá hạn từ 60 ngày đến 90 ngày"/>
    <d v="2026-05-12T00:00:00"/>
    <s v=""/>
    <m/>
    <m/>
    <x v="0"/>
    <x v="0"/>
    <s v="HN008"/>
  </r>
  <r>
    <x v="10"/>
    <x v="10"/>
    <d v="2026-05-12T00:00:00"/>
    <s v="MDV00342"/>
    <d v="2026-05-12T00:00:00"/>
    <s v="3613"/>
    <s v="PHI HOAT DONG DUNG THU SAN PHAM T4.2026"/>
    <n v="118192"/>
    <n v="0"/>
    <n v="11819"/>
    <n v="130011"/>
    <s v="Giảm công nợ"/>
    <m/>
    <m/>
    <n v="0"/>
    <n v="-130011"/>
    <n v="0"/>
    <n v="-130011"/>
    <d v="2026-05-12T00:00:00"/>
    <m/>
    <d v="2026-05-12T00:00:00"/>
    <n v="0"/>
    <m/>
    <n v="74.571878125003423"/>
    <s v="Nợ quá hạn từ 60 ngày đến 90 ngày"/>
    <d v="2026-05-12T00:00:00"/>
    <s v=""/>
    <m/>
    <m/>
    <x v="0"/>
    <x v="0"/>
    <s v="SG002"/>
  </r>
  <r>
    <x v="10"/>
    <x v="10"/>
    <d v="2026-05-12T00:00:00"/>
    <s v="MDV00342"/>
    <d v="2026-05-12T00:00:00"/>
    <s v="3612"/>
    <s v="PHI DICH VU BAN HANG T4.2026"/>
    <n v="393975"/>
    <n v="0"/>
    <n v="31518"/>
    <n v="425493"/>
    <s v="Giảm công nợ"/>
    <m/>
    <m/>
    <n v="0"/>
    <n v="-425493"/>
    <n v="0"/>
    <n v="-425493"/>
    <d v="2026-05-12T00:00:00"/>
    <m/>
    <d v="2026-05-12T00:00:00"/>
    <n v="0"/>
    <m/>
    <n v="74.571878125003423"/>
    <s v="Nợ quá hạn từ 60 ngày đến 90 ngày"/>
    <d v="2026-05-12T00:00:00"/>
    <s v=""/>
    <m/>
    <m/>
    <x v="0"/>
    <x v="0"/>
    <s v="SG002"/>
  </r>
  <r>
    <x v="11"/>
    <x v="11"/>
    <d v="2026-05-12T00:00:00"/>
    <s v="MDV00343"/>
    <d v="2026-05-12T00:00:00"/>
    <s v="3587"/>
    <s v="PHI HOAT DONG DUNG THU SAN PHAM T4.2026"/>
    <n v="25716"/>
    <n v="0"/>
    <n v="2572"/>
    <n v="28288"/>
    <s v="Giảm công nợ"/>
    <m/>
    <m/>
    <n v="0"/>
    <n v="-28288"/>
    <n v="0"/>
    <n v="-28288"/>
    <d v="2026-05-12T00:00:00"/>
    <m/>
    <d v="2026-05-12T00:00:00"/>
    <n v="0"/>
    <m/>
    <n v="74.571878125003423"/>
    <s v="Nợ quá hạn từ 60 ngày đến 90 ngày"/>
    <d v="2026-05-12T00:00:00"/>
    <s v=""/>
    <m/>
    <m/>
    <x v="0"/>
    <x v="0"/>
    <s v="SG002"/>
  </r>
  <r>
    <x v="11"/>
    <x v="11"/>
    <d v="2026-05-12T00:00:00"/>
    <s v="MDV00343"/>
    <d v="2026-05-12T00:00:00"/>
    <s v="3225"/>
    <s v="PHI DICH VU BAN HANG T4.2026"/>
    <n v="85721"/>
    <n v="0"/>
    <n v="6858"/>
    <n v="92579"/>
    <s v="Giảm công nợ"/>
    <m/>
    <m/>
    <n v="0"/>
    <n v="-92579"/>
    <n v="0"/>
    <n v="-92579"/>
    <d v="2026-05-12T00:00:00"/>
    <m/>
    <d v="2026-05-12T00:00:00"/>
    <n v="0"/>
    <m/>
    <n v="74.571878125003423"/>
    <s v="Nợ quá hạn từ 60 ngày đến 90 ngày"/>
    <d v="2026-05-12T00:00:00"/>
    <s v=""/>
    <m/>
    <m/>
    <x v="0"/>
    <x v="0"/>
    <s v="SG002"/>
  </r>
  <r>
    <x v="2"/>
    <x v="2"/>
    <d v="2026-05-12T00:00:00"/>
    <s v="MDV00344"/>
    <d v="2026-05-12T00:00:00"/>
    <s v="3865"/>
    <s v="PHI HOAT DONG DUNG THU SAN PHAM T4.2026"/>
    <n v="33722"/>
    <n v="0"/>
    <n v="3372"/>
    <n v="37094"/>
    <s v="Giảm công nợ"/>
    <m/>
    <m/>
    <n v="0"/>
    <n v="-37094"/>
    <n v="0"/>
    <n v="-37094"/>
    <d v="2026-05-12T00:00:00"/>
    <m/>
    <d v="2026-05-12T00:00:00"/>
    <n v="0"/>
    <m/>
    <n v="74.571878125003423"/>
    <s v="Nợ quá hạn từ 60 ngày đến 90 ngày"/>
    <d v="2026-05-12T00:00:00"/>
    <s v=""/>
    <m/>
    <m/>
    <x v="0"/>
    <x v="0"/>
    <s v="SG002"/>
  </r>
  <r>
    <x v="2"/>
    <x v="2"/>
    <d v="2026-05-12T00:00:00"/>
    <s v="MDV00344"/>
    <d v="2026-05-12T00:00:00"/>
    <s v="4004"/>
    <s v="PHI DICH VU BAN HANG T4.2026"/>
    <n v="112408"/>
    <n v="0"/>
    <n v="8993"/>
    <n v="121401"/>
    <s v="Giảm công nợ"/>
    <m/>
    <m/>
    <n v="0"/>
    <n v="-121401"/>
    <n v="0"/>
    <n v="-121401"/>
    <d v="2026-05-12T00:00:00"/>
    <m/>
    <d v="2026-05-12T00:00:00"/>
    <n v="0"/>
    <m/>
    <n v="74.571878125003423"/>
    <s v="Nợ quá hạn từ 60 ngày đến 90 ngày"/>
    <d v="2026-05-12T00:00:00"/>
    <s v=""/>
    <m/>
    <m/>
    <x v="0"/>
    <x v="0"/>
    <s v="SG002"/>
  </r>
  <r>
    <x v="13"/>
    <x v="13"/>
    <d v="2026-05-13T00:00:00"/>
    <s v="BH13782"/>
    <d v="2026-05-13T00:00:00"/>
    <s v="00034178"/>
    <s v="260511-01002-00254"/>
    <n v="1262100"/>
    <n v="0"/>
    <n v="100968"/>
    <n v="1363068"/>
    <s v="Bán hàng"/>
    <m/>
    <m/>
    <n v="0"/>
    <n v="1363068"/>
    <n v="0"/>
    <n v="1363068"/>
    <d v="2026-05-13T00:00:00"/>
    <m/>
    <d v="2026-05-13T00:00:00"/>
    <n v="0"/>
    <m/>
    <n v="73.571878125003423"/>
    <s v="Nợ quá hạn từ 60 ngày đến 90 ngày"/>
    <d v="2026-05-13T00:00:00"/>
    <s v=""/>
    <m/>
    <m/>
    <x v="0"/>
    <x v="0"/>
    <s v="SG023"/>
  </r>
  <r>
    <x v="12"/>
    <x v="12"/>
    <d v="2026-05-13T00:00:00"/>
    <s v="MDV00000519"/>
    <d v="2026-05-13T00:00:00"/>
    <s v="3091"/>
    <s v="PHÍ HOẠT ĐỘNG DÙNG THỬ SẢN PHẨM"/>
    <n v="56846"/>
    <n v="0"/>
    <n v="5685"/>
    <n v="62531"/>
    <s v="Giảm công nợ"/>
    <m/>
    <m/>
    <n v="0"/>
    <n v="-62531"/>
    <n v="0"/>
    <n v="-62531"/>
    <d v="2026-05-13T00:00:00"/>
    <m/>
    <d v="2026-05-13T00:00:00"/>
    <n v="0"/>
    <m/>
    <n v="73.571878125003423"/>
    <s v="Nợ quá hạn từ 60 ngày đến 90 ngày"/>
    <d v="2026-05-13T00:00:00"/>
    <s v=""/>
    <m/>
    <m/>
    <x v="0"/>
    <x v="0"/>
    <s v="HN008"/>
  </r>
  <r>
    <x v="12"/>
    <x v="12"/>
    <d v="2026-05-13T00:00:00"/>
    <s v="MDV00000519"/>
    <d v="2026-05-18T00:00:00"/>
    <s v="3362"/>
    <s v="PHÍ BÁN HÀNG"/>
    <n v="189485"/>
    <n v="0"/>
    <n v="15159"/>
    <n v="204644"/>
    <s v="Giảm công nợ"/>
    <m/>
    <m/>
    <n v="0"/>
    <n v="-204644"/>
    <n v="0"/>
    <n v="-204644"/>
    <d v="2026-05-18T00:00:00"/>
    <m/>
    <d v="2026-05-18T00:00:00"/>
    <n v="0"/>
    <m/>
    <n v="68.571878125003423"/>
    <s v="Nợ quá hạn từ 60 ngày đến 90 ngày"/>
    <d v="2026-05-18T00:00:00"/>
    <s v=""/>
    <m/>
    <m/>
    <x v="0"/>
    <x v="0"/>
    <s v="HN008"/>
  </r>
  <r>
    <x v="4"/>
    <x v="4"/>
    <d v="2026-05-13T00:00:00"/>
    <s v="MDV00345"/>
    <d v="2026-05-13T00:00:00"/>
    <s v="3933"/>
    <s v="PHI HOAT DONG DUNG THU SAN PHAM T4.2026"/>
    <n v="155562"/>
    <n v="0"/>
    <n v="15556"/>
    <n v="171118"/>
    <s v="Giảm công nợ"/>
    <m/>
    <m/>
    <n v="0"/>
    <n v="-171118"/>
    <n v="0"/>
    <n v="-171118"/>
    <d v="2026-05-13T00:00:00"/>
    <m/>
    <d v="2026-05-13T00:00:00"/>
    <n v="0"/>
    <m/>
    <n v="73.571878125003423"/>
    <s v="Nợ quá hạn từ 60 ngày đến 90 ngày"/>
    <d v="2026-05-13T00:00:00"/>
    <s v=""/>
    <m/>
    <m/>
    <x v="0"/>
    <x v="0"/>
    <s v="SG011"/>
  </r>
  <r>
    <x v="4"/>
    <x v="4"/>
    <d v="2026-05-13T00:00:00"/>
    <s v="MDV00345"/>
    <d v="2026-05-13T00:00:00"/>
    <s v="3813"/>
    <s v="PHI DICH VU BAN HANG T4.2026"/>
    <n v="518541"/>
    <n v="0"/>
    <n v="41483"/>
    <n v="560024"/>
    <s v="Giảm công nợ"/>
    <m/>
    <m/>
    <n v="0"/>
    <n v="-560024"/>
    <n v="0"/>
    <n v="-560024"/>
    <d v="2026-05-13T00:00:00"/>
    <m/>
    <d v="2026-05-13T00:00:00"/>
    <n v="0"/>
    <m/>
    <n v="73.571878125003423"/>
    <s v="Nợ quá hạn từ 60 ngày đến 90 ngày"/>
    <d v="2026-05-13T00:00:00"/>
    <s v=""/>
    <m/>
    <m/>
    <x v="0"/>
    <x v="0"/>
    <s v="SG011"/>
  </r>
  <r>
    <x v="0"/>
    <x v="0"/>
    <d v="2026-05-14T00:00:00"/>
    <s v="BH13785"/>
    <d v="2026-05-14T00:00:00"/>
    <s v="00034337"/>
    <s v="TC260513-01011-00032"/>
    <n v="1845155"/>
    <n v="0"/>
    <n v="147612"/>
    <n v="1992767"/>
    <s v="Bán hàng"/>
    <m/>
    <m/>
    <n v="0"/>
    <n v="1992767"/>
    <n v="0"/>
    <n v="1992767"/>
    <d v="2026-05-14T00:00:00"/>
    <m/>
    <d v="2026-05-14T00:00:00"/>
    <n v="0"/>
    <m/>
    <n v="72.571878125003423"/>
    <s v="Nợ quá hạn từ 60 ngày đến 90 ngày"/>
    <d v="2026-05-14T00:00:00"/>
    <s v=""/>
    <m/>
    <m/>
    <x v="0"/>
    <x v="0"/>
    <s v="SG011"/>
  </r>
  <r>
    <x v="1"/>
    <x v="1"/>
    <d v="2026-05-15T00:00:00"/>
    <s v="BH13898"/>
    <d v="2026-05-15T00:00:00"/>
    <s v="00034671"/>
    <s v="260512-01001-00224"/>
    <n v="1262100"/>
    <n v="0"/>
    <n v="100968"/>
    <n v="1363068"/>
    <s v="Bán hàng"/>
    <m/>
    <m/>
    <n v="0"/>
    <n v="1363068"/>
    <n v="0"/>
    <n v="1363068"/>
    <d v="2026-05-15T00:00:00"/>
    <m/>
    <d v="2026-05-15T00:00:00"/>
    <n v="0"/>
    <m/>
    <n v="71.571878125003423"/>
    <s v="Nợ quá hạn từ 60 ngày đến 90 ngày"/>
    <d v="2026-05-15T00:00:00"/>
    <s v=""/>
    <m/>
    <m/>
    <x v="0"/>
    <x v="0"/>
    <s v="SG009"/>
  </r>
  <r>
    <x v="11"/>
    <x v="11"/>
    <d v="2026-05-15T00:00:00"/>
    <s v="BH13905"/>
    <d v="2026-05-15T00:00:00"/>
    <s v="00034675"/>
    <s v="260514-01003-00051"/>
    <n v="1262100"/>
    <n v="0"/>
    <n v="100968"/>
    <n v="1363068"/>
    <s v="Bán hàng"/>
    <m/>
    <m/>
    <n v="0"/>
    <n v="1363068"/>
    <n v="0"/>
    <n v="1363068"/>
    <d v="2026-05-15T00:00:00"/>
    <m/>
    <d v="2026-05-15T00:00:00"/>
    <n v="0"/>
    <m/>
    <n v="71.571878125003423"/>
    <s v="Nợ quá hạn từ 60 ngày đến 90 ngày"/>
    <d v="2026-05-15T00:00:00"/>
    <s v=""/>
    <m/>
    <m/>
    <x v="0"/>
    <x v="0"/>
    <s v="SG002"/>
  </r>
  <r>
    <x v="9"/>
    <x v="9"/>
    <d v="2026-05-15T00:00:00"/>
    <s v="BH13923"/>
    <d v="2026-05-15T00:00:00"/>
    <s v="00034688"/>
    <s v="260514-01012-00192"/>
    <n v="1262100"/>
    <n v="0"/>
    <n v="100968"/>
    <n v="1363068"/>
    <s v="Bán hàng"/>
    <m/>
    <m/>
    <n v="0"/>
    <n v="1363068"/>
    <n v="0"/>
    <n v="1363068"/>
    <d v="2026-05-15T00:00:00"/>
    <m/>
    <d v="2026-05-15T00:00:00"/>
    <n v="0"/>
    <m/>
    <n v="71.571878125003423"/>
    <s v="Nợ quá hạn từ 60 ngày đến 90 ngày"/>
    <d v="2026-05-15T00:00:00"/>
    <s v=""/>
    <m/>
    <m/>
    <x v="0"/>
    <x v="0"/>
    <s v="SG023"/>
  </r>
  <r>
    <x v="8"/>
    <x v="8"/>
    <d v="2026-05-15T00:00:00"/>
    <s v="BH13941"/>
    <d v="2026-05-15T00:00:00"/>
    <s v="00034701"/>
    <s v="260514-01010-00128"/>
    <n v="1214105"/>
    <n v="0"/>
    <n v="97128"/>
    <n v="1311233"/>
    <s v="Bán hàng"/>
    <m/>
    <m/>
    <n v="0"/>
    <n v="1311233"/>
    <n v="0"/>
    <n v="1311233"/>
    <d v="2026-05-15T00:00:00"/>
    <m/>
    <d v="2026-05-15T00:00:00"/>
    <n v="0"/>
    <m/>
    <n v="71.571878125003423"/>
    <s v="Nợ quá hạn từ 60 ngày đến 90 ngày"/>
    <d v="2026-05-15T00:00:00"/>
    <s v=""/>
    <m/>
    <m/>
    <x v="0"/>
    <x v="0"/>
    <s v="SG039"/>
  </r>
  <r>
    <x v="8"/>
    <x v="8"/>
    <d v="2026-05-15T00:00:00"/>
    <s v="MDV00340"/>
    <d v="2026-05-15T00:00:00"/>
    <s v="3353"/>
    <s v="PHI HOAT DONG DUNG THU SAN PHAM T4.2026"/>
    <n v="17676"/>
    <n v="0"/>
    <n v="1768"/>
    <n v="19444"/>
    <s v="Giảm công nợ"/>
    <m/>
    <m/>
    <n v="0"/>
    <n v="-19444"/>
    <n v="0"/>
    <n v="-19444"/>
    <d v="2026-05-15T00:00:00"/>
    <m/>
    <d v="2026-05-15T00:00:00"/>
    <n v="0"/>
    <m/>
    <n v="71.571878125003423"/>
    <s v="Nợ quá hạn từ 60 ngày đến 90 ngày"/>
    <d v="2026-05-15T00:00:00"/>
    <s v=""/>
    <m/>
    <m/>
    <x v="0"/>
    <x v="0"/>
    <s v="SG039"/>
  </r>
  <r>
    <x v="8"/>
    <x v="8"/>
    <d v="2026-05-15T00:00:00"/>
    <s v="MDV00340"/>
    <d v="2026-05-16T00:00:00"/>
    <s v="3585"/>
    <s v="PHI DICH VU BAN HANG T4.2026"/>
    <n v="58919"/>
    <n v="0"/>
    <n v="4714"/>
    <n v="63633"/>
    <s v="Giảm công nợ"/>
    <m/>
    <m/>
    <n v="0"/>
    <n v="-63633"/>
    <n v="0"/>
    <n v="-63633"/>
    <d v="2026-05-16T00:00:00"/>
    <m/>
    <d v="2026-05-16T00:00:00"/>
    <n v="0"/>
    <m/>
    <n v="70.571878125003423"/>
    <s v="Nợ quá hạn từ 60 ngày đến 90 ngày"/>
    <d v="2026-05-16T00:00:00"/>
    <s v=""/>
    <m/>
    <m/>
    <x v="0"/>
    <x v="0"/>
    <s v="SG039"/>
  </r>
  <r>
    <x v="10"/>
    <x v="10"/>
    <d v="2026-05-16T00:00:00"/>
    <s v="BH13985"/>
    <d v="2026-05-16T00:00:00"/>
    <s v="00034770"/>
    <s v="260515-01005-00079"/>
    <n v="1262100"/>
    <n v="0"/>
    <n v="100968"/>
    <n v="1363068"/>
    <s v="Bán hàng"/>
    <m/>
    <m/>
    <n v="0"/>
    <n v="1363068"/>
    <n v="0"/>
    <n v="1363068"/>
    <d v="2026-05-16T00:00:00"/>
    <m/>
    <d v="2026-05-16T00:00:00"/>
    <n v="0"/>
    <m/>
    <n v="70.571878125003423"/>
    <s v="Nợ quá hạn từ 60 ngày đến 90 ngày"/>
    <d v="2026-05-16T00:00:00"/>
    <s v=""/>
    <m/>
    <m/>
    <x v="0"/>
    <x v="0"/>
    <s v="SG002"/>
  </r>
  <r>
    <x v="7"/>
    <x v="7"/>
    <d v="2026-05-16T00:00:00"/>
    <s v="BH31657"/>
    <d v="2026-05-16T00:00:00"/>
    <s v="00034781"/>
    <s v="Bán hàng CÔNG TY CỔ PHẦN TRUNG TÂM THƯƠNG MẠI LOTTE VIỆT NAM - CHI NHÁNH TÂY HỒ theo hóa đơn 00034781"/>
    <n v="1803735"/>
    <n v="0"/>
    <n v="144299"/>
    <n v="1948034"/>
    <s v="Bán hàng"/>
    <m/>
    <m/>
    <n v="0"/>
    <n v="1948034"/>
    <n v="0"/>
    <n v="1948034"/>
    <d v="2026-05-16T00:00:00"/>
    <m/>
    <d v="2026-05-16T00:00:00"/>
    <n v="0"/>
    <m/>
    <n v="70.571878125003423"/>
    <s v="Nợ quá hạn từ 60 ngày đến 90 ngày"/>
    <d v="2026-05-16T00:00:00"/>
    <s v=""/>
    <m/>
    <m/>
    <x v="0"/>
    <x v="0"/>
    <s v="HN008"/>
  </r>
  <r>
    <x v="9"/>
    <x v="9"/>
    <d v="2026-05-16T00:00:00"/>
    <s v="MDV00341"/>
    <d v="2026-05-16T00:00:00"/>
    <s v="5403"/>
    <s v="PHI HOAT DONG DUNG THU SAN PHAM T4.2026"/>
    <n v="273646"/>
    <n v="0"/>
    <n v="27365"/>
    <n v="301011"/>
    <s v="Giảm công nợ"/>
    <m/>
    <m/>
    <n v="0"/>
    <n v="-301011"/>
    <n v="0"/>
    <n v="-301011"/>
    <d v="2026-05-16T00:00:00"/>
    <m/>
    <d v="2026-05-16T00:00:00"/>
    <n v="0"/>
    <m/>
    <n v="70.571878125003423"/>
    <s v="Nợ quá hạn từ 60 ngày đến 90 ngày"/>
    <d v="2026-05-16T00:00:00"/>
    <s v=""/>
    <m/>
    <m/>
    <x v="0"/>
    <x v="0"/>
    <s v="SG023"/>
  </r>
  <r>
    <x v="9"/>
    <x v="9"/>
    <d v="2026-05-16T00:00:00"/>
    <s v="MDV00341"/>
    <d v="2026-05-12T00:00:00"/>
    <s v="4639"/>
    <s v="PHI DICH VU BAN HANG T4.2026"/>
    <n v="912155"/>
    <n v="0"/>
    <n v="72972"/>
    <n v="985127"/>
    <s v="Giảm công nợ"/>
    <m/>
    <m/>
    <n v="0"/>
    <n v="-985127"/>
    <n v="0"/>
    <n v="-985127"/>
    <d v="2026-05-12T00:00:00"/>
    <m/>
    <d v="2026-05-12T00:00:00"/>
    <n v="0"/>
    <m/>
    <n v="74.571878125003423"/>
    <s v="Nợ quá hạn từ 60 ngày đến 90 ngày"/>
    <d v="2026-05-12T00:00:00"/>
    <s v=""/>
    <m/>
    <m/>
    <x v="0"/>
    <x v="0"/>
    <s v="SG023"/>
  </r>
  <r>
    <x v="9"/>
    <x v="9"/>
    <d v="2026-05-16T00:00:00"/>
    <s v="MDV00341"/>
    <d v="2026-05-12T00:00:00"/>
    <s v="4639"/>
    <s v="PHI HO TRO SINH NHAT 2026"/>
    <n v="2000000"/>
    <n v="0"/>
    <n v="160000"/>
    <n v="2160000"/>
    <s v="Giảm công nợ"/>
    <m/>
    <m/>
    <n v="0"/>
    <n v="-2160000"/>
    <n v="0"/>
    <n v="-2160000"/>
    <d v="2026-05-12T00:00:00"/>
    <m/>
    <d v="2026-05-12T00:00:00"/>
    <n v="0"/>
    <m/>
    <n v="74.571878125003423"/>
    <s v="Nợ quá hạn từ 60 ngày đến 90 ngày"/>
    <d v="2026-05-12T00:00:00"/>
    <s v=""/>
    <m/>
    <m/>
    <x v="0"/>
    <x v="0"/>
    <s v="SG023"/>
  </r>
  <r>
    <x v="7"/>
    <x v="7"/>
    <d v="2026-05-18T00:00:00"/>
    <s v="MDV0002308"/>
    <d v="2026-05-18T00:00:00"/>
    <s v="3590"/>
    <s v="PHÍ DỊCH VỤ BÁN HÀNG 202604_5820"/>
    <n v="520100"/>
    <n v="0"/>
    <n v="41608"/>
    <n v="561708"/>
    <s v="Giảm công nợ"/>
    <m/>
    <m/>
    <n v="0"/>
    <n v="-561708"/>
    <n v="0"/>
    <n v="-561708"/>
    <d v="2026-05-18T00:00:00"/>
    <m/>
    <d v="2026-05-18T00:00:00"/>
    <n v="0"/>
    <m/>
    <n v="68.571878125003423"/>
    <s v="Nợ quá hạn từ 60 ngày đến 90 ngày"/>
    <d v="2026-05-18T00:00:00"/>
    <s v=""/>
    <m/>
    <m/>
    <x v="0"/>
    <x v="0"/>
    <s v="HN008"/>
  </r>
  <r>
    <x v="7"/>
    <x v="7"/>
    <d v="2026-05-18T00:00:00"/>
    <s v="MDV00052"/>
    <d v="2026-05-18T00:00:00"/>
    <s v="3885"/>
    <s v="PHÍ HOẠT ĐỘNG DÙNG THỬ SẢN PHẨM"/>
    <n v="156030"/>
    <n v="0"/>
    <n v="15603"/>
    <n v="171633"/>
    <s v="Giảm công nợ"/>
    <m/>
    <m/>
    <n v="0"/>
    <n v="-171633"/>
    <n v="0"/>
    <n v="-171633"/>
    <d v="2026-05-18T00:00:00"/>
    <m/>
    <d v="2026-05-18T00:00:00"/>
    <n v="0"/>
    <m/>
    <n v="68.571878125003423"/>
    <s v="Nợ quá hạn từ 60 ngày đến 90 ngày"/>
    <d v="2026-05-18T00:00:00"/>
    <s v=""/>
    <m/>
    <m/>
    <x v="0"/>
    <x v="0"/>
    <s v="HN008"/>
  </r>
  <r>
    <x v="0"/>
    <x v="0"/>
    <d v="2026-05-18T00:00:00"/>
    <s v="MDV00356"/>
    <d v="2026-05-18T00:00:00"/>
    <s v="4260"/>
    <s v="PHI HOAT DONG DUNG THU SAN PHAM T4.2026"/>
    <n v="113137"/>
    <n v="0"/>
    <n v="11314"/>
    <n v="124451"/>
    <s v="Giảm công nợ"/>
    <m/>
    <m/>
    <n v="0"/>
    <n v="-124451"/>
    <n v="0"/>
    <n v="-124451"/>
    <d v="2026-05-18T00:00:00"/>
    <m/>
    <d v="2026-05-18T00:00:00"/>
    <n v="0"/>
    <m/>
    <n v="68.571878125003423"/>
    <s v="Nợ quá hạn từ 60 ngày đến 90 ngày"/>
    <d v="2026-05-18T00:00:00"/>
    <s v=""/>
    <m/>
    <m/>
    <x v="0"/>
    <x v="0"/>
    <s v="SG011"/>
  </r>
  <r>
    <x v="0"/>
    <x v="0"/>
    <d v="2026-05-18T00:00:00"/>
    <s v="MDV00356"/>
    <d v="2026-05-18T00:00:00"/>
    <s v="3783"/>
    <s v="PHI DICH VU BAN HANG T4.2026"/>
    <n v="377124"/>
    <n v="0"/>
    <n v="30170"/>
    <n v="407294"/>
    <s v="Giảm công nợ"/>
    <m/>
    <m/>
    <n v="0"/>
    <n v="-407294"/>
    <n v="0"/>
    <n v="-407294"/>
    <d v="2026-05-18T00:00:00"/>
    <m/>
    <d v="2026-05-18T00:00:00"/>
    <n v="0"/>
    <m/>
    <n v="68.571878125003423"/>
    <s v="Nợ quá hạn từ 60 ngày đến 90 ngày"/>
    <d v="2026-05-18T00:00:00"/>
    <s v=""/>
    <m/>
    <m/>
    <x v="0"/>
    <x v="0"/>
    <s v="SG011"/>
  </r>
  <r>
    <x v="6"/>
    <x v="6"/>
    <d v="2026-05-18T00:00:00"/>
    <s v="MDV00357"/>
    <d v="2026-05-18T00:00:00"/>
    <s v="5296"/>
    <s v="PHI HOAT DONG DUNG THU SAN PHAM T4.2026"/>
    <n v="118993"/>
    <n v="0"/>
    <n v="11899"/>
    <n v="130892"/>
    <s v="Giảm công nợ"/>
    <m/>
    <m/>
    <n v="0"/>
    <n v="-130892"/>
    <n v="0"/>
    <n v="-130892"/>
    <d v="2026-05-18T00:00:00"/>
    <m/>
    <d v="2026-05-18T00:00:00"/>
    <n v="0"/>
    <m/>
    <n v="68.571878125003423"/>
    <s v="Nợ quá hạn từ 60 ngày đến 90 ngày"/>
    <d v="2026-05-18T00:00:00"/>
    <s v=""/>
    <m/>
    <m/>
    <x v="0"/>
    <x v="0"/>
    <s v="SG011"/>
  </r>
  <r>
    <x v="6"/>
    <x v="6"/>
    <d v="2026-05-18T00:00:00"/>
    <s v="MDV00357"/>
    <d v="2026-05-11T00:00:00"/>
    <s v="4764"/>
    <s v="PHI DICH VU BAN HANG T4.2026"/>
    <n v="396643"/>
    <n v="0"/>
    <n v="31731"/>
    <n v="428374"/>
    <s v="Giảm công nợ"/>
    <m/>
    <m/>
    <n v="0"/>
    <n v="-428374"/>
    <n v="0"/>
    <n v="-428374"/>
    <d v="2026-05-11T00:00:00"/>
    <m/>
    <d v="2026-05-11T00:00:00"/>
    <n v="0"/>
    <m/>
    <n v="75.571878125003423"/>
    <s v="Nợ quá hạn từ 60 ngày đến 90 ngày"/>
    <d v="2026-05-11T00:00:00"/>
    <s v=""/>
    <m/>
    <m/>
    <x v="0"/>
    <x v="0"/>
    <s v="SG011"/>
  </r>
  <r>
    <x v="0"/>
    <x v="0"/>
    <d v="2026-05-19T00:00:00"/>
    <s v="BH14095"/>
    <d v="2026-05-18T00:00:00"/>
    <s v="00034844"/>
    <s v="TC260518-01011-00014"/>
    <n v="2434785"/>
    <n v="0"/>
    <n v="194783"/>
    <n v="2629568"/>
    <s v="Bán hàng"/>
    <m/>
    <m/>
    <n v="0"/>
    <n v="2629568"/>
    <n v="0"/>
    <n v="2629568"/>
    <d v="2026-05-18T00:00:00"/>
    <m/>
    <d v="2026-05-18T00:00:00"/>
    <n v="0"/>
    <m/>
    <n v="68.571878125003423"/>
    <s v="Nợ quá hạn từ 60 ngày đến 90 ngày"/>
    <d v="2026-05-18T00:00:00"/>
    <s v=""/>
    <m/>
    <m/>
    <x v="0"/>
    <x v="0"/>
    <s v="SG011"/>
  </r>
  <r>
    <x v="4"/>
    <x v="4"/>
    <d v="2026-05-19T00:00:00"/>
    <s v="BH14096"/>
    <d v="2026-05-18T00:00:00"/>
    <s v="00034845"/>
    <s v="TC260518-01013-00012"/>
    <n v="1059330"/>
    <n v="0"/>
    <n v="84746"/>
    <n v="1144076"/>
    <s v="Bán hàng"/>
    <m/>
    <m/>
    <n v="0"/>
    <n v="1144076"/>
    <n v="0"/>
    <n v="1144076"/>
    <d v="2026-05-18T00:00:00"/>
    <m/>
    <d v="2026-05-18T00:00:00"/>
    <n v="0"/>
    <m/>
    <n v="68.571878125003423"/>
    <s v="Nợ quá hạn từ 60 ngày đến 90 ngày"/>
    <d v="2026-05-18T00:00:00"/>
    <s v=""/>
    <m/>
    <m/>
    <x v="0"/>
    <x v="0"/>
    <s v="SG011"/>
  </r>
  <r>
    <x v="5"/>
    <x v="5"/>
    <d v="2026-05-19T00:00:00"/>
    <s v="BH14097"/>
    <d v="2026-05-18T00:00:00"/>
    <s v="00034846"/>
    <s v="TC260518-01006-00040"/>
    <n v="1052755"/>
    <n v="0"/>
    <n v="84220"/>
    <n v="1136975"/>
    <s v="Bán hàng"/>
    <m/>
    <m/>
    <n v="0"/>
    <n v="1136975"/>
    <n v="0"/>
    <n v="1136975"/>
    <d v="2026-05-18T00:00:00"/>
    <m/>
    <d v="2026-05-18T00:00:00"/>
    <n v="0"/>
    <m/>
    <n v="68.571878125003423"/>
    <s v="Nợ quá hạn từ 60 ngày đến 90 ngày"/>
    <d v="2026-05-18T00:00:00"/>
    <s v=""/>
    <m/>
    <m/>
    <x v="0"/>
    <x v="0"/>
    <s v="SG011"/>
  </r>
  <r>
    <x v="5"/>
    <x v="5"/>
    <d v="2026-05-19T00:00:00"/>
    <s v="BH14098"/>
    <d v="2026-05-18T00:00:00"/>
    <s v="00034847"/>
    <s v="TC260518-01006-00279"/>
    <n v="1262100"/>
    <n v="0"/>
    <n v="100968"/>
    <n v="1363068"/>
    <s v="Bán hàng"/>
    <m/>
    <m/>
    <n v="0"/>
    <n v="1363068"/>
    <n v="0"/>
    <n v="1363068"/>
    <d v="2026-05-18T00:00:00"/>
    <m/>
    <d v="2026-05-18T00:00:00"/>
    <n v="0"/>
    <m/>
    <n v="68.571878125003423"/>
    <s v="Nợ quá hạn từ 60 ngày đến 90 ngày"/>
    <d v="2026-05-18T00:00:00"/>
    <s v=""/>
    <m/>
    <m/>
    <x v="0"/>
    <x v="0"/>
    <s v="SG011"/>
  </r>
  <r>
    <x v="10"/>
    <x v="10"/>
    <d v="2026-05-19T00:00:00"/>
    <s v="BH14135"/>
    <d v="2026-05-19T00:00:00"/>
    <s v="00034881"/>
    <s v="260518-01005-00085"/>
    <n v="1522455"/>
    <n v="0"/>
    <n v="121796"/>
    <n v="1644251"/>
    <s v="Bán hàng"/>
    <m/>
    <m/>
    <n v="0"/>
    <n v="1644251"/>
    <n v="0"/>
    <n v="1644251"/>
    <d v="2026-05-19T00:00:00"/>
    <m/>
    <d v="2026-05-19T00:00:00"/>
    <n v="0"/>
    <m/>
    <n v="67.571878125003423"/>
    <s v="Nợ quá hạn từ 60 ngày đến 90 ngày"/>
    <d v="2026-05-19T00:00:00"/>
    <s v=""/>
    <m/>
    <m/>
    <x v="0"/>
    <x v="0"/>
    <s v="SG002"/>
  </r>
  <r>
    <x v="9"/>
    <x v="9"/>
    <d v="2026-05-19T00:00:00"/>
    <s v="BH14136"/>
    <d v="2026-05-19T00:00:00"/>
    <s v="00034882"/>
    <s v="260518-01012-00265"/>
    <n v="1262100"/>
    <n v="0"/>
    <n v="100968"/>
    <n v="1363068"/>
    <s v="Bán hàng"/>
    <m/>
    <m/>
    <n v="0"/>
    <n v="1363068"/>
    <n v="0"/>
    <n v="1363068"/>
    <d v="2026-05-19T00:00:00"/>
    <m/>
    <d v="2026-05-19T00:00:00"/>
    <n v="0"/>
    <m/>
    <n v="67.571878125003423"/>
    <s v="Nợ quá hạn từ 60 ngày đến 90 ngày"/>
    <d v="2026-05-19T00:00:00"/>
    <s v=""/>
    <m/>
    <m/>
    <x v="0"/>
    <x v="0"/>
    <s v="SG023"/>
  </r>
  <r>
    <x v="13"/>
    <x v="13"/>
    <d v="2026-05-19T00:00:00"/>
    <s v="MDV00355"/>
    <d v="2026-05-19T00:00:00"/>
    <s v="4004"/>
    <s v="PHI HOAT DONG DUNG THU SAN PHAM T4.2026"/>
    <n v="43024"/>
    <n v="0"/>
    <n v="4302"/>
    <n v="47326"/>
    <s v="Giảm công nợ"/>
    <m/>
    <m/>
    <n v="0"/>
    <n v="-47326"/>
    <n v="0"/>
    <n v="-47326"/>
    <d v="2026-05-19T00:00:00"/>
    <m/>
    <d v="2026-05-19T00:00:00"/>
    <n v="0"/>
    <m/>
    <n v="67.571878125003423"/>
    <s v="Nợ quá hạn từ 60 ngày đến 90 ngày"/>
    <d v="2026-05-19T00:00:00"/>
    <s v=""/>
    <m/>
    <m/>
    <x v="0"/>
    <x v="0"/>
    <s v="SG023"/>
  </r>
  <r>
    <x v="13"/>
    <x v="13"/>
    <d v="2026-05-19T00:00:00"/>
    <s v="MDV00355"/>
    <d v="2026-05-14T00:00:00"/>
    <s v="3551"/>
    <s v="PHI DICH VU BAN HANG T4.2026"/>
    <n v="143412"/>
    <n v="0"/>
    <n v="11473"/>
    <n v="154885"/>
    <s v="Giảm công nợ"/>
    <m/>
    <m/>
    <n v="0"/>
    <n v="-154885"/>
    <n v="0"/>
    <n v="-154885"/>
    <d v="2026-05-14T00:00:00"/>
    <m/>
    <d v="2026-05-14T00:00:00"/>
    <n v="0"/>
    <m/>
    <n v="72.571878125003423"/>
    <s v="Nợ quá hạn từ 60 ngày đến 90 ngày"/>
    <d v="2026-05-14T00:00:00"/>
    <s v=""/>
    <m/>
    <m/>
    <x v="0"/>
    <x v="0"/>
    <s v="SG023"/>
  </r>
  <r>
    <x v="1"/>
    <x v="1"/>
    <d v="2026-05-20T00:00:00"/>
    <s v="BH14213"/>
    <d v="2026-05-20T00:00:00"/>
    <s v="00035981"/>
    <s v="260519-01001-00234"/>
    <n v="1166110"/>
    <n v="0"/>
    <n v="93289"/>
    <n v="1259399"/>
    <s v="Bán hàng"/>
    <m/>
    <m/>
    <n v="0"/>
    <n v="1259399"/>
    <n v="0"/>
    <n v="1259399"/>
    <d v="2026-05-20T00:00:00"/>
    <m/>
    <d v="2026-05-20T00:00:00"/>
    <n v="0"/>
    <m/>
    <n v="66.571878125003423"/>
    <s v="Nợ quá hạn từ 60 ngày đến 90 ngày"/>
    <d v="2026-05-20T00:00:00"/>
    <s v=""/>
    <m/>
    <m/>
    <x v="0"/>
    <x v="0"/>
    <s v="SG009"/>
  </r>
  <r>
    <x v="5"/>
    <x v="5"/>
    <d v="2026-05-20T00:00:00"/>
    <s v="MDV00361"/>
    <d v="2026-05-20T00:00:00"/>
    <s v="4865"/>
    <s v="PHI HOAT DONG DUNG THU SAN PHAM T4.2026"/>
    <n v="89029"/>
    <n v="0"/>
    <n v="8903"/>
    <n v="97932"/>
    <s v="Giảm công nợ"/>
    <m/>
    <m/>
    <n v="0"/>
    <n v="-97932"/>
    <n v="0"/>
    <n v="-97932"/>
    <d v="2026-05-20T00:00:00"/>
    <m/>
    <d v="2026-05-20T00:00:00"/>
    <n v="0"/>
    <m/>
    <n v="66.571878125003423"/>
    <s v="Nợ quá hạn từ 60 ngày đến 90 ngày"/>
    <d v="2026-05-20T00:00:00"/>
    <s v=""/>
    <m/>
    <m/>
    <x v="0"/>
    <x v="0"/>
    <s v="SG011"/>
  </r>
  <r>
    <x v="5"/>
    <x v="5"/>
    <d v="2026-05-20T00:00:00"/>
    <s v="MDV00361"/>
    <d v="2026-05-13T00:00:00"/>
    <s v="4417"/>
    <s v="PHI DICH VU BAN HANG T4.2026"/>
    <n v="296763"/>
    <n v="0"/>
    <n v="23741"/>
    <n v="320504"/>
    <s v="Giảm công nợ"/>
    <m/>
    <m/>
    <n v="0"/>
    <n v="-320504"/>
    <n v="0"/>
    <n v="-320504"/>
    <d v="2026-05-13T00:00:00"/>
    <m/>
    <d v="2026-05-13T00:00:00"/>
    <n v="0"/>
    <m/>
    <n v="73.571878125003423"/>
    <s v="Nợ quá hạn từ 60 ngày đến 90 ngày"/>
    <d v="2026-05-13T00:00:00"/>
    <s v=""/>
    <m/>
    <m/>
    <x v="0"/>
    <x v="0"/>
    <s v="SG011"/>
  </r>
  <r>
    <x v="13"/>
    <x v="13"/>
    <d v="2026-05-21T00:00:00"/>
    <s v="BH14118"/>
    <d v="2026-05-19T00:00:00"/>
    <s v="00034866"/>
    <s v="260518-01002-00232"/>
    <n v="589630"/>
    <n v="0"/>
    <n v="47170"/>
    <n v="636800"/>
    <s v="Bán hàng"/>
    <m/>
    <m/>
    <n v="0"/>
    <n v="636800"/>
    <n v="0"/>
    <n v="636800"/>
    <d v="2026-05-19T00:00:00"/>
    <m/>
    <d v="2026-05-19T00:00:00"/>
    <n v="0"/>
    <m/>
    <n v="67.571878125003423"/>
    <s v="Nợ quá hạn từ 60 ngày đến 90 ngày"/>
    <d v="2026-05-19T00:00:00"/>
    <s v=""/>
    <m/>
    <m/>
    <x v="0"/>
    <x v="0"/>
    <s v="SG023"/>
  </r>
  <r>
    <x v="3"/>
    <x v="3"/>
    <d v="2026-05-21T00:00:00"/>
    <s v="BH14234"/>
    <d v="2026-05-20T00:00:00"/>
    <s v="00035990"/>
    <s v="TC260519-01016-00067"/>
    <n v="1166110"/>
    <n v="0"/>
    <n v="93289"/>
    <n v="1259399"/>
    <s v="Bán hàng"/>
    <m/>
    <m/>
    <n v="0"/>
    <n v="1259399"/>
    <n v="0"/>
    <n v="1259399"/>
    <d v="2026-05-20T00:00:00"/>
    <m/>
    <d v="2026-05-20T00:00:00"/>
    <n v="0"/>
    <m/>
    <n v="66.571878125003423"/>
    <s v="Nợ quá hạn từ 60 ngày đến 90 ngày"/>
    <d v="2026-05-20T00:00:00"/>
    <s v=""/>
    <m/>
    <m/>
    <x v="0"/>
    <x v="0"/>
    <s v="SG011"/>
  </r>
  <r>
    <x v="4"/>
    <x v="4"/>
    <d v="2026-05-21T00:00:00"/>
    <s v="BH14235"/>
    <d v="2026-05-20T00:00:00"/>
    <s v="00035991"/>
    <s v="TC260520-01013-00028"/>
    <n v="1642385"/>
    <n v="0"/>
    <n v="131391"/>
    <n v="1773776"/>
    <s v="Bán hàng"/>
    <m/>
    <m/>
    <n v="0"/>
    <n v="1773776"/>
    <n v="0"/>
    <n v="1773776"/>
    <d v="2026-05-20T00:00:00"/>
    <m/>
    <d v="2026-05-20T00:00:00"/>
    <n v="0"/>
    <m/>
    <n v="66.571878125003423"/>
    <s v="Nợ quá hạn từ 60 ngày đến 90 ngày"/>
    <d v="2026-05-20T00:00:00"/>
    <s v=""/>
    <m/>
    <m/>
    <x v="0"/>
    <x v="0"/>
    <s v="SG011"/>
  </r>
  <r>
    <x v="11"/>
    <x v="11"/>
    <d v="2026-05-21T00:00:00"/>
    <s v="BH14382"/>
    <d v="2026-05-21T00:00:00"/>
    <s v="00036009"/>
    <s v="260518-01003-00109"/>
    <n v="1262100"/>
    <n v="0"/>
    <n v="100968"/>
    <n v="1363068"/>
    <s v="Bán hàng"/>
    <m/>
    <m/>
    <n v="0"/>
    <n v="1363068"/>
    <n v="0"/>
    <n v="1363068"/>
    <d v="2026-05-21T00:00:00"/>
    <m/>
    <d v="2026-05-21T00:00:00"/>
    <n v="0"/>
    <m/>
    <n v="65.571878125003423"/>
    <s v="Nợ quá hạn từ 60 ngày đến 90 ngày"/>
    <d v="2026-05-21T00:00:00"/>
    <s v=""/>
    <m/>
    <m/>
    <x v="0"/>
    <x v="0"/>
    <s v="SG002"/>
  </r>
  <r>
    <x v="13"/>
    <x v="13"/>
    <d v="2026-05-21T00:00:00"/>
    <s v="BH14385"/>
    <d v="2026-05-21T00:00:00"/>
    <s v="00036014"/>
    <s v="260520-01002-00015"/>
    <n v="513090"/>
    <n v="0"/>
    <n v="41047"/>
    <n v="554137"/>
    <s v="Bán hàng"/>
    <m/>
    <m/>
    <n v="0"/>
    <n v="554137"/>
    <n v="0"/>
    <n v="554137"/>
    <d v="2026-05-21T00:00:00"/>
    <m/>
    <d v="2026-05-21T00:00:00"/>
    <n v="0"/>
    <m/>
    <n v="65.571878125003423"/>
    <s v="Nợ quá hạn từ 60 ngày đến 90 ngày"/>
    <d v="2026-05-21T00:00:00"/>
    <s v=""/>
    <m/>
    <m/>
    <x v="0"/>
    <x v="0"/>
    <s v="SG023"/>
  </r>
  <r>
    <x v="8"/>
    <x v="8"/>
    <d v="2026-05-21T00:00:00"/>
    <s v="BH14423"/>
    <d v="2026-05-21T00:00:00"/>
    <s v="00036029"/>
    <s v="260518-01010-00265"/>
    <n v="1262100"/>
    <n v="0"/>
    <n v="100968"/>
    <n v="1363068"/>
    <s v="Bán hàng"/>
    <m/>
    <m/>
    <n v="0"/>
    <n v="1363068"/>
    <n v="0"/>
    <n v="1363068"/>
    <d v="2026-05-21T00:00:00"/>
    <m/>
    <d v="2026-05-21T00:00:00"/>
    <n v="0"/>
    <m/>
    <n v="65.571878125003423"/>
    <s v="Nợ quá hạn từ 60 ngày đến 90 ngày"/>
    <d v="2026-05-21T00:00:00"/>
    <s v=""/>
    <m/>
    <m/>
    <x v="0"/>
    <x v="0"/>
    <s v="SG039"/>
  </r>
  <r>
    <x v="1"/>
    <x v="1"/>
    <d v="2026-05-21T00:00:00"/>
    <s v="MDV00358"/>
    <d v="2026-05-21T00:00:00"/>
    <s v="2883"/>
    <s v="Thu lai phi van chuyenT4.2026"/>
    <n v="1616270"/>
    <n v="0"/>
    <n v="129300"/>
    <n v="1745570"/>
    <s v="Giảm công nợ"/>
    <m/>
    <m/>
    <n v="0"/>
    <n v="-1745570"/>
    <n v="0"/>
    <n v="-1745570"/>
    <d v="2026-05-21T00:00:00"/>
    <m/>
    <d v="2026-05-21T00:00:00"/>
    <n v="0"/>
    <m/>
    <n v="65.571878125003423"/>
    <s v="Nợ quá hạn từ 60 ngày đến 90 ngày"/>
    <d v="2026-05-21T00:00:00"/>
    <s v=""/>
    <m/>
    <m/>
    <x v="0"/>
    <x v="0"/>
    <s v="SG009"/>
  </r>
  <r>
    <x v="9"/>
    <x v="9"/>
    <d v="2026-05-22T00:00:00"/>
    <s v="BH14464"/>
    <d v="2026-05-22T00:00:00"/>
    <s v="00036332"/>
    <s v="260521-01012-00148"/>
    <n v="631050"/>
    <n v="0"/>
    <n v="50484"/>
    <n v="681534"/>
    <s v="Bán hàng"/>
    <m/>
    <m/>
    <n v="0"/>
    <n v="681534"/>
    <n v="0"/>
    <n v="681534"/>
    <d v="2026-05-22T00:00:00"/>
    <m/>
    <d v="2026-05-22T00:00:00"/>
    <n v="0"/>
    <m/>
    <n v="64.571878125003423"/>
    <s v="Nợ quá hạn từ 60 ngày đến 90 ngày"/>
    <d v="2026-05-22T00:00:00"/>
    <s v=""/>
    <m/>
    <m/>
    <x v="0"/>
    <x v="0"/>
    <s v="SG023"/>
  </r>
  <r>
    <x v="9"/>
    <x v="9"/>
    <d v="2026-05-22T00:00:00"/>
    <s v="BH14465"/>
    <d v="2026-05-22T00:00:00"/>
    <s v="00036333"/>
    <s v="260521-01012-00029"/>
    <n v="4154205"/>
    <n v="0"/>
    <n v="332336"/>
    <n v="4486541"/>
    <s v="Bán hàng"/>
    <m/>
    <m/>
    <n v="0"/>
    <n v="4486541"/>
    <n v="0"/>
    <n v="4486541"/>
    <d v="2026-05-22T00:00:00"/>
    <m/>
    <d v="2026-05-22T00:00:00"/>
    <n v="0"/>
    <m/>
    <n v="64.571878125003423"/>
    <s v="Nợ quá hạn từ 60 ngày đến 90 ngày"/>
    <d v="2026-05-22T00:00:00"/>
    <s v=""/>
    <m/>
    <m/>
    <x v="0"/>
    <x v="0"/>
    <s v="SG023"/>
  </r>
  <r>
    <x v="2"/>
    <x v="2"/>
    <d v="2026-05-26T00:00:00"/>
    <s v="BH14659"/>
    <d v="2026-05-25T00:00:00"/>
    <s v="00036428"/>
    <s v="TC260522-01009-00083"/>
    <n v="2524200"/>
    <n v="0"/>
    <n v="201936"/>
    <n v="2726136"/>
    <s v="Bán hàng"/>
    <m/>
    <m/>
    <n v="0"/>
    <n v="2726136"/>
    <n v="0"/>
    <n v="2726136"/>
    <d v="2026-05-25T00:00:00"/>
    <m/>
    <d v="2026-05-25T00:00:00"/>
    <n v="0"/>
    <m/>
    <n v="61.571878125003423"/>
    <s v="Nợ quá hạn từ 60 ngày đến 90 ngày"/>
    <d v="2026-05-25T00:00:00"/>
    <s v=""/>
    <m/>
    <m/>
    <x v="0"/>
    <x v="0"/>
    <s v="SG002"/>
  </r>
  <r>
    <x v="2"/>
    <x v="2"/>
    <d v="2026-05-26T00:00:00"/>
    <s v="BH14660"/>
    <d v="2026-05-25T00:00:00"/>
    <s v="00036429"/>
    <s v="TC260524-01009-00111"/>
    <n v="1613840"/>
    <n v="0"/>
    <n v="129107"/>
    <n v="1742947"/>
    <s v="Bán hàng"/>
    <m/>
    <m/>
    <n v="0"/>
    <n v="1742947"/>
    <n v="0"/>
    <n v="1742947"/>
    <d v="2026-05-25T00:00:00"/>
    <m/>
    <d v="2026-05-25T00:00:00"/>
    <n v="0"/>
    <m/>
    <n v="61.571878125003423"/>
    <s v="Nợ quá hạn từ 60 ngày đến 90 ngày"/>
    <d v="2026-05-25T00:00:00"/>
    <s v=""/>
    <m/>
    <m/>
    <x v="0"/>
    <x v="0"/>
    <s v="SG002"/>
  </r>
  <r>
    <x v="0"/>
    <x v="0"/>
    <d v="2026-05-26T00:00:00"/>
    <s v="BH14661"/>
    <d v="2026-05-25T00:00:00"/>
    <s v="00036430"/>
    <s v="TC260525-01011-00026"/>
    <n v="1262100"/>
    <n v="0"/>
    <n v="100968"/>
    <n v="1363068"/>
    <s v="Bán hàng"/>
    <m/>
    <m/>
    <n v="0"/>
    <n v="1363068"/>
    <n v="0"/>
    <n v="1363068"/>
    <d v="2026-05-25T00:00:00"/>
    <m/>
    <d v="2026-05-25T00:00:00"/>
    <n v="0"/>
    <m/>
    <n v="61.571878125003423"/>
    <s v="Nợ quá hạn từ 60 ngày đến 90 ngày"/>
    <d v="2026-05-25T00:00:00"/>
    <s v=""/>
    <m/>
    <m/>
    <x v="0"/>
    <x v="0"/>
    <s v="SG011"/>
  </r>
  <r>
    <x v="14"/>
    <x v="15"/>
    <d v="2026-05-26T00:00:00"/>
    <s v="BH14662"/>
    <d v="2026-05-25T00:00:00"/>
    <s v="00036431"/>
    <s v="TC260525-01015-00059"/>
    <n v="1026180"/>
    <n v="0"/>
    <n v="82094"/>
    <n v="1108274"/>
    <s v="Bán hàng"/>
    <m/>
    <m/>
    <n v="0"/>
    <n v="1108274"/>
    <n v="0"/>
    <n v="1108274"/>
    <d v="2026-05-25T00:00:00"/>
    <m/>
    <d v="2026-05-25T00:00:00"/>
    <n v="0"/>
    <m/>
    <n v="61.571878125003423"/>
    <s v="Nợ quá hạn từ 60 ngày đến 90 ngày"/>
    <d v="2026-05-25T00:00:00"/>
    <s v=""/>
    <m/>
    <m/>
    <x v="0"/>
    <x v="0"/>
    <s v="SG011"/>
  </r>
  <r>
    <x v="3"/>
    <x v="3"/>
    <d v="2026-05-26T00:00:00"/>
    <s v="BH14663"/>
    <d v="2026-05-25T00:00:00"/>
    <s v="00036432"/>
    <s v="TC260525-01016-00077"/>
    <n v="5325570"/>
    <n v="0"/>
    <n v="426046"/>
    <n v="5751616"/>
    <s v="Bán hàng"/>
    <m/>
    <m/>
    <n v="0"/>
    <n v="5751616"/>
    <n v="0"/>
    <n v="5751616"/>
    <d v="2026-05-25T00:00:00"/>
    <m/>
    <d v="2026-05-25T00:00:00"/>
    <n v="0"/>
    <m/>
    <n v="61.571878125003423"/>
    <s v="Nợ quá hạn từ 60 ngày đến 90 ngày"/>
    <d v="2026-05-25T00:00:00"/>
    <s v=""/>
    <m/>
    <m/>
    <x v="0"/>
    <x v="0"/>
    <s v="SG011"/>
  </r>
  <r>
    <x v="1"/>
    <x v="1"/>
    <d v="2026-05-27T00:00:00"/>
    <s v="BH14760"/>
    <d v="2026-05-27T00:00:00"/>
    <s v="00036523"/>
    <s v="260522-01001-00228"/>
    <n v="1262100"/>
    <n v="0"/>
    <n v="100968"/>
    <n v="1363068"/>
    <s v="Bán hàng"/>
    <m/>
    <m/>
    <n v="0"/>
    <n v="1363068"/>
    <n v="0"/>
    <n v="1363068"/>
    <d v="2026-05-27T00:00:00"/>
    <m/>
    <d v="2026-05-27T00:00:00"/>
    <n v="0"/>
    <m/>
    <n v="59.571878125003423"/>
    <s v="Nợ quá hạn từ 30 ngày đến 60 ngày"/>
    <d v="2026-05-27T00:00:00"/>
    <s v=""/>
    <m/>
    <m/>
    <x v="0"/>
    <x v="0"/>
    <s v="SG009"/>
  </r>
  <r>
    <x v="4"/>
    <x v="4"/>
    <d v="2026-05-28T00:00:00"/>
    <s v="BH14817"/>
    <d v="2026-05-27T00:00:00"/>
    <s v="00037405"/>
    <s v="TC260527-01013-00055"/>
    <n v="1851730"/>
    <n v="0"/>
    <n v="148138"/>
    <n v="1999868"/>
    <s v="Bán hàng"/>
    <m/>
    <m/>
    <n v="0"/>
    <n v="1999868"/>
    <n v="0"/>
    <n v="1999868"/>
    <d v="2026-05-27T00:00:00"/>
    <m/>
    <d v="2026-05-27T00:00:00"/>
    <n v="0"/>
    <m/>
    <n v="59.571878125003423"/>
    <s v="Nợ quá hạn từ 30 ngày đến 60 ngày"/>
    <d v="2026-05-27T00:00:00"/>
    <s v=""/>
    <m/>
    <m/>
    <x v="0"/>
    <x v="0"/>
    <s v="SG011"/>
  </r>
  <r>
    <x v="6"/>
    <x v="6"/>
    <d v="2026-05-28T00:00:00"/>
    <s v="BH14818"/>
    <d v="2026-05-27T00:00:00"/>
    <s v="00037406"/>
    <s v="TC260527-01004-00147"/>
    <n v="2399940"/>
    <n v="0"/>
    <n v="191995"/>
    <n v="2591935"/>
    <s v="Bán hàng"/>
    <m/>
    <m/>
    <n v="0"/>
    <n v="2591935"/>
    <n v="0"/>
    <n v="2591935"/>
    <d v="2026-05-27T00:00:00"/>
    <m/>
    <d v="2026-05-27T00:00:00"/>
    <n v="0"/>
    <m/>
    <n v="59.571878125003423"/>
    <s v="Nợ quá hạn từ 30 ngày đến 60 ngày"/>
    <d v="2026-05-27T00:00:00"/>
    <s v=""/>
    <m/>
    <m/>
    <x v="0"/>
    <x v="0"/>
    <s v="SG011"/>
  </r>
  <r>
    <x v="1"/>
    <x v="1"/>
    <d v="2026-05-29T00:00:00"/>
    <s v="BC05/0069"/>
    <m/>
    <s v=""/>
    <s v="LOTTE VIETNAM T/toan Cong no"/>
    <n v="57650162"/>
    <n v="0"/>
    <n v="0"/>
    <n v="57650162"/>
    <s v="Giảm công nợ"/>
    <m/>
    <m/>
    <n v="0"/>
    <n v="-57650162"/>
    <n v="0"/>
    <n v="-57650162"/>
    <d v="2026-05-29T00:00:00"/>
    <m/>
    <d v="2026-05-29T00:00:00"/>
    <n v="0"/>
    <m/>
    <n v="57.571878125003423"/>
    <s v="Nợ quá hạn từ 30 ngày đến 60 ngày"/>
    <d v="2026-05-29T00:00:00"/>
    <s v=""/>
    <m/>
    <m/>
    <x v="0"/>
    <x v="0"/>
    <s v="SG009"/>
  </r>
  <r>
    <x v="13"/>
    <x v="13"/>
    <d v="2026-05-29T00:00:00"/>
    <s v="BH15133"/>
    <d v="2026-05-29T00:00:00"/>
    <s v="00037821"/>
    <s v="260528-01002-00104"/>
    <n v="589630"/>
    <n v="0"/>
    <n v="47170"/>
    <n v="636800"/>
    <s v="Bán hàng"/>
    <m/>
    <m/>
    <n v="0"/>
    <n v="636800"/>
    <n v="0"/>
    <n v="636800"/>
    <d v="2026-05-29T00:00:00"/>
    <m/>
    <d v="2026-05-29T00:00:00"/>
    <n v="0"/>
    <m/>
    <n v="57.571878125003423"/>
    <s v="Nợ quá hạn từ 30 ngày đến 60 ngày"/>
    <d v="2026-05-29T00:00:00"/>
    <s v=""/>
    <m/>
    <m/>
    <x v="0"/>
    <x v="0"/>
    <s v="SG023"/>
  </r>
  <r>
    <x v="7"/>
    <x v="7"/>
    <d v="2026-05-29T00:00:00"/>
    <s v="BH33357"/>
    <d v="2026-05-29T00:00:00"/>
    <s v="00037852"/>
    <s v="Bán hàng CÔNG TY CỔ PHẦN TRUNG TÂM THƯƠNG MẠI LOTTE VIỆT NAM - CHI NHÁNH TÂY HỒ theo hóa đơn 00037852"/>
    <n v="2380215"/>
    <n v="0"/>
    <n v="190417"/>
    <n v="2570632"/>
    <s v="Bán hàng"/>
    <m/>
    <m/>
    <n v="0"/>
    <n v="2570632"/>
    <n v="0"/>
    <n v="2570632"/>
    <d v="2026-05-29T00:00:00"/>
    <m/>
    <d v="2026-05-29T00:00:00"/>
    <n v="0"/>
    <m/>
    <n v="57.571878125003423"/>
    <s v="Nợ quá hạn từ 30 ngày đến 60 ngày"/>
    <d v="2026-05-29T00:00:00"/>
    <s v=""/>
    <m/>
    <m/>
    <x v="0"/>
    <x v="0"/>
    <s v="HN008"/>
  </r>
  <r>
    <x v="7"/>
    <x v="7"/>
    <d v="2026-05-29T00:00:00"/>
    <s v="BH33358"/>
    <d v="2026-05-29T00:00:00"/>
    <s v="00037853"/>
    <s v="Bán hàng CÔNG TY CỔ PHẦN TRUNG TÂM THƯƠNG MẠI LOTTE VIỆT NAM - CHI NHÁNH TÂY HỒ theo hóa đơn 00037853"/>
    <n v="2482780"/>
    <n v="0"/>
    <n v="198622"/>
    <n v="2681402"/>
    <s v="Bán hàng"/>
    <m/>
    <m/>
    <n v="0"/>
    <n v="2681402"/>
    <n v="0"/>
    <n v="2681402"/>
    <d v="2026-05-29T00:00:00"/>
    <m/>
    <d v="2026-05-29T00:00:00"/>
    <n v="0"/>
    <m/>
    <n v="57.571878125003423"/>
    <s v="Nợ quá hạn từ 30 ngày đến 60 ngày"/>
    <d v="2026-05-29T00:00:00"/>
    <s v=""/>
    <m/>
    <m/>
    <x v="0"/>
    <x v="0"/>
    <s v="HN008"/>
  </r>
  <r>
    <x v="12"/>
    <x v="12"/>
    <d v="2026-05-29T00:00:00"/>
    <s v="BH33360"/>
    <d v="2026-05-29T00:00:00"/>
    <s v="00037854"/>
    <s v="Bán hàng CÔNG TY CỔ PHẦN TRUNG TÂM THƯƠNG MẠI LOTTE VIỆT NAM - CHI NHÁNH BA ĐÌNH theo hóa đơn 00037854"/>
    <n v="1648960"/>
    <n v="0"/>
    <n v="131917"/>
    <n v="1780877"/>
    <s v="Bán hàng"/>
    <m/>
    <m/>
    <n v="0"/>
    <n v="1780877"/>
    <n v="0"/>
    <n v="1780877"/>
    <d v="2026-05-29T00:00:00"/>
    <m/>
    <d v="2026-05-29T00:00:00"/>
    <n v="0"/>
    <m/>
    <n v="57.571878125003423"/>
    <s v="Nợ quá hạn từ 30 ngày đến 60 ngày"/>
    <d v="2026-05-29T00:00:00"/>
    <s v=""/>
    <m/>
    <m/>
    <x v="0"/>
    <x v="0"/>
    <s v="HN008"/>
  </r>
  <r>
    <x v="5"/>
    <x v="5"/>
    <d v="2026-05-30T00:00:00"/>
    <s v="BH15150"/>
    <d v="2026-05-29T00:00:00"/>
    <s v="00037855"/>
    <s v="TC260528-01006-00177"/>
    <n v="1262100"/>
    <n v="0"/>
    <n v="100968"/>
    <n v="1363068"/>
    <s v="Bán hàng"/>
    <m/>
    <m/>
    <n v="0"/>
    <n v="1363068"/>
    <n v="0"/>
    <n v="1363068"/>
    <d v="2026-05-29T00:00:00"/>
    <m/>
    <d v="2026-05-29T00:00:00"/>
    <n v="0"/>
    <m/>
    <n v="57.571878125003423"/>
    <s v="Nợ quá hạn từ 30 ngày đến 60 ngày"/>
    <d v="2026-05-29T00:00:00"/>
    <s v=""/>
    <m/>
    <m/>
    <x v="0"/>
    <x v="0"/>
    <s v="SG011"/>
  </r>
  <r>
    <x v="11"/>
    <x v="11"/>
    <d v="2026-05-30T00:00:00"/>
    <s v="BH15169"/>
    <d v="2026-05-30T00:00:00"/>
    <s v="00037888"/>
    <s v="260528-01003-00067"/>
    <n v="1172685"/>
    <n v="0"/>
    <n v="93815"/>
    <n v="1266500"/>
    <s v="Bán hàng"/>
    <m/>
    <m/>
    <n v="0"/>
    <n v="1266500"/>
    <n v="0"/>
    <n v="1266500"/>
    <d v="2026-05-30T00:00:00"/>
    <m/>
    <d v="2026-05-30T00:00:00"/>
    <n v="0"/>
    <m/>
    <n v="56.571878125003423"/>
    <s v="Nợ quá hạn từ 30 ngày đến 60 ngày"/>
    <d v="2026-05-30T00:00:00"/>
    <s v=""/>
    <m/>
    <m/>
    <x v="0"/>
    <x v="0"/>
    <s v="SG002"/>
  </r>
  <r>
    <x v="9"/>
    <x v="9"/>
    <d v="2026-06-01T00:00:00"/>
    <s v="BH15330"/>
    <d v="2026-06-01T00:00:00"/>
    <s v="00038004"/>
    <s v="260528-01012-00145"/>
    <n v="1262100"/>
    <n v="0"/>
    <n v="100968"/>
    <n v="1363068"/>
    <s v="Bán hàng"/>
    <m/>
    <m/>
    <n v="0"/>
    <n v="1363068"/>
    <n v="0"/>
    <n v="1363068"/>
    <d v="2026-06-01T00:00:00"/>
    <m/>
    <d v="2026-06-01T00:00:00"/>
    <n v="0"/>
    <m/>
    <n v="54.571878125003423"/>
    <s v="Nợ quá hạn từ 30 ngày đến 60 ngày"/>
    <d v="2026-06-01T00:00:00"/>
    <s v=""/>
    <m/>
    <m/>
    <x v="0"/>
    <x v="0"/>
    <s v="SG023"/>
  </r>
  <r>
    <x v="3"/>
    <x v="3"/>
    <d v="2026-06-02T00:00:00"/>
    <s v="020626LOTTE013"/>
    <d v="2026-06-02T00:00:00"/>
    <s v=""/>
    <s v="ĐÃ KIỂM TRA - HÀNG TRẢ - CÔNG TY CỔ PHẦN TRUNG TÂM THƯƠNG MẠI LOTTE VIỆT NAM - CHI NHÁNH VINH - SỐ PHIẾU: 0206LOTTE013 - PHIẾU NGÀY: 02/06/2026 -LOTTE-NAN-01-013"/>
    <n v="476043"/>
    <n v="0"/>
    <n v="38084"/>
    <n v="514127"/>
    <s v="Hàng trả"/>
    <m/>
    <m/>
    <n v="0"/>
    <n v="-514127"/>
    <n v="0"/>
    <n v="-514127"/>
    <d v="2026-06-02T00:00:00"/>
    <m/>
    <d v="2026-06-02T00:00:00"/>
    <n v="0"/>
    <m/>
    <n v="53.571878125003423"/>
    <s v="Nợ quá hạn từ 30 ngày đến 60 ngày"/>
    <d v="2026-06-02T00:00:00"/>
    <s v=""/>
    <m/>
    <m/>
    <x v="0"/>
    <x v="0"/>
    <s v="SG011"/>
  </r>
  <r>
    <x v="2"/>
    <x v="2"/>
    <d v="2026-06-02T00:00:00"/>
    <s v="BH15335"/>
    <d v="2026-06-01T00:00:00"/>
    <s v="00038037"/>
    <s v="TC260529-01009-00039"/>
    <n v="1565845"/>
    <n v="0"/>
    <n v="125268"/>
    <n v="1691113"/>
    <s v="Bán hàng"/>
    <m/>
    <m/>
    <n v="0"/>
    <n v="1691113"/>
    <n v="0"/>
    <n v="1691113"/>
    <d v="2026-06-01T00:00:00"/>
    <m/>
    <d v="2026-06-01T00:00:00"/>
    <n v="0"/>
    <m/>
    <n v="54.571878125003423"/>
    <s v="Nợ quá hạn từ 30 ngày đến 60 ngày"/>
    <d v="2026-06-01T00:00:00"/>
    <s v=""/>
    <m/>
    <m/>
    <x v="0"/>
    <x v="0"/>
    <s v="SG002"/>
  </r>
  <r>
    <x v="10"/>
    <x v="10"/>
    <d v="2026-06-02T00:00:00"/>
    <s v="BH15370"/>
    <d v="2026-06-02T00:00:00"/>
    <s v="00038067"/>
    <s v="260530-01005-00036"/>
    <n v="1262100"/>
    <n v="0"/>
    <n v="100968"/>
    <n v="1363068"/>
    <s v="Bán hàng"/>
    <m/>
    <m/>
    <n v="0"/>
    <n v="1363068"/>
    <n v="0"/>
    <n v="1363068"/>
    <d v="2026-06-02T00:00:00"/>
    <m/>
    <d v="2026-06-02T00:00:00"/>
    <n v="0"/>
    <m/>
    <n v="53.571878125003423"/>
    <s v="Nợ quá hạn từ 30 ngày đến 60 ngày"/>
    <d v="2026-06-02T00:00:00"/>
    <s v=""/>
    <m/>
    <m/>
    <x v="0"/>
    <x v="0"/>
    <s v="SG002"/>
  </r>
  <r>
    <x v="10"/>
    <x v="10"/>
    <d v="2026-06-02T00:00:00"/>
    <s v="BH15371"/>
    <d v="2026-06-02T00:00:00"/>
    <s v="00038068"/>
    <s v="260601-01005-00237"/>
    <n v="631050"/>
    <n v="0"/>
    <n v="50484"/>
    <n v="681534"/>
    <s v="Bán hàng"/>
    <m/>
    <m/>
    <n v="0"/>
    <n v="681534"/>
    <n v="0"/>
    <n v="681534"/>
    <d v="2026-06-02T00:00:00"/>
    <m/>
    <d v="2026-06-02T00:00:00"/>
    <n v="0"/>
    <m/>
    <n v="53.571878125003423"/>
    <s v="Nợ quá hạn từ 30 ngày đến 60 ngày"/>
    <d v="2026-06-02T00:00:00"/>
    <s v=""/>
    <m/>
    <m/>
    <x v="0"/>
    <x v="0"/>
    <s v="SG002"/>
  </r>
  <r>
    <x v="10"/>
    <x v="10"/>
    <d v="2026-06-02T00:00:00"/>
    <s v="BH15372"/>
    <d v="2026-06-02T00:00:00"/>
    <s v="00038069"/>
    <s v="260601-01005-00057"/>
    <n v="982790"/>
    <n v="0"/>
    <n v="78623"/>
    <n v="1061413"/>
    <s v="Bán hàng"/>
    <m/>
    <m/>
    <n v="0"/>
    <n v="1061413"/>
    <n v="0"/>
    <n v="1061413"/>
    <d v="2026-06-02T00:00:00"/>
    <m/>
    <d v="2026-06-02T00:00:00"/>
    <n v="0"/>
    <m/>
    <n v="53.571878125003423"/>
    <s v="Nợ quá hạn từ 30 ngày đến 60 ngày"/>
    <d v="2026-06-02T00:00:00"/>
    <s v=""/>
    <m/>
    <m/>
    <x v="0"/>
    <x v="0"/>
    <s v="SG002"/>
  </r>
  <r>
    <x v="1"/>
    <x v="1"/>
    <d v="2026-06-03T00:00:00"/>
    <s v="BH15668"/>
    <d v="2026-06-03T00:00:00"/>
    <s v="00038140"/>
    <s v="260529-01001-00200"/>
    <n v="1262100"/>
    <n v="0"/>
    <n v="100968"/>
    <n v="1363068"/>
    <s v="Bán hàng"/>
    <m/>
    <m/>
    <n v="0"/>
    <n v="1363068"/>
    <n v="0"/>
    <n v="1363068"/>
    <d v="2026-06-03T00:00:00"/>
    <m/>
    <d v="2026-06-03T00:00:00"/>
    <n v="0"/>
    <m/>
    <n v="52.571878125003423"/>
    <s v="Nợ quá hạn từ 30 ngày đến 60 ngày"/>
    <d v="2026-06-03T00:00:00"/>
    <s v=""/>
    <m/>
    <m/>
    <x v="0"/>
    <x v="0"/>
    <s v="SG009"/>
  </r>
  <r>
    <x v="1"/>
    <x v="1"/>
    <d v="2026-06-03T00:00:00"/>
    <s v="BH15669"/>
    <d v="2026-06-03T00:00:00"/>
    <s v="00038141"/>
    <s v="260602-01001-00227"/>
    <n v="1262100"/>
    <n v="0"/>
    <n v="100968"/>
    <n v="1363068"/>
    <s v="Bán hàng"/>
    <m/>
    <m/>
    <n v="0"/>
    <n v="1363068"/>
    <n v="0"/>
    <n v="1363068"/>
    <d v="2026-06-03T00:00:00"/>
    <m/>
    <d v="2026-06-03T00:00:00"/>
    <n v="0"/>
    <m/>
    <n v="52.571878125003423"/>
    <s v="Nợ quá hạn từ 30 ngày đến 60 ngày"/>
    <d v="2026-06-03T00:00:00"/>
    <s v=""/>
    <m/>
    <m/>
    <x v="0"/>
    <x v="0"/>
    <s v="SG009"/>
  </r>
  <r>
    <x v="6"/>
    <x v="6"/>
    <d v="2026-06-04T00:00:00"/>
    <s v="BH15705"/>
    <d v="2026-06-03T00:00:00"/>
    <s v="00039006"/>
    <s v="TC260601-01004-00162"/>
    <n v="982790"/>
    <n v="0"/>
    <n v="78623"/>
    <n v="1061413"/>
    <s v="Bán hàng"/>
    <m/>
    <m/>
    <n v="0"/>
    <n v="1061413"/>
    <n v="0"/>
    <n v="1061413"/>
    <d v="2026-06-03T00:00:00"/>
    <m/>
    <d v="2026-06-03T00:00:00"/>
    <n v="0"/>
    <m/>
    <n v="52.571878125003423"/>
    <s v="Nợ quá hạn từ 30 ngày đến 60 ngày"/>
    <d v="2026-06-03T00:00:00"/>
    <s v=""/>
    <m/>
    <m/>
    <x v="0"/>
    <x v="0"/>
    <s v="SG011"/>
  </r>
  <r>
    <x v="0"/>
    <x v="0"/>
    <d v="2026-06-04T00:00:00"/>
    <s v="BH15706"/>
    <d v="2026-06-03T00:00:00"/>
    <s v="00039007"/>
    <s v="TC260603-01011-00059"/>
    <n v="1029345"/>
    <n v="0"/>
    <n v="82348"/>
    <n v="1111693"/>
    <s v="Bán hàng"/>
    <m/>
    <m/>
    <n v="0"/>
    <n v="1111693"/>
    <n v="0"/>
    <n v="1111693"/>
    <d v="2026-06-03T00:00:00"/>
    <m/>
    <d v="2026-06-03T00:00:00"/>
    <n v="0"/>
    <m/>
    <n v="52.571878125003423"/>
    <s v="Nợ quá hạn từ 30 ngày đến 60 ngày"/>
    <d v="2026-06-03T00:00:00"/>
    <s v=""/>
    <m/>
    <m/>
    <x v="0"/>
    <x v="0"/>
    <s v="SG011"/>
  </r>
  <r>
    <x v="8"/>
    <x v="8"/>
    <d v="2026-06-05T00:00:00"/>
    <s v="BH15774"/>
    <d v="2026-06-05T00:00:00"/>
    <s v="00039479"/>
    <s v="260604-01010-00059"/>
    <n v="495595"/>
    <n v="0"/>
    <n v="39648"/>
    <n v="535243"/>
    <s v="Bán hàng"/>
    <m/>
    <m/>
    <n v="0"/>
    <n v="535243"/>
    <n v="0"/>
    <n v="535243"/>
    <d v="2026-06-05T00:00:00"/>
    <m/>
    <d v="2026-06-05T00:00:00"/>
    <n v="0"/>
    <m/>
    <n v="50.571878125003423"/>
    <s v="Nợ quá hạn từ 30 ngày đến 60 ngày"/>
    <d v="2026-06-05T00:00:00"/>
    <s v=""/>
    <m/>
    <m/>
    <x v="0"/>
    <x v="0"/>
    <s v="SG039"/>
  </r>
  <r>
    <x v="9"/>
    <x v="9"/>
    <d v="2026-06-05T00:00:00"/>
    <s v="BH15783"/>
    <d v="2026-06-05T00:00:00"/>
    <s v="00039489"/>
    <s v="260604-01012-00175"/>
    <n v="1262100"/>
    <n v="0"/>
    <n v="100968"/>
    <n v="1363068"/>
    <s v="Bán hàng"/>
    <m/>
    <m/>
    <n v="0"/>
    <n v="1363068"/>
    <n v="0"/>
    <n v="1363068"/>
    <d v="2026-06-05T00:00:00"/>
    <m/>
    <d v="2026-06-05T00:00:00"/>
    <n v="0"/>
    <m/>
    <n v="50.571878125003423"/>
    <s v="Nợ quá hạn từ 30 ngày đến 60 ngày"/>
    <d v="2026-06-05T00:00:00"/>
    <s v=""/>
    <m/>
    <m/>
    <x v="0"/>
    <x v="0"/>
    <s v="SG023"/>
  </r>
  <r>
    <x v="7"/>
    <x v="7"/>
    <d v="2026-06-05T00:00:00"/>
    <s v="BH34313"/>
    <d v="2026-06-05T00:00:00"/>
    <s v="00039506"/>
    <s v="Bán hàng CÔNG TY CỔ PHẦN TRUNG TÂM THƯƠNG MẠI LOTTE VIỆT NAM - CHI NHÁNH TÂY HỒ theo hóa đơn 00039506 ( đơn đặt ngày 1-6 )"/>
    <n v="2338795"/>
    <n v="0"/>
    <n v="187104"/>
    <n v="2525899"/>
    <s v="Bán hàng"/>
    <m/>
    <m/>
    <n v="0"/>
    <n v="2525899"/>
    <n v="0"/>
    <n v="2525899"/>
    <d v="2026-06-05T00:00:00"/>
    <m/>
    <d v="2026-06-05T00:00:00"/>
    <n v="0"/>
    <m/>
    <n v="50.571878125003423"/>
    <s v="Nợ quá hạn từ 30 ngày đến 60 ngày"/>
    <d v="2026-06-05T00:00:00"/>
    <s v=""/>
    <m/>
    <m/>
    <x v="0"/>
    <x v="0"/>
    <s v="HN008"/>
  </r>
  <r>
    <x v="5"/>
    <x v="5"/>
    <d v="2026-06-06T00:00:00"/>
    <s v="BH15806"/>
    <d v="2026-06-06T00:00:00"/>
    <s v="00039569"/>
    <s v="TC260604-01006-00056"/>
    <n v="1046840"/>
    <n v="0"/>
    <n v="83747"/>
    <n v="1130587"/>
    <s v="Bán hàng"/>
    <m/>
    <m/>
    <n v="0"/>
    <n v="1130587"/>
    <n v="0"/>
    <n v="1130587"/>
    <d v="2026-06-06T00:00:00"/>
    <m/>
    <d v="2026-06-06T00:00:00"/>
    <n v="0"/>
    <m/>
    <n v="49.571878125003423"/>
    <s v="Nợ quá hạn từ 30 ngày đến 60 ngày"/>
    <d v="2026-06-06T00:00:00"/>
    <s v=""/>
    <m/>
    <m/>
    <x v="0"/>
    <x v="0"/>
    <s v="SG011"/>
  </r>
  <r>
    <x v="1"/>
    <x v="1"/>
    <d v="2026-06-07T00:00:00"/>
    <s v="MDV00409"/>
    <d v="2026-06-07T00:00:00"/>
    <s v="6817"/>
    <s v="PHI HOAT DONG DUNG THU SAN PHAM T5.2026"/>
    <n v="200691"/>
    <n v="0"/>
    <n v="20069"/>
    <n v="220760"/>
    <s v="Giảm công nợ"/>
    <m/>
    <m/>
    <n v="0"/>
    <n v="-220760"/>
    <n v="0"/>
    <n v="-220760"/>
    <d v="2026-06-07T00:00:00"/>
    <m/>
    <d v="2026-06-07T00:00:00"/>
    <n v="0"/>
    <m/>
    <n v="48.571878125003423"/>
    <s v="Nợ quá hạn từ 30 ngày đến 60 ngày"/>
    <d v="2026-06-07T00:00:00"/>
    <s v=""/>
    <m/>
    <m/>
    <x v="0"/>
    <x v="0"/>
    <s v="SG009"/>
  </r>
  <r>
    <x v="1"/>
    <x v="1"/>
    <d v="2026-06-07T00:00:00"/>
    <s v="MDV00409"/>
    <d v="2026-06-11T00:00:00"/>
    <s v="7154"/>
    <s v="PHI DICH VU BAN HANG T5.2026"/>
    <n v="668969"/>
    <n v="0"/>
    <n v="53518"/>
    <n v="722487"/>
    <s v="Giảm công nợ"/>
    <m/>
    <m/>
    <n v="0"/>
    <n v="-722487"/>
    <n v="0"/>
    <n v="-722487"/>
    <d v="2026-06-11T00:00:00"/>
    <m/>
    <d v="2026-06-11T00:00:00"/>
    <n v="0"/>
    <m/>
    <n v="44.571878125003423"/>
    <s v="Nợ quá hạn từ 30 ngày đến 60 ngày"/>
    <d v="2026-06-11T00:00:00"/>
    <s v=""/>
    <m/>
    <m/>
    <x v="0"/>
    <x v="0"/>
    <s v="SG009"/>
  </r>
  <r>
    <x v="1"/>
    <x v="1"/>
    <d v="2026-06-08T00:00:00"/>
    <s v="BH15932"/>
    <d v="2026-06-06T00:00:00"/>
    <s v="00039615"/>
    <s v="260604-01001-00516"/>
    <n v="9254610"/>
    <n v="0"/>
    <n v="740369"/>
    <n v="9994979"/>
    <s v="Bán hàng"/>
    <m/>
    <m/>
    <n v="0"/>
    <n v="9994979"/>
    <n v="0"/>
    <n v="9994979"/>
    <d v="2026-06-06T00:00:00"/>
    <m/>
    <d v="2026-06-06T00:00:00"/>
    <n v="0"/>
    <m/>
    <n v="49.571878125003423"/>
    <s v="Nợ quá hạn từ 30 ngày đến 60 ngày"/>
    <d v="2026-06-06T00:00:00"/>
    <s v=""/>
    <m/>
    <m/>
    <x v="0"/>
    <x v="0"/>
    <s v="SG009"/>
  </r>
  <r>
    <x v="1"/>
    <x v="1"/>
    <d v="2026-06-08T00:00:00"/>
    <s v="BH15933"/>
    <d v="2026-06-06T00:00:00"/>
    <s v="00039616"/>
    <s v="260605-01001-00299"/>
    <n v="1262100"/>
    <n v="0"/>
    <n v="100968"/>
    <n v="1363068"/>
    <s v="Bán hàng"/>
    <m/>
    <m/>
    <n v="0"/>
    <n v="1363068"/>
    <n v="0"/>
    <n v="1363068"/>
    <d v="2026-06-06T00:00:00"/>
    <m/>
    <d v="2026-06-06T00:00:00"/>
    <n v="0"/>
    <m/>
    <n v="49.571878125003423"/>
    <s v="Nợ quá hạn từ 30 ngày đến 60 ngày"/>
    <d v="2026-06-06T00:00:00"/>
    <s v=""/>
    <m/>
    <m/>
    <x v="0"/>
    <x v="0"/>
    <s v="SG009"/>
  </r>
  <r>
    <x v="12"/>
    <x v="12"/>
    <d v="2026-06-08T00:00:00"/>
    <s v="BH34559"/>
    <d v="2026-06-08T00:00:00"/>
    <s v="00039625"/>
    <s v="Bán hàng CÔNG TY CỔ PHẦN TRUNG TÂM THƯƠNG MẠI LOTTE VIỆT NAM - CHI NHÁNH BA ĐÌNH theo hóa đơn 00039625"/>
    <n v="2911060"/>
    <n v="0"/>
    <n v="232885"/>
    <n v="3143945"/>
    <s v="Bán hàng"/>
    <m/>
    <m/>
    <n v="0"/>
    <n v="3143945"/>
    <n v="0"/>
    <n v="3143945"/>
    <d v="2026-06-08T00:00:00"/>
    <m/>
    <d v="2026-06-08T00:00:00"/>
    <n v="0"/>
    <m/>
    <n v="47.571878125003423"/>
    <s v="Nợ quá hạn từ 30 ngày đến 60 ngày"/>
    <d v="2026-06-08T00:00:00"/>
    <s v=""/>
    <m/>
    <m/>
    <x v="0"/>
    <x v="0"/>
    <s v="HN008"/>
  </r>
  <r>
    <x v="12"/>
    <x v="12"/>
    <d v="2026-06-08T00:00:00"/>
    <s v="BH34560"/>
    <d v="2026-06-08T00:00:00"/>
    <s v="00039626"/>
    <s v="Bán hàng CÔNG TY CỔ PHẦN TRUNG TÂM THƯƠNG MẠI LOTTE VIỆT NAM - CHI NHÁNH BA ĐÌNH theo hóa đơn 00039626"/>
    <n v="3450045"/>
    <n v="0"/>
    <n v="276004"/>
    <n v="3726049"/>
    <s v="Bán hàng"/>
    <m/>
    <m/>
    <n v="0"/>
    <n v="3726049"/>
    <n v="0"/>
    <n v="3726049"/>
    <d v="2026-06-08T00:00:00"/>
    <m/>
    <d v="2026-06-08T00:00:00"/>
    <n v="0"/>
    <m/>
    <n v="47.571878125003423"/>
    <s v="Nợ quá hạn từ 30 ngày đến 60 ngày"/>
    <d v="2026-06-08T00:00:00"/>
    <s v=""/>
    <m/>
    <m/>
    <x v="0"/>
    <x v="0"/>
    <s v="HN008"/>
  </r>
  <r>
    <x v="3"/>
    <x v="3"/>
    <d v="2026-06-08T00:00:00"/>
    <s v="MDV0003"/>
    <d v="2026-06-08T00:00:00"/>
    <s v="4694"/>
    <s v="PHÍ HOẠT ĐỘNG DÙNG THỬ SẢN PHẨM"/>
    <n v="199309"/>
    <n v="0"/>
    <n v="19931"/>
    <n v="219240"/>
    <s v="Giảm công nợ"/>
    <m/>
    <m/>
    <n v="0"/>
    <n v="-219240"/>
    <n v="0"/>
    <n v="-219240"/>
    <d v="2026-06-08T00:00:00"/>
    <m/>
    <d v="2026-06-08T00:00:00"/>
    <n v="0"/>
    <m/>
    <n v="47.571878125003423"/>
    <s v="Nợ quá hạn từ 30 ngày đến 60 ngày"/>
    <d v="2026-06-08T00:00:00"/>
    <s v=""/>
    <m/>
    <m/>
    <x v="0"/>
    <x v="0"/>
    <s v="SG011"/>
  </r>
  <r>
    <x v="3"/>
    <x v="3"/>
    <d v="2026-06-08T00:00:00"/>
    <s v="MDV0003"/>
    <d v="2026-06-08T00:00:00"/>
    <s v="4920"/>
    <s v="PHÍ BÁN HÀNG"/>
    <n v="664362"/>
    <n v="0"/>
    <n v="53149"/>
    <n v="717511"/>
    <s v="Giảm công nợ"/>
    <m/>
    <m/>
    <n v="0"/>
    <n v="-717511"/>
    <n v="0"/>
    <n v="-717511"/>
    <d v="2026-06-08T00:00:00"/>
    <m/>
    <d v="2026-06-08T00:00:00"/>
    <n v="0"/>
    <m/>
    <n v="47.571878125003423"/>
    <s v="Nợ quá hạn từ 30 ngày đến 60 ngày"/>
    <d v="2026-06-08T00:00:00"/>
    <s v=""/>
    <m/>
    <m/>
    <x v="0"/>
    <x v="0"/>
    <s v="SG011"/>
  </r>
  <r>
    <x v="12"/>
    <x v="12"/>
    <d v="2026-06-08T00:00:00"/>
    <s v="MDV0004"/>
    <d v="2026-06-08T00:00:00"/>
    <s v="3861"/>
    <s v="PHÍ HOẠT ĐỘNG DÙNG THỬ SẢN PHẨM"/>
    <n v="91498"/>
    <n v="0"/>
    <n v="9150"/>
    <n v="100648"/>
    <s v="Giảm công nợ"/>
    <m/>
    <m/>
    <n v="0"/>
    <n v="-100648"/>
    <n v="0"/>
    <n v="-100648"/>
    <d v="2026-06-08T00:00:00"/>
    <m/>
    <d v="2026-06-08T00:00:00"/>
    <n v="0"/>
    <m/>
    <n v="47.571878125003423"/>
    <s v="Nợ quá hạn từ 30 ngày đến 60 ngày"/>
    <d v="2026-06-08T00:00:00"/>
    <s v=""/>
    <m/>
    <m/>
    <x v="0"/>
    <x v="0"/>
    <s v="HN008"/>
  </r>
  <r>
    <x v="12"/>
    <x v="12"/>
    <d v="2026-06-08T00:00:00"/>
    <s v="MDV0004"/>
    <d v="2026-06-11T00:00:00"/>
    <s v="4112"/>
    <s v="PHÍ BÁN HÀNG"/>
    <n v="304992"/>
    <n v="0"/>
    <n v="24399"/>
    <n v="329391"/>
    <s v="Giảm công nợ"/>
    <m/>
    <m/>
    <n v="0"/>
    <n v="-329391"/>
    <n v="0"/>
    <n v="-329391"/>
    <d v="2026-06-11T00:00:00"/>
    <m/>
    <d v="2026-06-11T00:00:00"/>
    <n v="0"/>
    <m/>
    <n v="44.571878125003423"/>
    <s v="Nợ quá hạn từ 30 ngày đến 60 ngày"/>
    <d v="2026-06-11T00:00:00"/>
    <s v=""/>
    <m/>
    <m/>
    <x v="0"/>
    <x v="0"/>
    <s v="HN008"/>
  </r>
  <r>
    <x v="2"/>
    <x v="2"/>
    <d v="2026-06-08T00:00:00"/>
    <s v="MDV00406"/>
    <d v="2026-06-08T00:00:00"/>
    <s v="4708"/>
    <s v="PHI HOAT DONG DUNG THU SAN PHAM T5.2026"/>
    <n v="245883"/>
    <n v="0"/>
    <n v="24588"/>
    <n v="270471"/>
    <s v="Giảm công nợ"/>
    <m/>
    <m/>
    <n v="0"/>
    <n v="-270471"/>
    <n v="0"/>
    <n v="-270471"/>
    <d v="2026-06-08T00:00:00"/>
    <m/>
    <d v="2026-06-08T00:00:00"/>
    <n v="0"/>
    <m/>
    <n v="47.571878125003423"/>
    <s v="Nợ quá hạn từ 30 ngày đến 60 ngày"/>
    <d v="2026-06-08T00:00:00"/>
    <s v=""/>
    <m/>
    <m/>
    <x v="0"/>
    <x v="0"/>
    <s v="SG002"/>
  </r>
  <r>
    <x v="2"/>
    <x v="2"/>
    <d v="2026-06-08T00:00:00"/>
    <s v="MDV00406"/>
    <d v="2026-06-10T00:00:00"/>
    <s v="5010"/>
    <s v="PHI DICH VU BAN HANG T5.2026"/>
    <n v="819609"/>
    <n v="0"/>
    <n v="65569"/>
    <n v="885178"/>
    <s v="Giảm công nợ"/>
    <m/>
    <m/>
    <n v="0"/>
    <n v="-885178"/>
    <n v="0"/>
    <n v="-885178"/>
    <d v="2026-06-10T00:00:00"/>
    <m/>
    <d v="2026-06-10T00:00:00"/>
    <n v="0"/>
    <m/>
    <n v="45.571878125003423"/>
    <s v="Nợ quá hạn từ 30 ngày đến 60 ngày"/>
    <d v="2026-06-10T00:00:00"/>
    <s v=""/>
    <m/>
    <m/>
    <x v="0"/>
    <x v="0"/>
    <s v="SG002"/>
  </r>
  <r>
    <x v="11"/>
    <x v="11"/>
    <d v="2026-06-09T00:00:00"/>
    <s v="BH15966"/>
    <d v="2026-06-09T00:00:00"/>
    <s v="00039670"/>
    <s v="260607-01003-00017"/>
    <n v="1851730"/>
    <n v="0"/>
    <n v="148138"/>
    <n v="1999868"/>
    <s v="Bán hàng"/>
    <m/>
    <m/>
    <n v="0"/>
    <n v="1999868"/>
    <n v="0"/>
    <n v="1999868"/>
    <d v="2026-06-09T00:00:00"/>
    <m/>
    <d v="2026-06-09T00:00:00"/>
    <n v="0"/>
    <m/>
    <n v="46.571878125003423"/>
    <s v="Nợ quá hạn từ 30 ngày đến 60 ngày"/>
    <d v="2026-06-09T00:00:00"/>
    <s v=""/>
    <m/>
    <m/>
    <x v="0"/>
    <x v="0"/>
    <s v="SG002"/>
  </r>
  <r>
    <x v="11"/>
    <x v="11"/>
    <d v="2026-06-09T00:00:00"/>
    <s v="BH15967"/>
    <d v="2026-06-09T00:00:00"/>
    <s v="00039671"/>
    <s v="260604-01003-00055"/>
    <n v="1893150"/>
    <n v="0"/>
    <n v="151452"/>
    <n v="2044602"/>
    <s v="Bán hàng"/>
    <m/>
    <m/>
    <n v="0"/>
    <n v="2044602"/>
    <n v="0"/>
    <n v="2044602"/>
    <d v="2026-06-09T00:00:00"/>
    <m/>
    <d v="2026-06-09T00:00:00"/>
    <n v="0"/>
    <m/>
    <n v="46.571878125003423"/>
    <s v="Nợ quá hạn từ 30 ngày đến 60 ngày"/>
    <d v="2026-06-09T00:00:00"/>
    <s v=""/>
    <m/>
    <m/>
    <x v="0"/>
    <x v="0"/>
    <s v="SG002"/>
  </r>
  <r>
    <x v="10"/>
    <x v="10"/>
    <d v="2026-06-09T00:00:00"/>
    <s v="MDV00407"/>
    <d v="2026-06-09T00:00:00"/>
    <s v="4418"/>
    <s v="PHI HOAT DONG DUNG THU SAN PHAM T5.2026"/>
    <n v="59359"/>
    <n v="0"/>
    <n v="5936"/>
    <n v="65295"/>
    <s v="Giảm công nợ"/>
    <m/>
    <m/>
    <n v="0"/>
    <n v="-65295"/>
    <n v="0"/>
    <n v="-65295"/>
    <d v="2026-06-09T00:00:00"/>
    <m/>
    <d v="2026-06-09T00:00:00"/>
    <n v="0"/>
    <m/>
    <n v="46.571878125003423"/>
    <s v="Nợ quá hạn từ 30 ngày đến 60 ngày"/>
    <d v="2026-06-09T00:00:00"/>
    <s v=""/>
    <m/>
    <m/>
    <x v="0"/>
    <x v="0"/>
    <s v="SG002"/>
  </r>
  <r>
    <x v="10"/>
    <x v="10"/>
    <d v="2026-06-09T00:00:00"/>
    <s v="MDV00407"/>
    <d v="2026-06-09T00:00:00"/>
    <s v="4417"/>
    <s v="PHI DICH VU BAN HANG T5.2026"/>
    <n v="197862"/>
    <n v="0"/>
    <n v="15829"/>
    <n v="213691"/>
    <s v="Giảm công nợ"/>
    <m/>
    <m/>
    <n v="0"/>
    <n v="-213691"/>
    <n v="0"/>
    <n v="-213691"/>
    <d v="2026-06-09T00:00:00"/>
    <m/>
    <d v="2026-06-09T00:00:00"/>
    <n v="0"/>
    <m/>
    <n v="46.571878125003423"/>
    <s v="Nợ quá hạn từ 30 ngày đến 60 ngày"/>
    <d v="2026-06-09T00:00:00"/>
    <s v=""/>
    <m/>
    <m/>
    <x v="0"/>
    <x v="0"/>
    <s v="SG002"/>
  </r>
  <r>
    <x v="8"/>
    <x v="8"/>
    <d v="2026-06-09T00:00:00"/>
    <s v="MDV00411"/>
    <d v="2026-06-09T00:00:00"/>
    <s v="4082"/>
    <s v="PHI HOAT DONG DUNG THU SAN PHAM T5.2026"/>
    <n v="37143"/>
    <n v="0"/>
    <n v="3714"/>
    <n v="40857"/>
    <s v="Giảm công nợ"/>
    <m/>
    <m/>
    <n v="0"/>
    <n v="-40857"/>
    <n v="0"/>
    <n v="-40857"/>
    <d v="2026-06-09T00:00:00"/>
    <m/>
    <d v="2026-06-09T00:00:00"/>
    <n v="0"/>
    <m/>
    <n v="46.571878125003423"/>
    <s v="Nợ quá hạn từ 30 ngày đến 60 ngày"/>
    <d v="2026-06-09T00:00:00"/>
    <s v=""/>
    <m/>
    <m/>
    <x v="0"/>
    <x v="0"/>
    <s v="SG039"/>
  </r>
  <r>
    <x v="8"/>
    <x v="8"/>
    <d v="2026-06-09T00:00:00"/>
    <s v="MDV00411"/>
    <d v="2026-06-10T00:00:00"/>
    <s v="4322"/>
    <s v="PHI DICH VU BAN HANG T5.2026"/>
    <n v="123810"/>
    <n v="0"/>
    <n v="9905"/>
    <n v="133715"/>
    <s v="Giảm công nợ"/>
    <m/>
    <m/>
    <n v="0"/>
    <n v="-133715"/>
    <n v="0"/>
    <n v="-133715"/>
    <d v="2026-06-10T00:00:00"/>
    <m/>
    <d v="2026-06-10T00:00:00"/>
    <n v="0"/>
    <m/>
    <n v="45.571878125003423"/>
    <s v="Nợ quá hạn từ 30 ngày đến 60 ngày"/>
    <d v="2026-06-10T00:00:00"/>
    <s v=""/>
    <m/>
    <m/>
    <x v="0"/>
    <x v="0"/>
    <s v="SG039"/>
  </r>
  <r>
    <x v="4"/>
    <x v="4"/>
    <d v="2026-06-09T00:00:00"/>
    <s v="MDV00412"/>
    <d v="2026-06-09T00:00:00"/>
    <s v="4716"/>
    <s v="PHI HOAT DONG DUNG THU SAN PHAM T5.2026"/>
    <n v="151413"/>
    <n v="0"/>
    <n v="15141"/>
    <n v="166554"/>
    <s v="Giảm công nợ"/>
    <m/>
    <m/>
    <n v="0"/>
    <n v="-166554"/>
    <n v="0"/>
    <n v="-166554"/>
    <d v="2026-06-09T00:00:00"/>
    <m/>
    <d v="2026-06-09T00:00:00"/>
    <n v="0"/>
    <m/>
    <n v="46.571878125003423"/>
    <s v="Nợ quá hạn từ 30 ngày đến 60 ngày"/>
    <d v="2026-06-09T00:00:00"/>
    <s v=""/>
    <m/>
    <m/>
    <x v="0"/>
    <x v="0"/>
    <s v="SG011"/>
  </r>
  <r>
    <x v="4"/>
    <x v="4"/>
    <d v="2026-06-09T00:00:00"/>
    <s v="MDV00412"/>
    <d v="2026-06-09T00:00:00"/>
    <s v="4678"/>
    <s v="PHI DICH VU BAN HANG T5.2026"/>
    <n v="504709"/>
    <n v="0"/>
    <n v="40377"/>
    <n v="545086"/>
    <s v="Giảm công nợ"/>
    <m/>
    <m/>
    <n v="0"/>
    <n v="-545086"/>
    <n v="0"/>
    <n v="-545086"/>
    <d v="2026-06-09T00:00:00"/>
    <m/>
    <d v="2026-06-09T00:00:00"/>
    <n v="0"/>
    <m/>
    <n v="46.571878125003423"/>
    <s v="Nợ quá hạn từ 30 ngày đến 60 ngày"/>
    <d v="2026-06-09T00:00:00"/>
    <s v=""/>
    <m/>
    <m/>
    <x v="0"/>
    <x v="0"/>
    <s v="SG011"/>
  </r>
  <r>
    <x v="11"/>
    <x v="11"/>
    <d v="2026-06-09T00:00:00"/>
    <s v="MDV00437"/>
    <d v="2026-06-09T00:00:00"/>
    <s v="4327"/>
    <s v="PHI HOAT DONG DUNG THU SAN PHAM T5.2026"/>
    <n v="127057"/>
    <n v="0"/>
    <n v="12706"/>
    <n v="139763"/>
    <s v="Giảm công nợ"/>
    <m/>
    <m/>
    <n v="0"/>
    <n v="-139763"/>
    <n v="0"/>
    <n v="-139763"/>
    <d v="2026-06-09T00:00:00"/>
    <m/>
    <d v="2026-06-09T00:00:00"/>
    <n v="0"/>
    <m/>
    <n v="46.571878125003423"/>
    <s v="Nợ quá hạn từ 30 ngày đến 60 ngày"/>
    <d v="2026-06-09T00:00:00"/>
    <s v=""/>
    <m/>
    <m/>
    <x v="0"/>
    <x v="0"/>
    <s v="SG002"/>
  </r>
  <r>
    <x v="5"/>
    <x v="5"/>
    <d v="2026-06-10T00:00:00"/>
    <s v="2805LOTTE002"/>
    <d v="2026-05-28T00:00:00"/>
    <s v=""/>
    <s v="ĐÃ KIỂM TRA - HÀNG TRẢ - CÔNG TY CỔ PHẦN TRUNG TÂM THƯƠNG MẠI LOTTE VIỆT NAM - CHI NHÁNH BÌNH THUẬN - PHIẾU SỐ: 2805LOTTE002 - PHIẾU NGÀY: 28/05/2026 -LOTTE-BTN-00-002"/>
    <n v="825482"/>
    <n v="0"/>
    <n v="66039"/>
    <n v="891521"/>
    <s v="Hàng trả"/>
    <m/>
    <m/>
    <n v="0"/>
    <n v="-891521"/>
    <n v="0"/>
    <n v="-891521"/>
    <d v="2026-05-28T00:00:00"/>
    <m/>
    <d v="2026-05-28T00:00:00"/>
    <n v="0"/>
    <m/>
    <n v="58.571878125003423"/>
    <s v="Nợ quá hạn từ 30 ngày đến 60 ngày"/>
    <d v="2026-05-28T00:00:00"/>
    <s v=""/>
    <m/>
    <m/>
    <x v="0"/>
    <x v="0"/>
    <s v="SG011"/>
  </r>
  <r>
    <x v="1"/>
    <x v="1"/>
    <d v="2026-06-10T00:00:00"/>
    <s v="BC06/0023"/>
    <m/>
    <s v=""/>
    <s v="LOTTE VIETNAM T/toan Cong no"/>
    <n v="42743955"/>
    <n v="0"/>
    <n v="0"/>
    <n v="42743955"/>
    <s v="Giảm công nợ"/>
    <m/>
    <m/>
    <n v="0"/>
    <n v="-42743955"/>
    <n v="0"/>
    <n v="-42743955"/>
    <d v="2026-06-10T00:00:00"/>
    <m/>
    <d v="2026-06-10T00:00:00"/>
    <n v="0"/>
    <m/>
    <n v="45.571878125003423"/>
    <s v="Nợ quá hạn từ 30 ngày đến 60 ngày"/>
    <d v="2026-06-10T00:00:00"/>
    <s v=""/>
    <m/>
    <m/>
    <x v="0"/>
    <x v="0"/>
    <s v="SG009"/>
  </r>
  <r>
    <x v="10"/>
    <x v="10"/>
    <d v="2026-06-10T00:00:00"/>
    <s v="BH16067"/>
    <d v="2026-06-10T00:00:00"/>
    <s v="00039754"/>
    <s v="260608-01005-00280"/>
    <n v="1262100"/>
    <n v="0"/>
    <n v="100968"/>
    <n v="1363068"/>
    <s v="Bán hàng"/>
    <m/>
    <m/>
    <n v="0"/>
    <n v="1363068"/>
    <n v="0"/>
    <n v="1363068"/>
    <d v="2026-06-10T00:00:00"/>
    <m/>
    <d v="2026-06-10T00:00:00"/>
    <n v="0"/>
    <m/>
    <n v="45.571878125003423"/>
    <s v="Nợ quá hạn từ 30 ngày đến 60 ngày"/>
    <d v="2026-06-10T00:00:00"/>
    <s v=""/>
    <m/>
    <m/>
    <x v="0"/>
    <x v="0"/>
    <s v="SG002"/>
  </r>
  <r>
    <x v="5"/>
    <x v="5"/>
    <d v="2026-06-10T00:00:00"/>
    <s v="MDV00408"/>
    <d v="2026-06-10T00:00:00"/>
    <s v="5759"/>
    <s v="PHI HOAT DONG DUNG THU SAN PHAM T5.2026"/>
    <n v="90275"/>
    <n v="0"/>
    <n v="9028"/>
    <n v="99303"/>
    <s v="Giảm công nợ"/>
    <m/>
    <m/>
    <n v="0"/>
    <n v="-99303"/>
    <n v="0"/>
    <n v="-99303"/>
    <d v="2026-06-10T00:00:00"/>
    <m/>
    <d v="2026-06-10T00:00:00"/>
    <n v="0"/>
    <m/>
    <n v="45.571878125003423"/>
    <s v="Nợ quá hạn từ 30 ngày đến 60 ngày"/>
    <d v="2026-06-10T00:00:00"/>
    <s v=""/>
    <m/>
    <m/>
    <x v="0"/>
    <x v="0"/>
    <s v="SG011"/>
  </r>
  <r>
    <x v="5"/>
    <x v="5"/>
    <d v="2026-06-10T00:00:00"/>
    <s v="MDV00408"/>
    <d v="2026-06-08T00:00:00"/>
    <s v="5301"/>
    <s v="PHI DICH VU BAN HANG T5.2026"/>
    <n v="300916"/>
    <n v="0"/>
    <n v="24073"/>
    <n v="324989"/>
    <s v="Giảm công nợ"/>
    <m/>
    <m/>
    <n v="0"/>
    <n v="-324989"/>
    <n v="0"/>
    <n v="-324989"/>
    <d v="2026-06-08T00:00:00"/>
    <m/>
    <d v="2026-06-08T00:00:00"/>
    <n v="0"/>
    <m/>
    <n v="47.571878125003423"/>
    <s v="Nợ quá hạn từ 30 ngày đến 60 ngày"/>
    <d v="2026-06-08T00:00:00"/>
    <s v=""/>
    <m/>
    <m/>
    <x v="0"/>
    <x v="0"/>
    <s v="SG011"/>
  </r>
  <r>
    <x v="6"/>
    <x v="6"/>
    <d v="2026-06-11T00:00:00"/>
    <s v="BH16297"/>
    <d v="2026-06-10T00:00:00"/>
    <s v="00040548"/>
    <s v="TC260608-01004-00168"/>
    <n v="513090"/>
    <n v="0"/>
    <n v="41047"/>
    <n v="554137"/>
    <s v="Bán hàng"/>
    <m/>
    <m/>
    <n v="0"/>
    <n v="554137"/>
    <n v="0"/>
    <n v="554137"/>
    <d v="2026-06-10T00:00:00"/>
    <m/>
    <d v="2026-06-10T00:00:00"/>
    <n v="0"/>
    <m/>
    <n v="45.571878125003423"/>
    <s v="Nợ quá hạn từ 30 ngày đến 60 ngày"/>
    <d v="2026-06-10T00:00:00"/>
    <s v=""/>
    <m/>
    <m/>
    <x v="0"/>
    <x v="0"/>
    <s v="SG011"/>
  </r>
  <r>
    <x v="6"/>
    <x v="6"/>
    <d v="2026-06-11T00:00:00"/>
    <s v="BH16298"/>
    <d v="2026-06-10T00:00:00"/>
    <s v="00040549"/>
    <s v="TC260608-01004-00491"/>
    <n v="589630"/>
    <n v="0"/>
    <n v="47170"/>
    <n v="636800"/>
    <s v="Bán hàng"/>
    <m/>
    <m/>
    <n v="0"/>
    <n v="636800"/>
    <n v="0"/>
    <n v="636800"/>
    <d v="2026-06-10T00:00:00"/>
    <m/>
    <d v="2026-06-10T00:00:00"/>
    <n v="0"/>
    <m/>
    <n v="45.571878125003423"/>
    <s v="Nợ quá hạn từ 30 ngày đến 60 ngày"/>
    <d v="2026-06-10T00:00:00"/>
    <s v=""/>
    <m/>
    <m/>
    <x v="0"/>
    <x v="0"/>
    <s v="SG011"/>
  </r>
  <r>
    <x v="3"/>
    <x v="3"/>
    <d v="2026-06-11T00:00:00"/>
    <s v="BH16299"/>
    <d v="2026-06-10T00:00:00"/>
    <s v="00040550"/>
    <s v="TC260610-01016-00009"/>
    <n v="6080970"/>
    <n v="0"/>
    <n v="486478"/>
    <n v="6567448"/>
    <s v="Bán hàng"/>
    <m/>
    <m/>
    <n v="0"/>
    <n v="6567448"/>
    <n v="0"/>
    <n v="6567448"/>
    <d v="2026-06-10T00:00:00"/>
    <m/>
    <d v="2026-06-10T00:00:00"/>
    <n v="0"/>
    <m/>
    <n v="45.571878125003423"/>
    <s v="Nợ quá hạn từ 30 ngày đến 60 ngày"/>
    <d v="2026-06-10T00:00:00"/>
    <s v=""/>
    <m/>
    <m/>
    <x v="0"/>
    <x v="0"/>
    <s v="SG011"/>
  </r>
  <r>
    <x v="4"/>
    <x v="4"/>
    <d v="2026-06-11T00:00:00"/>
    <s v="BH16300"/>
    <d v="2026-06-10T00:00:00"/>
    <s v="00040551"/>
    <s v="TC260610-01013-00091"/>
    <n v="1618975"/>
    <n v="0"/>
    <n v="129518"/>
    <n v="1748493"/>
    <s v="Bán hàng"/>
    <m/>
    <m/>
    <n v="0"/>
    <n v="1748493"/>
    <n v="0"/>
    <n v="1748493"/>
    <d v="2026-06-10T00:00:00"/>
    <m/>
    <d v="2026-06-10T00:00:00"/>
    <n v="0"/>
    <m/>
    <n v="45.571878125003423"/>
    <s v="Nợ quá hạn từ 30 ngày đến 60 ngày"/>
    <d v="2026-06-10T00:00:00"/>
    <s v=""/>
    <m/>
    <m/>
    <x v="0"/>
    <x v="0"/>
    <s v="SG011"/>
  </r>
  <r>
    <x v="0"/>
    <x v="0"/>
    <d v="2026-06-11T00:00:00"/>
    <s v="BH16301"/>
    <d v="2026-06-10T00:00:00"/>
    <s v="00040552"/>
    <s v="TC260610-01011-00051"/>
    <n v="1893150"/>
    <n v="0"/>
    <n v="151452"/>
    <n v="2044602"/>
    <s v="Bán hàng"/>
    <m/>
    <m/>
    <n v="0"/>
    <n v="2044602"/>
    <n v="0"/>
    <n v="2044602"/>
    <d v="2026-06-10T00:00:00"/>
    <m/>
    <d v="2026-06-10T00:00:00"/>
    <n v="0"/>
    <m/>
    <n v="45.571878125003423"/>
    <s v="Nợ quá hạn từ 30 ngày đến 60 ngày"/>
    <d v="2026-06-10T00:00:00"/>
    <s v=""/>
    <m/>
    <m/>
    <x v="0"/>
    <x v="0"/>
    <s v="SG011"/>
  </r>
  <r>
    <x v="7"/>
    <x v="7"/>
    <d v="2026-06-11T00:00:00"/>
    <s v="BH34859"/>
    <d v="2026-06-11T00:00:00"/>
    <s v="00040593"/>
    <s v="Bán hàng CÔNG TY CỔ PHẦN TRUNG TÂM THƯƠNG MẠI LOTTE VIỆT NAM - CHI NHÁNH TÂY HỒ theo hóa đơn 00040593"/>
    <n v="1757695"/>
    <n v="0"/>
    <n v="140616"/>
    <n v="1898311"/>
    <s v="Bán hàng"/>
    <m/>
    <m/>
    <n v="0"/>
    <n v="1898311"/>
    <n v="0"/>
    <n v="1898311"/>
    <d v="2026-06-11T00:00:00"/>
    <m/>
    <d v="2026-06-11T00:00:00"/>
    <n v="0"/>
    <m/>
    <n v="44.571878125003423"/>
    <s v="Nợ quá hạn từ 30 ngày đến 60 ngày"/>
    <d v="2026-06-11T00:00:00"/>
    <s v=""/>
    <m/>
    <m/>
    <x v="0"/>
    <x v="0"/>
    <s v="HN008"/>
  </r>
  <r>
    <x v="7"/>
    <x v="7"/>
    <d v="2026-06-11T00:00:00"/>
    <s v="BH34860"/>
    <d v="2026-06-11T00:00:00"/>
    <s v="00040594"/>
    <s v="Bán hàng CÔNG TY CỔ PHẦN TRUNG TÂM THƯƠNG MẠI LOTTE VIỆT NAM - CHI NHÁNH TÂY HỒ theo hóa đơn 00040594"/>
    <n v="1262100"/>
    <n v="0"/>
    <n v="100968"/>
    <n v="1363068"/>
    <s v="Bán hàng"/>
    <m/>
    <m/>
    <n v="0"/>
    <n v="1363068"/>
    <n v="0"/>
    <n v="1363068"/>
    <d v="2026-06-11T00:00:00"/>
    <m/>
    <d v="2026-06-11T00:00:00"/>
    <n v="0"/>
    <m/>
    <n v="44.571878125003423"/>
    <s v="Nợ quá hạn từ 30 ngày đến 60 ngày"/>
    <d v="2026-06-11T00:00:00"/>
    <s v=""/>
    <m/>
    <m/>
    <x v="0"/>
    <x v="0"/>
    <s v="HN008"/>
  </r>
  <r>
    <x v="13"/>
    <x v="13"/>
    <d v="2026-06-11T00:00:00"/>
    <s v="MDV00410"/>
    <d v="2026-06-11T00:00:00"/>
    <s v="4789"/>
    <s v="PHI HOAT DONG DUNG THU SAN PHAM T5.2026"/>
    <n v="45366"/>
    <n v="0"/>
    <n v="4537"/>
    <n v="49903"/>
    <s v="Giảm công nợ"/>
    <m/>
    <m/>
    <n v="0"/>
    <n v="-49903"/>
    <n v="0"/>
    <n v="-49903"/>
    <d v="2026-06-11T00:00:00"/>
    <m/>
    <d v="2026-06-11T00:00:00"/>
    <n v="0"/>
    <m/>
    <n v="44.571878125003423"/>
    <s v="Nợ quá hạn từ 30 ngày đến 60 ngày"/>
    <d v="2026-06-11T00:00:00"/>
    <s v=""/>
    <m/>
    <m/>
    <x v="0"/>
    <x v="0"/>
    <s v="SG023"/>
  </r>
  <r>
    <x v="13"/>
    <x v="13"/>
    <d v="2026-06-11T00:00:00"/>
    <s v="MDV00410"/>
    <d v="2026-06-09T00:00:00"/>
    <s v="4369"/>
    <s v="PHI DICH VU BAN HANG T5.2026"/>
    <n v="151221"/>
    <n v="0"/>
    <n v="12098"/>
    <n v="163319"/>
    <s v="Giảm công nợ"/>
    <m/>
    <m/>
    <n v="0"/>
    <n v="-163319"/>
    <n v="0"/>
    <n v="-163319"/>
    <d v="2026-06-09T00:00:00"/>
    <m/>
    <d v="2026-06-09T00:00:00"/>
    <n v="0"/>
    <m/>
    <n v="46.571878125003423"/>
    <s v="Nợ quá hạn từ 30 ngày đến 60 ngày"/>
    <d v="2026-06-09T00:00:00"/>
    <s v=""/>
    <m/>
    <m/>
    <x v="0"/>
    <x v="0"/>
    <s v="SG023"/>
  </r>
  <r>
    <x v="4"/>
    <x v="4"/>
    <d v="2026-06-11T00:00:00"/>
    <s v="MDV00413"/>
    <d v="2026-06-11T00:00:00"/>
    <s v="3862"/>
    <s v="PHI HOAT DONG DUNG THU SAN PHAM T5.2026"/>
    <n v="32884"/>
    <n v="0"/>
    <n v="3288"/>
    <n v="36172"/>
    <s v="Giảm công nợ"/>
    <m/>
    <m/>
    <n v="0"/>
    <n v="-36172"/>
    <n v="0"/>
    <n v="-36172"/>
    <d v="2026-06-11T00:00:00"/>
    <m/>
    <d v="2026-06-11T00:00:00"/>
    <n v="0"/>
    <m/>
    <n v="44.571878125003423"/>
    <s v="Nợ quá hạn từ 30 ngày đến 60 ngày"/>
    <d v="2026-06-11T00:00:00"/>
    <s v=""/>
    <m/>
    <m/>
    <x v="0"/>
    <x v="0"/>
    <s v="SG011"/>
  </r>
  <r>
    <x v="4"/>
    <x v="4"/>
    <d v="2026-06-11T00:00:00"/>
    <s v="MDV00413"/>
    <d v="2026-06-11T00:00:00"/>
    <s v="4119"/>
    <s v="PHI DICH VU BAN HANG T5.2026"/>
    <n v="109615"/>
    <n v="0"/>
    <n v="8769"/>
    <n v="118384"/>
    <s v="Giảm công nợ"/>
    <m/>
    <m/>
    <n v="0"/>
    <n v="-118384"/>
    <n v="0"/>
    <n v="-118384"/>
    <d v="2026-06-11T00:00:00"/>
    <m/>
    <d v="2026-06-11T00:00:00"/>
    <n v="0"/>
    <m/>
    <n v="44.571878125003423"/>
    <s v="Nợ quá hạn từ 30 ngày đến 60 ngày"/>
    <d v="2026-06-11T00:00:00"/>
    <s v=""/>
    <m/>
    <m/>
    <x v="0"/>
    <x v="0"/>
    <s v="SG011"/>
  </r>
  <r>
    <x v="10"/>
    <x v="10"/>
    <d v="2026-06-12T00:00:00"/>
    <s v="BH16395"/>
    <d v="2026-06-12T00:00:00"/>
    <s v="00040980"/>
    <s v="260611-01005-00062"/>
    <n v="533750"/>
    <n v="0"/>
    <n v="42700"/>
    <n v="576450"/>
    <s v="Bán hàng"/>
    <m/>
    <m/>
    <n v="0"/>
    <n v="576450"/>
    <n v="0"/>
    <n v="576450"/>
    <d v="2026-06-12T00:00:00"/>
    <m/>
    <d v="2026-06-12T00:00:00"/>
    <n v="0"/>
    <m/>
    <n v="43.571878125003423"/>
    <s v="Nợ quá hạn từ 30 ngày đến 60 ngày"/>
    <d v="2026-06-12T00:00:00"/>
    <s v=""/>
    <m/>
    <m/>
    <x v="0"/>
    <x v="0"/>
    <s v="SG002"/>
  </r>
  <r>
    <x v="10"/>
    <x v="10"/>
    <d v="2026-06-12T00:00:00"/>
    <s v="BH16396"/>
    <d v="2026-06-12T00:00:00"/>
    <s v="00040981"/>
    <s v="260611-01005-00061"/>
    <n v="495595"/>
    <n v="0"/>
    <n v="39648"/>
    <n v="535243"/>
    <s v="Bán hàng"/>
    <m/>
    <m/>
    <n v="0"/>
    <n v="535243"/>
    <n v="0"/>
    <n v="535243"/>
    <d v="2026-06-12T00:00:00"/>
    <m/>
    <d v="2026-06-12T00:00:00"/>
    <n v="0"/>
    <m/>
    <n v="43.571878125003423"/>
    <s v="Nợ quá hạn từ 30 ngày đến 60 ngày"/>
    <d v="2026-06-12T00:00:00"/>
    <s v=""/>
    <m/>
    <m/>
    <x v="0"/>
    <x v="0"/>
    <s v="SG002"/>
  </r>
  <r>
    <x v="1"/>
    <x v="1"/>
    <d v="2026-06-13T00:00:00"/>
    <s v="BH16406"/>
    <d v="2026-06-12T00:00:00"/>
    <s v="00041132"/>
    <s v="260612-01001-00235"/>
    <n v="1262100"/>
    <n v="0"/>
    <n v="100968"/>
    <n v="1363068"/>
    <s v="Bán hàng"/>
    <m/>
    <m/>
    <n v="0"/>
    <n v="1363068"/>
    <n v="0"/>
    <n v="1363068"/>
    <d v="2026-06-12T00:00:00"/>
    <m/>
    <d v="2026-06-12T00:00:00"/>
    <n v="0"/>
    <m/>
    <n v="43.571878125003423"/>
    <s v="Nợ quá hạn từ 30 ngày đến 60 ngày"/>
    <d v="2026-06-12T00:00:00"/>
    <s v=""/>
    <m/>
    <m/>
    <x v="0"/>
    <x v="0"/>
    <s v="SG009"/>
  </r>
  <r>
    <x v="1"/>
    <x v="1"/>
    <d v="2026-06-13T00:00:00"/>
    <s v="BH16407"/>
    <d v="2026-06-12T00:00:00"/>
    <s v="00041124"/>
    <s v="260609-01001-00238"/>
    <n v="1262100"/>
    <n v="0"/>
    <n v="100968"/>
    <n v="1363068"/>
    <s v="Bán hàng"/>
    <m/>
    <m/>
    <n v="0"/>
    <n v="1363068"/>
    <n v="0"/>
    <n v="1363068"/>
    <d v="2026-06-12T00:00:00"/>
    <m/>
    <d v="2026-06-12T00:00:00"/>
    <n v="0"/>
    <m/>
    <n v="43.571878125003423"/>
    <s v="Nợ quá hạn từ 30 ngày đến 60 ngày"/>
    <d v="2026-06-12T00:00:00"/>
    <s v=""/>
    <m/>
    <m/>
    <x v="0"/>
    <x v="0"/>
    <s v="SG009"/>
  </r>
  <r>
    <x v="9"/>
    <x v="9"/>
    <d v="2026-06-13T00:00:00"/>
    <s v="BH16408"/>
    <d v="2026-06-12T00:00:00"/>
    <s v="00041125"/>
    <s v="260610-01012-00077"/>
    <n v="7543600"/>
    <n v="0"/>
    <n v="603488"/>
    <n v="8147088"/>
    <s v="Bán hàng"/>
    <m/>
    <m/>
    <n v="0"/>
    <n v="8147088"/>
    <n v="0"/>
    <n v="8147088"/>
    <d v="2026-06-12T00:00:00"/>
    <m/>
    <d v="2026-06-12T00:00:00"/>
    <n v="0"/>
    <m/>
    <n v="43.571878125003423"/>
    <s v="Nợ quá hạn từ 30 ngày đến 60 ngày"/>
    <d v="2026-06-12T00:00:00"/>
    <s v=""/>
    <m/>
    <m/>
    <x v="0"/>
    <x v="0"/>
    <s v="SG023"/>
  </r>
  <r>
    <x v="6"/>
    <x v="6"/>
    <d v="2026-06-13T00:00:00"/>
    <s v="BH16416"/>
    <d v="2026-06-12T00:00:00"/>
    <s v="00041138"/>
    <s v="TC260611-01004-00036"/>
    <n v="513090"/>
    <n v="0"/>
    <n v="41047"/>
    <n v="554137"/>
    <s v="Bán hàng"/>
    <m/>
    <m/>
    <n v="0"/>
    <n v="554137"/>
    <n v="0"/>
    <n v="554137"/>
    <d v="2026-06-12T00:00:00"/>
    <m/>
    <d v="2026-06-12T00:00:00"/>
    <n v="0"/>
    <m/>
    <n v="43.571878125003423"/>
    <s v="Nợ quá hạn từ 30 ngày đến 60 ngày"/>
    <d v="2026-06-12T00:00:00"/>
    <s v=""/>
    <m/>
    <m/>
    <x v="0"/>
    <x v="0"/>
    <s v="SG011"/>
  </r>
  <r>
    <x v="6"/>
    <x v="6"/>
    <d v="2026-06-13T00:00:00"/>
    <s v="BH16417"/>
    <d v="2026-06-12T00:00:00"/>
    <s v="00041139"/>
    <s v="TC260611-01004-00155"/>
    <n v="1220680"/>
    <n v="0"/>
    <n v="97654"/>
    <n v="1318334"/>
    <s v="Bán hàng"/>
    <m/>
    <m/>
    <n v="0"/>
    <n v="1318334"/>
    <n v="0"/>
    <n v="1318334"/>
    <d v="2026-06-12T00:00:00"/>
    <m/>
    <d v="2026-06-12T00:00:00"/>
    <n v="0"/>
    <m/>
    <n v="43.571878125003423"/>
    <s v="Nợ quá hạn từ 30 ngày đến 60 ngày"/>
    <d v="2026-06-12T00:00:00"/>
    <s v=""/>
    <m/>
    <m/>
    <x v="0"/>
    <x v="0"/>
    <s v="SG011"/>
  </r>
  <r>
    <x v="5"/>
    <x v="5"/>
    <d v="2026-06-13T00:00:00"/>
    <s v="BH16418"/>
    <d v="2026-06-12T00:00:00"/>
    <s v="00041140"/>
    <s v="TC260611-01006-00024"/>
    <n v="631050"/>
    <n v="0"/>
    <n v="50484"/>
    <n v="681534"/>
    <s v="Bán hàng"/>
    <m/>
    <m/>
    <n v="0"/>
    <n v="681534"/>
    <n v="0"/>
    <n v="681534"/>
    <d v="2026-06-12T00:00:00"/>
    <m/>
    <d v="2026-06-12T00:00:00"/>
    <n v="0"/>
    <m/>
    <n v="43.571878125003423"/>
    <s v="Nợ quá hạn từ 30 ngày đến 60 ngày"/>
    <d v="2026-06-12T00:00:00"/>
    <s v=""/>
    <m/>
    <m/>
    <x v="0"/>
    <x v="0"/>
    <s v="SG011"/>
  </r>
  <r>
    <x v="5"/>
    <x v="5"/>
    <d v="2026-06-13T00:00:00"/>
    <s v="BH16419"/>
    <d v="2026-06-12T00:00:00"/>
    <s v="00041141"/>
    <s v="TC260611-01006-00159"/>
    <n v="589630"/>
    <n v="0"/>
    <n v="47170"/>
    <n v="636800"/>
    <s v="Bán hàng"/>
    <m/>
    <m/>
    <n v="0"/>
    <n v="636800"/>
    <n v="0"/>
    <n v="636800"/>
    <d v="2026-06-12T00:00:00"/>
    <m/>
    <d v="2026-06-12T00:00:00"/>
    <n v="0"/>
    <m/>
    <n v="43.571878125003423"/>
    <s v="Nợ quá hạn từ 30 ngày đến 60 ngày"/>
    <d v="2026-06-12T00:00:00"/>
    <s v=""/>
    <m/>
    <m/>
    <x v="0"/>
    <x v="0"/>
    <s v="SG011"/>
  </r>
  <r>
    <x v="7"/>
    <x v="7"/>
    <d v="2026-06-15T00:00:00"/>
    <s v="MDV0006"/>
    <d v="2026-06-15T00:00:00"/>
    <s v="4667"/>
    <s v="PHÍ HOẠT ĐỘNG DÙNG THỬ SẢN PHẨM"/>
    <n v="205982"/>
    <n v="0"/>
    <n v="20598"/>
    <n v="226580"/>
    <s v="Giảm công nợ"/>
    <m/>
    <m/>
    <n v="0"/>
    <n v="-226580"/>
    <n v="0"/>
    <n v="-226580"/>
    <d v="2026-06-15T00:00:00"/>
    <m/>
    <d v="2026-06-15T00:00:00"/>
    <n v="0"/>
    <m/>
    <n v="40.571878125003423"/>
    <s v="Nợ quá hạn từ 30 ngày đến 60 ngày"/>
    <d v="2026-06-15T00:00:00"/>
    <s v=""/>
    <m/>
    <m/>
    <x v="0"/>
    <x v="0"/>
    <s v="HN008"/>
  </r>
  <r>
    <x v="7"/>
    <x v="7"/>
    <d v="2026-06-15T00:00:00"/>
    <s v="MDV0006"/>
    <d v="2026-06-15T00:00:00"/>
    <s v="4415"/>
    <s v="PHÍ BÁN HÀNG"/>
    <n v="686608"/>
    <n v="0"/>
    <n v="54929"/>
    <n v="741537"/>
    <s v="Giảm công nợ"/>
    <m/>
    <m/>
    <n v="0"/>
    <n v="-741537"/>
    <n v="0"/>
    <n v="-741537"/>
    <d v="2026-06-15T00:00:00"/>
    <m/>
    <d v="2026-06-15T00:00:00"/>
    <n v="0"/>
    <m/>
    <n v="40.571878125003423"/>
    <s v="Nợ quá hạn từ 30 ngày đến 60 ngày"/>
    <d v="2026-06-15T00:00:00"/>
    <s v=""/>
    <m/>
    <m/>
    <x v="0"/>
    <x v="0"/>
    <s v="HN008"/>
  </r>
  <r>
    <x v="6"/>
    <x v="6"/>
    <d v="2026-06-15T00:00:00"/>
    <s v="MDV00435"/>
    <d v="2026-06-15T00:00:00"/>
    <s v="6316"/>
    <s v="PHI HOAT DONG DUNG THU SAN PHAM T5.2026"/>
    <n v="104202"/>
    <n v="0"/>
    <n v="10420"/>
    <n v="114622"/>
    <s v="Giảm công nợ"/>
    <m/>
    <m/>
    <n v="0"/>
    <n v="-114622"/>
    <n v="0"/>
    <n v="-114622"/>
    <d v="2026-06-15T00:00:00"/>
    <m/>
    <d v="2026-06-15T00:00:00"/>
    <n v="0"/>
    <m/>
    <n v="40.571878125003423"/>
    <s v="Nợ quá hạn từ 30 ngày đến 60 ngày"/>
    <d v="2026-06-15T00:00:00"/>
    <s v=""/>
    <m/>
    <m/>
    <x v="0"/>
    <x v="0"/>
    <s v="SG011"/>
  </r>
  <r>
    <x v="6"/>
    <x v="6"/>
    <d v="2026-06-15T00:00:00"/>
    <s v="MDV00435"/>
    <d v="2026-06-09T00:00:00"/>
    <s v="5815"/>
    <s v="PHI DICH VU BAN HANG T5.2026"/>
    <n v="347341"/>
    <n v="0"/>
    <n v="27787"/>
    <n v="375128"/>
    <s v="Giảm công nợ"/>
    <m/>
    <m/>
    <n v="0"/>
    <n v="-375128"/>
    <n v="0"/>
    <n v="-375128"/>
    <d v="2026-06-09T00:00:00"/>
    <m/>
    <d v="2026-06-09T00:00:00"/>
    <n v="0"/>
    <m/>
    <n v="46.571878125003423"/>
    <s v="Nợ quá hạn từ 30 ngày đến 60 ngày"/>
    <d v="2026-06-09T00:00:00"/>
    <s v=""/>
    <m/>
    <m/>
    <x v="0"/>
    <x v="0"/>
    <s v="SG011"/>
  </r>
  <r>
    <x v="2"/>
    <x v="2"/>
    <d v="2026-06-16T00:00:00"/>
    <s v="BH16599"/>
    <d v="2026-06-15T00:00:00"/>
    <s v="00041228"/>
    <s v="TC260612-01009-00117"/>
    <n v="2524200"/>
    <n v="0"/>
    <n v="201936"/>
    <n v="2726136"/>
    <s v="Bán hàng"/>
    <m/>
    <m/>
    <n v="0"/>
    <n v="2726136"/>
    <n v="0"/>
    <n v="2726136"/>
    <d v="2026-06-15T00:00:00"/>
    <m/>
    <d v="2026-06-15T00:00:00"/>
    <n v="0"/>
    <m/>
    <n v="40.571878125003423"/>
    <s v="Nợ quá hạn từ 30 ngày đến 60 ngày"/>
    <d v="2026-06-15T00:00:00"/>
    <s v=""/>
    <m/>
    <m/>
    <x v="0"/>
    <x v="0"/>
    <s v="SG002"/>
  </r>
  <r>
    <x v="9"/>
    <x v="9"/>
    <d v="2026-06-16T00:00:00"/>
    <s v="BH16651"/>
    <d v="2026-06-16T00:00:00"/>
    <s v="00041293"/>
    <s v="260615-01012-00325"/>
    <n v="1893150"/>
    <n v="0"/>
    <n v="151452"/>
    <n v="2044602"/>
    <s v="Bán hàng"/>
    <m/>
    <m/>
    <n v="0"/>
    <n v="2044602"/>
    <n v="0"/>
    <n v="2044602"/>
    <d v="2026-06-16T00:00:00"/>
    <m/>
    <d v="2026-06-16T00:00:00"/>
    <n v="0"/>
    <m/>
    <n v="39.571878125003423"/>
    <s v="Nợ quá hạn từ 30 ngày đến 60 ngày"/>
    <d v="2026-06-16T00:00:00"/>
    <s v=""/>
    <m/>
    <m/>
    <x v="0"/>
    <x v="0"/>
    <s v="SG023"/>
  </r>
  <r>
    <x v="11"/>
    <x v="11"/>
    <d v="2026-06-17T00:00:00"/>
    <s v="BH16678"/>
    <d v="2026-06-17T00:00:00"/>
    <s v="00041331"/>
    <s v="260615-01003-00042"/>
    <n v="2264485"/>
    <n v="0"/>
    <n v="181159"/>
    <n v="2445644"/>
    <s v="Bán hàng"/>
    <m/>
    <m/>
    <n v="0"/>
    <n v="2445644"/>
    <n v="0"/>
    <n v="2445644"/>
    <d v="2026-06-17T00:00:00"/>
    <m/>
    <d v="2026-06-17T00:00:00"/>
    <n v="0"/>
    <m/>
    <n v="38.571878125003423"/>
    <s v="Nợ quá hạn từ 30 ngày đến 60 ngày"/>
    <d v="2026-06-17T00:00:00"/>
    <s v=""/>
    <m/>
    <m/>
    <x v="0"/>
    <x v="0"/>
    <s v="SG002"/>
  </r>
  <r>
    <x v="9"/>
    <x v="9"/>
    <d v="2026-06-17T00:00:00"/>
    <s v="MDV00434"/>
    <d v="2026-06-17T00:00:00"/>
    <s v="6439"/>
    <s v="PHI HOAT DONG DUNG THU SAN PHAM T5.2026"/>
    <n v="193299"/>
    <n v="0"/>
    <n v="19330"/>
    <n v="212629"/>
    <s v="Giảm công nợ"/>
    <m/>
    <m/>
    <n v="0"/>
    <n v="-212629"/>
    <n v="0"/>
    <n v="-212629"/>
    <d v="2026-06-17T00:00:00"/>
    <m/>
    <d v="2026-06-17T00:00:00"/>
    <n v="0"/>
    <m/>
    <n v="38.571878125003423"/>
    <s v="Nợ quá hạn từ 30 ngày đến 60 ngày"/>
    <d v="2026-06-17T00:00:00"/>
    <s v=""/>
    <m/>
    <m/>
    <x v="0"/>
    <x v="0"/>
    <s v="SG023"/>
  </r>
  <r>
    <x v="9"/>
    <x v="9"/>
    <d v="2026-06-17T00:00:00"/>
    <s v="MDV00434"/>
    <d v="2026-06-10T00:00:00"/>
    <s v="5792"/>
    <s v="PHI DICH VU BAN HANG T5.2026"/>
    <n v="644331"/>
    <n v="0"/>
    <n v="51546"/>
    <n v="695877"/>
    <s v="Giảm công nợ"/>
    <m/>
    <m/>
    <n v="0"/>
    <n v="-695877"/>
    <n v="0"/>
    <n v="-695877"/>
    <d v="2026-06-10T00:00:00"/>
    <m/>
    <d v="2026-06-10T00:00:00"/>
    <n v="0"/>
    <m/>
    <n v="45.571878125003423"/>
    <s v="Nợ quá hạn từ 30 ngày đến 60 ngày"/>
    <d v="2026-06-10T00:00:00"/>
    <s v=""/>
    <m/>
    <m/>
    <x v="0"/>
    <x v="0"/>
    <s v="SG023"/>
  </r>
  <r>
    <x v="4"/>
    <x v="4"/>
    <d v="2026-06-18T00:00:00"/>
    <s v="BH16702"/>
    <d v="2026-06-17T00:00:00"/>
    <s v="00041940"/>
    <s v="TC260616-01013-00161"/>
    <n v="1639735"/>
    <n v="0"/>
    <n v="131179"/>
    <n v="1770914"/>
    <s v="Bán hàng"/>
    <m/>
    <m/>
    <n v="0"/>
    <n v="1770914"/>
    <n v="0"/>
    <n v="1770914"/>
    <d v="2026-06-17T00:00:00"/>
    <m/>
    <d v="2026-06-17T00:00:00"/>
    <n v="0"/>
    <m/>
    <n v="38.571878125003423"/>
    <s v="Nợ quá hạn từ 30 ngày đến 60 ngày"/>
    <d v="2026-06-17T00:00:00"/>
    <s v=""/>
    <m/>
    <m/>
    <x v="0"/>
    <x v="0"/>
    <s v="SG011"/>
  </r>
  <r>
    <x v="6"/>
    <x v="6"/>
    <d v="2026-06-18T00:00:00"/>
    <s v="BH16703"/>
    <d v="2026-06-17T00:00:00"/>
    <s v="00041941"/>
    <s v="TC260615-01004-00142"/>
    <n v="513090"/>
    <n v="0"/>
    <n v="41047"/>
    <n v="554137"/>
    <s v="Bán hàng"/>
    <m/>
    <m/>
    <n v="0"/>
    <n v="554137"/>
    <n v="0"/>
    <n v="554137"/>
    <d v="2026-06-17T00:00:00"/>
    <m/>
    <d v="2026-06-17T00:00:00"/>
    <n v="0"/>
    <m/>
    <n v="38.571878125003423"/>
    <s v="Nợ quá hạn từ 30 ngày đến 60 ngày"/>
    <d v="2026-06-17T00:00:00"/>
    <s v=""/>
    <m/>
    <m/>
    <x v="0"/>
    <x v="0"/>
    <s v="SG011"/>
  </r>
  <r>
    <x v="6"/>
    <x v="6"/>
    <d v="2026-06-18T00:00:00"/>
    <s v="BH16704"/>
    <d v="2026-06-17T00:00:00"/>
    <s v="00041942"/>
    <s v="TC260615-01004-00481"/>
    <n v="1220680"/>
    <n v="0"/>
    <n v="97654"/>
    <n v="1318334"/>
    <s v="Bán hàng"/>
    <m/>
    <m/>
    <n v="0"/>
    <n v="1318334"/>
    <n v="0"/>
    <n v="1318334"/>
    <d v="2026-06-17T00:00:00"/>
    <m/>
    <d v="2026-06-17T00:00:00"/>
    <n v="0"/>
    <m/>
    <n v="38.571878125003423"/>
    <s v="Nợ quá hạn từ 30 ngày đến 60 ngày"/>
    <d v="2026-06-17T00:00:00"/>
    <s v=""/>
    <m/>
    <m/>
    <x v="0"/>
    <x v="0"/>
    <s v="SG011"/>
  </r>
  <r>
    <x v="5"/>
    <x v="5"/>
    <d v="2026-06-18T00:00:00"/>
    <s v="BH16705"/>
    <d v="2026-06-17T00:00:00"/>
    <s v="00041943"/>
    <s v="TC260615-01006-00119"/>
    <n v="495595"/>
    <n v="0"/>
    <n v="39648"/>
    <n v="535243"/>
    <s v="Bán hàng"/>
    <m/>
    <m/>
    <n v="0"/>
    <n v="535243"/>
    <n v="0"/>
    <n v="535243"/>
    <d v="2026-06-17T00:00:00"/>
    <m/>
    <d v="2026-06-17T00:00:00"/>
    <n v="0"/>
    <m/>
    <n v="38.571878125003423"/>
    <s v="Nợ quá hạn từ 30 ngày đến 60 ngày"/>
    <d v="2026-06-17T00:00:00"/>
    <s v=""/>
    <m/>
    <m/>
    <x v="0"/>
    <x v="0"/>
    <s v="SG011"/>
  </r>
  <r>
    <x v="5"/>
    <x v="5"/>
    <d v="2026-06-18T00:00:00"/>
    <s v="BH16706"/>
    <d v="2026-06-17T00:00:00"/>
    <s v="00041944"/>
    <s v="TC260615-01006-00267"/>
    <n v="631050"/>
    <n v="0"/>
    <n v="50484"/>
    <n v="681534"/>
    <s v="Bán hàng"/>
    <m/>
    <m/>
    <n v="0"/>
    <n v="681534"/>
    <n v="0"/>
    <n v="681534"/>
    <d v="2026-06-17T00:00:00"/>
    <m/>
    <d v="2026-06-17T00:00:00"/>
    <n v="0"/>
    <m/>
    <n v="38.571878125003423"/>
    <s v="Nợ quá hạn từ 30 ngày đến 60 ngày"/>
    <d v="2026-06-17T00:00:00"/>
    <s v=""/>
    <m/>
    <m/>
    <x v="0"/>
    <x v="0"/>
    <s v="SG011"/>
  </r>
  <r>
    <x v="1"/>
    <x v="1"/>
    <d v="2026-06-18T00:00:00"/>
    <s v="BH16723"/>
    <d v="2026-06-18T00:00:00"/>
    <s v="00041959"/>
    <s v="260617-01001-00235"/>
    <n v="1262100"/>
    <n v="0"/>
    <n v="100968"/>
    <n v="1363068"/>
    <s v="Bán hàng"/>
    <m/>
    <m/>
    <n v="0"/>
    <n v="1363068"/>
    <n v="0"/>
    <n v="1363068"/>
    <d v="2026-06-18T00:00:00"/>
    <m/>
    <d v="2026-06-18T00:00:00"/>
    <n v="0"/>
    <m/>
    <n v="37.571878125003423"/>
    <s v="Nợ quá hạn từ 30 ngày đến 60 ngày"/>
    <d v="2026-06-18T00:00:00"/>
    <s v=""/>
    <m/>
    <m/>
    <x v="0"/>
    <x v="0"/>
    <s v="SG009"/>
  </r>
  <r>
    <x v="1"/>
    <x v="1"/>
    <d v="2026-06-18T00:00:00"/>
    <s v="BH16724"/>
    <d v="2026-06-18T00:00:00"/>
    <s v="00041960"/>
    <s v="260615-01001-00385"/>
    <n v="3703460"/>
    <n v="0"/>
    <n v="296277"/>
    <n v="3999737"/>
    <s v="Bán hàng"/>
    <m/>
    <m/>
    <n v="0"/>
    <n v="3999737"/>
    <n v="0"/>
    <n v="3999737"/>
    <d v="2026-06-18T00:00:00"/>
    <m/>
    <d v="2026-06-18T00:00:00"/>
    <n v="0"/>
    <m/>
    <n v="37.571878125003423"/>
    <s v="Nợ quá hạn từ 30 ngày đến 60 ngày"/>
    <d v="2026-06-18T00:00:00"/>
    <s v=""/>
    <m/>
    <m/>
    <x v="0"/>
    <x v="0"/>
    <s v="SG009"/>
  </r>
  <r>
    <x v="7"/>
    <x v="7"/>
    <d v="2026-06-18T00:00:00"/>
    <s v="BH36136"/>
    <d v="2026-06-18T00:00:00"/>
    <s v="00042431"/>
    <s v="Bán hàng CÔNG TY CỔ PHẦN TRUNG TÂM THƯƠNG MẠI LOTTE VIỆT NAM - CHI NHÁNH TÂY HỒ theo hóa đơn 00042431"/>
    <n v="3244480"/>
    <n v="0"/>
    <n v="259558"/>
    <n v="3504038"/>
    <s v="Bán hàng"/>
    <m/>
    <m/>
    <n v="0"/>
    <n v="3504038"/>
    <n v="0"/>
    <n v="3504038"/>
    <d v="2026-06-18T00:00:00"/>
    <m/>
    <d v="2026-06-18T00:00:00"/>
    <n v="0"/>
    <m/>
    <n v="37.571878125003423"/>
    <s v="Nợ quá hạn từ 30 ngày đến 60 ngày"/>
    <d v="2026-06-18T00:00:00"/>
    <s v=""/>
    <m/>
    <m/>
    <x v="0"/>
    <x v="0"/>
    <s v="HN008"/>
  </r>
  <r>
    <x v="7"/>
    <x v="7"/>
    <d v="2026-06-18T00:00:00"/>
    <s v="BH36137"/>
    <d v="2026-06-18T00:00:00"/>
    <s v="00042432"/>
    <s v="Bán hàng CÔNG TY CỔ PHẦN TRUNG TÂM THƯƠNG MẠI LOTTE VIỆT NAM - CHI NHÁNH TÂY HỒ theo hóa đơn 00042432"/>
    <n v="1486785"/>
    <n v="0"/>
    <n v="118943"/>
    <n v="1605728"/>
    <s v="Bán hàng"/>
    <m/>
    <m/>
    <n v="0"/>
    <n v="1605728"/>
    <n v="0"/>
    <n v="1605728"/>
    <d v="2026-06-18T00:00:00"/>
    <m/>
    <d v="2026-06-18T00:00:00"/>
    <n v="0"/>
    <m/>
    <n v="37.571878125003423"/>
    <s v="Nợ quá hạn từ 30 ngày đến 60 ngày"/>
    <d v="2026-06-18T00:00:00"/>
    <s v=""/>
    <m/>
    <m/>
    <x v="0"/>
    <x v="0"/>
    <s v="HN008"/>
  </r>
  <r>
    <x v="1"/>
    <x v="1"/>
    <d v="2026-06-18T00:00:00"/>
    <s v="MDV022026"/>
    <m/>
    <s v=""/>
    <s v="Phạt vi phạm giao hàng tháng 02.2026"/>
    <n v="1561709"/>
    <n v="0"/>
    <n v="0"/>
    <n v="1561709"/>
    <s v="Giảm công nợ"/>
    <m/>
    <m/>
    <n v="0"/>
    <n v="-1561709"/>
    <n v="0"/>
    <n v="-1561709"/>
    <d v="2026-06-18T00:00:00"/>
    <m/>
    <d v="2026-06-18T00:00:00"/>
    <n v="0"/>
    <m/>
    <n v="37.571878125003423"/>
    <s v="Nợ quá hạn từ 30 ngày đến 60 ngày"/>
    <d v="2026-06-18T00:00:00"/>
    <s v=""/>
    <m/>
    <m/>
    <x v="0"/>
    <x v="0"/>
    <s v="SG009"/>
  </r>
  <r>
    <x v="1"/>
    <x v="1"/>
    <d v="2026-06-18T00:00:00"/>
    <s v="MDV022027"/>
    <m/>
    <s v=""/>
    <s v="Phạt vi phạm giao hàng tháng 02.2026"/>
    <n v="182633"/>
    <n v="0"/>
    <n v="0"/>
    <n v="182633"/>
    <s v="Giảm công nợ"/>
    <m/>
    <m/>
    <n v="0"/>
    <n v="-182633"/>
    <n v="0"/>
    <n v="-182633"/>
    <d v="2026-06-18T00:00:00"/>
    <m/>
    <d v="2026-06-18T00:00:00"/>
    <n v="0"/>
    <m/>
    <n v="37.571878125003423"/>
    <s v="Nợ quá hạn từ 30 ngày đến 60 ngày"/>
    <d v="2026-06-18T00:00:00"/>
    <s v=""/>
    <m/>
    <m/>
    <x v="0"/>
    <x v="0"/>
    <s v="SG009"/>
  </r>
  <r>
    <x v="7"/>
    <x v="7"/>
    <d v="2026-06-18T00:00:00"/>
    <s v="NVK00017"/>
    <m/>
    <s v=""/>
    <s v="Tiền chiết khấu - &lt;Chiết khấu cơ bản tháng 04/2026 kèm bảng kê số 07042026/BKHD/NT-LOTTE Ngày 18 tháng 06 năm 2026&gt;"/>
    <n v="265279"/>
    <n v="0"/>
    <n v="0"/>
    <n v="265279"/>
    <s v="Giảm công nợ"/>
    <m/>
    <m/>
    <n v="0"/>
    <n v="-265279"/>
    <n v="0"/>
    <n v="-265279"/>
    <d v="2026-06-18T00:00:00"/>
    <m/>
    <d v="2026-06-18T00:00:00"/>
    <n v="0"/>
    <m/>
    <n v="37.571878125003423"/>
    <s v="Nợ quá hạn từ 30 ngày đến 60 ngày"/>
    <d v="2026-06-18T00:00:00"/>
    <s v=""/>
    <m/>
    <m/>
    <x v="0"/>
    <x v="0"/>
    <s v="HN008"/>
  </r>
  <r>
    <x v="7"/>
    <x v="7"/>
    <d v="2026-06-18T00:00:00"/>
    <s v="NVK00017"/>
    <m/>
    <s v=""/>
    <s v="Tiền thuế GTGT - &lt;Chiết khấu cơ bản tháng 04/2026 kèm bảng kê số 07042026/BKHD/NT-LOTTE Ngày 18 tháng 06 năm 2026&gt;"/>
    <n v="21222"/>
    <n v="0"/>
    <n v="0"/>
    <n v="21222"/>
    <s v="Giảm công nợ"/>
    <m/>
    <m/>
    <n v="0"/>
    <n v="-21222"/>
    <n v="0"/>
    <n v="-21222"/>
    <d v="2026-06-18T00:00:00"/>
    <m/>
    <d v="2026-06-18T00:00:00"/>
    <n v="0"/>
    <m/>
    <n v="37.571878125003423"/>
    <s v="Nợ quá hạn từ 30 ngày đến 60 ngày"/>
    <d v="2026-06-18T00:00:00"/>
    <s v=""/>
    <m/>
    <m/>
    <x v="0"/>
    <x v="0"/>
    <s v="HN008"/>
  </r>
  <r>
    <x v="7"/>
    <x v="7"/>
    <d v="2026-06-18T00:00:00"/>
    <s v="NVK00018"/>
    <m/>
    <s v=""/>
    <s v="Tiền chiết khấu-&lt;Chiết khấu cơ bản tháng 04/2026 kèm bảng kê số 14042026/BKHD/NT-LOTTE ngày 18 tháng 06 năm 2026&gt;"/>
    <n v="728140"/>
    <n v="0"/>
    <n v="0"/>
    <n v="728140"/>
    <s v="Giảm công nợ"/>
    <m/>
    <m/>
    <n v="0"/>
    <n v="-728140"/>
    <n v="0"/>
    <n v="-728140"/>
    <d v="2026-06-18T00:00:00"/>
    <m/>
    <d v="2026-06-18T00:00:00"/>
    <n v="0"/>
    <m/>
    <n v="37.571878125003423"/>
    <s v="Nợ quá hạn từ 30 ngày đến 60 ngày"/>
    <d v="2026-06-18T00:00:00"/>
    <s v=""/>
    <m/>
    <m/>
    <x v="0"/>
    <x v="0"/>
    <s v="HN008"/>
  </r>
  <r>
    <x v="7"/>
    <x v="7"/>
    <d v="2026-06-18T00:00:00"/>
    <s v="NVK00018"/>
    <m/>
    <s v=""/>
    <s v="Tiền thuế GTGT-&lt;Chiết khấu cơ bản tháng 04/2026 kèm bảng kê số 14042026/BKHD/NT-LOTTE ngày 18 tháng 06 năm 2026&gt;"/>
    <n v="58251"/>
    <n v="0"/>
    <n v="0"/>
    <n v="58251"/>
    <s v="Giảm công nợ"/>
    <m/>
    <m/>
    <n v="0"/>
    <n v="-58251"/>
    <n v="0"/>
    <n v="-58251"/>
    <d v="2026-06-18T00:00:00"/>
    <m/>
    <d v="2026-06-18T00:00:00"/>
    <n v="0"/>
    <m/>
    <n v="37.571878125003423"/>
    <s v="Nợ quá hạn từ 30 ngày đến 60 ngày"/>
    <d v="2026-06-18T00:00:00"/>
    <s v=""/>
    <m/>
    <m/>
    <x v="0"/>
    <x v="0"/>
    <s v="HN008"/>
  </r>
  <r>
    <x v="3"/>
    <x v="3"/>
    <d v="2026-06-18T00:00:00"/>
    <s v="NVK00071"/>
    <m/>
    <s v=""/>
    <s v="Tiền chiết khấu-&lt;Chiết khấu cơ bản tháng 04/2026 kèm bảng kê số 13042026/BKHD/NT-LOTTE Ngày 18 tháng 06 năm 2026&gt;"/>
    <n v="779072"/>
    <n v="0"/>
    <n v="0"/>
    <n v="779072"/>
    <s v="Giảm công nợ"/>
    <m/>
    <m/>
    <n v="0"/>
    <n v="-779072"/>
    <n v="0"/>
    <n v="-779072"/>
    <d v="2026-06-18T00:00:00"/>
    <m/>
    <d v="2026-06-18T00:00:00"/>
    <n v="0"/>
    <m/>
    <n v="37.571878125003423"/>
    <s v="Nợ quá hạn từ 30 ngày đến 60 ngày"/>
    <d v="2026-06-18T00:00:00"/>
    <s v=""/>
    <m/>
    <m/>
    <x v="0"/>
    <x v="0"/>
    <s v="SG011"/>
  </r>
  <r>
    <x v="3"/>
    <x v="3"/>
    <d v="2026-06-18T00:00:00"/>
    <s v="NVK00071"/>
    <m/>
    <s v=""/>
    <s v="Tiền thuế GTGT-&lt;Chiết khấu cơ bản tháng 04/2026 kèm bảng kê số 13042026/BKHD/NT-LOTTE Ngày 18 tháng 06 năm 2026&gt;"/>
    <n v="62326"/>
    <n v="0"/>
    <n v="0"/>
    <n v="62326"/>
    <s v="Giảm công nợ"/>
    <m/>
    <m/>
    <n v="0"/>
    <n v="-62326"/>
    <n v="0"/>
    <n v="-62326"/>
    <d v="2026-06-18T00:00:00"/>
    <m/>
    <d v="2026-06-18T00:00:00"/>
    <n v="0"/>
    <m/>
    <n v="37.571878125003423"/>
    <s v="Nợ quá hạn từ 30 ngày đến 60 ngày"/>
    <d v="2026-06-18T00:00:00"/>
    <s v=""/>
    <m/>
    <m/>
    <x v="0"/>
    <x v="0"/>
    <s v="SG011"/>
  </r>
  <r>
    <x v="3"/>
    <x v="3"/>
    <d v="2026-06-18T00:00:00"/>
    <s v="NVK00072"/>
    <m/>
    <s v=""/>
    <s v="Tiền chiết khấu-&lt;Chiết khấu cơ bản tháng 04/2026 kèm bảng kê số 12042026/BKHD/NT-LOTTE Ngày 18 tháng 06 năm 2026&gt;"/>
    <n v="807584"/>
    <n v="0"/>
    <n v="0"/>
    <n v="807584"/>
    <s v="Giảm công nợ"/>
    <m/>
    <m/>
    <n v="0"/>
    <n v="-807584"/>
    <n v="0"/>
    <n v="-807584"/>
    <d v="2026-06-18T00:00:00"/>
    <m/>
    <d v="2026-06-18T00:00:00"/>
    <n v="0"/>
    <m/>
    <n v="37.571878125003423"/>
    <s v="Nợ quá hạn từ 30 ngày đến 60 ngày"/>
    <d v="2026-06-18T00:00:00"/>
    <s v=""/>
    <m/>
    <m/>
    <x v="0"/>
    <x v="0"/>
    <s v="SG011"/>
  </r>
  <r>
    <x v="3"/>
    <x v="3"/>
    <d v="2026-06-18T00:00:00"/>
    <s v="NVK00072"/>
    <m/>
    <s v=""/>
    <s v="Tiền thuế GTGT-&lt;Chiết khấu cơ bản tháng 04/2026 kèm bảng kê số 12042026/BKHD/NT-LOTTE Ngày 18 tháng 06 năm 2026&gt;"/>
    <n v="64607"/>
    <n v="0"/>
    <n v="0"/>
    <n v="64607"/>
    <s v="Giảm công nợ"/>
    <m/>
    <m/>
    <n v="0"/>
    <n v="-64607"/>
    <n v="0"/>
    <n v="-64607"/>
    <d v="2026-06-18T00:00:00"/>
    <m/>
    <d v="2026-06-18T00:00:00"/>
    <n v="0"/>
    <m/>
    <n v="37.571878125003423"/>
    <s v="Nợ quá hạn từ 30 ngày đến 60 ngày"/>
    <d v="2026-06-18T00:00:00"/>
    <s v=""/>
    <m/>
    <m/>
    <x v="0"/>
    <x v="0"/>
    <s v="SG011"/>
  </r>
  <r>
    <x v="3"/>
    <x v="3"/>
    <d v="2026-06-18T00:00:00"/>
    <s v="NVK00073"/>
    <m/>
    <s v=""/>
    <s v="Tiền chiết khấu-&lt;Chiết khấu cơ bản tháng 04/2026 kèm bảng kê số 11042026/BKHD/NT-LOTTE Ngày 18 tháng 06 năm 2026&gt;"/>
    <n v="1277016"/>
    <n v="0"/>
    <n v="0"/>
    <n v="1277016"/>
    <s v="Giảm công nợ"/>
    <m/>
    <m/>
    <n v="0"/>
    <n v="-1277016"/>
    <n v="0"/>
    <n v="-1277016"/>
    <d v="2026-06-18T00:00:00"/>
    <m/>
    <d v="2026-06-18T00:00:00"/>
    <n v="0"/>
    <m/>
    <n v="37.571878125003423"/>
    <s v="Nợ quá hạn từ 30 ngày đến 60 ngày"/>
    <d v="2026-06-18T00:00:00"/>
    <s v=""/>
    <m/>
    <m/>
    <x v="0"/>
    <x v="0"/>
    <s v="SG011"/>
  </r>
  <r>
    <x v="3"/>
    <x v="3"/>
    <d v="2026-06-18T00:00:00"/>
    <s v="NVK00073"/>
    <m/>
    <s v=""/>
    <s v="Tiền thuế GTGT-&lt;Chiết khấu cơ bản tháng 04/2026 kèm bảng kê số 11042026/BKHD/NT-LOTTE Ngày 18 tháng 06 năm 2026&gt;"/>
    <n v="102161"/>
    <n v="0"/>
    <n v="0"/>
    <n v="102161"/>
    <s v="Giảm công nợ"/>
    <m/>
    <m/>
    <n v="0"/>
    <n v="-102161"/>
    <n v="0"/>
    <n v="-102161"/>
    <d v="2026-06-18T00:00:00"/>
    <m/>
    <d v="2026-06-18T00:00:00"/>
    <n v="0"/>
    <m/>
    <n v="37.571878125003423"/>
    <s v="Nợ quá hạn từ 30 ngày đến 60 ngày"/>
    <d v="2026-06-18T00:00:00"/>
    <s v=""/>
    <m/>
    <m/>
    <x v="0"/>
    <x v="0"/>
    <s v="SG011"/>
  </r>
  <r>
    <x v="3"/>
    <x v="3"/>
    <d v="2026-06-18T00:00:00"/>
    <s v="NVK00074"/>
    <m/>
    <s v=""/>
    <s v="Tiền chiết khấu-&lt;Chiết khấu cơ bản tháng 04/2026 kèm bảng kê số 10042026/BKHD/NT-LOTTE Ngày 18 tháng 06 năm 2026&gt;"/>
    <n v="527974"/>
    <n v="0"/>
    <n v="0"/>
    <n v="527974"/>
    <s v="Giảm công nợ"/>
    <m/>
    <m/>
    <n v="0"/>
    <n v="-527974"/>
    <n v="0"/>
    <n v="-527974"/>
    <d v="2026-06-18T00:00:00"/>
    <m/>
    <d v="2026-06-18T00:00:00"/>
    <n v="0"/>
    <m/>
    <n v="37.571878125003423"/>
    <s v="Nợ quá hạn từ 30 ngày đến 60 ngày"/>
    <d v="2026-06-18T00:00:00"/>
    <s v=""/>
    <m/>
    <m/>
    <x v="0"/>
    <x v="0"/>
    <s v="SG011"/>
  </r>
  <r>
    <x v="3"/>
    <x v="3"/>
    <d v="2026-06-18T00:00:00"/>
    <s v="NVK00074"/>
    <m/>
    <s v=""/>
    <s v="Tiền thuế GTGT-&lt;Chiết khấu cơ bản tháng 04/2026 kèm bảng kê số 10042026/BKHD/NT-LOTTE Ngày 18 tháng 06 năm 2026&gt;"/>
    <n v="42238"/>
    <n v="0"/>
    <n v="0"/>
    <n v="42238"/>
    <s v="Giảm công nợ"/>
    <m/>
    <m/>
    <n v="0"/>
    <n v="-42238"/>
    <n v="0"/>
    <n v="-42238"/>
    <d v="2026-06-18T00:00:00"/>
    <m/>
    <d v="2026-06-18T00:00:00"/>
    <n v="0"/>
    <m/>
    <n v="37.571878125003423"/>
    <s v="Nợ quá hạn từ 30 ngày đến 60 ngày"/>
    <d v="2026-06-18T00:00:00"/>
    <s v=""/>
    <m/>
    <m/>
    <x v="0"/>
    <x v="0"/>
    <s v="SG011"/>
  </r>
  <r>
    <x v="3"/>
    <x v="3"/>
    <d v="2026-06-18T00:00:00"/>
    <s v="NVK00075"/>
    <m/>
    <s v=""/>
    <s v="Tiền chiết khấu-&lt;Chiết khấu cơ bản tháng 04/2026 kèm bảng kê số 09042026/BKHD/NT-LOTTE Ngày 18 tháng 06 năm 2026&gt;"/>
    <n v="82487"/>
    <n v="0"/>
    <n v="0"/>
    <n v="82487"/>
    <s v="Giảm công nợ"/>
    <m/>
    <m/>
    <n v="0"/>
    <n v="-82487"/>
    <n v="0"/>
    <n v="-82487"/>
    <d v="2026-06-18T00:00:00"/>
    <m/>
    <d v="2026-06-18T00:00:00"/>
    <n v="0"/>
    <m/>
    <n v="37.571878125003423"/>
    <s v="Nợ quá hạn từ 30 ngày đến 60 ngày"/>
    <d v="2026-06-18T00:00:00"/>
    <s v=""/>
    <m/>
    <m/>
    <x v="0"/>
    <x v="0"/>
    <s v="SG011"/>
  </r>
  <r>
    <x v="3"/>
    <x v="3"/>
    <d v="2026-06-18T00:00:00"/>
    <s v="NVK00075"/>
    <m/>
    <s v=""/>
    <s v="Tiền thuế GTGT-&lt;Chiết khấu cơ bản tháng 04/2026 kèm bảng kê số 09042026/BKHD/NT-LOTTE Ngày 18 tháng 06 năm 2026&gt;"/>
    <n v="6599"/>
    <n v="0"/>
    <n v="0"/>
    <n v="6599"/>
    <s v="Giảm công nợ"/>
    <m/>
    <m/>
    <n v="0"/>
    <n v="-6599"/>
    <n v="0"/>
    <n v="-6599"/>
    <d v="2026-06-18T00:00:00"/>
    <m/>
    <d v="2026-06-18T00:00:00"/>
    <n v="0"/>
    <m/>
    <n v="37.571878125003423"/>
    <s v="Nợ quá hạn từ 30 ngày đến 60 ngày"/>
    <d v="2026-06-18T00:00:00"/>
    <s v=""/>
    <m/>
    <m/>
    <x v="0"/>
    <x v="0"/>
    <s v="SG011"/>
  </r>
  <r>
    <x v="3"/>
    <x v="3"/>
    <d v="2026-06-18T00:00:00"/>
    <s v="NVK00076"/>
    <m/>
    <s v=""/>
    <s v="Tiền chiết khấu-&lt;Chiết khấu cơ bản tháng 04/2026 kèm bảng kê số 08042026/BKHD/NT-LOTTE Ngày 18 tháng 06 năm 2026&gt;"/>
    <n v="157371"/>
    <n v="0"/>
    <n v="0"/>
    <n v="157371"/>
    <s v="Giảm công nợ"/>
    <m/>
    <m/>
    <n v="0"/>
    <n v="-157371"/>
    <n v="0"/>
    <n v="-157371"/>
    <d v="2026-06-18T00:00:00"/>
    <m/>
    <d v="2026-06-18T00:00:00"/>
    <n v="0"/>
    <m/>
    <n v="37.571878125003423"/>
    <s v="Nợ quá hạn từ 30 ngày đến 60 ngày"/>
    <d v="2026-06-18T00:00:00"/>
    <s v=""/>
    <m/>
    <m/>
    <x v="0"/>
    <x v="0"/>
    <s v="SG011"/>
  </r>
  <r>
    <x v="3"/>
    <x v="3"/>
    <d v="2026-06-18T00:00:00"/>
    <s v="NVK00076"/>
    <m/>
    <s v=""/>
    <s v="Tiền thuế GTGT-&lt;Chiết khấu cơ bản tháng 04/2026 kèm bảng kê số 08042026/BKHD/NT-LOTTE Ngày 18 tháng 06 năm 2026&gt;"/>
    <n v="12590"/>
    <n v="0"/>
    <n v="0"/>
    <n v="12590"/>
    <s v="Giảm công nợ"/>
    <m/>
    <m/>
    <n v="0"/>
    <n v="-12590"/>
    <n v="0"/>
    <n v="-12590"/>
    <d v="2026-06-18T00:00:00"/>
    <m/>
    <d v="2026-06-18T00:00:00"/>
    <n v="0"/>
    <m/>
    <n v="37.571878125003423"/>
    <s v="Nợ quá hạn từ 30 ngày đến 60 ngày"/>
    <d v="2026-06-18T00:00:00"/>
    <s v=""/>
    <m/>
    <m/>
    <x v="0"/>
    <x v="0"/>
    <s v="SG011"/>
  </r>
  <r>
    <x v="3"/>
    <x v="3"/>
    <d v="2026-06-18T00:00:00"/>
    <s v="NVK00077"/>
    <m/>
    <s v=""/>
    <s v="Tiền chiết khấu-&lt;Chiết khấu cơ bản tháng 04/2026 kèm bảng kê số 06042026/BKHD/NT-LOTTE Ngày 18 tháng 06 năm 2026&gt;"/>
    <n v="415468"/>
    <n v="0"/>
    <n v="0"/>
    <n v="415468"/>
    <s v="Giảm công nợ"/>
    <m/>
    <m/>
    <n v="0"/>
    <n v="-415468"/>
    <n v="0"/>
    <n v="-415468"/>
    <d v="2026-06-18T00:00:00"/>
    <m/>
    <d v="2026-06-18T00:00:00"/>
    <n v="0"/>
    <m/>
    <n v="37.571878125003423"/>
    <s v="Nợ quá hạn từ 30 ngày đến 60 ngày"/>
    <d v="2026-06-18T00:00:00"/>
    <s v=""/>
    <m/>
    <m/>
    <x v="0"/>
    <x v="0"/>
    <s v="SG011"/>
  </r>
  <r>
    <x v="3"/>
    <x v="3"/>
    <d v="2026-06-18T00:00:00"/>
    <s v="NVK00077"/>
    <m/>
    <s v=""/>
    <s v="Tiền thuế GTGT-&lt;Chiết khấu cơ bản tháng 04/2026 kèm bảng kê số 06042026/BKHD/NT-LOTTE Ngày 18 tháng 06 năm 2026&gt;"/>
    <n v="33237"/>
    <n v="0"/>
    <n v="0"/>
    <n v="33237"/>
    <s v="Giảm công nợ"/>
    <m/>
    <m/>
    <n v="0"/>
    <n v="-33237"/>
    <n v="0"/>
    <n v="-33237"/>
    <d v="2026-06-18T00:00:00"/>
    <m/>
    <d v="2026-06-18T00:00:00"/>
    <n v="0"/>
    <m/>
    <n v="37.571878125003423"/>
    <s v="Nợ quá hạn từ 30 ngày đến 60 ngày"/>
    <d v="2026-06-18T00:00:00"/>
    <s v=""/>
    <m/>
    <m/>
    <x v="0"/>
    <x v="0"/>
    <s v="SG011"/>
  </r>
  <r>
    <x v="3"/>
    <x v="3"/>
    <d v="2026-06-18T00:00:00"/>
    <s v="NVK00078"/>
    <m/>
    <s v=""/>
    <s v="Tiền chiết khấu-&lt;Chiết khấu cơ bản tháng 04/2026 kèm bảng kê số 05042026/BKHD/NT-LOTTE Ngày 18 tháng 06 năm 2026&gt;"/>
    <n v="551565"/>
    <n v="0"/>
    <n v="0"/>
    <n v="551565"/>
    <s v="Giảm công nợ"/>
    <m/>
    <m/>
    <n v="0"/>
    <n v="-551565"/>
    <n v="0"/>
    <n v="-551565"/>
    <d v="2026-06-18T00:00:00"/>
    <m/>
    <d v="2026-06-18T00:00:00"/>
    <n v="0"/>
    <m/>
    <n v="37.571878125003423"/>
    <s v="Nợ quá hạn từ 30 ngày đến 60 ngày"/>
    <d v="2026-06-18T00:00:00"/>
    <s v=""/>
    <m/>
    <m/>
    <x v="0"/>
    <x v="0"/>
    <s v="SG011"/>
  </r>
  <r>
    <x v="3"/>
    <x v="3"/>
    <d v="2026-06-18T00:00:00"/>
    <s v="NVK00078"/>
    <m/>
    <s v=""/>
    <s v="Tiền thuế GTGT-&lt;Chiết khấu cơ bản tháng 04/2026 kèm bảng kê số 05042026/BKHD/NT-LOTTE Ngày 18 tháng 06 năm 2026&gt;"/>
    <n v="44125"/>
    <n v="0"/>
    <n v="0"/>
    <n v="44125"/>
    <s v="Giảm công nợ"/>
    <m/>
    <m/>
    <n v="0"/>
    <n v="-44125"/>
    <n v="0"/>
    <n v="-44125"/>
    <d v="2026-06-18T00:00:00"/>
    <m/>
    <d v="2026-06-18T00:00:00"/>
    <n v="0"/>
    <m/>
    <n v="37.571878125003423"/>
    <s v="Nợ quá hạn từ 30 ngày đến 60 ngày"/>
    <d v="2026-06-18T00:00:00"/>
    <s v=""/>
    <m/>
    <m/>
    <x v="0"/>
    <x v="0"/>
    <s v="SG011"/>
  </r>
  <r>
    <x v="3"/>
    <x v="3"/>
    <d v="2026-06-18T00:00:00"/>
    <s v="NVK00079"/>
    <m/>
    <s v=""/>
    <s v="Tiền chiết khấu-&lt;Chiết khấu cơ bản tháng 04/2026 kèm bảng kê số 04042026/BKHD/NT-LOTTE Ngày 18 tháng 06 năm 2026&gt;"/>
    <n v="555301"/>
    <n v="0"/>
    <n v="0"/>
    <n v="555301"/>
    <s v="Giảm công nợ"/>
    <m/>
    <m/>
    <n v="0"/>
    <n v="-555301"/>
    <n v="0"/>
    <n v="-555301"/>
    <d v="2026-06-18T00:00:00"/>
    <m/>
    <d v="2026-06-18T00:00:00"/>
    <n v="0"/>
    <m/>
    <n v="37.571878125003423"/>
    <s v="Nợ quá hạn từ 30 ngày đến 60 ngày"/>
    <d v="2026-06-18T00:00:00"/>
    <s v=""/>
    <m/>
    <m/>
    <x v="0"/>
    <x v="0"/>
    <s v="SG011"/>
  </r>
  <r>
    <x v="3"/>
    <x v="3"/>
    <d v="2026-06-18T00:00:00"/>
    <s v="NVK00079"/>
    <m/>
    <s v=""/>
    <s v="Tiền thuế GTGT-&lt;Chiết khấu cơ bản tháng 04/2026 kèm bảng kê số 04042026/BKHD/NT-LOTTE Ngày 18 tháng 06 năm 2026&gt;"/>
    <n v="44424"/>
    <n v="0"/>
    <n v="0"/>
    <n v="44424"/>
    <s v="Giảm công nợ"/>
    <m/>
    <m/>
    <n v="0"/>
    <n v="-44424"/>
    <n v="0"/>
    <n v="-44424"/>
    <d v="2026-06-18T00:00:00"/>
    <m/>
    <d v="2026-06-18T00:00:00"/>
    <n v="0"/>
    <m/>
    <n v="37.571878125003423"/>
    <s v="Nợ quá hạn từ 30 ngày đến 60 ngày"/>
    <d v="2026-06-18T00:00:00"/>
    <s v=""/>
    <m/>
    <m/>
    <x v="0"/>
    <x v="0"/>
    <s v="SG011"/>
  </r>
  <r>
    <x v="3"/>
    <x v="3"/>
    <d v="2026-06-18T00:00:00"/>
    <s v="NVK00080"/>
    <m/>
    <s v=""/>
    <s v="Tiền chiết khấu-&lt;Chiết khấu cơ bản tháng 04/2026 kèm bảng kê số 03042026/BKHD/NT-LOTTE Ngày 18 tháng 06 năm 2026&gt;"/>
    <n v="120009"/>
    <n v="0"/>
    <n v="0"/>
    <n v="120009"/>
    <s v="Giảm công nợ"/>
    <m/>
    <m/>
    <n v="0"/>
    <n v="-120009"/>
    <n v="0"/>
    <n v="-120009"/>
    <d v="2026-06-18T00:00:00"/>
    <m/>
    <d v="2026-06-18T00:00:00"/>
    <n v="0"/>
    <m/>
    <n v="37.571878125003423"/>
    <s v="Nợ quá hạn từ 30 ngày đến 60 ngày"/>
    <d v="2026-06-18T00:00:00"/>
    <s v=""/>
    <m/>
    <m/>
    <x v="0"/>
    <x v="0"/>
    <s v="SG011"/>
  </r>
  <r>
    <x v="3"/>
    <x v="3"/>
    <d v="2026-06-18T00:00:00"/>
    <s v="NVK00080"/>
    <m/>
    <s v=""/>
    <s v="Tiền thuế GTGT-&lt;Chiết khấu cơ bản tháng 04/2026 kèm bảng kê số 03042026/BKHD/NT-LOTTE Ngày 18 tháng 06 năm 2026&gt;"/>
    <n v="9601"/>
    <n v="0"/>
    <n v="0"/>
    <n v="9601"/>
    <s v="Giảm công nợ"/>
    <m/>
    <m/>
    <n v="0"/>
    <n v="-9601"/>
    <n v="0"/>
    <n v="-9601"/>
    <d v="2026-06-18T00:00:00"/>
    <m/>
    <d v="2026-06-18T00:00:00"/>
    <n v="0"/>
    <m/>
    <n v="37.571878125003423"/>
    <s v="Nợ quá hạn từ 30 ngày đến 60 ngày"/>
    <d v="2026-06-18T00:00:00"/>
    <s v=""/>
    <m/>
    <m/>
    <x v="0"/>
    <x v="0"/>
    <s v="SG011"/>
  </r>
  <r>
    <x v="3"/>
    <x v="3"/>
    <d v="2026-06-18T00:00:00"/>
    <s v="NVK00081"/>
    <m/>
    <s v=""/>
    <s v="Tiền chiết khấu-&lt;Chiết khấu cơ bản tháng 04/2026 kèm bảng kê số 02042026/BKHD/NT-LOTTE Ngày 18 tháng 06 năm 2026&gt;"/>
    <n v="200777"/>
    <n v="0"/>
    <n v="0"/>
    <n v="200777"/>
    <s v="Giảm công nợ"/>
    <m/>
    <m/>
    <n v="0"/>
    <n v="-200777"/>
    <n v="0"/>
    <n v="-200777"/>
    <d v="2026-06-18T00:00:00"/>
    <m/>
    <d v="2026-06-18T00:00:00"/>
    <n v="0"/>
    <m/>
    <n v="37.571878125003423"/>
    <s v="Nợ quá hạn từ 30 ngày đến 60 ngày"/>
    <d v="2026-06-18T00:00:00"/>
    <s v=""/>
    <m/>
    <m/>
    <x v="0"/>
    <x v="0"/>
    <s v="SG011"/>
  </r>
  <r>
    <x v="3"/>
    <x v="3"/>
    <d v="2026-06-18T00:00:00"/>
    <s v="NVK00081"/>
    <m/>
    <s v=""/>
    <s v="Tiền thuế GTGT-&lt;Chiết khấu cơ bản tháng 04/2026 kèm bảng kê số 02042026/BKHD/NT-LOTTE Ngày 18 tháng 06 năm 2026&gt;"/>
    <n v="16062"/>
    <n v="0"/>
    <n v="0"/>
    <n v="16062"/>
    <s v="Giảm công nợ"/>
    <m/>
    <m/>
    <n v="0"/>
    <n v="-16062"/>
    <n v="0"/>
    <n v="-16062"/>
    <d v="2026-06-18T00:00:00"/>
    <m/>
    <d v="2026-06-18T00:00:00"/>
    <n v="0"/>
    <m/>
    <n v="37.571878125003423"/>
    <s v="Nợ quá hạn từ 30 ngày đến 60 ngày"/>
    <d v="2026-06-18T00:00:00"/>
    <s v=""/>
    <m/>
    <m/>
    <x v="0"/>
    <x v="0"/>
    <s v="SG011"/>
  </r>
  <r>
    <x v="3"/>
    <x v="3"/>
    <d v="2026-06-18T00:00:00"/>
    <s v="NVK00082"/>
    <m/>
    <s v=""/>
    <s v="Tiền chiết khấu-&lt;Chiết khấu cơ bản tháng 04/2026 kèm bảng kê số 01042026/BKHD/NT-LOTTE Ngày 18 tháng 06 năm 2026&gt;"/>
    <n v="1675977"/>
    <n v="0"/>
    <n v="0"/>
    <n v="1675977"/>
    <s v="Giảm công nợ"/>
    <m/>
    <m/>
    <n v="0"/>
    <n v="-1675977"/>
    <n v="0"/>
    <n v="-1675977"/>
    <d v="2026-06-18T00:00:00"/>
    <m/>
    <d v="2026-06-18T00:00:00"/>
    <n v="0"/>
    <m/>
    <n v="37.571878125003423"/>
    <s v="Nợ quá hạn từ 30 ngày đến 60 ngày"/>
    <d v="2026-06-18T00:00:00"/>
    <s v=""/>
    <m/>
    <m/>
    <x v="0"/>
    <x v="0"/>
    <s v="SG011"/>
  </r>
  <r>
    <x v="3"/>
    <x v="3"/>
    <d v="2026-06-18T00:00:00"/>
    <s v="NVK00082"/>
    <m/>
    <s v=""/>
    <s v="Tiền thuế GTGT-&lt;Chiết khấu cơ bản tháng 04/2026 kèm bảng kê số 01042026/BKHD/NT-LOTTE Ngày 18 tháng 06 năm 2026&gt;"/>
    <n v="134078"/>
    <n v="0"/>
    <n v="0"/>
    <n v="134078"/>
    <s v="Giảm công nợ"/>
    <m/>
    <m/>
    <n v="0"/>
    <n v="-134078"/>
    <n v="0"/>
    <n v="-134078"/>
    <d v="2026-06-18T00:00:00"/>
    <m/>
    <d v="2026-06-18T00:00:00"/>
    <n v="0"/>
    <m/>
    <n v="37.571878125003423"/>
    <s v="Nợ quá hạn từ 30 ngày đến 60 ngày"/>
    <d v="2026-06-18T00:00:00"/>
    <s v=""/>
    <m/>
    <m/>
    <x v="0"/>
    <x v="0"/>
    <s v="SG011"/>
  </r>
  <r>
    <x v="0"/>
    <x v="0"/>
    <d v="2026-06-20T00:00:00"/>
    <s v="BH17204"/>
    <d v="2026-06-19T00:00:00"/>
    <s v="00042512"/>
    <s v="TC260617-01011-00031"/>
    <n v="2847525"/>
    <n v="0"/>
    <n v="227802"/>
    <n v="3075327"/>
    <s v="Bán hàng"/>
    <m/>
    <m/>
    <n v="0"/>
    <n v="3075327"/>
    <n v="0"/>
    <n v="3075327"/>
    <d v="2026-06-19T00:00:00"/>
    <m/>
    <d v="2026-06-19T00:00:00"/>
    <n v="0"/>
    <m/>
    <n v="36.571878125003423"/>
    <s v="Nợ quá hạn từ 30 ngày đến 60 ngày"/>
    <d v="2026-06-19T00:00:00"/>
    <s v=""/>
    <m/>
    <m/>
    <x v="0"/>
    <x v="0"/>
    <s v="SG011"/>
  </r>
  <r>
    <x v="4"/>
    <x v="4"/>
    <d v="2026-06-20T00:00:00"/>
    <s v="BH17205"/>
    <d v="2026-06-19T00:00:00"/>
    <s v="00042513"/>
    <s v="TC260619-01013-00049"/>
    <n v="1497965"/>
    <n v="0"/>
    <n v="119837"/>
    <n v="1617802"/>
    <s v="Bán hàng"/>
    <m/>
    <m/>
    <n v="0"/>
    <n v="1617802"/>
    <n v="0"/>
    <n v="1617802"/>
    <d v="2026-06-19T00:00:00"/>
    <m/>
    <d v="2026-06-19T00:00:00"/>
    <n v="0"/>
    <m/>
    <n v="36.571878125003423"/>
    <s v="Nợ quá hạn từ 30 ngày đến 60 ngày"/>
    <d v="2026-06-19T00:00:00"/>
    <s v=""/>
    <m/>
    <m/>
    <x v="0"/>
    <x v="0"/>
    <s v="SG011"/>
  </r>
  <r>
    <x v="1"/>
    <x v="1"/>
    <d v="2026-06-20T00:00:00"/>
    <s v="BH17210"/>
    <d v="2026-06-20T00:00:00"/>
    <s v="00042521"/>
    <s v="260618-01001-00045"/>
    <n v="9583465"/>
    <n v="0"/>
    <n v="766677"/>
    <n v="10350142"/>
    <s v="Bán hàng"/>
    <m/>
    <m/>
    <n v="0"/>
    <n v="10350142"/>
    <n v="0"/>
    <n v="10350142"/>
    <d v="2026-06-20T00:00:00"/>
    <m/>
    <d v="2026-06-20T00:00:00"/>
    <n v="0"/>
    <m/>
    <n v="35.571878125003423"/>
    <s v="Nợ quá hạn từ 30 ngày đến 60 ngày"/>
    <d v="2026-06-20T00:00:00"/>
    <s v=""/>
    <m/>
    <m/>
    <x v="0"/>
    <x v="0"/>
    <s v="SG009"/>
  </r>
  <r>
    <x v="9"/>
    <x v="9"/>
    <d v="2026-06-20T00:00:00"/>
    <s v="BH17211"/>
    <d v="2026-06-20T00:00:00"/>
    <s v="00042526"/>
    <s v="260618-01012-00046"/>
    <n v="11150840"/>
    <n v="0"/>
    <n v="892067"/>
    <n v="12042907"/>
    <s v="Bán hàng"/>
    <m/>
    <m/>
    <n v="0"/>
    <n v="12042907"/>
    <n v="0"/>
    <n v="12042907"/>
    <d v="2026-06-20T00:00:00"/>
    <m/>
    <d v="2026-06-20T00:00:00"/>
    <n v="0"/>
    <m/>
    <n v="35.571878125003423"/>
    <s v="Nợ quá hạn từ 30 ngày đến 60 ngày"/>
    <d v="2026-06-20T00:00:00"/>
    <s v=""/>
    <m/>
    <m/>
    <x v="0"/>
    <x v="0"/>
    <s v="SG023"/>
  </r>
  <r>
    <x v="12"/>
    <x v="12"/>
    <d v="2026-06-22T00:00:00"/>
    <s v="BH36536"/>
    <d v="2026-06-22T00:00:00"/>
    <s v="00042598"/>
    <s v="Bán hàng CÔNG TY CỔ PHẦN TRUNG TÂM THƯƠNG MẠI LOTTE VIỆT NAM - CHI NHÁNH BA ĐÌNH theo hóa đơn 00042598"/>
    <n v="2589275"/>
    <n v="0"/>
    <n v="207142"/>
    <n v="2796417"/>
    <s v="Bán hàng"/>
    <m/>
    <m/>
    <n v="0"/>
    <n v="2796417"/>
    <n v="0"/>
    <n v="2796417"/>
    <d v="2026-06-22T00:00:00"/>
    <m/>
    <d v="2026-06-22T00:00:00"/>
    <n v="0"/>
    <m/>
    <n v="33.571878125003423"/>
    <s v="Nợ quá hạn từ 30 ngày đến 60 ngày"/>
    <d v="2026-06-22T00:00:00"/>
    <s v=""/>
    <m/>
    <m/>
    <x v="0"/>
    <x v="0"/>
    <s v="HN008"/>
  </r>
  <r>
    <x v="1"/>
    <x v="1"/>
    <d v="2026-06-22T00:00:00"/>
    <s v="MDV00436"/>
    <d v="2026-06-22T00:00:00"/>
    <s v="3559"/>
    <s v="Thu lai phi van chuyenT5.2026"/>
    <n v="1674120"/>
    <n v="0"/>
    <n v="133928"/>
    <n v="1808048"/>
    <s v="Giảm công nợ"/>
    <m/>
    <m/>
    <n v="0"/>
    <n v="-1808048"/>
    <n v="0"/>
    <n v="-1808048"/>
    <d v="2026-06-22T00:00:00"/>
    <m/>
    <d v="2026-06-22T00:00:00"/>
    <n v="0"/>
    <m/>
    <n v="33.571878125003423"/>
    <s v="Nợ quá hạn từ 30 ngày đến 60 ngày"/>
    <d v="2026-06-22T00:00:00"/>
    <s v=""/>
    <m/>
    <m/>
    <x v="0"/>
    <x v="0"/>
    <s v="SG009"/>
  </r>
  <r>
    <x v="2"/>
    <x v="2"/>
    <d v="2026-06-23T00:00:00"/>
    <s v="BH17349"/>
    <d v="2026-06-23T00:00:00"/>
    <s v="00042631"/>
    <s v="TC260620-01009-00022"/>
    <n v="3731575"/>
    <n v="0"/>
    <n v="298526"/>
    <n v="4030101"/>
    <s v="Bán hàng"/>
    <m/>
    <m/>
    <n v="0"/>
    <n v="4030101"/>
    <n v="0"/>
    <n v="4030101"/>
    <d v="2026-06-23T00:00:00"/>
    <m/>
    <d v="2026-06-23T00:00:00"/>
    <n v="0"/>
    <m/>
    <n v="32.571878125003423"/>
    <s v="Nợ quá hạn từ 30 ngày đến 60 ngày"/>
    <d v="2026-06-23T00:00:00"/>
    <s v=""/>
    <m/>
    <m/>
    <x v="0"/>
    <x v="0"/>
    <s v="SG002"/>
  </r>
  <r>
    <x v="3"/>
    <x v="3"/>
    <d v="2026-06-23T00:00:00"/>
    <s v="BH17351"/>
    <d v="2026-06-23T00:00:00"/>
    <s v="00042632"/>
    <s v="TC260622-01016-00053"/>
    <n v="7925980"/>
    <n v="0"/>
    <n v="634078"/>
    <n v="8560058"/>
    <s v="Bán hàng"/>
    <m/>
    <m/>
    <n v="0"/>
    <n v="8560058"/>
    <n v="0"/>
    <n v="8560058"/>
    <d v="2026-06-23T00:00:00"/>
    <m/>
    <d v="2026-06-23T00:00:00"/>
    <n v="0"/>
    <m/>
    <n v="32.571878125003423"/>
    <s v="Nợ quá hạn từ 30 ngày đến 60 ngày"/>
    <d v="2026-06-23T00:00:00"/>
    <s v=""/>
    <m/>
    <m/>
    <x v="0"/>
    <x v="0"/>
    <s v="SG011"/>
  </r>
  <r>
    <x v="6"/>
    <x v="6"/>
    <d v="2026-06-23T00:00:00"/>
    <s v="BH17352"/>
    <d v="2026-06-23T00:00:00"/>
    <s v="00042633"/>
    <s v="TC260622-01004-00138"/>
    <n v="1503555"/>
    <n v="0"/>
    <n v="120284"/>
    <n v="1623839"/>
    <s v="Bán hàng"/>
    <m/>
    <m/>
    <n v="0"/>
    <n v="1623839"/>
    <n v="0"/>
    <n v="1623839"/>
    <d v="2026-06-23T00:00:00"/>
    <m/>
    <d v="2026-06-23T00:00:00"/>
    <n v="0"/>
    <m/>
    <n v="32.571878125003423"/>
    <s v="Nợ quá hạn từ 30 ngày đến 60 ngày"/>
    <d v="2026-06-23T00:00:00"/>
    <s v=""/>
    <m/>
    <m/>
    <x v="0"/>
    <x v="0"/>
    <s v="SG011"/>
  </r>
  <r>
    <x v="6"/>
    <x v="6"/>
    <d v="2026-06-23T00:00:00"/>
    <s v="BH17353"/>
    <d v="2026-06-23T00:00:00"/>
    <s v="00042634"/>
    <s v="TC260622-01004-00139"/>
    <n v="583055"/>
    <n v="0"/>
    <n v="46644"/>
    <n v="629699"/>
    <s v="Bán hàng"/>
    <m/>
    <m/>
    <n v="0"/>
    <n v="629699"/>
    <n v="0"/>
    <n v="629699"/>
    <d v="2026-06-23T00:00:00"/>
    <m/>
    <d v="2026-06-23T00:00:00"/>
    <n v="0"/>
    <m/>
    <n v="32.571878125003423"/>
    <s v="Nợ quá hạn từ 30 ngày đến 60 ngày"/>
    <d v="2026-06-23T00:00:00"/>
    <s v=""/>
    <m/>
    <m/>
    <x v="0"/>
    <x v="0"/>
    <s v="SG011"/>
  </r>
  <r>
    <x v="10"/>
    <x v="10"/>
    <d v="2026-06-23T00:00:00"/>
    <s v="BH17409"/>
    <d v="2026-06-23T00:00:00"/>
    <s v="00042691"/>
    <s v="260622-01005-00339"/>
    <n v="1262100"/>
    <n v="0"/>
    <n v="100968"/>
    <n v="1363068"/>
    <s v="Bán hàng"/>
    <m/>
    <m/>
    <n v="0"/>
    <n v="1363068"/>
    <n v="0"/>
    <n v="1363068"/>
    <d v="2026-06-23T00:00:00"/>
    <m/>
    <d v="2026-06-23T00:00:00"/>
    <n v="0"/>
    <m/>
    <n v="32.571878125003423"/>
    <s v="Nợ quá hạn từ 30 ngày đến 60 ngày"/>
    <d v="2026-06-23T00:00:00"/>
    <s v=""/>
    <m/>
    <m/>
    <x v="0"/>
    <x v="0"/>
    <s v="SG002"/>
  </r>
  <r>
    <x v="5"/>
    <x v="5"/>
    <d v="2026-06-25T00:00:00"/>
    <s v="BH17350"/>
    <d v="2026-06-24T00:00:00"/>
    <s v="00043651"/>
    <s v="TC260622-01006-00051"/>
    <n v="1503555"/>
    <n v="0"/>
    <n v="120284"/>
    <n v="1623839"/>
    <s v="Bán hàng"/>
    <m/>
    <m/>
    <n v="0"/>
    <n v="1623839"/>
    <n v="0"/>
    <n v="1623839"/>
    <d v="2026-06-24T00:00:00"/>
    <m/>
    <d v="2026-06-24T00:00:00"/>
    <n v="0"/>
    <m/>
    <n v="31.571878125003423"/>
    <s v="Nợ quá hạn từ 30 ngày đến 60 ngày"/>
    <d v="2026-06-24T00:00:00"/>
    <s v=""/>
    <m/>
    <m/>
    <x v="0"/>
    <x v="0"/>
    <s v="SG011"/>
  </r>
  <r>
    <x v="0"/>
    <x v="0"/>
    <d v="2026-06-25T00:00:00"/>
    <s v="BH17690"/>
    <d v="2026-06-24T00:00:00"/>
    <s v="00043652"/>
    <s v="TC260622-01011-00419"/>
    <n v="2167170"/>
    <n v="0"/>
    <n v="173374"/>
    <n v="2340544"/>
    <s v="Bán hàng"/>
    <m/>
    <m/>
    <n v="0"/>
    <n v="2340544"/>
    <n v="0"/>
    <n v="2340544"/>
    <d v="2026-06-24T00:00:00"/>
    <m/>
    <d v="2026-06-24T00:00:00"/>
    <n v="0"/>
    <m/>
    <n v="31.571878125003423"/>
    <s v="Nợ quá hạn từ 30 ngày đến 60 ngày"/>
    <d v="2026-06-24T00:00:00"/>
    <s v=""/>
    <m/>
    <m/>
    <x v="0"/>
    <x v="0"/>
    <s v="SG011"/>
  </r>
  <r>
    <x v="6"/>
    <x v="6"/>
    <d v="2026-06-27T00:00:00"/>
    <s v="BH17967"/>
    <d v="2026-06-26T00:00:00"/>
    <s v="00044470"/>
    <s v="TC260625-01004-00082"/>
    <n v="1002370"/>
    <n v="0"/>
    <n v="80190"/>
    <n v="1082560"/>
    <s v="Bán hàng"/>
    <m/>
    <m/>
    <n v="0"/>
    <n v="1082560"/>
    <n v="0"/>
    <n v="1082560"/>
    <d v="2026-06-26T00:00:00"/>
    <m/>
    <d v="2026-06-26T00:00:00"/>
    <n v="0"/>
    <m/>
    <n v="29.571878125003423"/>
    <s v="Nợ quá hạn 30 ngày"/>
    <d v="2026-06-26T00:00:00"/>
    <s v=""/>
    <m/>
    <m/>
    <x v="0"/>
    <x v="0"/>
    <s v="SG011"/>
  </r>
  <r>
    <x v="6"/>
    <x v="6"/>
    <d v="2026-06-27T00:00:00"/>
    <s v="BH17968"/>
    <d v="2026-06-26T00:00:00"/>
    <s v="00044471"/>
    <s v="TC260625-01004-00083"/>
    <n v="533750"/>
    <n v="0"/>
    <n v="42700"/>
    <n v="576450"/>
    <s v="Bán hàng"/>
    <m/>
    <m/>
    <n v="0"/>
    <n v="576450"/>
    <n v="0"/>
    <n v="576450"/>
    <d v="2026-06-26T00:00:00"/>
    <m/>
    <d v="2026-06-26T00:00:00"/>
    <n v="0"/>
    <m/>
    <n v="29.571878125003423"/>
    <s v="Nợ quá hạn 30 ngày"/>
    <d v="2026-06-26T00:00:00"/>
    <s v=""/>
    <m/>
    <m/>
    <x v="0"/>
    <x v="0"/>
    <s v="SG011"/>
  </r>
  <r>
    <x v="1"/>
    <x v="1"/>
    <d v="2026-06-27T00:00:00"/>
    <s v="BH17975"/>
    <d v="2026-06-26T00:00:00"/>
    <s v="00044477"/>
    <s v="260625-01001-00508"/>
    <n v="2489155"/>
    <n v="0"/>
    <n v="199132"/>
    <n v="2688287"/>
    <s v="Bán hàng"/>
    <m/>
    <m/>
    <n v="0"/>
    <n v="2688287"/>
    <n v="0"/>
    <n v="2688287"/>
    <d v="2026-06-26T00:00:00"/>
    <m/>
    <d v="2026-06-26T00:00:00"/>
    <n v="0"/>
    <m/>
    <n v="29.571878125003423"/>
    <s v="Nợ quá hạn 30 ngày"/>
    <d v="2026-06-26T00:00:00"/>
    <s v=""/>
    <m/>
    <m/>
    <x v="0"/>
    <x v="0"/>
    <s v="SG009"/>
  </r>
  <r>
    <x v="8"/>
    <x v="8"/>
    <d v="2026-06-27T00:00:00"/>
    <s v="BH18032"/>
    <d v="2026-06-27T00:00:00"/>
    <s v="00044507"/>
    <s v="260625-01010-00152"/>
    <n v="631050"/>
    <n v="0"/>
    <n v="50484"/>
    <n v="681534"/>
    <s v="Bán hàng"/>
    <m/>
    <m/>
    <n v="0"/>
    <n v="681534"/>
    <n v="0"/>
    <n v="681534"/>
    <d v="2026-06-27T00:00:00"/>
    <m/>
    <d v="2026-06-27T00:00:00"/>
    <n v="0"/>
    <m/>
    <n v="28.571878125003423"/>
    <s v="Nợ quá hạn 30 ngày"/>
    <d v="2026-06-27T00:00:00"/>
    <s v=""/>
    <m/>
    <m/>
    <x v="0"/>
    <x v="0"/>
    <s v="SG039"/>
  </r>
  <r>
    <x v="13"/>
    <x v="13"/>
    <d v="2026-06-27T00:00:00"/>
    <s v="BH18033"/>
    <d v="2026-06-27T00:00:00"/>
    <s v="00044508"/>
    <s v="260625-01002-00202-LOTTEMART PHÚ THỌ"/>
    <n v="631050"/>
    <n v="0"/>
    <n v="50484"/>
    <n v="681534"/>
    <s v="Bán hàng"/>
    <m/>
    <m/>
    <n v="0"/>
    <n v="681534"/>
    <n v="0"/>
    <n v="681534"/>
    <d v="2026-06-27T00:00:00"/>
    <m/>
    <d v="2026-06-27T00:00:00"/>
    <n v="0"/>
    <m/>
    <n v="28.571878125003423"/>
    <s v="Nợ quá hạn 30 ngày"/>
    <d v="2026-06-27T00:00:00"/>
    <s v=""/>
    <m/>
    <m/>
    <x v="0"/>
    <x v="0"/>
    <s v="SG023"/>
  </r>
  <r>
    <x v="12"/>
    <x v="12"/>
    <d v="2026-06-29T00:00:00"/>
    <s v="BH37748"/>
    <d v="2026-06-29T00:00:00"/>
    <s v="00044535"/>
    <s v="Bán hàng CÔNG TY CỔ PHẦN TRUNG TÂM THƯƠNG MẠI LOTTE VIỆT NAM - CHI NHÁNH BA ĐÌNH theo hóa đơn 00044535"/>
    <n v="1660395"/>
    <n v="0"/>
    <n v="132832"/>
    <n v="1793227"/>
    <s v="Bán hàng"/>
    <m/>
    <m/>
    <n v="0"/>
    <n v="1793227"/>
    <n v="0"/>
    <n v="1793227"/>
    <d v="2026-06-29T00:00:00"/>
    <m/>
    <d v="2026-06-29T00:00:00"/>
    <n v="0"/>
    <m/>
    <n v="26.571878125003423"/>
    <s v="Nợ quá hạn 30 ngày"/>
    <d v="2026-06-29T00:00:00"/>
    <s v=""/>
    <m/>
    <m/>
    <x v="0"/>
    <x v="0"/>
    <s v="HN008"/>
  </r>
  <r>
    <x v="1"/>
    <x v="1"/>
    <d v="2026-06-30T00:00:00"/>
    <s v="BC06/0079"/>
    <m/>
    <s v=""/>
    <s v="LOTTE VIETNAM T/toan Cong no"/>
    <n v="73712053"/>
    <n v="0"/>
    <n v="0"/>
    <n v="73712053"/>
    <s v="Giảm công nợ"/>
    <m/>
    <m/>
    <n v="0"/>
    <n v="-73712053"/>
    <n v="0"/>
    <n v="-73712053"/>
    <d v="2026-06-30T00:00:00"/>
    <m/>
    <d v="2026-06-30T00:00:00"/>
    <n v="0"/>
    <m/>
    <n v="25.571878125003423"/>
    <s v="Nợ quá hạn 30 ngày"/>
    <d v="2026-06-30T00:00:00"/>
    <s v=""/>
    <m/>
    <m/>
    <x v="0"/>
    <x v="0"/>
    <s v="SG009"/>
  </r>
  <r>
    <x v="6"/>
    <x v="6"/>
    <d v="2026-06-30T00:00:00"/>
    <s v="BH18122"/>
    <d v="2026-06-29T00:00:00"/>
    <s v="00044571"/>
    <s v="TC260629-01004-00159"/>
    <n v="1002370"/>
    <n v="0"/>
    <n v="80190"/>
    <n v="1082560"/>
    <s v="Bán hàng"/>
    <m/>
    <m/>
    <n v="0"/>
    <n v="1082560"/>
    <n v="0"/>
    <n v="1082560"/>
    <d v="2026-06-29T00:00:00"/>
    <m/>
    <d v="2026-06-29T00:00:00"/>
    <n v="0"/>
    <m/>
    <n v="26.571878125003423"/>
    <s v="Nợ quá hạn 30 ngày"/>
    <d v="2026-06-29T00:00:00"/>
    <s v=""/>
    <m/>
    <m/>
    <x v="0"/>
    <x v="0"/>
    <s v="SG011"/>
  </r>
  <r>
    <x v="6"/>
    <x v="6"/>
    <d v="2026-06-30T00:00:00"/>
    <s v="BH18123"/>
    <d v="2026-06-29T00:00:00"/>
    <s v="00044572"/>
    <s v="TC260629-01004-00160"/>
    <n v="1116805"/>
    <n v="0"/>
    <n v="89344"/>
    <n v="1206149"/>
    <s v="Bán hàng"/>
    <m/>
    <m/>
    <n v="0"/>
    <n v="1206149"/>
    <n v="0"/>
    <n v="1206149"/>
    <d v="2026-06-29T00:00:00"/>
    <m/>
    <d v="2026-06-29T00:00:00"/>
    <n v="0"/>
    <m/>
    <n v="26.571878125003423"/>
    <s v="Nợ quá hạn 30 ngày"/>
    <d v="2026-06-29T00:00:00"/>
    <s v=""/>
    <m/>
    <m/>
    <x v="0"/>
    <x v="0"/>
    <s v="SG011"/>
  </r>
  <r>
    <x v="2"/>
    <x v="2"/>
    <d v="2026-06-30T00:00:00"/>
    <s v="BH18124"/>
    <d v="2026-06-29T00:00:00"/>
    <s v="00044573"/>
    <s v="TC260626-01009-00086"/>
    <n v="3155250"/>
    <n v="0"/>
    <n v="252420"/>
    <n v="3407670"/>
    <s v="Bán hàng"/>
    <m/>
    <m/>
    <n v="0"/>
    <n v="3407670"/>
    <n v="0"/>
    <n v="3407670"/>
    <d v="2026-06-29T00:00:00"/>
    <m/>
    <d v="2026-06-29T00:00:00"/>
    <n v="0"/>
    <m/>
    <n v="26.571878125003423"/>
    <s v="Nợ quá hạn 30 ngày"/>
    <d v="2026-06-29T00:00:00"/>
    <s v=""/>
    <m/>
    <m/>
    <x v="0"/>
    <x v="0"/>
    <s v="SG002"/>
  </r>
  <r>
    <x v="5"/>
    <x v="5"/>
    <d v="2026-06-30T00:00:00"/>
    <s v="BH18125"/>
    <d v="2026-06-29T00:00:00"/>
    <s v="00044574"/>
    <s v="TC260628-01006-00009"/>
    <n v="2329600"/>
    <n v="0"/>
    <n v="186368"/>
    <n v="2515968"/>
    <s v="Bán hàng"/>
    <m/>
    <m/>
    <n v="0"/>
    <n v="2515968"/>
    <n v="0"/>
    <n v="2515968"/>
    <d v="2026-06-29T00:00:00"/>
    <m/>
    <d v="2026-06-29T00:00:00"/>
    <n v="0"/>
    <m/>
    <n v="26.571878125003423"/>
    <s v="Nợ quá hạn 30 ngày"/>
    <d v="2026-06-29T00:00:00"/>
    <s v=""/>
    <m/>
    <m/>
    <x v="0"/>
    <x v="0"/>
    <s v="SG011"/>
  </r>
  <r>
    <x v="14"/>
    <x v="15"/>
    <d v="2026-06-30T00:00:00"/>
    <s v="BH18126"/>
    <d v="2026-06-29T00:00:00"/>
    <s v="00044575"/>
    <s v="TC260629-01015-00125 - LOTTE NHA TRANG GOLD COAST"/>
    <n v="1166110"/>
    <n v="0"/>
    <n v="93289"/>
    <n v="1259399"/>
    <s v="Bán hàng"/>
    <m/>
    <m/>
    <n v="0"/>
    <n v="1259399"/>
    <n v="0"/>
    <n v="1259399"/>
    <d v="2026-06-29T00:00:00"/>
    <m/>
    <d v="2026-06-29T00:00:00"/>
    <n v="0"/>
    <m/>
    <n v="26.571878125003423"/>
    <s v="Nợ quá hạn 30 ngày"/>
    <d v="2026-06-29T00:00:00"/>
    <s v=""/>
    <m/>
    <m/>
    <x v="0"/>
    <x v="0"/>
    <s v="SG011"/>
  </r>
  <r>
    <x v="3"/>
    <x v="3"/>
    <d v="2026-06-30T00:00:00"/>
    <s v="BH18127"/>
    <d v="2026-06-29T00:00:00"/>
    <s v="00044576"/>
    <s v="TC260629-01016-00056"/>
    <n v="2984750"/>
    <n v="0"/>
    <n v="238780"/>
    <n v="3223530"/>
    <s v="Bán hàng"/>
    <m/>
    <m/>
    <n v="0"/>
    <n v="3223530"/>
    <n v="0"/>
    <n v="3223530"/>
    <d v="2026-06-29T00:00:00"/>
    <m/>
    <d v="2026-06-29T00:00:00"/>
    <n v="0"/>
    <m/>
    <n v="26.571878125003423"/>
    <s v="Nợ quá hạn 30 ngày"/>
    <d v="2026-06-29T00:00:00"/>
    <s v=""/>
    <m/>
    <m/>
    <x v="0"/>
    <x v="0"/>
    <s v="SG01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2" cacheId="9" applyNumberFormats="0" applyBorderFormats="0" applyFontFormats="0" applyPatternFormats="0" applyAlignmentFormats="0" applyWidthHeightFormats="1" dataCaption="Values" updatedVersion="8" minRefreshableVersion="3" showDrill="0" useAutoFormatting="1" rowGrandTotals="0" colGrandTotals="0" itemPrintTitles="1" createdVersion="8" indent="0" compact="0" compactData="0" multipleFieldFilters="0">
  <location ref="A4:B5" firstHeaderRow="1" firstDataRow="1" firstDataCol="2"/>
  <pivotFields count="32">
    <pivotField compact="0" outline="0" showAll="0" defaultSubtotal="0">
      <items count="612">
        <item m="1" x="377"/>
        <item m="1" x="340"/>
        <item m="1" x="524"/>
        <item m="1" x="364"/>
        <item m="1" x="414"/>
        <item m="1" x="401"/>
        <item m="1" x="367"/>
        <item m="1" x="371"/>
        <item m="1" x="271"/>
        <item m="1" x="531"/>
        <item m="1" x="592"/>
        <item m="1" x="342"/>
        <item m="1" x="483"/>
        <item m="1" x="345"/>
        <item m="1" x="560"/>
        <item m="1" x="296"/>
        <item m="1" x="507"/>
        <item m="1" x="562"/>
        <item m="1" x="277"/>
        <item m="1" x="505"/>
        <item m="1" x="481"/>
        <item m="1" x="595"/>
        <item m="1" x="317"/>
        <item m="1" x="533"/>
        <item m="1" x="270"/>
        <item m="1" x="458"/>
        <item m="1" x="467"/>
        <item m="1" x="491"/>
        <item m="1" x="452"/>
        <item m="1" x="545"/>
        <item m="1" x="466"/>
        <item m="1" x="523"/>
        <item m="1" x="513"/>
        <item m="1" x="512"/>
        <item m="1" x="460"/>
        <item m="1" x="493"/>
        <item m="1" x="500"/>
        <item m="1" x="323"/>
        <item m="1" x="333"/>
        <item m="1" x="322"/>
        <item m="1" x="339"/>
        <item m="1" x="332"/>
        <item m="1" x="319"/>
        <item m="1" x="326"/>
        <item m="1" x="392"/>
        <item m="1" x="325"/>
        <item m="1" x="331"/>
        <item m="1" x="315"/>
        <item m="1" x="329"/>
        <item m="1" x="313"/>
        <item m="1" x="422"/>
        <item m="1" x="416"/>
        <item m="1" x="288"/>
        <item m="1" x="490"/>
        <item m="1" x="600"/>
        <item m="1" x="575"/>
        <item m="1" x="453"/>
        <item m="1" x="588"/>
        <item m="1" x="437"/>
        <item m="1" x="429"/>
        <item m="1" x="506"/>
        <item m="1" x="338"/>
        <item m="1" x="305"/>
        <item m="1" x="457"/>
        <item m="1" x="370"/>
        <item m="1" x="546"/>
        <item m="1" x="471"/>
        <item m="1" x="456"/>
        <item m="1" x="590"/>
        <item m="1" x="577"/>
        <item m="1" x="397"/>
        <item m="1" x="303"/>
        <item m="1" x="357"/>
        <item m="1" x="529"/>
        <item m="1" x="541"/>
        <item m="1" x="556"/>
        <item m="1" x="528"/>
        <item m="1" x="498"/>
        <item m="1" x="538"/>
        <item m="1" x="306"/>
        <item m="1" x="382"/>
        <item m="1" x="383"/>
        <item m="1" x="591"/>
        <item m="1" x="479"/>
        <item m="1" x="402"/>
        <item m="1" x="355"/>
        <item m="1" x="294"/>
        <item m="1" x="465"/>
        <item m="1" x="295"/>
        <item m="1" x="557"/>
        <item m="1" x="463"/>
        <item m="1" x="579"/>
        <item m="1" x="388"/>
        <item m="1" x="387"/>
        <item m="1" x="448"/>
        <item m="1" x="286"/>
        <item m="1" x="488"/>
        <item m="1" x="485"/>
        <item m="1" x="555"/>
        <item m="1" x="542"/>
        <item m="1" x="535"/>
        <item m="1" x="378"/>
        <item m="1" x="587"/>
        <item m="1" x="435"/>
        <item m="1" x="426"/>
        <item m="1" x="358"/>
        <item m="1" x="381"/>
        <item m="1" x="276"/>
        <item m="1" x="585"/>
        <item m="1" x="504"/>
        <item m="1" x="399"/>
        <item m="1" x="373"/>
        <item m="1" x="393"/>
        <item m="1" x="602"/>
        <item m="1" x="508"/>
        <item m="1" x="353"/>
        <item m="1" x="527"/>
        <item m="1" x="532"/>
        <item m="1" x="593"/>
        <item m="1" x="477"/>
        <item m="1" x="434"/>
        <item m="1" x="462"/>
        <item m="1" x="403"/>
        <item m="1" x="482"/>
        <item m="1" x="459"/>
        <item m="1" x="461"/>
        <item m="1" x="310"/>
        <item m="1" x="516"/>
        <item m="1" x="503"/>
        <item m="1" x="561"/>
        <item m="1" x="484"/>
        <item m="1" x="572"/>
        <item m="1" x="438"/>
        <item m="1" x="440"/>
        <item m="1" x="443"/>
        <item m="1" x="372"/>
        <item m="1" x="292"/>
        <item m="1" x="518"/>
        <item m="1" x="501"/>
        <item m="1" x="386"/>
        <item m="1" x="314"/>
        <item m="1" x="344"/>
        <item m="1" x="449"/>
        <item m="1" x="274"/>
        <item m="1" x="451"/>
        <item m="1" x="389"/>
        <item m="1" x="564"/>
        <item m="1" x="352"/>
        <item m="1" x="362"/>
        <item m="1" x="405"/>
        <item m="1" x="444"/>
        <item m="1" x="544"/>
        <item m="1" x="374"/>
        <item m="1" x="410"/>
        <item m="1" x="368"/>
        <item m="1" x="447"/>
        <item m="1" x="365"/>
        <item m="1" x="348"/>
        <item m="1" x="283"/>
        <item m="1" x="432"/>
        <item m="1" x="413"/>
        <item m="1" x="489"/>
        <item m="1" x="539"/>
        <item m="1" x="568"/>
        <item m="1" x="474"/>
        <item m="1" x="578"/>
        <item m="1" x="472"/>
        <item m="1" x="291"/>
        <item m="1" x="581"/>
        <item m="1" x="608"/>
        <item m="1" x="497"/>
        <item m="1" x="442"/>
        <item m="1" x="415"/>
        <item m="1" x="570"/>
        <item m="1" x="526"/>
        <item m="1" x="586"/>
        <item m="1" x="464"/>
        <item m="1" x="394"/>
        <item m="1" x="279"/>
        <item m="1" x="335"/>
        <item m="1" x="316"/>
        <item m="1" x="478"/>
        <item m="1" x="272"/>
        <item m="1" x="455"/>
        <item m="1" x="552"/>
        <item m="1" x="551"/>
        <item m="1" x="522"/>
        <item m="1" x="584"/>
        <item m="1" x="454"/>
        <item m="1" x="475"/>
        <item m="1" x="395"/>
        <item m="1" x="411"/>
        <item m="1" x="520"/>
        <item m="1" x="583"/>
        <item m="1" x="423"/>
        <item m="1" x="350"/>
        <item m="1" x="558"/>
        <item m="1" x="273"/>
        <item m="1" x="302"/>
        <item m="1" x="280"/>
        <item m="1" x="441"/>
        <item m="1" x="421"/>
        <item m="1" x="530"/>
        <item m="1" x="563"/>
        <item m="1" x="596"/>
        <item m="1" x="446"/>
        <item m="1" x="299"/>
        <item m="1" x="486"/>
        <item m="1" x="419"/>
        <item m="1" x="509"/>
        <item m="1" x="511"/>
        <item m="1" x="297"/>
        <item m="1" x="278"/>
        <item m="1" x="404"/>
        <item m="1" x="354"/>
        <item m="1" x="293"/>
        <item m="1" x="554"/>
        <item m="1" x="517"/>
        <item m="1" x="565"/>
        <item m="1" x="537"/>
        <item m="1" x="547"/>
        <item m="1" x="550"/>
        <item m="1" x="525"/>
        <item m="1" x="543"/>
        <item m="1" x="361"/>
        <item m="1" x="407"/>
        <item m="1" x="433"/>
        <item m="1" x="418"/>
        <item m="1" x="366"/>
        <item m="1" x="396"/>
        <item m="1" x="284"/>
        <item m="1" x="436"/>
        <item m="1" x="312"/>
        <item m="1" x="492"/>
        <item m="1" x="406"/>
        <item m="1" x="398"/>
        <item m="1" x="347"/>
        <item m="1" x="510"/>
        <item m="1" x="375"/>
        <item m="1" x="380"/>
        <item m="1" x="196"/>
        <item m="1" x="480"/>
        <item m="1" x="470"/>
        <item m="1" x="487"/>
        <item m="1" x="499"/>
        <item m="1" x="536"/>
        <item m="1" x="521"/>
        <item m="1" x="476"/>
        <item m="1" x="412"/>
        <item m="1" x="285"/>
        <item m="1" x="300"/>
        <item m="1" x="337"/>
        <item m="1" x="336"/>
        <item m="1" x="603"/>
        <item m="1" x="582"/>
        <item m="1" x="609"/>
        <item m="1" x="540"/>
        <item m="1" x="301"/>
        <item m="1" x="473"/>
        <item m="1" x="409"/>
        <item m="1" x="307"/>
        <item m="1" x="320"/>
        <item m="1" x="598"/>
        <item m="1" x="606"/>
        <item m="1" x="559"/>
        <item m="1" x="569"/>
        <item m="1" x="391"/>
        <item m="1" x="496"/>
        <item m="1" x="469"/>
        <item m="1" x="514"/>
        <item m="1" x="495"/>
        <item m="1" x="369"/>
        <item m="1" x="298"/>
        <item m="1" x="597"/>
        <item m="1" x="580"/>
        <item m="1" x="328"/>
        <item m="1" x="287"/>
        <item m="1" x="304"/>
        <item m="1" x="573"/>
        <item m="1" x="571"/>
        <item m="1" x="290"/>
        <item m="1" x="309"/>
        <item m="1" x="589"/>
        <item m="1" x="330"/>
        <item m="1" x="324"/>
        <item m="1" x="576"/>
        <item m="1" x="548"/>
        <item m="1" x="567"/>
        <item m="1" x="605"/>
        <item m="1" x="275"/>
        <item m="1" x="346"/>
        <item m="1" x="334"/>
        <item m="1" x="515"/>
        <item m="1" x="390"/>
        <item m="1" x="360"/>
        <item m="1" x="408"/>
        <item m="1" x="519"/>
        <item m="1" x="289"/>
        <item m="1" x="327"/>
        <item m="1" x="553"/>
        <item m="1" x="385"/>
        <item m="1" x="607"/>
        <item m="1" x="494"/>
        <item m="1" x="549"/>
        <item m="1" x="594"/>
        <item m="1" x="566"/>
        <item m="1" x="311"/>
        <item m="1" x="601"/>
        <item m="1" x="400"/>
        <item m="1" x="574"/>
        <item m="1" x="611"/>
        <item m="1" x="318"/>
        <item m="1" x="599"/>
        <item m="1" x="604"/>
        <item m="1" x="610"/>
        <item m="1" x="282"/>
        <item m="1" x="144"/>
        <item m="1" x="356"/>
        <item m="1" x="351"/>
        <item m="1" x="343"/>
        <item m="1" x="379"/>
        <item m="1" x="431"/>
        <item m="1" x="502"/>
        <item m="1" x="445"/>
        <item m="1" x="376"/>
        <item m="1" x="450"/>
        <item m="1" x="439"/>
        <item m="1" x="349"/>
        <item m="1" x="384"/>
        <item m="1" x="468"/>
        <item m="1" x="359"/>
        <item m="1" x="341"/>
        <item m="1" x="534"/>
        <item m="1" x="420"/>
        <item m="1" x="430"/>
        <item m="1" x="428"/>
        <item m="1" x="417"/>
        <item m="1" x="425"/>
        <item m="1" x="424"/>
        <item m="1" x="427"/>
        <item m="1" x="308"/>
        <item m="1" x="281"/>
        <item m="1" x="321"/>
        <item m="1" x="363"/>
        <item x="12"/>
        <item m="1" x="162"/>
        <item x="1"/>
        <item m="1" x="169"/>
        <item m="1" x="171"/>
        <item m="1" x="170"/>
        <item m="1" x="30"/>
        <item m="1" x="179"/>
        <item m="1" x="168"/>
        <item m="1" x="118"/>
        <item m="1" x="163"/>
        <item m="1" x="42"/>
        <item x="4"/>
        <item x="3"/>
        <item x="6"/>
        <item x="5"/>
        <item x="2"/>
        <item m="1" x="180"/>
        <item m="1" x="181"/>
        <item x="7"/>
        <item x="11"/>
        <item x="9"/>
        <item m="1" x="177"/>
        <item m="1" x="167"/>
        <item m="1" x="43"/>
        <item m="1" x="174"/>
        <item x="0"/>
        <item m="1" x="182"/>
        <item x="13"/>
        <item m="1" x="183"/>
        <item m="1" x="175"/>
        <item x="8"/>
        <item x="10"/>
        <item m="1" x="173"/>
        <item m="1" x="142"/>
        <item m="1" x="185"/>
        <item m="1" x="166"/>
        <item m="1" x="41"/>
        <item m="1" x="165"/>
        <item m="1" x="176"/>
        <item m="1" x="39"/>
        <item m="1" x="172"/>
        <item m="1" x="186"/>
        <item m="1" x="187"/>
        <item m="1" x="40"/>
        <item m="1" x="188"/>
        <item m="1" x="189"/>
        <item m="1" x="160"/>
        <item m="1" x="190"/>
        <item m="1" x="191"/>
        <item m="1" x="63"/>
        <item m="1" x="64"/>
        <item m="1" x="119"/>
        <item m="1" x="45"/>
        <item m="1" x="58"/>
        <item m="1" x="59"/>
        <item m="1" x="192"/>
        <item m="1" x="193"/>
        <item m="1" x="115"/>
        <item m="1" x="194"/>
        <item m="1" x="22"/>
        <item m="1" x="23"/>
        <item m="1" x="195"/>
        <item m="1" x="197"/>
        <item m="1" x="198"/>
        <item m="1" x="199"/>
        <item m="1" x="107"/>
        <item m="1" x="114"/>
        <item m="1" x="128"/>
        <item m="1" x="200"/>
        <item m="1" x="83"/>
        <item m="1" x="82"/>
        <item m="1" x="131"/>
        <item m="1" x="78"/>
        <item m="1" x="130"/>
        <item m="1" x="132"/>
        <item m="1" x="80"/>
        <item m="1" x="73"/>
        <item m="1" x="81"/>
        <item m="1" x="111"/>
        <item m="1" x="97"/>
        <item m="1" x="129"/>
        <item m="1" x="75"/>
        <item m="1" x="103"/>
        <item m="1" x="136"/>
        <item m="1" x="201"/>
        <item m="1" x="94"/>
        <item m="1" x="106"/>
        <item m="1" x="135"/>
        <item m="1" x="93"/>
        <item m="1" x="109"/>
        <item m="1" x="90"/>
        <item m="1" x="141"/>
        <item m="1" x="143"/>
        <item m="1" x="202"/>
        <item m="1" x="108"/>
        <item m="1" x="140"/>
        <item m="1" x="105"/>
        <item m="1" x="113"/>
        <item m="1" x="98"/>
        <item m="1" x="137"/>
        <item m="1" x="92"/>
        <item m="1" x="139"/>
        <item m="1" x="145"/>
        <item m="1" x="95"/>
        <item m="1" x="134"/>
        <item m="1" x="89"/>
        <item m="1" x="112"/>
        <item m="1" x="84"/>
        <item m="1" x="110"/>
        <item m="1" x="104"/>
        <item m="1" x="96"/>
        <item m="1" x="99"/>
        <item m="1" x="203"/>
        <item m="1" x="88"/>
        <item m="1" x="138"/>
        <item m="1" x="204"/>
        <item m="1" x="87"/>
        <item m="1" x="79"/>
        <item m="1" x="100"/>
        <item m="1" x="205"/>
        <item m="1" x="101"/>
        <item m="1" x="74"/>
        <item m="1" x="76"/>
        <item m="1" x="206"/>
        <item m="1" x="146"/>
        <item m="1" x="86"/>
        <item m="1" x="85"/>
        <item m="1" x="91"/>
        <item m="1" x="207"/>
        <item m="1" x="77"/>
        <item m="1" x="133"/>
        <item m="1" x="60"/>
        <item m="1" x="208"/>
        <item m="1" x="209"/>
        <item m="1" x="210"/>
        <item m="1" x="211"/>
        <item m="1" x="212"/>
        <item m="1" x="213"/>
        <item m="1" x="34"/>
        <item m="1" x="214"/>
        <item m="1" x="215"/>
        <item m="1" x="216"/>
        <item m="1" x="217"/>
        <item m="1" x="218"/>
        <item m="1" x="219"/>
        <item m="1" x="38"/>
        <item m="1" x="220"/>
        <item m="1" x="71"/>
        <item m="1" x="72"/>
        <item m="1" x="221"/>
        <item m="1" x="68"/>
        <item m="1" x="116"/>
        <item m="1" x="222"/>
        <item m="1" x="70"/>
        <item m="1" x="65"/>
        <item m="1" x="67"/>
        <item m="1" x="66"/>
        <item m="1" x="117"/>
        <item m="1" x="223"/>
        <item m="1" x="224"/>
        <item m="1" x="49"/>
        <item m="1" x="149"/>
        <item m="1" x="53"/>
        <item m="1" x="127"/>
        <item m="1" x="124"/>
        <item m="1" x="48"/>
        <item m="1" x="150"/>
        <item m="1" x="125"/>
        <item m="1" x="123"/>
        <item m="1" x="225"/>
        <item m="1" x="56"/>
        <item m="1" x="47"/>
        <item m="1" x="226"/>
        <item m="1" x="54"/>
        <item m="1" x="121"/>
        <item m="1" x="227"/>
        <item m="1" x="158"/>
        <item m="1" x="228"/>
        <item m="1" x="154"/>
        <item m="1" x="52"/>
        <item m="1" x="229"/>
        <item m="1" x="51"/>
        <item m="1" x="46"/>
        <item m="1" x="148"/>
        <item m="1" x="122"/>
        <item m="1" x="120"/>
        <item m="1" x="156"/>
        <item m="1" x="153"/>
        <item m="1" x="57"/>
        <item m="1" x="147"/>
        <item m="1" x="230"/>
        <item m="1" x="231"/>
        <item m="1" x="55"/>
        <item m="1" x="157"/>
        <item m="1" x="152"/>
        <item m="1" x="232"/>
        <item m="1" x="15"/>
        <item m="1" x="36"/>
        <item m="1" x="16"/>
        <item m="1" x="17"/>
        <item m="1" x="61"/>
        <item m="1" x="37"/>
        <item m="1" x="29"/>
        <item m="1" x="35"/>
        <item m="1" x="164"/>
        <item m="1" x="161"/>
        <item m="1" x="33"/>
        <item m="1" x="269"/>
        <item m="1" x="151"/>
        <item m="1" x="184"/>
        <item m="1" x="233"/>
        <item m="1" x="234"/>
        <item m="1" x="235"/>
        <item m="1" x="178"/>
        <item m="1" x="18"/>
        <item m="1" x="19"/>
        <item m="1" x="20"/>
        <item m="1" x="21"/>
        <item m="1" x="24"/>
        <item m="1" x="25"/>
        <item m="1" x="26"/>
        <item m="1" x="27"/>
        <item m="1" x="28"/>
        <item m="1" x="31"/>
        <item m="1" x="32"/>
        <item m="1" x="44"/>
        <item m="1" x="50"/>
        <item m="1" x="62"/>
        <item m="1" x="69"/>
        <item m="1" x="102"/>
        <item m="1" x="126"/>
        <item m="1" x="155"/>
        <item m="1" x="159"/>
        <item x="14"/>
        <item m="1" x="238"/>
        <item m="1" x="239"/>
        <item m="1" x="240"/>
        <item m="1" x="241"/>
        <item m="1" x="236"/>
        <item m="1" x="242"/>
        <item m="1" x="237"/>
        <item m="1" x="243"/>
        <item m="1" x="244"/>
        <item m="1" x="245"/>
        <item m="1" x="246"/>
        <item m="1" x="247"/>
        <item m="1" x="248"/>
        <item m="1" x="249"/>
        <item m="1" x="250"/>
        <item m="1" x="251"/>
        <item m="1" x="252"/>
        <item m="1" x="253"/>
        <item m="1" x="254"/>
        <item m="1" x="255"/>
        <item m="1" x="256"/>
        <item m="1" x="257"/>
        <item m="1" x="258"/>
        <item m="1" x="259"/>
        <item m="1" x="260"/>
        <item m="1" x="261"/>
        <item m="1" x="262"/>
        <item m="1" x="263"/>
        <item m="1" x="264"/>
        <item m="1" x="265"/>
        <item m="1" x="266"/>
        <item m="1" x="267"/>
        <item m="1" x="268"/>
      </items>
    </pivotField>
    <pivotField compact="0" outline="0" showAll="0" defaultSubtotal="0">
      <items count="628">
        <item m="1" x="414"/>
        <item m="1" x="327"/>
        <item m="1" x="352"/>
        <item m="1" x="408"/>
        <item m="1" x="385"/>
        <item m="1" x="594"/>
        <item m="1" x="268"/>
        <item m="1" x="615"/>
        <item m="1" x="395"/>
        <item m="1" x="423"/>
        <item m="1" x="566"/>
        <item m="1" x="289"/>
        <item m="1" x="517"/>
        <item m="1" x="474"/>
        <item m="1" x="397"/>
        <item m="1" x="449"/>
        <item m="1" x="425"/>
        <item m="1" x="561"/>
        <item m="1" x="534"/>
        <item m="1" x="311"/>
        <item m="1" x="503"/>
        <item m="1" x="576"/>
        <item x="1"/>
        <item x="5"/>
        <item x="4"/>
        <item x="2"/>
        <item x="11"/>
        <item x="6"/>
        <item x="10"/>
        <item x="12"/>
        <item x="7"/>
        <item x="0"/>
        <item x="9"/>
        <item x="3"/>
        <item x="8"/>
        <item m="1" x="24"/>
        <item m="1" x="25"/>
        <item m="1" x="26"/>
        <item m="1" x="28"/>
        <item m="1" x="29"/>
        <item m="1" x="27"/>
        <item m="1" x="22"/>
        <item m="1" x="19"/>
        <item m="1" x="20"/>
        <item m="1" x="21"/>
        <item m="1" x="23"/>
        <item m="1" x="518"/>
        <item m="1" x="329"/>
        <item m="1" x="308"/>
        <item m="1" x="560"/>
        <item m="1" x="565"/>
        <item m="1" x="384"/>
        <item m="1" x="441"/>
        <item m="1" x="396"/>
        <item m="1" x="603"/>
        <item m="1" x="606"/>
        <item m="1" x="342"/>
        <item m="1" x="586"/>
        <item m="1" x="583"/>
        <item m="1" x="286"/>
        <item m="1" x="424"/>
        <item m="1" x="291"/>
        <item m="1" x="340"/>
        <item m="1" x="485"/>
        <item m="1" x="514"/>
        <item m="1" x="527"/>
        <item m="1" x="426"/>
        <item m="1" x="381"/>
        <item m="1" x="550"/>
        <item m="1" x="558"/>
        <item m="1" x="356"/>
        <item m="1" x="328"/>
        <item m="1" x="492"/>
        <item m="1" x="442"/>
        <item m="1" x="549"/>
        <item m="1" x="545"/>
        <item m="1" x="427"/>
        <item m="1" x="376"/>
        <item m="1" x="547"/>
        <item m="1" x="495"/>
        <item m="1" x="516"/>
        <item m="1" x="571"/>
        <item m="1" x="487"/>
        <item m="1" x="389"/>
        <item m="1" x="537"/>
        <item m="1" x="391"/>
        <item m="1" x="322"/>
        <item m="1" x="399"/>
        <item m="1" x="278"/>
        <item m="1" x="367"/>
        <item m="1" x="377"/>
        <item m="1" x="471"/>
        <item m="1" x="554"/>
        <item m="1" x="366"/>
        <item m="1" x="521"/>
        <item m="1" x="526"/>
        <item m="1" x="577"/>
        <item m="1" x="418"/>
        <item m="1" x="515"/>
        <item m="1" x="477"/>
        <item m="1" x="459"/>
        <item m="1" x="501"/>
        <item m="1" x="318"/>
        <item m="1" x="288"/>
        <item m="1" x="591"/>
        <item m="1" x="293"/>
        <item m="1" x="373"/>
        <item m="1" x="393"/>
        <item m="1" x="536"/>
        <item m="1" x="504"/>
        <item m="1" x="303"/>
        <item m="1" x="332"/>
        <item m="1" x="331"/>
        <item m="1" x="494"/>
        <item m="1" x="422"/>
        <item m="1" x="496"/>
        <item m="1" x="337"/>
        <item m="1" x="280"/>
        <item m="1" x="379"/>
        <item m="1" x="307"/>
        <item m="1" x="610"/>
        <item m="1" x="309"/>
        <item m="1" x="276"/>
        <item m="1" x="480"/>
        <item m="1" x="312"/>
        <item m="1" x="429"/>
        <item m="1" x="473"/>
        <item m="1" x="388"/>
        <item m="1" x="357"/>
        <item m="1" x="596"/>
        <item m="1" x="557"/>
        <item m="1" x="394"/>
        <item m="1" x="621"/>
        <item m="1" x="497"/>
        <item m="1" x="597"/>
        <item m="1" x="320"/>
        <item m="1" x="620"/>
        <item m="1" x="296"/>
        <item m="1" x="411"/>
        <item m="1" x="406"/>
        <item m="1" x="489"/>
        <item m="1" x="580"/>
        <item m="1" x="359"/>
        <item m="1" x="567"/>
        <item m="1" x="553"/>
        <item m="1" x="380"/>
        <item m="1" x="387"/>
        <item m="1" x="341"/>
        <item m="1" x="290"/>
        <item m="1" x="31"/>
        <item m="1" x="168"/>
        <item m="1" x="171"/>
        <item m="1" x="30"/>
        <item m="1" x="32"/>
        <item m="1" x="116"/>
        <item m="1" x="59"/>
        <item m="1" x="60"/>
        <item m="1" x="161"/>
        <item m="1" x="61"/>
        <item m="1" x="36"/>
        <item m="1" x="39"/>
        <item m="1" x="162"/>
        <item m="1" x="38"/>
        <item m="1" x="37"/>
        <item m="1" x="17"/>
        <item m="1" x="18"/>
        <item m="1" x="16"/>
        <item m="1" x="33"/>
        <item m="1" x="34"/>
        <item m="1" x="165"/>
        <item m="1" x="35"/>
        <item m="1" x="350"/>
        <item m="1" x="543"/>
        <item m="1" x="524"/>
        <item m="1" x="478"/>
        <item m="1" x="540"/>
        <item m="1" x="581"/>
        <item m="1" x="465"/>
        <item m="1" x="272"/>
        <item m="1" x="569"/>
        <item m="1" x="417"/>
        <item m="1" x="466"/>
        <item m="1" x="548"/>
        <item m="1" x="609"/>
        <item m="1" x="300"/>
        <item m="1" x="457"/>
        <item m="1" x="512"/>
        <item m="1" x="575"/>
        <item m="1" x="528"/>
        <item m="1" x="402"/>
        <item m="1" x="450"/>
        <item m="1" x="410"/>
        <item m="1" x="270"/>
        <item m="1" x="529"/>
        <item m="1" x="464"/>
        <item m="1" x="570"/>
        <item m="1" x="292"/>
        <item m="1" x="531"/>
        <item m="1" x="451"/>
        <item m="1" x="297"/>
        <item m="1" x="544"/>
        <item m="1" x="462"/>
        <item m="1" x="619"/>
        <item m="1" x="390"/>
        <item m="1" x="315"/>
        <item m="1" x="324"/>
        <item m="1" x="360"/>
        <item m="1" x="358"/>
        <item m="1" x="624"/>
        <item m="1" x="386"/>
        <item m="1" x="600"/>
        <item m="1" x="458"/>
        <item m="1" x="306"/>
        <item m="1" x="483"/>
        <item m="1" x="452"/>
        <item m="1" x="415"/>
        <item m="1" x="343"/>
        <item m="1" x="355"/>
        <item m="1" x="590"/>
        <item m="1" x="369"/>
        <item m="1" x="582"/>
        <item m="1" x="362"/>
        <item m="1" x="456"/>
        <item m="1" x="445"/>
        <item m="1" x="353"/>
        <item m="1" x="508"/>
        <item m="1" x="602"/>
        <item m="1" x="269"/>
        <item m="1" x="584"/>
        <item m="1" x="463"/>
        <item m="1" x="446"/>
        <item m="1" x="486"/>
        <item m="1" x="420"/>
        <item m="1" x="608"/>
        <item m="1" x="383"/>
        <item m="1" x="447"/>
        <item m="1" x="559"/>
        <item m="1" x="506"/>
        <item m="1" x="493"/>
        <item m="1" x="579"/>
        <item m="1" x="273"/>
        <item m="1" x="344"/>
        <item m="1" x="347"/>
        <item m="1" x="488"/>
        <item m="1" x="349"/>
        <item m="1" x="613"/>
        <item m="1" x="433"/>
        <item m="1" x="562"/>
        <item m="1" x="498"/>
        <item m="1" x="513"/>
        <item m="1" x="279"/>
        <item m="1" x="365"/>
        <item m="1" x="281"/>
        <item m="1" x="298"/>
        <item m="1" x="598"/>
        <item m="1" x="525"/>
        <item m="1" x="607"/>
        <item m="1" x="461"/>
        <item m="1" x="323"/>
        <item m="1" x="574"/>
        <item m="1" x="401"/>
        <item m="1" x="284"/>
        <item m="1" x="370"/>
        <item m="1" x="522"/>
        <item m="1" x="334"/>
        <item m="1" x="448"/>
        <item m="1" x="314"/>
        <item m="1" x="476"/>
        <item m="1" x="443"/>
        <item m="1" x="510"/>
        <item m="1" x="589"/>
        <item m="1" x="533"/>
        <item m="1" x="625"/>
        <item m="1" x="271"/>
        <item m="1" x="431"/>
        <item m="1" x="378"/>
        <item m="1" x="333"/>
        <item m="1" x="539"/>
        <item m="1" x="374"/>
        <item m="1" x="339"/>
        <item m="1" x="403"/>
        <item m="1" x="505"/>
        <item m="1" x="532"/>
        <item m="1" x="326"/>
        <item m="1" x="404"/>
        <item m="1" x="523"/>
        <item m="1" x="283"/>
        <item m="1" x="400"/>
        <item m="1" x="313"/>
        <item m="1" x="346"/>
        <item m="1" x="453"/>
        <item m="1" x="335"/>
        <item m="1" x="578"/>
        <item m="1" x="475"/>
        <item m="1" x="542"/>
        <item m="1" x="368"/>
        <item m="1" x="301"/>
        <item m="1" x="398"/>
        <item m="1" x="325"/>
        <item m="1" x="469"/>
        <item m="1" x="617"/>
        <item m="1" x="434"/>
        <item m="1" x="535"/>
        <item m="1" x="601"/>
        <item m="1" x="541"/>
        <item m="1" x="455"/>
        <item m="1" x="330"/>
        <item m="1" x="563"/>
        <item m="1" x="361"/>
        <item m="1" x="454"/>
        <item m="1" x="382"/>
        <item m="1" x="416"/>
        <item m="1" x="338"/>
        <item m="1" x="490"/>
        <item m="1" x="611"/>
        <item m="1" x="460"/>
        <item m="1" x="310"/>
        <item m="1" x="440"/>
        <item m="1" x="319"/>
        <item m="1" x="552"/>
        <item m="1" x="371"/>
        <item m="1" x="321"/>
        <item m="1" x="593"/>
        <item m="1" x="46"/>
        <item m="1" x="62"/>
        <item m="1" x="336"/>
        <item m="1" x="363"/>
        <item m="1" x="482"/>
        <item m="1" x="412"/>
        <item x="13"/>
        <item m="1" x="219"/>
        <item m="1" x="117"/>
        <item m="1" x="71"/>
        <item m="1" x="73"/>
        <item m="1" x="118"/>
        <item m="1" x="68"/>
        <item m="1" x="67"/>
        <item m="1" x="66"/>
        <item m="1" x="407"/>
        <item m="1" x="220"/>
        <item m="1" x="222"/>
        <item m="1" x="568"/>
        <item m="1" x="421"/>
        <item m="1" x="614"/>
        <item m="1" x="351"/>
        <item m="1" x="392"/>
        <item m="1" x="551"/>
        <item m="1" x="375"/>
        <item m="1" x="502"/>
        <item m="1" x="572"/>
        <item m="1" x="439"/>
        <item m="1" x="622"/>
        <item m="1" x="520"/>
        <item m="1" x="430"/>
        <item m="1" x="472"/>
        <item m="1" x="623"/>
        <item m="1" x="479"/>
        <item m="1" x="546"/>
        <item m="1" x="317"/>
        <item m="1" x="437"/>
        <item m="1" x="484"/>
        <item m="1" x="500"/>
        <item m="1" x="507"/>
        <item m="1" x="295"/>
        <item m="1" x="481"/>
        <item m="1" x="364"/>
        <item m="1" x="556"/>
        <item m="1" x="595"/>
        <item m="1" x="627"/>
        <item m="1" x="511"/>
        <item m="1" x="419"/>
        <item m="1" x="354"/>
        <item m="1" x="413"/>
        <item m="1" x="509"/>
        <item m="1" x="612"/>
        <item m="1" x="316"/>
        <item m="1" x="491"/>
        <item m="1" x="372"/>
        <item m="1" x="499"/>
        <item m="1" x="304"/>
        <item m="1" x="573"/>
        <item m="1" x="444"/>
        <item m="1" x="519"/>
        <item m="1" x="305"/>
        <item m="1" x="587"/>
        <item m="1" x="294"/>
        <item m="1" x="287"/>
        <item m="1" x="626"/>
        <item m="1" x="438"/>
        <item m="1" x="348"/>
        <item m="1" x="555"/>
        <item m="1" x="302"/>
        <item m="1" x="588"/>
        <item m="1" x="275"/>
        <item m="1" x="432"/>
        <item m="1" x="605"/>
        <item m="1" x="538"/>
        <item m="1" x="428"/>
        <item m="1" x="282"/>
        <item m="1" x="299"/>
        <item m="1" x="604"/>
        <item m="1" x="409"/>
        <item m="1" x="277"/>
        <item m="1" x="564"/>
        <item m="1" x="616"/>
        <item m="1" x="436"/>
        <item m="1" x="618"/>
        <item m="1" x="467"/>
        <item m="1" x="435"/>
        <item m="1" x="530"/>
        <item m="1" x="274"/>
        <item m="1" x="285"/>
        <item m="1" x="470"/>
        <item m="1" x="599"/>
        <item m="1" x="405"/>
        <item m="1" x="468"/>
        <item m="1" x="592"/>
        <item m="1" x="345"/>
        <item m="1" x="40"/>
        <item m="1" x="41"/>
        <item m="1" x="42"/>
        <item m="1" x="43"/>
        <item m="1" x="44"/>
        <item m="1" x="45"/>
        <item m="1" x="143"/>
        <item m="1" x="163"/>
        <item m="1" x="164"/>
        <item m="1" x="119"/>
        <item m="1" x="47"/>
        <item m="1" x="48"/>
        <item m="1" x="49"/>
        <item m="1" x="50"/>
        <item m="1" x="51"/>
        <item m="1" x="52"/>
        <item m="1" x="53"/>
        <item m="1" x="54"/>
        <item m="1" x="55"/>
        <item m="1" x="56"/>
        <item m="1" x="57"/>
        <item m="1" x="58"/>
        <item m="1" x="585"/>
        <item m="1" x="187"/>
        <item m="1" x="185"/>
        <item m="1" x="207"/>
        <item m="1" x="206"/>
        <item m="1" x="193"/>
        <item m="1" x="237"/>
        <item m="1" x="63"/>
        <item m="1" x="64"/>
        <item m="1" x="65"/>
        <item m="1" x="267"/>
        <item m="1" x="69"/>
        <item m="1" x="70"/>
        <item m="1" x="72"/>
        <item m="1" x="74"/>
        <item m="1" x="75"/>
        <item m="1" x="76"/>
        <item m="1" x="77"/>
        <item m="1" x="78"/>
        <item m="1" x="79"/>
        <item m="1" x="80"/>
        <item m="1" x="81"/>
        <item m="1" x="82"/>
        <item m="1" x="83"/>
        <item m="1" x="84"/>
        <item m="1" x="85"/>
        <item m="1" x="86"/>
        <item m="1" x="87"/>
        <item m="1" x="88"/>
        <item m="1" x="89"/>
        <item m="1" x="90"/>
        <item m="1" x="91"/>
        <item m="1" x="92"/>
        <item m="1" x="93"/>
        <item m="1" x="94"/>
        <item m="1" x="95"/>
        <item m="1" x="96"/>
        <item m="1" x="97"/>
        <item m="1" x="98"/>
        <item m="1" x="99"/>
        <item m="1" x="100"/>
        <item m="1" x="101"/>
        <item m="1" x="102"/>
        <item m="1" x="103"/>
        <item m="1" x="104"/>
        <item m="1" x="105"/>
        <item m="1" x="106"/>
        <item m="1" x="107"/>
        <item m="1" x="108"/>
        <item m="1" x="109"/>
        <item m="1" x="110"/>
        <item m="1" x="111"/>
        <item m="1" x="112"/>
        <item m="1" x="113"/>
        <item m="1" x="114"/>
        <item m="1" x="115"/>
        <item m="1" x="211"/>
        <item m="1" x="120"/>
        <item m="1" x="121"/>
        <item m="1" x="122"/>
        <item m="1" x="123"/>
        <item m="1" x="124"/>
        <item m="1" x="125"/>
        <item m="1" x="126"/>
        <item m="1" x="127"/>
        <item m="1" x="128"/>
        <item m="1" x="129"/>
        <item m="1" x="130"/>
        <item m="1" x="131"/>
        <item m="1" x="132"/>
        <item m="1" x="133"/>
        <item m="1" x="134"/>
        <item m="1" x="135"/>
        <item m="1" x="136"/>
        <item m="1" x="137"/>
        <item m="1" x="138"/>
        <item m="1" x="139"/>
        <item m="1" x="140"/>
        <item m="1" x="141"/>
        <item m="1" x="142"/>
        <item m="1" x="144"/>
        <item m="1" x="145"/>
        <item m="1" x="146"/>
        <item m="1" x="147"/>
        <item m="1" x="148"/>
        <item m="1" x="149"/>
        <item m="1" x="150"/>
        <item m="1" x="151"/>
        <item m="1" x="152"/>
        <item m="1" x="153"/>
        <item m="1" x="154"/>
        <item m="1" x="155"/>
        <item m="1" x="156"/>
        <item m="1" x="157"/>
        <item m="1" x="158"/>
        <item m="1" x="159"/>
        <item m="1" x="160"/>
        <item m="1" x="166"/>
        <item m="1" x="167"/>
        <item m="1" x="169"/>
        <item m="1" x="170"/>
        <item m="1" x="172"/>
        <item m="1" x="173"/>
        <item m="1" x="174"/>
        <item m="1" x="175"/>
        <item m="1" x="176"/>
        <item m="1" x="177"/>
        <item m="1" x="178"/>
        <item m="1" x="179"/>
        <item m="1" x="180"/>
        <item m="1" x="182"/>
        <item m="1" x="183"/>
        <item m="1" x="184"/>
        <item m="1" x="186"/>
        <item m="1" x="188"/>
        <item m="1" x="189"/>
        <item m="1" x="190"/>
        <item m="1" x="191"/>
        <item m="1" x="192"/>
        <item m="1" x="194"/>
        <item m="1" x="195"/>
        <item m="1" x="196"/>
        <item m="1" x="197"/>
        <item m="1" x="198"/>
        <item m="1" x="199"/>
        <item m="1" x="200"/>
        <item m="1" x="201"/>
        <item m="1" x="202"/>
        <item m="1" x="203"/>
        <item m="1" x="204"/>
        <item m="1" x="205"/>
        <item m="1" x="208"/>
        <item m="1" x="209"/>
        <item m="1" x="210"/>
        <item m="1" x="212"/>
        <item m="1" x="213"/>
        <item m="1" x="214"/>
        <item m="1" x="215"/>
        <item m="1" x="216"/>
        <item m="1" x="217"/>
        <item m="1" x="218"/>
        <item m="1" x="221"/>
        <item m="1" x="223"/>
        <item m="1" x="224"/>
        <item m="1" x="225"/>
        <item m="1" x="226"/>
        <item m="1" x="227"/>
        <item m="1" x="228"/>
        <item m="1" x="229"/>
        <item m="1" x="230"/>
        <item m="1" x="231"/>
        <item m="1" x="181"/>
        <item m="1" x="232"/>
        <item m="1" x="233"/>
        <item m="1" x="234"/>
        <item x="14"/>
        <item x="15"/>
        <item m="1" x="238"/>
        <item m="1" x="239"/>
        <item m="1" x="240"/>
        <item m="1" x="235"/>
        <item m="1" x="241"/>
        <item m="1" x="236"/>
        <item m="1" x="242"/>
        <item m="1" x="243"/>
        <item m="1" x="244"/>
        <item m="1" x="245"/>
        <item m="1" x="246"/>
        <item m="1" x="247"/>
        <item m="1" x="248"/>
        <item m="1" x="249"/>
        <item m="1" x="250"/>
        <item m="1" x="251"/>
        <item m="1" x="252"/>
        <item m="1" x="253"/>
        <item m="1" x="254"/>
        <item m="1" x="255"/>
        <item m="1" x="256"/>
        <item m="1" x="257"/>
        <item m="1" x="258"/>
        <item m="1" x="259"/>
        <item m="1" x="260"/>
        <item m="1" x="261"/>
        <item m="1" x="262"/>
        <item m="1" x="263"/>
        <item m="1" x="264"/>
        <item m="1" x="265"/>
        <item m="1" x="266"/>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numFmtId="38" outline="0" showAll="0" defaultSubtotal="0"/>
    <pivotField compact="0" outline="0" showAll="0" defaultSubtotal="0"/>
    <pivotField compact="0" outline="0" showAll="0" defaultSubtotal="0"/>
    <pivotField compact="0" outline="0" showAll="0" defaultSubtotal="0"/>
    <pivotField compact="0" numFmtId="41" outline="0" showAll="0" defaultSubtotal="0"/>
    <pivotField compact="0" numFmtId="38" outline="0" showAll="0" defaultSubtotal="0"/>
    <pivotField compact="0" numFmtId="41" outline="0" showAll="0" defaultSubtotal="0"/>
    <pivotField compact="0" numFmtId="38" outline="0" showAll="0" defaultSubtotal="0"/>
    <pivotField compact="0" outline="0" showAll="0" defaultSubtotal="0"/>
    <pivotField compact="0" outline="0" showAll="0" defaultSubtotal="0"/>
    <pivotField compact="0" numFmtId="14" outline="0" showAll="0" defaultSubtotal="0"/>
    <pivotField compact="0" numFmtId="41" outline="0" showAll="0" defaultSubtotal="0"/>
    <pivotField compact="0" outline="0" showAll="0" defaultSubtotal="0"/>
    <pivotField compact="0" numFmtId="41" outline="0" showAll="0" defaultSubtotal="0"/>
    <pivotField compact="0" outline="0" showAll="0" defaultSubtotal="0"/>
    <pivotField compact="0" outline="0" subtotalTop="0" showAll="0" defaultSubtotal="0"/>
    <pivotField compact="0" outline="0" subtotalTop="0" showAll="0" defaultSubtotal="0"/>
    <pivotField compact="0" outline="0" subtotalTop="0" showAll="0" defaultSubtotal="0"/>
    <pivotField compact="0" outline="0" subtotalTop="0" showAll="0" defaultSubtotal="0"/>
    <pivotField axis="axisRow" compact="0" outline="0" subtotalTop="0" showAll="0" sortType="ascending" defaultSubtotal="0">
      <items count="37">
        <item m="1" x="9"/>
        <item m="1" x="30"/>
        <item m="1" x="5"/>
        <item m="1" x="4"/>
        <item m="1" x="32"/>
        <item m="1" x="7"/>
        <item m="1" x="10"/>
        <item m="1" x="26"/>
        <item m="1" x="36"/>
        <item m="1" x="16"/>
        <item x="0"/>
        <item m="1" x="23"/>
        <item m="1" x="24"/>
        <item m="1" x="6"/>
        <item m="1" x="20"/>
        <item m="1" x="8"/>
        <item m="1" x="29"/>
        <item m="1" x="34"/>
        <item m="1" x="1"/>
        <item m="1" x="13"/>
        <item m="1" x="2"/>
        <item m="1" x="14"/>
        <item m="1" x="3"/>
        <item m="1" x="17"/>
        <item m="1" x="21"/>
        <item m="1" x="27"/>
        <item m="1" x="18"/>
        <item m="1" x="28"/>
        <item m="1" x="12"/>
        <item m="1" x="11"/>
        <item m="1" x="31"/>
        <item m="1" x="35"/>
        <item m="1" x="33"/>
        <item m="1" x="15"/>
        <item m="1" x="22"/>
        <item m="1" x="19"/>
        <item m="1" x="25"/>
      </items>
    </pivotField>
    <pivotField axis="axisRow" compact="0" outline="0" subtotalTop="0" showAll="0" defaultSubtotal="0">
      <items count="29">
        <item m="1" x="26"/>
        <item m="1" x="28"/>
        <item m="1" x="21"/>
        <item m="1" x="19"/>
        <item m="1" x="7"/>
        <item m="1" x="16"/>
        <item m="1" x="11"/>
        <item m="1" x="15"/>
        <item x="0"/>
        <item m="1" x="17"/>
        <item m="1" x="5"/>
        <item m="1" x="8"/>
        <item m="1" x="9"/>
        <item m="1" x="6"/>
        <item m="1" x="27"/>
        <item m="1" x="4"/>
        <item m="1" x="18"/>
        <item m="1" x="25"/>
        <item m="1" x="10"/>
        <item m="1" x="14"/>
        <item m="1" x="1"/>
        <item m="1" x="2"/>
        <item m="1" x="3"/>
        <item m="1" x="12"/>
        <item m="1" x="22"/>
        <item m="1" x="23"/>
        <item m="1" x="13"/>
        <item m="1" x="24"/>
        <item m="1" x="20"/>
      </items>
    </pivotField>
    <pivotField compact="0" outline="0" subtotalTop="0" showAll="0" defaultSubtotal="0"/>
  </pivotFields>
  <rowFields count="2">
    <field x="29"/>
    <field x="30"/>
  </rowFields>
  <rowItems count="1">
    <i>
      <x v="10"/>
      <x v="8"/>
    </i>
  </rowItems>
  <colItems count="1">
    <i/>
  </colItems>
  <formats count="3">
    <format dxfId="43">
      <pivotArea type="all" dataOnly="0" outline="0" fieldPosition="0"/>
    </format>
    <format dxfId="42">
      <pivotArea field="0" type="button" dataOnly="0" labelOnly="1" outline="0"/>
    </format>
    <format dxfId="41">
      <pivotArea field="1" type="button" dataOnly="0" labelOnly="1" outline="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AH849" totalsRowShown="0" headerRowDxfId="40" dataDxfId="39" tableBorderDxfId="38">
  <autoFilter ref="A3:AH849" xr:uid="{00000000-000C-0000-FFFF-FFFF00000000}">
    <filterColumn colId="33">
      <filters>
        <filter val="#VALUE!"/>
        <filter val="#N/A"/>
      </filters>
    </filterColumn>
  </autoFilter>
  <tableColumns count="34">
    <tableColumn id="1" xr3:uid="{00000000-0010-0000-0000-000001000000}" name="Mã khách hàng" dataDxfId="37"/>
    <tableColumn id="2" xr3:uid="{00000000-0010-0000-0000-000002000000}" name="Tên Khách hàng" dataDxfId="36"/>
    <tableColumn id="3" xr3:uid="{00000000-0010-0000-0000-000003000000}" name="Ngày hạch toán" dataDxfId="35"/>
    <tableColumn id="4" xr3:uid="{00000000-0010-0000-0000-000004000000}" name="Số chứng từ" dataDxfId="34"/>
    <tableColumn id="5" xr3:uid="{00000000-0010-0000-0000-000005000000}" name="Ngày hóa đơn" dataDxfId="33"/>
    <tableColumn id="6" xr3:uid="{00000000-0010-0000-0000-000006000000}" name="Số hóa đơn" dataDxfId="32"/>
    <tableColumn id="7" xr3:uid="{00000000-0010-0000-0000-000007000000}" name="Diễn giải" dataDxfId="31"/>
    <tableColumn id="8" xr3:uid="{00000000-0010-0000-0000-000008000000}" name="Tiền hàng" dataDxfId="30"/>
    <tableColumn id="9" xr3:uid="{00000000-0010-0000-0000-000009000000}" name="Tiền chiết khấu" dataDxfId="29"/>
    <tableColumn id="10" xr3:uid="{00000000-0010-0000-0000-00000A000000}" name="Tiền VAT" dataDxfId="28"/>
    <tableColumn id="11" xr3:uid="{00000000-0010-0000-0000-00000B000000}" name="Tổng giá trị" dataDxfId="27"/>
    <tableColumn id="12" xr3:uid="{00000000-0010-0000-0000-00000C000000}" name="Phân loại" dataDxfId="26"/>
    <tableColumn id="14" xr3:uid="{00000000-0010-0000-0000-00000E000000}" name="Ngày Thanh toán" dataDxfId="25"/>
    <tableColumn id="15" xr3:uid="{00000000-0010-0000-0000-00000F000000}" name="Chứng từ Thanh toán" dataDxfId="24"/>
    <tableColumn id="16" xr3:uid="{00000000-0010-0000-0000-000010000000}" name="Số còn phải thu ĐK" dataDxfId="23" dataCellStyle="Comma [0]">
      <calculatedColumnFormula>IF(Table1[[#This Row],[Phân loại]]="Tồn đầu kỳ",Table1[[#This Row],[Tổng giá trị]],0)</calculatedColumnFormula>
    </tableColumn>
    <tableColumn id="31" xr3:uid="{00000000-0010-0000-0000-00001F000000}" name="Giá Trị HD sau CK" dataDxfId="22">
      <calculatedColumnFormula>IF(Table1[[#This Row],[Số còn phải thu ĐK]]&lt;&gt;0,0,IF(Table1[[#This Row],[Phân loại]]="Bán hàng",Table1[[#This Row],[Tổng giá trị]],-Table1[[#This Row],[Tổng giá trị]]))</calculatedColumnFormula>
    </tableColumn>
    <tableColumn id="32" xr3:uid="{00000000-0010-0000-0000-000020000000}" name="Số tiền đã thu" dataDxfId="21" dataCellStyle="Comma [0]">
      <calculatedColumnFormula>IF(M4&lt;&gt;"",IF(O4&lt;&gt;0,O4,P4),0)</calculatedColumnFormula>
    </tableColumn>
    <tableColumn id="17" xr3:uid="{00000000-0010-0000-0000-000011000000}" name="Số còn phải thu" dataDxfId="20">
      <calculatedColumnFormula>Table1[[#This Row],[Số còn phải thu ĐK]]+Table1[[#This Row],[Giá Trị HD sau CK]]-Table1[[#This Row],[Số tiền đã thu]]</calculatedColumnFormula>
    </tableColumn>
    <tableColumn id="33" xr3:uid="{00000000-0010-0000-0000-000021000000}" name="Ngày tính CN" dataDxfId="19">
      <calculatedColumnFormula>IF(Table1[[#This Row],[Ngày hóa đơn]]&lt;&gt;"",Table1[[#This Row],[Ngày hóa đơn]],IF(Table1[[#This Row],[Ngày hạch toán]]&lt;&gt;"",Table1[[#This Row],[Ngày hạch toán]],""))</calculatedColumnFormula>
    </tableColumn>
    <tableColumn id="20" xr3:uid="{00000000-0010-0000-0000-000014000000}" name="Số ngày được nợ" dataDxfId="18"/>
    <tableColumn id="21" xr3:uid="{00000000-0010-0000-0000-000015000000}" name="Hạn thanh toán" dataDxfId="17">
      <calculatedColumnFormula>IF(Table1[[#This Row],[Ngày tính CN]]="","",S4+T4)</calculatedColumnFormula>
    </tableColumn>
    <tableColumn id="22" xr3:uid="{00000000-0010-0000-0000-000016000000}" name="Số ngày nợ còn lại" dataDxfId="16" dataCellStyle="Comma [0]">
      <calculatedColumnFormula>IF(Table1[[#This Row],[Hạn thanh toán]]="","",IF((U4-NOW())&lt;0,0,(U4-NOW())))</calculatedColumnFormula>
    </tableColumn>
    <tableColumn id="23" xr3:uid="{00000000-0010-0000-0000-000017000000}" name="Nhóm nợ trước hạn" dataDxfId="15"/>
    <tableColumn id="24" xr3:uid="{00000000-0010-0000-0000-000018000000}" name="Số ngày quá hạn" dataDxfId="14" dataCellStyle="Comma [0]">
      <calculatedColumnFormula>IF(OR(U4="",R4=0),"",IF((U4-NOW())&lt;0,-(U4-NOW()),0))</calculatedColumnFormula>
    </tableColumn>
    <tableColumn id="25" xr3:uid="{00000000-0010-0000-0000-000019000000}" name="Nhóm nợ quá hạn" dataDxfId="13">
      <calculatedColumnFormula>IF(R4=0,"Đã thanh toán",IF(X4="","",IF(X4&lt;=0,"Chưa đến hạn thanh toán",IF(X4&lt;=30,"Nợ quá hạn 30 ngày",IF(X4&lt;=60,"Nợ quá hạn từ 30 ngày đến 60 ngày",IF(X4&lt;=90,"Nợ quá hạn từ 60 ngày đến 90 ngày",IF(X4&lt;=120,"Nợ quá hạn từ 90 ngày đến 120 ngày","Nợ quá hạn hơn 120 ngày có khả năng mất thanh toán")))))))</calculatedColumnFormula>
    </tableColumn>
    <tableColumn id="26" xr3:uid="{00000000-0010-0000-0000-00001A000000}" name="Tháng HĐ" dataDxfId="12">
      <calculatedColumnFormula>IF(S4="","",S4)</calculatedColumnFormula>
    </tableColumn>
    <tableColumn id="27" xr3:uid="{00000000-0010-0000-0000-00001B000000}" name="Tháng Thanh toán" dataDxfId="11">
      <calculatedColumnFormula>IF(M4="","",M4)</calculatedColumnFormula>
    </tableColumn>
    <tableColumn id="13" xr3:uid="{00000000-0010-0000-0000-00000D000000}" name="Ghi chú" dataDxfId="10"/>
    <tableColumn id="28" xr3:uid="{00000000-0010-0000-0000-00001C000000}" name="Trạng Thái ghi sổ" dataDxfId="9"/>
    <tableColumn id="29" xr3:uid="{00000000-0010-0000-0000-00001D000000}" name="NHÓM KHÁCH HÀNG" dataDxfId="8">
      <calculatedColumnFormula>VLOOKUP($A4,MA_KH!$A:$V,MA_KH!U$1,0)</calculatedColumnFormula>
    </tableColumn>
    <tableColumn id="30" xr3:uid="{00000000-0010-0000-0000-00001E000000}" name="TÊN NHÓM KHÁCH HÀNG" dataDxfId="7">
      <calculatedColumnFormula>VLOOKUP($A4,MA_KH!$A:$V,MA_KH!V$1,0)</calculatedColumnFormula>
    </tableColumn>
    <tableColumn id="18" xr3:uid="{00000000-0010-0000-0000-000012000000}" name="Nhân viên sale" dataDxfId="6">
      <calculatedColumnFormula>VLOOKUP($A4,MA_KH!$A:$V,MA_KH!H$1,0)</calculatedColumnFormula>
    </tableColumn>
    <tableColumn id="19" xr3:uid="{F6F5D612-2458-4225-A821-6B1091D780F9}" name="Column1" dataDxfId="5">
      <calculatedColumnFormula>VALUE(Table1[[#This Row],[Số hóa đơn]])</calculatedColumnFormula>
    </tableColumn>
    <tableColumn id="34" xr3:uid="{2AA09374-9424-4B9B-A021-E551DAEB5BFA}" name="Column2" dataDxfId="4">
      <calculatedColumnFormula>_xlfn.XLOOKUP(Table1[[#This Row],[Column1]],CTTT_Lotte!R:R,CTTT_Lotte!O:O)</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717AE7-010E-465D-9AB4-368DB48D1C51}" name="Table3" displayName="Table3" ref="A2:V1875" totalsRowShown="0" headerRowDxfId="3">
  <autoFilter ref="A2:V1875" xr:uid="{6E717AE7-010E-465D-9AB4-368DB48D1C51}">
    <filterColumn colId="20">
      <filters>
        <filter val="TMART ANH ĐĂNG"/>
      </filters>
    </filterColumn>
  </autoFilter>
  <tableColumns count="22">
    <tableColumn id="1" xr3:uid="{0A0209B2-CC38-4CA3-A3E5-D1F2DA1DD9C7}" name="Mã khách hàng" dataDxfId="2" dataCellStyle="Normal 2"/>
    <tableColumn id="2" xr3:uid="{5A04BF9F-CA75-4698-99E5-7374D4AE77E2}" name="Tên khách hàng" dataDxfId="1" dataCellStyle="Normal 2"/>
    <tableColumn id="3" xr3:uid="{D6B79868-6D17-4247-8D1F-E806016612EB}" name="Địa chỉ"/>
    <tableColumn id="4" xr3:uid="{A090CCA8-3893-4A70-814E-2D90C9BDCAD0}" name="Nhóm KH, NCC"/>
    <tableColumn id="5" xr3:uid="{0EE22F7A-0907-43EE-94C1-AF9B977B9F8D}" name="Mã số thuế"/>
    <tableColumn id="6" xr3:uid="{C0C6A11C-EDA2-454C-905D-55DE07E6E66B}" name="Điện thoại"/>
    <tableColumn id="7" xr3:uid="{4754D917-80C3-4C52-B367-38620F63FB2A}" name="Số ngày được nợ"/>
    <tableColumn id="8" xr3:uid="{9FEDD2B6-1032-4EDA-8F82-799C6F177E33}" name="Nhân viên"/>
    <tableColumn id="9" xr3:uid="{EB306712-BE96-4A9A-9A42-C49DF4D9F98E}" name="Tên nhân viên"/>
    <tableColumn id="10" xr3:uid="{DFCA35E6-BD76-4A7A-992D-4BE8F516869C}" name="Tỉnh/TP"/>
    <tableColumn id="11" xr3:uid="{245F480C-DC24-4782-A54B-4AFF4E3CDB5F}" name="Quận/Huyện"/>
    <tableColumn id="12" xr3:uid="{B82CAF4D-019B-47BB-91CF-6B68EB9994FD}" name="Địa điểm giao hàng"/>
    <tableColumn id="13" xr3:uid="{5A1FE3EF-BC10-401B-9F9E-4F5C83524399}" name="Tổ chức/Cá nhân"/>
    <tableColumn id="14" xr3:uid="{88FBE572-FD5B-487A-81D7-C15419762D07}" name="Là nhà cung cấp"/>
    <tableColumn id="15" xr3:uid="{078024AB-2236-4BD8-BDDD-D86E1E24B91A}" name="Ngừng theo dõi"/>
    <tableColumn id="16" xr3:uid="{B0E88A26-A069-4C05-8B60-7F25C7A28683}" name="Ngày tạo"/>
    <tableColumn id="17" xr3:uid="{31F20B47-0A15-4BFC-AC4E-46BDC5B52A31}" name="Người tạo"/>
    <tableColumn id="18" xr3:uid="{76D6C66E-3EF3-4695-9CAF-9C829EFB6AF7}" name="Ngày sửa"/>
    <tableColumn id="19" xr3:uid="{B46AB018-9EE7-4921-A1C1-6EDE7EA3F791}" name="Người sửa"/>
    <tableColumn id="20" xr3:uid="{981BA17C-850D-4FB0-977B-B741B5C42D4A}" name="Chi nhánh"/>
    <tableColumn id="21" xr3:uid="{2943D08B-3821-436C-B021-9DE29DDFE48E}" name="Nhóm khách hàng" dataDxfId="0" dataCellStyle="Normal 2"/>
    <tableColumn id="22" xr3:uid="{4E0747C8-1BB9-4686-824F-09BDCEC65ABE}" name="Tên nhóm khách hàng"/>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A820EB-30A4-4BD1-87D8-6F98F1793A27}" name="Table4" displayName="Table4" ref="A1:R1020" totalsRowShown="0" headerRowDxfId="66" dataDxfId="64" headerRowBorderDxfId="65" tableBorderDxfId="63" totalsRowBorderDxfId="62">
  <autoFilter ref="A1:R1020" xr:uid="{F0A820EB-30A4-4BD1-87D8-6F98F1793A27}">
    <filterColumn colId="16">
      <filters>
        <filter val="0"/>
      </filters>
    </filterColumn>
  </autoFilter>
  <tableColumns count="18">
    <tableColumn id="1" xr3:uid="{AEC5ABCF-B5A8-41BF-8F47-224116BEF2AD}" name="NO" dataDxfId="61"/>
    <tableColumn id="2" xr3:uid="{A8136E8C-B725-42DC-B9E8-9F1150E0DB5F}" name="Store CD" dataDxfId="60"/>
    <tableColumn id="3" xr3:uid="{FFED4D88-9CDC-49EE-9A71-19FE0F333007}" name="Store Name" dataDxfId="59"/>
    <tableColumn id="4" xr3:uid="{3BE2C4F3-4B11-4282-A1DF-8B729841C2B7}" name="Vendor CD" dataDxfId="58"/>
    <tableColumn id="5" xr3:uid="{A23A3E80-095B-4E5D-9127-CB7C2929396E}" name="Vendor Name" dataDxfId="57"/>
    <tableColumn id="6" xr3:uid="{21313058-4A65-41AA-AF5C-A53039223995}" name="Write Date" dataDxfId="56"/>
    <tableColumn id="7" xr3:uid="{51C2169A-BF0A-4794-914C-D5F6689DB3E0}" name="Invoice Date" dataDxfId="55"/>
    <tableColumn id="8" xr3:uid="{8B7A3A7D-D4B1-40A4-B768-949FC657F01E}" name="Tax No" dataDxfId="54"/>
    <tableColumn id="9" xr3:uid="{F09E2540-F14F-4E0D-B77A-0CD313418417}" name="Invoice No" dataDxfId="53"/>
    <tableColumn id="10" xr3:uid="{018CABD5-7FFD-4947-B3FD-5EB2631C67BF}" name="Deduct Name" dataDxfId="52"/>
    <tableColumn id="11" xr3:uid="{98DEC505-A16E-4D6A-AABD-7AB342544568}" name="Deduct Cause" dataDxfId="51"/>
    <tableColumn id="12" xr3:uid="{2A76C544-6CE1-465A-8C99-EE7F1B5595B5}" name="Pay Amt" dataDxfId="50"/>
    <tableColumn id="13" xr3:uid="{605AD8C7-AE93-46B4-957C-6C3C22A02E93}" name="Vat Amt" dataDxfId="49"/>
    <tableColumn id="14" xr3:uid="{F9EE63B8-5C72-4D3C-AB81-BE5FC470D06C}" name="Total Amt" dataDxfId="48"/>
    <tableColumn id="15" xr3:uid="{87637848-DD26-46FC-9B3A-FAB4B922FAC9}" name="Payment Date" dataDxfId="47"/>
    <tableColumn id="16" xr3:uid="{78646C84-201C-4438-A664-0268B208AE9F}" name="Ghi chú nguồn dữ liệu" dataDxfId="46"/>
    <tableColumn id="17" xr3:uid="{E2977DFB-C6D2-40E3-8696-D4A85DF82F58}" name="Column1" dataDxfId="45">
      <calculatedColumnFormula>VALUE(Table4[[#This Row],[Invoice No]])</calculatedColumnFormula>
    </tableColumn>
    <tableColumn id="18" xr3:uid="{C09124CA-B897-446C-AB48-803AD1516E94}" name="Column2" dataDxfId="44">
      <calculatedColumnFormula>_xlfn.XLOOKUP(Table4[[#This Row],[Column1]],'Báo cáo'!AG:AG,'Báo cáo'!AG:AG)</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2"/>
  <sheetViews>
    <sheetView workbookViewId="0">
      <selection activeCell="D7" sqref="D7"/>
    </sheetView>
  </sheetViews>
  <sheetFormatPr defaultColWidth="9.140625" defaultRowHeight="15" x14ac:dyDescent="0.25"/>
  <cols>
    <col min="1" max="1" width="26.7109375" style="23" bestFit="1" customWidth="1"/>
    <col min="2" max="2" width="68.42578125" style="23" bestFit="1" customWidth="1"/>
    <col min="3" max="14" width="16.140625" style="23" bestFit="1" customWidth="1"/>
    <col min="15" max="15" width="9.140625" style="23"/>
    <col min="16" max="16" width="11.42578125" style="23" bestFit="1" customWidth="1"/>
    <col min="17" max="16384" width="9.140625" style="23"/>
  </cols>
  <sheetData>
    <row r="1" spans="1:14" ht="20.25" x14ac:dyDescent="0.3">
      <c r="A1" s="24" t="s">
        <v>29</v>
      </c>
      <c r="B1" s="25"/>
      <c r="C1" s="25"/>
      <c r="D1" s="25"/>
      <c r="E1" s="25"/>
      <c r="F1" s="25"/>
      <c r="G1" s="25"/>
      <c r="H1" s="25"/>
      <c r="I1" s="25"/>
      <c r="J1" s="25"/>
      <c r="K1" s="25"/>
      <c r="L1" s="25"/>
      <c r="M1" s="25"/>
      <c r="N1" s="25"/>
    </row>
    <row r="2" spans="1:14" x14ac:dyDescent="0.25">
      <c r="B2" s="27" t="s">
        <v>30</v>
      </c>
      <c r="C2" s="28">
        <f t="shared" ref="C2:N2" si="0">SUM(C$5:C$31)</f>
        <v>590508824</v>
      </c>
      <c r="D2" s="28">
        <f t="shared" si="0"/>
        <v>864681231</v>
      </c>
      <c r="E2" s="28">
        <f t="shared" si="0"/>
        <v>244404437</v>
      </c>
      <c r="F2" s="28">
        <f t="shared" si="0"/>
        <v>200814294</v>
      </c>
      <c r="G2" s="28">
        <f t="shared" si="0"/>
        <v>227796386</v>
      </c>
      <c r="H2" s="28">
        <f t="shared" si="0"/>
        <v>253589351</v>
      </c>
      <c r="I2" s="28">
        <f t="shared" si="0"/>
        <v>253589351</v>
      </c>
      <c r="J2" s="28">
        <f t="shared" si="0"/>
        <v>253589351</v>
      </c>
      <c r="K2" s="28">
        <f t="shared" si="0"/>
        <v>253589351</v>
      </c>
      <c r="L2" s="28">
        <f t="shared" si="0"/>
        <v>253589351</v>
      </c>
      <c r="M2" s="28">
        <f t="shared" si="0"/>
        <v>253589351</v>
      </c>
      <c r="N2" s="28">
        <f t="shared" si="0"/>
        <v>253589351</v>
      </c>
    </row>
    <row r="3" spans="1:14" x14ac:dyDescent="0.25">
      <c r="C3" s="26"/>
      <c r="D3" s="26"/>
      <c r="E3" s="26"/>
      <c r="F3" s="26"/>
      <c r="G3" s="26"/>
      <c r="H3" s="26"/>
      <c r="I3" s="26"/>
      <c r="J3" s="26"/>
      <c r="K3" s="26"/>
      <c r="L3" s="26"/>
      <c r="M3" s="26"/>
      <c r="N3" s="26"/>
    </row>
    <row r="4" spans="1:14" x14ac:dyDescent="0.25">
      <c r="A4" s="99" t="s">
        <v>8805</v>
      </c>
      <c r="B4" s="99" t="s">
        <v>8806</v>
      </c>
      <c r="C4" s="47">
        <v>46053</v>
      </c>
      <c r="D4" s="47">
        <f>EOMONTH(C4,1)</f>
        <v>46081</v>
      </c>
      <c r="E4" s="47">
        <f t="shared" ref="E4:N4" si="1">EOMONTH(D4,1)</f>
        <v>46112</v>
      </c>
      <c r="F4" s="47">
        <f t="shared" si="1"/>
        <v>46142</v>
      </c>
      <c r="G4" s="47">
        <f t="shared" si="1"/>
        <v>46173</v>
      </c>
      <c r="H4" s="47">
        <f t="shared" si="1"/>
        <v>46203</v>
      </c>
      <c r="I4" s="47">
        <f t="shared" si="1"/>
        <v>46234</v>
      </c>
      <c r="J4" s="47">
        <f t="shared" si="1"/>
        <v>46265</v>
      </c>
      <c r="K4" s="47">
        <f t="shared" si="1"/>
        <v>46295</v>
      </c>
      <c r="L4" s="47">
        <f t="shared" si="1"/>
        <v>46326</v>
      </c>
      <c r="M4" s="47">
        <f t="shared" si="1"/>
        <v>46356</v>
      </c>
      <c r="N4" s="47">
        <f t="shared" si="1"/>
        <v>46387</v>
      </c>
    </row>
    <row r="5" spans="1:14" x14ac:dyDescent="0.25">
      <c r="A5" s="100" t="s">
        <v>620</v>
      </c>
      <c r="B5" s="100" t="s">
        <v>621</v>
      </c>
      <c r="C5" s="48">
        <f>SUMIFS('Báo cáo'!$O:$O,'Báo cáo'!$AD:$AD,$A5,'Báo cáo'!$Z:$Z,"&lt;="&amp;C$4)+SUMIFS('Báo cáo'!$P:$P,'Báo cáo'!$AD:$AD,$A5,'Báo cáo'!$Z:$Z,"&lt;="&amp;C$4)-SUMIFS('Báo cáo'!$Q:$Q,'Báo cáo'!$AD:$AD,$A5,'Báo cáo'!$AA:$AA,"&lt;="&amp;C$4)</f>
        <v>590508824</v>
      </c>
      <c r="D5" s="48">
        <f>SUMIFS('Báo cáo'!$O:$O,'Báo cáo'!$AD:$AD,$A5,'Báo cáo'!$Z:$Z,"&lt;="&amp;D$4)+SUMIFS('Báo cáo'!$P:$P,'Báo cáo'!$AD:$AD,$A5,'Báo cáo'!$Z:$Z,"&lt;="&amp;D$4)-SUMIFS('Báo cáo'!$Q:$Q,'Báo cáo'!$AD:$AD,$A5,'Báo cáo'!$AA:$AA,"&lt;="&amp;D$4)</f>
        <v>864681231</v>
      </c>
      <c r="E5" s="48">
        <f>SUMIFS('Báo cáo'!$O:$O,'Báo cáo'!$AD:$AD,$A5,'Báo cáo'!$Z:$Z,"&lt;="&amp;E$4)+SUMIFS('Báo cáo'!$P:$P,'Báo cáo'!$AD:$AD,$A5,'Báo cáo'!$Z:$Z,"&lt;="&amp;E$4)-SUMIFS('Báo cáo'!$Q:$Q,'Báo cáo'!$AD:$AD,$A5,'Báo cáo'!$AA:$AA,"&lt;="&amp;E$4)</f>
        <v>244404437</v>
      </c>
      <c r="F5" s="48">
        <f>SUMIFS('Báo cáo'!$O:$O,'Báo cáo'!$AD:$AD,$A5,'Báo cáo'!$Z:$Z,"&lt;="&amp;F$4)+SUMIFS('Báo cáo'!$P:$P,'Báo cáo'!$AD:$AD,$A5,'Báo cáo'!$Z:$Z,"&lt;="&amp;F$4)-SUMIFS('Báo cáo'!$Q:$Q,'Báo cáo'!$AD:$AD,$A5,'Báo cáo'!$AA:$AA,"&lt;="&amp;F$4)</f>
        <v>200814294</v>
      </c>
      <c r="G5" s="48">
        <f>SUMIFS('Báo cáo'!$O:$O,'Báo cáo'!$AD:$AD,$A5,'Báo cáo'!$Z:$Z,"&lt;="&amp;G$4)+SUMIFS('Báo cáo'!$P:$P,'Báo cáo'!$AD:$AD,$A5,'Báo cáo'!$Z:$Z,"&lt;="&amp;G$4)-SUMIFS('Báo cáo'!$Q:$Q,'Báo cáo'!$AD:$AD,$A5,'Báo cáo'!$AA:$AA,"&lt;="&amp;G$4)</f>
        <v>227796386</v>
      </c>
      <c r="H5" s="48">
        <f>SUMIFS('Báo cáo'!$O:$O,'Báo cáo'!$AD:$AD,$A5,'Báo cáo'!$Z:$Z,"&lt;="&amp;H$4)+SUMIFS('Báo cáo'!$P:$P,'Báo cáo'!$AD:$AD,$A5,'Báo cáo'!$Z:$Z,"&lt;="&amp;H$4)-SUMIFS('Báo cáo'!$Q:$Q,'Báo cáo'!$AD:$AD,$A5,'Báo cáo'!$AA:$AA,"&lt;="&amp;H$4)</f>
        <v>253589351</v>
      </c>
      <c r="I5" s="48">
        <f>SUMIFS('Báo cáo'!$O:$O,'Báo cáo'!$AD:$AD,$A5,'Báo cáo'!$Z:$Z,"&lt;="&amp;I$4)+SUMIFS('Báo cáo'!$P:$P,'Báo cáo'!$AD:$AD,$A5,'Báo cáo'!$Z:$Z,"&lt;="&amp;I$4)-SUMIFS('Báo cáo'!$Q:$Q,'Báo cáo'!$AD:$AD,$A5,'Báo cáo'!$AA:$AA,"&lt;="&amp;I$4)</f>
        <v>253589351</v>
      </c>
      <c r="J5" s="48">
        <f>SUMIFS('Báo cáo'!$O:$O,'Báo cáo'!$AD:$AD,$A5,'Báo cáo'!$Z:$Z,"&lt;="&amp;J$4)+SUMIFS('Báo cáo'!$P:$P,'Báo cáo'!$AD:$AD,$A5,'Báo cáo'!$Z:$Z,"&lt;="&amp;J$4)-SUMIFS('Báo cáo'!$Q:$Q,'Báo cáo'!$AD:$AD,$A5,'Báo cáo'!$AA:$AA,"&lt;="&amp;J$4)</f>
        <v>253589351</v>
      </c>
      <c r="K5" s="48">
        <f>SUMIFS('Báo cáo'!$O:$O,'Báo cáo'!$AD:$AD,$A5,'Báo cáo'!$Z:$Z,"&lt;="&amp;K$4)+SUMIFS('Báo cáo'!$P:$P,'Báo cáo'!$AD:$AD,$A5,'Báo cáo'!$Z:$Z,"&lt;="&amp;K$4)-SUMIFS('Báo cáo'!$Q:$Q,'Báo cáo'!$AD:$AD,$A5,'Báo cáo'!$AA:$AA,"&lt;="&amp;K$4)</f>
        <v>253589351</v>
      </c>
      <c r="L5" s="48">
        <f>SUMIFS('Báo cáo'!$O:$O,'Báo cáo'!$AD:$AD,$A5,'Báo cáo'!$Z:$Z,"&lt;="&amp;L$4)+SUMIFS('Báo cáo'!$P:$P,'Báo cáo'!$AD:$AD,$A5,'Báo cáo'!$Z:$Z,"&lt;="&amp;L$4)-SUMIFS('Báo cáo'!$Q:$Q,'Báo cáo'!$AD:$AD,$A5,'Báo cáo'!$AA:$AA,"&lt;="&amp;L$4)</f>
        <v>253589351</v>
      </c>
      <c r="M5" s="48">
        <f>SUMIFS('Báo cáo'!$O:$O,'Báo cáo'!$AD:$AD,$A5,'Báo cáo'!$Z:$Z,"&lt;="&amp;M$4)+SUMIFS('Báo cáo'!$P:$P,'Báo cáo'!$AD:$AD,$A5,'Báo cáo'!$Z:$Z,"&lt;="&amp;M$4)-SUMIFS('Báo cáo'!$Q:$Q,'Báo cáo'!$AD:$AD,$A5,'Báo cáo'!$AA:$AA,"&lt;="&amp;M$4)</f>
        <v>253589351</v>
      </c>
      <c r="N5" s="48">
        <f>SUMIFS('Báo cáo'!$O:$O,'Báo cáo'!$AD:$AD,$A5,'Báo cáo'!$Z:$Z,"&lt;="&amp;N$4)+SUMIFS('Báo cáo'!$P:$P,'Báo cáo'!$AD:$AD,$A5,'Báo cáo'!$Z:$Z,"&lt;="&amp;N$4)-SUMIFS('Báo cáo'!$Q:$Q,'Báo cáo'!$AD:$AD,$A5,'Báo cáo'!$AA:$AA,"&lt;="&amp;N$4)</f>
        <v>253589351</v>
      </c>
    </row>
    <row r="6" spans="1:14" x14ac:dyDescent="0.25">
      <c r="A6"/>
      <c r="B6"/>
      <c r="C6" s="48">
        <f>SUMIFS('Báo cáo'!$O:$O,'Báo cáo'!$AD:$AD,$A6,'Báo cáo'!$Z:$Z,"&lt;="&amp;C$4)+SUMIFS('Báo cáo'!$P:$P,'Báo cáo'!$AD:$AD,$A6,'Báo cáo'!$Z:$Z,"&lt;="&amp;C$4)-SUMIFS('Báo cáo'!$Q:$Q,'Báo cáo'!$AD:$AD,$A6,'Báo cáo'!$AA:$AA,"&lt;="&amp;C$4)</f>
        <v>0</v>
      </c>
      <c r="D6" s="48">
        <f>SUMIFS('Báo cáo'!$O:$O,'Báo cáo'!$AD:$AD,$A6,'Báo cáo'!$Z:$Z,"&lt;="&amp;D$4)+SUMIFS('Báo cáo'!$P:$P,'Báo cáo'!$AD:$AD,$A6,'Báo cáo'!$Z:$Z,"&lt;="&amp;D$4)-SUMIFS('Báo cáo'!$Q:$Q,'Báo cáo'!$AD:$AD,$A6,'Báo cáo'!$AA:$AA,"&lt;="&amp;D$4)</f>
        <v>0</v>
      </c>
      <c r="E6" s="48">
        <f>SUMIFS('Báo cáo'!$O:$O,'Báo cáo'!$AD:$AD,$A6,'Báo cáo'!$Z:$Z,"&lt;="&amp;E$4)+SUMIFS('Báo cáo'!$P:$P,'Báo cáo'!$AD:$AD,$A6,'Báo cáo'!$Z:$Z,"&lt;="&amp;E$4)-SUMIFS('Báo cáo'!$Q:$Q,'Báo cáo'!$AD:$AD,$A6,'Báo cáo'!$AA:$AA,"&lt;="&amp;E$4)</f>
        <v>0</v>
      </c>
      <c r="F6" s="48">
        <f>SUMIFS('Báo cáo'!$O:$O,'Báo cáo'!$AD:$AD,$A6,'Báo cáo'!$Z:$Z,"&lt;="&amp;F$4)+SUMIFS('Báo cáo'!$P:$P,'Báo cáo'!$AD:$AD,$A6,'Báo cáo'!$Z:$Z,"&lt;="&amp;F$4)-SUMIFS('Báo cáo'!$Q:$Q,'Báo cáo'!$AD:$AD,$A6,'Báo cáo'!$AA:$AA,"&lt;="&amp;F$4)</f>
        <v>0</v>
      </c>
      <c r="G6" s="48">
        <f>SUMIFS('Báo cáo'!$O:$O,'Báo cáo'!$AD:$AD,$A6,'Báo cáo'!$Z:$Z,"&lt;="&amp;G$4)+SUMIFS('Báo cáo'!$P:$P,'Báo cáo'!$AD:$AD,$A6,'Báo cáo'!$Z:$Z,"&lt;="&amp;G$4)-SUMIFS('Báo cáo'!$Q:$Q,'Báo cáo'!$AD:$AD,$A6,'Báo cáo'!$AA:$AA,"&lt;="&amp;G$4)</f>
        <v>0</v>
      </c>
      <c r="H6" s="48">
        <f>SUMIFS('Báo cáo'!$O:$O,'Báo cáo'!$AD:$AD,$A6,'Báo cáo'!$Z:$Z,"&lt;="&amp;H$4)+SUMIFS('Báo cáo'!$P:$P,'Báo cáo'!$AD:$AD,$A6,'Báo cáo'!$Z:$Z,"&lt;="&amp;H$4)-SUMIFS('Báo cáo'!$Q:$Q,'Báo cáo'!$AD:$AD,$A6,'Báo cáo'!$AA:$AA,"&lt;="&amp;H$4)</f>
        <v>0</v>
      </c>
      <c r="I6" s="48">
        <f>SUMIFS('Báo cáo'!$O:$O,'Báo cáo'!$AD:$AD,$A6,'Báo cáo'!$Z:$Z,"&lt;="&amp;I$4)+SUMIFS('Báo cáo'!$P:$P,'Báo cáo'!$AD:$AD,$A6,'Báo cáo'!$Z:$Z,"&lt;="&amp;I$4)-SUMIFS('Báo cáo'!$Q:$Q,'Báo cáo'!$AD:$AD,$A6,'Báo cáo'!$AA:$AA,"&lt;="&amp;I$4)</f>
        <v>0</v>
      </c>
      <c r="J6" s="48">
        <f>SUMIFS('Báo cáo'!$O:$O,'Báo cáo'!$AD:$AD,$A6,'Báo cáo'!$Z:$Z,"&lt;="&amp;J$4)+SUMIFS('Báo cáo'!$P:$P,'Báo cáo'!$AD:$AD,$A6,'Báo cáo'!$Z:$Z,"&lt;="&amp;J$4)-SUMIFS('Báo cáo'!$Q:$Q,'Báo cáo'!$AD:$AD,$A6,'Báo cáo'!$AA:$AA,"&lt;="&amp;J$4)</f>
        <v>0</v>
      </c>
      <c r="K6" s="48">
        <f>SUMIFS('Báo cáo'!$O:$O,'Báo cáo'!$AD:$AD,$A6,'Báo cáo'!$Z:$Z,"&lt;="&amp;K$4)+SUMIFS('Báo cáo'!$P:$P,'Báo cáo'!$AD:$AD,$A6,'Báo cáo'!$Z:$Z,"&lt;="&amp;K$4)-SUMIFS('Báo cáo'!$Q:$Q,'Báo cáo'!$AD:$AD,$A6,'Báo cáo'!$AA:$AA,"&lt;="&amp;K$4)</f>
        <v>0</v>
      </c>
      <c r="L6" s="48">
        <f>SUMIFS('Báo cáo'!$O:$O,'Báo cáo'!$AD:$AD,$A6,'Báo cáo'!$Z:$Z,"&lt;="&amp;L$4)+SUMIFS('Báo cáo'!$P:$P,'Báo cáo'!$AD:$AD,$A6,'Báo cáo'!$Z:$Z,"&lt;="&amp;L$4)-SUMIFS('Báo cáo'!$Q:$Q,'Báo cáo'!$AD:$AD,$A6,'Báo cáo'!$AA:$AA,"&lt;="&amp;L$4)</f>
        <v>0</v>
      </c>
      <c r="M6" s="48">
        <f>SUMIFS('Báo cáo'!$O:$O,'Báo cáo'!$AD:$AD,$A6,'Báo cáo'!$Z:$Z,"&lt;="&amp;M$4)+SUMIFS('Báo cáo'!$P:$P,'Báo cáo'!$AD:$AD,$A6,'Báo cáo'!$Z:$Z,"&lt;="&amp;M$4)-SUMIFS('Báo cáo'!$Q:$Q,'Báo cáo'!$AD:$AD,$A6,'Báo cáo'!$AA:$AA,"&lt;="&amp;M$4)</f>
        <v>0</v>
      </c>
      <c r="N6" s="48">
        <f>SUMIFS('Báo cáo'!$O:$O,'Báo cáo'!$AD:$AD,$A6,'Báo cáo'!$Z:$Z,"&lt;="&amp;N$4)+SUMIFS('Báo cáo'!$P:$P,'Báo cáo'!$AD:$AD,$A6,'Báo cáo'!$Z:$Z,"&lt;="&amp;N$4)-SUMIFS('Báo cáo'!$Q:$Q,'Báo cáo'!$AD:$AD,$A6,'Báo cáo'!$AA:$AA,"&lt;="&amp;N$4)</f>
        <v>0</v>
      </c>
    </row>
    <row r="7" spans="1:14" x14ac:dyDescent="0.25">
      <c r="A7"/>
      <c r="B7"/>
      <c r="C7" s="48">
        <f>SUMIFS('Báo cáo'!$O:$O,'Báo cáo'!$AD:$AD,$A7,'Báo cáo'!$Z:$Z,"&lt;="&amp;C$4)+SUMIFS('Báo cáo'!$P:$P,'Báo cáo'!$AD:$AD,$A7,'Báo cáo'!$Z:$Z,"&lt;="&amp;C$4)-SUMIFS('Báo cáo'!$Q:$Q,'Báo cáo'!$AD:$AD,$A7,'Báo cáo'!$AA:$AA,"&lt;="&amp;C$4)</f>
        <v>0</v>
      </c>
      <c r="D7" s="48">
        <f>SUMIFS('Báo cáo'!$O:$O,'Báo cáo'!$AD:$AD,$A7,'Báo cáo'!$Z:$Z,"&lt;="&amp;D$4)+SUMIFS('Báo cáo'!$P:$P,'Báo cáo'!$AD:$AD,$A7,'Báo cáo'!$Z:$Z,"&lt;="&amp;D$4)-SUMIFS('Báo cáo'!$Q:$Q,'Báo cáo'!$AD:$AD,$A7,'Báo cáo'!$AA:$AA,"&lt;="&amp;D$4)</f>
        <v>0</v>
      </c>
      <c r="E7" s="48">
        <f>SUMIFS('Báo cáo'!$O:$O,'Báo cáo'!$AD:$AD,$A7,'Báo cáo'!$Z:$Z,"&lt;="&amp;E$4)+SUMIFS('Báo cáo'!$P:$P,'Báo cáo'!$AD:$AD,$A7,'Báo cáo'!$Z:$Z,"&lt;="&amp;E$4)-SUMIFS('Báo cáo'!$Q:$Q,'Báo cáo'!$AD:$AD,$A7,'Báo cáo'!$AA:$AA,"&lt;="&amp;E$4)</f>
        <v>0</v>
      </c>
      <c r="F7" s="48">
        <f>SUMIFS('Báo cáo'!$O:$O,'Báo cáo'!$AD:$AD,$A7,'Báo cáo'!$Z:$Z,"&lt;="&amp;F$4)+SUMIFS('Báo cáo'!$P:$P,'Báo cáo'!$AD:$AD,$A7,'Báo cáo'!$Z:$Z,"&lt;="&amp;F$4)-SUMIFS('Báo cáo'!$Q:$Q,'Báo cáo'!$AD:$AD,$A7,'Báo cáo'!$AA:$AA,"&lt;="&amp;F$4)</f>
        <v>0</v>
      </c>
      <c r="G7" s="48">
        <f>SUMIFS('Báo cáo'!$O:$O,'Báo cáo'!$AD:$AD,$A7,'Báo cáo'!$Z:$Z,"&lt;="&amp;G$4)+SUMIFS('Báo cáo'!$P:$P,'Báo cáo'!$AD:$AD,$A7,'Báo cáo'!$Z:$Z,"&lt;="&amp;G$4)-SUMIFS('Báo cáo'!$Q:$Q,'Báo cáo'!$AD:$AD,$A7,'Báo cáo'!$AA:$AA,"&lt;="&amp;G$4)</f>
        <v>0</v>
      </c>
      <c r="H7" s="48">
        <f>SUMIFS('Báo cáo'!$O:$O,'Báo cáo'!$AD:$AD,$A7,'Báo cáo'!$Z:$Z,"&lt;="&amp;H$4)+SUMIFS('Báo cáo'!$P:$P,'Báo cáo'!$AD:$AD,$A7,'Báo cáo'!$Z:$Z,"&lt;="&amp;H$4)-SUMIFS('Báo cáo'!$Q:$Q,'Báo cáo'!$AD:$AD,$A7,'Báo cáo'!$AA:$AA,"&lt;="&amp;H$4)</f>
        <v>0</v>
      </c>
      <c r="I7" s="48">
        <f>SUMIFS('Báo cáo'!$O:$O,'Báo cáo'!$AD:$AD,$A7,'Báo cáo'!$Z:$Z,"&lt;="&amp;I$4)+SUMIFS('Báo cáo'!$P:$P,'Báo cáo'!$AD:$AD,$A7,'Báo cáo'!$Z:$Z,"&lt;="&amp;I$4)-SUMIFS('Báo cáo'!$Q:$Q,'Báo cáo'!$AD:$AD,$A7,'Báo cáo'!$AA:$AA,"&lt;="&amp;I$4)</f>
        <v>0</v>
      </c>
      <c r="J7" s="48">
        <f>SUMIFS('Báo cáo'!$O:$O,'Báo cáo'!$AD:$AD,$A7,'Báo cáo'!$Z:$Z,"&lt;="&amp;J$4)+SUMIFS('Báo cáo'!$P:$P,'Báo cáo'!$AD:$AD,$A7,'Báo cáo'!$Z:$Z,"&lt;="&amp;J$4)-SUMIFS('Báo cáo'!$Q:$Q,'Báo cáo'!$AD:$AD,$A7,'Báo cáo'!$AA:$AA,"&lt;="&amp;J$4)</f>
        <v>0</v>
      </c>
      <c r="K7" s="48">
        <f>SUMIFS('Báo cáo'!$O:$O,'Báo cáo'!$AD:$AD,$A7,'Báo cáo'!$Z:$Z,"&lt;="&amp;K$4)+SUMIFS('Báo cáo'!$P:$P,'Báo cáo'!$AD:$AD,$A7,'Báo cáo'!$Z:$Z,"&lt;="&amp;K$4)-SUMIFS('Báo cáo'!$Q:$Q,'Báo cáo'!$AD:$AD,$A7,'Báo cáo'!$AA:$AA,"&lt;="&amp;K$4)</f>
        <v>0</v>
      </c>
      <c r="L7" s="48">
        <f>SUMIFS('Báo cáo'!$O:$O,'Báo cáo'!$AD:$AD,$A7,'Báo cáo'!$Z:$Z,"&lt;="&amp;L$4)+SUMIFS('Báo cáo'!$P:$P,'Báo cáo'!$AD:$AD,$A7,'Báo cáo'!$Z:$Z,"&lt;="&amp;L$4)-SUMIFS('Báo cáo'!$Q:$Q,'Báo cáo'!$AD:$AD,$A7,'Báo cáo'!$AA:$AA,"&lt;="&amp;L$4)</f>
        <v>0</v>
      </c>
      <c r="M7" s="48">
        <f>SUMIFS('Báo cáo'!$O:$O,'Báo cáo'!$AD:$AD,$A7,'Báo cáo'!$Z:$Z,"&lt;="&amp;M$4)+SUMIFS('Báo cáo'!$P:$P,'Báo cáo'!$AD:$AD,$A7,'Báo cáo'!$Z:$Z,"&lt;="&amp;M$4)-SUMIFS('Báo cáo'!$Q:$Q,'Báo cáo'!$AD:$AD,$A7,'Báo cáo'!$AA:$AA,"&lt;="&amp;M$4)</f>
        <v>0</v>
      </c>
      <c r="N7" s="48">
        <f>SUMIFS('Báo cáo'!$O:$O,'Báo cáo'!$AD:$AD,$A7,'Báo cáo'!$Z:$Z,"&lt;="&amp;N$4)+SUMIFS('Báo cáo'!$P:$P,'Báo cáo'!$AD:$AD,$A7,'Báo cáo'!$Z:$Z,"&lt;="&amp;N$4)-SUMIFS('Báo cáo'!$Q:$Q,'Báo cáo'!$AD:$AD,$A7,'Báo cáo'!$AA:$AA,"&lt;="&amp;N$4)</f>
        <v>0</v>
      </c>
    </row>
    <row r="8" spans="1:14" x14ac:dyDescent="0.25">
      <c r="A8"/>
      <c r="B8"/>
      <c r="C8" s="48">
        <f>SUMIFS('Báo cáo'!$O:$O,'Báo cáo'!$AD:$AD,$A8,'Báo cáo'!$Z:$Z,"&lt;="&amp;C$4)+SUMIFS('Báo cáo'!$P:$P,'Báo cáo'!$AD:$AD,$A8,'Báo cáo'!$Z:$Z,"&lt;="&amp;C$4)-SUMIFS('Báo cáo'!$Q:$Q,'Báo cáo'!$AD:$AD,$A8,'Báo cáo'!$AA:$AA,"&lt;="&amp;C$4)</f>
        <v>0</v>
      </c>
      <c r="D8" s="48">
        <f>SUMIFS('Báo cáo'!$O:$O,'Báo cáo'!$AD:$AD,$A8,'Báo cáo'!$Z:$Z,"&lt;="&amp;D$4)+SUMIFS('Báo cáo'!$P:$P,'Báo cáo'!$AD:$AD,$A8,'Báo cáo'!$Z:$Z,"&lt;="&amp;D$4)-SUMIFS('Báo cáo'!$Q:$Q,'Báo cáo'!$AD:$AD,$A8,'Báo cáo'!$AA:$AA,"&lt;="&amp;D$4)</f>
        <v>0</v>
      </c>
      <c r="E8" s="48">
        <f>SUMIFS('Báo cáo'!$O:$O,'Báo cáo'!$AD:$AD,$A8,'Báo cáo'!$Z:$Z,"&lt;="&amp;E$4)+SUMIFS('Báo cáo'!$P:$P,'Báo cáo'!$AD:$AD,$A8,'Báo cáo'!$Z:$Z,"&lt;="&amp;E$4)-SUMIFS('Báo cáo'!$Q:$Q,'Báo cáo'!$AD:$AD,$A8,'Báo cáo'!$AA:$AA,"&lt;="&amp;E$4)</f>
        <v>0</v>
      </c>
      <c r="F8" s="48">
        <f>SUMIFS('Báo cáo'!$O:$O,'Báo cáo'!$AD:$AD,$A8,'Báo cáo'!$Z:$Z,"&lt;="&amp;F$4)+SUMIFS('Báo cáo'!$P:$P,'Báo cáo'!$AD:$AD,$A8,'Báo cáo'!$Z:$Z,"&lt;="&amp;F$4)-SUMIFS('Báo cáo'!$Q:$Q,'Báo cáo'!$AD:$AD,$A8,'Báo cáo'!$AA:$AA,"&lt;="&amp;F$4)</f>
        <v>0</v>
      </c>
      <c r="G8" s="48">
        <f>SUMIFS('Báo cáo'!$O:$O,'Báo cáo'!$AD:$AD,$A8,'Báo cáo'!$Z:$Z,"&lt;="&amp;G$4)+SUMIFS('Báo cáo'!$P:$P,'Báo cáo'!$AD:$AD,$A8,'Báo cáo'!$Z:$Z,"&lt;="&amp;G$4)-SUMIFS('Báo cáo'!$Q:$Q,'Báo cáo'!$AD:$AD,$A8,'Báo cáo'!$AA:$AA,"&lt;="&amp;G$4)</f>
        <v>0</v>
      </c>
      <c r="H8" s="48">
        <f>SUMIFS('Báo cáo'!$O:$O,'Báo cáo'!$AD:$AD,$A8,'Báo cáo'!$Z:$Z,"&lt;="&amp;H$4)+SUMIFS('Báo cáo'!$P:$P,'Báo cáo'!$AD:$AD,$A8,'Báo cáo'!$Z:$Z,"&lt;="&amp;H$4)-SUMIFS('Báo cáo'!$Q:$Q,'Báo cáo'!$AD:$AD,$A8,'Báo cáo'!$AA:$AA,"&lt;="&amp;H$4)</f>
        <v>0</v>
      </c>
      <c r="I8" s="48">
        <f>SUMIFS('Báo cáo'!$O:$O,'Báo cáo'!$AD:$AD,$A8,'Báo cáo'!$Z:$Z,"&lt;="&amp;I$4)+SUMIFS('Báo cáo'!$P:$P,'Báo cáo'!$AD:$AD,$A8,'Báo cáo'!$Z:$Z,"&lt;="&amp;I$4)-SUMIFS('Báo cáo'!$Q:$Q,'Báo cáo'!$AD:$AD,$A8,'Báo cáo'!$AA:$AA,"&lt;="&amp;I$4)</f>
        <v>0</v>
      </c>
      <c r="J8" s="48">
        <f>SUMIFS('Báo cáo'!$O:$O,'Báo cáo'!$AD:$AD,$A8,'Báo cáo'!$Z:$Z,"&lt;="&amp;J$4)+SUMIFS('Báo cáo'!$P:$P,'Báo cáo'!$AD:$AD,$A8,'Báo cáo'!$Z:$Z,"&lt;="&amp;J$4)-SUMIFS('Báo cáo'!$Q:$Q,'Báo cáo'!$AD:$AD,$A8,'Báo cáo'!$AA:$AA,"&lt;="&amp;J$4)</f>
        <v>0</v>
      </c>
      <c r="K8" s="48">
        <f>SUMIFS('Báo cáo'!$O:$O,'Báo cáo'!$AD:$AD,$A8,'Báo cáo'!$Z:$Z,"&lt;="&amp;K$4)+SUMIFS('Báo cáo'!$P:$P,'Báo cáo'!$AD:$AD,$A8,'Báo cáo'!$Z:$Z,"&lt;="&amp;K$4)-SUMIFS('Báo cáo'!$Q:$Q,'Báo cáo'!$AD:$AD,$A8,'Báo cáo'!$AA:$AA,"&lt;="&amp;K$4)</f>
        <v>0</v>
      </c>
      <c r="L8" s="48">
        <f>SUMIFS('Báo cáo'!$O:$O,'Báo cáo'!$AD:$AD,$A8,'Báo cáo'!$Z:$Z,"&lt;="&amp;L$4)+SUMIFS('Báo cáo'!$P:$P,'Báo cáo'!$AD:$AD,$A8,'Báo cáo'!$Z:$Z,"&lt;="&amp;L$4)-SUMIFS('Báo cáo'!$Q:$Q,'Báo cáo'!$AD:$AD,$A8,'Báo cáo'!$AA:$AA,"&lt;="&amp;L$4)</f>
        <v>0</v>
      </c>
      <c r="M8" s="48">
        <f>SUMIFS('Báo cáo'!$O:$O,'Báo cáo'!$AD:$AD,$A8,'Báo cáo'!$Z:$Z,"&lt;="&amp;M$4)+SUMIFS('Báo cáo'!$P:$P,'Báo cáo'!$AD:$AD,$A8,'Báo cáo'!$Z:$Z,"&lt;="&amp;M$4)-SUMIFS('Báo cáo'!$Q:$Q,'Báo cáo'!$AD:$AD,$A8,'Báo cáo'!$AA:$AA,"&lt;="&amp;M$4)</f>
        <v>0</v>
      </c>
      <c r="N8" s="48">
        <f>SUMIFS('Báo cáo'!$O:$O,'Báo cáo'!$AD:$AD,$A8,'Báo cáo'!$Z:$Z,"&lt;="&amp;N$4)+SUMIFS('Báo cáo'!$P:$P,'Báo cáo'!$AD:$AD,$A8,'Báo cáo'!$Z:$Z,"&lt;="&amp;N$4)-SUMIFS('Báo cáo'!$Q:$Q,'Báo cáo'!$AD:$AD,$A8,'Báo cáo'!$AA:$AA,"&lt;="&amp;N$4)</f>
        <v>0</v>
      </c>
    </row>
    <row r="9" spans="1:14" x14ac:dyDescent="0.25">
      <c r="A9"/>
      <c r="B9"/>
      <c r="C9" s="48">
        <f>SUMIFS('Báo cáo'!$O:$O,'Báo cáo'!$AD:$AD,$A9,'Báo cáo'!$Z:$Z,"&lt;="&amp;C$4)+SUMIFS('Báo cáo'!$P:$P,'Báo cáo'!$AD:$AD,$A9,'Báo cáo'!$Z:$Z,"&lt;="&amp;C$4)-SUMIFS('Báo cáo'!$Q:$Q,'Báo cáo'!$AD:$AD,$A9,'Báo cáo'!$AA:$AA,"&lt;="&amp;C$4)</f>
        <v>0</v>
      </c>
      <c r="D9" s="48">
        <f>SUMIFS('Báo cáo'!$O:$O,'Báo cáo'!$AD:$AD,$A9,'Báo cáo'!$Z:$Z,"&lt;="&amp;D$4)+SUMIFS('Báo cáo'!$P:$P,'Báo cáo'!$AD:$AD,$A9,'Báo cáo'!$Z:$Z,"&lt;="&amp;D$4)-SUMIFS('Báo cáo'!$Q:$Q,'Báo cáo'!$AD:$AD,$A9,'Báo cáo'!$AA:$AA,"&lt;="&amp;D$4)</f>
        <v>0</v>
      </c>
      <c r="E9" s="48">
        <f>SUMIFS('Báo cáo'!$O:$O,'Báo cáo'!$AD:$AD,$A9,'Báo cáo'!$Z:$Z,"&lt;="&amp;E$4)+SUMIFS('Báo cáo'!$P:$P,'Báo cáo'!$AD:$AD,$A9,'Báo cáo'!$Z:$Z,"&lt;="&amp;E$4)-SUMIFS('Báo cáo'!$Q:$Q,'Báo cáo'!$AD:$AD,$A9,'Báo cáo'!$AA:$AA,"&lt;="&amp;E$4)</f>
        <v>0</v>
      </c>
      <c r="F9" s="48">
        <f>SUMIFS('Báo cáo'!$O:$O,'Báo cáo'!$AD:$AD,$A9,'Báo cáo'!$Z:$Z,"&lt;="&amp;F$4)+SUMIFS('Báo cáo'!$P:$P,'Báo cáo'!$AD:$AD,$A9,'Báo cáo'!$Z:$Z,"&lt;="&amp;F$4)-SUMIFS('Báo cáo'!$Q:$Q,'Báo cáo'!$AD:$AD,$A9,'Báo cáo'!$AA:$AA,"&lt;="&amp;F$4)</f>
        <v>0</v>
      </c>
      <c r="G9" s="48">
        <f>SUMIFS('Báo cáo'!$O:$O,'Báo cáo'!$AD:$AD,$A9,'Báo cáo'!$Z:$Z,"&lt;="&amp;G$4)+SUMIFS('Báo cáo'!$P:$P,'Báo cáo'!$AD:$AD,$A9,'Báo cáo'!$Z:$Z,"&lt;="&amp;G$4)-SUMIFS('Báo cáo'!$Q:$Q,'Báo cáo'!$AD:$AD,$A9,'Báo cáo'!$AA:$AA,"&lt;="&amp;G$4)</f>
        <v>0</v>
      </c>
      <c r="H9" s="48">
        <f>SUMIFS('Báo cáo'!$O:$O,'Báo cáo'!$AD:$AD,$A9,'Báo cáo'!$Z:$Z,"&lt;="&amp;H$4)+SUMIFS('Báo cáo'!$P:$P,'Báo cáo'!$AD:$AD,$A9,'Báo cáo'!$Z:$Z,"&lt;="&amp;H$4)-SUMIFS('Báo cáo'!$Q:$Q,'Báo cáo'!$AD:$AD,$A9,'Báo cáo'!$AA:$AA,"&lt;="&amp;H$4)</f>
        <v>0</v>
      </c>
      <c r="I9" s="48">
        <f>SUMIFS('Báo cáo'!$O:$O,'Báo cáo'!$AD:$AD,$A9,'Báo cáo'!$Z:$Z,"&lt;="&amp;I$4)+SUMIFS('Báo cáo'!$P:$P,'Báo cáo'!$AD:$AD,$A9,'Báo cáo'!$Z:$Z,"&lt;="&amp;I$4)-SUMIFS('Báo cáo'!$Q:$Q,'Báo cáo'!$AD:$AD,$A9,'Báo cáo'!$AA:$AA,"&lt;="&amp;I$4)</f>
        <v>0</v>
      </c>
      <c r="J9" s="48">
        <f>SUMIFS('Báo cáo'!$O:$O,'Báo cáo'!$AD:$AD,$A9,'Báo cáo'!$Z:$Z,"&lt;="&amp;J$4)+SUMIFS('Báo cáo'!$P:$P,'Báo cáo'!$AD:$AD,$A9,'Báo cáo'!$Z:$Z,"&lt;="&amp;J$4)-SUMIFS('Báo cáo'!$Q:$Q,'Báo cáo'!$AD:$AD,$A9,'Báo cáo'!$AA:$AA,"&lt;="&amp;J$4)</f>
        <v>0</v>
      </c>
      <c r="K9" s="48">
        <f>SUMIFS('Báo cáo'!$O:$O,'Báo cáo'!$AD:$AD,$A9,'Báo cáo'!$Z:$Z,"&lt;="&amp;K$4)+SUMIFS('Báo cáo'!$P:$P,'Báo cáo'!$AD:$AD,$A9,'Báo cáo'!$Z:$Z,"&lt;="&amp;K$4)-SUMIFS('Báo cáo'!$Q:$Q,'Báo cáo'!$AD:$AD,$A9,'Báo cáo'!$AA:$AA,"&lt;="&amp;K$4)</f>
        <v>0</v>
      </c>
      <c r="L9" s="48">
        <f>SUMIFS('Báo cáo'!$O:$O,'Báo cáo'!$AD:$AD,$A9,'Báo cáo'!$Z:$Z,"&lt;="&amp;L$4)+SUMIFS('Báo cáo'!$P:$P,'Báo cáo'!$AD:$AD,$A9,'Báo cáo'!$Z:$Z,"&lt;="&amp;L$4)-SUMIFS('Báo cáo'!$Q:$Q,'Báo cáo'!$AD:$AD,$A9,'Báo cáo'!$AA:$AA,"&lt;="&amp;L$4)</f>
        <v>0</v>
      </c>
      <c r="M9" s="48">
        <f>SUMIFS('Báo cáo'!$O:$O,'Báo cáo'!$AD:$AD,$A9,'Báo cáo'!$Z:$Z,"&lt;="&amp;M$4)+SUMIFS('Báo cáo'!$P:$P,'Báo cáo'!$AD:$AD,$A9,'Báo cáo'!$Z:$Z,"&lt;="&amp;M$4)-SUMIFS('Báo cáo'!$Q:$Q,'Báo cáo'!$AD:$AD,$A9,'Báo cáo'!$AA:$AA,"&lt;="&amp;M$4)</f>
        <v>0</v>
      </c>
      <c r="N9" s="48">
        <f>SUMIFS('Báo cáo'!$O:$O,'Báo cáo'!$AD:$AD,$A9,'Báo cáo'!$Z:$Z,"&lt;="&amp;N$4)+SUMIFS('Báo cáo'!$P:$P,'Báo cáo'!$AD:$AD,$A9,'Báo cáo'!$Z:$Z,"&lt;="&amp;N$4)-SUMIFS('Báo cáo'!$Q:$Q,'Báo cáo'!$AD:$AD,$A9,'Báo cáo'!$AA:$AA,"&lt;="&amp;N$4)</f>
        <v>0</v>
      </c>
    </row>
    <row r="10" spans="1:14" x14ac:dyDescent="0.25">
      <c r="A10"/>
      <c r="B10"/>
      <c r="C10" s="48">
        <f>SUMIFS('Báo cáo'!$O:$O,'Báo cáo'!$AD:$AD,$A10,'Báo cáo'!$Z:$Z,"&lt;="&amp;C$4)+SUMIFS('Báo cáo'!$P:$P,'Báo cáo'!$AD:$AD,$A10,'Báo cáo'!$Z:$Z,"&lt;="&amp;C$4)-SUMIFS('Báo cáo'!$Q:$Q,'Báo cáo'!$AD:$AD,$A10,'Báo cáo'!$AA:$AA,"&lt;="&amp;C$4)</f>
        <v>0</v>
      </c>
      <c r="D10" s="48">
        <f>SUMIFS('Báo cáo'!$O:$O,'Báo cáo'!$AD:$AD,$A10,'Báo cáo'!$Z:$Z,"&lt;="&amp;D$4)+SUMIFS('Báo cáo'!$P:$P,'Báo cáo'!$AD:$AD,$A10,'Báo cáo'!$Z:$Z,"&lt;="&amp;D$4)-SUMIFS('Báo cáo'!$Q:$Q,'Báo cáo'!$AD:$AD,$A10,'Báo cáo'!$AA:$AA,"&lt;="&amp;D$4)</f>
        <v>0</v>
      </c>
      <c r="E10" s="48">
        <f>SUMIFS('Báo cáo'!$O:$O,'Báo cáo'!$AD:$AD,$A10,'Báo cáo'!$Z:$Z,"&lt;="&amp;E$4)+SUMIFS('Báo cáo'!$P:$P,'Báo cáo'!$AD:$AD,$A10,'Báo cáo'!$Z:$Z,"&lt;="&amp;E$4)-SUMIFS('Báo cáo'!$Q:$Q,'Báo cáo'!$AD:$AD,$A10,'Báo cáo'!$AA:$AA,"&lt;="&amp;E$4)</f>
        <v>0</v>
      </c>
      <c r="F10" s="48">
        <f>SUMIFS('Báo cáo'!$O:$O,'Báo cáo'!$AD:$AD,$A10,'Báo cáo'!$Z:$Z,"&lt;="&amp;F$4)+SUMIFS('Báo cáo'!$P:$P,'Báo cáo'!$AD:$AD,$A10,'Báo cáo'!$Z:$Z,"&lt;="&amp;F$4)-SUMIFS('Báo cáo'!$Q:$Q,'Báo cáo'!$AD:$AD,$A10,'Báo cáo'!$AA:$AA,"&lt;="&amp;F$4)</f>
        <v>0</v>
      </c>
      <c r="G10" s="48">
        <f>SUMIFS('Báo cáo'!$O:$O,'Báo cáo'!$AD:$AD,$A10,'Báo cáo'!$Z:$Z,"&lt;="&amp;G$4)+SUMIFS('Báo cáo'!$P:$P,'Báo cáo'!$AD:$AD,$A10,'Báo cáo'!$Z:$Z,"&lt;="&amp;G$4)-SUMIFS('Báo cáo'!$Q:$Q,'Báo cáo'!$AD:$AD,$A10,'Báo cáo'!$AA:$AA,"&lt;="&amp;G$4)</f>
        <v>0</v>
      </c>
      <c r="H10" s="48">
        <f>SUMIFS('Báo cáo'!$O:$O,'Báo cáo'!$AD:$AD,$A10,'Báo cáo'!$Z:$Z,"&lt;="&amp;H$4)+SUMIFS('Báo cáo'!$P:$P,'Báo cáo'!$AD:$AD,$A10,'Báo cáo'!$Z:$Z,"&lt;="&amp;H$4)-SUMIFS('Báo cáo'!$Q:$Q,'Báo cáo'!$AD:$AD,$A10,'Báo cáo'!$AA:$AA,"&lt;="&amp;H$4)</f>
        <v>0</v>
      </c>
      <c r="I10" s="48">
        <f>SUMIFS('Báo cáo'!$O:$O,'Báo cáo'!$AD:$AD,$A10,'Báo cáo'!$Z:$Z,"&lt;="&amp;I$4)+SUMIFS('Báo cáo'!$P:$P,'Báo cáo'!$AD:$AD,$A10,'Báo cáo'!$Z:$Z,"&lt;="&amp;I$4)-SUMIFS('Báo cáo'!$Q:$Q,'Báo cáo'!$AD:$AD,$A10,'Báo cáo'!$AA:$AA,"&lt;="&amp;I$4)</f>
        <v>0</v>
      </c>
      <c r="J10" s="48">
        <f>SUMIFS('Báo cáo'!$O:$O,'Báo cáo'!$AD:$AD,$A10,'Báo cáo'!$Z:$Z,"&lt;="&amp;J$4)+SUMIFS('Báo cáo'!$P:$P,'Báo cáo'!$AD:$AD,$A10,'Báo cáo'!$Z:$Z,"&lt;="&amp;J$4)-SUMIFS('Báo cáo'!$Q:$Q,'Báo cáo'!$AD:$AD,$A10,'Báo cáo'!$AA:$AA,"&lt;="&amp;J$4)</f>
        <v>0</v>
      </c>
      <c r="K10" s="48">
        <f>SUMIFS('Báo cáo'!$O:$O,'Báo cáo'!$AD:$AD,$A10,'Báo cáo'!$Z:$Z,"&lt;="&amp;K$4)+SUMIFS('Báo cáo'!$P:$P,'Báo cáo'!$AD:$AD,$A10,'Báo cáo'!$Z:$Z,"&lt;="&amp;K$4)-SUMIFS('Báo cáo'!$Q:$Q,'Báo cáo'!$AD:$AD,$A10,'Báo cáo'!$AA:$AA,"&lt;="&amp;K$4)</f>
        <v>0</v>
      </c>
      <c r="L10" s="48">
        <f>SUMIFS('Báo cáo'!$O:$O,'Báo cáo'!$AD:$AD,$A10,'Báo cáo'!$Z:$Z,"&lt;="&amp;L$4)+SUMIFS('Báo cáo'!$P:$P,'Báo cáo'!$AD:$AD,$A10,'Báo cáo'!$Z:$Z,"&lt;="&amp;L$4)-SUMIFS('Báo cáo'!$Q:$Q,'Báo cáo'!$AD:$AD,$A10,'Báo cáo'!$AA:$AA,"&lt;="&amp;L$4)</f>
        <v>0</v>
      </c>
      <c r="M10" s="48">
        <f>SUMIFS('Báo cáo'!$O:$O,'Báo cáo'!$AD:$AD,$A10,'Báo cáo'!$Z:$Z,"&lt;="&amp;M$4)+SUMIFS('Báo cáo'!$P:$P,'Báo cáo'!$AD:$AD,$A10,'Báo cáo'!$Z:$Z,"&lt;="&amp;M$4)-SUMIFS('Báo cáo'!$Q:$Q,'Báo cáo'!$AD:$AD,$A10,'Báo cáo'!$AA:$AA,"&lt;="&amp;M$4)</f>
        <v>0</v>
      </c>
      <c r="N10" s="48">
        <f>SUMIFS('Báo cáo'!$O:$O,'Báo cáo'!$AD:$AD,$A10,'Báo cáo'!$Z:$Z,"&lt;="&amp;N$4)+SUMIFS('Báo cáo'!$P:$P,'Báo cáo'!$AD:$AD,$A10,'Báo cáo'!$Z:$Z,"&lt;="&amp;N$4)-SUMIFS('Báo cáo'!$Q:$Q,'Báo cáo'!$AD:$AD,$A10,'Báo cáo'!$AA:$AA,"&lt;="&amp;N$4)</f>
        <v>0</v>
      </c>
    </row>
    <row r="11" spans="1:14" x14ac:dyDescent="0.25">
      <c r="A11"/>
      <c r="B11"/>
      <c r="C11" s="48">
        <f>SUMIFS('Báo cáo'!$O:$O,'Báo cáo'!$AD:$AD,$A11,'Báo cáo'!$Z:$Z,"&lt;="&amp;C$4)+SUMIFS('Báo cáo'!$P:$P,'Báo cáo'!$AD:$AD,$A11,'Báo cáo'!$Z:$Z,"&lt;="&amp;C$4)-SUMIFS('Báo cáo'!$Q:$Q,'Báo cáo'!$AD:$AD,$A11,'Báo cáo'!$AA:$AA,"&lt;="&amp;C$4)</f>
        <v>0</v>
      </c>
      <c r="D11" s="48">
        <f>SUMIFS('Báo cáo'!$O:$O,'Báo cáo'!$AD:$AD,$A11,'Báo cáo'!$Z:$Z,"&lt;="&amp;D$4)+SUMIFS('Báo cáo'!$P:$P,'Báo cáo'!$AD:$AD,$A11,'Báo cáo'!$Z:$Z,"&lt;="&amp;D$4)-SUMIFS('Báo cáo'!$Q:$Q,'Báo cáo'!$AD:$AD,$A11,'Báo cáo'!$AA:$AA,"&lt;="&amp;D$4)</f>
        <v>0</v>
      </c>
      <c r="E11" s="48">
        <f>SUMIFS('Báo cáo'!$O:$O,'Báo cáo'!$AD:$AD,$A11,'Báo cáo'!$Z:$Z,"&lt;="&amp;E$4)+SUMIFS('Báo cáo'!$P:$P,'Báo cáo'!$AD:$AD,$A11,'Báo cáo'!$Z:$Z,"&lt;="&amp;E$4)-SUMIFS('Báo cáo'!$Q:$Q,'Báo cáo'!$AD:$AD,$A11,'Báo cáo'!$AA:$AA,"&lt;="&amp;E$4)</f>
        <v>0</v>
      </c>
      <c r="F11" s="48">
        <f>SUMIFS('Báo cáo'!$O:$O,'Báo cáo'!$AD:$AD,$A11,'Báo cáo'!$Z:$Z,"&lt;="&amp;F$4)+SUMIFS('Báo cáo'!$P:$P,'Báo cáo'!$AD:$AD,$A11,'Báo cáo'!$Z:$Z,"&lt;="&amp;F$4)-SUMIFS('Báo cáo'!$Q:$Q,'Báo cáo'!$AD:$AD,$A11,'Báo cáo'!$AA:$AA,"&lt;="&amp;F$4)</f>
        <v>0</v>
      </c>
      <c r="G11" s="48">
        <f>SUMIFS('Báo cáo'!$O:$O,'Báo cáo'!$AD:$AD,$A11,'Báo cáo'!$Z:$Z,"&lt;="&amp;G$4)+SUMIFS('Báo cáo'!$P:$P,'Báo cáo'!$AD:$AD,$A11,'Báo cáo'!$Z:$Z,"&lt;="&amp;G$4)-SUMIFS('Báo cáo'!$Q:$Q,'Báo cáo'!$AD:$AD,$A11,'Báo cáo'!$AA:$AA,"&lt;="&amp;G$4)</f>
        <v>0</v>
      </c>
      <c r="H11" s="48">
        <f>SUMIFS('Báo cáo'!$O:$O,'Báo cáo'!$AD:$AD,$A11,'Báo cáo'!$Z:$Z,"&lt;="&amp;H$4)+SUMIFS('Báo cáo'!$P:$P,'Báo cáo'!$AD:$AD,$A11,'Báo cáo'!$Z:$Z,"&lt;="&amp;H$4)-SUMIFS('Báo cáo'!$Q:$Q,'Báo cáo'!$AD:$AD,$A11,'Báo cáo'!$AA:$AA,"&lt;="&amp;H$4)</f>
        <v>0</v>
      </c>
      <c r="I11" s="48">
        <f>SUMIFS('Báo cáo'!$O:$O,'Báo cáo'!$AD:$AD,$A11,'Báo cáo'!$Z:$Z,"&lt;="&amp;I$4)+SUMIFS('Báo cáo'!$P:$P,'Báo cáo'!$AD:$AD,$A11,'Báo cáo'!$Z:$Z,"&lt;="&amp;I$4)-SUMIFS('Báo cáo'!$Q:$Q,'Báo cáo'!$AD:$AD,$A11,'Báo cáo'!$AA:$AA,"&lt;="&amp;I$4)</f>
        <v>0</v>
      </c>
      <c r="J11" s="48">
        <f>SUMIFS('Báo cáo'!$O:$O,'Báo cáo'!$AD:$AD,$A11,'Báo cáo'!$Z:$Z,"&lt;="&amp;J$4)+SUMIFS('Báo cáo'!$P:$P,'Báo cáo'!$AD:$AD,$A11,'Báo cáo'!$Z:$Z,"&lt;="&amp;J$4)-SUMIFS('Báo cáo'!$Q:$Q,'Báo cáo'!$AD:$AD,$A11,'Báo cáo'!$AA:$AA,"&lt;="&amp;J$4)</f>
        <v>0</v>
      </c>
      <c r="K11" s="48">
        <f>SUMIFS('Báo cáo'!$O:$O,'Báo cáo'!$AD:$AD,$A11,'Báo cáo'!$Z:$Z,"&lt;="&amp;K$4)+SUMIFS('Báo cáo'!$P:$P,'Báo cáo'!$AD:$AD,$A11,'Báo cáo'!$Z:$Z,"&lt;="&amp;K$4)-SUMIFS('Báo cáo'!$Q:$Q,'Báo cáo'!$AD:$AD,$A11,'Báo cáo'!$AA:$AA,"&lt;="&amp;K$4)</f>
        <v>0</v>
      </c>
      <c r="L11" s="48">
        <f>SUMIFS('Báo cáo'!$O:$O,'Báo cáo'!$AD:$AD,$A11,'Báo cáo'!$Z:$Z,"&lt;="&amp;L$4)+SUMIFS('Báo cáo'!$P:$P,'Báo cáo'!$AD:$AD,$A11,'Báo cáo'!$Z:$Z,"&lt;="&amp;L$4)-SUMIFS('Báo cáo'!$Q:$Q,'Báo cáo'!$AD:$AD,$A11,'Báo cáo'!$AA:$AA,"&lt;="&amp;L$4)</f>
        <v>0</v>
      </c>
      <c r="M11" s="48">
        <f>SUMIFS('Báo cáo'!$O:$O,'Báo cáo'!$AD:$AD,$A11,'Báo cáo'!$Z:$Z,"&lt;="&amp;M$4)+SUMIFS('Báo cáo'!$P:$P,'Báo cáo'!$AD:$AD,$A11,'Báo cáo'!$Z:$Z,"&lt;="&amp;M$4)-SUMIFS('Báo cáo'!$Q:$Q,'Báo cáo'!$AD:$AD,$A11,'Báo cáo'!$AA:$AA,"&lt;="&amp;M$4)</f>
        <v>0</v>
      </c>
      <c r="N11" s="48">
        <f>SUMIFS('Báo cáo'!$O:$O,'Báo cáo'!$AD:$AD,$A11,'Báo cáo'!$Z:$Z,"&lt;="&amp;N$4)+SUMIFS('Báo cáo'!$P:$P,'Báo cáo'!$AD:$AD,$A11,'Báo cáo'!$Z:$Z,"&lt;="&amp;N$4)-SUMIFS('Báo cáo'!$Q:$Q,'Báo cáo'!$AD:$AD,$A11,'Báo cáo'!$AA:$AA,"&lt;="&amp;N$4)</f>
        <v>0</v>
      </c>
    </row>
    <row r="12" spans="1:14" x14ac:dyDescent="0.25">
      <c r="A12"/>
      <c r="B12"/>
      <c r="C12" s="48">
        <f>SUMIFS('Báo cáo'!$O:$O,'Báo cáo'!$AD:$AD,$A12,'Báo cáo'!$Z:$Z,"&lt;="&amp;C$4)+SUMIFS('Báo cáo'!$P:$P,'Báo cáo'!$AD:$AD,$A12,'Báo cáo'!$Z:$Z,"&lt;="&amp;C$4)-SUMIFS('Báo cáo'!$Q:$Q,'Báo cáo'!$AD:$AD,$A12,'Báo cáo'!$AA:$AA,"&lt;="&amp;C$4)</f>
        <v>0</v>
      </c>
      <c r="D12" s="48">
        <f>SUMIFS('Báo cáo'!$O:$O,'Báo cáo'!$AD:$AD,$A12,'Báo cáo'!$Z:$Z,"&lt;="&amp;D$4)+SUMIFS('Báo cáo'!$P:$P,'Báo cáo'!$AD:$AD,$A12,'Báo cáo'!$Z:$Z,"&lt;="&amp;D$4)-SUMIFS('Báo cáo'!$Q:$Q,'Báo cáo'!$AD:$AD,$A12,'Báo cáo'!$AA:$AA,"&lt;="&amp;D$4)</f>
        <v>0</v>
      </c>
      <c r="E12" s="48">
        <f>SUMIFS('Báo cáo'!$O:$O,'Báo cáo'!$AD:$AD,$A12,'Báo cáo'!$Z:$Z,"&lt;="&amp;E$4)+SUMIFS('Báo cáo'!$P:$P,'Báo cáo'!$AD:$AD,$A12,'Báo cáo'!$Z:$Z,"&lt;="&amp;E$4)-SUMIFS('Báo cáo'!$Q:$Q,'Báo cáo'!$AD:$AD,$A12,'Báo cáo'!$AA:$AA,"&lt;="&amp;E$4)</f>
        <v>0</v>
      </c>
      <c r="F12" s="48">
        <f>SUMIFS('Báo cáo'!$O:$O,'Báo cáo'!$AD:$AD,$A12,'Báo cáo'!$Z:$Z,"&lt;="&amp;F$4)+SUMIFS('Báo cáo'!$P:$P,'Báo cáo'!$AD:$AD,$A12,'Báo cáo'!$Z:$Z,"&lt;="&amp;F$4)-SUMIFS('Báo cáo'!$Q:$Q,'Báo cáo'!$AD:$AD,$A12,'Báo cáo'!$AA:$AA,"&lt;="&amp;F$4)</f>
        <v>0</v>
      </c>
      <c r="G12" s="48">
        <f>SUMIFS('Báo cáo'!$O:$O,'Báo cáo'!$AD:$AD,$A12,'Báo cáo'!$Z:$Z,"&lt;="&amp;G$4)+SUMIFS('Báo cáo'!$P:$P,'Báo cáo'!$AD:$AD,$A12,'Báo cáo'!$Z:$Z,"&lt;="&amp;G$4)-SUMIFS('Báo cáo'!$Q:$Q,'Báo cáo'!$AD:$AD,$A12,'Báo cáo'!$AA:$AA,"&lt;="&amp;G$4)</f>
        <v>0</v>
      </c>
      <c r="H12" s="48">
        <f>SUMIFS('Báo cáo'!$O:$O,'Báo cáo'!$AD:$AD,$A12,'Báo cáo'!$Z:$Z,"&lt;="&amp;H$4)+SUMIFS('Báo cáo'!$P:$P,'Báo cáo'!$AD:$AD,$A12,'Báo cáo'!$Z:$Z,"&lt;="&amp;H$4)-SUMIFS('Báo cáo'!$Q:$Q,'Báo cáo'!$AD:$AD,$A12,'Báo cáo'!$AA:$AA,"&lt;="&amp;H$4)</f>
        <v>0</v>
      </c>
      <c r="I12" s="48">
        <f>SUMIFS('Báo cáo'!$O:$O,'Báo cáo'!$AD:$AD,$A12,'Báo cáo'!$Z:$Z,"&lt;="&amp;I$4)+SUMIFS('Báo cáo'!$P:$P,'Báo cáo'!$AD:$AD,$A12,'Báo cáo'!$Z:$Z,"&lt;="&amp;I$4)-SUMIFS('Báo cáo'!$Q:$Q,'Báo cáo'!$AD:$AD,$A12,'Báo cáo'!$AA:$AA,"&lt;="&amp;I$4)</f>
        <v>0</v>
      </c>
      <c r="J12" s="48">
        <f>SUMIFS('Báo cáo'!$O:$O,'Báo cáo'!$AD:$AD,$A12,'Báo cáo'!$Z:$Z,"&lt;="&amp;J$4)+SUMIFS('Báo cáo'!$P:$P,'Báo cáo'!$AD:$AD,$A12,'Báo cáo'!$Z:$Z,"&lt;="&amp;J$4)-SUMIFS('Báo cáo'!$Q:$Q,'Báo cáo'!$AD:$AD,$A12,'Báo cáo'!$AA:$AA,"&lt;="&amp;J$4)</f>
        <v>0</v>
      </c>
      <c r="K12" s="48">
        <f>SUMIFS('Báo cáo'!$O:$O,'Báo cáo'!$AD:$AD,$A12,'Báo cáo'!$Z:$Z,"&lt;="&amp;K$4)+SUMIFS('Báo cáo'!$P:$P,'Báo cáo'!$AD:$AD,$A12,'Báo cáo'!$Z:$Z,"&lt;="&amp;K$4)-SUMIFS('Báo cáo'!$Q:$Q,'Báo cáo'!$AD:$AD,$A12,'Báo cáo'!$AA:$AA,"&lt;="&amp;K$4)</f>
        <v>0</v>
      </c>
      <c r="L12" s="48">
        <f>SUMIFS('Báo cáo'!$O:$O,'Báo cáo'!$AD:$AD,$A12,'Báo cáo'!$Z:$Z,"&lt;="&amp;L$4)+SUMIFS('Báo cáo'!$P:$P,'Báo cáo'!$AD:$AD,$A12,'Báo cáo'!$Z:$Z,"&lt;="&amp;L$4)-SUMIFS('Báo cáo'!$Q:$Q,'Báo cáo'!$AD:$AD,$A12,'Báo cáo'!$AA:$AA,"&lt;="&amp;L$4)</f>
        <v>0</v>
      </c>
      <c r="M12" s="48">
        <f>SUMIFS('Báo cáo'!$O:$O,'Báo cáo'!$AD:$AD,$A12,'Báo cáo'!$Z:$Z,"&lt;="&amp;M$4)+SUMIFS('Báo cáo'!$P:$P,'Báo cáo'!$AD:$AD,$A12,'Báo cáo'!$Z:$Z,"&lt;="&amp;M$4)-SUMIFS('Báo cáo'!$Q:$Q,'Báo cáo'!$AD:$AD,$A12,'Báo cáo'!$AA:$AA,"&lt;="&amp;M$4)</f>
        <v>0</v>
      </c>
      <c r="N12" s="48">
        <f>SUMIFS('Báo cáo'!$O:$O,'Báo cáo'!$AD:$AD,$A12,'Báo cáo'!$Z:$Z,"&lt;="&amp;N$4)+SUMIFS('Báo cáo'!$P:$P,'Báo cáo'!$AD:$AD,$A12,'Báo cáo'!$Z:$Z,"&lt;="&amp;N$4)-SUMIFS('Báo cáo'!$Q:$Q,'Báo cáo'!$AD:$AD,$A12,'Báo cáo'!$AA:$AA,"&lt;="&amp;N$4)</f>
        <v>0</v>
      </c>
    </row>
    <row r="13" spans="1:14" x14ac:dyDescent="0.25">
      <c r="A13"/>
      <c r="B13"/>
      <c r="C13" s="48">
        <f>SUMIFS('Báo cáo'!$O:$O,'Báo cáo'!$AD:$AD,$A13,'Báo cáo'!$Z:$Z,"&lt;="&amp;C$4)+SUMIFS('Báo cáo'!$P:$P,'Báo cáo'!$AD:$AD,$A13,'Báo cáo'!$Z:$Z,"&lt;="&amp;C$4)-SUMIFS('Báo cáo'!$Q:$Q,'Báo cáo'!$AD:$AD,$A13,'Báo cáo'!$AA:$AA,"&lt;="&amp;C$4)</f>
        <v>0</v>
      </c>
      <c r="D13" s="48">
        <f>SUMIFS('Báo cáo'!$O:$O,'Báo cáo'!$AD:$AD,$A13,'Báo cáo'!$Z:$Z,"&lt;="&amp;D$4)+SUMIFS('Báo cáo'!$P:$P,'Báo cáo'!$AD:$AD,$A13,'Báo cáo'!$Z:$Z,"&lt;="&amp;D$4)-SUMIFS('Báo cáo'!$Q:$Q,'Báo cáo'!$AD:$AD,$A13,'Báo cáo'!$AA:$AA,"&lt;="&amp;D$4)</f>
        <v>0</v>
      </c>
      <c r="E13" s="48">
        <f>SUMIFS('Báo cáo'!$O:$O,'Báo cáo'!$AD:$AD,$A13,'Báo cáo'!$Z:$Z,"&lt;="&amp;E$4)+SUMIFS('Báo cáo'!$P:$P,'Báo cáo'!$AD:$AD,$A13,'Báo cáo'!$Z:$Z,"&lt;="&amp;E$4)-SUMIFS('Báo cáo'!$Q:$Q,'Báo cáo'!$AD:$AD,$A13,'Báo cáo'!$AA:$AA,"&lt;="&amp;E$4)</f>
        <v>0</v>
      </c>
      <c r="F13" s="48">
        <f>SUMIFS('Báo cáo'!$O:$O,'Báo cáo'!$AD:$AD,$A13,'Báo cáo'!$Z:$Z,"&lt;="&amp;F$4)+SUMIFS('Báo cáo'!$P:$P,'Báo cáo'!$AD:$AD,$A13,'Báo cáo'!$Z:$Z,"&lt;="&amp;F$4)-SUMIFS('Báo cáo'!$Q:$Q,'Báo cáo'!$AD:$AD,$A13,'Báo cáo'!$AA:$AA,"&lt;="&amp;F$4)</f>
        <v>0</v>
      </c>
      <c r="G13" s="48">
        <f>SUMIFS('Báo cáo'!$O:$O,'Báo cáo'!$AD:$AD,$A13,'Báo cáo'!$Z:$Z,"&lt;="&amp;G$4)+SUMIFS('Báo cáo'!$P:$P,'Báo cáo'!$AD:$AD,$A13,'Báo cáo'!$Z:$Z,"&lt;="&amp;G$4)-SUMIFS('Báo cáo'!$Q:$Q,'Báo cáo'!$AD:$AD,$A13,'Báo cáo'!$AA:$AA,"&lt;="&amp;G$4)</f>
        <v>0</v>
      </c>
      <c r="H13" s="48">
        <f>SUMIFS('Báo cáo'!$O:$O,'Báo cáo'!$AD:$AD,$A13,'Báo cáo'!$Z:$Z,"&lt;="&amp;H$4)+SUMIFS('Báo cáo'!$P:$P,'Báo cáo'!$AD:$AD,$A13,'Báo cáo'!$Z:$Z,"&lt;="&amp;H$4)-SUMIFS('Báo cáo'!$Q:$Q,'Báo cáo'!$AD:$AD,$A13,'Báo cáo'!$AA:$AA,"&lt;="&amp;H$4)</f>
        <v>0</v>
      </c>
      <c r="I13" s="48">
        <f>SUMIFS('Báo cáo'!$O:$O,'Báo cáo'!$AD:$AD,$A13,'Báo cáo'!$Z:$Z,"&lt;="&amp;I$4)+SUMIFS('Báo cáo'!$P:$P,'Báo cáo'!$AD:$AD,$A13,'Báo cáo'!$Z:$Z,"&lt;="&amp;I$4)-SUMIFS('Báo cáo'!$Q:$Q,'Báo cáo'!$AD:$AD,$A13,'Báo cáo'!$AA:$AA,"&lt;="&amp;I$4)</f>
        <v>0</v>
      </c>
      <c r="J13" s="48">
        <f>SUMIFS('Báo cáo'!$O:$O,'Báo cáo'!$AD:$AD,$A13,'Báo cáo'!$Z:$Z,"&lt;="&amp;J$4)+SUMIFS('Báo cáo'!$P:$P,'Báo cáo'!$AD:$AD,$A13,'Báo cáo'!$Z:$Z,"&lt;="&amp;J$4)-SUMIFS('Báo cáo'!$Q:$Q,'Báo cáo'!$AD:$AD,$A13,'Báo cáo'!$AA:$AA,"&lt;="&amp;J$4)</f>
        <v>0</v>
      </c>
      <c r="K13" s="48">
        <f>SUMIFS('Báo cáo'!$O:$O,'Báo cáo'!$AD:$AD,$A13,'Báo cáo'!$Z:$Z,"&lt;="&amp;K$4)+SUMIFS('Báo cáo'!$P:$P,'Báo cáo'!$AD:$AD,$A13,'Báo cáo'!$Z:$Z,"&lt;="&amp;K$4)-SUMIFS('Báo cáo'!$Q:$Q,'Báo cáo'!$AD:$AD,$A13,'Báo cáo'!$AA:$AA,"&lt;="&amp;K$4)</f>
        <v>0</v>
      </c>
      <c r="L13" s="48">
        <f>SUMIFS('Báo cáo'!$O:$O,'Báo cáo'!$AD:$AD,$A13,'Báo cáo'!$Z:$Z,"&lt;="&amp;L$4)+SUMIFS('Báo cáo'!$P:$P,'Báo cáo'!$AD:$AD,$A13,'Báo cáo'!$Z:$Z,"&lt;="&amp;L$4)-SUMIFS('Báo cáo'!$Q:$Q,'Báo cáo'!$AD:$AD,$A13,'Báo cáo'!$AA:$AA,"&lt;="&amp;L$4)</f>
        <v>0</v>
      </c>
      <c r="M13" s="48">
        <f>SUMIFS('Báo cáo'!$O:$O,'Báo cáo'!$AD:$AD,$A13,'Báo cáo'!$Z:$Z,"&lt;="&amp;M$4)+SUMIFS('Báo cáo'!$P:$P,'Báo cáo'!$AD:$AD,$A13,'Báo cáo'!$Z:$Z,"&lt;="&amp;M$4)-SUMIFS('Báo cáo'!$Q:$Q,'Báo cáo'!$AD:$AD,$A13,'Báo cáo'!$AA:$AA,"&lt;="&amp;M$4)</f>
        <v>0</v>
      </c>
      <c r="N13" s="48">
        <f>SUMIFS('Báo cáo'!$O:$O,'Báo cáo'!$AD:$AD,$A13,'Báo cáo'!$Z:$Z,"&lt;="&amp;N$4)+SUMIFS('Báo cáo'!$P:$P,'Báo cáo'!$AD:$AD,$A13,'Báo cáo'!$Z:$Z,"&lt;="&amp;N$4)-SUMIFS('Báo cáo'!$Q:$Q,'Báo cáo'!$AD:$AD,$A13,'Báo cáo'!$AA:$AA,"&lt;="&amp;N$4)</f>
        <v>0</v>
      </c>
    </row>
    <row r="14" spans="1:14" x14ac:dyDescent="0.25">
      <c r="A14"/>
      <c r="B14"/>
      <c r="C14" s="48">
        <f>SUMIFS('Báo cáo'!$O:$O,'Báo cáo'!$AD:$AD,$A14,'Báo cáo'!$Z:$Z,"&lt;="&amp;C$4)+SUMIFS('Báo cáo'!$P:$P,'Báo cáo'!$AD:$AD,$A14,'Báo cáo'!$Z:$Z,"&lt;="&amp;C$4)-SUMIFS('Báo cáo'!$Q:$Q,'Báo cáo'!$AD:$AD,$A14,'Báo cáo'!$AA:$AA,"&lt;="&amp;C$4)</f>
        <v>0</v>
      </c>
      <c r="D14" s="48">
        <f>SUMIFS('Báo cáo'!$O:$O,'Báo cáo'!$AD:$AD,$A14,'Báo cáo'!$Z:$Z,"&lt;="&amp;D$4)+SUMIFS('Báo cáo'!$P:$P,'Báo cáo'!$AD:$AD,$A14,'Báo cáo'!$Z:$Z,"&lt;="&amp;D$4)-SUMIFS('Báo cáo'!$Q:$Q,'Báo cáo'!$AD:$AD,$A14,'Báo cáo'!$AA:$AA,"&lt;="&amp;D$4)</f>
        <v>0</v>
      </c>
      <c r="E14" s="48">
        <f>SUMIFS('Báo cáo'!$O:$O,'Báo cáo'!$AD:$AD,$A14,'Báo cáo'!$Z:$Z,"&lt;="&amp;E$4)+SUMIFS('Báo cáo'!$P:$P,'Báo cáo'!$AD:$AD,$A14,'Báo cáo'!$Z:$Z,"&lt;="&amp;E$4)-SUMIFS('Báo cáo'!$Q:$Q,'Báo cáo'!$AD:$AD,$A14,'Báo cáo'!$AA:$AA,"&lt;="&amp;E$4)</f>
        <v>0</v>
      </c>
      <c r="F14" s="48">
        <f>SUMIFS('Báo cáo'!$O:$O,'Báo cáo'!$AD:$AD,$A14,'Báo cáo'!$Z:$Z,"&lt;="&amp;F$4)+SUMIFS('Báo cáo'!$P:$P,'Báo cáo'!$AD:$AD,$A14,'Báo cáo'!$Z:$Z,"&lt;="&amp;F$4)-SUMIFS('Báo cáo'!$Q:$Q,'Báo cáo'!$AD:$AD,$A14,'Báo cáo'!$AA:$AA,"&lt;="&amp;F$4)</f>
        <v>0</v>
      </c>
      <c r="G14" s="48">
        <f>SUMIFS('Báo cáo'!$O:$O,'Báo cáo'!$AD:$AD,$A14,'Báo cáo'!$Z:$Z,"&lt;="&amp;G$4)+SUMIFS('Báo cáo'!$P:$P,'Báo cáo'!$AD:$AD,$A14,'Báo cáo'!$Z:$Z,"&lt;="&amp;G$4)-SUMIFS('Báo cáo'!$Q:$Q,'Báo cáo'!$AD:$AD,$A14,'Báo cáo'!$AA:$AA,"&lt;="&amp;G$4)</f>
        <v>0</v>
      </c>
      <c r="H14" s="48">
        <f>SUMIFS('Báo cáo'!$O:$O,'Báo cáo'!$AD:$AD,$A14,'Báo cáo'!$Z:$Z,"&lt;="&amp;H$4)+SUMIFS('Báo cáo'!$P:$P,'Báo cáo'!$AD:$AD,$A14,'Báo cáo'!$Z:$Z,"&lt;="&amp;H$4)-SUMIFS('Báo cáo'!$Q:$Q,'Báo cáo'!$AD:$AD,$A14,'Báo cáo'!$AA:$AA,"&lt;="&amp;H$4)</f>
        <v>0</v>
      </c>
      <c r="I14" s="48">
        <f>SUMIFS('Báo cáo'!$O:$O,'Báo cáo'!$AD:$AD,$A14,'Báo cáo'!$Z:$Z,"&lt;="&amp;I$4)+SUMIFS('Báo cáo'!$P:$P,'Báo cáo'!$AD:$AD,$A14,'Báo cáo'!$Z:$Z,"&lt;="&amp;I$4)-SUMIFS('Báo cáo'!$Q:$Q,'Báo cáo'!$AD:$AD,$A14,'Báo cáo'!$AA:$AA,"&lt;="&amp;I$4)</f>
        <v>0</v>
      </c>
      <c r="J14" s="48">
        <f>SUMIFS('Báo cáo'!$O:$O,'Báo cáo'!$AD:$AD,$A14,'Báo cáo'!$Z:$Z,"&lt;="&amp;J$4)+SUMIFS('Báo cáo'!$P:$P,'Báo cáo'!$AD:$AD,$A14,'Báo cáo'!$Z:$Z,"&lt;="&amp;J$4)-SUMIFS('Báo cáo'!$Q:$Q,'Báo cáo'!$AD:$AD,$A14,'Báo cáo'!$AA:$AA,"&lt;="&amp;J$4)</f>
        <v>0</v>
      </c>
      <c r="K14" s="48">
        <f>SUMIFS('Báo cáo'!$O:$O,'Báo cáo'!$AD:$AD,$A14,'Báo cáo'!$Z:$Z,"&lt;="&amp;K$4)+SUMIFS('Báo cáo'!$P:$P,'Báo cáo'!$AD:$AD,$A14,'Báo cáo'!$Z:$Z,"&lt;="&amp;K$4)-SUMIFS('Báo cáo'!$Q:$Q,'Báo cáo'!$AD:$AD,$A14,'Báo cáo'!$AA:$AA,"&lt;="&amp;K$4)</f>
        <v>0</v>
      </c>
      <c r="L14" s="48">
        <f>SUMIFS('Báo cáo'!$O:$O,'Báo cáo'!$AD:$AD,$A14,'Báo cáo'!$Z:$Z,"&lt;="&amp;L$4)+SUMIFS('Báo cáo'!$P:$P,'Báo cáo'!$AD:$AD,$A14,'Báo cáo'!$Z:$Z,"&lt;="&amp;L$4)-SUMIFS('Báo cáo'!$Q:$Q,'Báo cáo'!$AD:$AD,$A14,'Báo cáo'!$AA:$AA,"&lt;="&amp;L$4)</f>
        <v>0</v>
      </c>
      <c r="M14" s="48">
        <f>SUMIFS('Báo cáo'!$O:$O,'Báo cáo'!$AD:$AD,$A14,'Báo cáo'!$Z:$Z,"&lt;="&amp;M$4)+SUMIFS('Báo cáo'!$P:$P,'Báo cáo'!$AD:$AD,$A14,'Báo cáo'!$Z:$Z,"&lt;="&amp;M$4)-SUMIFS('Báo cáo'!$Q:$Q,'Báo cáo'!$AD:$AD,$A14,'Báo cáo'!$AA:$AA,"&lt;="&amp;M$4)</f>
        <v>0</v>
      </c>
      <c r="N14" s="48">
        <f>SUMIFS('Báo cáo'!$O:$O,'Báo cáo'!$AD:$AD,$A14,'Báo cáo'!$Z:$Z,"&lt;="&amp;N$4)+SUMIFS('Báo cáo'!$P:$P,'Báo cáo'!$AD:$AD,$A14,'Báo cáo'!$Z:$Z,"&lt;="&amp;N$4)-SUMIFS('Báo cáo'!$Q:$Q,'Báo cáo'!$AD:$AD,$A14,'Báo cáo'!$AA:$AA,"&lt;="&amp;N$4)</f>
        <v>0</v>
      </c>
    </row>
    <row r="15" spans="1:14" x14ac:dyDescent="0.25">
      <c r="A15"/>
      <c r="B15"/>
      <c r="C15" s="48">
        <f>SUMIFS('Báo cáo'!$O:$O,'Báo cáo'!$AD:$AD,$A15,'Báo cáo'!$Z:$Z,"&lt;="&amp;C$4)+SUMIFS('Báo cáo'!$P:$P,'Báo cáo'!$AD:$AD,$A15,'Báo cáo'!$Z:$Z,"&lt;="&amp;C$4)-SUMIFS('Báo cáo'!$Q:$Q,'Báo cáo'!$AD:$AD,$A15,'Báo cáo'!$AA:$AA,"&lt;="&amp;C$4)</f>
        <v>0</v>
      </c>
      <c r="D15" s="48">
        <f>SUMIFS('Báo cáo'!$O:$O,'Báo cáo'!$AD:$AD,$A15,'Báo cáo'!$Z:$Z,"&lt;="&amp;D$4)+SUMIFS('Báo cáo'!$P:$P,'Báo cáo'!$AD:$AD,$A15,'Báo cáo'!$Z:$Z,"&lt;="&amp;D$4)-SUMIFS('Báo cáo'!$Q:$Q,'Báo cáo'!$AD:$AD,$A15,'Báo cáo'!$AA:$AA,"&lt;="&amp;D$4)</f>
        <v>0</v>
      </c>
      <c r="E15" s="48">
        <f>SUMIFS('Báo cáo'!$O:$O,'Báo cáo'!$AD:$AD,$A15,'Báo cáo'!$Z:$Z,"&lt;="&amp;E$4)+SUMIFS('Báo cáo'!$P:$P,'Báo cáo'!$AD:$AD,$A15,'Báo cáo'!$Z:$Z,"&lt;="&amp;E$4)-SUMIFS('Báo cáo'!$Q:$Q,'Báo cáo'!$AD:$AD,$A15,'Báo cáo'!$AA:$AA,"&lt;="&amp;E$4)</f>
        <v>0</v>
      </c>
      <c r="F15" s="48">
        <f>SUMIFS('Báo cáo'!$O:$O,'Báo cáo'!$AD:$AD,$A15,'Báo cáo'!$Z:$Z,"&lt;="&amp;F$4)+SUMIFS('Báo cáo'!$P:$P,'Báo cáo'!$AD:$AD,$A15,'Báo cáo'!$Z:$Z,"&lt;="&amp;F$4)-SUMIFS('Báo cáo'!$Q:$Q,'Báo cáo'!$AD:$AD,$A15,'Báo cáo'!$AA:$AA,"&lt;="&amp;F$4)</f>
        <v>0</v>
      </c>
      <c r="G15" s="48">
        <f>SUMIFS('Báo cáo'!$O:$O,'Báo cáo'!$AD:$AD,$A15,'Báo cáo'!$Z:$Z,"&lt;="&amp;G$4)+SUMIFS('Báo cáo'!$P:$P,'Báo cáo'!$AD:$AD,$A15,'Báo cáo'!$Z:$Z,"&lt;="&amp;G$4)-SUMIFS('Báo cáo'!$Q:$Q,'Báo cáo'!$AD:$AD,$A15,'Báo cáo'!$AA:$AA,"&lt;="&amp;G$4)</f>
        <v>0</v>
      </c>
      <c r="H15" s="48">
        <f>SUMIFS('Báo cáo'!$O:$O,'Báo cáo'!$AD:$AD,$A15,'Báo cáo'!$Z:$Z,"&lt;="&amp;H$4)+SUMIFS('Báo cáo'!$P:$P,'Báo cáo'!$AD:$AD,$A15,'Báo cáo'!$Z:$Z,"&lt;="&amp;H$4)-SUMIFS('Báo cáo'!$Q:$Q,'Báo cáo'!$AD:$AD,$A15,'Báo cáo'!$AA:$AA,"&lt;="&amp;H$4)</f>
        <v>0</v>
      </c>
      <c r="I15" s="48">
        <f>SUMIFS('Báo cáo'!$O:$O,'Báo cáo'!$AD:$AD,$A15,'Báo cáo'!$Z:$Z,"&lt;="&amp;I$4)+SUMIFS('Báo cáo'!$P:$P,'Báo cáo'!$AD:$AD,$A15,'Báo cáo'!$Z:$Z,"&lt;="&amp;I$4)-SUMIFS('Báo cáo'!$Q:$Q,'Báo cáo'!$AD:$AD,$A15,'Báo cáo'!$AA:$AA,"&lt;="&amp;I$4)</f>
        <v>0</v>
      </c>
      <c r="J15" s="48">
        <f>SUMIFS('Báo cáo'!$O:$O,'Báo cáo'!$AD:$AD,$A15,'Báo cáo'!$Z:$Z,"&lt;="&amp;J$4)+SUMIFS('Báo cáo'!$P:$P,'Báo cáo'!$AD:$AD,$A15,'Báo cáo'!$Z:$Z,"&lt;="&amp;J$4)-SUMIFS('Báo cáo'!$Q:$Q,'Báo cáo'!$AD:$AD,$A15,'Báo cáo'!$AA:$AA,"&lt;="&amp;J$4)</f>
        <v>0</v>
      </c>
      <c r="K15" s="48">
        <f>SUMIFS('Báo cáo'!$O:$O,'Báo cáo'!$AD:$AD,$A15,'Báo cáo'!$Z:$Z,"&lt;="&amp;K$4)+SUMIFS('Báo cáo'!$P:$P,'Báo cáo'!$AD:$AD,$A15,'Báo cáo'!$Z:$Z,"&lt;="&amp;K$4)-SUMIFS('Báo cáo'!$Q:$Q,'Báo cáo'!$AD:$AD,$A15,'Báo cáo'!$AA:$AA,"&lt;="&amp;K$4)</f>
        <v>0</v>
      </c>
      <c r="L15" s="48">
        <f>SUMIFS('Báo cáo'!$O:$O,'Báo cáo'!$AD:$AD,$A15,'Báo cáo'!$Z:$Z,"&lt;="&amp;L$4)+SUMIFS('Báo cáo'!$P:$P,'Báo cáo'!$AD:$AD,$A15,'Báo cáo'!$Z:$Z,"&lt;="&amp;L$4)-SUMIFS('Báo cáo'!$Q:$Q,'Báo cáo'!$AD:$AD,$A15,'Báo cáo'!$AA:$AA,"&lt;="&amp;L$4)</f>
        <v>0</v>
      </c>
      <c r="M15" s="48">
        <f>SUMIFS('Báo cáo'!$O:$O,'Báo cáo'!$AD:$AD,$A15,'Báo cáo'!$Z:$Z,"&lt;="&amp;M$4)+SUMIFS('Báo cáo'!$P:$P,'Báo cáo'!$AD:$AD,$A15,'Báo cáo'!$Z:$Z,"&lt;="&amp;M$4)-SUMIFS('Báo cáo'!$Q:$Q,'Báo cáo'!$AD:$AD,$A15,'Báo cáo'!$AA:$AA,"&lt;="&amp;M$4)</f>
        <v>0</v>
      </c>
      <c r="N15" s="48">
        <f>SUMIFS('Báo cáo'!$O:$O,'Báo cáo'!$AD:$AD,$A15,'Báo cáo'!$Z:$Z,"&lt;="&amp;N$4)+SUMIFS('Báo cáo'!$P:$P,'Báo cáo'!$AD:$AD,$A15,'Báo cáo'!$Z:$Z,"&lt;="&amp;N$4)-SUMIFS('Báo cáo'!$Q:$Q,'Báo cáo'!$AD:$AD,$A15,'Báo cáo'!$AA:$AA,"&lt;="&amp;N$4)</f>
        <v>0</v>
      </c>
    </row>
    <row r="16" spans="1:14" x14ac:dyDescent="0.25">
      <c r="A16"/>
      <c r="B16"/>
      <c r="C16" s="48">
        <f>SUMIFS('Báo cáo'!$O:$O,'Báo cáo'!$AD:$AD,$A16,'Báo cáo'!$Z:$Z,"&lt;="&amp;C$4)+SUMIFS('Báo cáo'!$P:$P,'Báo cáo'!$AD:$AD,$A16,'Báo cáo'!$Z:$Z,"&lt;="&amp;C$4)-SUMIFS('Báo cáo'!$Q:$Q,'Báo cáo'!$AD:$AD,$A16,'Báo cáo'!$AA:$AA,"&lt;="&amp;C$4)</f>
        <v>0</v>
      </c>
      <c r="D16" s="48">
        <f>SUMIFS('Báo cáo'!$O:$O,'Báo cáo'!$AD:$AD,$A16,'Báo cáo'!$Z:$Z,"&lt;="&amp;D$4)+SUMIFS('Báo cáo'!$P:$P,'Báo cáo'!$AD:$AD,$A16,'Báo cáo'!$Z:$Z,"&lt;="&amp;D$4)-SUMIFS('Báo cáo'!$Q:$Q,'Báo cáo'!$AD:$AD,$A16,'Báo cáo'!$AA:$AA,"&lt;="&amp;D$4)</f>
        <v>0</v>
      </c>
      <c r="E16" s="48">
        <f>SUMIFS('Báo cáo'!$O:$O,'Báo cáo'!$AD:$AD,$A16,'Báo cáo'!$Z:$Z,"&lt;="&amp;E$4)+SUMIFS('Báo cáo'!$P:$P,'Báo cáo'!$AD:$AD,$A16,'Báo cáo'!$Z:$Z,"&lt;="&amp;E$4)-SUMIFS('Báo cáo'!$Q:$Q,'Báo cáo'!$AD:$AD,$A16,'Báo cáo'!$AA:$AA,"&lt;="&amp;E$4)</f>
        <v>0</v>
      </c>
      <c r="F16" s="48">
        <f>SUMIFS('Báo cáo'!$O:$O,'Báo cáo'!$AD:$AD,$A16,'Báo cáo'!$Z:$Z,"&lt;="&amp;F$4)+SUMIFS('Báo cáo'!$P:$P,'Báo cáo'!$AD:$AD,$A16,'Báo cáo'!$Z:$Z,"&lt;="&amp;F$4)-SUMIFS('Báo cáo'!$Q:$Q,'Báo cáo'!$AD:$AD,$A16,'Báo cáo'!$AA:$AA,"&lt;="&amp;F$4)</f>
        <v>0</v>
      </c>
      <c r="G16" s="48">
        <f>SUMIFS('Báo cáo'!$O:$O,'Báo cáo'!$AD:$AD,$A16,'Báo cáo'!$Z:$Z,"&lt;="&amp;G$4)+SUMIFS('Báo cáo'!$P:$P,'Báo cáo'!$AD:$AD,$A16,'Báo cáo'!$Z:$Z,"&lt;="&amp;G$4)-SUMIFS('Báo cáo'!$Q:$Q,'Báo cáo'!$AD:$AD,$A16,'Báo cáo'!$AA:$AA,"&lt;="&amp;G$4)</f>
        <v>0</v>
      </c>
      <c r="H16" s="48">
        <f>SUMIFS('Báo cáo'!$O:$O,'Báo cáo'!$AD:$AD,$A16,'Báo cáo'!$Z:$Z,"&lt;="&amp;H$4)+SUMIFS('Báo cáo'!$P:$P,'Báo cáo'!$AD:$AD,$A16,'Báo cáo'!$Z:$Z,"&lt;="&amp;H$4)-SUMIFS('Báo cáo'!$Q:$Q,'Báo cáo'!$AD:$AD,$A16,'Báo cáo'!$AA:$AA,"&lt;="&amp;H$4)</f>
        <v>0</v>
      </c>
      <c r="I16" s="48">
        <f>SUMIFS('Báo cáo'!$O:$O,'Báo cáo'!$AD:$AD,$A16,'Báo cáo'!$Z:$Z,"&lt;="&amp;I$4)+SUMIFS('Báo cáo'!$P:$P,'Báo cáo'!$AD:$AD,$A16,'Báo cáo'!$Z:$Z,"&lt;="&amp;I$4)-SUMIFS('Báo cáo'!$Q:$Q,'Báo cáo'!$AD:$AD,$A16,'Báo cáo'!$AA:$AA,"&lt;="&amp;I$4)</f>
        <v>0</v>
      </c>
      <c r="J16" s="48">
        <f>SUMIFS('Báo cáo'!$O:$O,'Báo cáo'!$AD:$AD,$A16,'Báo cáo'!$Z:$Z,"&lt;="&amp;J$4)+SUMIFS('Báo cáo'!$P:$P,'Báo cáo'!$AD:$AD,$A16,'Báo cáo'!$Z:$Z,"&lt;="&amp;J$4)-SUMIFS('Báo cáo'!$Q:$Q,'Báo cáo'!$AD:$AD,$A16,'Báo cáo'!$AA:$AA,"&lt;="&amp;J$4)</f>
        <v>0</v>
      </c>
      <c r="K16" s="48">
        <f>SUMIFS('Báo cáo'!$O:$O,'Báo cáo'!$AD:$AD,$A16,'Báo cáo'!$Z:$Z,"&lt;="&amp;K$4)+SUMIFS('Báo cáo'!$P:$P,'Báo cáo'!$AD:$AD,$A16,'Báo cáo'!$Z:$Z,"&lt;="&amp;K$4)-SUMIFS('Báo cáo'!$Q:$Q,'Báo cáo'!$AD:$AD,$A16,'Báo cáo'!$AA:$AA,"&lt;="&amp;K$4)</f>
        <v>0</v>
      </c>
      <c r="L16" s="48">
        <f>SUMIFS('Báo cáo'!$O:$O,'Báo cáo'!$AD:$AD,$A16,'Báo cáo'!$Z:$Z,"&lt;="&amp;L$4)+SUMIFS('Báo cáo'!$P:$P,'Báo cáo'!$AD:$AD,$A16,'Báo cáo'!$Z:$Z,"&lt;="&amp;L$4)-SUMIFS('Báo cáo'!$Q:$Q,'Báo cáo'!$AD:$AD,$A16,'Báo cáo'!$AA:$AA,"&lt;="&amp;L$4)</f>
        <v>0</v>
      </c>
      <c r="M16" s="48">
        <f>SUMIFS('Báo cáo'!$O:$O,'Báo cáo'!$AD:$AD,$A16,'Báo cáo'!$Z:$Z,"&lt;="&amp;M$4)+SUMIFS('Báo cáo'!$P:$P,'Báo cáo'!$AD:$AD,$A16,'Báo cáo'!$Z:$Z,"&lt;="&amp;M$4)-SUMIFS('Báo cáo'!$Q:$Q,'Báo cáo'!$AD:$AD,$A16,'Báo cáo'!$AA:$AA,"&lt;="&amp;M$4)</f>
        <v>0</v>
      </c>
      <c r="N16" s="48">
        <f>SUMIFS('Báo cáo'!$O:$O,'Báo cáo'!$AD:$AD,$A16,'Báo cáo'!$Z:$Z,"&lt;="&amp;N$4)+SUMIFS('Báo cáo'!$P:$P,'Báo cáo'!$AD:$AD,$A16,'Báo cáo'!$Z:$Z,"&lt;="&amp;N$4)-SUMIFS('Báo cáo'!$Q:$Q,'Báo cáo'!$AD:$AD,$A16,'Báo cáo'!$AA:$AA,"&lt;="&amp;N$4)</f>
        <v>0</v>
      </c>
    </row>
    <row r="17" spans="1:14" x14ac:dyDescent="0.25">
      <c r="A17"/>
      <c r="B17"/>
      <c r="C17" s="48">
        <f>SUMIFS('Báo cáo'!$O:$O,'Báo cáo'!$AD:$AD,$A17,'Báo cáo'!$Z:$Z,"&lt;="&amp;C$4)+SUMIFS('Báo cáo'!$P:$P,'Báo cáo'!$AD:$AD,$A17,'Báo cáo'!$Z:$Z,"&lt;="&amp;C$4)-SUMIFS('Báo cáo'!$Q:$Q,'Báo cáo'!$AD:$AD,$A17,'Báo cáo'!$AA:$AA,"&lt;="&amp;C$4)</f>
        <v>0</v>
      </c>
      <c r="D17" s="48">
        <f>SUMIFS('Báo cáo'!$O:$O,'Báo cáo'!$AD:$AD,$A17,'Báo cáo'!$Z:$Z,"&lt;="&amp;D$4)+SUMIFS('Báo cáo'!$P:$P,'Báo cáo'!$AD:$AD,$A17,'Báo cáo'!$Z:$Z,"&lt;="&amp;D$4)-SUMIFS('Báo cáo'!$Q:$Q,'Báo cáo'!$AD:$AD,$A17,'Báo cáo'!$AA:$AA,"&lt;="&amp;D$4)</f>
        <v>0</v>
      </c>
      <c r="E17" s="48">
        <f>SUMIFS('Báo cáo'!$O:$O,'Báo cáo'!$AD:$AD,$A17,'Báo cáo'!$Z:$Z,"&lt;="&amp;E$4)+SUMIFS('Báo cáo'!$P:$P,'Báo cáo'!$AD:$AD,$A17,'Báo cáo'!$Z:$Z,"&lt;="&amp;E$4)-SUMIFS('Báo cáo'!$Q:$Q,'Báo cáo'!$AD:$AD,$A17,'Báo cáo'!$AA:$AA,"&lt;="&amp;E$4)</f>
        <v>0</v>
      </c>
      <c r="F17" s="48">
        <f>SUMIFS('Báo cáo'!$O:$O,'Báo cáo'!$AD:$AD,$A17,'Báo cáo'!$Z:$Z,"&lt;="&amp;F$4)+SUMIFS('Báo cáo'!$P:$P,'Báo cáo'!$AD:$AD,$A17,'Báo cáo'!$Z:$Z,"&lt;="&amp;F$4)-SUMIFS('Báo cáo'!$Q:$Q,'Báo cáo'!$AD:$AD,$A17,'Báo cáo'!$AA:$AA,"&lt;="&amp;F$4)</f>
        <v>0</v>
      </c>
      <c r="G17" s="48">
        <f>SUMIFS('Báo cáo'!$O:$O,'Báo cáo'!$AD:$AD,$A17,'Báo cáo'!$Z:$Z,"&lt;="&amp;G$4)+SUMIFS('Báo cáo'!$P:$P,'Báo cáo'!$AD:$AD,$A17,'Báo cáo'!$Z:$Z,"&lt;="&amp;G$4)-SUMIFS('Báo cáo'!$Q:$Q,'Báo cáo'!$AD:$AD,$A17,'Báo cáo'!$AA:$AA,"&lt;="&amp;G$4)</f>
        <v>0</v>
      </c>
      <c r="H17" s="48">
        <f>SUMIFS('Báo cáo'!$O:$O,'Báo cáo'!$AD:$AD,$A17,'Báo cáo'!$Z:$Z,"&lt;="&amp;H$4)+SUMIFS('Báo cáo'!$P:$P,'Báo cáo'!$AD:$AD,$A17,'Báo cáo'!$Z:$Z,"&lt;="&amp;H$4)-SUMIFS('Báo cáo'!$Q:$Q,'Báo cáo'!$AD:$AD,$A17,'Báo cáo'!$AA:$AA,"&lt;="&amp;H$4)</f>
        <v>0</v>
      </c>
      <c r="I17" s="48">
        <f>SUMIFS('Báo cáo'!$O:$O,'Báo cáo'!$AD:$AD,$A17,'Báo cáo'!$Z:$Z,"&lt;="&amp;I$4)+SUMIFS('Báo cáo'!$P:$P,'Báo cáo'!$AD:$AD,$A17,'Báo cáo'!$Z:$Z,"&lt;="&amp;I$4)-SUMIFS('Báo cáo'!$Q:$Q,'Báo cáo'!$AD:$AD,$A17,'Báo cáo'!$AA:$AA,"&lt;="&amp;I$4)</f>
        <v>0</v>
      </c>
      <c r="J17" s="48">
        <f>SUMIFS('Báo cáo'!$O:$O,'Báo cáo'!$AD:$AD,$A17,'Báo cáo'!$Z:$Z,"&lt;="&amp;J$4)+SUMIFS('Báo cáo'!$P:$P,'Báo cáo'!$AD:$AD,$A17,'Báo cáo'!$Z:$Z,"&lt;="&amp;J$4)-SUMIFS('Báo cáo'!$Q:$Q,'Báo cáo'!$AD:$AD,$A17,'Báo cáo'!$AA:$AA,"&lt;="&amp;J$4)</f>
        <v>0</v>
      </c>
      <c r="K17" s="48">
        <f>SUMIFS('Báo cáo'!$O:$O,'Báo cáo'!$AD:$AD,$A17,'Báo cáo'!$Z:$Z,"&lt;="&amp;K$4)+SUMIFS('Báo cáo'!$P:$P,'Báo cáo'!$AD:$AD,$A17,'Báo cáo'!$Z:$Z,"&lt;="&amp;K$4)-SUMIFS('Báo cáo'!$Q:$Q,'Báo cáo'!$AD:$AD,$A17,'Báo cáo'!$AA:$AA,"&lt;="&amp;K$4)</f>
        <v>0</v>
      </c>
      <c r="L17" s="48">
        <f>SUMIFS('Báo cáo'!$O:$O,'Báo cáo'!$AD:$AD,$A17,'Báo cáo'!$Z:$Z,"&lt;="&amp;L$4)+SUMIFS('Báo cáo'!$P:$P,'Báo cáo'!$AD:$AD,$A17,'Báo cáo'!$Z:$Z,"&lt;="&amp;L$4)-SUMIFS('Báo cáo'!$Q:$Q,'Báo cáo'!$AD:$AD,$A17,'Báo cáo'!$AA:$AA,"&lt;="&amp;L$4)</f>
        <v>0</v>
      </c>
      <c r="M17" s="48">
        <f>SUMIFS('Báo cáo'!$O:$O,'Báo cáo'!$AD:$AD,$A17,'Báo cáo'!$Z:$Z,"&lt;="&amp;M$4)+SUMIFS('Báo cáo'!$P:$P,'Báo cáo'!$AD:$AD,$A17,'Báo cáo'!$Z:$Z,"&lt;="&amp;M$4)-SUMIFS('Báo cáo'!$Q:$Q,'Báo cáo'!$AD:$AD,$A17,'Báo cáo'!$AA:$AA,"&lt;="&amp;M$4)</f>
        <v>0</v>
      </c>
      <c r="N17" s="48">
        <f>SUMIFS('Báo cáo'!$O:$O,'Báo cáo'!$AD:$AD,$A17,'Báo cáo'!$Z:$Z,"&lt;="&amp;N$4)+SUMIFS('Báo cáo'!$P:$P,'Báo cáo'!$AD:$AD,$A17,'Báo cáo'!$Z:$Z,"&lt;="&amp;N$4)-SUMIFS('Báo cáo'!$Q:$Q,'Báo cáo'!$AD:$AD,$A17,'Báo cáo'!$AA:$AA,"&lt;="&amp;N$4)</f>
        <v>0</v>
      </c>
    </row>
    <row r="18" spans="1:14" x14ac:dyDescent="0.25">
      <c r="A18"/>
      <c r="B18"/>
      <c r="C18" s="48">
        <f>SUMIFS('Báo cáo'!$O:$O,'Báo cáo'!$AD:$AD,$A18,'Báo cáo'!$Z:$Z,"&lt;="&amp;C$4)+SUMIFS('Báo cáo'!$P:$P,'Báo cáo'!$AD:$AD,$A18,'Báo cáo'!$Z:$Z,"&lt;="&amp;C$4)-SUMIFS('Báo cáo'!$Q:$Q,'Báo cáo'!$AD:$AD,$A18,'Báo cáo'!$AA:$AA,"&lt;="&amp;C$4)</f>
        <v>0</v>
      </c>
      <c r="D18" s="48">
        <f>SUMIFS('Báo cáo'!$O:$O,'Báo cáo'!$AD:$AD,$A18,'Báo cáo'!$Z:$Z,"&lt;="&amp;D$4)+SUMIFS('Báo cáo'!$P:$P,'Báo cáo'!$AD:$AD,$A18,'Báo cáo'!$Z:$Z,"&lt;="&amp;D$4)-SUMIFS('Báo cáo'!$Q:$Q,'Báo cáo'!$AD:$AD,$A18,'Báo cáo'!$AA:$AA,"&lt;="&amp;D$4)</f>
        <v>0</v>
      </c>
      <c r="E18" s="48">
        <f>SUMIFS('Báo cáo'!$O:$O,'Báo cáo'!$AD:$AD,$A18,'Báo cáo'!$Z:$Z,"&lt;="&amp;E$4)+SUMIFS('Báo cáo'!$P:$P,'Báo cáo'!$AD:$AD,$A18,'Báo cáo'!$Z:$Z,"&lt;="&amp;E$4)-SUMIFS('Báo cáo'!$Q:$Q,'Báo cáo'!$AD:$AD,$A18,'Báo cáo'!$AA:$AA,"&lt;="&amp;E$4)</f>
        <v>0</v>
      </c>
      <c r="F18" s="48">
        <f>SUMIFS('Báo cáo'!$O:$O,'Báo cáo'!$AD:$AD,$A18,'Báo cáo'!$Z:$Z,"&lt;="&amp;F$4)+SUMIFS('Báo cáo'!$P:$P,'Báo cáo'!$AD:$AD,$A18,'Báo cáo'!$Z:$Z,"&lt;="&amp;F$4)-SUMIFS('Báo cáo'!$Q:$Q,'Báo cáo'!$AD:$AD,$A18,'Báo cáo'!$AA:$AA,"&lt;="&amp;F$4)</f>
        <v>0</v>
      </c>
      <c r="G18" s="48">
        <f>SUMIFS('Báo cáo'!$O:$O,'Báo cáo'!$AD:$AD,$A18,'Báo cáo'!$Z:$Z,"&lt;="&amp;G$4)+SUMIFS('Báo cáo'!$P:$P,'Báo cáo'!$AD:$AD,$A18,'Báo cáo'!$Z:$Z,"&lt;="&amp;G$4)-SUMIFS('Báo cáo'!$Q:$Q,'Báo cáo'!$AD:$AD,$A18,'Báo cáo'!$AA:$AA,"&lt;="&amp;G$4)</f>
        <v>0</v>
      </c>
      <c r="H18" s="48">
        <f>SUMIFS('Báo cáo'!$O:$O,'Báo cáo'!$AD:$AD,$A18,'Báo cáo'!$Z:$Z,"&lt;="&amp;H$4)+SUMIFS('Báo cáo'!$P:$P,'Báo cáo'!$AD:$AD,$A18,'Báo cáo'!$Z:$Z,"&lt;="&amp;H$4)-SUMIFS('Báo cáo'!$Q:$Q,'Báo cáo'!$AD:$AD,$A18,'Báo cáo'!$AA:$AA,"&lt;="&amp;H$4)</f>
        <v>0</v>
      </c>
      <c r="I18" s="48">
        <f>SUMIFS('Báo cáo'!$O:$O,'Báo cáo'!$AD:$AD,$A18,'Báo cáo'!$Z:$Z,"&lt;="&amp;I$4)+SUMIFS('Báo cáo'!$P:$P,'Báo cáo'!$AD:$AD,$A18,'Báo cáo'!$Z:$Z,"&lt;="&amp;I$4)-SUMIFS('Báo cáo'!$Q:$Q,'Báo cáo'!$AD:$AD,$A18,'Báo cáo'!$AA:$AA,"&lt;="&amp;I$4)</f>
        <v>0</v>
      </c>
      <c r="J18" s="48">
        <f>SUMIFS('Báo cáo'!$O:$O,'Báo cáo'!$AD:$AD,$A18,'Báo cáo'!$Z:$Z,"&lt;="&amp;J$4)+SUMIFS('Báo cáo'!$P:$P,'Báo cáo'!$AD:$AD,$A18,'Báo cáo'!$Z:$Z,"&lt;="&amp;J$4)-SUMIFS('Báo cáo'!$Q:$Q,'Báo cáo'!$AD:$AD,$A18,'Báo cáo'!$AA:$AA,"&lt;="&amp;J$4)</f>
        <v>0</v>
      </c>
      <c r="K18" s="48">
        <f>SUMIFS('Báo cáo'!$O:$O,'Báo cáo'!$AD:$AD,$A18,'Báo cáo'!$Z:$Z,"&lt;="&amp;K$4)+SUMIFS('Báo cáo'!$P:$P,'Báo cáo'!$AD:$AD,$A18,'Báo cáo'!$Z:$Z,"&lt;="&amp;K$4)-SUMIFS('Báo cáo'!$Q:$Q,'Báo cáo'!$AD:$AD,$A18,'Báo cáo'!$AA:$AA,"&lt;="&amp;K$4)</f>
        <v>0</v>
      </c>
      <c r="L18" s="48">
        <f>SUMIFS('Báo cáo'!$O:$O,'Báo cáo'!$AD:$AD,$A18,'Báo cáo'!$Z:$Z,"&lt;="&amp;L$4)+SUMIFS('Báo cáo'!$P:$P,'Báo cáo'!$AD:$AD,$A18,'Báo cáo'!$Z:$Z,"&lt;="&amp;L$4)-SUMIFS('Báo cáo'!$Q:$Q,'Báo cáo'!$AD:$AD,$A18,'Báo cáo'!$AA:$AA,"&lt;="&amp;L$4)</f>
        <v>0</v>
      </c>
      <c r="M18" s="48">
        <f>SUMIFS('Báo cáo'!$O:$O,'Báo cáo'!$AD:$AD,$A18,'Báo cáo'!$Z:$Z,"&lt;="&amp;M$4)+SUMIFS('Báo cáo'!$P:$P,'Báo cáo'!$AD:$AD,$A18,'Báo cáo'!$Z:$Z,"&lt;="&amp;M$4)-SUMIFS('Báo cáo'!$Q:$Q,'Báo cáo'!$AD:$AD,$A18,'Báo cáo'!$AA:$AA,"&lt;="&amp;M$4)</f>
        <v>0</v>
      </c>
      <c r="N18" s="48">
        <f>SUMIFS('Báo cáo'!$O:$O,'Báo cáo'!$AD:$AD,$A18,'Báo cáo'!$Z:$Z,"&lt;="&amp;N$4)+SUMIFS('Báo cáo'!$P:$P,'Báo cáo'!$AD:$AD,$A18,'Báo cáo'!$Z:$Z,"&lt;="&amp;N$4)-SUMIFS('Báo cáo'!$Q:$Q,'Báo cáo'!$AD:$AD,$A18,'Báo cáo'!$AA:$AA,"&lt;="&amp;N$4)</f>
        <v>0</v>
      </c>
    </row>
    <row r="19" spans="1:14" x14ac:dyDescent="0.25">
      <c r="A19"/>
      <c r="B19"/>
      <c r="C19" s="48">
        <f>SUMIFS('Báo cáo'!$O:$O,'Báo cáo'!$AD:$AD,$A19,'Báo cáo'!$Z:$Z,"&lt;="&amp;C$4)+SUMIFS('Báo cáo'!$P:$P,'Báo cáo'!$AD:$AD,$A19,'Báo cáo'!$Z:$Z,"&lt;="&amp;C$4)-SUMIFS('Báo cáo'!$Q:$Q,'Báo cáo'!$AD:$AD,$A19,'Báo cáo'!$AA:$AA,"&lt;="&amp;C$4)</f>
        <v>0</v>
      </c>
      <c r="D19" s="48">
        <f>SUMIFS('Báo cáo'!$O:$O,'Báo cáo'!$AD:$AD,$A19,'Báo cáo'!$Z:$Z,"&lt;="&amp;D$4)+SUMIFS('Báo cáo'!$P:$P,'Báo cáo'!$AD:$AD,$A19,'Báo cáo'!$Z:$Z,"&lt;="&amp;D$4)-SUMIFS('Báo cáo'!$Q:$Q,'Báo cáo'!$AD:$AD,$A19,'Báo cáo'!$AA:$AA,"&lt;="&amp;D$4)</f>
        <v>0</v>
      </c>
      <c r="E19" s="48">
        <f>SUMIFS('Báo cáo'!$O:$O,'Báo cáo'!$AD:$AD,$A19,'Báo cáo'!$Z:$Z,"&lt;="&amp;E$4)+SUMIFS('Báo cáo'!$P:$P,'Báo cáo'!$AD:$AD,$A19,'Báo cáo'!$Z:$Z,"&lt;="&amp;E$4)-SUMIFS('Báo cáo'!$Q:$Q,'Báo cáo'!$AD:$AD,$A19,'Báo cáo'!$AA:$AA,"&lt;="&amp;E$4)</f>
        <v>0</v>
      </c>
      <c r="F19" s="48">
        <f>SUMIFS('Báo cáo'!$O:$O,'Báo cáo'!$AD:$AD,$A19,'Báo cáo'!$Z:$Z,"&lt;="&amp;F$4)+SUMIFS('Báo cáo'!$P:$P,'Báo cáo'!$AD:$AD,$A19,'Báo cáo'!$Z:$Z,"&lt;="&amp;F$4)-SUMIFS('Báo cáo'!$Q:$Q,'Báo cáo'!$AD:$AD,$A19,'Báo cáo'!$AA:$AA,"&lt;="&amp;F$4)</f>
        <v>0</v>
      </c>
      <c r="G19" s="48">
        <f>SUMIFS('Báo cáo'!$O:$O,'Báo cáo'!$AD:$AD,$A19,'Báo cáo'!$Z:$Z,"&lt;="&amp;G$4)+SUMIFS('Báo cáo'!$P:$P,'Báo cáo'!$AD:$AD,$A19,'Báo cáo'!$Z:$Z,"&lt;="&amp;G$4)-SUMIFS('Báo cáo'!$Q:$Q,'Báo cáo'!$AD:$AD,$A19,'Báo cáo'!$AA:$AA,"&lt;="&amp;G$4)</f>
        <v>0</v>
      </c>
      <c r="H19" s="48">
        <f>SUMIFS('Báo cáo'!$O:$O,'Báo cáo'!$AD:$AD,$A19,'Báo cáo'!$Z:$Z,"&lt;="&amp;H$4)+SUMIFS('Báo cáo'!$P:$P,'Báo cáo'!$AD:$AD,$A19,'Báo cáo'!$Z:$Z,"&lt;="&amp;H$4)-SUMIFS('Báo cáo'!$Q:$Q,'Báo cáo'!$AD:$AD,$A19,'Báo cáo'!$AA:$AA,"&lt;="&amp;H$4)</f>
        <v>0</v>
      </c>
      <c r="I19" s="48">
        <f>SUMIFS('Báo cáo'!$O:$O,'Báo cáo'!$AD:$AD,$A19,'Báo cáo'!$Z:$Z,"&lt;="&amp;I$4)+SUMIFS('Báo cáo'!$P:$P,'Báo cáo'!$AD:$AD,$A19,'Báo cáo'!$Z:$Z,"&lt;="&amp;I$4)-SUMIFS('Báo cáo'!$Q:$Q,'Báo cáo'!$AD:$AD,$A19,'Báo cáo'!$AA:$AA,"&lt;="&amp;I$4)</f>
        <v>0</v>
      </c>
      <c r="J19" s="48">
        <f>SUMIFS('Báo cáo'!$O:$O,'Báo cáo'!$AD:$AD,$A19,'Báo cáo'!$Z:$Z,"&lt;="&amp;J$4)+SUMIFS('Báo cáo'!$P:$P,'Báo cáo'!$AD:$AD,$A19,'Báo cáo'!$Z:$Z,"&lt;="&amp;J$4)-SUMIFS('Báo cáo'!$Q:$Q,'Báo cáo'!$AD:$AD,$A19,'Báo cáo'!$AA:$AA,"&lt;="&amp;J$4)</f>
        <v>0</v>
      </c>
      <c r="K19" s="48">
        <f>SUMIFS('Báo cáo'!$O:$O,'Báo cáo'!$AD:$AD,$A19,'Báo cáo'!$Z:$Z,"&lt;="&amp;K$4)+SUMIFS('Báo cáo'!$P:$P,'Báo cáo'!$AD:$AD,$A19,'Báo cáo'!$Z:$Z,"&lt;="&amp;K$4)-SUMIFS('Báo cáo'!$Q:$Q,'Báo cáo'!$AD:$AD,$A19,'Báo cáo'!$AA:$AA,"&lt;="&amp;K$4)</f>
        <v>0</v>
      </c>
      <c r="L19" s="48">
        <f>SUMIFS('Báo cáo'!$O:$O,'Báo cáo'!$AD:$AD,$A19,'Báo cáo'!$Z:$Z,"&lt;="&amp;L$4)+SUMIFS('Báo cáo'!$P:$P,'Báo cáo'!$AD:$AD,$A19,'Báo cáo'!$Z:$Z,"&lt;="&amp;L$4)-SUMIFS('Báo cáo'!$Q:$Q,'Báo cáo'!$AD:$AD,$A19,'Báo cáo'!$AA:$AA,"&lt;="&amp;L$4)</f>
        <v>0</v>
      </c>
      <c r="M19" s="48">
        <f>SUMIFS('Báo cáo'!$O:$O,'Báo cáo'!$AD:$AD,$A19,'Báo cáo'!$Z:$Z,"&lt;="&amp;M$4)+SUMIFS('Báo cáo'!$P:$P,'Báo cáo'!$AD:$AD,$A19,'Báo cáo'!$Z:$Z,"&lt;="&amp;M$4)-SUMIFS('Báo cáo'!$Q:$Q,'Báo cáo'!$AD:$AD,$A19,'Báo cáo'!$AA:$AA,"&lt;="&amp;M$4)</f>
        <v>0</v>
      </c>
      <c r="N19" s="48">
        <f>SUMIFS('Báo cáo'!$O:$O,'Báo cáo'!$AD:$AD,$A19,'Báo cáo'!$Z:$Z,"&lt;="&amp;N$4)+SUMIFS('Báo cáo'!$P:$P,'Báo cáo'!$AD:$AD,$A19,'Báo cáo'!$Z:$Z,"&lt;="&amp;N$4)-SUMIFS('Báo cáo'!$Q:$Q,'Báo cáo'!$AD:$AD,$A19,'Báo cáo'!$AA:$AA,"&lt;="&amp;N$4)</f>
        <v>0</v>
      </c>
    </row>
    <row r="20" spans="1:14" x14ac:dyDescent="0.25">
      <c r="A20"/>
      <c r="B20"/>
      <c r="C20" s="48">
        <f>SUMIFS('Báo cáo'!$O:$O,'Báo cáo'!$AD:$AD,$A20,'Báo cáo'!$Z:$Z,"&lt;="&amp;C$4)+SUMIFS('Báo cáo'!$P:$P,'Báo cáo'!$AD:$AD,$A20,'Báo cáo'!$Z:$Z,"&lt;="&amp;C$4)-SUMIFS('Báo cáo'!$Q:$Q,'Báo cáo'!$AD:$AD,$A20,'Báo cáo'!$AA:$AA,"&lt;="&amp;C$4)</f>
        <v>0</v>
      </c>
      <c r="D20" s="48">
        <f>SUMIFS('Báo cáo'!$O:$O,'Báo cáo'!$AD:$AD,$A20,'Báo cáo'!$Z:$Z,"&lt;="&amp;D$4)+SUMIFS('Báo cáo'!$P:$P,'Báo cáo'!$AD:$AD,$A20,'Báo cáo'!$Z:$Z,"&lt;="&amp;D$4)-SUMIFS('Báo cáo'!$Q:$Q,'Báo cáo'!$AD:$AD,$A20,'Báo cáo'!$AA:$AA,"&lt;="&amp;D$4)</f>
        <v>0</v>
      </c>
      <c r="E20" s="48">
        <f>SUMIFS('Báo cáo'!$O:$O,'Báo cáo'!$AD:$AD,$A20,'Báo cáo'!$Z:$Z,"&lt;="&amp;E$4)+SUMIFS('Báo cáo'!$P:$P,'Báo cáo'!$AD:$AD,$A20,'Báo cáo'!$Z:$Z,"&lt;="&amp;E$4)-SUMIFS('Báo cáo'!$Q:$Q,'Báo cáo'!$AD:$AD,$A20,'Báo cáo'!$AA:$AA,"&lt;="&amp;E$4)</f>
        <v>0</v>
      </c>
      <c r="F20" s="48">
        <f>SUMIFS('Báo cáo'!$O:$O,'Báo cáo'!$AD:$AD,$A20,'Báo cáo'!$Z:$Z,"&lt;="&amp;F$4)+SUMIFS('Báo cáo'!$P:$P,'Báo cáo'!$AD:$AD,$A20,'Báo cáo'!$Z:$Z,"&lt;="&amp;F$4)-SUMIFS('Báo cáo'!$Q:$Q,'Báo cáo'!$AD:$AD,$A20,'Báo cáo'!$AA:$AA,"&lt;="&amp;F$4)</f>
        <v>0</v>
      </c>
      <c r="G20" s="48">
        <f>SUMIFS('Báo cáo'!$O:$O,'Báo cáo'!$AD:$AD,$A20,'Báo cáo'!$Z:$Z,"&lt;="&amp;G$4)+SUMIFS('Báo cáo'!$P:$P,'Báo cáo'!$AD:$AD,$A20,'Báo cáo'!$Z:$Z,"&lt;="&amp;G$4)-SUMIFS('Báo cáo'!$Q:$Q,'Báo cáo'!$AD:$AD,$A20,'Báo cáo'!$AA:$AA,"&lt;="&amp;G$4)</f>
        <v>0</v>
      </c>
      <c r="H20" s="48">
        <f>SUMIFS('Báo cáo'!$O:$O,'Báo cáo'!$AD:$AD,$A20,'Báo cáo'!$Z:$Z,"&lt;="&amp;H$4)+SUMIFS('Báo cáo'!$P:$P,'Báo cáo'!$AD:$AD,$A20,'Báo cáo'!$Z:$Z,"&lt;="&amp;H$4)-SUMIFS('Báo cáo'!$Q:$Q,'Báo cáo'!$AD:$AD,$A20,'Báo cáo'!$AA:$AA,"&lt;="&amp;H$4)</f>
        <v>0</v>
      </c>
      <c r="I20" s="48">
        <f>SUMIFS('Báo cáo'!$O:$O,'Báo cáo'!$AD:$AD,$A20,'Báo cáo'!$Z:$Z,"&lt;="&amp;I$4)+SUMIFS('Báo cáo'!$P:$P,'Báo cáo'!$AD:$AD,$A20,'Báo cáo'!$Z:$Z,"&lt;="&amp;I$4)-SUMIFS('Báo cáo'!$Q:$Q,'Báo cáo'!$AD:$AD,$A20,'Báo cáo'!$AA:$AA,"&lt;="&amp;I$4)</f>
        <v>0</v>
      </c>
      <c r="J20" s="48">
        <f>SUMIFS('Báo cáo'!$O:$O,'Báo cáo'!$AD:$AD,$A20,'Báo cáo'!$Z:$Z,"&lt;="&amp;J$4)+SUMIFS('Báo cáo'!$P:$P,'Báo cáo'!$AD:$AD,$A20,'Báo cáo'!$Z:$Z,"&lt;="&amp;J$4)-SUMIFS('Báo cáo'!$Q:$Q,'Báo cáo'!$AD:$AD,$A20,'Báo cáo'!$AA:$AA,"&lt;="&amp;J$4)</f>
        <v>0</v>
      </c>
      <c r="K20" s="48">
        <f>SUMIFS('Báo cáo'!$O:$O,'Báo cáo'!$AD:$AD,$A20,'Báo cáo'!$Z:$Z,"&lt;="&amp;K$4)+SUMIFS('Báo cáo'!$P:$P,'Báo cáo'!$AD:$AD,$A20,'Báo cáo'!$Z:$Z,"&lt;="&amp;K$4)-SUMIFS('Báo cáo'!$Q:$Q,'Báo cáo'!$AD:$AD,$A20,'Báo cáo'!$AA:$AA,"&lt;="&amp;K$4)</f>
        <v>0</v>
      </c>
      <c r="L20" s="48">
        <f>SUMIFS('Báo cáo'!$O:$O,'Báo cáo'!$AD:$AD,$A20,'Báo cáo'!$Z:$Z,"&lt;="&amp;L$4)+SUMIFS('Báo cáo'!$P:$P,'Báo cáo'!$AD:$AD,$A20,'Báo cáo'!$Z:$Z,"&lt;="&amp;L$4)-SUMIFS('Báo cáo'!$Q:$Q,'Báo cáo'!$AD:$AD,$A20,'Báo cáo'!$AA:$AA,"&lt;="&amp;L$4)</f>
        <v>0</v>
      </c>
      <c r="M20" s="48">
        <f>SUMIFS('Báo cáo'!$O:$O,'Báo cáo'!$AD:$AD,$A20,'Báo cáo'!$Z:$Z,"&lt;="&amp;M$4)+SUMIFS('Báo cáo'!$P:$P,'Báo cáo'!$AD:$AD,$A20,'Báo cáo'!$Z:$Z,"&lt;="&amp;M$4)-SUMIFS('Báo cáo'!$Q:$Q,'Báo cáo'!$AD:$AD,$A20,'Báo cáo'!$AA:$AA,"&lt;="&amp;M$4)</f>
        <v>0</v>
      </c>
      <c r="N20" s="48">
        <f>SUMIFS('Báo cáo'!$O:$O,'Báo cáo'!$AD:$AD,$A20,'Báo cáo'!$Z:$Z,"&lt;="&amp;N$4)+SUMIFS('Báo cáo'!$P:$P,'Báo cáo'!$AD:$AD,$A20,'Báo cáo'!$Z:$Z,"&lt;="&amp;N$4)-SUMIFS('Báo cáo'!$Q:$Q,'Báo cáo'!$AD:$AD,$A20,'Báo cáo'!$AA:$AA,"&lt;="&amp;N$4)</f>
        <v>0</v>
      </c>
    </row>
    <row r="21" spans="1:14" x14ac:dyDescent="0.25">
      <c r="A21"/>
      <c r="B21"/>
      <c r="C21" s="48">
        <f>SUMIFS('Báo cáo'!$O:$O,'Báo cáo'!$AD:$AD,$A21,'Báo cáo'!$Z:$Z,"&lt;="&amp;C$4)+SUMIFS('Báo cáo'!$P:$P,'Báo cáo'!$AD:$AD,$A21,'Báo cáo'!$Z:$Z,"&lt;="&amp;C$4)-SUMIFS('Báo cáo'!$Q:$Q,'Báo cáo'!$AD:$AD,$A21,'Báo cáo'!$AA:$AA,"&lt;="&amp;C$4)</f>
        <v>0</v>
      </c>
      <c r="D21" s="48">
        <f>SUMIFS('Báo cáo'!$O:$O,'Báo cáo'!$AD:$AD,$A21,'Báo cáo'!$Z:$Z,"&lt;="&amp;D$4)+SUMIFS('Báo cáo'!$P:$P,'Báo cáo'!$AD:$AD,$A21,'Báo cáo'!$Z:$Z,"&lt;="&amp;D$4)-SUMIFS('Báo cáo'!$Q:$Q,'Báo cáo'!$AD:$AD,$A21,'Báo cáo'!$AA:$AA,"&lt;="&amp;D$4)</f>
        <v>0</v>
      </c>
      <c r="E21" s="48">
        <f>SUMIFS('Báo cáo'!$O:$O,'Báo cáo'!$AD:$AD,$A21,'Báo cáo'!$Z:$Z,"&lt;="&amp;E$4)+SUMIFS('Báo cáo'!$P:$P,'Báo cáo'!$AD:$AD,$A21,'Báo cáo'!$Z:$Z,"&lt;="&amp;E$4)-SUMIFS('Báo cáo'!$Q:$Q,'Báo cáo'!$AD:$AD,$A21,'Báo cáo'!$AA:$AA,"&lt;="&amp;E$4)</f>
        <v>0</v>
      </c>
      <c r="F21" s="48">
        <f>SUMIFS('Báo cáo'!$O:$O,'Báo cáo'!$AD:$AD,$A21,'Báo cáo'!$Z:$Z,"&lt;="&amp;F$4)+SUMIFS('Báo cáo'!$P:$P,'Báo cáo'!$AD:$AD,$A21,'Báo cáo'!$Z:$Z,"&lt;="&amp;F$4)-SUMIFS('Báo cáo'!$Q:$Q,'Báo cáo'!$AD:$AD,$A21,'Báo cáo'!$AA:$AA,"&lt;="&amp;F$4)</f>
        <v>0</v>
      </c>
      <c r="G21" s="48">
        <f>SUMIFS('Báo cáo'!$O:$O,'Báo cáo'!$AD:$AD,$A21,'Báo cáo'!$Z:$Z,"&lt;="&amp;G$4)+SUMIFS('Báo cáo'!$P:$P,'Báo cáo'!$AD:$AD,$A21,'Báo cáo'!$Z:$Z,"&lt;="&amp;G$4)-SUMIFS('Báo cáo'!$Q:$Q,'Báo cáo'!$AD:$AD,$A21,'Báo cáo'!$AA:$AA,"&lt;="&amp;G$4)</f>
        <v>0</v>
      </c>
      <c r="H21" s="48">
        <f>SUMIFS('Báo cáo'!$O:$O,'Báo cáo'!$AD:$AD,$A21,'Báo cáo'!$Z:$Z,"&lt;="&amp;H$4)+SUMIFS('Báo cáo'!$P:$P,'Báo cáo'!$AD:$AD,$A21,'Báo cáo'!$Z:$Z,"&lt;="&amp;H$4)-SUMIFS('Báo cáo'!$Q:$Q,'Báo cáo'!$AD:$AD,$A21,'Báo cáo'!$AA:$AA,"&lt;="&amp;H$4)</f>
        <v>0</v>
      </c>
      <c r="I21" s="48">
        <f>SUMIFS('Báo cáo'!$O:$O,'Báo cáo'!$AD:$AD,$A21,'Báo cáo'!$Z:$Z,"&lt;="&amp;I$4)+SUMIFS('Báo cáo'!$P:$P,'Báo cáo'!$AD:$AD,$A21,'Báo cáo'!$Z:$Z,"&lt;="&amp;I$4)-SUMIFS('Báo cáo'!$Q:$Q,'Báo cáo'!$AD:$AD,$A21,'Báo cáo'!$AA:$AA,"&lt;="&amp;I$4)</f>
        <v>0</v>
      </c>
      <c r="J21" s="48">
        <f>SUMIFS('Báo cáo'!$O:$O,'Báo cáo'!$AD:$AD,$A21,'Báo cáo'!$Z:$Z,"&lt;="&amp;J$4)+SUMIFS('Báo cáo'!$P:$P,'Báo cáo'!$AD:$AD,$A21,'Báo cáo'!$Z:$Z,"&lt;="&amp;J$4)-SUMIFS('Báo cáo'!$Q:$Q,'Báo cáo'!$AD:$AD,$A21,'Báo cáo'!$AA:$AA,"&lt;="&amp;J$4)</f>
        <v>0</v>
      </c>
      <c r="K21" s="48">
        <f>SUMIFS('Báo cáo'!$O:$O,'Báo cáo'!$AD:$AD,$A21,'Báo cáo'!$Z:$Z,"&lt;="&amp;K$4)+SUMIFS('Báo cáo'!$P:$P,'Báo cáo'!$AD:$AD,$A21,'Báo cáo'!$Z:$Z,"&lt;="&amp;K$4)-SUMIFS('Báo cáo'!$Q:$Q,'Báo cáo'!$AD:$AD,$A21,'Báo cáo'!$AA:$AA,"&lt;="&amp;K$4)</f>
        <v>0</v>
      </c>
      <c r="L21" s="48">
        <f>SUMIFS('Báo cáo'!$O:$O,'Báo cáo'!$AD:$AD,$A21,'Báo cáo'!$Z:$Z,"&lt;="&amp;L$4)+SUMIFS('Báo cáo'!$P:$P,'Báo cáo'!$AD:$AD,$A21,'Báo cáo'!$Z:$Z,"&lt;="&amp;L$4)-SUMIFS('Báo cáo'!$Q:$Q,'Báo cáo'!$AD:$AD,$A21,'Báo cáo'!$AA:$AA,"&lt;="&amp;L$4)</f>
        <v>0</v>
      </c>
      <c r="M21" s="48">
        <f>SUMIFS('Báo cáo'!$O:$O,'Báo cáo'!$AD:$AD,$A21,'Báo cáo'!$Z:$Z,"&lt;="&amp;M$4)+SUMIFS('Báo cáo'!$P:$P,'Báo cáo'!$AD:$AD,$A21,'Báo cáo'!$Z:$Z,"&lt;="&amp;M$4)-SUMIFS('Báo cáo'!$Q:$Q,'Báo cáo'!$AD:$AD,$A21,'Báo cáo'!$AA:$AA,"&lt;="&amp;M$4)</f>
        <v>0</v>
      </c>
      <c r="N21" s="48">
        <f>SUMIFS('Báo cáo'!$O:$O,'Báo cáo'!$AD:$AD,$A21,'Báo cáo'!$Z:$Z,"&lt;="&amp;N$4)+SUMIFS('Báo cáo'!$P:$P,'Báo cáo'!$AD:$AD,$A21,'Báo cáo'!$Z:$Z,"&lt;="&amp;N$4)-SUMIFS('Báo cáo'!$Q:$Q,'Báo cáo'!$AD:$AD,$A21,'Báo cáo'!$AA:$AA,"&lt;="&amp;N$4)</f>
        <v>0</v>
      </c>
    </row>
    <row r="22" spans="1:14" x14ac:dyDescent="0.25">
      <c r="A22"/>
      <c r="B22"/>
      <c r="C22" s="48">
        <f>SUMIFS('Báo cáo'!$O:$O,'Báo cáo'!$AD:$AD,$A22,'Báo cáo'!$Z:$Z,"&lt;="&amp;C$4)+SUMIFS('Báo cáo'!$P:$P,'Báo cáo'!$AD:$AD,$A22,'Báo cáo'!$Z:$Z,"&lt;="&amp;C$4)-SUMIFS('Báo cáo'!$Q:$Q,'Báo cáo'!$AD:$AD,$A22,'Báo cáo'!$AA:$AA,"&lt;="&amp;C$4)</f>
        <v>0</v>
      </c>
      <c r="D22" s="48">
        <f>SUMIFS('Báo cáo'!$O:$O,'Báo cáo'!$AD:$AD,$A22,'Báo cáo'!$Z:$Z,"&lt;="&amp;D$4)+SUMIFS('Báo cáo'!$P:$P,'Báo cáo'!$AD:$AD,$A22,'Báo cáo'!$Z:$Z,"&lt;="&amp;D$4)-SUMIFS('Báo cáo'!$Q:$Q,'Báo cáo'!$AD:$AD,$A22,'Báo cáo'!$AA:$AA,"&lt;="&amp;D$4)</f>
        <v>0</v>
      </c>
      <c r="E22" s="48">
        <f>SUMIFS('Báo cáo'!$O:$O,'Báo cáo'!$AD:$AD,$A22,'Báo cáo'!$Z:$Z,"&lt;="&amp;E$4)+SUMIFS('Báo cáo'!$P:$P,'Báo cáo'!$AD:$AD,$A22,'Báo cáo'!$Z:$Z,"&lt;="&amp;E$4)-SUMIFS('Báo cáo'!$Q:$Q,'Báo cáo'!$AD:$AD,$A22,'Báo cáo'!$AA:$AA,"&lt;="&amp;E$4)</f>
        <v>0</v>
      </c>
      <c r="F22" s="48">
        <f>SUMIFS('Báo cáo'!$O:$O,'Báo cáo'!$AD:$AD,$A22,'Báo cáo'!$Z:$Z,"&lt;="&amp;F$4)+SUMIFS('Báo cáo'!$P:$P,'Báo cáo'!$AD:$AD,$A22,'Báo cáo'!$Z:$Z,"&lt;="&amp;F$4)-SUMIFS('Báo cáo'!$Q:$Q,'Báo cáo'!$AD:$AD,$A22,'Báo cáo'!$AA:$AA,"&lt;="&amp;F$4)</f>
        <v>0</v>
      </c>
      <c r="G22" s="48">
        <f>SUMIFS('Báo cáo'!$O:$O,'Báo cáo'!$AD:$AD,$A22,'Báo cáo'!$Z:$Z,"&lt;="&amp;G$4)+SUMIFS('Báo cáo'!$P:$P,'Báo cáo'!$AD:$AD,$A22,'Báo cáo'!$Z:$Z,"&lt;="&amp;G$4)-SUMIFS('Báo cáo'!$Q:$Q,'Báo cáo'!$AD:$AD,$A22,'Báo cáo'!$AA:$AA,"&lt;="&amp;G$4)</f>
        <v>0</v>
      </c>
      <c r="H22" s="48">
        <f>SUMIFS('Báo cáo'!$O:$O,'Báo cáo'!$AD:$AD,$A22,'Báo cáo'!$Z:$Z,"&lt;="&amp;H$4)+SUMIFS('Báo cáo'!$P:$P,'Báo cáo'!$AD:$AD,$A22,'Báo cáo'!$Z:$Z,"&lt;="&amp;H$4)-SUMIFS('Báo cáo'!$Q:$Q,'Báo cáo'!$AD:$AD,$A22,'Báo cáo'!$AA:$AA,"&lt;="&amp;H$4)</f>
        <v>0</v>
      </c>
      <c r="I22" s="48">
        <f>SUMIFS('Báo cáo'!$O:$O,'Báo cáo'!$AD:$AD,$A22,'Báo cáo'!$Z:$Z,"&lt;="&amp;I$4)+SUMIFS('Báo cáo'!$P:$P,'Báo cáo'!$AD:$AD,$A22,'Báo cáo'!$Z:$Z,"&lt;="&amp;I$4)-SUMIFS('Báo cáo'!$Q:$Q,'Báo cáo'!$AD:$AD,$A22,'Báo cáo'!$AA:$AA,"&lt;="&amp;I$4)</f>
        <v>0</v>
      </c>
      <c r="J22" s="48">
        <f>SUMIFS('Báo cáo'!$O:$O,'Báo cáo'!$AD:$AD,$A22,'Báo cáo'!$Z:$Z,"&lt;="&amp;J$4)+SUMIFS('Báo cáo'!$P:$P,'Báo cáo'!$AD:$AD,$A22,'Báo cáo'!$Z:$Z,"&lt;="&amp;J$4)-SUMIFS('Báo cáo'!$Q:$Q,'Báo cáo'!$AD:$AD,$A22,'Báo cáo'!$AA:$AA,"&lt;="&amp;J$4)</f>
        <v>0</v>
      </c>
      <c r="K22" s="48">
        <f>SUMIFS('Báo cáo'!$O:$O,'Báo cáo'!$AD:$AD,$A22,'Báo cáo'!$Z:$Z,"&lt;="&amp;K$4)+SUMIFS('Báo cáo'!$P:$P,'Báo cáo'!$AD:$AD,$A22,'Báo cáo'!$Z:$Z,"&lt;="&amp;K$4)-SUMIFS('Báo cáo'!$Q:$Q,'Báo cáo'!$AD:$AD,$A22,'Báo cáo'!$AA:$AA,"&lt;="&amp;K$4)</f>
        <v>0</v>
      </c>
      <c r="L22" s="48">
        <f>SUMIFS('Báo cáo'!$O:$O,'Báo cáo'!$AD:$AD,$A22,'Báo cáo'!$Z:$Z,"&lt;="&amp;L$4)+SUMIFS('Báo cáo'!$P:$P,'Báo cáo'!$AD:$AD,$A22,'Báo cáo'!$Z:$Z,"&lt;="&amp;L$4)-SUMIFS('Báo cáo'!$Q:$Q,'Báo cáo'!$AD:$AD,$A22,'Báo cáo'!$AA:$AA,"&lt;="&amp;L$4)</f>
        <v>0</v>
      </c>
      <c r="M22" s="48">
        <f>SUMIFS('Báo cáo'!$O:$O,'Báo cáo'!$AD:$AD,$A22,'Báo cáo'!$Z:$Z,"&lt;="&amp;M$4)+SUMIFS('Báo cáo'!$P:$P,'Báo cáo'!$AD:$AD,$A22,'Báo cáo'!$Z:$Z,"&lt;="&amp;M$4)-SUMIFS('Báo cáo'!$Q:$Q,'Báo cáo'!$AD:$AD,$A22,'Báo cáo'!$AA:$AA,"&lt;="&amp;M$4)</f>
        <v>0</v>
      </c>
      <c r="N22" s="48">
        <f>SUMIFS('Báo cáo'!$O:$O,'Báo cáo'!$AD:$AD,$A22,'Báo cáo'!$Z:$Z,"&lt;="&amp;N$4)+SUMIFS('Báo cáo'!$P:$P,'Báo cáo'!$AD:$AD,$A22,'Báo cáo'!$Z:$Z,"&lt;="&amp;N$4)-SUMIFS('Báo cáo'!$Q:$Q,'Báo cáo'!$AD:$AD,$A22,'Báo cáo'!$AA:$AA,"&lt;="&amp;N$4)</f>
        <v>0</v>
      </c>
    </row>
    <row r="23" spans="1:14" x14ac:dyDescent="0.25">
      <c r="A23"/>
      <c r="B23"/>
      <c r="C23" s="48">
        <f>SUMIFS('Báo cáo'!$O:$O,'Báo cáo'!$AD:$AD,$A23,'Báo cáo'!$Z:$Z,"&lt;="&amp;C$4)+SUMIFS('Báo cáo'!$P:$P,'Báo cáo'!$AD:$AD,$A23,'Báo cáo'!$Z:$Z,"&lt;="&amp;C$4)-SUMIFS('Báo cáo'!$Q:$Q,'Báo cáo'!$AD:$AD,$A23,'Báo cáo'!$AA:$AA,"&lt;="&amp;C$4)</f>
        <v>0</v>
      </c>
      <c r="D23" s="48">
        <f>SUMIFS('Báo cáo'!$O:$O,'Báo cáo'!$AD:$AD,$A23,'Báo cáo'!$Z:$Z,"&lt;="&amp;D$4)+SUMIFS('Báo cáo'!$P:$P,'Báo cáo'!$AD:$AD,$A23,'Báo cáo'!$Z:$Z,"&lt;="&amp;D$4)-SUMIFS('Báo cáo'!$Q:$Q,'Báo cáo'!$AD:$AD,$A23,'Báo cáo'!$AA:$AA,"&lt;="&amp;D$4)</f>
        <v>0</v>
      </c>
      <c r="E23" s="48">
        <f>SUMIFS('Báo cáo'!$O:$O,'Báo cáo'!$AD:$AD,$A23,'Báo cáo'!$Z:$Z,"&lt;="&amp;E$4)+SUMIFS('Báo cáo'!$P:$P,'Báo cáo'!$AD:$AD,$A23,'Báo cáo'!$Z:$Z,"&lt;="&amp;E$4)-SUMIFS('Báo cáo'!$Q:$Q,'Báo cáo'!$AD:$AD,$A23,'Báo cáo'!$AA:$AA,"&lt;="&amp;E$4)</f>
        <v>0</v>
      </c>
      <c r="F23" s="48">
        <f>SUMIFS('Báo cáo'!$O:$O,'Báo cáo'!$AD:$AD,$A23,'Báo cáo'!$Z:$Z,"&lt;="&amp;F$4)+SUMIFS('Báo cáo'!$P:$P,'Báo cáo'!$AD:$AD,$A23,'Báo cáo'!$Z:$Z,"&lt;="&amp;F$4)-SUMIFS('Báo cáo'!$Q:$Q,'Báo cáo'!$AD:$AD,$A23,'Báo cáo'!$AA:$AA,"&lt;="&amp;F$4)</f>
        <v>0</v>
      </c>
      <c r="G23" s="48">
        <f>SUMIFS('Báo cáo'!$O:$O,'Báo cáo'!$AD:$AD,$A23,'Báo cáo'!$Z:$Z,"&lt;="&amp;G$4)+SUMIFS('Báo cáo'!$P:$P,'Báo cáo'!$AD:$AD,$A23,'Báo cáo'!$Z:$Z,"&lt;="&amp;G$4)-SUMIFS('Báo cáo'!$Q:$Q,'Báo cáo'!$AD:$AD,$A23,'Báo cáo'!$AA:$AA,"&lt;="&amp;G$4)</f>
        <v>0</v>
      </c>
      <c r="H23" s="48">
        <f>SUMIFS('Báo cáo'!$O:$O,'Báo cáo'!$AD:$AD,$A23,'Báo cáo'!$Z:$Z,"&lt;="&amp;H$4)+SUMIFS('Báo cáo'!$P:$P,'Báo cáo'!$AD:$AD,$A23,'Báo cáo'!$Z:$Z,"&lt;="&amp;H$4)-SUMIFS('Báo cáo'!$Q:$Q,'Báo cáo'!$AD:$AD,$A23,'Báo cáo'!$AA:$AA,"&lt;="&amp;H$4)</f>
        <v>0</v>
      </c>
      <c r="I23" s="48">
        <f>SUMIFS('Báo cáo'!$O:$O,'Báo cáo'!$AD:$AD,$A23,'Báo cáo'!$Z:$Z,"&lt;="&amp;I$4)+SUMIFS('Báo cáo'!$P:$P,'Báo cáo'!$AD:$AD,$A23,'Báo cáo'!$Z:$Z,"&lt;="&amp;I$4)-SUMIFS('Báo cáo'!$Q:$Q,'Báo cáo'!$AD:$AD,$A23,'Báo cáo'!$AA:$AA,"&lt;="&amp;I$4)</f>
        <v>0</v>
      </c>
      <c r="J23" s="48">
        <f>SUMIFS('Báo cáo'!$O:$O,'Báo cáo'!$AD:$AD,$A23,'Báo cáo'!$Z:$Z,"&lt;="&amp;J$4)+SUMIFS('Báo cáo'!$P:$P,'Báo cáo'!$AD:$AD,$A23,'Báo cáo'!$Z:$Z,"&lt;="&amp;J$4)-SUMIFS('Báo cáo'!$Q:$Q,'Báo cáo'!$AD:$AD,$A23,'Báo cáo'!$AA:$AA,"&lt;="&amp;J$4)</f>
        <v>0</v>
      </c>
      <c r="K23" s="48">
        <f>SUMIFS('Báo cáo'!$O:$O,'Báo cáo'!$AD:$AD,$A23,'Báo cáo'!$Z:$Z,"&lt;="&amp;K$4)+SUMIFS('Báo cáo'!$P:$P,'Báo cáo'!$AD:$AD,$A23,'Báo cáo'!$Z:$Z,"&lt;="&amp;K$4)-SUMIFS('Báo cáo'!$Q:$Q,'Báo cáo'!$AD:$AD,$A23,'Báo cáo'!$AA:$AA,"&lt;="&amp;K$4)</f>
        <v>0</v>
      </c>
      <c r="L23" s="48">
        <f>SUMIFS('Báo cáo'!$O:$O,'Báo cáo'!$AD:$AD,$A23,'Báo cáo'!$Z:$Z,"&lt;="&amp;L$4)+SUMIFS('Báo cáo'!$P:$P,'Báo cáo'!$AD:$AD,$A23,'Báo cáo'!$Z:$Z,"&lt;="&amp;L$4)-SUMIFS('Báo cáo'!$Q:$Q,'Báo cáo'!$AD:$AD,$A23,'Báo cáo'!$AA:$AA,"&lt;="&amp;L$4)</f>
        <v>0</v>
      </c>
      <c r="M23" s="48">
        <f>SUMIFS('Báo cáo'!$O:$O,'Báo cáo'!$AD:$AD,$A23,'Báo cáo'!$Z:$Z,"&lt;="&amp;M$4)+SUMIFS('Báo cáo'!$P:$P,'Báo cáo'!$AD:$AD,$A23,'Báo cáo'!$Z:$Z,"&lt;="&amp;M$4)-SUMIFS('Báo cáo'!$Q:$Q,'Báo cáo'!$AD:$AD,$A23,'Báo cáo'!$AA:$AA,"&lt;="&amp;M$4)</f>
        <v>0</v>
      </c>
      <c r="N23" s="48">
        <f>SUMIFS('Báo cáo'!$O:$O,'Báo cáo'!$AD:$AD,$A23,'Báo cáo'!$Z:$Z,"&lt;="&amp;N$4)+SUMIFS('Báo cáo'!$P:$P,'Báo cáo'!$AD:$AD,$A23,'Báo cáo'!$Z:$Z,"&lt;="&amp;N$4)-SUMIFS('Báo cáo'!$Q:$Q,'Báo cáo'!$AD:$AD,$A23,'Báo cáo'!$AA:$AA,"&lt;="&amp;N$4)</f>
        <v>0</v>
      </c>
    </row>
    <row r="24" spans="1:14" x14ac:dyDescent="0.25">
      <c r="A24"/>
      <c r="B24"/>
      <c r="C24" s="48">
        <f>SUMIFS('Báo cáo'!$O:$O,'Báo cáo'!$AD:$AD,$A24,'Báo cáo'!$Z:$Z,"&lt;="&amp;C$4)+SUMIFS('Báo cáo'!$P:$P,'Báo cáo'!$AD:$AD,$A24,'Báo cáo'!$Z:$Z,"&lt;="&amp;C$4)-SUMIFS('Báo cáo'!$Q:$Q,'Báo cáo'!$AD:$AD,$A24,'Báo cáo'!$AA:$AA,"&lt;="&amp;C$4)</f>
        <v>0</v>
      </c>
      <c r="D24" s="48">
        <f>SUMIFS('Báo cáo'!$O:$O,'Báo cáo'!$AD:$AD,$A24,'Báo cáo'!$Z:$Z,"&lt;="&amp;D$4)+SUMIFS('Báo cáo'!$P:$P,'Báo cáo'!$AD:$AD,$A24,'Báo cáo'!$Z:$Z,"&lt;="&amp;D$4)-SUMIFS('Báo cáo'!$Q:$Q,'Báo cáo'!$AD:$AD,$A24,'Báo cáo'!$AA:$AA,"&lt;="&amp;D$4)</f>
        <v>0</v>
      </c>
      <c r="E24" s="48">
        <f>SUMIFS('Báo cáo'!$O:$O,'Báo cáo'!$AD:$AD,$A24,'Báo cáo'!$Z:$Z,"&lt;="&amp;E$4)+SUMIFS('Báo cáo'!$P:$P,'Báo cáo'!$AD:$AD,$A24,'Báo cáo'!$Z:$Z,"&lt;="&amp;E$4)-SUMIFS('Báo cáo'!$Q:$Q,'Báo cáo'!$AD:$AD,$A24,'Báo cáo'!$AA:$AA,"&lt;="&amp;E$4)</f>
        <v>0</v>
      </c>
      <c r="F24" s="48">
        <f>SUMIFS('Báo cáo'!$O:$O,'Báo cáo'!$AD:$AD,$A24,'Báo cáo'!$Z:$Z,"&lt;="&amp;F$4)+SUMIFS('Báo cáo'!$P:$P,'Báo cáo'!$AD:$AD,$A24,'Báo cáo'!$Z:$Z,"&lt;="&amp;F$4)-SUMIFS('Báo cáo'!$Q:$Q,'Báo cáo'!$AD:$AD,$A24,'Báo cáo'!$AA:$AA,"&lt;="&amp;F$4)</f>
        <v>0</v>
      </c>
      <c r="G24" s="48">
        <f>SUMIFS('Báo cáo'!$O:$O,'Báo cáo'!$AD:$AD,$A24,'Báo cáo'!$Z:$Z,"&lt;="&amp;G$4)+SUMIFS('Báo cáo'!$P:$P,'Báo cáo'!$AD:$AD,$A24,'Báo cáo'!$Z:$Z,"&lt;="&amp;G$4)-SUMIFS('Báo cáo'!$Q:$Q,'Báo cáo'!$AD:$AD,$A24,'Báo cáo'!$AA:$AA,"&lt;="&amp;G$4)</f>
        <v>0</v>
      </c>
      <c r="H24" s="48">
        <f>SUMIFS('Báo cáo'!$O:$O,'Báo cáo'!$AD:$AD,$A24,'Báo cáo'!$Z:$Z,"&lt;="&amp;H$4)+SUMIFS('Báo cáo'!$P:$P,'Báo cáo'!$AD:$AD,$A24,'Báo cáo'!$Z:$Z,"&lt;="&amp;H$4)-SUMIFS('Báo cáo'!$Q:$Q,'Báo cáo'!$AD:$AD,$A24,'Báo cáo'!$AA:$AA,"&lt;="&amp;H$4)</f>
        <v>0</v>
      </c>
      <c r="I24" s="48">
        <f>SUMIFS('Báo cáo'!$O:$O,'Báo cáo'!$AD:$AD,$A24,'Báo cáo'!$Z:$Z,"&lt;="&amp;I$4)+SUMIFS('Báo cáo'!$P:$P,'Báo cáo'!$AD:$AD,$A24,'Báo cáo'!$Z:$Z,"&lt;="&amp;I$4)-SUMIFS('Báo cáo'!$Q:$Q,'Báo cáo'!$AD:$AD,$A24,'Báo cáo'!$AA:$AA,"&lt;="&amp;I$4)</f>
        <v>0</v>
      </c>
      <c r="J24" s="48">
        <f>SUMIFS('Báo cáo'!$O:$O,'Báo cáo'!$AD:$AD,$A24,'Báo cáo'!$Z:$Z,"&lt;="&amp;J$4)+SUMIFS('Báo cáo'!$P:$P,'Báo cáo'!$AD:$AD,$A24,'Báo cáo'!$Z:$Z,"&lt;="&amp;J$4)-SUMIFS('Báo cáo'!$Q:$Q,'Báo cáo'!$AD:$AD,$A24,'Báo cáo'!$AA:$AA,"&lt;="&amp;J$4)</f>
        <v>0</v>
      </c>
      <c r="K24" s="48">
        <f>SUMIFS('Báo cáo'!$O:$O,'Báo cáo'!$AD:$AD,$A24,'Báo cáo'!$Z:$Z,"&lt;="&amp;K$4)+SUMIFS('Báo cáo'!$P:$P,'Báo cáo'!$AD:$AD,$A24,'Báo cáo'!$Z:$Z,"&lt;="&amp;K$4)-SUMIFS('Báo cáo'!$Q:$Q,'Báo cáo'!$AD:$AD,$A24,'Báo cáo'!$AA:$AA,"&lt;="&amp;K$4)</f>
        <v>0</v>
      </c>
      <c r="L24" s="48">
        <f>SUMIFS('Báo cáo'!$O:$O,'Báo cáo'!$AD:$AD,$A24,'Báo cáo'!$Z:$Z,"&lt;="&amp;L$4)+SUMIFS('Báo cáo'!$P:$P,'Báo cáo'!$AD:$AD,$A24,'Báo cáo'!$Z:$Z,"&lt;="&amp;L$4)-SUMIFS('Báo cáo'!$Q:$Q,'Báo cáo'!$AD:$AD,$A24,'Báo cáo'!$AA:$AA,"&lt;="&amp;L$4)</f>
        <v>0</v>
      </c>
      <c r="M24" s="48">
        <f>SUMIFS('Báo cáo'!$O:$O,'Báo cáo'!$AD:$AD,$A24,'Báo cáo'!$Z:$Z,"&lt;="&amp;M$4)+SUMIFS('Báo cáo'!$P:$P,'Báo cáo'!$AD:$AD,$A24,'Báo cáo'!$Z:$Z,"&lt;="&amp;M$4)-SUMIFS('Báo cáo'!$Q:$Q,'Báo cáo'!$AD:$AD,$A24,'Báo cáo'!$AA:$AA,"&lt;="&amp;M$4)</f>
        <v>0</v>
      </c>
      <c r="N24" s="48">
        <f>SUMIFS('Báo cáo'!$O:$O,'Báo cáo'!$AD:$AD,$A24,'Báo cáo'!$Z:$Z,"&lt;="&amp;N$4)+SUMIFS('Báo cáo'!$P:$P,'Báo cáo'!$AD:$AD,$A24,'Báo cáo'!$Z:$Z,"&lt;="&amp;N$4)-SUMIFS('Báo cáo'!$Q:$Q,'Báo cáo'!$AD:$AD,$A24,'Báo cáo'!$AA:$AA,"&lt;="&amp;N$4)</f>
        <v>0</v>
      </c>
    </row>
    <row r="25" spans="1:14" x14ac:dyDescent="0.25">
      <c r="A25"/>
      <c r="B25"/>
      <c r="C25" s="48">
        <f>SUMIFS('Báo cáo'!$O:$O,'Báo cáo'!$AD:$AD,$A25,'Báo cáo'!$Z:$Z,"&lt;="&amp;C$4)+SUMIFS('Báo cáo'!$P:$P,'Báo cáo'!$AD:$AD,$A25,'Báo cáo'!$Z:$Z,"&lt;="&amp;C$4)-SUMIFS('Báo cáo'!$Q:$Q,'Báo cáo'!$AD:$AD,$A25,'Báo cáo'!$AA:$AA,"&lt;="&amp;C$4)</f>
        <v>0</v>
      </c>
      <c r="D25" s="48">
        <f>SUMIFS('Báo cáo'!$O:$O,'Báo cáo'!$AD:$AD,$A25,'Báo cáo'!$Z:$Z,"&lt;="&amp;D$4)+SUMIFS('Báo cáo'!$P:$P,'Báo cáo'!$AD:$AD,$A25,'Báo cáo'!$Z:$Z,"&lt;="&amp;D$4)-SUMIFS('Báo cáo'!$Q:$Q,'Báo cáo'!$AD:$AD,$A25,'Báo cáo'!$AA:$AA,"&lt;="&amp;D$4)</f>
        <v>0</v>
      </c>
      <c r="E25" s="48">
        <f>SUMIFS('Báo cáo'!$O:$O,'Báo cáo'!$AD:$AD,$A25,'Báo cáo'!$Z:$Z,"&lt;="&amp;E$4)+SUMIFS('Báo cáo'!$P:$P,'Báo cáo'!$AD:$AD,$A25,'Báo cáo'!$Z:$Z,"&lt;="&amp;E$4)-SUMIFS('Báo cáo'!$Q:$Q,'Báo cáo'!$AD:$AD,$A25,'Báo cáo'!$AA:$AA,"&lt;="&amp;E$4)</f>
        <v>0</v>
      </c>
      <c r="F25" s="48">
        <f>SUMIFS('Báo cáo'!$O:$O,'Báo cáo'!$AD:$AD,$A25,'Báo cáo'!$Z:$Z,"&lt;="&amp;F$4)+SUMIFS('Báo cáo'!$P:$P,'Báo cáo'!$AD:$AD,$A25,'Báo cáo'!$Z:$Z,"&lt;="&amp;F$4)-SUMIFS('Báo cáo'!$Q:$Q,'Báo cáo'!$AD:$AD,$A25,'Báo cáo'!$AA:$AA,"&lt;="&amp;F$4)</f>
        <v>0</v>
      </c>
      <c r="G25" s="48">
        <f>SUMIFS('Báo cáo'!$O:$O,'Báo cáo'!$AD:$AD,$A25,'Báo cáo'!$Z:$Z,"&lt;="&amp;G$4)+SUMIFS('Báo cáo'!$P:$P,'Báo cáo'!$AD:$AD,$A25,'Báo cáo'!$Z:$Z,"&lt;="&amp;G$4)-SUMIFS('Báo cáo'!$Q:$Q,'Báo cáo'!$AD:$AD,$A25,'Báo cáo'!$AA:$AA,"&lt;="&amp;G$4)</f>
        <v>0</v>
      </c>
      <c r="H25" s="48">
        <f>SUMIFS('Báo cáo'!$O:$O,'Báo cáo'!$AD:$AD,$A25,'Báo cáo'!$Z:$Z,"&lt;="&amp;H$4)+SUMIFS('Báo cáo'!$P:$P,'Báo cáo'!$AD:$AD,$A25,'Báo cáo'!$Z:$Z,"&lt;="&amp;H$4)-SUMIFS('Báo cáo'!$Q:$Q,'Báo cáo'!$AD:$AD,$A25,'Báo cáo'!$AA:$AA,"&lt;="&amp;H$4)</f>
        <v>0</v>
      </c>
      <c r="I25" s="48">
        <f>SUMIFS('Báo cáo'!$O:$O,'Báo cáo'!$AD:$AD,$A25,'Báo cáo'!$Z:$Z,"&lt;="&amp;I$4)+SUMIFS('Báo cáo'!$P:$P,'Báo cáo'!$AD:$AD,$A25,'Báo cáo'!$Z:$Z,"&lt;="&amp;I$4)-SUMIFS('Báo cáo'!$Q:$Q,'Báo cáo'!$AD:$AD,$A25,'Báo cáo'!$AA:$AA,"&lt;="&amp;I$4)</f>
        <v>0</v>
      </c>
      <c r="J25" s="48">
        <f>SUMIFS('Báo cáo'!$O:$O,'Báo cáo'!$AD:$AD,$A25,'Báo cáo'!$Z:$Z,"&lt;="&amp;J$4)+SUMIFS('Báo cáo'!$P:$P,'Báo cáo'!$AD:$AD,$A25,'Báo cáo'!$Z:$Z,"&lt;="&amp;J$4)-SUMIFS('Báo cáo'!$Q:$Q,'Báo cáo'!$AD:$AD,$A25,'Báo cáo'!$AA:$AA,"&lt;="&amp;J$4)</f>
        <v>0</v>
      </c>
      <c r="K25" s="48">
        <f>SUMIFS('Báo cáo'!$O:$O,'Báo cáo'!$AD:$AD,$A25,'Báo cáo'!$Z:$Z,"&lt;="&amp;K$4)+SUMIFS('Báo cáo'!$P:$P,'Báo cáo'!$AD:$AD,$A25,'Báo cáo'!$Z:$Z,"&lt;="&amp;K$4)-SUMIFS('Báo cáo'!$Q:$Q,'Báo cáo'!$AD:$AD,$A25,'Báo cáo'!$AA:$AA,"&lt;="&amp;K$4)</f>
        <v>0</v>
      </c>
      <c r="L25" s="48">
        <f>SUMIFS('Báo cáo'!$O:$O,'Báo cáo'!$AD:$AD,$A25,'Báo cáo'!$Z:$Z,"&lt;="&amp;L$4)+SUMIFS('Báo cáo'!$P:$P,'Báo cáo'!$AD:$AD,$A25,'Báo cáo'!$Z:$Z,"&lt;="&amp;L$4)-SUMIFS('Báo cáo'!$Q:$Q,'Báo cáo'!$AD:$AD,$A25,'Báo cáo'!$AA:$AA,"&lt;="&amp;L$4)</f>
        <v>0</v>
      </c>
      <c r="M25" s="48">
        <f>SUMIFS('Báo cáo'!$O:$O,'Báo cáo'!$AD:$AD,$A25,'Báo cáo'!$Z:$Z,"&lt;="&amp;M$4)+SUMIFS('Báo cáo'!$P:$P,'Báo cáo'!$AD:$AD,$A25,'Báo cáo'!$Z:$Z,"&lt;="&amp;M$4)-SUMIFS('Báo cáo'!$Q:$Q,'Báo cáo'!$AD:$AD,$A25,'Báo cáo'!$AA:$AA,"&lt;="&amp;M$4)</f>
        <v>0</v>
      </c>
      <c r="N25" s="48">
        <f>SUMIFS('Báo cáo'!$O:$O,'Báo cáo'!$AD:$AD,$A25,'Báo cáo'!$Z:$Z,"&lt;="&amp;N$4)+SUMIFS('Báo cáo'!$P:$P,'Báo cáo'!$AD:$AD,$A25,'Báo cáo'!$Z:$Z,"&lt;="&amp;N$4)-SUMIFS('Báo cáo'!$Q:$Q,'Báo cáo'!$AD:$AD,$A25,'Báo cáo'!$AA:$AA,"&lt;="&amp;N$4)</f>
        <v>0</v>
      </c>
    </row>
    <row r="26" spans="1:14" x14ac:dyDescent="0.25">
      <c r="A26"/>
      <c r="B26"/>
      <c r="C26" s="48">
        <f>SUMIFS('Báo cáo'!$O:$O,'Báo cáo'!$AD:$AD,$A26,'Báo cáo'!$Z:$Z,"&lt;="&amp;C$4)+SUMIFS('Báo cáo'!$P:$P,'Báo cáo'!$AD:$AD,$A26,'Báo cáo'!$Z:$Z,"&lt;="&amp;C$4)-SUMIFS('Báo cáo'!$Q:$Q,'Báo cáo'!$AD:$AD,$A26,'Báo cáo'!$AA:$AA,"&lt;="&amp;C$4)</f>
        <v>0</v>
      </c>
      <c r="D26" s="48">
        <f>SUMIFS('Báo cáo'!$O:$O,'Báo cáo'!$AD:$AD,$A26,'Báo cáo'!$Z:$Z,"&lt;="&amp;D$4)+SUMIFS('Báo cáo'!$P:$P,'Báo cáo'!$AD:$AD,$A26,'Báo cáo'!$Z:$Z,"&lt;="&amp;D$4)-SUMIFS('Báo cáo'!$Q:$Q,'Báo cáo'!$AD:$AD,$A26,'Báo cáo'!$AA:$AA,"&lt;="&amp;D$4)</f>
        <v>0</v>
      </c>
      <c r="E26" s="48">
        <f>SUMIFS('Báo cáo'!$O:$O,'Báo cáo'!$AD:$AD,$A26,'Báo cáo'!$Z:$Z,"&lt;="&amp;E$4)+SUMIFS('Báo cáo'!$P:$P,'Báo cáo'!$AD:$AD,$A26,'Báo cáo'!$Z:$Z,"&lt;="&amp;E$4)-SUMIFS('Báo cáo'!$Q:$Q,'Báo cáo'!$AD:$AD,$A26,'Báo cáo'!$AA:$AA,"&lt;="&amp;E$4)</f>
        <v>0</v>
      </c>
      <c r="F26" s="48">
        <f>SUMIFS('Báo cáo'!$O:$O,'Báo cáo'!$AD:$AD,$A26,'Báo cáo'!$Z:$Z,"&lt;="&amp;F$4)+SUMIFS('Báo cáo'!$P:$P,'Báo cáo'!$AD:$AD,$A26,'Báo cáo'!$Z:$Z,"&lt;="&amp;F$4)-SUMIFS('Báo cáo'!$Q:$Q,'Báo cáo'!$AD:$AD,$A26,'Báo cáo'!$AA:$AA,"&lt;="&amp;F$4)</f>
        <v>0</v>
      </c>
      <c r="G26" s="48">
        <f>SUMIFS('Báo cáo'!$O:$O,'Báo cáo'!$AD:$AD,$A26,'Báo cáo'!$Z:$Z,"&lt;="&amp;G$4)+SUMIFS('Báo cáo'!$P:$P,'Báo cáo'!$AD:$AD,$A26,'Báo cáo'!$Z:$Z,"&lt;="&amp;G$4)-SUMIFS('Báo cáo'!$Q:$Q,'Báo cáo'!$AD:$AD,$A26,'Báo cáo'!$AA:$AA,"&lt;="&amp;G$4)</f>
        <v>0</v>
      </c>
      <c r="H26" s="48">
        <f>SUMIFS('Báo cáo'!$O:$O,'Báo cáo'!$AD:$AD,$A26,'Báo cáo'!$Z:$Z,"&lt;="&amp;H$4)+SUMIFS('Báo cáo'!$P:$P,'Báo cáo'!$AD:$AD,$A26,'Báo cáo'!$Z:$Z,"&lt;="&amp;H$4)-SUMIFS('Báo cáo'!$Q:$Q,'Báo cáo'!$AD:$AD,$A26,'Báo cáo'!$AA:$AA,"&lt;="&amp;H$4)</f>
        <v>0</v>
      </c>
      <c r="I26" s="48">
        <f>SUMIFS('Báo cáo'!$O:$O,'Báo cáo'!$AD:$AD,$A26,'Báo cáo'!$Z:$Z,"&lt;="&amp;I$4)+SUMIFS('Báo cáo'!$P:$P,'Báo cáo'!$AD:$AD,$A26,'Báo cáo'!$Z:$Z,"&lt;="&amp;I$4)-SUMIFS('Báo cáo'!$Q:$Q,'Báo cáo'!$AD:$AD,$A26,'Báo cáo'!$AA:$AA,"&lt;="&amp;I$4)</f>
        <v>0</v>
      </c>
      <c r="J26" s="48">
        <f>SUMIFS('Báo cáo'!$O:$O,'Báo cáo'!$AD:$AD,$A26,'Báo cáo'!$Z:$Z,"&lt;="&amp;J$4)+SUMIFS('Báo cáo'!$P:$P,'Báo cáo'!$AD:$AD,$A26,'Báo cáo'!$Z:$Z,"&lt;="&amp;J$4)-SUMIFS('Báo cáo'!$Q:$Q,'Báo cáo'!$AD:$AD,$A26,'Báo cáo'!$AA:$AA,"&lt;="&amp;J$4)</f>
        <v>0</v>
      </c>
      <c r="K26" s="48">
        <f>SUMIFS('Báo cáo'!$O:$O,'Báo cáo'!$AD:$AD,$A26,'Báo cáo'!$Z:$Z,"&lt;="&amp;K$4)+SUMIFS('Báo cáo'!$P:$P,'Báo cáo'!$AD:$AD,$A26,'Báo cáo'!$Z:$Z,"&lt;="&amp;K$4)-SUMIFS('Báo cáo'!$Q:$Q,'Báo cáo'!$AD:$AD,$A26,'Báo cáo'!$AA:$AA,"&lt;="&amp;K$4)</f>
        <v>0</v>
      </c>
      <c r="L26" s="48">
        <f>SUMIFS('Báo cáo'!$O:$O,'Báo cáo'!$AD:$AD,$A26,'Báo cáo'!$Z:$Z,"&lt;="&amp;L$4)+SUMIFS('Báo cáo'!$P:$P,'Báo cáo'!$AD:$AD,$A26,'Báo cáo'!$Z:$Z,"&lt;="&amp;L$4)-SUMIFS('Báo cáo'!$Q:$Q,'Báo cáo'!$AD:$AD,$A26,'Báo cáo'!$AA:$AA,"&lt;="&amp;L$4)</f>
        <v>0</v>
      </c>
      <c r="M26" s="48">
        <f>SUMIFS('Báo cáo'!$O:$O,'Báo cáo'!$AD:$AD,$A26,'Báo cáo'!$Z:$Z,"&lt;="&amp;M$4)+SUMIFS('Báo cáo'!$P:$P,'Báo cáo'!$AD:$AD,$A26,'Báo cáo'!$Z:$Z,"&lt;="&amp;M$4)-SUMIFS('Báo cáo'!$Q:$Q,'Báo cáo'!$AD:$AD,$A26,'Báo cáo'!$AA:$AA,"&lt;="&amp;M$4)</f>
        <v>0</v>
      </c>
      <c r="N26" s="48">
        <f>SUMIFS('Báo cáo'!$O:$O,'Báo cáo'!$AD:$AD,$A26,'Báo cáo'!$Z:$Z,"&lt;="&amp;N$4)+SUMIFS('Báo cáo'!$P:$P,'Báo cáo'!$AD:$AD,$A26,'Báo cáo'!$Z:$Z,"&lt;="&amp;N$4)-SUMIFS('Báo cáo'!$Q:$Q,'Báo cáo'!$AD:$AD,$A26,'Báo cáo'!$AA:$AA,"&lt;="&amp;N$4)</f>
        <v>0</v>
      </c>
    </row>
    <row r="27" spans="1:14" x14ac:dyDescent="0.25">
      <c r="A27"/>
      <c r="B27"/>
      <c r="C27" s="48">
        <f>SUMIFS('Báo cáo'!$O:$O,'Báo cáo'!$AD:$AD,$A27,'Báo cáo'!$Z:$Z,"&lt;="&amp;C$4)+SUMIFS('Báo cáo'!$P:$P,'Báo cáo'!$AD:$AD,$A27,'Báo cáo'!$Z:$Z,"&lt;="&amp;C$4)-SUMIFS('Báo cáo'!$Q:$Q,'Báo cáo'!$AD:$AD,$A27,'Báo cáo'!$AA:$AA,"&lt;="&amp;C$4)</f>
        <v>0</v>
      </c>
      <c r="D27" s="48">
        <f>SUMIFS('Báo cáo'!$O:$O,'Báo cáo'!$AD:$AD,$A27,'Báo cáo'!$Z:$Z,"&lt;="&amp;D$4)+SUMIFS('Báo cáo'!$P:$P,'Báo cáo'!$AD:$AD,$A27,'Báo cáo'!$Z:$Z,"&lt;="&amp;D$4)-SUMIFS('Báo cáo'!$Q:$Q,'Báo cáo'!$AD:$AD,$A27,'Báo cáo'!$AA:$AA,"&lt;="&amp;D$4)</f>
        <v>0</v>
      </c>
      <c r="E27" s="48">
        <f>SUMIFS('Báo cáo'!$O:$O,'Báo cáo'!$AD:$AD,$A27,'Báo cáo'!$Z:$Z,"&lt;="&amp;E$4)+SUMIFS('Báo cáo'!$P:$P,'Báo cáo'!$AD:$AD,$A27,'Báo cáo'!$Z:$Z,"&lt;="&amp;E$4)-SUMIFS('Báo cáo'!$Q:$Q,'Báo cáo'!$AD:$AD,$A27,'Báo cáo'!$AA:$AA,"&lt;="&amp;E$4)</f>
        <v>0</v>
      </c>
      <c r="F27" s="48">
        <f>SUMIFS('Báo cáo'!$O:$O,'Báo cáo'!$AD:$AD,$A27,'Báo cáo'!$Z:$Z,"&lt;="&amp;F$4)+SUMIFS('Báo cáo'!$P:$P,'Báo cáo'!$AD:$AD,$A27,'Báo cáo'!$Z:$Z,"&lt;="&amp;F$4)-SUMIFS('Báo cáo'!$Q:$Q,'Báo cáo'!$AD:$AD,$A27,'Báo cáo'!$AA:$AA,"&lt;="&amp;F$4)</f>
        <v>0</v>
      </c>
      <c r="G27" s="48">
        <f>SUMIFS('Báo cáo'!$O:$O,'Báo cáo'!$AD:$AD,$A27,'Báo cáo'!$Z:$Z,"&lt;="&amp;G$4)+SUMIFS('Báo cáo'!$P:$P,'Báo cáo'!$AD:$AD,$A27,'Báo cáo'!$Z:$Z,"&lt;="&amp;G$4)-SUMIFS('Báo cáo'!$Q:$Q,'Báo cáo'!$AD:$AD,$A27,'Báo cáo'!$AA:$AA,"&lt;="&amp;G$4)</f>
        <v>0</v>
      </c>
      <c r="H27" s="48">
        <f>SUMIFS('Báo cáo'!$O:$O,'Báo cáo'!$AD:$AD,$A27,'Báo cáo'!$Z:$Z,"&lt;="&amp;H$4)+SUMIFS('Báo cáo'!$P:$P,'Báo cáo'!$AD:$AD,$A27,'Báo cáo'!$Z:$Z,"&lt;="&amp;H$4)-SUMIFS('Báo cáo'!$Q:$Q,'Báo cáo'!$AD:$AD,$A27,'Báo cáo'!$AA:$AA,"&lt;="&amp;H$4)</f>
        <v>0</v>
      </c>
      <c r="I27" s="48">
        <f>SUMIFS('Báo cáo'!$O:$O,'Báo cáo'!$AD:$AD,$A27,'Báo cáo'!$Z:$Z,"&lt;="&amp;I$4)+SUMIFS('Báo cáo'!$P:$P,'Báo cáo'!$AD:$AD,$A27,'Báo cáo'!$Z:$Z,"&lt;="&amp;I$4)-SUMIFS('Báo cáo'!$Q:$Q,'Báo cáo'!$AD:$AD,$A27,'Báo cáo'!$AA:$AA,"&lt;="&amp;I$4)</f>
        <v>0</v>
      </c>
      <c r="J27" s="48">
        <f>SUMIFS('Báo cáo'!$O:$O,'Báo cáo'!$AD:$AD,$A27,'Báo cáo'!$Z:$Z,"&lt;="&amp;J$4)+SUMIFS('Báo cáo'!$P:$P,'Báo cáo'!$AD:$AD,$A27,'Báo cáo'!$Z:$Z,"&lt;="&amp;J$4)-SUMIFS('Báo cáo'!$Q:$Q,'Báo cáo'!$AD:$AD,$A27,'Báo cáo'!$AA:$AA,"&lt;="&amp;J$4)</f>
        <v>0</v>
      </c>
      <c r="K27" s="48">
        <f>SUMIFS('Báo cáo'!$O:$O,'Báo cáo'!$AD:$AD,$A27,'Báo cáo'!$Z:$Z,"&lt;="&amp;K$4)+SUMIFS('Báo cáo'!$P:$P,'Báo cáo'!$AD:$AD,$A27,'Báo cáo'!$Z:$Z,"&lt;="&amp;K$4)-SUMIFS('Báo cáo'!$Q:$Q,'Báo cáo'!$AD:$AD,$A27,'Báo cáo'!$AA:$AA,"&lt;="&amp;K$4)</f>
        <v>0</v>
      </c>
      <c r="L27" s="48">
        <f>SUMIFS('Báo cáo'!$O:$O,'Báo cáo'!$AD:$AD,$A27,'Báo cáo'!$Z:$Z,"&lt;="&amp;L$4)+SUMIFS('Báo cáo'!$P:$P,'Báo cáo'!$AD:$AD,$A27,'Báo cáo'!$Z:$Z,"&lt;="&amp;L$4)-SUMIFS('Báo cáo'!$Q:$Q,'Báo cáo'!$AD:$AD,$A27,'Báo cáo'!$AA:$AA,"&lt;="&amp;L$4)</f>
        <v>0</v>
      </c>
      <c r="M27" s="48">
        <f>SUMIFS('Báo cáo'!$O:$O,'Báo cáo'!$AD:$AD,$A27,'Báo cáo'!$Z:$Z,"&lt;="&amp;M$4)+SUMIFS('Báo cáo'!$P:$P,'Báo cáo'!$AD:$AD,$A27,'Báo cáo'!$Z:$Z,"&lt;="&amp;M$4)-SUMIFS('Báo cáo'!$Q:$Q,'Báo cáo'!$AD:$AD,$A27,'Báo cáo'!$AA:$AA,"&lt;="&amp;M$4)</f>
        <v>0</v>
      </c>
      <c r="N27" s="48">
        <f>SUMIFS('Báo cáo'!$O:$O,'Báo cáo'!$AD:$AD,$A27,'Báo cáo'!$Z:$Z,"&lt;="&amp;N$4)+SUMIFS('Báo cáo'!$P:$P,'Báo cáo'!$AD:$AD,$A27,'Báo cáo'!$Z:$Z,"&lt;="&amp;N$4)-SUMIFS('Báo cáo'!$Q:$Q,'Báo cáo'!$AD:$AD,$A27,'Báo cáo'!$AA:$AA,"&lt;="&amp;N$4)</f>
        <v>0</v>
      </c>
    </row>
    <row r="28" spans="1:14" x14ac:dyDescent="0.25">
      <c r="A28"/>
      <c r="B28"/>
      <c r="C28" s="48">
        <f>SUMIFS('Báo cáo'!$O:$O,'Báo cáo'!$AD:$AD,$A28,'Báo cáo'!$Z:$Z,"&lt;="&amp;C$4)+SUMIFS('Báo cáo'!$P:$P,'Báo cáo'!$AD:$AD,$A28,'Báo cáo'!$Z:$Z,"&lt;="&amp;C$4)-SUMIFS('Báo cáo'!$Q:$Q,'Báo cáo'!$AD:$AD,$A28,'Báo cáo'!$AA:$AA,"&lt;="&amp;C$4)</f>
        <v>0</v>
      </c>
      <c r="D28" s="48">
        <f>SUMIFS('Báo cáo'!$O:$O,'Báo cáo'!$AD:$AD,$A28,'Báo cáo'!$Z:$Z,"&lt;="&amp;D$4)+SUMIFS('Báo cáo'!$P:$P,'Báo cáo'!$AD:$AD,$A28,'Báo cáo'!$Z:$Z,"&lt;="&amp;D$4)-SUMIFS('Báo cáo'!$Q:$Q,'Báo cáo'!$AD:$AD,$A28,'Báo cáo'!$AA:$AA,"&lt;="&amp;D$4)</f>
        <v>0</v>
      </c>
      <c r="E28" s="48">
        <f>SUMIFS('Báo cáo'!$O:$O,'Báo cáo'!$AD:$AD,$A28,'Báo cáo'!$Z:$Z,"&lt;="&amp;E$4)+SUMIFS('Báo cáo'!$P:$P,'Báo cáo'!$AD:$AD,$A28,'Báo cáo'!$Z:$Z,"&lt;="&amp;E$4)-SUMIFS('Báo cáo'!$Q:$Q,'Báo cáo'!$AD:$AD,$A28,'Báo cáo'!$AA:$AA,"&lt;="&amp;E$4)</f>
        <v>0</v>
      </c>
      <c r="F28" s="48">
        <f>SUMIFS('Báo cáo'!$O:$O,'Báo cáo'!$AD:$AD,$A28,'Báo cáo'!$Z:$Z,"&lt;="&amp;F$4)+SUMIFS('Báo cáo'!$P:$P,'Báo cáo'!$AD:$AD,$A28,'Báo cáo'!$Z:$Z,"&lt;="&amp;F$4)-SUMIFS('Báo cáo'!$Q:$Q,'Báo cáo'!$AD:$AD,$A28,'Báo cáo'!$AA:$AA,"&lt;="&amp;F$4)</f>
        <v>0</v>
      </c>
      <c r="G28" s="48">
        <f>SUMIFS('Báo cáo'!$O:$O,'Báo cáo'!$AD:$AD,$A28,'Báo cáo'!$Z:$Z,"&lt;="&amp;G$4)+SUMIFS('Báo cáo'!$P:$P,'Báo cáo'!$AD:$AD,$A28,'Báo cáo'!$Z:$Z,"&lt;="&amp;G$4)-SUMIFS('Báo cáo'!$Q:$Q,'Báo cáo'!$AD:$AD,$A28,'Báo cáo'!$AA:$AA,"&lt;="&amp;G$4)</f>
        <v>0</v>
      </c>
      <c r="H28" s="48">
        <f>SUMIFS('Báo cáo'!$O:$O,'Báo cáo'!$AD:$AD,$A28,'Báo cáo'!$Z:$Z,"&lt;="&amp;H$4)+SUMIFS('Báo cáo'!$P:$P,'Báo cáo'!$AD:$AD,$A28,'Báo cáo'!$Z:$Z,"&lt;="&amp;H$4)-SUMIFS('Báo cáo'!$Q:$Q,'Báo cáo'!$AD:$AD,$A28,'Báo cáo'!$AA:$AA,"&lt;="&amp;H$4)</f>
        <v>0</v>
      </c>
      <c r="I28" s="48">
        <f>SUMIFS('Báo cáo'!$O:$O,'Báo cáo'!$AD:$AD,$A28,'Báo cáo'!$Z:$Z,"&lt;="&amp;I$4)+SUMIFS('Báo cáo'!$P:$P,'Báo cáo'!$AD:$AD,$A28,'Báo cáo'!$Z:$Z,"&lt;="&amp;I$4)-SUMIFS('Báo cáo'!$Q:$Q,'Báo cáo'!$AD:$AD,$A28,'Báo cáo'!$AA:$AA,"&lt;="&amp;I$4)</f>
        <v>0</v>
      </c>
      <c r="J28" s="48">
        <f>SUMIFS('Báo cáo'!$O:$O,'Báo cáo'!$AD:$AD,$A28,'Báo cáo'!$Z:$Z,"&lt;="&amp;J$4)+SUMIFS('Báo cáo'!$P:$P,'Báo cáo'!$AD:$AD,$A28,'Báo cáo'!$Z:$Z,"&lt;="&amp;J$4)-SUMIFS('Báo cáo'!$Q:$Q,'Báo cáo'!$AD:$AD,$A28,'Báo cáo'!$AA:$AA,"&lt;="&amp;J$4)</f>
        <v>0</v>
      </c>
      <c r="K28" s="48">
        <f>SUMIFS('Báo cáo'!$O:$O,'Báo cáo'!$AD:$AD,$A28,'Báo cáo'!$Z:$Z,"&lt;="&amp;K$4)+SUMIFS('Báo cáo'!$P:$P,'Báo cáo'!$AD:$AD,$A28,'Báo cáo'!$Z:$Z,"&lt;="&amp;K$4)-SUMIFS('Báo cáo'!$Q:$Q,'Báo cáo'!$AD:$AD,$A28,'Báo cáo'!$AA:$AA,"&lt;="&amp;K$4)</f>
        <v>0</v>
      </c>
      <c r="L28" s="48">
        <f>SUMIFS('Báo cáo'!$O:$O,'Báo cáo'!$AD:$AD,$A28,'Báo cáo'!$Z:$Z,"&lt;="&amp;L$4)+SUMIFS('Báo cáo'!$P:$P,'Báo cáo'!$AD:$AD,$A28,'Báo cáo'!$Z:$Z,"&lt;="&amp;L$4)-SUMIFS('Báo cáo'!$Q:$Q,'Báo cáo'!$AD:$AD,$A28,'Báo cáo'!$AA:$AA,"&lt;="&amp;L$4)</f>
        <v>0</v>
      </c>
      <c r="M28" s="48">
        <f>SUMIFS('Báo cáo'!$O:$O,'Báo cáo'!$AD:$AD,$A28,'Báo cáo'!$Z:$Z,"&lt;="&amp;M$4)+SUMIFS('Báo cáo'!$P:$P,'Báo cáo'!$AD:$AD,$A28,'Báo cáo'!$Z:$Z,"&lt;="&amp;M$4)-SUMIFS('Báo cáo'!$Q:$Q,'Báo cáo'!$AD:$AD,$A28,'Báo cáo'!$AA:$AA,"&lt;="&amp;M$4)</f>
        <v>0</v>
      </c>
      <c r="N28" s="48">
        <f>SUMIFS('Báo cáo'!$O:$O,'Báo cáo'!$AD:$AD,$A28,'Báo cáo'!$Z:$Z,"&lt;="&amp;N$4)+SUMIFS('Báo cáo'!$P:$P,'Báo cáo'!$AD:$AD,$A28,'Báo cáo'!$Z:$Z,"&lt;="&amp;N$4)-SUMIFS('Báo cáo'!$Q:$Q,'Báo cáo'!$AD:$AD,$A28,'Báo cáo'!$AA:$AA,"&lt;="&amp;N$4)</f>
        <v>0</v>
      </c>
    </row>
    <row r="29" spans="1:14" x14ac:dyDescent="0.25">
      <c r="A29"/>
      <c r="B29"/>
      <c r="C29" s="48">
        <f>SUMIFS('Báo cáo'!$O:$O,'Báo cáo'!$AD:$AD,$A29,'Báo cáo'!$Z:$Z,"&lt;="&amp;C$4)+SUMIFS('Báo cáo'!$P:$P,'Báo cáo'!$AD:$AD,$A29,'Báo cáo'!$Z:$Z,"&lt;="&amp;C$4)-SUMIFS('Báo cáo'!$Q:$Q,'Báo cáo'!$AD:$AD,$A29,'Báo cáo'!$AA:$AA,"&lt;="&amp;C$4)</f>
        <v>0</v>
      </c>
      <c r="D29" s="48">
        <f>SUMIFS('Báo cáo'!$O:$O,'Báo cáo'!$AD:$AD,$A29,'Báo cáo'!$Z:$Z,"&lt;="&amp;D$4)+SUMIFS('Báo cáo'!$P:$P,'Báo cáo'!$AD:$AD,$A29,'Báo cáo'!$Z:$Z,"&lt;="&amp;D$4)-SUMIFS('Báo cáo'!$Q:$Q,'Báo cáo'!$AD:$AD,$A29,'Báo cáo'!$AA:$AA,"&lt;="&amp;D$4)</f>
        <v>0</v>
      </c>
      <c r="E29" s="48">
        <f>SUMIFS('Báo cáo'!$O:$O,'Báo cáo'!$AD:$AD,$A29,'Báo cáo'!$Z:$Z,"&lt;="&amp;E$4)+SUMIFS('Báo cáo'!$P:$P,'Báo cáo'!$AD:$AD,$A29,'Báo cáo'!$Z:$Z,"&lt;="&amp;E$4)-SUMIFS('Báo cáo'!$Q:$Q,'Báo cáo'!$AD:$AD,$A29,'Báo cáo'!$AA:$AA,"&lt;="&amp;E$4)</f>
        <v>0</v>
      </c>
      <c r="F29" s="48">
        <f>SUMIFS('Báo cáo'!$O:$O,'Báo cáo'!$AD:$AD,$A29,'Báo cáo'!$Z:$Z,"&lt;="&amp;F$4)+SUMIFS('Báo cáo'!$P:$P,'Báo cáo'!$AD:$AD,$A29,'Báo cáo'!$Z:$Z,"&lt;="&amp;F$4)-SUMIFS('Báo cáo'!$Q:$Q,'Báo cáo'!$AD:$AD,$A29,'Báo cáo'!$AA:$AA,"&lt;="&amp;F$4)</f>
        <v>0</v>
      </c>
      <c r="G29" s="48">
        <f>SUMIFS('Báo cáo'!$O:$O,'Báo cáo'!$AD:$AD,$A29,'Báo cáo'!$Z:$Z,"&lt;="&amp;G$4)+SUMIFS('Báo cáo'!$P:$P,'Báo cáo'!$AD:$AD,$A29,'Báo cáo'!$Z:$Z,"&lt;="&amp;G$4)-SUMIFS('Báo cáo'!$Q:$Q,'Báo cáo'!$AD:$AD,$A29,'Báo cáo'!$AA:$AA,"&lt;="&amp;G$4)</f>
        <v>0</v>
      </c>
      <c r="H29" s="48">
        <f>SUMIFS('Báo cáo'!$O:$O,'Báo cáo'!$AD:$AD,$A29,'Báo cáo'!$Z:$Z,"&lt;="&amp;H$4)+SUMIFS('Báo cáo'!$P:$P,'Báo cáo'!$AD:$AD,$A29,'Báo cáo'!$Z:$Z,"&lt;="&amp;H$4)-SUMIFS('Báo cáo'!$Q:$Q,'Báo cáo'!$AD:$AD,$A29,'Báo cáo'!$AA:$AA,"&lt;="&amp;H$4)</f>
        <v>0</v>
      </c>
      <c r="I29" s="48">
        <f>SUMIFS('Báo cáo'!$O:$O,'Báo cáo'!$AD:$AD,$A29,'Báo cáo'!$Z:$Z,"&lt;="&amp;I$4)+SUMIFS('Báo cáo'!$P:$P,'Báo cáo'!$AD:$AD,$A29,'Báo cáo'!$Z:$Z,"&lt;="&amp;I$4)-SUMIFS('Báo cáo'!$Q:$Q,'Báo cáo'!$AD:$AD,$A29,'Báo cáo'!$AA:$AA,"&lt;="&amp;I$4)</f>
        <v>0</v>
      </c>
      <c r="J29" s="48">
        <f>SUMIFS('Báo cáo'!$O:$O,'Báo cáo'!$AD:$AD,$A29,'Báo cáo'!$Z:$Z,"&lt;="&amp;J$4)+SUMIFS('Báo cáo'!$P:$P,'Báo cáo'!$AD:$AD,$A29,'Báo cáo'!$Z:$Z,"&lt;="&amp;J$4)-SUMIFS('Báo cáo'!$Q:$Q,'Báo cáo'!$AD:$AD,$A29,'Báo cáo'!$AA:$AA,"&lt;="&amp;J$4)</f>
        <v>0</v>
      </c>
      <c r="K29" s="48">
        <f>SUMIFS('Báo cáo'!$O:$O,'Báo cáo'!$AD:$AD,$A29,'Báo cáo'!$Z:$Z,"&lt;="&amp;K$4)+SUMIFS('Báo cáo'!$P:$P,'Báo cáo'!$AD:$AD,$A29,'Báo cáo'!$Z:$Z,"&lt;="&amp;K$4)-SUMIFS('Báo cáo'!$Q:$Q,'Báo cáo'!$AD:$AD,$A29,'Báo cáo'!$AA:$AA,"&lt;="&amp;K$4)</f>
        <v>0</v>
      </c>
      <c r="L29" s="48">
        <f>SUMIFS('Báo cáo'!$O:$O,'Báo cáo'!$AD:$AD,$A29,'Báo cáo'!$Z:$Z,"&lt;="&amp;L$4)+SUMIFS('Báo cáo'!$P:$P,'Báo cáo'!$AD:$AD,$A29,'Báo cáo'!$Z:$Z,"&lt;="&amp;L$4)-SUMIFS('Báo cáo'!$Q:$Q,'Báo cáo'!$AD:$AD,$A29,'Báo cáo'!$AA:$AA,"&lt;="&amp;L$4)</f>
        <v>0</v>
      </c>
      <c r="M29" s="48">
        <f>SUMIFS('Báo cáo'!$O:$O,'Báo cáo'!$AD:$AD,$A29,'Báo cáo'!$Z:$Z,"&lt;="&amp;M$4)+SUMIFS('Báo cáo'!$P:$P,'Báo cáo'!$AD:$AD,$A29,'Báo cáo'!$Z:$Z,"&lt;="&amp;M$4)-SUMIFS('Báo cáo'!$Q:$Q,'Báo cáo'!$AD:$AD,$A29,'Báo cáo'!$AA:$AA,"&lt;="&amp;M$4)</f>
        <v>0</v>
      </c>
      <c r="N29" s="48">
        <f>SUMIFS('Báo cáo'!$O:$O,'Báo cáo'!$AD:$AD,$A29,'Báo cáo'!$Z:$Z,"&lt;="&amp;N$4)+SUMIFS('Báo cáo'!$P:$P,'Báo cáo'!$AD:$AD,$A29,'Báo cáo'!$Z:$Z,"&lt;="&amp;N$4)-SUMIFS('Báo cáo'!$Q:$Q,'Báo cáo'!$AD:$AD,$A29,'Báo cáo'!$AA:$AA,"&lt;="&amp;N$4)</f>
        <v>0</v>
      </c>
    </row>
    <row r="30" spans="1:14" x14ac:dyDescent="0.25">
      <c r="A30"/>
      <c r="B30"/>
      <c r="C30" s="48">
        <f>SUMIFS('Báo cáo'!$O:$O,'Báo cáo'!$AD:$AD,$A30,'Báo cáo'!$Z:$Z,"&lt;="&amp;C$4)+SUMIFS('Báo cáo'!$P:$P,'Báo cáo'!$AD:$AD,$A30,'Báo cáo'!$Z:$Z,"&lt;="&amp;C$4)-SUMIFS('Báo cáo'!$Q:$Q,'Báo cáo'!$AD:$AD,$A30,'Báo cáo'!$AA:$AA,"&lt;="&amp;C$4)</f>
        <v>0</v>
      </c>
      <c r="D30" s="48">
        <f>SUMIFS('Báo cáo'!$O:$O,'Báo cáo'!$AD:$AD,$A30,'Báo cáo'!$Z:$Z,"&lt;="&amp;D$4)+SUMIFS('Báo cáo'!$P:$P,'Báo cáo'!$AD:$AD,$A30,'Báo cáo'!$Z:$Z,"&lt;="&amp;D$4)-SUMIFS('Báo cáo'!$Q:$Q,'Báo cáo'!$AD:$AD,$A30,'Báo cáo'!$AA:$AA,"&lt;="&amp;D$4)</f>
        <v>0</v>
      </c>
      <c r="E30" s="48">
        <f>SUMIFS('Báo cáo'!$O:$O,'Báo cáo'!$AD:$AD,$A30,'Báo cáo'!$Z:$Z,"&lt;="&amp;E$4)+SUMIFS('Báo cáo'!$P:$P,'Báo cáo'!$AD:$AD,$A30,'Báo cáo'!$Z:$Z,"&lt;="&amp;E$4)-SUMIFS('Báo cáo'!$Q:$Q,'Báo cáo'!$AD:$AD,$A30,'Báo cáo'!$AA:$AA,"&lt;="&amp;E$4)</f>
        <v>0</v>
      </c>
      <c r="F30" s="48">
        <f>SUMIFS('Báo cáo'!$O:$O,'Báo cáo'!$AD:$AD,$A30,'Báo cáo'!$Z:$Z,"&lt;="&amp;F$4)+SUMIFS('Báo cáo'!$P:$P,'Báo cáo'!$AD:$AD,$A30,'Báo cáo'!$Z:$Z,"&lt;="&amp;F$4)-SUMIFS('Báo cáo'!$Q:$Q,'Báo cáo'!$AD:$AD,$A30,'Báo cáo'!$AA:$AA,"&lt;="&amp;F$4)</f>
        <v>0</v>
      </c>
      <c r="G30" s="48">
        <f>SUMIFS('Báo cáo'!$O:$O,'Báo cáo'!$AD:$AD,$A30,'Báo cáo'!$Z:$Z,"&lt;="&amp;G$4)+SUMIFS('Báo cáo'!$P:$P,'Báo cáo'!$AD:$AD,$A30,'Báo cáo'!$Z:$Z,"&lt;="&amp;G$4)-SUMIFS('Báo cáo'!$Q:$Q,'Báo cáo'!$AD:$AD,$A30,'Báo cáo'!$AA:$AA,"&lt;="&amp;G$4)</f>
        <v>0</v>
      </c>
      <c r="H30" s="48">
        <f>SUMIFS('Báo cáo'!$O:$O,'Báo cáo'!$AD:$AD,$A30,'Báo cáo'!$Z:$Z,"&lt;="&amp;H$4)+SUMIFS('Báo cáo'!$P:$P,'Báo cáo'!$AD:$AD,$A30,'Báo cáo'!$Z:$Z,"&lt;="&amp;H$4)-SUMIFS('Báo cáo'!$Q:$Q,'Báo cáo'!$AD:$AD,$A30,'Báo cáo'!$AA:$AA,"&lt;="&amp;H$4)</f>
        <v>0</v>
      </c>
      <c r="I30" s="48">
        <f>SUMIFS('Báo cáo'!$O:$O,'Báo cáo'!$AD:$AD,$A30,'Báo cáo'!$Z:$Z,"&lt;="&amp;I$4)+SUMIFS('Báo cáo'!$P:$P,'Báo cáo'!$AD:$AD,$A30,'Báo cáo'!$Z:$Z,"&lt;="&amp;I$4)-SUMIFS('Báo cáo'!$Q:$Q,'Báo cáo'!$AD:$AD,$A30,'Báo cáo'!$AA:$AA,"&lt;="&amp;I$4)</f>
        <v>0</v>
      </c>
      <c r="J30" s="48">
        <f>SUMIFS('Báo cáo'!$O:$O,'Báo cáo'!$AD:$AD,$A30,'Báo cáo'!$Z:$Z,"&lt;="&amp;J$4)+SUMIFS('Báo cáo'!$P:$P,'Báo cáo'!$AD:$AD,$A30,'Báo cáo'!$Z:$Z,"&lt;="&amp;J$4)-SUMIFS('Báo cáo'!$Q:$Q,'Báo cáo'!$AD:$AD,$A30,'Báo cáo'!$AA:$AA,"&lt;="&amp;J$4)</f>
        <v>0</v>
      </c>
      <c r="K30" s="48">
        <f>SUMIFS('Báo cáo'!$O:$O,'Báo cáo'!$AD:$AD,$A30,'Báo cáo'!$Z:$Z,"&lt;="&amp;K$4)+SUMIFS('Báo cáo'!$P:$P,'Báo cáo'!$AD:$AD,$A30,'Báo cáo'!$Z:$Z,"&lt;="&amp;K$4)-SUMIFS('Báo cáo'!$Q:$Q,'Báo cáo'!$AD:$AD,$A30,'Báo cáo'!$AA:$AA,"&lt;="&amp;K$4)</f>
        <v>0</v>
      </c>
      <c r="L30" s="48">
        <f>SUMIFS('Báo cáo'!$O:$O,'Báo cáo'!$AD:$AD,$A30,'Báo cáo'!$Z:$Z,"&lt;="&amp;L$4)+SUMIFS('Báo cáo'!$P:$P,'Báo cáo'!$AD:$AD,$A30,'Báo cáo'!$Z:$Z,"&lt;="&amp;L$4)-SUMIFS('Báo cáo'!$Q:$Q,'Báo cáo'!$AD:$AD,$A30,'Báo cáo'!$AA:$AA,"&lt;="&amp;L$4)</f>
        <v>0</v>
      </c>
      <c r="M30" s="48">
        <f>SUMIFS('Báo cáo'!$O:$O,'Báo cáo'!$AD:$AD,$A30,'Báo cáo'!$Z:$Z,"&lt;="&amp;M$4)+SUMIFS('Báo cáo'!$P:$P,'Báo cáo'!$AD:$AD,$A30,'Báo cáo'!$Z:$Z,"&lt;="&amp;M$4)-SUMIFS('Báo cáo'!$Q:$Q,'Báo cáo'!$AD:$AD,$A30,'Báo cáo'!$AA:$AA,"&lt;="&amp;M$4)</f>
        <v>0</v>
      </c>
      <c r="N30" s="48">
        <f>SUMIFS('Báo cáo'!$O:$O,'Báo cáo'!$AD:$AD,$A30,'Báo cáo'!$Z:$Z,"&lt;="&amp;N$4)+SUMIFS('Báo cáo'!$P:$P,'Báo cáo'!$AD:$AD,$A30,'Báo cáo'!$Z:$Z,"&lt;="&amp;N$4)-SUMIFS('Báo cáo'!$Q:$Q,'Báo cáo'!$AD:$AD,$A30,'Báo cáo'!$AA:$AA,"&lt;="&amp;N$4)</f>
        <v>0</v>
      </c>
    </row>
    <row r="31" spans="1:14" x14ac:dyDescent="0.25">
      <c r="A31"/>
      <c r="B31"/>
      <c r="C31" s="48">
        <f>SUMIFS('Báo cáo'!$O:$O,'Báo cáo'!$AD:$AD,$A31,'Báo cáo'!$Z:$Z,"&lt;="&amp;C$4)+SUMIFS('Báo cáo'!$P:$P,'Báo cáo'!$AD:$AD,$A31,'Báo cáo'!$Z:$Z,"&lt;="&amp;C$4)-SUMIFS('Báo cáo'!$Q:$Q,'Báo cáo'!$AD:$AD,$A31,'Báo cáo'!$AA:$AA,"&lt;="&amp;C$4)</f>
        <v>0</v>
      </c>
      <c r="D31" s="48">
        <f>SUMIFS('Báo cáo'!$O:$O,'Báo cáo'!$AD:$AD,$A31,'Báo cáo'!$Z:$Z,"&lt;="&amp;D$4)+SUMIFS('Báo cáo'!$P:$P,'Báo cáo'!$AD:$AD,$A31,'Báo cáo'!$Z:$Z,"&lt;="&amp;D$4)-SUMIFS('Báo cáo'!$Q:$Q,'Báo cáo'!$AD:$AD,$A31,'Báo cáo'!$AA:$AA,"&lt;="&amp;D$4)</f>
        <v>0</v>
      </c>
      <c r="E31" s="48">
        <f>SUMIFS('Báo cáo'!$O:$O,'Báo cáo'!$AD:$AD,$A31,'Báo cáo'!$Z:$Z,"&lt;="&amp;E$4)+SUMIFS('Báo cáo'!$P:$P,'Báo cáo'!$AD:$AD,$A31,'Báo cáo'!$Z:$Z,"&lt;="&amp;E$4)-SUMIFS('Báo cáo'!$Q:$Q,'Báo cáo'!$AD:$AD,$A31,'Báo cáo'!$AA:$AA,"&lt;="&amp;E$4)</f>
        <v>0</v>
      </c>
      <c r="F31" s="48">
        <f>SUMIFS('Báo cáo'!$O:$O,'Báo cáo'!$AD:$AD,$A31,'Báo cáo'!$Z:$Z,"&lt;="&amp;F$4)+SUMIFS('Báo cáo'!$P:$P,'Báo cáo'!$AD:$AD,$A31,'Báo cáo'!$Z:$Z,"&lt;="&amp;F$4)-SUMIFS('Báo cáo'!$Q:$Q,'Báo cáo'!$AD:$AD,$A31,'Báo cáo'!$AA:$AA,"&lt;="&amp;F$4)</f>
        <v>0</v>
      </c>
      <c r="G31" s="48">
        <f>SUMIFS('Báo cáo'!$O:$O,'Báo cáo'!$AD:$AD,$A31,'Báo cáo'!$Z:$Z,"&lt;="&amp;G$4)+SUMIFS('Báo cáo'!$P:$P,'Báo cáo'!$AD:$AD,$A31,'Báo cáo'!$Z:$Z,"&lt;="&amp;G$4)-SUMIFS('Báo cáo'!$Q:$Q,'Báo cáo'!$AD:$AD,$A31,'Báo cáo'!$AA:$AA,"&lt;="&amp;G$4)</f>
        <v>0</v>
      </c>
      <c r="H31" s="48">
        <f>SUMIFS('Báo cáo'!$O:$O,'Báo cáo'!$AD:$AD,$A31,'Báo cáo'!$Z:$Z,"&lt;="&amp;H$4)+SUMIFS('Báo cáo'!$P:$P,'Báo cáo'!$AD:$AD,$A31,'Báo cáo'!$Z:$Z,"&lt;="&amp;H$4)-SUMIFS('Báo cáo'!$Q:$Q,'Báo cáo'!$AD:$AD,$A31,'Báo cáo'!$AA:$AA,"&lt;="&amp;H$4)</f>
        <v>0</v>
      </c>
      <c r="I31" s="48">
        <f>SUMIFS('Báo cáo'!$O:$O,'Báo cáo'!$AD:$AD,$A31,'Báo cáo'!$Z:$Z,"&lt;="&amp;I$4)+SUMIFS('Báo cáo'!$P:$P,'Báo cáo'!$AD:$AD,$A31,'Báo cáo'!$Z:$Z,"&lt;="&amp;I$4)-SUMIFS('Báo cáo'!$Q:$Q,'Báo cáo'!$AD:$AD,$A31,'Báo cáo'!$AA:$AA,"&lt;="&amp;I$4)</f>
        <v>0</v>
      </c>
      <c r="J31" s="48">
        <f>SUMIFS('Báo cáo'!$O:$O,'Báo cáo'!$AD:$AD,$A31,'Báo cáo'!$Z:$Z,"&lt;="&amp;J$4)+SUMIFS('Báo cáo'!$P:$P,'Báo cáo'!$AD:$AD,$A31,'Báo cáo'!$Z:$Z,"&lt;="&amp;J$4)-SUMIFS('Báo cáo'!$Q:$Q,'Báo cáo'!$AD:$AD,$A31,'Báo cáo'!$AA:$AA,"&lt;="&amp;J$4)</f>
        <v>0</v>
      </c>
      <c r="K31" s="48">
        <f>SUMIFS('Báo cáo'!$O:$O,'Báo cáo'!$AD:$AD,$A31,'Báo cáo'!$Z:$Z,"&lt;="&amp;K$4)+SUMIFS('Báo cáo'!$P:$P,'Báo cáo'!$AD:$AD,$A31,'Báo cáo'!$Z:$Z,"&lt;="&amp;K$4)-SUMIFS('Báo cáo'!$Q:$Q,'Báo cáo'!$AD:$AD,$A31,'Báo cáo'!$AA:$AA,"&lt;="&amp;K$4)</f>
        <v>0</v>
      </c>
      <c r="L31" s="48">
        <f>SUMIFS('Báo cáo'!$O:$O,'Báo cáo'!$AD:$AD,$A31,'Báo cáo'!$Z:$Z,"&lt;="&amp;L$4)+SUMIFS('Báo cáo'!$P:$P,'Báo cáo'!$AD:$AD,$A31,'Báo cáo'!$Z:$Z,"&lt;="&amp;L$4)-SUMIFS('Báo cáo'!$Q:$Q,'Báo cáo'!$AD:$AD,$A31,'Báo cáo'!$AA:$AA,"&lt;="&amp;L$4)</f>
        <v>0</v>
      </c>
      <c r="M31" s="48">
        <f>SUMIFS('Báo cáo'!$O:$O,'Báo cáo'!$AD:$AD,$A31,'Báo cáo'!$Z:$Z,"&lt;="&amp;M$4)+SUMIFS('Báo cáo'!$P:$P,'Báo cáo'!$AD:$AD,$A31,'Báo cáo'!$Z:$Z,"&lt;="&amp;M$4)-SUMIFS('Báo cáo'!$Q:$Q,'Báo cáo'!$AD:$AD,$A31,'Báo cáo'!$AA:$AA,"&lt;="&amp;M$4)</f>
        <v>0</v>
      </c>
      <c r="N31" s="48">
        <f>SUMIFS('Báo cáo'!$O:$O,'Báo cáo'!$AD:$AD,$A31,'Báo cáo'!$Z:$Z,"&lt;="&amp;N$4)+SUMIFS('Báo cáo'!$P:$P,'Báo cáo'!$AD:$AD,$A31,'Báo cáo'!$Z:$Z,"&lt;="&amp;N$4)-SUMIFS('Báo cáo'!$Q:$Q,'Báo cáo'!$AD:$AD,$A31,'Báo cáo'!$AA:$AA,"&lt;="&amp;N$4)</f>
        <v>0</v>
      </c>
    </row>
    <row r="32" spans="1:14" x14ac:dyDescent="0.25">
      <c r="A32"/>
      <c r="B32"/>
      <c r="C32" s="48">
        <f>SUMIFS('Báo cáo'!$O:$O,'Báo cáo'!$AD:$AD,$A32,'Báo cáo'!$Z:$Z,"&lt;="&amp;C$4)+SUMIFS('Báo cáo'!$P:$P,'Báo cáo'!$AD:$AD,$A32,'Báo cáo'!$Z:$Z,"&lt;="&amp;C$4)-SUMIFS('Báo cáo'!$Q:$Q,'Báo cáo'!$AD:$AD,$A32,'Báo cáo'!$AA:$AA,"&lt;="&amp;C$4)</f>
        <v>0</v>
      </c>
      <c r="D32" s="48">
        <f>SUMIFS('Báo cáo'!$O:$O,'Báo cáo'!$AD:$AD,$A32,'Báo cáo'!$Z:$Z,"&lt;="&amp;D$4)+SUMIFS('Báo cáo'!$P:$P,'Báo cáo'!$AD:$AD,$A32,'Báo cáo'!$Z:$Z,"&lt;="&amp;D$4)-SUMIFS('Báo cáo'!$Q:$Q,'Báo cáo'!$AD:$AD,$A32,'Báo cáo'!$AA:$AA,"&lt;="&amp;D$4)</f>
        <v>0</v>
      </c>
      <c r="E32" s="48">
        <f>SUMIFS('Báo cáo'!$O:$O,'Báo cáo'!$AD:$AD,$A32,'Báo cáo'!$Z:$Z,"&lt;="&amp;E$4)+SUMIFS('Báo cáo'!$P:$P,'Báo cáo'!$AD:$AD,$A32,'Báo cáo'!$Z:$Z,"&lt;="&amp;E$4)-SUMIFS('Báo cáo'!$Q:$Q,'Báo cáo'!$AD:$AD,$A32,'Báo cáo'!$AA:$AA,"&lt;="&amp;E$4)</f>
        <v>0</v>
      </c>
      <c r="F32" s="48">
        <f>SUMIFS('Báo cáo'!$O:$O,'Báo cáo'!$AD:$AD,$A32,'Báo cáo'!$Z:$Z,"&lt;="&amp;F$4)+SUMIFS('Báo cáo'!$P:$P,'Báo cáo'!$AD:$AD,$A32,'Báo cáo'!$Z:$Z,"&lt;="&amp;F$4)-SUMIFS('Báo cáo'!$Q:$Q,'Báo cáo'!$AD:$AD,$A32,'Báo cáo'!$AA:$AA,"&lt;="&amp;F$4)</f>
        <v>0</v>
      </c>
      <c r="G32" s="48">
        <f>SUMIFS('Báo cáo'!$O:$O,'Báo cáo'!$AD:$AD,$A32,'Báo cáo'!$Z:$Z,"&lt;="&amp;G$4)+SUMIFS('Báo cáo'!$P:$P,'Báo cáo'!$AD:$AD,$A32,'Báo cáo'!$Z:$Z,"&lt;="&amp;G$4)-SUMIFS('Báo cáo'!$Q:$Q,'Báo cáo'!$AD:$AD,$A32,'Báo cáo'!$AA:$AA,"&lt;="&amp;G$4)</f>
        <v>0</v>
      </c>
      <c r="H32" s="48">
        <f>SUMIFS('Báo cáo'!$O:$O,'Báo cáo'!$AD:$AD,$A32,'Báo cáo'!$Z:$Z,"&lt;="&amp;H$4)+SUMIFS('Báo cáo'!$P:$P,'Báo cáo'!$AD:$AD,$A32,'Báo cáo'!$Z:$Z,"&lt;="&amp;H$4)-SUMIFS('Báo cáo'!$Q:$Q,'Báo cáo'!$AD:$AD,$A32,'Báo cáo'!$AA:$AA,"&lt;="&amp;H$4)</f>
        <v>0</v>
      </c>
      <c r="I32" s="48">
        <f>SUMIFS('Báo cáo'!$O:$O,'Báo cáo'!$AD:$AD,$A32,'Báo cáo'!$Z:$Z,"&lt;="&amp;I$4)+SUMIFS('Báo cáo'!$P:$P,'Báo cáo'!$AD:$AD,$A32,'Báo cáo'!$Z:$Z,"&lt;="&amp;I$4)-SUMIFS('Báo cáo'!$Q:$Q,'Báo cáo'!$AD:$AD,$A32,'Báo cáo'!$AA:$AA,"&lt;="&amp;I$4)</f>
        <v>0</v>
      </c>
      <c r="J32" s="48">
        <f>SUMIFS('Báo cáo'!$O:$O,'Báo cáo'!$AD:$AD,$A32,'Báo cáo'!$Z:$Z,"&lt;="&amp;J$4)+SUMIFS('Báo cáo'!$P:$P,'Báo cáo'!$AD:$AD,$A32,'Báo cáo'!$Z:$Z,"&lt;="&amp;J$4)-SUMIFS('Báo cáo'!$Q:$Q,'Báo cáo'!$AD:$AD,$A32,'Báo cáo'!$AA:$AA,"&lt;="&amp;J$4)</f>
        <v>0</v>
      </c>
      <c r="K32" s="48">
        <f>SUMIFS('Báo cáo'!$O:$O,'Báo cáo'!$AD:$AD,$A32,'Báo cáo'!$Z:$Z,"&lt;="&amp;K$4)+SUMIFS('Báo cáo'!$P:$P,'Báo cáo'!$AD:$AD,$A32,'Báo cáo'!$Z:$Z,"&lt;="&amp;K$4)-SUMIFS('Báo cáo'!$Q:$Q,'Báo cáo'!$AD:$AD,$A32,'Báo cáo'!$AA:$AA,"&lt;="&amp;K$4)</f>
        <v>0</v>
      </c>
      <c r="L32" s="48">
        <f>SUMIFS('Báo cáo'!$O:$O,'Báo cáo'!$AD:$AD,$A32,'Báo cáo'!$Z:$Z,"&lt;="&amp;L$4)+SUMIFS('Báo cáo'!$P:$P,'Báo cáo'!$AD:$AD,$A32,'Báo cáo'!$Z:$Z,"&lt;="&amp;L$4)-SUMIFS('Báo cáo'!$Q:$Q,'Báo cáo'!$AD:$AD,$A32,'Báo cáo'!$AA:$AA,"&lt;="&amp;L$4)</f>
        <v>0</v>
      </c>
      <c r="M32" s="48">
        <f>SUMIFS('Báo cáo'!$O:$O,'Báo cáo'!$AD:$AD,$A32,'Báo cáo'!$Z:$Z,"&lt;="&amp;M$4)+SUMIFS('Báo cáo'!$P:$P,'Báo cáo'!$AD:$AD,$A32,'Báo cáo'!$Z:$Z,"&lt;="&amp;M$4)-SUMIFS('Báo cáo'!$Q:$Q,'Báo cáo'!$AD:$AD,$A32,'Báo cáo'!$AA:$AA,"&lt;="&amp;M$4)</f>
        <v>0</v>
      </c>
      <c r="N32" s="48">
        <f>SUMIFS('Báo cáo'!$O:$O,'Báo cáo'!$AD:$AD,$A32,'Báo cáo'!$Z:$Z,"&lt;="&amp;N$4)+SUMIFS('Báo cáo'!$P:$P,'Báo cáo'!$AD:$AD,$A32,'Báo cáo'!$Z:$Z,"&lt;="&amp;N$4)-SUMIFS('Báo cáo'!$Q:$Q,'Báo cáo'!$AD:$AD,$A32,'Báo cáo'!$AA:$AA,"&lt;="&amp;N$4)</f>
        <v>0</v>
      </c>
    </row>
  </sheetData>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sheetPr>
  <dimension ref="A1:AH849"/>
  <sheetViews>
    <sheetView tabSelected="1" zoomScaleNormal="100" workbookViewId="0">
      <pane ySplit="3" topLeftCell="A790" activePane="bottomLeft" state="frozen"/>
      <selection pane="bottomLeft" activeCell="C795" sqref="C795"/>
    </sheetView>
  </sheetViews>
  <sheetFormatPr defaultColWidth="9.140625" defaultRowHeight="25.5" customHeight="1" x14ac:dyDescent="0.25"/>
  <cols>
    <col min="1" max="1" width="17.7109375" style="3" bestFit="1" customWidth="1"/>
    <col min="2" max="2" width="51.42578125" style="3" customWidth="1"/>
    <col min="3" max="3" width="15" style="4" customWidth="1"/>
    <col min="4" max="4" width="14.28515625" style="5" customWidth="1"/>
    <col min="5" max="5" width="13.5703125" style="4" customWidth="1"/>
    <col min="6" max="6" width="15" style="2" customWidth="1"/>
    <col min="7" max="7" width="44.85546875" style="2" customWidth="1"/>
    <col min="8" max="8" width="13.42578125" style="2" customWidth="1"/>
    <col min="9" max="9" width="9.42578125" style="2" customWidth="1"/>
    <col min="10" max="10" width="13.28515625" style="2" customWidth="1"/>
    <col min="11" max="11" width="14.85546875" style="7" bestFit="1" customWidth="1"/>
    <col min="12" max="12" width="12.85546875" hidden="1" customWidth="1"/>
    <col min="13" max="13" width="12.85546875" style="6" hidden="1" customWidth="1"/>
    <col min="14" max="14" width="17.140625" style="7" hidden="1" customWidth="1"/>
    <col min="15" max="15" width="16.28515625" style="18" hidden="1" customWidth="1"/>
    <col min="16" max="16" width="16.28515625" style="7" hidden="1" customWidth="1"/>
    <col min="17" max="17" width="16.28515625" style="18" hidden="1" customWidth="1"/>
    <col min="18" max="18" width="20.5703125" hidden="1" customWidth="1"/>
    <col min="19" max="19" width="16.140625" style="21" hidden="1" customWidth="1"/>
    <col min="20" max="20" width="0" hidden="1" customWidth="1"/>
    <col min="21" max="21" width="12.85546875" style="7" hidden="1" customWidth="1"/>
    <col min="22" max="22" width="0" hidden="1" customWidth="1"/>
    <col min="23" max="23" width="8.85546875" style="18" hidden="1" customWidth="1"/>
    <col min="24" max="24" width="7.85546875" style="18" hidden="1" customWidth="1"/>
    <col min="25" max="25" width="43.28515625" style="7" hidden="1" customWidth="1"/>
    <col min="26" max="26" width="7.42578125" style="46" hidden="1" customWidth="1"/>
    <col min="27" max="27" width="9.7109375" style="46" hidden="1" customWidth="1"/>
    <col min="28" max="28" width="15.7109375" style="8" hidden="1" customWidth="1"/>
    <col min="29" max="29" width="16.5703125" style="2" hidden="1" customWidth="1"/>
    <col min="30" max="30" width="14.28515625" style="2" hidden="1" customWidth="1"/>
    <col min="31" max="31" width="18.28515625" style="2" hidden="1" customWidth="1"/>
    <col min="32" max="32" width="0" style="2" hidden="1" customWidth="1"/>
    <col min="33" max="33" width="9.140625" style="2"/>
    <col min="34" max="34" width="9.140625" style="6"/>
    <col min="35" max="16384" width="9.140625" style="2"/>
  </cols>
  <sheetData>
    <row r="1" spans="1:34" ht="25.5" customHeight="1" x14ac:dyDescent="0.2">
      <c r="A1" s="1" t="s">
        <v>1</v>
      </c>
      <c r="B1" s="1"/>
      <c r="C1" s="1"/>
      <c r="D1" s="1"/>
      <c r="E1" s="1"/>
      <c r="F1" s="1"/>
      <c r="G1" s="1"/>
      <c r="H1" s="1"/>
      <c r="I1" s="1"/>
      <c r="J1" s="1"/>
      <c r="K1" s="1"/>
      <c r="L1" s="1"/>
      <c r="M1" s="19"/>
      <c r="N1" s="1"/>
      <c r="O1" s="16"/>
      <c r="P1" s="1"/>
      <c r="Q1" s="34">
        <f>+SUBTOTAL(9,$O$3:$P$1048576)</f>
        <v>-421045888</v>
      </c>
      <c r="R1" s="61"/>
      <c r="S1" s="19"/>
      <c r="T1" s="1"/>
      <c r="U1" s="1"/>
      <c r="V1" s="16"/>
      <c r="W1" s="1"/>
      <c r="X1" s="16"/>
      <c r="Y1" s="1"/>
      <c r="Z1" s="45"/>
      <c r="AB1" s="2"/>
    </row>
    <row r="2" spans="1:34" ht="25.5" customHeight="1" x14ac:dyDescent="0.2">
      <c r="A2" s="1" t="s">
        <v>4</v>
      </c>
      <c r="B2" s="1"/>
      <c r="C2" s="1"/>
      <c r="D2" s="1"/>
      <c r="E2" s="1"/>
      <c r="F2" s="1"/>
      <c r="G2" s="1"/>
      <c r="H2" s="1"/>
      <c r="I2" s="1"/>
      <c r="J2" s="1"/>
      <c r="K2" s="1"/>
      <c r="L2" s="1"/>
      <c r="M2" s="19"/>
      <c r="N2" s="1"/>
      <c r="O2" s="16"/>
      <c r="P2" s="1"/>
      <c r="Q2" s="16"/>
      <c r="R2" s="1"/>
      <c r="S2" s="19"/>
      <c r="T2" s="1"/>
      <c r="U2" s="1"/>
      <c r="V2" s="16"/>
      <c r="W2" s="1"/>
      <c r="X2" s="16"/>
      <c r="Y2" s="1"/>
      <c r="Z2" s="45"/>
      <c r="AB2" s="2"/>
    </row>
    <row r="3" spans="1:34" ht="25.5" customHeight="1" x14ac:dyDescent="0.2">
      <c r="A3" s="9" t="s">
        <v>8</v>
      </c>
      <c r="B3" s="9" t="s">
        <v>19</v>
      </c>
      <c r="C3" s="10" t="s">
        <v>11</v>
      </c>
      <c r="D3" s="11" t="s">
        <v>12</v>
      </c>
      <c r="E3" s="10" t="s">
        <v>5</v>
      </c>
      <c r="F3" s="11" t="s">
        <v>0</v>
      </c>
      <c r="G3" s="11" t="s">
        <v>14</v>
      </c>
      <c r="H3" s="12" t="s">
        <v>9</v>
      </c>
      <c r="I3" s="12" t="s">
        <v>20</v>
      </c>
      <c r="J3" s="12" t="s">
        <v>21</v>
      </c>
      <c r="K3" s="13" t="s">
        <v>23</v>
      </c>
      <c r="L3" s="13" t="s">
        <v>22</v>
      </c>
      <c r="M3" s="22" t="s">
        <v>17</v>
      </c>
      <c r="N3" s="13" t="s">
        <v>18</v>
      </c>
      <c r="O3" s="17" t="s">
        <v>15</v>
      </c>
      <c r="P3" s="14" t="s">
        <v>24</v>
      </c>
      <c r="Q3" s="17" t="s">
        <v>25</v>
      </c>
      <c r="R3" s="14" t="s">
        <v>3</v>
      </c>
      <c r="S3" s="20" t="s">
        <v>26</v>
      </c>
      <c r="T3" s="14" t="s">
        <v>2</v>
      </c>
      <c r="U3" s="14" t="s">
        <v>6</v>
      </c>
      <c r="V3" s="17" t="s">
        <v>7</v>
      </c>
      <c r="W3" s="15" t="s">
        <v>16</v>
      </c>
      <c r="X3" s="17" t="s">
        <v>13</v>
      </c>
      <c r="Y3" s="15" t="s">
        <v>10</v>
      </c>
      <c r="Z3" s="44" t="s">
        <v>27</v>
      </c>
      <c r="AA3" s="44" t="s">
        <v>28</v>
      </c>
      <c r="AB3" s="43" t="s">
        <v>8803</v>
      </c>
      <c r="AC3" s="43" t="s">
        <v>8804</v>
      </c>
      <c r="AD3" s="41" t="s">
        <v>8805</v>
      </c>
      <c r="AE3" s="41" t="s">
        <v>8806</v>
      </c>
      <c r="AF3" s="41" t="s">
        <v>8807</v>
      </c>
      <c r="AG3" s="117" t="s">
        <v>16840</v>
      </c>
      <c r="AH3" s="118" t="s">
        <v>16841</v>
      </c>
    </row>
    <row r="4" spans="1:34" ht="25.5" hidden="1" customHeight="1" x14ac:dyDescent="0.2">
      <c r="A4" s="29" t="s">
        <v>10288</v>
      </c>
      <c r="B4" s="29" t="s">
        <v>683</v>
      </c>
      <c r="C4" s="35">
        <v>45939</v>
      </c>
      <c r="D4" s="29" t="s">
        <v>829</v>
      </c>
      <c r="E4" s="35">
        <v>45939</v>
      </c>
      <c r="F4" s="29">
        <v>65712</v>
      </c>
      <c r="G4" s="29" t="s">
        <v>830</v>
      </c>
      <c r="H4" s="36">
        <v>1567350</v>
      </c>
      <c r="I4" s="32">
        <v>0</v>
      </c>
      <c r="J4" s="36">
        <v>125388</v>
      </c>
      <c r="K4" s="36">
        <v>1692738</v>
      </c>
      <c r="L4" s="7" t="s">
        <v>42</v>
      </c>
      <c r="M4" s="6">
        <v>46034</v>
      </c>
      <c r="O4" s="33">
        <f>IF(Table1[[#This Row],[Phân loại]]="Tồn đầu kỳ",Table1[[#This Row],[Tổng giá trị]],0)</f>
        <v>1692738</v>
      </c>
      <c r="P4" s="7">
        <f>IF(Table1[[#This Row],[Số còn phải thu ĐK]]&lt;&gt;0,0,IF(Table1[[#This Row],[Phân loại]]="Bán hàng",Table1[[#This Row],[Tổng giá trị]],-Table1[[#This Row],[Tổng giá trị]]))</f>
        <v>0</v>
      </c>
      <c r="Q4" s="33">
        <f t="shared" ref="Q4:Q6" si="0">IF(M4&lt;&gt;"",IF(O4&lt;&gt;0,O4,P4),0)</f>
        <v>1692738</v>
      </c>
      <c r="R4" s="7">
        <f>Table1[[#This Row],[Số còn phải thu ĐK]]+Table1[[#This Row],[Giá Trị HD sau CK]]-Table1[[#This Row],[Số tiền đã thu]]</f>
        <v>0</v>
      </c>
      <c r="S4" s="6">
        <f>IF(Table1[[#This Row],[Ngày hóa đơn]]&lt;&gt;"",Table1[[#This Row],[Ngày hóa đơn]],IF(Table1[[#This Row],[Ngày hạch toán]]&lt;&gt;"",Table1[[#This Row],[Ngày hạch toán]],""))</f>
        <v>45939</v>
      </c>
      <c r="T4" s="7"/>
      <c r="U4" s="6">
        <f>IF(Table1[[#This Row],[Ngày tính CN]]="","",S4+T4)</f>
        <v>45939</v>
      </c>
      <c r="V4" s="33">
        <f ca="1">IF(Table1[[#This Row],[Hạn thanh toán]]="","",IF((U4-NOW())&lt;0,0,(U4-NOW())))</f>
        <v>0</v>
      </c>
      <c r="W4" s="33"/>
      <c r="X4" s="33" t="str">
        <f t="shared" ref="X4:X6" ca="1" si="1">IF(OR(U4="",R4=0),"",IF((U4-NOW())&lt;0,-(U4-NOW()),0))</f>
        <v/>
      </c>
      <c r="Y4" s="2" t="str">
        <f t="shared" ref="Y4:Y6" si="2">IF(R4=0,"Đã thanh toán",IF(X4="","",IF(X4&lt;=0,"Chưa đến hạn thanh toán",IF(X4&lt;=30,"Nợ quá hạn 30 ngày",IF(X4&lt;=60,"Nợ quá hạn từ 30 ngày đến 60 ngày",IF(X4&lt;=90,"Nợ quá hạn từ 60 ngày đến 90 ngày",IF(X4&lt;=120,"Nợ quá hạn từ 90 ngày đến 120 ngày","Nợ quá hạn hơn 120 ngày có khả năng mất thanh toán")))))))</f>
        <v>Đã thanh toán</v>
      </c>
      <c r="Z4" s="46">
        <f t="shared" ref="Z4:Z6" si="3">IF(S4="","",S4)</f>
        <v>45939</v>
      </c>
      <c r="AA4" s="46">
        <f t="shared" ref="AA4:AA6" si="4">IF(M4="","",M4)</f>
        <v>46034</v>
      </c>
      <c r="AD4" s="2" t="str">
        <f>VLOOKUP($A4,MA_KH!$A:$V,MA_KH!U$1,0)</f>
        <v>LOTTE</v>
      </c>
      <c r="AE4" s="2" t="str">
        <f>VLOOKUP($A4,MA_KH!$A:$V,MA_KH!V$1,0)</f>
        <v>CÔNG TY CỔ PHẦN TRUNG TÂM THƯƠNG MẠI LOTTE VIỆT NAM</v>
      </c>
      <c r="AF4" s="2" t="str">
        <f>VLOOKUP($A4,MA_KH!$A:$V,MA_KH!H$1,0)</f>
        <v>SG011</v>
      </c>
      <c r="AG4" s="96">
        <f>VALUE(Table1[[#This Row],[Số hóa đơn]])</f>
        <v>65712</v>
      </c>
      <c r="AH4" s="94">
        <f>_xlfn.XLOOKUP(Table1[[#This Row],[Column1]],CTTT_Lotte!R:R,CTTT_Lotte!O:O)</f>
        <v>46034</v>
      </c>
    </row>
    <row r="5" spans="1:34" ht="25.5" hidden="1" customHeight="1" x14ac:dyDescent="0.2">
      <c r="A5" s="29" t="s">
        <v>10293</v>
      </c>
      <c r="B5" s="29" t="s">
        <v>621</v>
      </c>
      <c r="C5" s="35">
        <v>45940</v>
      </c>
      <c r="D5" s="29" t="s">
        <v>831</v>
      </c>
      <c r="E5" s="35">
        <v>45940</v>
      </c>
      <c r="F5" s="29">
        <v>66818</v>
      </c>
      <c r="G5" s="29" t="s">
        <v>832</v>
      </c>
      <c r="H5" s="36">
        <v>2688660</v>
      </c>
      <c r="I5" s="32">
        <v>0</v>
      </c>
      <c r="J5" s="36">
        <v>215093</v>
      </c>
      <c r="K5" s="36">
        <v>2903753</v>
      </c>
      <c r="L5" s="7" t="s">
        <v>42</v>
      </c>
      <c r="M5" s="6">
        <v>46034</v>
      </c>
      <c r="O5" s="33">
        <f>IF(Table1[[#This Row],[Phân loại]]="Tồn đầu kỳ",Table1[[#This Row],[Tổng giá trị]],0)</f>
        <v>2903753</v>
      </c>
      <c r="P5" s="7">
        <f>IF(Table1[[#This Row],[Số còn phải thu ĐK]]&lt;&gt;0,0,IF(Table1[[#This Row],[Phân loại]]="Bán hàng",Table1[[#This Row],[Tổng giá trị]],-Table1[[#This Row],[Tổng giá trị]]))</f>
        <v>0</v>
      </c>
      <c r="Q5" s="33">
        <f t="shared" si="0"/>
        <v>2903753</v>
      </c>
      <c r="R5" s="7">
        <f>Table1[[#This Row],[Số còn phải thu ĐK]]+Table1[[#This Row],[Giá Trị HD sau CK]]-Table1[[#This Row],[Số tiền đã thu]]</f>
        <v>0</v>
      </c>
      <c r="S5" s="6">
        <f>IF(Table1[[#This Row],[Ngày hóa đơn]]&lt;&gt;"",Table1[[#This Row],[Ngày hóa đơn]],IF(Table1[[#This Row],[Ngày hạch toán]]&lt;&gt;"",Table1[[#This Row],[Ngày hạch toán]],""))</f>
        <v>45940</v>
      </c>
      <c r="T5" s="7"/>
      <c r="U5" s="6">
        <f>IF(Table1[[#This Row],[Ngày tính CN]]="","",S5+T5)</f>
        <v>45940</v>
      </c>
      <c r="V5" s="33">
        <f ca="1">IF(Table1[[#This Row],[Hạn thanh toán]]="","",IF((U5-NOW())&lt;0,0,(U5-NOW())))</f>
        <v>0</v>
      </c>
      <c r="W5" s="33"/>
      <c r="X5" s="33" t="str">
        <f t="shared" ca="1" si="1"/>
        <v/>
      </c>
      <c r="Y5" s="2" t="str">
        <f t="shared" si="2"/>
        <v>Đã thanh toán</v>
      </c>
      <c r="Z5" s="46">
        <f t="shared" si="3"/>
        <v>45940</v>
      </c>
      <c r="AA5" s="46">
        <f t="shared" si="4"/>
        <v>46034</v>
      </c>
      <c r="AD5" s="2" t="str">
        <f>VLOOKUP($A5,MA_KH!$A:$V,MA_KH!U$1,0)</f>
        <v>LOTTE</v>
      </c>
      <c r="AE5" s="2" t="str">
        <f>VLOOKUP($A5,MA_KH!$A:$V,MA_KH!V$1,0)</f>
        <v>CÔNG TY CỔ PHẦN TRUNG TÂM THƯƠNG MẠI LOTTE VIỆT NAM</v>
      </c>
      <c r="AF5" s="2" t="str">
        <f>VLOOKUP($A5,MA_KH!$A:$V,MA_KH!H$1,0)</f>
        <v>SG009</v>
      </c>
      <c r="AG5" s="96">
        <f>VALUE(Table1[[#This Row],[Số hóa đơn]])</f>
        <v>66818</v>
      </c>
      <c r="AH5" s="94">
        <f>_xlfn.XLOOKUP(Table1[[#This Row],[Column1]],CTTT_Lotte!R:R,CTTT_Lotte!O:O)</f>
        <v>46034</v>
      </c>
    </row>
    <row r="6" spans="1:34" ht="25.5" hidden="1" customHeight="1" x14ac:dyDescent="0.2">
      <c r="A6" s="37" t="s">
        <v>10293</v>
      </c>
      <c r="B6" s="37" t="s">
        <v>621</v>
      </c>
      <c r="C6" s="38">
        <v>45944</v>
      </c>
      <c r="D6" s="37" t="s">
        <v>833</v>
      </c>
      <c r="E6" s="38">
        <v>45944</v>
      </c>
      <c r="F6" s="37">
        <v>67114</v>
      </c>
      <c r="G6" s="37" t="s">
        <v>834</v>
      </c>
      <c r="H6" s="39">
        <v>4176755</v>
      </c>
      <c r="I6" s="40">
        <v>0</v>
      </c>
      <c r="J6" s="39">
        <v>334140</v>
      </c>
      <c r="K6" s="39">
        <v>4510895</v>
      </c>
      <c r="L6" s="7" t="s">
        <v>42</v>
      </c>
      <c r="M6" s="6">
        <v>46034</v>
      </c>
      <c r="O6" s="33">
        <f>IF(Table1[[#This Row],[Phân loại]]="Tồn đầu kỳ",Table1[[#This Row],[Tổng giá trị]],0)</f>
        <v>4510895</v>
      </c>
      <c r="P6" s="7">
        <f>IF(Table1[[#This Row],[Số còn phải thu ĐK]]&lt;&gt;0,0,IF(Table1[[#This Row],[Phân loại]]="Bán hàng",Table1[[#This Row],[Tổng giá trị]],-Table1[[#This Row],[Tổng giá trị]]))</f>
        <v>0</v>
      </c>
      <c r="Q6" s="33">
        <f t="shared" si="0"/>
        <v>4510895</v>
      </c>
      <c r="R6" s="7">
        <f>Table1[[#This Row],[Số còn phải thu ĐK]]+Table1[[#This Row],[Giá Trị HD sau CK]]-Table1[[#This Row],[Số tiền đã thu]]</f>
        <v>0</v>
      </c>
      <c r="S6" s="6">
        <f>IF(Table1[[#This Row],[Ngày hóa đơn]]&lt;&gt;"",Table1[[#This Row],[Ngày hóa đơn]],IF(Table1[[#This Row],[Ngày hạch toán]]&lt;&gt;"",Table1[[#This Row],[Ngày hạch toán]],""))</f>
        <v>45944</v>
      </c>
      <c r="T6" s="7"/>
      <c r="U6" s="6">
        <f>IF(Table1[[#This Row],[Ngày tính CN]]="","",S6+T6)</f>
        <v>45944</v>
      </c>
      <c r="V6" s="33">
        <f ca="1">IF(Table1[[#This Row],[Hạn thanh toán]]="","",IF((U6-NOW())&lt;0,0,(U6-NOW())))</f>
        <v>0</v>
      </c>
      <c r="W6" s="33"/>
      <c r="X6" s="33" t="str">
        <f t="shared" ca="1" si="1"/>
        <v/>
      </c>
      <c r="Y6" s="2" t="str">
        <f t="shared" si="2"/>
        <v>Đã thanh toán</v>
      </c>
      <c r="Z6" s="46">
        <f t="shared" si="3"/>
        <v>45944</v>
      </c>
      <c r="AA6" s="46">
        <f t="shared" si="4"/>
        <v>46034</v>
      </c>
      <c r="AD6" s="2" t="str">
        <f>VLOOKUP($A6,MA_KH!$A:$V,MA_KH!U$1,0)</f>
        <v>LOTTE</v>
      </c>
      <c r="AE6" s="2" t="str">
        <f>VLOOKUP($A6,MA_KH!$A:$V,MA_KH!V$1,0)</f>
        <v>CÔNG TY CỔ PHẦN TRUNG TÂM THƯƠNG MẠI LOTTE VIỆT NAM</v>
      </c>
      <c r="AF6" s="2" t="str">
        <f>VLOOKUP($A6,MA_KH!$A:$V,MA_KH!H$1,0)</f>
        <v>SG009</v>
      </c>
      <c r="AG6" s="96">
        <f>VALUE(Table1[[#This Row],[Số hóa đơn]])</f>
        <v>67114</v>
      </c>
      <c r="AH6" s="94">
        <f>_xlfn.XLOOKUP(Table1[[#This Row],[Column1]],CTTT_Lotte!R:R,CTTT_Lotte!O:O)</f>
        <v>46034</v>
      </c>
    </row>
    <row r="7" spans="1:34" ht="25.5" hidden="1" customHeight="1" x14ac:dyDescent="0.2">
      <c r="A7" s="49" t="s">
        <v>10301</v>
      </c>
      <c r="B7" s="49" t="s">
        <v>463</v>
      </c>
      <c r="C7" s="50">
        <v>45972</v>
      </c>
      <c r="D7" s="49" t="s">
        <v>8810</v>
      </c>
      <c r="E7" s="50">
        <v>45972</v>
      </c>
      <c r="F7" s="49">
        <v>74901</v>
      </c>
      <c r="G7" s="49" t="s">
        <v>8811</v>
      </c>
      <c r="H7" s="51">
        <v>4196020</v>
      </c>
      <c r="I7" s="52">
        <v>0</v>
      </c>
      <c r="J7" s="51">
        <v>335682</v>
      </c>
      <c r="K7" s="51">
        <v>4531702</v>
      </c>
      <c r="L7" s="7" t="s">
        <v>42</v>
      </c>
      <c r="M7" s="6">
        <v>46034</v>
      </c>
      <c r="O7" s="33">
        <f>IF(Table1[[#This Row],[Phân loại]]="Tồn đầu kỳ",Table1[[#This Row],[Tổng giá trị]],0)</f>
        <v>4531702</v>
      </c>
      <c r="P7" s="7">
        <f>IF(Table1[[#This Row],[Số còn phải thu ĐK]]&lt;&gt;0,0,IF(Table1[[#This Row],[Phân loại]]="Bán hàng",Table1[[#This Row],[Tổng giá trị]],-Table1[[#This Row],[Tổng giá trị]]))</f>
        <v>0</v>
      </c>
      <c r="Q7" s="33">
        <f t="shared" ref="Q7:Q8" si="5">IF(M7&lt;&gt;"",IF(O7&lt;&gt;0,O7,P7),0)</f>
        <v>4531702</v>
      </c>
      <c r="R7" s="7">
        <f>Table1[[#This Row],[Số còn phải thu ĐK]]+Table1[[#This Row],[Giá Trị HD sau CK]]-Table1[[#This Row],[Số tiền đã thu]]</f>
        <v>0</v>
      </c>
      <c r="S7" s="6">
        <f>IF(Table1[[#This Row],[Ngày hóa đơn]]&lt;&gt;"",Table1[[#This Row],[Ngày hóa đơn]],IF(Table1[[#This Row],[Ngày hạch toán]]&lt;&gt;"",Table1[[#This Row],[Ngày hạch toán]],""))</f>
        <v>45972</v>
      </c>
      <c r="T7" s="7"/>
      <c r="U7" s="6">
        <f>IF(Table1[[#This Row],[Ngày tính CN]]="","",S7+T7)</f>
        <v>45972</v>
      </c>
      <c r="V7" s="33">
        <f ca="1">IF(Table1[[#This Row],[Hạn thanh toán]]="","",IF((U7-NOW())&lt;0,0,(U7-NOW())))</f>
        <v>0</v>
      </c>
      <c r="W7" s="33"/>
      <c r="X7" s="33" t="str">
        <f t="shared" ref="X7:X8" ca="1" si="6">IF(OR(U7="",R7=0),"",IF((U7-NOW())&lt;0,-(U7-NOW()),0))</f>
        <v/>
      </c>
      <c r="Y7" s="2" t="str">
        <f t="shared" ref="Y7:Y8" si="7">IF(R7=0,"Đã thanh toán",IF(X7="","",IF(X7&lt;=0,"Chưa đến hạn thanh toán",IF(X7&lt;=30,"Nợ quá hạn 30 ngày",IF(X7&lt;=60,"Nợ quá hạn từ 30 ngày đến 60 ngày",IF(X7&lt;=90,"Nợ quá hạn từ 60 ngày đến 90 ngày",IF(X7&lt;=120,"Nợ quá hạn từ 90 ngày đến 120 ngày","Nợ quá hạn hơn 120 ngày có khả năng mất thanh toán")))))))</f>
        <v>Đã thanh toán</v>
      </c>
      <c r="Z7" s="46">
        <f t="shared" ref="Z7:Z33" si="8">IF(S7="","",S7)</f>
        <v>45972</v>
      </c>
      <c r="AA7" s="46">
        <f t="shared" ref="AA7:AA33" si="9">IF(M7="","",M7)</f>
        <v>46034</v>
      </c>
      <c r="AD7" s="2" t="str">
        <f>VLOOKUP($A7,MA_KH!$A:$V,MA_KH!U$1,0)</f>
        <v>LOTTE</v>
      </c>
      <c r="AE7" s="2" t="str">
        <f>VLOOKUP($A7,MA_KH!$A:$V,MA_KH!V$1,0)</f>
        <v>CÔNG TY CỔ PHẦN TRUNG TÂM THƯƠNG MẠI LOTTE VIỆT NAM</v>
      </c>
      <c r="AF7" s="2" t="str">
        <f>VLOOKUP($A7,MA_KH!$A:$V,MA_KH!H$1,0)</f>
        <v>SG002</v>
      </c>
      <c r="AG7" s="96">
        <f>VALUE(Table1[[#This Row],[Số hóa đơn]])</f>
        <v>74901</v>
      </c>
      <c r="AH7" s="94">
        <f>_xlfn.XLOOKUP(Table1[[#This Row],[Column1]],CTTT_Lotte!R:R,CTTT_Lotte!O:O)</f>
        <v>46034</v>
      </c>
    </row>
    <row r="8" spans="1:34" ht="25.5" hidden="1" customHeight="1" x14ac:dyDescent="0.2">
      <c r="A8" s="53" t="s">
        <v>10300</v>
      </c>
      <c r="B8" s="53" t="s">
        <v>610</v>
      </c>
      <c r="C8" s="54">
        <v>45972</v>
      </c>
      <c r="D8" s="53" t="s">
        <v>8812</v>
      </c>
      <c r="E8" s="54">
        <v>45972</v>
      </c>
      <c r="F8" s="53">
        <v>74903</v>
      </c>
      <c r="G8" s="53" t="s">
        <v>8813</v>
      </c>
      <c r="H8" s="55">
        <v>3409230</v>
      </c>
      <c r="I8" s="56">
        <v>0</v>
      </c>
      <c r="J8" s="55">
        <v>272738</v>
      </c>
      <c r="K8" s="55">
        <v>3681968</v>
      </c>
      <c r="L8" s="7" t="s">
        <v>42</v>
      </c>
      <c r="M8" s="6">
        <v>46034</v>
      </c>
      <c r="O8" s="33">
        <f>IF(Table1[[#This Row],[Phân loại]]="Tồn đầu kỳ",Table1[[#This Row],[Tổng giá trị]],0)</f>
        <v>3681968</v>
      </c>
      <c r="P8" s="7">
        <f>IF(Table1[[#This Row],[Số còn phải thu ĐK]]&lt;&gt;0,0,IF(Table1[[#This Row],[Phân loại]]="Bán hàng",Table1[[#This Row],[Tổng giá trị]],-Table1[[#This Row],[Tổng giá trị]]))</f>
        <v>0</v>
      </c>
      <c r="Q8" s="33">
        <f t="shared" si="5"/>
        <v>3681968</v>
      </c>
      <c r="R8" s="7">
        <f>Table1[[#This Row],[Số còn phải thu ĐK]]+Table1[[#This Row],[Giá Trị HD sau CK]]-Table1[[#This Row],[Số tiền đã thu]]</f>
        <v>0</v>
      </c>
      <c r="S8" s="6">
        <f>IF(Table1[[#This Row],[Ngày hóa đơn]]&lt;&gt;"",Table1[[#This Row],[Ngày hóa đơn]],IF(Table1[[#This Row],[Ngày hạch toán]]&lt;&gt;"",Table1[[#This Row],[Ngày hạch toán]],""))</f>
        <v>45972</v>
      </c>
      <c r="T8" s="7"/>
      <c r="U8" s="6">
        <f>IF(Table1[[#This Row],[Ngày tính CN]]="","",S8+T8)</f>
        <v>45972</v>
      </c>
      <c r="V8" s="33">
        <f ca="1">IF(Table1[[#This Row],[Hạn thanh toán]]="","",IF((U8-NOW())&lt;0,0,(U8-NOW())))</f>
        <v>0</v>
      </c>
      <c r="W8" s="33"/>
      <c r="X8" s="33" t="str">
        <f t="shared" ca="1" si="6"/>
        <v/>
      </c>
      <c r="Y8" s="2" t="str">
        <f t="shared" si="7"/>
        <v>Đã thanh toán</v>
      </c>
      <c r="Z8" s="46">
        <f t="shared" si="8"/>
        <v>45972</v>
      </c>
      <c r="AA8" s="46">
        <f t="shared" si="9"/>
        <v>46034</v>
      </c>
      <c r="AD8" s="2" t="str">
        <f>VLOOKUP($A8,MA_KH!$A:$V,MA_KH!U$1,0)</f>
        <v>LOTTE</v>
      </c>
      <c r="AE8" s="2" t="str">
        <f>VLOOKUP($A8,MA_KH!$A:$V,MA_KH!V$1,0)</f>
        <v>CÔNG TY CỔ PHẦN TRUNG TÂM THƯƠNG MẠI LOTTE VIỆT NAM</v>
      </c>
      <c r="AF8" s="2" t="str">
        <f>VLOOKUP($A8,MA_KH!$A:$V,MA_KH!H$1,0)</f>
        <v>SG011</v>
      </c>
      <c r="AG8" s="96">
        <f>VALUE(Table1[[#This Row],[Số hóa đơn]])</f>
        <v>74903</v>
      </c>
      <c r="AH8" s="94">
        <f>_xlfn.XLOOKUP(Table1[[#This Row],[Column1]],CTTT_Lotte!R:R,CTTT_Lotte!O:O)</f>
        <v>46034</v>
      </c>
    </row>
    <row r="9" spans="1:34" ht="25.5" hidden="1" customHeight="1" x14ac:dyDescent="0.2">
      <c r="A9" s="49" t="s">
        <v>10299</v>
      </c>
      <c r="B9" s="49" t="s">
        <v>355</v>
      </c>
      <c r="C9" s="50">
        <v>45974</v>
      </c>
      <c r="D9" s="49" t="s">
        <v>8814</v>
      </c>
      <c r="E9" s="50">
        <v>45974</v>
      </c>
      <c r="F9" s="49">
        <v>75087</v>
      </c>
      <c r="G9" s="49" t="s">
        <v>8815</v>
      </c>
      <c r="H9" s="51">
        <v>555290</v>
      </c>
      <c r="I9" s="52">
        <v>0</v>
      </c>
      <c r="J9" s="51">
        <v>44423</v>
      </c>
      <c r="K9" s="51">
        <v>599713</v>
      </c>
      <c r="L9" s="7" t="s">
        <v>42</v>
      </c>
      <c r="M9" s="6">
        <v>46034</v>
      </c>
      <c r="O9" s="33">
        <f>IF(Table1[[#This Row],[Phân loại]]="Tồn đầu kỳ",Table1[[#This Row],[Tổng giá trị]],0)</f>
        <v>599713</v>
      </c>
      <c r="P9" s="7">
        <f>IF(Table1[[#This Row],[Số còn phải thu ĐK]]&lt;&gt;0,0,IF(Table1[[#This Row],[Phân loại]]="Bán hàng",Table1[[#This Row],[Tổng giá trị]],-Table1[[#This Row],[Tổng giá trị]]))</f>
        <v>0</v>
      </c>
      <c r="Q9" s="33">
        <f t="shared" ref="Q9:Q11" si="10">IF(M9&lt;&gt;"",IF(O9&lt;&gt;0,O9,P9),0)</f>
        <v>599713</v>
      </c>
      <c r="R9" s="7">
        <f>Table1[[#This Row],[Số còn phải thu ĐK]]+Table1[[#This Row],[Giá Trị HD sau CK]]-Table1[[#This Row],[Số tiền đã thu]]</f>
        <v>0</v>
      </c>
      <c r="S9" s="6">
        <f>IF(Table1[[#This Row],[Ngày hóa đơn]]&lt;&gt;"",Table1[[#This Row],[Ngày hóa đơn]],IF(Table1[[#This Row],[Ngày hạch toán]]&lt;&gt;"",Table1[[#This Row],[Ngày hạch toán]],""))</f>
        <v>45974</v>
      </c>
      <c r="T9" s="7"/>
      <c r="U9" s="6">
        <f>IF(Table1[[#This Row],[Ngày tính CN]]="","",S9+T9)</f>
        <v>45974</v>
      </c>
      <c r="V9" s="33">
        <f ca="1">IF(Table1[[#This Row],[Hạn thanh toán]]="","",IF((U9-NOW())&lt;0,0,(U9-NOW())))</f>
        <v>0</v>
      </c>
      <c r="W9" s="33"/>
      <c r="X9" s="33" t="str">
        <f t="shared" ref="X9:X11" ca="1" si="11">IF(OR(U9="",R9=0),"",IF((U9-NOW())&lt;0,-(U9-NOW()),0))</f>
        <v/>
      </c>
      <c r="Y9" s="2" t="str">
        <f t="shared" ref="Y9:Y11" si="12">IF(R9=0,"Đã thanh toán",IF(X9="","",IF(X9&lt;=0,"Chưa đến hạn thanh toán",IF(X9&lt;=30,"Nợ quá hạn 30 ngày",IF(X9&lt;=60,"Nợ quá hạn từ 30 ngày đến 60 ngày",IF(X9&lt;=90,"Nợ quá hạn từ 60 ngày đến 90 ngày",IF(X9&lt;=120,"Nợ quá hạn từ 90 ngày đến 120 ngày","Nợ quá hạn hơn 120 ngày có khả năng mất thanh toán")))))))</f>
        <v>Đã thanh toán</v>
      </c>
      <c r="Z9" s="46">
        <f t="shared" si="8"/>
        <v>45974</v>
      </c>
      <c r="AA9" s="46">
        <f t="shared" si="9"/>
        <v>46034</v>
      </c>
      <c r="AD9" s="2" t="str">
        <f>VLOOKUP($A9,MA_KH!$A:$V,MA_KH!U$1,0)</f>
        <v>LOTTE</v>
      </c>
      <c r="AE9" s="2" t="str">
        <f>VLOOKUP($A9,MA_KH!$A:$V,MA_KH!V$1,0)</f>
        <v>CÔNG TY CỔ PHẦN TRUNG TÂM THƯƠNG MẠI LOTTE VIỆT NAM</v>
      </c>
      <c r="AF9" s="2" t="str">
        <f>VLOOKUP($A9,MA_KH!$A:$V,MA_KH!H$1,0)</f>
        <v>SG011</v>
      </c>
      <c r="AG9" s="96">
        <f>VALUE(Table1[[#This Row],[Số hóa đơn]])</f>
        <v>75087</v>
      </c>
      <c r="AH9" s="94">
        <f>_xlfn.XLOOKUP(Table1[[#This Row],[Column1]],CTTT_Lotte!R:R,CTTT_Lotte!O:O)</f>
        <v>46034</v>
      </c>
    </row>
    <row r="10" spans="1:34" ht="25.5" hidden="1" customHeight="1" x14ac:dyDescent="0.2">
      <c r="A10" s="49" t="s">
        <v>10287</v>
      </c>
      <c r="B10" s="49" t="s">
        <v>612</v>
      </c>
      <c r="C10" s="50">
        <v>45974</v>
      </c>
      <c r="D10" s="49" t="s">
        <v>8816</v>
      </c>
      <c r="E10" s="50">
        <v>45974</v>
      </c>
      <c r="F10" s="49">
        <v>75089</v>
      </c>
      <c r="G10" s="49" t="s">
        <v>8817</v>
      </c>
      <c r="H10" s="51">
        <v>1567350</v>
      </c>
      <c r="I10" s="52">
        <v>0</v>
      </c>
      <c r="J10" s="51">
        <v>125388</v>
      </c>
      <c r="K10" s="51">
        <v>1692738</v>
      </c>
      <c r="L10" s="7" t="s">
        <v>42</v>
      </c>
      <c r="M10" s="6">
        <v>46034</v>
      </c>
      <c r="O10" s="33">
        <f>IF(Table1[[#This Row],[Phân loại]]="Tồn đầu kỳ",Table1[[#This Row],[Tổng giá trị]],0)</f>
        <v>1692738</v>
      </c>
      <c r="P10" s="7">
        <f>IF(Table1[[#This Row],[Số còn phải thu ĐK]]&lt;&gt;0,0,IF(Table1[[#This Row],[Phân loại]]="Bán hàng",Table1[[#This Row],[Tổng giá trị]],-Table1[[#This Row],[Tổng giá trị]]))</f>
        <v>0</v>
      </c>
      <c r="Q10" s="33">
        <f t="shared" si="10"/>
        <v>1692738</v>
      </c>
      <c r="R10" s="7">
        <f>Table1[[#This Row],[Số còn phải thu ĐK]]+Table1[[#This Row],[Giá Trị HD sau CK]]-Table1[[#This Row],[Số tiền đã thu]]</f>
        <v>0</v>
      </c>
      <c r="S10" s="6">
        <f>IF(Table1[[#This Row],[Ngày hóa đơn]]&lt;&gt;"",Table1[[#This Row],[Ngày hóa đơn]],IF(Table1[[#This Row],[Ngày hạch toán]]&lt;&gt;"",Table1[[#This Row],[Ngày hạch toán]],""))</f>
        <v>45974</v>
      </c>
      <c r="T10" s="7"/>
      <c r="U10" s="6">
        <f>IF(Table1[[#This Row],[Ngày tính CN]]="","",S10+T10)</f>
        <v>45974</v>
      </c>
      <c r="V10" s="33">
        <f ca="1">IF(Table1[[#This Row],[Hạn thanh toán]]="","",IF((U10-NOW())&lt;0,0,(U10-NOW())))</f>
        <v>0</v>
      </c>
      <c r="W10" s="33"/>
      <c r="X10" s="33" t="str">
        <f t="shared" ca="1" si="11"/>
        <v/>
      </c>
      <c r="Y10" s="2" t="str">
        <f t="shared" si="12"/>
        <v>Đã thanh toán</v>
      </c>
      <c r="Z10" s="46">
        <f t="shared" si="8"/>
        <v>45974</v>
      </c>
      <c r="AA10" s="46">
        <f t="shared" si="9"/>
        <v>46034</v>
      </c>
      <c r="AD10" s="2" t="str">
        <f>VLOOKUP($A10,MA_KH!$A:$V,MA_KH!U$1,0)</f>
        <v>LOTTE</v>
      </c>
      <c r="AE10" s="2" t="str">
        <f>VLOOKUP($A10,MA_KH!$A:$V,MA_KH!V$1,0)</f>
        <v>CÔNG TY CỔ PHẦN TRUNG TÂM THƯƠNG MẠI LOTTE VIỆT NAM</v>
      </c>
      <c r="AF10" s="2" t="str">
        <f>VLOOKUP($A10,MA_KH!$A:$V,MA_KH!H$1,0)</f>
        <v>SG011</v>
      </c>
      <c r="AG10" s="96">
        <f>VALUE(Table1[[#This Row],[Số hóa đơn]])</f>
        <v>75089</v>
      </c>
      <c r="AH10" s="94">
        <f>_xlfn.XLOOKUP(Table1[[#This Row],[Column1]],CTTT_Lotte!R:R,CTTT_Lotte!O:O)</f>
        <v>46034</v>
      </c>
    </row>
    <row r="11" spans="1:34" ht="25.5" hidden="1" customHeight="1" x14ac:dyDescent="0.2">
      <c r="A11" s="53" t="s">
        <v>10289</v>
      </c>
      <c r="B11" s="53" t="s">
        <v>752</v>
      </c>
      <c r="C11" s="54">
        <v>45974</v>
      </c>
      <c r="D11" s="53" t="s">
        <v>8818</v>
      </c>
      <c r="E11" s="54">
        <v>45974</v>
      </c>
      <c r="F11" s="53">
        <v>75090</v>
      </c>
      <c r="G11" s="53" t="s">
        <v>8819</v>
      </c>
      <c r="H11" s="55">
        <v>1891140</v>
      </c>
      <c r="I11" s="56">
        <v>0</v>
      </c>
      <c r="J11" s="55">
        <v>151291</v>
      </c>
      <c r="K11" s="55">
        <v>2042431</v>
      </c>
      <c r="L11" s="7" t="s">
        <v>42</v>
      </c>
      <c r="M11" s="6">
        <v>46034</v>
      </c>
      <c r="O11" s="33">
        <f>IF(Table1[[#This Row],[Phân loại]]="Tồn đầu kỳ",Table1[[#This Row],[Tổng giá trị]],0)</f>
        <v>2042431</v>
      </c>
      <c r="P11" s="7">
        <f>IF(Table1[[#This Row],[Số còn phải thu ĐK]]&lt;&gt;0,0,IF(Table1[[#This Row],[Phân loại]]="Bán hàng",Table1[[#This Row],[Tổng giá trị]],-Table1[[#This Row],[Tổng giá trị]]))</f>
        <v>0</v>
      </c>
      <c r="Q11" s="33">
        <f t="shared" si="10"/>
        <v>2042431</v>
      </c>
      <c r="R11" s="7">
        <f>Table1[[#This Row],[Số còn phải thu ĐK]]+Table1[[#This Row],[Giá Trị HD sau CK]]-Table1[[#This Row],[Số tiền đã thu]]</f>
        <v>0</v>
      </c>
      <c r="S11" s="6">
        <f>IF(Table1[[#This Row],[Ngày hóa đơn]]&lt;&gt;"",Table1[[#This Row],[Ngày hóa đơn]],IF(Table1[[#This Row],[Ngày hạch toán]]&lt;&gt;"",Table1[[#This Row],[Ngày hạch toán]],""))</f>
        <v>45974</v>
      </c>
      <c r="T11" s="7"/>
      <c r="U11" s="6">
        <f>IF(Table1[[#This Row],[Ngày tính CN]]="","",S11+T11)</f>
        <v>45974</v>
      </c>
      <c r="V11" s="33">
        <f ca="1">IF(Table1[[#This Row],[Hạn thanh toán]]="","",IF((U11-NOW())&lt;0,0,(U11-NOW())))</f>
        <v>0</v>
      </c>
      <c r="W11" s="33"/>
      <c r="X11" s="33" t="str">
        <f t="shared" ca="1" si="11"/>
        <v/>
      </c>
      <c r="Y11" s="2" t="str">
        <f t="shared" si="12"/>
        <v>Đã thanh toán</v>
      </c>
      <c r="Z11" s="46">
        <f t="shared" si="8"/>
        <v>45974</v>
      </c>
      <c r="AA11" s="46">
        <f t="shared" si="9"/>
        <v>46034</v>
      </c>
      <c r="AD11" s="2" t="str">
        <f>VLOOKUP($A11,MA_KH!$A:$V,MA_KH!U$1,0)</f>
        <v>LOTTE</v>
      </c>
      <c r="AE11" s="2" t="str">
        <f>VLOOKUP($A11,MA_KH!$A:$V,MA_KH!V$1,0)</f>
        <v>CÔNG TY CỔ PHẦN TRUNG TÂM THƯƠNG MẠI LOTTE VIỆT NAM</v>
      </c>
      <c r="AF11" s="2" t="str">
        <f>VLOOKUP($A11,MA_KH!$A:$V,MA_KH!H$1,0)</f>
        <v>SG011</v>
      </c>
      <c r="AG11" s="96">
        <f>VALUE(Table1[[#This Row],[Số hóa đơn]])</f>
        <v>75090</v>
      </c>
      <c r="AH11" s="94">
        <f>_xlfn.XLOOKUP(Table1[[#This Row],[Column1]],CTTT_Lotte!R:R,CTTT_Lotte!O:O)</f>
        <v>46034</v>
      </c>
    </row>
    <row r="12" spans="1:34" ht="25.5" hidden="1" customHeight="1" x14ac:dyDescent="0.2">
      <c r="A12" s="53" t="s">
        <v>10297</v>
      </c>
      <c r="B12" s="53" t="s">
        <v>439</v>
      </c>
      <c r="C12" s="54">
        <v>45978</v>
      </c>
      <c r="D12" s="53" t="s">
        <v>8820</v>
      </c>
      <c r="E12" s="54">
        <v>45978</v>
      </c>
      <c r="F12" s="53">
        <v>76765</v>
      </c>
      <c r="G12" s="53" t="s">
        <v>8821</v>
      </c>
      <c r="H12" s="55">
        <v>2185490</v>
      </c>
      <c r="I12" s="56">
        <v>0</v>
      </c>
      <c r="J12" s="55">
        <v>174839</v>
      </c>
      <c r="K12" s="55">
        <v>2360329</v>
      </c>
      <c r="L12" s="7" t="s">
        <v>42</v>
      </c>
      <c r="M12" s="6">
        <v>46034</v>
      </c>
      <c r="O12" s="33">
        <f>IF(Table1[[#This Row],[Phân loại]]="Tồn đầu kỳ",Table1[[#This Row],[Tổng giá trị]],0)</f>
        <v>2360329</v>
      </c>
      <c r="P12" s="7">
        <f>IF(Table1[[#This Row],[Số còn phải thu ĐK]]&lt;&gt;0,0,IF(Table1[[#This Row],[Phân loại]]="Bán hàng",Table1[[#This Row],[Tổng giá trị]],-Table1[[#This Row],[Tổng giá trị]]))</f>
        <v>0</v>
      </c>
      <c r="Q12" s="33">
        <f>IF(M12&lt;&gt;"",IF(O12&lt;&gt;0,O12,P12),0)</f>
        <v>2360329</v>
      </c>
      <c r="R12" s="7">
        <f>Table1[[#This Row],[Số còn phải thu ĐK]]+Table1[[#This Row],[Giá Trị HD sau CK]]-Table1[[#This Row],[Số tiền đã thu]]</f>
        <v>0</v>
      </c>
      <c r="S12" s="6">
        <f>IF(Table1[[#This Row],[Ngày hóa đơn]]&lt;&gt;"",Table1[[#This Row],[Ngày hóa đơn]],IF(Table1[[#This Row],[Ngày hạch toán]]&lt;&gt;"",Table1[[#This Row],[Ngày hạch toán]],""))</f>
        <v>45978</v>
      </c>
      <c r="T12" s="7"/>
      <c r="U12" s="6">
        <f>IF(Table1[[#This Row],[Ngày tính CN]]="","",S12+T12)</f>
        <v>45978</v>
      </c>
      <c r="V12" s="33">
        <f ca="1">IF(Table1[[#This Row],[Hạn thanh toán]]="","",IF((U12-NOW())&lt;0,0,(U12-NOW())))</f>
        <v>0</v>
      </c>
      <c r="W12" s="33"/>
      <c r="X12" s="33" t="str">
        <f ca="1">IF(OR(U12="",R12=0),"",IF((U12-NOW())&lt;0,-(U12-NOW()),0))</f>
        <v/>
      </c>
      <c r="Y12" s="2" t="str">
        <f>IF(R12=0,"Đã thanh toán",IF(X12="","",IF(X12&lt;=0,"Chưa đến hạn thanh toán",IF(X12&lt;=30,"Nợ quá hạn 30 ngày",IF(X12&lt;=60,"Nợ quá hạn từ 30 ngày đến 60 ngày",IF(X12&lt;=90,"Nợ quá hạn từ 60 ngày đến 90 ngày",IF(X12&lt;=120,"Nợ quá hạn từ 90 ngày đến 120 ngày","Nợ quá hạn hơn 120 ngày có khả năng mất thanh toán")))))))</f>
        <v>Đã thanh toán</v>
      </c>
      <c r="Z12" s="46">
        <f t="shared" si="8"/>
        <v>45978</v>
      </c>
      <c r="AA12" s="46">
        <f t="shared" si="9"/>
        <v>46034</v>
      </c>
      <c r="AD12" s="2" t="str">
        <f>VLOOKUP($A12,MA_KH!$A:$V,MA_KH!U$1,0)</f>
        <v>LOTTE</v>
      </c>
      <c r="AE12" s="2" t="str">
        <f>VLOOKUP($A12,MA_KH!$A:$V,MA_KH!V$1,0)</f>
        <v>CÔNG TY CỔ PHẦN TRUNG TÂM THƯƠNG MẠI LOTTE VIỆT NAM</v>
      </c>
      <c r="AF12" s="2" t="str">
        <f>VLOOKUP($A12,MA_KH!$A:$V,MA_KH!H$1,0)</f>
        <v>HN008</v>
      </c>
      <c r="AG12" s="96">
        <f>VALUE(Table1[[#This Row],[Số hóa đơn]])</f>
        <v>76765</v>
      </c>
      <c r="AH12" s="94">
        <f>_xlfn.XLOOKUP(Table1[[#This Row],[Column1]],CTTT_Lotte!R:R,CTTT_Lotte!O:O)</f>
        <v>46034</v>
      </c>
    </row>
    <row r="13" spans="1:34" ht="25.5" hidden="1" customHeight="1" x14ac:dyDescent="0.2">
      <c r="A13" s="53" t="s">
        <v>10300</v>
      </c>
      <c r="B13" s="53" t="s">
        <v>610</v>
      </c>
      <c r="C13" s="54">
        <v>45981</v>
      </c>
      <c r="D13" s="53" t="s">
        <v>8822</v>
      </c>
      <c r="E13" s="54">
        <v>45981</v>
      </c>
      <c r="F13" s="53">
        <v>77040</v>
      </c>
      <c r="G13" s="53" t="s">
        <v>8823</v>
      </c>
      <c r="H13" s="55">
        <v>3855730</v>
      </c>
      <c r="I13" s="56">
        <v>0</v>
      </c>
      <c r="J13" s="55">
        <v>308458</v>
      </c>
      <c r="K13" s="55">
        <v>4164188</v>
      </c>
      <c r="L13" s="7" t="s">
        <v>42</v>
      </c>
      <c r="M13" s="6">
        <v>46034</v>
      </c>
      <c r="O13" s="33">
        <f>IF(Table1[[#This Row],[Phân loại]]="Tồn đầu kỳ",Table1[[#This Row],[Tổng giá trị]],0)</f>
        <v>4164188</v>
      </c>
      <c r="P13" s="7">
        <f>IF(Table1[[#This Row],[Số còn phải thu ĐK]]&lt;&gt;0,0,IF(Table1[[#This Row],[Phân loại]]="Bán hàng",Table1[[#This Row],[Tổng giá trị]],-Table1[[#This Row],[Tổng giá trị]]))</f>
        <v>0</v>
      </c>
      <c r="Q13" s="33">
        <f>IF(M13&lt;&gt;"",IF(O13&lt;&gt;0,O13,P13),0)</f>
        <v>4164188</v>
      </c>
      <c r="R13" s="7">
        <f>Table1[[#This Row],[Số còn phải thu ĐK]]+Table1[[#This Row],[Giá Trị HD sau CK]]-Table1[[#This Row],[Số tiền đã thu]]</f>
        <v>0</v>
      </c>
      <c r="S13" s="6">
        <f>IF(Table1[[#This Row],[Ngày hóa đơn]]&lt;&gt;"",Table1[[#This Row],[Ngày hóa đơn]],IF(Table1[[#This Row],[Ngày hạch toán]]&lt;&gt;"",Table1[[#This Row],[Ngày hạch toán]],""))</f>
        <v>45981</v>
      </c>
      <c r="T13" s="7"/>
      <c r="U13" s="6">
        <f>IF(Table1[[#This Row],[Ngày tính CN]]="","",S13+T13)</f>
        <v>45981</v>
      </c>
      <c r="V13" s="33">
        <f ca="1">IF(Table1[[#This Row],[Hạn thanh toán]]="","",IF((U13-NOW())&lt;0,0,(U13-NOW())))</f>
        <v>0</v>
      </c>
      <c r="W13" s="33"/>
      <c r="X13" s="33" t="str">
        <f ca="1">IF(OR(U13="",R13=0),"",IF((U13-NOW())&lt;0,-(U13-NOW()),0))</f>
        <v/>
      </c>
      <c r="Y13" s="2" t="str">
        <f>IF(R13=0,"Đã thanh toán",IF(X13="","",IF(X13&lt;=0,"Chưa đến hạn thanh toán",IF(X13&lt;=30,"Nợ quá hạn 30 ngày",IF(X13&lt;=60,"Nợ quá hạn từ 30 ngày đến 60 ngày",IF(X13&lt;=90,"Nợ quá hạn từ 60 ngày đến 90 ngày",IF(X13&lt;=120,"Nợ quá hạn từ 90 ngày đến 120 ngày","Nợ quá hạn hơn 120 ngày có khả năng mất thanh toán")))))))</f>
        <v>Đã thanh toán</v>
      </c>
      <c r="Z13" s="46">
        <f t="shared" si="8"/>
        <v>45981</v>
      </c>
      <c r="AA13" s="46">
        <f t="shared" si="9"/>
        <v>46034</v>
      </c>
      <c r="AD13" s="2" t="str">
        <f>VLOOKUP($A13,MA_KH!$A:$V,MA_KH!U$1,0)</f>
        <v>LOTTE</v>
      </c>
      <c r="AE13" s="2" t="str">
        <f>VLOOKUP($A13,MA_KH!$A:$V,MA_KH!V$1,0)</f>
        <v>CÔNG TY CỔ PHẦN TRUNG TÂM THƯƠNG MẠI LOTTE VIỆT NAM</v>
      </c>
      <c r="AF13" s="2" t="str">
        <f>VLOOKUP($A13,MA_KH!$A:$V,MA_KH!H$1,0)</f>
        <v>SG011</v>
      </c>
      <c r="AG13" s="96">
        <f>VALUE(Table1[[#This Row],[Số hóa đơn]])</f>
        <v>77040</v>
      </c>
      <c r="AH13" s="94">
        <f>_xlfn.XLOOKUP(Table1[[#This Row],[Column1]],CTTT_Lotte!R:R,CTTT_Lotte!O:O)</f>
        <v>46034</v>
      </c>
    </row>
    <row r="14" spans="1:34" ht="25.5" hidden="1" customHeight="1" x14ac:dyDescent="0.2">
      <c r="A14" s="49" t="s">
        <v>10293</v>
      </c>
      <c r="B14" s="49" t="s">
        <v>621</v>
      </c>
      <c r="C14" s="50">
        <v>45981</v>
      </c>
      <c r="D14" s="49" t="s">
        <v>8824</v>
      </c>
      <c r="E14" s="50">
        <v>45981</v>
      </c>
      <c r="F14" s="49">
        <v>77428</v>
      </c>
      <c r="G14" s="49" t="s">
        <v>8825</v>
      </c>
      <c r="H14" s="51">
        <v>1474410</v>
      </c>
      <c r="I14" s="52">
        <v>0</v>
      </c>
      <c r="J14" s="51">
        <v>117953</v>
      </c>
      <c r="K14" s="51">
        <v>1592363</v>
      </c>
      <c r="L14" s="7" t="s">
        <v>42</v>
      </c>
      <c r="M14" s="6">
        <v>46034</v>
      </c>
      <c r="O14" s="33">
        <f>IF(Table1[[#This Row],[Phân loại]]="Tồn đầu kỳ",Table1[[#This Row],[Tổng giá trị]],0)</f>
        <v>1592363</v>
      </c>
      <c r="P14" s="7">
        <f>IF(Table1[[#This Row],[Số còn phải thu ĐK]]&lt;&gt;0,0,IF(Table1[[#This Row],[Phân loại]]="Bán hàng",Table1[[#This Row],[Tổng giá trị]],-Table1[[#This Row],[Tổng giá trị]]))</f>
        <v>0</v>
      </c>
      <c r="Q14" s="33">
        <f t="shared" ref="Q14:Q15" si="13">IF(M14&lt;&gt;"",IF(O14&lt;&gt;0,O14,P14),0)</f>
        <v>1592363</v>
      </c>
      <c r="R14" s="7">
        <f>Table1[[#This Row],[Số còn phải thu ĐK]]+Table1[[#This Row],[Giá Trị HD sau CK]]-Table1[[#This Row],[Số tiền đã thu]]</f>
        <v>0</v>
      </c>
      <c r="S14" s="6">
        <f>IF(Table1[[#This Row],[Ngày hóa đơn]]&lt;&gt;"",Table1[[#This Row],[Ngày hóa đơn]],IF(Table1[[#This Row],[Ngày hạch toán]]&lt;&gt;"",Table1[[#This Row],[Ngày hạch toán]],""))</f>
        <v>45981</v>
      </c>
      <c r="T14" s="7"/>
      <c r="U14" s="6">
        <f>IF(Table1[[#This Row],[Ngày tính CN]]="","",S14+T14)</f>
        <v>45981</v>
      </c>
      <c r="V14" s="33">
        <f ca="1">IF(Table1[[#This Row],[Hạn thanh toán]]="","",IF((U14-NOW())&lt;0,0,(U14-NOW())))</f>
        <v>0</v>
      </c>
      <c r="W14" s="33"/>
      <c r="X14" s="33" t="str">
        <f t="shared" ref="X14:X15" ca="1" si="14">IF(OR(U14="",R14=0),"",IF((U14-NOW())&lt;0,-(U14-NOW()),0))</f>
        <v/>
      </c>
      <c r="Y14" s="2" t="str">
        <f t="shared" ref="Y14:Y15" si="15">IF(R14=0,"Đã thanh toán",IF(X14="","",IF(X14&lt;=0,"Chưa đến hạn thanh toán",IF(X14&lt;=30,"Nợ quá hạn 30 ngày",IF(X14&lt;=60,"Nợ quá hạn từ 30 ngày đến 60 ngày",IF(X14&lt;=90,"Nợ quá hạn từ 60 ngày đến 90 ngày",IF(X14&lt;=120,"Nợ quá hạn từ 90 ngày đến 120 ngày","Nợ quá hạn hơn 120 ngày có khả năng mất thanh toán")))))))</f>
        <v>Đã thanh toán</v>
      </c>
      <c r="Z14" s="46">
        <f t="shared" si="8"/>
        <v>45981</v>
      </c>
      <c r="AA14" s="46">
        <f t="shared" si="9"/>
        <v>46034</v>
      </c>
      <c r="AD14" s="2" t="str">
        <f>VLOOKUP($A14,MA_KH!$A:$V,MA_KH!U$1,0)</f>
        <v>LOTTE</v>
      </c>
      <c r="AE14" s="2" t="str">
        <f>VLOOKUP($A14,MA_KH!$A:$V,MA_KH!V$1,0)</f>
        <v>CÔNG TY CỔ PHẦN TRUNG TÂM THƯƠNG MẠI LOTTE VIỆT NAM</v>
      </c>
      <c r="AF14" s="2" t="str">
        <f>VLOOKUP($A14,MA_KH!$A:$V,MA_KH!H$1,0)</f>
        <v>SG009</v>
      </c>
      <c r="AG14" s="96">
        <f>VALUE(Table1[[#This Row],[Số hóa đơn]])</f>
        <v>77428</v>
      </c>
      <c r="AH14" s="94">
        <f>_xlfn.XLOOKUP(Table1[[#This Row],[Column1]],CTTT_Lotte!R:R,CTTT_Lotte!O:O)</f>
        <v>46034</v>
      </c>
    </row>
    <row r="15" spans="1:34" ht="25.5" hidden="1" customHeight="1" x14ac:dyDescent="0.2">
      <c r="A15" s="53" t="s">
        <v>10294</v>
      </c>
      <c r="B15" s="53" t="s">
        <v>481</v>
      </c>
      <c r="C15" s="54">
        <v>45981</v>
      </c>
      <c r="D15" s="53" t="s">
        <v>8826</v>
      </c>
      <c r="E15" s="54">
        <v>45981</v>
      </c>
      <c r="F15" s="53">
        <v>77473</v>
      </c>
      <c r="G15" s="53" t="s">
        <v>8827</v>
      </c>
      <c r="H15" s="55">
        <v>1190660</v>
      </c>
      <c r="I15" s="56">
        <v>0</v>
      </c>
      <c r="J15" s="55">
        <v>95253</v>
      </c>
      <c r="K15" s="55">
        <v>1285913</v>
      </c>
      <c r="L15" s="7" t="s">
        <v>42</v>
      </c>
      <c r="M15" s="6">
        <v>46034</v>
      </c>
      <c r="O15" s="33">
        <f>IF(Table1[[#This Row],[Phân loại]]="Tồn đầu kỳ",Table1[[#This Row],[Tổng giá trị]],0)</f>
        <v>1285913</v>
      </c>
      <c r="P15" s="7">
        <f>IF(Table1[[#This Row],[Số còn phải thu ĐK]]&lt;&gt;0,0,IF(Table1[[#This Row],[Phân loại]]="Bán hàng",Table1[[#This Row],[Tổng giá trị]],-Table1[[#This Row],[Tổng giá trị]]))</f>
        <v>0</v>
      </c>
      <c r="Q15" s="33">
        <f t="shared" si="13"/>
        <v>1285913</v>
      </c>
      <c r="R15" s="7">
        <f>Table1[[#This Row],[Số còn phải thu ĐK]]+Table1[[#This Row],[Giá Trị HD sau CK]]-Table1[[#This Row],[Số tiền đã thu]]</f>
        <v>0</v>
      </c>
      <c r="S15" s="6">
        <f>IF(Table1[[#This Row],[Ngày hóa đơn]]&lt;&gt;"",Table1[[#This Row],[Ngày hóa đơn]],IF(Table1[[#This Row],[Ngày hạch toán]]&lt;&gt;"",Table1[[#This Row],[Ngày hạch toán]],""))</f>
        <v>45981</v>
      </c>
      <c r="T15" s="7"/>
      <c r="U15" s="6">
        <f>IF(Table1[[#This Row],[Ngày tính CN]]="","",S15+T15)</f>
        <v>45981</v>
      </c>
      <c r="V15" s="33">
        <f ca="1">IF(Table1[[#This Row],[Hạn thanh toán]]="","",IF((U15-NOW())&lt;0,0,(U15-NOW())))</f>
        <v>0</v>
      </c>
      <c r="W15" s="33"/>
      <c r="X15" s="33" t="str">
        <f t="shared" ca="1" si="14"/>
        <v/>
      </c>
      <c r="Y15" s="2" t="str">
        <f t="shared" si="15"/>
        <v>Đã thanh toán</v>
      </c>
      <c r="Z15" s="46">
        <f t="shared" si="8"/>
        <v>45981</v>
      </c>
      <c r="AA15" s="46">
        <f t="shared" si="9"/>
        <v>46034</v>
      </c>
      <c r="AD15" s="2" t="str">
        <f>VLOOKUP($A15,MA_KH!$A:$V,MA_KH!U$1,0)</f>
        <v>LOTTE</v>
      </c>
      <c r="AE15" s="2" t="str">
        <f>VLOOKUP($A15,MA_KH!$A:$V,MA_KH!V$1,0)</f>
        <v>CÔNG TY CỔ PHẦN TRUNG TÂM THƯƠNG MẠI LOTTE VIỆT NAM</v>
      </c>
      <c r="AF15" s="2" t="str">
        <f>VLOOKUP($A15,MA_KH!$A:$V,MA_KH!H$1,0)</f>
        <v>SG039</v>
      </c>
      <c r="AG15" s="96">
        <f>VALUE(Table1[[#This Row],[Số hóa đơn]])</f>
        <v>77473</v>
      </c>
      <c r="AH15" s="94">
        <f>_xlfn.XLOOKUP(Table1[[#This Row],[Column1]],CTTT_Lotte!R:R,CTTT_Lotte!O:O)</f>
        <v>46034</v>
      </c>
    </row>
    <row r="16" spans="1:34" ht="25.5" hidden="1" customHeight="1" x14ac:dyDescent="0.2">
      <c r="A16" s="53" t="s">
        <v>10291</v>
      </c>
      <c r="B16" s="53" t="s">
        <v>511</v>
      </c>
      <c r="C16" s="54">
        <v>45981</v>
      </c>
      <c r="D16" s="53" t="s">
        <v>8828</v>
      </c>
      <c r="E16" s="54">
        <v>45981</v>
      </c>
      <c r="F16" s="53">
        <v>77593</v>
      </c>
      <c r="G16" s="53" t="s">
        <v>8829</v>
      </c>
      <c r="H16" s="55">
        <v>2896570</v>
      </c>
      <c r="I16" s="56">
        <v>0</v>
      </c>
      <c r="J16" s="55">
        <v>231726</v>
      </c>
      <c r="K16" s="55">
        <v>3128296</v>
      </c>
      <c r="L16" s="7" t="s">
        <v>42</v>
      </c>
      <c r="M16" s="6">
        <v>46034</v>
      </c>
      <c r="O16" s="33">
        <f>IF(Table1[[#This Row],[Phân loại]]="Tồn đầu kỳ",Table1[[#This Row],[Tổng giá trị]],0)</f>
        <v>3128296</v>
      </c>
      <c r="P16" s="7">
        <f>IF(Table1[[#This Row],[Số còn phải thu ĐK]]&lt;&gt;0,0,IF(Table1[[#This Row],[Phân loại]]="Bán hàng",Table1[[#This Row],[Tổng giá trị]],-Table1[[#This Row],[Tổng giá trị]]))</f>
        <v>0</v>
      </c>
      <c r="Q16" s="33">
        <f>IF(M16&lt;&gt;"",IF(O16&lt;&gt;0,O16,P16),0)</f>
        <v>3128296</v>
      </c>
      <c r="R16" s="7">
        <f>Table1[[#This Row],[Số còn phải thu ĐK]]+Table1[[#This Row],[Giá Trị HD sau CK]]-Table1[[#This Row],[Số tiền đã thu]]</f>
        <v>0</v>
      </c>
      <c r="S16" s="6">
        <f>IF(Table1[[#This Row],[Ngày hóa đơn]]&lt;&gt;"",Table1[[#This Row],[Ngày hóa đơn]],IF(Table1[[#This Row],[Ngày hạch toán]]&lt;&gt;"",Table1[[#This Row],[Ngày hạch toán]],""))</f>
        <v>45981</v>
      </c>
      <c r="T16" s="7"/>
      <c r="U16" s="6">
        <f>IF(Table1[[#This Row],[Ngày tính CN]]="","",S16+T16)</f>
        <v>45981</v>
      </c>
      <c r="V16" s="33">
        <f ca="1">IF(Table1[[#This Row],[Hạn thanh toán]]="","",IF((U16-NOW())&lt;0,0,(U16-NOW())))</f>
        <v>0</v>
      </c>
      <c r="W16" s="33"/>
      <c r="X16" s="33" t="str">
        <f ca="1">IF(OR(U16="",R16=0),"",IF((U16-NOW())&lt;0,-(U16-NOW()),0))</f>
        <v/>
      </c>
      <c r="Y16" s="2" t="str">
        <f>IF(R16=0,"Đã thanh toán",IF(X16="","",IF(X16&lt;=0,"Chưa đến hạn thanh toán",IF(X16&lt;=30,"Nợ quá hạn 30 ngày",IF(X16&lt;=60,"Nợ quá hạn từ 30 ngày đến 60 ngày",IF(X16&lt;=90,"Nợ quá hạn từ 60 ngày đến 90 ngày",IF(X16&lt;=120,"Nợ quá hạn từ 90 ngày đến 120 ngày","Nợ quá hạn hơn 120 ngày có khả năng mất thanh toán")))))))</f>
        <v>Đã thanh toán</v>
      </c>
      <c r="Z16" s="46">
        <f t="shared" si="8"/>
        <v>45981</v>
      </c>
      <c r="AA16" s="46">
        <f t="shared" si="9"/>
        <v>46034</v>
      </c>
      <c r="AD16" s="2" t="str">
        <f>VLOOKUP($A16,MA_KH!$A:$V,MA_KH!U$1,0)</f>
        <v>LOTTE</v>
      </c>
      <c r="AE16" s="2" t="str">
        <f>VLOOKUP($A16,MA_KH!$A:$V,MA_KH!V$1,0)</f>
        <v>CÔNG TY CỔ PHẦN TRUNG TÂM THƯƠNG MẠI LOTTE VIỆT NAM</v>
      </c>
      <c r="AF16" s="2" t="str">
        <f>VLOOKUP($A16,MA_KH!$A:$V,MA_KH!H$1,0)</f>
        <v>SG023</v>
      </c>
      <c r="AG16" s="96">
        <f>VALUE(Table1[[#This Row],[Số hóa đơn]])</f>
        <v>77593</v>
      </c>
      <c r="AH16" s="94">
        <f>_xlfn.XLOOKUP(Table1[[#This Row],[Column1]],CTTT_Lotte!R:R,CTTT_Lotte!O:O)</f>
        <v>46034</v>
      </c>
    </row>
    <row r="17" spans="1:34" ht="25.5" hidden="1" customHeight="1" x14ac:dyDescent="0.2">
      <c r="A17" s="49" t="s">
        <v>10293</v>
      </c>
      <c r="B17" s="49" t="s">
        <v>621</v>
      </c>
      <c r="C17" s="50">
        <v>45982</v>
      </c>
      <c r="D17" s="49" t="s">
        <v>8830</v>
      </c>
      <c r="E17" s="50">
        <v>45982</v>
      </c>
      <c r="F17" s="49">
        <v>77945</v>
      </c>
      <c r="G17" s="49" t="s">
        <v>8831</v>
      </c>
      <c r="H17" s="51">
        <v>1166110</v>
      </c>
      <c r="I17" s="52">
        <v>0</v>
      </c>
      <c r="J17" s="51">
        <v>93289</v>
      </c>
      <c r="K17" s="51">
        <v>1259399</v>
      </c>
      <c r="L17" s="7" t="s">
        <v>42</v>
      </c>
      <c r="M17" s="6">
        <v>46034</v>
      </c>
      <c r="O17" s="33">
        <f>IF(Table1[[#This Row],[Phân loại]]="Tồn đầu kỳ",Table1[[#This Row],[Tổng giá trị]],0)</f>
        <v>1259399</v>
      </c>
      <c r="P17" s="7">
        <f>IF(Table1[[#This Row],[Số còn phải thu ĐK]]&lt;&gt;0,0,IF(Table1[[#This Row],[Phân loại]]="Bán hàng",Table1[[#This Row],[Tổng giá trị]],-Table1[[#This Row],[Tổng giá trị]]))</f>
        <v>0</v>
      </c>
      <c r="Q17" s="33">
        <f t="shared" ref="Q17:Q18" si="16">IF(M17&lt;&gt;"",IF(O17&lt;&gt;0,O17,P17),0)</f>
        <v>1259399</v>
      </c>
      <c r="R17" s="7">
        <f>Table1[[#This Row],[Số còn phải thu ĐK]]+Table1[[#This Row],[Giá Trị HD sau CK]]-Table1[[#This Row],[Số tiền đã thu]]</f>
        <v>0</v>
      </c>
      <c r="S17" s="6">
        <f>IF(Table1[[#This Row],[Ngày hóa đơn]]&lt;&gt;"",Table1[[#This Row],[Ngày hóa đơn]],IF(Table1[[#This Row],[Ngày hạch toán]]&lt;&gt;"",Table1[[#This Row],[Ngày hạch toán]],""))</f>
        <v>45982</v>
      </c>
      <c r="T17" s="7"/>
      <c r="U17" s="6">
        <f>IF(Table1[[#This Row],[Ngày tính CN]]="","",S17+T17)</f>
        <v>45982</v>
      </c>
      <c r="V17" s="33">
        <f ca="1">IF(Table1[[#This Row],[Hạn thanh toán]]="","",IF((U17-NOW())&lt;0,0,(U17-NOW())))</f>
        <v>0</v>
      </c>
      <c r="W17" s="33"/>
      <c r="X17" s="33" t="str">
        <f t="shared" ref="X17:X18" ca="1" si="17">IF(OR(U17="",R17=0),"",IF((U17-NOW())&lt;0,-(U17-NOW()),0))</f>
        <v/>
      </c>
      <c r="Y17" s="2" t="str">
        <f t="shared" ref="Y17:Y18" si="18">IF(R17=0,"Đã thanh toán",IF(X17="","",IF(X17&lt;=0,"Chưa đến hạn thanh toán",IF(X17&lt;=30,"Nợ quá hạn 30 ngày",IF(X17&lt;=60,"Nợ quá hạn từ 30 ngày đến 60 ngày",IF(X17&lt;=90,"Nợ quá hạn từ 60 ngày đến 90 ngày",IF(X17&lt;=120,"Nợ quá hạn từ 90 ngày đến 120 ngày","Nợ quá hạn hơn 120 ngày có khả năng mất thanh toán")))))))</f>
        <v>Đã thanh toán</v>
      </c>
      <c r="Z17" s="46">
        <f t="shared" si="8"/>
        <v>45982</v>
      </c>
      <c r="AA17" s="46">
        <f t="shared" si="9"/>
        <v>46034</v>
      </c>
      <c r="AD17" s="2" t="str">
        <f>VLOOKUP($A17,MA_KH!$A:$V,MA_KH!U$1,0)</f>
        <v>LOTTE</v>
      </c>
      <c r="AE17" s="2" t="str">
        <f>VLOOKUP($A17,MA_KH!$A:$V,MA_KH!V$1,0)</f>
        <v>CÔNG TY CỔ PHẦN TRUNG TÂM THƯƠNG MẠI LOTTE VIỆT NAM</v>
      </c>
      <c r="AF17" s="2" t="str">
        <f>VLOOKUP($A17,MA_KH!$A:$V,MA_KH!H$1,0)</f>
        <v>SG009</v>
      </c>
      <c r="AG17" s="96">
        <f>VALUE(Table1[[#This Row],[Số hóa đơn]])</f>
        <v>77945</v>
      </c>
      <c r="AH17" s="94">
        <f>_xlfn.XLOOKUP(Table1[[#This Row],[Column1]],CTTT_Lotte!R:R,CTTT_Lotte!O:O)</f>
        <v>46034</v>
      </c>
    </row>
    <row r="18" spans="1:34" ht="25.5" hidden="1" customHeight="1" x14ac:dyDescent="0.2">
      <c r="A18" s="53" t="s">
        <v>10293</v>
      </c>
      <c r="B18" s="53" t="s">
        <v>621</v>
      </c>
      <c r="C18" s="54">
        <v>45982</v>
      </c>
      <c r="D18" s="53" t="s">
        <v>8832</v>
      </c>
      <c r="E18" s="54">
        <v>45982</v>
      </c>
      <c r="F18" s="53">
        <v>77946</v>
      </c>
      <c r="G18" s="53" t="s">
        <v>8833</v>
      </c>
      <c r="H18" s="55">
        <v>1190660</v>
      </c>
      <c r="I18" s="56">
        <v>0</v>
      </c>
      <c r="J18" s="55">
        <v>95253</v>
      </c>
      <c r="K18" s="55">
        <v>1285913</v>
      </c>
      <c r="L18" s="7" t="s">
        <v>42</v>
      </c>
      <c r="M18" s="6">
        <v>46034</v>
      </c>
      <c r="O18" s="33">
        <f>IF(Table1[[#This Row],[Phân loại]]="Tồn đầu kỳ",Table1[[#This Row],[Tổng giá trị]],0)</f>
        <v>1285913</v>
      </c>
      <c r="P18" s="7">
        <f>IF(Table1[[#This Row],[Số còn phải thu ĐK]]&lt;&gt;0,0,IF(Table1[[#This Row],[Phân loại]]="Bán hàng",Table1[[#This Row],[Tổng giá trị]],-Table1[[#This Row],[Tổng giá trị]]))</f>
        <v>0</v>
      </c>
      <c r="Q18" s="33">
        <f t="shared" si="16"/>
        <v>1285913</v>
      </c>
      <c r="R18" s="7">
        <f>Table1[[#This Row],[Số còn phải thu ĐK]]+Table1[[#This Row],[Giá Trị HD sau CK]]-Table1[[#This Row],[Số tiền đã thu]]</f>
        <v>0</v>
      </c>
      <c r="S18" s="6">
        <f>IF(Table1[[#This Row],[Ngày hóa đơn]]&lt;&gt;"",Table1[[#This Row],[Ngày hóa đơn]],IF(Table1[[#This Row],[Ngày hạch toán]]&lt;&gt;"",Table1[[#This Row],[Ngày hạch toán]],""))</f>
        <v>45982</v>
      </c>
      <c r="T18" s="7"/>
      <c r="U18" s="6">
        <f>IF(Table1[[#This Row],[Ngày tính CN]]="","",S18+T18)</f>
        <v>45982</v>
      </c>
      <c r="V18" s="33">
        <f ca="1">IF(Table1[[#This Row],[Hạn thanh toán]]="","",IF((U18-NOW())&lt;0,0,(U18-NOW())))</f>
        <v>0</v>
      </c>
      <c r="W18" s="33"/>
      <c r="X18" s="33" t="str">
        <f t="shared" ca="1" si="17"/>
        <v/>
      </c>
      <c r="Y18" s="2" t="str">
        <f t="shared" si="18"/>
        <v>Đã thanh toán</v>
      </c>
      <c r="Z18" s="46">
        <f t="shared" si="8"/>
        <v>45982</v>
      </c>
      <c r="AA18" s="46">
        <f t="shared" si="9"/>
        <v>46034</v>
      </c>
      <c r="AD18" s="2" t="str">
        <f>VLOOKUP($A18,MA_KH!$A:$V,MA_KH!U$1,0)</f>
        <v>LOTTE</v>
      </c>
      <c r="AE18" s="2" t="str">
        <f>VLOOKUP($A18,MA_KH!$A:$V,MA_KH!V$1,0)</f>
        <v>CÔNG TY CỔ PHẦN TRUNG TÂM THƯƠNG MẠI LOTTE VIỆT NAM</v>
      </c>
      <c r="AF18" s="2" t="str">
        <f>VLOOKUP($A18,MA_KH!$A:$V,MA_KH!H$1,0)</f>
        <v>SG009</v>
      </c>
      <c r="AG18" s="96">
        <f>VALUE(Table1[[#This Row],[Số hóa đơn]])</f>
        <v>77946</v>
      </c>
      <c r="AH18" s="94">
        <f>_xlfn.XLOOKUP(Table1[[#This Row],[Column1]],CTTT_Lotte!R:R,CTTT_Lotte!O:O)</f>
        <v>46034</v>
      </c>
    </row>
    <row r="19" spans="1:34" ht="25.5" hidden="1" customHeight="1" x14ac:dyDescent="0.2">
      <c r="A19" s="49" t="s">
        <v>10289</v>
      </c>
      <c r="B19" s="49" t="s">
        <v>752</v>
      </c>
      <c r="C19" s="50">
        <v>45983</v>
      </c>
      <c r="D19" s="49" t="s">
        <v>8834</v>
      </c>
      <c r="E19" s="50">
        <v>45983</v>
      </c>
      <c r="F19" s="49">
        <v>78349</v>
      </c>
      <c r="G19" s="49" t="s">
        <v>8835</v>
      </c>
      <c r="H19" s="51">
        <v>1318620</v>
      </c>
      <c r="I19" s="52">
        <v>0</v>
      </c>
      <c r="J19" s="51">
        <v>105490</v>
      </c>
      <c r="K19" s="51">
        <v>1424110</v>
      </c>
      <c r="L19" s="7" t="s">
        <v>42</v>
      </c>
      <c r="M19" s="6">
        <v>46034</v>
      </c>
      <c r="O19" s="33">
        <f>IF(Table1[[#This Row],[Phân loại]]="Tồn đầu kỳ",Table1[[#This Row],[Tổng giá trị]],0)</f>
        <v>1424110</v>
      </c>
      <c r="P19" s="7">
        <f>IF(Table1[[#This Row],[Số còn phải thu ĐK]]&lt;&gt;0,0,IF(Table1[[#This Row],[Phân loại]]="Bán hàng",Table1[[#This Row],[Tổng giá trị]],-Table1[[#This Row],[Tổng giá trị]]))</f>
        <v>0</v>
      </c>
      <c r="Q19" s="33">
        <f t="shared" ref="Q19:Q20" si="19">IF(M19&lt;&gt;"",IF(O19&lt;&gt;0,O19,P19),0)</f>
        <v>1424110</v>
      </c>
      <c r="R19" s="7">
        <f>Table1[[#This Row],[Số còn phải thu ĐK]]+Table1[[#This Row],[Giá Trị HD sau CK]]-Table1[[#This Row],[Số tiền đã thu]]</f>
        <v>0</v>
      </c>
      <c r="S19" s="6">
        <f>IF(Table1[[#This Row],[Ngày hóa đơn]]&lt;&gt;"",Table1[[#This Row],[Ngày hóa đơn]],IF(Table1[[#This Row],[Ngày hạch toán]]&lt;&gt;"",Table1[[#This Row],[Ngày hạch toán]],""))</f>
        <v>45983</v>
      </c>
      <c r="T19" s="7"/>
      <c r="U19" s="6">
        <f>IF(Table1[[#This Row],[Ngày tính CN]]="","",S19+T19)</f>
        <v>45983</v>
      </c>
      <c r="V19" s="33">
        <f ca="1">IF(Table1[[#This Row],[Hạn thanh toán]]="","",IF((U19-NOW())&lt;0,0,(U19-NOW())))</f>
        <v>0</v>
      </c>
      <c r="W19" s="33"/>
      <c r="X19" s="33" t="str">
        <f t="shared" ref="X19:X20" ca="1" si="20">IF(OR(U19="",R19=0),"",IF((U19-NOW())&lt;0,-(U19-NOW()),0))</f>
        <v/>
      </c>
      <c r="Y19" s="2" t="str">
        <f t="shared" ref="Y19:Y20" si="21">IF(R19=0,"Đã thanh toán",IF(X19="","",IF(X19&lt;=0,"Chưa đến hạn thanh toán",IF(X19&lt;=30,"Nợ quá hạn 30 ngày",IF(X19&lt;=60,"Nợ quá hạn từ 30 ngày đến 60 ngày",IF(X19&lt;=90,"Nợ quá hạn từ 60 ngày đến 90 ngày",IF(X19&lt;=120,"Nợ quá hạn từ 90 ngày đến 120 ngày","Nợ quá hạn hơn 120 ngày có khả năng mất thanh toán")))))))</f>
        <v>Đã thanh toán</v>
      </c>
      <c r="Z19" s="46">
        <f t="shared" si="8"/>
        <v>45983</v>
      </c>
      <c r="AA19" s="46">
        <f t="shared" si="9"/>
        <v>46034</v>
      </c>
      <c r="AD19" s="2" t="str">
        <f>VLOOKUP($A19,MA_KH!$A:$V,MA_KH!U$1,0)</f>
        <v>LOTTE</v>
      </c>
      <c r="AE19" s="2" t="str">
        <f>VLOOKUP($A19,MA_KH!$A:$V,MA_KH!V$1,0)</f>
        <v>CÔNG TY CỔ PHẦN TRUNG TÂM THƯƠNG MẠI LOTTE VIỆT NAM</v>
      </c>
      <c r="AF19" s="2" t="str">
        <f>VLOOKUP($A19,MA_KH!$A:$V,MA_KH!H$1,0)</f>
        <v>SG011</v>
      </c>
      <c r="AG19" s="96">
        <f>VALUE(Table1[[#This Row],[Số hóa đơn]])</f>
        <v>78349</v>
      </c>
      <c r="AH19" s="94">
        <f>_xlfn.XLOOKUP(Table1[[#This Row],[Column1]],CTTT_Lotte!R:R,CTTT_Lotte!O:O)</f>
        <v>46034</v>
      </c>
    </row>
    <row r="20" spans="1:34" ht="25.5" hidden="1" customHeight="1" x14ac:dyDescent="0.2">
      <c r="A20" s="53" t="s">
        <v>10289</v>
      </c>
      <c r="B20" s="53" t="s">
        <v>752</v>
      </c>
      <c r="C20" s="54">
        <v>45983</v>
      </c>
      <c r="D20" s="53" t="s">
        <v>8836</v>
      </c>
      <c r="E20" s="54">
        <v>45983</v>
      </c>
      <c r="F20" s="53">
        <v>78350</v>
      </c>
      <c r="G20" s="53" t="s">
        <v>8837</v>
      </c>
      <c r="H20" s="55">
        <v>1190660</v>
      </c>
      <c r="I20" s="56">
        <v>0</v>
      </c>
      <c r="J20" s="55">
        <v>95253</v>
      </c>
      <c r="K20" s="55">
        <v>1285913</v>
      </c>
      <c r="L20" s="7" t="s">
        <v>42</v>
      </c>
      <c r="M20" s="6">
        <v>46034</v>
      </c>
      <c r="O20" s="33">
        <f>IF(Table1[[#This Row],[Phân loại]]="Tồn đầu kỳ",Table1[[#This Row],[Tổng giá trị]],0)</f>
        <v>1285913</v>
      </c>
      <c r="P20" s="7">
        <f>IF(Table1[[#This Row],[Số còn phải thu ĐK]]&lt;&gt;0,0,IF(Table1[[#This Row],[Phân loại]]="Bán hàng",Table1[[#This Row],[Tổng giá trị]],-Table1[[#This Row],[Tổng giá trị]]))</f>
        <v>0</v>
      </c>
      <c r="Q20" s="33">
        <f t="shared" si="19"/>
        <v>1285913</v>
      </c>
      <c r="R20" s="7">
        <f>Table1[[#This Row],[Số còn phải thu ĐK]]+Table1[[#This Row],[Giá Trị HD sau CK]]-Table1[[#This Row],[Số tiền đã thu]]</f>
        <v>0</v>
      </c>
      <c r="S20" s="6">
        <f>IF(Table1[[#This Row],[Ngày hóa đơn]]&lt;&gt;"",Table1[[#This Row],[Ngày hóa đơn]],IF(Table1[[#This Row],[Ngày hạch toán]]&lt;&gt;"",Table1[[#This Row],[Ngày hạch toán]],""))</f>
        <v>45983</v>
      </c>
      <c r="T20" s="7"/>
      <c r="U20" s="6">
        <f>IF(Table1[[#This Row],[Ngày tính CN]]="","",S20+T20)</f>
        <v>45983</v>
      </c>
      <c r="V20" s="33">
        <f ca="1">IF(Table1[[#This Row],[Hạn thanh toán]]="","",IF((U20-NOW())&lt;0,0,(U20-NOW())))</f>
        <v>0</v>
      </c>
      <c r="W20" s="33"/>
      <c r="X20" s="33" t="str">
        <f t="shared" ca="1" si="20"/>
        <v/>
      </c>
      <c r="Y20" s="2" t="str">
        <f t="shared" si="21"/>
        <v>Đã thanh toán</v>
      </c>
      <c r="Z20" s="46">
        <f t="shared" si="8"/>
        <v>45983</v>
      </c>
      <c r="AA20" s="46">
        <f t="shared" si="9"/>
        <v>46034</v>
      </c>
      <c r="AD20" s="2" t="str">
        <f>VLOOKUP($A20,MA_KH!$A:$V,MA_KH!U$1,0)</f>
        <v>LOTTE</v>
      </c>
      <c r="AE20" s="2" t="str">
        <f>VLOOKUP($A20,MA_KH!$A:$V,MA_KH!V$1,0)</f>
        <v>CÔNG TY CỔ PHẦN TRUNG TÂM THƯƠNG MẠI LOTTE VIỆT NAM</v>
      </c>
      <c r="AF20" s="2" t="str">
        <f>VLOOKUP($A20,MA_KH!$A:$V,MA_KH!H$1,0)</f>
        <v>SG011</v>
      </c>
      <c r="AG20" s="96">
        <f>VALUE(Table1[[#This Row],[Số hóa đơn]])</f>
        <v>78350</v>
      </c>
      <c r="AH20" s="94">
        <f>_xlfn.XLOOKUP(Table1[[#This Row],[Column1]],CTTT_Lotte!R:R,CTTT_Lotte!O:O)</f>
        <v>46034</v>
      </c>
    </row>
    <row r="21" spans="1:34" ht="25.5" hidden="1" customHeight="1" x14ac:dyDescent="0.2">
      <c r="A21" s="53" t="s">
        <v>10291</v>
      </c>
      <c r="B21" s="53" t="s">
        <v>511</v>
      </c>
      <c r="C21" s="54">
        <v>45983</v>
      </c>
      <c r="D21" s="53" t="s">
        <v>8838</v>
      </c>
      <c r="E21" s="54">
        <v>45983</v>
      </c>
      <c r="F21" s="53">
        <v>78380</v>
      </c>
      <c r="G21" s="53" t="s">
        <v>8839</v>
      </c>
      <c r="H21" s="55">
        <v>1190660</v>
      </c>
      <c r="I21" s="56">
        <v>0</v>
      </c>
      <c r="J21" s="55">
        <v>95253</v>
      </c>
      <c r="K21" s="55">
        <v>1285913</v>
      </c>
      <c r="L21" s="7" t="s">
        <v>42</v>
      </c>
      <c r="M21" s="6">
        <v>46034</v>
      </c>
      <c r="O21" s="33">
        <f>IF(Table1[[#This Row],[Phân loại]]="Tồn đầu kỳ",Table1[[#This Row],[Tổng giá trị]],0)</f>
        <v>1285913</v>
      </c>
      <c r="P21" s="7">
        <f>IF(Table1[[#This Row],[Số còn phải thu ĐK]]&lt;&gt;0,0,IF(Table1[[#This Row],[Phân loại]]="Bán hàng",Table1[[#This Row],[Tổng giá trị]],-Table1[[#This Row],[Tổng giá trị]]))</f>
        <v>0</v>
      </c>
      <c r="Q21" s="33">
        <f>IF(M21&lt;&gt;"",IF(O21&lt;&gt;0,O21,P21),0)</f>
        <v>1285913</v>
      </c>
      <c r="R21" s="7">
        <f>Table1[[#This Row],[Số còn phải thu ĐK]]+Table1[[#This Row],[Giá Trị HD sau CK]]-Table1[[#This Row],[Số tiền đã thu]]</f>
        <v>0</v>
      </c>
      <c r="S21" s="6">
        <f>IF(Table1[[#This Row],[Ngày hóa đơn]]&lt;&gt;"",Table1[[#This Row],[Ngày hóa đơn]],IF(Table1[[#This Row],[Ngày hạch toán]]&lt;&gt;"",Table1[[#This Row],[Ngày hạch toán]],""))</f>
        <v>45983</v>
      </c>
      <c r="T21" s="7"/>
      <c r="U21" s="6">
        <f>IF(Table1[[#This Row],[Ngày tính CN]]="","",S21+T21)</f>
        <v>45983</v>
      </c>
      <c r="V21" s="33">
        <f ca="1">IF(Table1[[#This Row],[Hạn thanh toán]]="","",IF((U21-NOW())&lt;0,0,(U21-NOW())))</f>
        <v>0</v>
      </c>
      <c r="W21" s="33"/>
      <c r="X21" s="33" t="str">
        <f ca="1">IF(OR(U21="",R21=0),"",IF((U21-NOW())&lt;0,-(U21-NOW()),0))</f>
        <v/>
      </c>
      <c r="Y21" s="2" t="str">
        <f>IF(R21=0,"Đã thanh toán",IF(X21="","",IF(X21&lt;=0,"Chưa đến hạn thanh toán",IF(X21&lt;=30,"Nợ quá hạn 30 ngày",IF(X21&lt;=60,"Nợ quá hạn từ 30 ngày đến 60 ngày",IF(X21&lt;=90,"Nợ quá hạn từ 60 ngày đến 90 ngày",IF(X21&lt;=120,"Nợ quá hạn từ 90 ngày đến 120 ngày","Nợ quá hạn hơn 120 ngày có khả năng mất thanh toán")))))))</f>
        <v>Đã thanh toán</v>
      </c>
      <c r="Z21" s="46">
        <f t="shared" si="8"/>
        <v>45983</v>
      </c>
      <c r="AA21" s="46">
        <f t="shared" si="9"/>
        <v>46034</v>
      </c>
      <c r="AD21" s="2" t="str">
        <f>VLOOKUP($A21,MA_KH!$A:$V,MA_KH!U$1,0)</f>
        <v>LOTTE</v>
      </c>
      <c r="AE21" s="2" t="str">
        <f>VLOOKUP($A21,MA_KH!$A:$V,MA_KH!V$1,0)</f>
        <v>CÔNG TY CỔ PHẦN TRUNG TÂM THƯƠNG MẠI LOTTE VIỆT NAM</v>
      </c>
      <c r="AF21" s="2" t="str">
        <f>VLOOKUP($A21,MA_KH!$A:$V,MA_KH!H$1,0)</f>
        <v>SG023</v>
      </c>
      <c r="AG21" s="96">
        <f>VALUE(Table1[[#This Row],[Số hóa đơn]])</f>
        <v>78380</v>
      </c>
      <c r="AH21" s="94">
        <f>_xlfn.XLOOKUP(Table1[[#This Row],[Column1]],CTTT_Lotte!R:R,CTTT_Lotte!O:O)</f>
        <v>46034</v>
      </c>
    </row>
    <row r="22" spans="1:34" ht="25.5" hidden="1" customHeight="1" x14ac:dyDescent="0.2">
      <c r="A22" s="49" t="s">
        <v>10297</v>
      </c>
      <c r="B22" s="49" t="s">
        <v>439</v>
      </c>
      <c r="C22" s="50">
        <v>45985</v>
      </c>
      <c r="D22" s="49" t="s">
        <v>8840</v>
      </c>
      <c r="E22" s="50">
        <v>45985</v>
      </c>
      <c r="F22" s="49">
        <v>78466</v>
      </c>
      <c r="G22" s="49" t="s">
        <v>8841</v>
      </c>
      <c r="H22" s="51">
        <v>2145450</v>
      </c>
      <c r="I22" s="52">
        <v>0</v>
      </c>
      <c r="J22" s="51">
        <v>171636</v>
      </c>
      <c r="K22" s="51">
        <v>2317086</v>
      </c>
      <c r="L22" s="7" t="s">
        <v>42</v>
      </c>
      <c r="M22" s="6">
        <v>46034</v>
      </c>
      <c r="O22" s="33">
        <f>IF(Table1[[#This Row],[Phân loại]]="Tồn đầu kỳ",Table1[[#This Row],[Tổng giá trị]],0)</f>
        <v>2317086</v>
      </c>
      <c r="P22" s="7">
        <f>IF(Table1[[#This Row],[Số còn phải thu ĐK]]&lt;&gt;0,0,IF(Table1[[#This Row],[Phân loại]]="Bán hàng",Table1[[#This Row],[Tổng giá trị]],-Table1[[#This Row],[Tổng giá trị]]))</f>
        <v>0</v>
      </c>
      <c r="Q22" s="33">
        <f t="shared" ref="Q22:Q23" si="22">IF(M22&lt;&gt;"",IF(O22&lt;&gt;0,O22,P22),0)</f>
        <v>2317086</v>
      </c>
      <c r="R22" s="7">
        <f>Table1[[#This Row],[Số còn phải thu ĐK]]+Table1[[#This Row],[Giá Trị HD sau CK]]-Table1[[#This Row],[Số tiền đã thu]]</f>
        <v>0</v>
      </c>
      <c r="S22" s="6">
        <f>IF(Table1[[#This Row],[Ngày hóa đơn]]&lt;&gt;"",Table1[[#This Row],[Ngày hóa đơn]],IF(Table1[[#This Row],[Ngày hạch toán]]&lt;&gt;"",Table1[[#This Row],[Ngày hạch toán]],""))</f>
        <v>45985</v>
      </c>
      <c r="T22" s="7"/>
      <c r="U22" s="6">
        <f>IF(Table1[[#This Row],[Ngày tính CN]]="","",S22+T22)</f>
        <v>45985</v>
      </c>
      <c r="V22" s="33">
        <f ca="1">IF(Table1[[#This Row],[Hạn thanh toán]]="","",IF((U22-NOW())&lt;0,0,(U22-NOW())))</f>
        <v>0</v>
      </c>
      <c r="W22" s="33"/>
      <c r="X22" s="33" t="str">
        <f t="shared" ref="X22:X23" ca="1" si="23">IF(OR(U22="",R22=0),"",IF((U22-NOW())&lt;0,-(U22-NOW()),0))</f>
        <v/>
      </c>
      <c r="Y22" s="2" t="str">
        <f t="shared" ref="Y22:Y23" si="24">IF(R22=0,"Đã thanh toán",IF(X22="","",IF(X22&lt;=0,"Chưa đến hạn thanh toán",IF(X22&lt;=30,"Nợ quá hạn 30 ngày",IF(X22&lt;=60,"Nợ quá hạn từ 30 ngày đến 60 ngày",IF(X22&lt;=90,"Nợ quá hạn từ 60 ngày đến 90 ngày",IF(X22&lt;=120,"Nợ quá hạn từ 90 ngày đến 120 ngày","Nợ quá hạn hơn 120 ngày có khả năng mất thanh toán")))))))</f>
        <v>Đã thanh toán</v>
      </c>
      <c r="Z22" s="46">
        <f t="shared" si="8"/>
        <v>45985</v>
      </c>
      <c r="AA22" s="46">
        <f t="shared" si="9"/>
        <v>46034</v>
      </c>
      <c r="AD22" s="2" t="str">
        <f>VLOOKUP($A22,MA_KH!$A:$V,MA_KH!U$1,0)</f>
        <v>LOTTE</v>
      </c>
      <c r="AE22" s="2" t="str">
        <f>VLOOKUP($A22,MA_KH!$A:$V,MA_KH!V$1,0)</f>
        <v>CÔNG TY CỔ PHẦN TRUNG TÂM THƯƠNG MẠI LOTTE VIỆT NAM</v>
      </c>
      <c r="AF22" s="2" t="str">
        <f>VLOOKUP($A22,MA_KH!$A:$V,MA_KH!H$1,0)</f>
        <v>HN008</v>
      </c>
      <c r="AG22" s="96">
        <f>VALUE(Table1[[#This Row],[Số hóa đơn]])</f>
        <v>78466</v>
      </c>
      <c r="AH22" s="94">
        <f>_xlfn.XLOOKUP(Table1[[#This Row],[Column1]],CTTT_Lotte!R:R,CTTT_Lotte!O:O)</f>
        <v>46034</v>
      </c>
    </row>
    <row r="23" spans="1:34" ht="25.5" hidden="1" customHeight="1" x14ac:dyDescent="0.2">
      <c r="A23" s="53" t="s">
        <v>10297</v>
      </c>
      <c r="B23" s="53" t="s">
        <v>439</v>
      </c>
      <c r="C23" s="54">
        <v>45985</v>
      </c>
      <c r="D23" s="53" t="s">
        <v>8842</v>
      </c>
      <c r="E23" s="54">
        <v>45985</v>
      </c>
      <c r="F23" s="53">
        <v>78467</v>
      </c>
      <c r="G23" s="53" t="s">
        <v>8843</v>
      </c>
      <c r="H23" s="55">
        <v>1178385</v>
      </c>
      <c r="I23" s="56">
        <v>0</v>
      </c>
      <c r="J23" s="55">
        <v>94271</v>
      </c>
      <c r="K23" s="55">
        <v>1272656</v>
      </c>
      <c r="L23" s="7" t="s">
        <v>42</v>
      </c>
      <c r="M23" s="6">
        <v>46034</v>
      </c>
      <c r="O23" s="33">
        <f>IF(Table1[[#This Row],[Phân loại]]="Tồn đầu kỳ",Table1[[#This Row],[Tổng giá trị]],0)</f>
        <v>1272656</v>
      </c>
      <c r="P23" s="7">
        <f>IF(Table1[[#This Row],[Số còn phải thu ĐK]]&lt;&gt;0,0,IF(Table1[[#This Row],[Phân loại]]="Bán hàng",Table1[[#This Row],[Tổng giá trị]],-Table1[[#This Row],[Tổng giá trị]]))</f>
        <v>0</v>
      </c>
      <c r="Q23" s="33">
        <f t="shared" si="22"/>
        <v>1272656</v>
      </c>
      <c r="R23" s="7">
        <f>Table1[[#This Row],[Số còn phải thu ĐK]]+Table1[[#This Row],[Giá Trị HD sau CK]]-Table1[[#This Row],[Số tiền đã thu]]</f>
        <v>0</v>
      </c>
      <c r="S23" s="6">
        <f>IF(Table1[[#This Row],[Ngày hóa đơn]]&lt;&gt;"",Table1[[#This Row],[Ngày hóa đơn]],IF(Table1[[#This Row],[Ngày hạch toán]]&lt;&gt;"",Table1[[#This Row],[Ngày hạch toán]],""))</f>
        <v>45985</v>
      </c>
      <c r="T23" s="7"/>
      <c r="U23" s="6">
        <f>IF(Table1[[#This Row],[Ngày tính CN]]="","",S23+T23)</f>
        <v>45985</v>
      </c>
      <c r="V23" s="33">
        <f ca="1">IF(Table1[[#This Row],[Hạn thanh toán]]="","",IF((U23-NOW())&lt;0,0,(U23-NOW())))</f>
        <v>0</v>
      </c>
      <c r="W23" s="33"/>
      <c r="X23" s="33" t="str">
        <f t="shared" ca="1" si="23"/>
        <v/>
      </c>
      <c r="Y23" s="2" t="str">
        <f t="shared" si="24"/>
        <v>Đã thanh toán</v>
      </c>
      <c r="Z23" s="46">
        <f t="shared" si="8"/>
        <v>45985</v>
      </c>
      <c r="AA23" s="46">
        <f t="shared" si="9"/>
        <v>46034</v>
      </c>
      <c r="AD23" s="2" t="str">
        <f>VLOOKUP($A23,MA_KH!$A:$V,MA_KH!U$1,0)</f>
        <v>LOTTE</v>
      </c>
      <c r="AE23" s="2" t="str">
        <f>VLOOKUP($A23,MA_KH!$A:$V,MA_KH!V$1,0)</f>
        <v>CÔNG TY CỔ PHẦN TRUNG TÂM THƯƠNG MẠI LOTTE VIỆT NAM</v>
      </c>
      <c r="AF23" s="2" t="str">
        <f>VLOOKUP($A23,MA_KH!$A:$V,MA_KH!H$1,0)</f>
        <v>HN008</v>
      </c>
      <c r="AG23" s="96">
        <f>VALUE(Table1[[#This Row],[Số hóa đơn]])</f>
        <v>78467</v>
      </c>
      <c r="AH23" s="94">
        <f>_xlfn.XLOOKUP(Table1[[#This Row],[Column1]],CTTT_Lotte!R:R,CTTT_Lotte!O:O)</f>
        <v>46034</v>
      </c>
    </row>
    <row r="24" spans="1:34" ht="25.5" hidden="1" customHeight="1" x14ac:dyDescent="0.2">
      <c r="A24" s="49" t="s">
        <v>10291</v>
      </c>
      <c r="B24" s="49" t="s">
        <v>511</v>
      </c>
      <c r="C24" s="50">
        <v>45985</v>
      </c>
      <c r="D24" s="49" t="s">
        <v>8844</v>
      </c>
      <c r="E24" s="50">
        <v>45985</v>
      </c>
      <c r="F24" s="49">
        <v>78456</v>
      </c>
      <c r="G24" s="49" t="s">
        <v>8845</v>
      </c>
      <c r="H24" s="51">
        <v>4994010</v>
      </c>
      <c r="I24" s="52">
        <v>0</v>
      </c>
      <c r="J24" s="51">
        <v>399521</v>
      </c>
      <c r="K24" s="51">
        <v>5393531</v>
      </c>
      <c r="L24" s="7" t="s">
        <v>42</v>
      </c>
      <c r="M24" s="6">
        <v>46034</v>
      </c>
      <c r="O24" s="33">
        <f>IF(Table1[[#This Row],[Phân loại]]="Tồn đầu kỳ",Table1[[#This Row],[Tổng giá trị]],0)</f>
        <v>5393531</v>
      </c>
      <c r="P24" s="7">
        <f>IF(Table1[[#This Row],[Số còn phải thu ĐK]]&lt;&gt;0,0,IF(Table1[[#This Row],[Phân loại]]="Bán hàng",Table1[[#This Row],[Tổng giá trị]],-Table1[[#This Row],[Tổng giá trị]]))</f>
        <v>0</v>
      </c>
      <c r="Q24" s="33">
        <f t="shared" ref="Q24:Q25" si="25">IF(M24&lt;&gt;"",IF(O24&lt;&gt;0,O24,P24),0)</f>
        <v>5393531</v>
      </c>
      <c r="R24" s="7">
        <f>Table1[[#This Row],[Số còn phải thu ĐK]]+Table1[[#This Row],[Giá Trị HD sau CK]]-Table1[[#This Row],[Số tiền đã thu]]</f>
        <v>0</v>
      </c>
      <c r="S24" s="6">
        <f>IF(Table1[[#This Row],[Ngày hóa đơn]]&lt;&gt;"",Table1[[#This Row],[Ngày hóa đơn]],IF(Table1[[#This Row],[Ngày hạch toán]]&lt;&gt;"",Table1[[#This Row],[Ngày hạch toán]],""))</f>
        <v>45985</v>
      </c>
      <c r="T24" s="7"/>
      <c r="U24" s="6">
        <f>IF(Table1[[#This Row],[Ngày tính CN]]="","",S24+T24)</f>
        <v>45985</v>
      </c>
      <c r="V24" s="33">
        <f ca="1">IF(Table1[[#This Row],[Hạn thanh toán]]="","",IF((U24-NOW())&lt;0,0,(U24-NOW())))</f>
        <v>0</v>
      </c>
      <c r="W24" s="33"/>
      <c r="X24" s="33" t="str">
        <f t="shared" ref="X24:X25" ca="1" si="26">IF(OR(U24="",R24=0),"",IF((U24-NOW())&lt;0,-(U24-NOW()),0))</f>
        <v/>
      </c>
      <c r="Y24" s="2" t="str">
        <f t="shared" ref="Y24:Y25" si="27">IF(R24=0,"Đã thanh toán",IF(X24="","",IF(X24&lt;=0,"Chưa đến hạn thanh toán",IF(X24&lt;=30,"Nợ quá hạn 30 ngày",IF(X24&lt;=60,"Nợ quá hạn từ 30 ngày đến 60 ngày",IF(X24&lt;=90,"Nợ quá hạn từ 60 ngày đến 90 ngày",IF(X24&lt;=120,"Nợ quá hạn từ 90 ngày đến 120 ngày","Nợ quá hạn hơn 120 ngày có khả năng mất thanh toán")))))))</f>
        <v>Đã thanh toán</v>
      </c>
      <c r="Z24" s="46">
        <f t="shared" si="8"/>
        <v>45985</v>
      </c>
      <c r="AA24" s="46">
        <f t="shared" si="9"/>
        <v>46034</v>
      </c>
      <c r="AD24" s="2" t="str">
        <f>VLOOKUP($A24,MA_KH!$A:$V,MA_KH!U$1,0)</f>
        <v>LOTTE</v>
      </c>
      <c r="AE24" s="2" t="str">
        <f>VLOOKUP($A24,MA_KH!$A:$V,MA_KH!V$1,0)</f>
        <v>CÔNG TY CỔ PHẦN TRUNG TÂM THƯƠNG MẠI LOTTE VIỆT NAM</v>
      </c>
      <c r="AF24" s="2" t="str">
        <f>VLOOKUP($A24,MA_KH!$A:$V,MA_KH!H$1,0)</f>
        <v>SG023</v>
      </c>
      <c r="AG24" s="96">
        <f>VALUE(Table1[[#This Row],[Số hóa đơn]])</f>
        <v>78456</v>
      </c>
      <c r="AH24" s="94">
        <f>_xlfn.XLOOKUP(Table1[[#This Row],[Column1]],CTTT_Lotte!R:R,CTTT_Lotte!O:O)</f>
        <v>46034</v>
      </c>
    </row>
    <row r="25" spans="1:34" ht="25.5" hidden="1" customHeight="1" x14ac:dyDescent="0.2">
      <c r="A25" s="53" t="s">
        <v>10291</v>
      </c>
      <c r="B25" s="53" t="s">
        <v>511</v>
      </c>
      <c r="C25" s="54">
        <v>45985</v>
      </c>
      <c r="D25" s="53" t="s">
        <v>8846</v>
      </c>
      <c r="E25" s="54">
        <v>45985</v>
      </c>
      <c r="F25" s="53">
        <v>78458</v>
      </c>
      <c r="G25" s="53" t="s">
        <v>8847</v>
      </c>
      <c r="H25" s="55">
        <v>2948820</v>
      </c>
      <c r="I25" s="56">
        <v>0</v>
      </c>
      <c r="J25" s="55">
        <v>235906</v>
      </c>
      <c r="K25" s="55">
        <v>3184726</v>
      </c>
      <c r="L25" s="7" t="s">
        <v>42</v>
      </c>
      <c r="M25" s="6">
        <v>46034</v>
      </c>
      <c r="O25" s="33">
        <f>IF(Table1[[#This Row],[Phân loại]]="Tồn đầu kỳ",Table1[[#This Row],[Tổng giá trị]],0)</f>
        <v>3184726</v>
      </c>
      <c r="P25" s="7">
        <f>IF(Table1[[#This Row],[Số còn phải thu ĐK]]&lt;&gt;0,0,IF(Table1[[#This Row],[Phân loại]]="Bán hàng",Table1[[#This Row],[Tổng giá trị]],-Table1[[#This Row],[Tổng giá trị]]))</f>
        <v>0</v>
      </c>
      <c r="Q25" s="33">
        <f t="shared" si="25"/>
        <v>3184726</v>
      </c>
      <c r="R25" s="7">
        <f>Table1[[#This Row],[Số còn phải thu ĐK]]+Table1[[#This Row],[Giá Trị HD sau CK]]-Table1[[#This Row],[Số tiền đã thu]]</f>
        <v>0</v>
      </c>
      <c r="S25" s="6">
        <f>IF(Table1[[#This Row],[Ngày hóa đơn]]&lt;&gt;"",Table1[[#This Row],[Ngày hóa đơn]],IF(Table1[[#This Row],[Ngày hạch toán]]&lt;&gt;"",Table1[[#This Row],[Ngày hạch toán]],""))</f>
        <v>45985</v>
      </c>
      <c r="T25" s="7"/>
      <c r="U25" s="6">
        <f>IF(Table1[[#This Row],[Ngày tính CN]]="","",S25+T25)</f>
        <v>45985</v>
      </c>
      <c r="V25" s="33">
        <f ca="1">IF(Table1[[#This Row],[Hạn thanh toán]]="","",IF((U25-NOW())&lt;0,0,(U25-NOW())))</f>
        <v>0</v>
      </c>
      <c r="W25" s="33"/>
      <c r="X25" s="33" t="str">
        <f t="shared" ca="1" si="26"/>
        <v/>
      </c>
      <c r="Y25" s="2" t="str">
        <f t="shared" si="27"/>
        <v>Đã thanh toán</v>
      </c>
      <c r="Z25" s="46">
        <f t="shared" si="8"/>
        <v>45985</v>
      </c>
      <c r="AA25" s="46">
        <f t="shared" si="9"/>
        <v>46034</v>
      </c>
      <c r="AD25" s="2" t="str">
        <f>VLOOKUP($A25,MA_KH!$A:$V,MA_KH!U$1,0)</f>
        <v>LOTTE</v>
      </c>
      <c r="AE25" s="2" t="str">
        <f>VLOOKUP($A25,MA_KH!$A:$V,MA_KH!V$1,0)</f>
        <v>CÔNG TY CỔ PHẦN TRUNG TÂM THƯƠNG MẠI LOTTE VIỆT NAM</v>
      </c>
      <c r="AF25" s="2" t="str">
        <f>VLOOKUP($A25,MA_KH!$A:$V,MA_KH!H$1,0)</f>
        <v>SG023</v>
      </c>
      <c r="AG25" s="96">
        <f>VALUE(Table1[[#This Row],[Số hóa đơn]])</f>
        <v>78458</v>
      </c>
      <c r="AH25" s="94">
        <f>_xlfn.XLOOKUP(Table1[[#This Row],[Column1]],CTTT_Lotte!R:R,CTTT_Lotte!O:O)</f>
        <v>46034</v>
      </c>
    </row>
    <row r="26" spans="1:34" ht="25.5" hidden="1" customHeight="1" x14ac:dyDescent="0.2">
      <c r="A26" s="53" t="s">
        <v>10288</v>
      </c>
      <c r="B26" s="53" t="s">
        <v>683</v>
      </c>
      <c r="C26" s="54">
        <v>45985</v>
      </c>
      <c r="D26" s="53" t="s">
        <v>8848</v>
      </c>
      <c r="E26" s="54">
        <v>45985</v>
      </c>
      <c r="F26" s="53">
        <v>78504</v>
      </c>
      <c r="G26" s="53" t="s">
        <v>8849</v>
      </c>
      <c r="H26" s="55">
        <v>8334620</v>
      </c>
      <c r="I26" s="56">
        <v>0</v>
      </c>
      <c r="J26" s="55">
        <v>666770</v>
      </c>
      <c r="K26" s="55">
        <v>9001390</v>
      </c>
      <c r="L26" s="7" t="s">
        <v>42</v>
      </c>
      <c r="M26" s="6">
        <v>46034</v>
      </c>
      <c r="O26" s="33">
        <f>IF(Table1[[#This Row],[Phân loại]]="Tồn đầu kỳ",Table1[[#This Row],[Tổng giá trị]],0)</f>
        <v>9001390</v>
      </c>
      <c r="P26" s="7">
        <f>IF(Table1[[#This Row],[Số còn phải thu ĐK]]&lt;&gt;0,0,IF(Table1[[#This Row],[Phân loại]]="Bán hàng",Table1[[#This Row],[Tổng giá trị]],-Table1[[#This Row],[Tổng giá trị]]))</f>
        <v>0</v>
      </c>
      <c r="Q26" s="33">
        <f>IF(M26&lt;&gt;"",IF(O26&lt;&gt;0,O26,P26),0)</f>
        <v>9001390</v>
      </c>
      <c r="R26" s="7">
        <f>Table1[[#This Row],[Số còn phải thu ĐK]]+Table1[[#This Row],[Giá Trị HD sau CK]]-Table1[[#This Row],[Số tiền đã thu]]</f>
        <v>0</v>
      </c>
      <c r="S26" s="6">
        <f>IF(Table1[[#This Row],[Ngày hóa đơn]]&lt;&gt;"",Table1[[#This Row],[Ngày hóa đơn]],IF(Table1[[#This Row],[Ngày hạch toán]]&lt;&gt;"",Table1[[#This Row],[Ngày hạch toán]],""))</f>
        <v>45985</v>
      </c>
      <c r="T26" s="7"/>
      <c r="U26" s="6">
        <f>IF(Table1[[#This Row],[Ngày tính CN]]="","",S26+T26)</f>
        <v>45985</v>
      </c>
      <c r="V26" s="33">
        <f ca="1">IF(Table1[[#This Row],[Hạn thanh toán]]="","",IF((U26-NOW())&lt;0,0,(U26-NOW())))</f>
        <v>0</v>
      </c>
      <c r="W26" s="33"/>
      <c r="X26" s="33" t="str">
        <f ca="1">IF(OR(U26="",R26=0),"",IF((U26-NOW())&lt;0,-(U26-NOW()),0))</f>
        <v/>
      </c>
      <c r="Y26" s="2" t="str">
        <f>IF(R26=0,"Đã thanh toán",IF(X26="","",IF(X26&lt;=0,"Chưa đến hạn thanh toán",IF(X26&lt;=30,"Nợ quá hạn 30 ngày",IF(X26&lt;=60,"Nợ quá hạn từ 30 ngày đến 60 ngày",IF(X26&lt;=90,"Nợ quá hạn từ 60 ngày đến 90 ngày",IF(X26&lt;=120,"Nợ quá hạn từ 90 ngày đến 120 ngày","Nợ quá hạn hơn 120 ngày có khả năng mất thanh toán")))))))</f>
        <v>Đã thanh toán</v>
      </c>
      <c r="Z26" s="46">
        <f t="shared" si="8"/>
        <v>45985</v>
      </c>
      <c r="AA26" s="46">
        <f t="shared" si="9"/>
        <v>46034</v>
      </c>
      <c r="AD26" s="2" t="str">
        <f>VLOOKUP($A26,MA_KH!$A:$V,MA_KH!U$1,0)</f>
        <v>LOTTE</v>
      </c>
      <c r="AE26" s="2" t="str">
        <f>VLOOKUP($A26,MA_KH!$A:$V,MA_KH!V$1,0)</f>
        <v>CÔNG TY CỔ PHẦN TRUNG TÂM THƯƠNG MẠI LOTTE VIỆT NAM</v>
      </c>
      <c r="AF26" s="2" t="str">
        <f>VLOOKUP($A26,MA_KH!$A:$V,MA_KH!H$1,0)</f>
        <v>SG011</v>
      </c>
      <c r="AG26" s="96">
        <f>VALUE(Table1[[#This Row],[Số hóa đơn]])</f>
        <v>78504</v>
      </c>
      <c r="AH26" s="94">
        <f>_xlfn.XLOOKUP(Table1[[#This Row],[Column1]],CTTT_Lotte!R:R,CTTT_Lotte!O:O)</f>
        <v>46034</v>
      </c>
    </row>
    <row r="27" spans="1:34" ht="25.5" hidden="1" customHeight="1" x14ac:dyDescent="0.2">
      <c r="A27" s="49" t="s">
        <v>10287</v>
      </c>
      <c r="B27" s="49" t="s">
        <v>612</v>
      </c>
      <c r="C27" s="50">
        <v>45986</v>
      </c>
      <c r="D27" s="49" t="s">
        <v>8850</v>
      </c>
      <c r="E27" s="50">
        <v>45986</v>
      </c>
      <c r="F27" s="49">
        <v>78502</v>
      </c>
      <c r="G27" s="49" t="s">
        <v>8851</v>
      </c>
      <c r="H27" s="51">
        <v>1318620</v>
      </c>
      <c r="I27" s="52">
        <v>0</v>
      </c>
      <c r="J27" s="51">
        <v>105490</v>
      </c>
      <c r="K27" s="51">
        <v>1424110</v>
      </c>
      <c r="L27" s="7" t="s">
        <v>42</v>
      </c>
      <c r="M27" s="6">
        <v>46034</v>
      </c>
      <c r="O27" s="33">
        <f>IF(Table1[[#This Row],[Phân loại]]="Tồn đầu kỳ",Table1[[#This Row],[Tổng giá trị]],0)</f>
        <v>1424110</v>
      </c>
      <c r="P27" s="7">
        <f>IF(Table1[[#This Row],[Số còn phải thu ĐK]]&lt;&gt;0,0,IF(Table1[[#This Row],[Phân loại]]="Bán hàng",Table1[[#This Row],[Tổng giá trị]],-Table1[[#This Row],[Tổng giá trị]]))</f>
        <v>0</v>
      </c>
      <c r="Q27" s="33">
        <f t="shared" ref="Q27:Q28" si="28">IF(M27&lt;&gt;"",IF(O27&lt;&gt;0,O27,P27),0)</f>
        <v>1424110</v>
      </c>
      <c r="R27" s="7">
        <f>Table1[[#This Row],[Số còn phải thu ĐK]]+Table1[[#This Row],[Giá Trị HD sau CK]]-Table1[[#This Row],[Số tiền đã thu]]</f>
        <v>0</v>
      </c>
      <c r="S27" s="6">
        <f>IF(Table1[[#This Row],[Ngày hóa đơn]]&lt;&gt;"",Table1[[#This Row],[Ngày hóa đơn]],IF(Table1[[#This Row],[Ngày hạch toán]]&lt;&gt;"",Table1[[#This Row],[Ngày hạch toán]],""))</f>
        <v>45986</v>
      </c>
      <c r="T27" s="7"/>
      <c r="U27" s="6">
        <f>IF(Table1[[#This Row],[Ngày tính CN]]="","",S27+T27)</f>
        <v>45986</v>
      </c>
      <c r="V27" s="33">
        <f ca="1">IF(Table1[[#This Row],[Hạn thanh toán]]="","",IF((U27-NOW())&lt;0,0,(U27-NOW())))</f>
        <v>0</v>
      </c>
      <c r="W27" s="33"/>
      <c r="X27" s="33" t="str">
        <f t="shared" ref="X27:X28" ca="1" si="29">IF(OR(U27="",R27=0),"",IF((U27-NOW())&lt;0,-(U27-NOW()),0))</f>
        <v/>
      </c>
      <c r="Y27" s="2" t="str">
        <f t="shared" ref="Y27:Y28" si="30">IF(R27=0,"Đã thanh toán",IF(X27="","",IF(X27&lt;=0,"Chưa đến hạn thanh toán",IF(X27&lt;=30,"Nợ quá hạn 30 ngày",IF(X27&lt;=60,"Nợ quá hạn từ 30 ngày đến 60 ngày",IF(X27&lt;=90,"Nợ quá hạn từ 60 ngày đến 90 ngày",IF(X27&lt;=120,"Nợ quá hạn từ 90 ngày đến 120 ngày","Nợ quá hạn hơn 120 ngày có khả năng mất thanh toán")))))))</f>
        <v>Đã thanh toán</v>
      </c>
      <c r="Z27" s="46">
        <f t="shared" si="8"/>
        <v>45986</v>
      </c>
      <c r="AA27" s="46">
        <f t="shared" si="9"/>
        <v>46034</v>
      </c>
      <c r="AD27" s="2" t="str">
        <f>VLOOKUP($A27,MA_KH!$A:$V,MA_KH!U$1,0)</f>
        <v>LOTTE</v>
      </c>
      <c r="AE27" s="2" t="str">
        <f>VLOOKUP($A27,MA_KH!$A:$V,MA_KH!V$1,0)</f>
        <v>CÔNG TY CỔ PHẦN TRUNG TÂM THƯƠNG MẠI LOTTE VIỆT NAM</v>
      </c>
      <c r="AF27" s="2" t="str">
        <f>VLOOKUP($A27,MA_KH!$A:$V,MA_KH!H$1,0)</f>
        <v>SG011</v>
      </c>
      <c r="AG27" s="96">
        <f>VALUE(Table1[[#This Row],[Số hóa đơn]])</f>
        <v>78502</v>
      </c>
      <c r="AH27" s="94">
        <f>_xlfn.XLOOKUP(Table1[[#This Row],[Column1]],CTTT_Lotte!R:R,CTTT_Lotte!O:O)</f>
        <v>46034</v>
      </c>
    </row>
    <row r="28" spans="1:34" ht="25.5" hidden="1" customHeight="1" x14ac:dyDescent="0.2">
      <c r="A28" s="53" t="s">
        <v>10287</v>
      </c>
      <c r="B28" s="53" t="s">
        <v>612</v>
      </c>
      <c r="C28" s="54">
        <v>45986</v>
      </c>
      <c r="D28" s="53" t="s">
        <v>8852</v>
      </c>
      <c r="E28" s="54">
        <v>45986</v>
      </c>
      <c r="F28" s="53">
        <v>78503</v>
      </c>
      <c r="G28" s="53" t="s">
        <v>8853</v>
      </c>
      <c r="H28" s="55">
        <v>583055</v>
      </c>
      <c r="I28" s="56">
        <v>0</v>
      </c>
      <c r="J28" s="55">
        <v>46644</v>
      </c>
      <c r="K28" s="55">
        <v>629699</v>
      </c>
      <c r="L28" s="7" t="s">
        <v>42</v>
      </c>
      <c r="M28" s="6">
        <v>46034</v>
      </c>
      <c r="O28" s="33">
        <f>IF(Table1[[#This Row],[Phân loại]]="Tồn đầu kỳ",Table1[[#This Row],[Tổng giá trị]],0)</f>
        <v>629699</v>
      </c>
      <c r="P28" s="7">
        <f>IF(Table1[[#This Row],[Số còn phải thu ĐK]]&lt;&gt;0,0,IF(Table1[[#This Row],[Phân loại]]="Bán hàng",Table1[[#This Row],[Tổng giá trị]],-Table1[[#This Row],[Tổng giá trị]]))</f>
        <v>0</v>
      </c>
      <c r="Q28" s="33">
        <f t="shared" si="28"/>
        <v>629699</v>
      </c>
      <c r="R28" s="7">
        <f>Table1[[#This Row],[Số còn phải thu ĐK]]+Table1[[#This Row],[Giá Trị HD sau CK]]-Table1[[#This Row],[Số tiền đã thu]]</f>
        <v>0</v>
      </c>
      <c r="S28" s="6">
        <f>IF(Table1[[#This Row],[Ngày hóa đơn]]&lt;&gt;"",Table1[[#This Row],[Ngày hóa đơn]],IF(Table1[[#This Row],[Ngày hạch toán]]&lt;&gt;"",Table1[[#This Row],[Ngày hạch toán]],""))</f>
        <v>45986</v>
      </c>
      <c r="T28" s="7"/>
      <c r="U28" s="6">
        <f>IF(Table1[[#This Row],[Ngày tính CN]]="","",S28+T28)</f>
        <v>45986</v>
      </c>
      <c r="V28" s="33">
        <f ca="1">IF(Table1[[#This Row],[Hạn thanh toán]]="","",IF((U28-NOW())&lt;0,0,(U28-NOW())))</f>
        <v>0</v>
      </c>
      <c r="W28" s="33"/>
      <c r="X28" s="33" t="str">
        <f t="shared" ca="1" si="29"/>
        <v/>
      </c>
      <c r="Y28" s="2" t="str">
        <f t="shared" si="30"/>
        <v>Đã thanh toán</v>
      </c>
      <c r="Z28" s="46">
        <f t="shared" si="8"/>
        <v>45986</v>
      </c>
      <c r="AA28" s="46">
        <f t="shared" si="9"/>
        <v>46034</v>
      </c>
      <c r="AD28" s="2" t="str">
        <f>VLOOKUP($A28,MA_KH!$A:$V,MA_KH!U$1,0)</f>
        <v>LOTTE</v>
      </c>
      <c r="AE28" s="2" t="str">
        <f>VLOOKUP($A28,MA_KH!$A:$V,MA_KH!V$1,0)</f>
        <v>CÔNG TY CỔ PHẦN TRUNG TÂM THƯƠNG MẠI LOTTE VIỆT NAM</v>
      </c>
      <c r="AF28" s="2" t="str">
        <f>VLOOKUP($A28,MA_KH!$A:$V,MA_KH!H$1,0)</f>
        <v>SG011</v>
      </c>
      <c r="AG28" s="96">
        <f>VALUE(Table1[[#This Row],[Số hóa đơn]])</f>
        <v>78503</v>
      </c>
      <c r="AH28" s="94">
        <f>_xlfn.XLOOKUP(Table1[[#This Row],[Column1]],CTTT_Lotte!R:R,CTTT_Lotte!O:O)</f>
        <v>46034</v>
      </c>
    </row>
    <row r="29" spans="1:34" ht="25.5" hidden="1" customHeight="1" x14ac:dyDescent="0.2">
      <c r="A29" s="49" t="s">
        <v>10293</v>
      </c>
      <c r="B29" s="49" t="s">
        <v>621</v>
      </c>
      <c r="C29" s="50">
        <v>45989</v>
      </c>
      <c r="D29" s="49" t="s">
        <v>8854</v>
      </c>
      <c r="E29" s="50">
        <v>45989</v>
      </c>
      <c r="F29" s="49">
        <v>79387</v>
      </c>
      <c r="G29" s="49" t="s">
        <v>8855</v>
      </c>
      <c r="H29" s="51">
        <v>4762640</v>
      </c>
      <c r="I29" s="52">
        <v>0</v>
      </c>
      <c r="J29" s="51">
        <v>381011</v>
      </c>
      <c r="K29" s="51">
        <v>5143651</v>
      </c>
      <c r="L29" s="7" t="s">
        <v>42</v>
      </c>
      <c r="M29" s="6">
        <v>46034</v>
      </c>
      <c r="O29" s="33">
        <f>IF(Table1[[#This Row],[Phân loại]]="Tồn đầu kỳ",Table1[[#This Row],[Tổng giá trị]],0)</f>
        <v>5143651</v>
      </c>
      <c r="P29" s="7">
        <f>IF(Table1[[#This Row],[Số còn phải thu ĐK]]&lt;&gt;0,0,IF(Table1[[#This Row],[Phân loại]]="Bán hàng",Table1[[#This Row],[Tổng giá trị]],-Table1[[#This Row],[Tổng giá trị]]))</f>
        <v>0</v>
      </c>
      <c r="Q29" s="33">
        <f t="shared" ref="Q29:Q30" si="31">IF(M29&lt;&gt;"",IF(O29&lt;&gt;0,O29,P29),0)</f>
        <v>5143651</v>
      </c>
      <c r="R29" s="7">
        <f>Table1[[#This Row],[Số còn phải thu ĐK]]+Table1[[#This Row],[Giá Trị HD sau CK]]-Table1[[#This Row],[Số tiền đã thu]]</f>
        <v>0</v>
      </c>
      <c r="S29" s="6">
        <f>IF(Table1[[#This Row],[Ngày hóa đơn]]&lt;&gt;"",Table1[[#This Row],[Ngày hóa đơn]],IF(Table1[[#This Row],[Ngày hạch toán]]&lt;&gt;"",Table1[[#This Row],[Ngày hạch toán]],""))</f>
        <v>45989</v>
      </c>
      <c r="T29" s="7"/>
      <c r="U29" s="6">
        <f>IF(Table1[[#This Row],[Ngày tính CN]]="","",S29+T29)</f>
        <v>45989</v>
      </c>
      <c r="V29" s="33">
        <f ca="1">IF(Table1[[#This Row],[Hạn thanh toán]]="","",IF((U29-NOW())&lt;0,0,(U29-NOW())))</f>
        <v>0</v>
      </c>
      <c r="W29" s="33"/>
      <c r="X29" s="33" t="str">
        <f t="shared" ref="X29:X30" ca="1" si="32">IF(OR(U29="",R29=0),"",IF((U29-NOW())&lt;0,-(U29-NOW()),0))</f>
        <v/>
      </c>
      <c r="Y29" s="2" t="str">
        <f t="shared" ref="Y29:Y30" si="33">IF(R29=0,"Đã thanh toán",IF(X29="","",IF(X29&lt;=0,"Chưa đến hạn thanh toán",IF(X29&lt;=30,"Nợ quá hạn 30 ngày",IF(X29&lt;=60,"Nợ quá hạn từ 30 ngày đến 60 ngày",IF(X29&lt;=90,"Nợ quá hạn từ 60 ngày đến 90 ngày",IF(X29&lt;=120,"Nợ quá hạn từ 90 ngày đến 120 ngày","Nợ quá hạn hơn 120 ngày có khả năng mất thanh toán")))))))</f>
        <v>Đã thanh toán</v>
      </c>
      <c r="Z29" s="46">
        <f t="shared" si="8"/>
        <v>45989</v>
      </c>
      <c r="AA29" s="46">
        <f t="shared" si="9"/>
        <v>46034</v>
      </c>
      <c r="AD29" s="2" t="str">
        <f>VLOOKUP($A29,MA_KH!$A:$V,MA_KH!U$1,0)</f>
        <v>LOTTE</v>
      </c>
      <c r="AE29" s="2" t="str">
        <f>VLOOKUP($A29,MA_KH!$A:$V,MA_KH!V$1,0)</f>
        <v>CÔNG TY CỔ PHẦN TRUNG TÂM THƯƠNG MẠI LOTTE VIỆT NAM</v>
      </c>
      <c r="AF29" s="2" t="str">
        <f>VLOOKUP($A29,MA_KH!$A:$V,MA_KH!H$1,0)</f>
        <v>SG009</v>
      </c>
      <c r="AG29" s="96">
        <f>VALUE(Table1[[#This Row],[Số hóa đơn]])</f>
        <v>79387</v>
      </c>
      <c r="AH29" s="94">
        <f>_xlfn.XLOOKUP(Table1[[#This Row],[Column1]],CTTT_Lotte!R:R,CTTT_Lotte!O:O)</f>
        <v>46034</v>
      </c>
    </row>
    <row r="30" spans="1:34" ht="25.5" hidden="1" customHeight="1" x14ac:dyDescent="0.2">
      <c r="A30" s="53" t="s">
        <v>10293</v>
      </c>
      <c r="B30" s="53" t="s">
        <v>621</v>
      </c>
      <c r="C30" s="54">
        <v>45989</v>
      </c>
      <c r="D30" s="53" t="s">
        <v>8856</v>
      </c>
      <c r="E30" s="54">
        <v>45989</v>
      </c>
      <c r="F30" s="53">
        <v>79388</v>
      </c>
      <c r="G30" s="53" t="s">
        <v>8857</v>
      </c>
      <c r="H30" s="55">
        <v>1190660</v>
      </c>
      <c r="I30" s="56">
        <v>0</v>
      </c>
      <c r="J30" s="55">
        <v>95253</v>
      </c>
      <c r="K30" s="55">
        <v>1285913</v>
      </c>
      <c r="L30" s="7" t="s">
        <v>42</v>
      </c>
      <c r="M30" s="6">
        <v>46034</v>
      </c>
      <c r="O30" s="33">
        <f>IF(Table1[[#This Row],[Phân loại]]="Tồn đầu kỳ",Table1[[#This Row],[Tổng giá trị]],0)</f>
        <v>1285913</v>
      </c>
      <c r="P30" s="7">
        <f>IF(Table1[[#This Row],[Số còn phải thu ĐK]]&lt;&gt;0,0,IF(Table1[[#This Row],[Phân loại]]="Bán hàng",Table1[[#This Row],[Tổng giá trị]],-Table1[[#This Row],[Tổng giá trị]]))</f>
        <v>0</v>
      </c>
      <c r="Q30" s="33">
        <f t="shared" si="31"/>
        <v>1285913</v>
      </c>
      <c r="R30" s="7">
        <f>Table1[[#This Row],[Số còn phải thu ĐK]]+Table1[[#This Row],[Giá Trị HD sau CK]]-Table1[[#This Row],[Số tiền đã thu]]</f>
        <v>0</v>
      </c>
      <c r="S30" s="6">
        <f>IF(Table1[[#This Row],[Ngày hóa đơn]]&lt;&gt;"",Table1[[#This Row],[Ngày hóa đơn]],IF(Table1[[#This Row],[Ngày hạch toán]]&lt;&gt;"",Table1[[#This Row],[Ngày hạch toán]],""))</f>
        <v>45989</v>
      </c>
      <c r="T30" s="7"/>
      <c r="U30" s="6">
        <f>IF(Table1[[#This Row],[Ngày tính CN]]="","",S30+T30)</f>
        <v>45989</v>
      </c>
      <c r="V30" s="33">
        <f ca="1">IF(Table1[[#This Row],[Hạn thanh toán]]="","",IF((U30-NOW())&lt;0,0,(U30-NOW())))</f>
        <v>0</v>
      </c>
      <c r="W30" s="33"/>
      <c r="X30" s="33" t="str">
        <f t="shared" ca="1" si="32"/>
        <v/>
      </c>
      <c r="Y30" s="2" t="str">
        <f t="shared" si="33"/>
        <v>Đã thanh toán</v>
      </c>
      <c r="Z30" s="46">
        <f t="shared" si="8"/>
        <v>45989</v>
      </c>
      <c r="AA30" s="46">
        <f t="shared" si="9"/>
        <v>46034</v>
      </c>
      <c r="AD30" s="2" t="str">
        <f>VLOOKUP($A30,MA_KH!$A:$V,MA_KH!U$1,0)</f>
        <v>LOTTE</v>
      </c>
      <c r="AE30" s="2" t="str">
        <f>VLOOKUP($A30,MA_KH!$A:$V,MA_KH!V$1,0)</f>
        <v>CÔNG TY CỔ PHẦN TRUNG TÂM THƯƠNG MẠI LOTTE VIỆT NAM</v>
      </c>
      <c r="AF30" s="2" t="str">
        <f>VLOOKUP($A30,MA_KH!$A:$V,MA_KH!H$1,0)</f>
        <v>SG009</v>
      </c>
      <c r="AG30" s="96">
        <f>VALUE(Table1[[#This Row],[Số hóa đơn]])</f>
        <v>79388</v>
      </c>
      <c r="AH30" s="94">
        <f>_xlfn.XLOOKUP(Table1[[#This Row],[Column1]],CTTT_Lotte!R:R,CTTT_Lotte!O:O)</f>
        <v>46034</v>
      </c>
    </row>
    <row r="31" spans="1:34" ht="25.5" hidden="1" customHeight="1" x14ac:dyDescent="0.2">
      <c r="A31" s="49" t="s">
        <v>10299</v>
      </c>
      <c r="B31" s="49" t="s">
        <v>355</v>
      </c>
      <c r="C31" s="50">
        <v>45990</v>
      </c>
      <c r="D31" s="49" t="s">
        <v>8858</v>
      </c>
      <c r="E31" s="50">
        <v>45990</v>
      </c>
      <c r="F31" s="49">
        <v>79424</v>
      </c>
      <c r="G31" s="49" t="s">
        <v>8859</v>
      </c>
      <c r="H31" s="51">
        <v>3017000</v>
      </c>
      <c r="I31" s="52">
        <v>0</v>
      </c>
      <c r="J31" s="51">
        <v>241360</v>
      </c>
      <c r="K31" s="51">
        <v>3258360</v>
      </c>
      <c r="L31" s="7" t="s">
        <v>42</v>
      </c>
      <c r="M31" s="6">
        <v>46052</v>
      </c>
      <c r="O31" s="33">
        <f>IF(Table1[[#This Row],[Phân loại]]="Tồn đầu kỳ",Table1[[#This Row],[Tổng giá trị]],0)</f>
        <v>3258360</v>
      </c>
      <c r="P31" s="7">
        <f>IF(Table1[[#This Row],[Số còn phải thu ĐK]]&lt;&gt;0,0,IF(Table1[[#This Row],[Phân loại]]="Bán hàng",Table1[[#This Row],[Tổng giá trị]],-Table1[[#This Row],[Tổng giá trị]]))</f>
        <v>0</v>
      </c>
      <c r="Q31" s="33">
        <f t="shared" ref="Q31:Q33" si="34">IF(M31&lt;&gt;"",IF(O31&lt;&gt;0,O31,P31),0)</f>
        <v>3258360</v>
      </c>
      <c r="R31" s="7">
        <f>Table1[[#This Row],[Số còn phải thu ĐK]]+Table1[[#This Row],[Giá Trị HD sau CK]]-Table1[[#This Row],[Số tiền đã thu]]</f>
        <v>0</v>
      </c>
      <c r="S31" s="6">
        <f>IF(Table1[[#This Row],[Ngày hóa đơn]]&lt;&gt;"",Table1[[#This Row],[Ngày hóa đơn]],IF(Table1[[#This Row],[Ngày hạch toán]]&lt;&gt;"",Table1[[#This Row],[Ngày hạch toán]],""))</f>
        <v>45990</v>
      </c>
      <c r="T31" s="7"/>
      <c r="U31" s="6">
        <f>IF(Table1[[#This Row],[Ngày tính CN]]="","",S31+T31)</f>
        <v>45990</v>
      </c>
      <c r="V31" s="33">
        <f ca="1">IF(Table1[[#This Row],[Hạn thanh toán]]="","",IF((U31-NOW())&lt;0,0,(U31-NOW())))</f>
        <v>0</v>
      </c>
      <c r="W31" s="33"/>
      <c r="X31" s="33" t="str">
        <f t="shared" ref="X31:X33" ca="1" si="35">IF(OR(U31="",R31=0),"",IF((U31-NOW())&lt;0,-(U31-NOW()),0))</f>
        <v/>
      </c>
      <c r="Y31" s="2" t="str">
        <f t="shared" ref="Y31:Y33" si="36">IF(R31=0,"Đã thanh toán",IF(X31="","",IF(X31&lt;=0,"Chưa đến hạn thanh toán",IF(X31&lt;=30,"Nợ quá hạn 30 ngày",IF(X31&lt;=60,"Nợ quá hạn từ 30 ngày đến 60 ngày",IF(X31&lt;=90,"Nợ quá hạn từ 60 ngày đến 90 ngày",IF(X31&lt;=120,"Nợ quá hạn từ 90 ngày đến 120 ngày","Nợ quá hạn hơn 120 ngày có khả năng mất thanh toán")))))))</f>
        <v>Đã thanh toán</v>
      </c>
      <c r="Z31" s="46">
        <f t="shared" si="8"/>
        <v>45990</v>
      </c>
      <c r="AA31" s="46">
        <f t="shared" si="9"/>
        <v>46052</v>
      </c>
      <c r="AD31" s="2" t="str">
        <f>VLOOKUP($A31,MA_KH!$A:$V,MA_KH!U$1,0)</f>
        <v>LOTTE</v>
      </c>
      <c r="AE31" s="2" t="str">
        <f>VLOOKUP($A31,MA_KH!$A:$V,MA_KH!V$1,0)</f>
        <v>CÔNG TY CỔ PHẦN TRUNG TÂM THƯƠNG MẠI LOTTE VIỆT NAM</v>
      </c>
      <c r="AF31" s="2" t="str">
        <f>VLOOKUP($A31,MA_KH!$A:$V,MA_KH!H$1,0)</f>
        <v>SG011</v>
      </c>
      <c r="AG31" s="96">
        <f>VALUE(Table1[[#This Row],[Số hóa đơn]])</f>
        <v>79424</v>
      </c>
      <c r="AH31" s="94">
        <f>_xlfn.XLOOKUP(Table1[[#This Row],[Column1]],CTTT_Lotte!R:R,CTTT_Lotte!O:O)</f>
        <v>46052</v>
      </c>
    </row>
    <row r="32" spans="1:34" ht="25.5" hidden="1" customHeight="1" x14ac:dyDescent="0.2">
      <c r="A32" s="49" t="s">
        <v>10299</v>
      </c>
      <c r="B32" s="49" t="s">
        <v>355</v>
      </c>
      <c r="C32" s="50">
        <v>45990</v>
      </c>
      <c r="D32" s="49" t="s">
        <v>8860</v>
      </c>
      <c r="E32" s="50">
        <v>45990</v>
      </c>
      <c r="F32" s="49">
        <v>79425</v>
      </c>
      <c r="G32" s="49" t="s">
        <v>8861</v>
      </c>
      <c r="H32" s="51">
        <v>3592610</v>
      </c>
      <c r="I32" s="52">
        <v>0</v>
      </c>
      <c r="J32" s="51">
        <v>287409</v>
      </c>
      <c r="K32" s="51">
        <v>3880019</v>
      </c>
      <c r="L32" s="7" t="s">
        <v>42</v>
      </c>
      <c r="M32" s="6">
        <v>46052</v>
      </c>
      <c r="O32" s="33">
        <f>IF(Table1[[#This Row],[Phân loại]]="Tồn đầu kỳ",Table1[[#This Row],[Tổng giá trị]],0)</f>
        <v>3880019</v>
      </c>
      <c r="P32" s="7">
        <f>IF(Table1[[#This Row],[Số còn phải thu ĐK]]&lt;&gt;0,0,IF(Table1[[#This Row],[Phân loại]]="Bán hàng",Table1[[#This Row],[Tổng giá trị]],-Table1[[#This Row],[Tổng giá trị]]))</f>
        <v>0</v>
      </c>
      <c r="Q32" s="33">
        <f t="shared" si="34"/>
        <v>3880019</v>
      </c>
      <c r="R32" s="7">
        <f>Table1[[#This Row],[Số còn phải thu ĐK]]+Table1[[#This Row],[Giá Trị HD sau CK]]-Table1[[#This Row],[Số tiền đã thu]]</f>
        <v>0</v>
      </c>
      <c r="S32" s="6">
        <f>IF(Table1[[#This Row],[Ngày hóa đơn]]&lt;&gt;"",Table1[[#This Row],[Ngày hóa đơn]],IF(Table1[[#This Row],[Ngày hạch toán]]&lt;&gt;"",Table1[[#This Row],[Ngày hạch toán]],""))</f>
        <v>45990</v>
      </c>
      <c r="T32" s="7"/>
      <c r="U32" s="6">
        <f>IF(Table1[[#This Row],[Ngày tính CN]]="","",S32+T32)</f>
        <v>45990</v>
      </c>
      <c r="V32" s="33">
        <f ca="1">IF(Table1[[#This Row],[Hạn thanh toán]]="","",IF((U32-NOW())&lt;0,0,(U32-NOW())))</f>
        <v>0</v>
      </c>
      <c r="W32" s="33"/>
      <c r="X32" s="33" t="str">
        <f t="shared" ca="1" si="35"/>
        <v/>
      </c>
      <c r="Y32" s="2" t="str">
        <f t="shared" si="36"/>
        <v>Đã thanh toán</v>
      </c>
      <c r="Z32" s="46">
        <f t="shared" si="8"/>
        <v>45990</v>
      </c>
      <c r="AA32" s="46">
        <f t="shared" si="9"/>
        <v>46052</v>
      </c>
      <c r="AD32" s="2" t="str">
        <f>VLOOKUP($A32,MA_KH!$A:$V,MA_KH!U$1,0)</f>
        <v>LOTTE</v>
      </c>
      <c r="AE32" s="2" t="str">
        <f>VLOOKUP($A32,MA_KH!$A:$V,MA_KH!V$1,0)</f>
        <v>CÔNG TY CỔ PHẦN TRUNG TÂM THƯƠNG MẠI LOTTE VIỆT NAM</v>
      </c>
      <c r="AF32" s="2" t="str">
        <f>VLOOKUP($A32,MA_KH!$A:$V,MA_KH!H$1,0)</f>
        <v>SG011</v>
      </c>
      <c r="AG32" s="96">
        <f>VALUE(Table1[[#This Row],[Số hóa đơn]])</f>
        <v>79425</v>
      </c>
      <c r="AH32" s="94">
        <f>_xlfn.XLOOKUP(Table1[[#This Row],[Column1]],CTTT_Lotte!R:R,CTTT_Lotte!O:O)</f>
        <v>46052</v>
      </c>
    </row>
    <row r="33" spans="1:34" ht="25.5" hidden="1" customHeight="1" x14ac:dyDescent="0.2">
      <c r="A33" s="53" t="s">
        <v>10300</v>
      </c>
      <c r="B33" s="53" t="s">
        <v>610</v>
      </c>
      <c r="C33" s="54">
        <v>45990</v>
      </c>
      <c r="D33" s="53" t="s">
        <v>8862</v>
      </c>
      <c r="E33" s="54">
        <v>45990</v>
      </c>
      <c r="F33" s="53">
        <v>79426</v>
      </c>
      <c r="G33" s="53" t="s">
        <v>8863</v>
      </c>
      <c r="H33" s="55">
        <v>5060300</v>
      </c>
      <c r="I33" s="56">
        <v>0</v>
      </c>
      <c r="J33" s="55">
        <v>404824</v>
      </c>
      <c r="K33" s="55">
        <v>5465124</v>
      </c>
      <c r="L33" s="7" t="s">
        <v>42</v>
      </c>
      <c r="M33" s="6">
        <v>46052</v>
      </c>
      <c r="O33" s="33">
        <f>IF(Table1[[#This Row],[Phân loại]]="Tồn đầu kỳ",Table1[[#This Row],[Tổng giá trị]],0)</f>
        <v>5465124</v>
      </c>
      <c r="P33" s="7">
        <f>IF(Table1[[#This Row],[Số còn phải thu ĐK]]&lt;&gt;0,0,IF(Table1[[#This Row],[Phân loại]]="Bán hàng",Table1[[#This Row],[Tổng giá trị]],-Table1[[#This Row],[Tổng giá trị]]))</f>
        <v>0</v>
      </c>
      <c r="Q33" s="33">
        <f t="shared" si="34"/>
        <v>5465124</v>
      </c>
      <c r="R33" s="7">
        <f>Table1[[#This Row],[Số còn phải thu ĐK]]+Table1[[#This Row],[Giá Trị HD sau CK]]-Table1[[#This Row],[Số tiền đã thu]]</f>
        <v>0</v>
      </c>
      <c r="S33" s="6">
        <f>IF(Table1[[#This Row],[Ngày hóa đơn]]&lt;&gt;"",Table1[[#This Row],[Ngày hóa đơn]],IF(Table1[[#This Row],[Ngày hạch toán]]&lt;&gt;"",Table1[[#This Row],[Ngày hạch toán]],""))</f>
        <v>45990</v>
      </c>
      <c r="T33" s="7"/>
      <c r="U33" s="6">
        <f>IF(Table1[[#This Row],[Ngày tính CN]]="","",S33+T33)</f>
        <v>45990</v>
      </c>
      <c r="V33" s="33">
        <f ca="1">IF(Table1[[#This Row],[Hạn thanh toán]]="","",IF((U33-NOW())&lt;0,0,(U33-NOW())))</f>
        <v>0</v>
      </c>
      <c r="W33" s="33"/>
      <c r="X33" s="33" t="str">
        <f t="shared" ca="1" si="35"/>
        <v/>
      </c>
      <c r="Y33" s="2" t="str">
        <f t="shared" si="36"/>
        <v>Đã thanh toán</v>
      </c>
      <c r="Z33" s="46">
        <f t="shared" si="8"/>
        <v>45990</v>
      </c>
      <c r="AA33" s="46">
        <f t="shared" si="9"/>
        <v>46052</v>
      </c>
      <c r="AD33" s="2" t="str">
        <f>VLOOKUP($A33,MA_KH!$A:$V,MA_KH!U$1,0)</f>
        <v>LOTTE</v>
      </c>
      <c r="AE33" s="2" t="str">
        <f>VLOOKUP($A33,MA_KH!$A:$V,MA_KH!V$1,0)</f>
        <v>CÔNG TY CỔ PHẦN TRUNG TÂM THƯƠNG MẠI LOTTE VIỆT NAM</v>
      </c>
      <c r="AF33" s="2" t="str">
        <f>VLOOKUP($A33,MA_KH!$A:$V,MA_KH!H$1,0)</f>
        <v>SG011</v>
      </c>
      <c r="AG33" s="96">
        <f>VALUE(Table1[[#This Row],[Số hóa đơn]])</f>
        <v>79426</v>
      </c>
      <c r="AH33" s="94">
        <f>_xlfn.XLOOKUP(Table1[[#This Row],[Column1]],CTTT_Lotte!R:R,CTTT_Lotte!O:O)</f>
        <v>46052</v>
      </c>
    </row>
    <row r="34" spans="1:34" ht="25.5" hidden="1" customHeight="1" x14ac:dyDescent="0.2">
      <c r="A34" s="29" t="s">
        <v>10291</v>
      </c>
      <c r="B34" s="29" t="s">
        <v>511</v>
      </c>
      <c r="C34" s="35">
        <v>45992</v>
      </c>
      <c r="D34" s="29" t="s">
        <v>8864</v>
      </c>
      <c r="E34" s="35">
        <v>45992</v>
      </c>
      <c r="F34" s="29">
        <v>80078</v>
      </c>
      <c r="G34" s="29" t="s">
        <v>8865</v>
      </c>
      <c r="H34" s="36">
        <v>5101110</v>
      </c>
      <c r="I34" s="32">
        <v>0</v>
      </c>
      <c r="J34" s="36">
        <v>408089</v>
      </c>
      <c r="K34" s="36">
        <v>5509199</v>
      </c>
      <c r="L34" s="7" t="s">
        <v>42</v>
      </c>
      <c r="M34" s="6">
        <v>46052</v>
      </c>
      <c r="O34" s="33">
        <f>IF(Table1[[#This Row],[Phân loại]]="Tồn đầu kỳ",Table1[[#This Row],[Tổng giá trị]],0)</f>
        <v>5509199</v>
      </c>
      <c r="P34" s="7">
        <f>IF(Table1[[#This Row],[Số còn phải thu ĐK]]&lt;&gt;0,0,IF(Table1[[#This Row],[Phân loại]]="Bán hàng",Table1[[#This Row],[Tổng giá trị]],-Table1[[#This Row],[Tổng giá trị]]))</f>
        <v>0</v>
      </c>
      <c r="Q34" s="33">
        <f t="shared" ref="Q34:Q36" si="37">IF(M34&lt;&gt;"",IF(O34&lt;&gt;0,O34,P34),0)</f>
        <v>5509199</v>
      </c>
      <c r="R34" s="7">
        <f>Table1[[#This Row],[Số còn phải thu ĐK]]+Table1[[#This Row],[Giá Trị HD sau CK]]-Table1[[#This Row],[Số tiền đã thu]]</f>
        <v>0</v>
      </c>
      <c r="S34" s="6">
        <f>IF(Table1[[#This Row],[Ngày hóa đơn]]&lt;&gt;"",Table1[[#This Row],[Ngày hóa đơn]],IF(Table1[[#This Row],[Ngày hạch toán]]&lt;&gt;"",Table1[[#This Row],[Ngày hạch toán]],""))</f>
        <v>45992</v>
      </c>
      <c r="T34" s="7"/>
      <c r="U34" s="6">
        <f>IF(Table1[[#This Row],[Ngày tính CN]]="","",S34+T34)</f>
        <v>45992</v>
      </c>
      <c r="V34" s="33">
        <f ca="1">IF(Table1[[#This Row],[Hạn thanh toán]]="","",IF((U34-NOW())&lt;0,0,(U34-NOW())))</f>
        <v>0</v>
      </c>
      <c r="W34" s="33"/>
      <c r="X34" s="33" t="str">
        <f t="shared" ref="X34:X36" ca="1" si="38">IF(OR(U34="",R34=0),"",IF((U34-NOW())&lt;0,-(U34-NOW()),0))</f>
        <v/>
      </c>
      <c r="Y34" s="2" t="str">
        <f t="shared" ref="Y34:Y36" si="39">IF(R34=0,"Đã thanh toán",IF(X34="","",IF(X34&lt;=0,"Chưa đến hạn thanh toán",IF(X34&lt;=30,"Nợ quá hạn 30 ngày",IF(X34&lt;=60,"Nợ quá hạn từ 30 ngày đến 60 ngày",IF(X34&lt;=90,"Nợ quá hạn từ 60 ngày đến 90 ngày",IF(X34&lt;=120,"Nợ quá hạn từ 90 ngày đến 120 ngày","Nợ quá hạn hơn 120 ngày có khả năng mất thanh toán")))))))</f>
        <v>Đã thanh toán</v>
      </c>
      <c r="Z34" s="46">
        <f t="shared" ref="Z34:Z68" si="40">IF(S34="","",S34)</f>
        <v>45992</v>
      </c>
      <c r="AA34" s="46">
        <f t="shared" ref="AA34:AA68" si="41">IF(M34="","",M34)</f>
        <v>46052</v>
      </c>
      <c r="AD34" s="2" t="str">
        <f>VLOOKUP($A34,MA_KH!$A:$V,MA_KH!U$1,0)</f>
        <v>LOTTE</v>
      </c>
      <c r="AE34" s="2" t="str">
        <f>VLOOKUP($A34,MA_KH!$A:$V,MA_KH!V$1,0)</f>
        <v>CÔNG TY CỔ PHẦN TRUNG TÂM THƯƠNG MẠI LOTTE VIỆT NAM</v>
      </c>
      <c r="AF34" s="2" t="str">
        <f>VLOOKUP($A34,MA_KH!$A:$V,MA_KH!H$1,0)</f>
        <v>SG023</v>
      </c>
      <c r="AG34" s="96">
        <f>VALUE(Table1[[#This Row],[Số hóa đơn]])</f>
        <v>80078</v>
      </c>
      <c r="AH34" s="94">
        <f>_xlfn.XLOOKUP(Table1[[#This Row],[Column1]],CTTT_Lotte!R:R,CTTT_Lotte!O:O)</f>
        <v>46052</v>
      </c>
    </row>
    <row r="35" spans="1:34" ht="25.5" hidden="1" customHeight="1" x14ac:dyDescent="0.2">
      <c r="A35" s="29" t="s">
        <v>10286</v>
      </c>
      <c r="B35" s="29" t="s">
        <v>616</v>
      </c>
      <c r="C35" s="35">
        <v>45992</v>
      </c>
      <c r="D35" s="29" t="s">
        <v>8866</v>
      </c>
      <c r="E35" s="35">
        <v>45992</v>
      </c>
      <c r="F35" s="29">
        <v>80070</v>
      </c>
      <c r="G35" s="29" t="s">
        <v>8867</v>
      </c>
      <c r="H35" s="36">
        <v>1012060</v>
      </c>
      <c r="I35" s="32">
        <v>0</v>
      </c>
      <c r="J35" s="36">
        <v>80965</v>
      </c>
      <c r="K35" s="36">
        <v>1093025</v>
      </c>
      <c r="L35" s="7" t="s">
        <v>42</v>
      </c>
      <c r="M35" s="6">
        <v>46063</v>
      </c>
      <c r="O35" s="33">
        <f>IF(Table1[[#This Row],[Phân loại]]="Tồn đầu kỳ",Table1[[#This Row],[Tổng giá trị]],0)</f>
        <v>1093025</v>
      </c>
      <c r="P35" s="7">
        <f>IF(Table1[[#This Row],[Số còn phải thu ĐK]]&lt;&gt;0,0,IF(Table1[[#This Row],[Phân loại]]="Bán hàng",Table1[[#This Row],[Tổng giá trị]],-Table1[[#This Row],[Tổng giá trị]]))</f>
        <v>0</v>
      </c>
      <c r="Q35" s="33">
        <f t="shared" si="37"/>
        <v>1093025</v>
      </c>
      <c r="R35" s="7">
        <f>Table1[[#This Row],[Số còn phải thu ĐK]]+Table1[[#This Row],[Giá Trị HD sau CK]]-Table1[[#This Row],[Số tiền đã thu]]</f>
        <v>0</v>
      </c>
      <c r="S35" s="6">
        <f>IF(Table1[[#This Row],[Ngày hóa đơn]]&lt;&gt;"",Table1[[#This Row],[Ngày hóa đơn]],IF(Table1[[#This Row],[Ngày hạch toán]]&lt;&gt;"",Table1[[#This Row],[Ngày hạch toán]],""))</f>
        <v>45992</v>
      </c>
      <c r="T35" s="7"/>
      <c r="U35" s="6">
        <f>IF(Table1[[#This Row],[Ngày tính CN]]="","",S35+T35)</f>
        <v>45992</v>
      </c>
      <c r="V35" s="33">
        <f ca="1">IF(Table1[[#This Row],[Hạn thanh toán]]="","",IF((U35-NOW())&lt;0,0,(U35-NOW())))</f>
        <v>0</v>
      </c>
      <c r="W35" s="33"/>
      <c r="X35" s="33" t="str">
        <f t="shared" ca="1" si="38"/>
        <v/>
      </c>
      <c r="Y35" s="2" t="str">
        <f t="shared" si="39"/>
        <v>Đã thanh toán</v>
      </c>
      <c r="Z35" s="46">
        <f t="shared" si="40"/>
        <v>45992</v>
      </c>
      <c r="AA35" s="46">
        <f t="shared" si="41"/>
        <v>46063</v>
      </c>
      <c r="AD35" s="2" t="str">
        <f>VLOOKUP($A35,MA_KH!$A:$V,MA_KH!U$1,0)</f>
        <v>LOTTE</v>
      </c>
      <c r="AE35" s="2" t="str">
        <f>VLOOKUP($A35,MA_KH!$A:$V,MA_KH!V$1,0)</f>
        <v>CÔNG TY CỔ PHẦN TRUNG TÂM THƯƠNG MẠI LOTTE VIỆT NAM</v>
      </c>
      <c r="AF35" s="2" t="str">
        <f>VLOOKUP($A35,MA_KH!$A:$V,MA_KH!H$1,0)</f>
        <v>SG002</v>
      </c>
      <c r="AG35" s="96">
        <f>VALUE(Table1[[#This Row],[Số hóa đơn]])</f>
        <v>80070</v>
      </c>
      <c r="AH35" s="94">
        <f>_xlfn.XLOOKUP(Table1[[#This Row],[Column1]],CTTT_Lotte!R:R,CTTT_Lotte!O:O)</f>
        <v>46063</v>
      </c>
    </row>
    <row r="36" spans="1:34" ht="25.5" hidden="1" customHeight="1" x14ac:dyDescent="0.2">
      <c r="A36" s="37" t="s">
        <v>10293</v>
      </c>
      <c r="B36" s="37" t="s">
        <v>621</v>
      </c>
      <c r="C36" s="38">
        <v>45992</v>
      </c>
      <c r="D36" s="37" t="s">
        <v>8868</v>
      </c>
      <c r="E36" s="38">
        <v>45992</v>
      </c>
      <c r="F36" s="37">
        <v>80099</v>
      </c>
      <c r="G36" s="37" t="s">
        <v>8869</v>
      </c>
      <c r="H36" s="39">
        <v>932890</v>
      </c>
      <c r="I36" s="40">
        <v>0</v>
      </c>
      <c r="J36" s="39">
        <v>74631</v>
      </c>
      <c r="K36" s="39">
        <v>1007521</v>
      </c>
      <c r="L36" s="7" t="s">
        <v>42</v>
      </c>
      <c r="M36" s="6">
        <v>46063</v>
      </c>
      <c r="O36" s="33">
        <f>IF(Table1[[#This Row],[Phân loại]]="Tồn đầu kỳ",Table1[[#This Row],[Tổng giá trị]],0)</f>
        <v>1007521</v>
      </c>
      <c r="P36" s="7">
        <f>IF(Table1[[#This Row],[Số còn phải thu ĐK]]&lt;&gt;0,0,IF(Table1[[#This Row],[Phân loại]]="Bán hàng",Table1[[#This Row],[Tổng giá trị]],-Table1[[#This Row],[Tổng giá trị]]))</f>
        <v>0</v>
      </c>
      <c r="Q36" s="33">
        <f t="shared" si="37"/>
        <v>1007521</v>
      </c>
      <c r="R36" s="7">
        <f>Table1[[#This Row],[Số còn phải thu ĐK]]+Table1[[#This Row],[Giá Trị HD sau CK]]-Table1[[#This Row],[Số tiền đã thu]]</f>
        <v>0</v>
      </c>
      <c r="S36" s="6">
        <f>IF(Table1[[#This Row],[Ngày hóa đơn]]&lt;&gt;"",Table1[[#This Row],[Ngày hóa đơn]],IF(Table1[[#This Row],[Ngày hạch toán]]&lt;&gt;"",Table1[[#This Row],[Ngày hạch toán]],""))</f>
        <v>45992</v>
      </c>
      <c r="T36" s="7"/>
      <c r="U36" s="6">
        <f>IF(Table1[[#This Row],[Ngày tính CN]]="","",S36+T36)</f>
        <v>45992</v>
      </c>
      <c r="V36" s="33">
        <f ca="1">IF(Table1[[#This Row],[Hạn thanh toán]]="","",IF((U36-NOW())&lt;0,0,(U36-NOW())))</f>
        <v>0</v>
      </c>
      <c r="W36" s="33"/>
      <c r="X36" s="33" t="str">
        <f t="shared" ca="1" si="38"/>
        <v/>
      </c>
      <c r="Y36" s="2" t="str">
        <f t="shared" si="39"/>
        <v>Đã thanh toán</v>
      </c>
      <c r="Z36" s="46">
        <f t="shared" si="40"/>
        <v>45992</v>
      </c>
      <c r="AA36" s="46">
        <f t="shared" si="41"/>
        <v>46063</v>
      </c>
      <c r="AD36" s="2" t="str">
        <f>VLOOKUP($A36,MA_KH!$A:$V,MA_KH!U$1,0)</f>
        <v>LOTTE</v>
      </c>
      <c r="AE36" s="2" t="str">
        <f>VLOOKUP($A36,MA_KH!$A:$V,MA_KH!V$1,0)</f>
        <v>CÔNG TY CỔ PHẦN TRUNG TÂM THƯƠNG MẠI LOTTE VIỆT NAM</v>
      </c>
      <c r="AF36" s="2" t="str">
        <f>VLOOKUP($A36,MA_KH!$A:$V,MA_KH!H$1,0)</f>
        <v>SG009</v>
      </c>
      <c r="AG36" s="96">
        <f>VALUE(Table1[[#This Row],[Số hóa đơn]])</f>
        <v>80099</v>
      </c>
      <c r="AH36" s="94">
        <f>_xlfn.XLOOKUP(Table1[[#This Row],[Column1]],CTTT_Lotte!R:R,CTTT_Lotte!O:O)</f>
        <v>46063</v>
      </c>
    </row>
    <row r="37" spans="1:34" ht="25.5" hidden="1" customHeight="1" x14ac:dyDescent="0.2">
      <c r="A37" s="37" t="s">
        <v>10290</v>
      </c>
      <c r="B37" s="37" t="s">
        <v>750</v>
      </c>
      <c r="C37" s="38">
        <v>45993</v>
      </c>
      <c r="D37" s="37" t="s">
        <v>8870</v>
      </c>
      <c r="E37" s="38">
        <v>45979</v>
      </c>
      <c r="F37" s="37">
        <v>80206</v>
      </c>
      <c r="G37" s="37" t="s">
        <v>8871</v>
      </c>
      <c r="H37" s="39">
        <v>1590160</v>
      </c>
      <c r="I37" s="40">
        <v>0</v>
      </c>
      <c r="J37" s="39">
        <v>127212</v>
      </c>
      <c r="K37" s="39">
        <v>1717372</v>
      </c>
      <c r="L37" s="7" t="s">
        <v>42</v>
      </c>
      <c r="M37" s="6">
        <v>46052</v>
      </c>
      <c r="O37" s="33">
        <f>IF(Table1[[#This Row],[Phân loại]]="Tồn đầu kỳ",Table1[[#This Row],[Tổng giá trị]],0)</f>
        <v>1717372</v>
      </c>
      <c r="P37" s="7">
        <f>IF(Table1[[#This Row],[Số còn phải thu ĐK]]&lt;&gt;0,0,IF(Table1[[#This Row],[Phân loại]]="Bán hàng",Table1[[#This Row],[Tổng giá trị]],-Table1[[#This Row],[Tổng giá trị]]))</f>
        <v>0</v>
      </c>
      <c r="Q37" s="33">
        <f>IF(M37&lt;&gt;"",IF(O37&lt;&gt;0,O37,P37),0)</f>
        <v>1717372</v>
      </c>
      <c r="R37" s="7">
        <f>Table1[[#This Row],[Số còn phải thu ĐK]]+Table1[[#This Row],[Giá Trị HD sau CK]]-Table1[[#This Row],[Số tiền đã thu]]</f>
        <v>0</v>
      </c>
      <c r="S37" s="6">
        <f>IF(Table1[[#This Row],[Ngày hóa đơn]]&lt;&gt;"",Table1[[#This Row],[Ngày hóa đơn]],IF(Table1[[#This Row],[Ngày hạch toán]]&lt;&gt;"",Table1[[#This Row],[Ngày hạch toán]],""))</f>
        <v>45979</v>
      </c>
      <c r="T37" s="7"/>
      <c r="U37" s="6">
        <f>IF(Table1[[#This Row],[Ngày tính CN]]="","",S37+T37)</f>
        <v>45979</v>
      </c>
      <c r="V37" s="33">
        <f ca="1">IF(Table1[[#This Row],[Hạn thanh toán]]="","",IF((U37-NOW())&lt;0,0,(U37-NOW())))</f>
        <v>0</v>
      </c>
      <c r="W37" s="33"/>
      <c r="X37" s="33" t="str">
        <f ca="1">IF(OR(U37="",R37=0),"",IF((U37-NOW())&lt;0,-(U37-NOW()),0))</f>
        <v/>
      </c>
      <c r="Y37" s="2" t="str">
        <f>IF(R37=0,"Đã thanh toán",IF(X37="","",IF(X37&lt;=0,"Chưa đến hạn thanh toán",IF(X37&lt;=30,"Nợ quá hạn 30 ngày",IF(X37&lt;=60,"Nợ quá hạn từ 30 ngày đến 60 ngày",IF(X37&lt;=90,"Nợ quá hạn từ 60 ngày đến 90 ngày",IF(X37&lt;=120,"Nợ quá hạn từ 90 ngày đến 120 ngày","Nợ quá hạn hơn 120 ngày có khả năng mất thanh toán")))))))</f>
        <v>Đã thanh toán</v>
      </c>
      <c r="Z37" s="46">
        <f t="shared" si="40"/>
        <v>45979</v>
      </c>
      <c r="AA37" s="46">
        <f t="shared" si="41"/>
        <v>46052</v>
      </c>
      <c r="AD37" s="2" t="str">
        <f>VLOOKUP($A37,MA_KH!$A:$V,MA_KH!U$1,0)</f>
        <v>LOTTE</v>
      </c>
      <c r="AE37" s="2" t="str">
        <f>VLOOKUP($A37,MA_KH!$A:$V,MA_KH!V$1,0)</f>
        <v>CÔNG TY CỔ PHẦN TRUNG TÂM THƯƠNG MẠI LOTTE VIỆT NAM</v>
      </c>
      <c r="AF37" s="2" t="str">
        <f>VLOOKUP($A37,MA_KH!$A:$V,MA_KH!H$1,0)</f>
        <v>SG002</v>
      </c>
      <c r="AG37" s="96">
        <f>VALUE(Table1[[#This Row],[Số hóa đơn]])</f>
        <v>80206</v>
      </c>
      <c r="AH37" s="94">
        <f>_xlfn.XLOOKUP(Table1[[#This Row],[Column1]],CTTT_Lotte!R:R,CTTT_Lotte!O:O)</f>
        <v>46052</v>
      </c>
    </row>
    <row r="38" spans="1:34" ht="25.5" hidden="1" customHeight="1" x14ac:dyDescent="0.2">
      <c r="A38" s="29" t="s">
        <v>10295</v>
      </c>
      <c r="B38" s="29" t="s">
        <v>560</v>
      </c>
      <c r="C38" s="35">
        <v>45993</v>
      </c>
      <c r="D38" s="29" t="s">
        <v>8872</v>
      </c>
      <c r="E38" s="35">
        <v>45993</v>
      </c>
      <c r="F38" s="29">
        <v>80212</v>
      </c>
      <c r="G38" s="29" t="s">
        <v>8873</v>
      </c>
      <c r="H38" s="36">
        <v>2044525</v>
      </c>
      <c r="I38" s="32">
        <v>0</v>
      </c>
      <c r="J38" s="36">
        <v>163562</v>
      </c>
      <c r="K38" s="36">
        <v>2208087</v>
      </c>
      <c r="L38" s="7" t="s">
        <v>42</v>
      </c>
      <c r="M38" s="6">
        <v>46052</v>
      </c>
      <c r="O38" s="33">
        <f>IF(Table1[[#This Row],[Phân loại]]="Tồn đầu kỳ",Table1[[#This Row],[Tổng giá trị]],0)</f>
        <v>2208087</v>
      </c>
      <c r="P38" s="7">
        <f>IF(Table1[[#This Row],[Số còn phải thu ĐK]]&lt;&gt;0,0,IF(Table1[[#This Row],[Phân loại]]="Bán hàng",Table1[[#This Row],[Tổng giá trị]],-Table1[[#This Row],[Tổng giá trị]]))</f>
        <v>0</v>
      </c>
      <c r="Q38" s="33">
        <f t="shared" ref="Q38:Q40" si="42">IF(M38&lt;&gt;"",IF(O38&lt;&gt;0,O38,P38),0)</f>
        <v>2208087</v>
      </c>
      <c r="R38" s="7">
        <f>Table1[[#This Row],[Số còn phải thu ĐK]]+Table1[[#This Row],[Giá Trị HD sau CK]]-Table1[[#This Row],[Số tiền đã thu]]</f>
        <v>0</v>
      </c>
      <c r="S38" s="6">
        <f>IF(Table1[[#This Row],[Ngày hóa đơn]]&lt;&gt;"",Table1[[#This Row],[Ngày hóa đơn]],IF(Table1[[#This Row],[Ngày hạch toán]]&lt;&gt;"",Table1[[#This Row],[Ngày hạch toán]],""))</f>
        <v>45993</v>
      </c>
      <c r="T38" s="7"/>
      <c r="U38" s="6">
        <f>IF(Table1[[#This Row],[Ngày tính CN]]="","",S38+T38)</f>
        <v>45993</v>
      </c>
      <c r="V38" s="33">
        <f ca="1">IF(Table1[[#This Row],[Hạn thanh toán]]="","",IF((U38-NOW())&lt;0,0,(U38-NOW())))</f>
        <v>0</v>
      </c>
      <c r="W38" s="33"/>
      <c r="X38" s="33" t="str">
        <f t="shared" ref="X38:X40" ca="1" si="43">IF(OR(U38="",R38=0),"",IF((U38-NOW())&lt;0,-(U38-NOW()),0))</f>
        <v/>
      </c>
      <c r="Y38" s="2" t="str">
        <f t="shared" ref="Y38:Y40" si="44">IF(R38=0,"Đã thanh toán",IF(X38="","",IF(X38&lt;=0,"Chưa đến hạn thanh toán",IF(X38&lt;=30,"Nợ quá hạn 30 ngày",IF(X38&lt;=60,"Nợ quá hạn từ 30 ngày đến 60 ngày",IF(X38&lt;=90,"Nợ quá hạn từ 60 ngày đến 90 ngày",IF(X38&lt;=120,"Nợ quá hạn từ 90 ngày đến 120 ngày","Nợ quá hạn hơn 120 ngày có khả năng mất thanh toán")))))))</f>
        <v>Đã thanh toán</v>
      </c>
      <c r="Z38" s="46">
        <f t="shared" si="40"/>
        <v>45993</v>
      </c>
      <c r="AA38" s="46">
        <f t="shared" si="41"/>
        <v>46052</v>
      </c>
      <c r="AD38" s="2" t="str">
        <f>VLOOKUP($A38,MA_KH!$A:$V,MA_KH!U$1,0)</f>
        <v>LOTTE</v>
      </c>
      <c r="AE38" s="2" t="str">
        <f>VLOOKUP($A38,MA_KH!$A:$V,MA_KH!V$1,0)</f>
        <v>CÔNG TY CỔ PHẦN TRUNG TÂM THƯƠNG MẠI LOTTE VIỆT NAM</v>
      </c>
      <c r="AF38" s="2" t="str">
        <f>VLOOKUP($A38,MA_KH!$A:$V,MA_KH!H$1,0)</f>
        <v>HN008</v>
      </c>
      <c r="AG38" s="96">
        <f>VALUE(Table1[[#This Row],[Số hóa đơn]])</f>
        <v>80212</v>
      </c>
      <c r="AH38" s="94">
        <f>_xlfn.XLOOKUP(Table1[[#This Row],[Column1]],CTTT_Lotte!R:R,CTTT_Lotte!O:O)</f>
        <v>46052</v>
      </c>
    </row>
    <row r="39" spans="1:34" ht="25.5" hidden="1" customHeight="1" x14ac:dyDescent="0.2">
      <c r="A39" s="29" t="s">
        <v>10297</v>
      </c>
      <c r="B39" s="29" t="s">
        <v>439</v>
      </c>
      <c r="C39" s="35">
        <v>45993</v>
      </c>
      <c r="D39" s="29" t="s">
        <v>8874</v>
      </c>
      <c r="E39" s="35">
        <v>45993</v>
      </c>
      <c r="F39" s="29">
        <v>80213</v>
      </c>
      <c r="G39" s="29" t="s">
        <v>8875</v>
      </c>
      <c r="H39" s="36">
        <v>536025</v>
      </c>
      <c r="I39" s="32">
        <v>0</v>
      </c>
      <c r="J39" s="36">
        <v>42882</v>
      </c>
      <c r="K39" s="36">
        <v>578907</v>
      </c>
      <c r="L39" s="7" t="s">
        <v>42</v>
      </c>
      <c r="M39" s="6">
        <v>46052</v>
      </c>
      <c r="O39" s="33">
        <f>IF(Table1[[#This Row],[Phân loại]]="Tồn đầu kỳ",Table1[[#This Row],[Tổng giá trị]],0)</f>
        <v>578907</v>
      </c>
      <c r="P39" s="7">
        <f>IF(Table1[[#This Row],[Số còn phải thu ĐK]]&lt;&gt;0,0,IF(Table1[[#This Row],[Phân loại]]="Bán hàng",Table1[[#This Row],[Tổng giá trị]],-Table1[[#This Row],[Tổng giá trị]]))</f>
        <v>0</v>
      </c>
      <c r="Q39" s="33">
        <f t="shared" si="42"/>
        <v>578907</v>
      </c>
      <c r="R39" s="7">
        <f>Table1[[#This Row],[Số còn phải thu ĐK]]+Table1[[#This Row],[Giá Trị HD sau CK]]-Table1[[#This Row],[Số tiền đã thu]]</f>
        <v>0</v>
      </c>
      <c r="S39" s="6">
        <f>IF(Table1[[#This Row],[Ngày hóa đơn]]&lt;&gt;"",Table1[[#This Row],[Ngày hóa đơn]],IF(Table1[[#This Row],[Ngày hạch toán]]&lt;&gt;"",Table1[[#This Row],[Ngày hạch toán]],""))</f>
        <v>45993</v>
      </c>
      <c r="T39" s="7"/>
      <c r="U39" s="6">
        <f>IF(Table1[[#This Row],[Ngày tính CN]]="","",S39+T39)</f>
        <v>45993</v>
      </c>
      <c r="V39" s="33">
        <f ca="1">IF(Table1[[#This Row],[Hạn thanh toán]]="","",IF((U39-NOW())&lt;0,0,(U39-NOW())))</f>
        <v>0</v>
      </c>
      <c r="W39" s="33"/>
      <c r="X39" s="33" t="str">
        <f t="shared" ca="1" si="43"/>
        <v/>
      </c>
      <c r="Y39" s="2" t="str">
        <f t="shared" si="44"/>
        <v>Đã thanh toán</v>
      </c>
      <c r="Z39" s="46">
        <f t="shared" si="40"/>
        <v>45993</v>
      </c>
      <c r="AA39" s="46">
        <f t="shared" si="41"/>
        <v>46052</v>
      </c>
      <c r="AD39" s="2" t="str">
        <f>VLOOKUP($A39,MA_KH!$A:$V,MA_KH!U$1,0)</f>
        <v>LOTTE</v>
      </c>
      <c r="AE39" s="2" t="str">
        <f>VLOOKUP($A39,MA_KH!$A:$V,MA_KH!V$1,0)</f>
        <v>CÔNG TY CỔ PHẦN TRUNG TÂM THƯƠNG MẠI LOTTE VIỆT NAM</v>
      </c>
      <c r="AF39" s="2" t="str">
        <f>VLOOKUP($A39,MA_KH!$A:$V,MA_KH!H$1,0)</f>
        <v>HN008</v>
      </c>
      <c r="AG39" s="96">
        <f>VALUE(Table1[[#This Row],[Số hóa đơn]])</f>
        <v>80213</v>
      </c>
      <c r="AH39" s="94">
        <f>_xlfn.XLOOKUP(Table1[[#This Row],[Column1]],CTTT_Lotte!R:R,CTTT_Lotte!O:O)</f>
        <v>46052</v>
      </c>
    </row>
    <row r="40" spans="1:34" ht="25.5" hidden="1" customHeight="1" x14ac:dyDescent="0.2">
      <c r="A40" s="37" t="s">
        <v>10297</v>
      </c>
      <c r="B40" s="37" t="s">
        <v>439</v>
      </c>
      <c r="C40" s="38">
        <v>45993</v>
      </c>
      <c r="D40" s="37" t="s">
        <v>8876</v>
      </c>
      <c r="E40" s="38">
        <v>45993</v>
      </c>
      <c r="F40" s="37">
        <v>80214</v>
      </c>
      <c r="G40" s="37" t="s">
        <v>8877</v>
      </c>
      <c r="H40" s="39">
        <v>1865780</v>
      </c>
      <c r="I40" s="40">
        <v>0</v>
      </c>
      <c r="J40" s="39">
        <v>149262</v>
      </c>
      <c r="K40" s="39">
        <v>2015042</v>
      </c>
      <c r="L40" s="7" t="s">
        <v>42</v>
      </c>
      <c r="M40" s="6">
        <v>46063</v>
      </c>
      <c r="O40" s="33">
        <f>IF(Table1[[#This Row],[Phân loại]]="Tồn đầu kỳ",Table1[[#This Row],[Tổng giá trị]],0)</f>
        <v>2015042</v>
      </c>
      <c r="P40" s="7">
        <f>IF(Table1[[#This Row],[Số còn phải thu ĐK]]&lt;&gt;0,0,IF(Table1[[#This Row],[Phân loại]]="Bán hàng",Table1[[#This Row],[Tổng giá trị]],-Table1[[#This Row],[Tổng giá trị]]))</f>
        <v>0</v>
      </c>
      <c r="Q40" s="33">
        <f t="shared" si="42"/>
        <v>2015042</v>
      </c>
      <c r="R40" s="7">
        <f>Table1[[#This Row],[Số còn phải thu ĐK]]+Table1[[#This Row],[Giá Trị HD sau CK]]-Table1[[#This Row],[Số tiền đã thu]]</f>
        <v>0</v>
      </c>
      <c r="S40" s="6">
        <f>IF(Table1[[#This Row],[Ngày hóa đơn]]&lt;&gt;"",Table1[[#This Row],[Ngày hóa đơn]],IF(Table1[[#This Row],[Ngày hạch toán]]&lt;&gt;"",Table1[[#This Row],[Ngày hạch toán]],""))</f>
        <v>45993</v>
      </c>
      <c r="T40" s="7"/>
      <c r="U40" s="6">
        <f>IF(Table1[[#This Row],[Ngày tính CN]]="","",S40+T40)</f>
        <v>45993</v>
      </c>
      <c r="V40" s="33">
        <f ca="1">IF(Table1[[#This Row],[Hạn thanh toán]]="","",IF((U40-NOW())&lt;0,0,(U40-NOW())))</f>
        <v>0</v>
      </c>
      <c r="W40" s="33"/>
      <c r="X40" s="33" t="str">
        <f t="shared" ca="1" si="43"/>
        <v/>
      </c>
      <c r="Y40" s="2" t="str">
        <f t="shared" si="44"/>
        <v>Đã thanh toán</v>
      </c>
      <c r="Z40" s="46">
        <f t="shared" si="40"/>
        <v>45993</v>
      </c>
      <c r="AA40" s="46">
        <f t="shared" si="41"/>
        <v>46063</v>
      </c>
      <c r="AD40" s="2" t="str">
        <f>VLOOKUP($A40,MA_KH!$A:$V,MA_KH!U$1,0)</f>
        <v>LOTTE</v>
      </c>
      <c r="AE40" s="2" t="str">
        <f>VLOOKUP($A40,MA_KH!$A:$V,MA_KH!V$1,0)</f>
        <v>CÔNG TY CỔ PHẦN TRUNG TÂM THƯƠNG MẠI LOTTE VIỆT NAM</v>
      </c>
      <c r="AF40" s="2" t="str">
        <f>VLOOKUP($A40,MA_KH!$A:$V,MA_KH!H$1,0)</f>
        <v>HN008</v>
      </c>
      <c r="AG40" s="96">
        <f>VALUE(Table1[[#This Row],[Số hóa đơn]])</f>
        <v>80214</v>
      </c>
      <c r="AH40" s="94">
        <f>_xlfn.XLOOKUP(Table1[[#This Row],[Column1]],CTTT_Lotte!R:R,CTTT_Lotte!O:O)</f>
        <v>46063</v>
      </c>
    </row>
    <row r="41" spans="1:34" ht="25.5" hidden="1" customHeight="1" x14ac:dyDescent="0.2">
      <c r="A41" s="29" t="s">
        <v>10290</v>
      </c>
      <c r="B41" s="29" t="s">
        <v>750</v>
      </c>
      <c r="C41" s="35">
        <v>45994</v>
      </c>
      <c r="D41" s="29" t="s">
        <v>8878</v>
      </c>
      <c r="E41" s="35">
        <v>45994</v>
      </c>
      <c r="F41" s="29">
        <v>80285</v>
      </c>
      <c r="G41" s="29" t="s">
        <v>8879</v>
      </c>
      <c r="H41" s="36">
        <v>1508500</v>
      </c>
      <c r="I41" s="32">
        <v>0</v>
      </c>
      <c r="J41" s="36">
        <v>120680</v>
      </c>
      <c r="K41" s="36">
        <v>1629180</v>
      </c>
      <c r="L41" s="7" t="s">
        <v>42</v>
      </c>
      <c r="M41" s="6">
        <v>46052</v>
      </c>
      <c r="O41" s="33">
        <f>IF(Table1[[#This Row],[Phân loại]]="Tồn đầu kỳ",Table1[[#This Row],[Tổng giá trị]],0)</f>
        <v>1629180</v>
      </c>
      <c r="P41" s="7">
        <f>IF(Table1[[#This Row],[Số còn phải thu ĐK]]&lt;&gt;0,0,IF(Table1[[#This Row],[Phân loại]]="Bán hàng",Table1[[#This Row],[Tổng giá trị]],-Table1[[#This Row],[Tổng giá trị]]))</f>
        <v>0</v>
      </c>
      <c r="Q41" s="33">
        <f t="shared" ref="Q41:Q42" si="45">IF(M41&lt;&gt;"",IF(O41&lt;&gt;0,O41,P41),0)</f>
        <v>1629180</v>
      </c>
      <c r="R41" s="7">
        <f>Table1[[#This Row],[Số còn phải thu ĐK]]+Table1[[#This Row],[Giá Trị HD sau CK]]-Table1[[#This Row],[Số tiền đã thu]]</f>
        <v>0</v>
      </c>
      <c r="S41" s="6">
        <f>IF(Table1[[#This Row],[Ngày hóa đơn]]&lt;&gt;"",Table1[[#This Row],[Ngày hóa đơn]],IF(Table1[[#This Row],[Ngày hạch toán]]&lt;&gt;"",Table1[[#This Row],[Ngày hạch toán]],""))</f>
        <v>45994</v>
      </c>
      <c r="T41" s="7"/>
      <c r="U41" s="6">
        <f>IF(Table1[[#This Row],[Ngày tính CN]]="","",S41+T41)</f>
        <v>45994</v>
      </c>
      <c r="V41" s="33">
        <f ca="1">IF(Table1[[#This Row],[Hạn thanh toán]]="","",IF((U41-NOW())&lt;0,0,(U41-NOW())))</f>
        <v>0</v>
      </c>
      <c r="W41" s="33"/>
      <c r="X41" s="33" t="str">
        <f t="shared" ref="X41:X42" ca="1" si="46">IF(OR(U41="",R41=0),"",IF((U41-NOW())&lt;0,-(U41-NOW()),0))</f>
        <v/>
      </c>
      <c r="Y41" s="2" t="str">
        <f t="shared" ref="Y41:Y42" si="47">IF(R41=0,"Đã thanh toán",IF(X41="","",IF(X41&lt;=0,"Chưa đến hạn thanh toán",IF(X41&lt;=30,"Nợ quá hạn 30 ngày",IF(X41&lt;=60,"Nợ quá hạn từ 30 ngày đến 60 ngày",IF(X41&lt;=90,"Nợ quá hạn từ 60 ngày đến 90 ngày",IF(X41&lt;=120,"Nợ quá hạn từ 90 ngày đến 120 ngày","Nợ quá hạn hơn 120 ngày có khả năng mất thanh toán")))))))</f>
        <v>Đã thanh toán</v>
      </c>
      <c r="Z41" s="46">
        <f t="shared" si="40"/>
        <v>45994</v>
      </c>
      <c r="AA41" s="46">
        <f t="shared" si="41"/>
        <v>46052</v>
      </c>
      <c r="AD41" s="2" t="str">
        <f>VLOOKUP($A41,MA_KH!$A:$V,MA_KH!U$1,0)</f>
        <v>LOTTE</v>
      </c>
      <c r="AE41" s="2" t="str">
        <f>VLOOKUP($A41,MA_KH!$A:$V,MA_KH!V$1,0)</f>
        <v>CÔNG TY CỔ PHẦN TRUNG TÂM THƯƠNG MẠI LOTTE VIỆT NAM</v>
      </c>
      <c r="AF41" s="2" t="str">
        <f>VLOOKUP($A41,MA_KH!$A:$V,MA_KH!H$1,0)</f>
        <v>SG002</v>
      </c>
      <c r="AG41" s="96">
        <f>VALUE(Table1[[#This Row],[Số hóa đơn]])</f>
        <v>80285</v>
      </c>
      <c r="AH41" s="94">
        <f>_xlfn.XLOOKUP(Table1[[#This Row],[Column1]],CTTT_Lotte!R:R,CTTT_Lotte!O:O)</f>
        <v>46052</v>
      </c>
    </row>
    <row r="42" spans="1:34" ht="25.5" hidden="1" customHeight="1" x14ac:dyDescent="0.2">
      <c r="A42" s="37" t="s">
        <v>10290</v>
      </c>
      <c r="B42" s="37" t="s">
        <v>750</v>
      </c>
      <c r="C42" s="38">
        <v>45994</v>
      </c>
      <c r="D42" s="37" t="s">
        <v>8880</v>
      </c>
      <c r="E42" s="38">
        <v>45994</v>
      </c>
      <c r="F42" s="37">
        <v>80286</v>
      </c>
      <c r="G42" s="37" t="s">
        <v>8881</v>
      </c>
      <c r="H42" s="39">
        <v>1508500</v>
      </c>
      <c r="I42" s="40">
        <v>0</v>
      </c>
      <c r="J42" s="39">
        <v>120680</v>
      </c>
      <c r="K42" s="39">
        <v>1629180</v>
      </c>
      <c r="L42" s="7" t="s">
        <v>42</v>
      </c>
      <c r="M42" s="6">
        <v>46052</v>
      </c>
      <c r="O42" s="33">
        <f>IF(Table1[[#This Row],[Phân loại]]="Tồn đầu kỳ",Table1[[#This Row],[Tổng giá trị]],0)</f>
        <v>1629180</v>
      </c>
      <c r="P42" s="7">
        <f>IF(Table1[[#This Row],[Số còn phải thu ĐK]]&lt;&gt;0,0,IF(Table1[[#This Row],[Phân loại]]="Bán hàng",Table1[[#This Row],[Tổng giá trị]],-Table1[[#This Row],[Tổng giá trị]]))</f>
        <v>0</v>
      </c>
      <c r="Q42" s="33">
        <f t="shared" si="45"/>
        <v>1629180</v>
      </c>
      <c r="R42" s="7">
        <f>Table1[[#This Row],[Số còn phải thu ĐK]]+Table1[[#This Row],[Giá Trị HD sau CK]]-Table1[[#This Row],[Số tiền đã thu]]</f>
        <v>0</v>
      </c>
      <c r="S42" s="6">
        <f>IF(Table1[[#This Row],[Ngày hóa đơn]]&lt;&gt;"",Table1[[#This Row],[Ngày hóa đơn]],IF(Table1[[#This Row],[Ngày hạch toán]]&lt;&gt;"",Table1[[#This Row],[Ngày hạch toán]],""))</f>
        <v>45994</v>
      </c>
      <c r="T42" s="7"/>
      <c r="U42" s="6">
        <f>IF(Table1[[#This Row],[Ngày tính CN]]="","",S42+T42)</f>
        <v>45994</v>
      </c>
      <c r="V42" s="33">
        <f ca="1">IF(Table1[[#This Row],[Hạn thanh toán]]="","",IF((U42-NOW())&lt;0,0,(U42-NOW())))</f>
        <v>0</v>
      </c>
      <c r="W42" s="33"/>
      <c r="X42" s="33" t="str">
        <f t="shared" ca="1" si="46"/>
        <v/>
      </c>
      <c r="Y42" s="2" t="str">
        <f t="shared" si="47"/>
        <v>Đã thanh toán</v>
      </c>
      <c r="Z42" s="46">
        <f t="shared" si="40"/>
        <v>45994</v>
      </c>
      <c r="AA42" s="46">
        <f t="shared" si="41"/>
        <v>46052</v>
      </c>
      <c r="AD42" s="2" t="str">
        <f>VLOOKUP($A42,MA_KH!$A:$V,MA_KH!U$1,0)</f>
        <v>LOTTE</v>
      </c>
      <c r="AE42" s="2" t="str">
        <f>VLOOKUP($A42,MA_KH!$A:$V,MA_KH!V$1,0)</f>
        <v>CÔNG TY CỔ PHẦN TRUNG TÂM THƯƠNG MẠI LOTTE VIỆT NAM</v>
      </c>
      <c r="AF42" s="2" t="str">
        <f>VLOOKUP($A42,MA_KH!$A:$V,MA_KH!H$1,0)</f>
        <v>SG002</v>
      </c>
      <c r="AG42" s="96">
        <f>VALUE(Table1[[#This Row],[Số hóa đơn]])</f>
        <v>80286</v>
      </c>
      <c r="AH42" s="94">
        <f>_xlfn.XLOOKUP(Table1[[#This Row],[Column1]],CTTT_Lotte!R:R,CTTT_Lotte!O:O)</f>
        <v>46052</v>
      </c>
    </row>
    <row r="43" spans="1:34" ht="25.5" hidden="1" customHeight="1" x14ac:dyDescent="0.2">
      <c r="A43" s="29" t="s">
        <v>10287</v>
      </c>
      <c r="B43" s="29" t="s">
        <v>612</v>
      </c>
      <c r="C43" s="35">
        <v>45995</v>
      </c>
      <c r="D43" s="29" t="s">
        <v>8882</v>
      </c>
      <c r="E43" s="35">
        <v>45995</v>
      </c>
      <c r="F43" s="29">
        <v>80350</v>
      </c>
      <c r="G43" s="29" t="s">
        <v>8883</v>
      </c>
      <c r="H43" s="36">
        <v>3156160</v>
      </c>
      <c r="I43" s="32">
        <v>0</v>
      </c>
      <c r="J43" s="36">
        <v>252493</v>
      </c>
      <c r="K43" s="36">
        <v>3408653</v>
      </c>
      <c r="L43" s="7" t="s">
        <v>42</v>
      </c>
      <c r="M43" s="6">
        <v>46052</v>
      </c>
      <c r="O43" s="33">
        <f>IF(Table1[[#This Row],[Phân loại]]="Tồn đầu kỳ",Table1[[#This Row],[Tổng giá trị]],0)</f>
        <v>3408653</v>
      </c>
      <c r="P43" s="7">
        <f>IF(Table1[[#This Row],[Số còn phải thu ĐK]]&lt;&gt;0,0,IF(Table1[[#This Row],[Phân loại]]="Bán hàng",Table1[[#This Row],[Tổng giá trị]],-Table1[[#This Row],[Tổng giá trị]]))</f>
        <v>0</v>
      </c>
      <c r="Q43" s="33">
        <f t="shared" ref="Q43:Q47" si="48">IF(M43&lt;&gt;"",IF(O43&lt;&gt;0,O43,P43),0)</f>
        <v>3408653</v>
      </c>
      <c r="R43" s="7">
        <f>Table1[[#This Row],[Số còn phải thu ĐK]]+Table1[[#This Row],[Giá Trị HD sau CK]]-Table1[[#This Row],[Số tiền đã thu]]</f>
        <v>0</v>
      </c>
      <c r="S43" s="6">
        <f>IF(Table1[[#This Row],[Ngày hóa đơn]]&lt;&gt;"",Table1[[#This Row],[Ngày hóa đơn]],IF(Table1[[#This Row],[Ngày hạch toán]]&lt;&gt;"",Table1[[#This Row],[Ngày hạch toán]],""))</f>
        <v>45995</v>
      </c>
      <c r="T43" s="7"/>
      <c r="U43" s="6">
        <f>IF(Table1[[#This Row],[Ngày tính CN]]="","",S43+T43)</f>
        <v>45995</v>
      </c>
      <c r="V43" s="33">
        <f ca="1">IF(Table1[[#This Row],[Hạn thanh toán]]="","",IF((U43-NOW())&lt;0,0,(U43-NOW())))</f>
        <v>0</v>
      </c>
      <c r="W43" s="33"/>
      <c r="X43" s="33" t="str">
        <f t="shared" ref="X43:X47" ca="1" si="49">IF(OR(U43="",R43=0),"",IF((U43-NOW())&lt;0,-(U43-NOW()),0))</f>
        <v/>
      </c>
      <c r="Y43" s="2" t="str">
        <f t="shared" ref="Y43:Y47" si="50">IF(R43=0,"Đã thanh toán",IF(X43="","",IF(X43&lt;=0,"Chưa đến hạn thanh toán",IF(X43&lt;=30,"Nợ quá hạn 30 ngày",IF(X43&lt;=60,"Nợ quá hạn từ 30 ngày đến 60 ngày",IF(X43&lt;=90,"Nợ quá hạn từ 60 ngày đến 90 ngày",IF(X43&lt;=120,"Nợ quá hạn từ 90 ngày đến 120 ngày","Nợ quá hạn hơn 120 ngày có khả năng mất thanh toán")))))))</f>
        <v>Đã thanh toán</v>
      </c>
      <c r="Z43" s="46">
        <f t="shared" si="40"/>
        <v>45995</v>
      </c>
      <c r="AA43" s="46">
        <f t="shared" si="41"/>
        <v>46052</v>
      </c>
      <c r="AD43" s="2" t="str">
        <f>VLOOKUP($A43,MA_KH!$A:$V,MA_KH!U$1,0)</f>
        <v>LOTTE</v>
      </c>
      <c r="AE43" s="2" t="str">
        <f>VLOOKUP($A43,MA_KH!$A:$V,MA_KH!V$1,0)</f>
        <v>CÔNG TY CỔ PHẦN TRUNG TÂM THƯƠNG MẠI LOTTE VIỆT NAM</v>
      </c>
      <c r="AF43" s="2" t="str">
        <f>VLOOKUP($A43,MA_KH!$A:$V,MA_KH!H$1,0)</f>
        <v>SG011</v>
      </c>
      <c r="AG43" s="96">
        <f>VALUE(Table1[[#This Row],[Số hóa đơn]])</f>
        <v>80350</v>
      </c>
      <c r="AH43" s="94">
        <f>_xlfn.XLOOKUP(Table1[[#This Row],[Column1]],CTTT_Lotte!R:R,CTTT_Lotte!O:O)</f>
        <v>46052</v>
      </c>
    </row>
    <row r="44" spans="1:34" ht="25.5" hidden="1" customHeight="1" x14ac:dyDescent="0.2">
      <c r="A44" s="29" t="s">
        <v>10301</v>
      </c>
      <c r="B44" s="29" t="s">
        <v>463</v>
      </c>
      <c r="C44" s="35">
        <v>45995</v>
      </c>
      <c r="D44" s="29" t="s">
        <v>8884</v>
      </c>
      <c r="E44" s="35">
        <v>45995</v>
      </c>
      <c r="F44" s="29">
        <v>80351</v>
      </c>
      <c r="G44" s="29" t="s">
        <v>8885</v>
      </c>
      <c r="H44" s="36">
        <v>4535090</v>
      </c>
      <c r="I44" s="32">
        <v>0</v>
      </c>
      <c r="J44" s="36">
        <v>362807</v>
      </c>
      <c r="K44" s="36">
        <v>4897897</v>
      </c>
      <c r="L44" s="7" t="s">
        <v>42</v>
      </c>
      <c r="M44" s="6">
        <v>46063</v>
      </c>
      <c r="O44" s="33">
        <f>IF(Table1[[#This Row],[Phân loại]]="Tồn đầu kỳ",Table1[[#This Row],[Tổng giá trị]],0)</f>
        <v>4897897</v>
      </c>
      <c r="P44" s="7">
        <f>IF(Table1[[#This Row],[Số còn phải thu ĐK]]&lt;&gt;0,0,IF(Table1[[#This Row],[Phân loại]]="Bán hàng",Table1[[#This Row],[Tổng giá trị]],-Table1[[#This Row],[Tổng giá trị]]))</f>
        <v>0</v>
      </c>
      <c r="Q44" s="33">
        <f t="shared" si="48"/>
        <v>4897897</v>
      </c>
      <c r="R44" s="7">
        <f>Table1[[#This Row],[Số còn phải thu ĐK]]+Table1[[#This Row],[Giá Trị HD sau CK]]-Table1[[#This Row],[Số tiền đã thu]]</f>
        <v>0</v>
      </c>
      <c r="S44" s="6">
        <f>IF(Table1[[#This Row],[Ngày hóa đơn]]&lt;&gt;"",Table1[[#This Row],[Ngày hóa đơn]],IF(Table1[[#This Row],[Ngày hạch toán]]&lt;&gt;"",Table1[[#This Row],[Ngày hạch toán]],""))</f>
        <v>45995</v>
      </c>
      <c r="T44" s="7"/>
      <c r="U44" s="6">
        <f>IF(Table1[[#This Row],[Ngày tính CN]]="","",S44+T44)</f>
        <v>45995</v>
      </c>
      <c r="V44" s="33">
        <f ca="1">IF(Table1[[#This Row],[Hạn thanh toán]]="","",IF((U44-NOW())&lt;0,0,(U44-NOW())))</f>
        <v>0</v>
      </c>
      <c r="W44" s="33"/>
      <c r="X44" s="33" t="str">
        <f t="shared" ca="1" si="49"/>
        <v/>
      </c>
      <c r="Y44" s="2" t="str">
        <f t="shared" si="50"/>
        <v>Đã thanh toán</v>
      </c>
      <c r="Z44" s="46">
        <f t="shared" si="40"/>
        <v>45995</v>
      </c>
      <c r="AA44" s="46">
        <f t="shared" si="41"/>
        <v>46063</v>
      </c>
      <c r="AD44" s="2" t="str">
        <f>VLOOKUP($A44,MA_KH!$A:$V,MA_KH!U$1,0)</f>
        <v>LOTTE</v>
      </c>
      <c r="AE44" s="2" t="str">
        <f>VLOOKUP($A44,MA_KH!$A:$V,MA_KH!V$1,0)</f>
        <v>CÔNG TY CỔ PHẦN TRUNG TÂM THƯƠNG MẠI LOTTE VIỆT NAM</v>
      </c>
      <c r="AF44" s="2" t="str">
        <f>VLOOKUP($A44,MA_KH!$A:$V,MA_KH!H$1,0)</f>
        <v>SG002</v>
      </c>
      <c r="AG44" s="96">
        <f>VALUE(Table1[[#This Row],[Số hóa đơn]])</f>
        <v>80351</v>
      </c>
      <c r="AH44" s="94">
        <f>_xlfn.XLOOKUP(Table1[[#This Row],[Column1]],CTTT_Lotte!R:R,CTTT_Lotte!O:O)</f>
        <v>46063</v>
      </c>
    </row>
    <row r="45" spans="1:34" ht="25.5" hidden="1" customHeight="1" x14ac:dyDescent="0.2">
      <c r="A45" s="29" t="s">
        <v>10288</v>
      </c>
      <c r="B45" s="29" t="s">
        <v>683</v>
      </c>
      <c r="C45" s="35">
        <v>45995</v>
      </c>
      <c r="D45" s="29" t="s">
        <v>8886</v>
      </c>
      <c r="E45" s="35">
        <v>45995</v>
      </c>
      <c r="F45" s="29">
        <v>80352</v>
      </c>
      <c r="G45" s="29" t="s">
        <v>8887</v>
      </c>
      <c r="H45" s="36">
        <v>1508500</v>
      </c>
      <c r="I45" s="32">
        <v>0</v>
      </c>
      <c r="J45" s="36">
        <v>120680</v>
      </c>
      <c r="K45" s="36">
        <v>1629180</v>
      </c>
      <c r="L45" s="7" t="s">
        <v>42</v>
      </c>
      <c r="M45" s="6">
        <v>46052</v>
      </c>
      <c r="O45" s="33">
        <f>IF(Table1[[#This Row],[Phân loại]]="Tồn đầu kỳ",Table1[[#This Row],[Tổng giá trị]],0)</f>
        <v>1629180</v>
      </c>
      <c r="P45" s="7">
        <f>IF(Table1[[#This Row],[Số còn phải thu ĐK]]&lt;&gt;0,0,IF(Table1[[#This Row],[Phân loại]]="Bán hàng",Table1[[#This Row],[Tổng giá trị]],-Table1[[#This Row],[Tổng giá trị]]))</f>
        <v>0</v>
      </c>
      <c r="Q45" s="33">
        <f t="shared" si="48"/>
        <v>1629180</v>
      </c>
      <c r="R45" s="7">
        <f>Table1[[#This Row],[Số còn phải thu ĐK]]+Table1[[#This Row],[Giá Trị HD sau CK]]-Table1[[#This Row],[Số tiền đã thu]]</f>
        <v>0</v>
      </c>
      <c r="S45" s="6">
        <f>IF(Table1[[#This Row],[Ngày hóa đơn]]&lt;&gt;"",Table1[[#This Row],[Ngày hóa đơn]],IF(Table1[[#This Row],[Ngày hạch toán]]&lt;&gt;"",Table1[[#This Row],[Ngày hạch toán]],""))</f>
        <v>45995</v>
      </c>
      <c r="T45" s="7"/>
      <c r="U45" s="6">
        <f>IF(Table1[[#This Row],[Ngày tính CN]]="","",S45+T45)</f>
        <v>45995</v>
      </c>
      <c r="V45" s="33">
        <f ca="1">IF(Table1[[#This Row],[Hạn thanh toán]]="","",IF((U45-NOW())&lt;0,0,(U45-NOW())))</f>
        <v>0</v>
      </c>
      <c r="W45" s="33"/>
      <c r="X45" s="33" t="str">
        <f t="shared" ca="1" si="49"/>
        <v/>
      </c>
      <c r="Y45" s="2" t="str">
        <f t="shared" si="50"/>
        <v>Đã thanh toán</v>
      </c>
      <c r="Z45" s="46">
        <f t="shared" si="40"/>
        <v>45995</v>
      </c>
      <c r="AA45" s="46">
        <f t="shared" si="41"/>
        <v>46052</v>
      </c>
      <c r="AD45" s="2" t="str">
        <f>VLOOKUP($A45,MA_KH!$A:$V,MA_KH!U$1,0)</f>
        <v>LOTTE</v>
      </c>
      <c r="AE45" s="2" t="str">
        <f>VLOOKUP($A45,MA_KH!$A:$V,MA_KH!V$1,0)</f>
        <v>CÔNG TY CỔ PHẦN TRUNG TÂM THƯƠNG MẠI LOTTE VIỆT NAM</v>
      </c>
      <c r="AF45" s="2" t="str">
        <f>VLOOKUP($A45,MA_KH!$A:$V,MA_KH!H$1,0)</f>
        <v>SG011</v>
      </c>
      <c r="AG45" s="96">
        <f>VALUE(Table1[[#This Row],[Số hóa đơn]])</f>
        <v>80352</v>
      </c>
      <c r="AH45" s="94">
        <f>_xlfn.XLOOKUP(Table1[[#This Row],[Column1]],CTTT_Lotte!R:R,CTTT_Lotte!O:O)</f>
        <v>46052</v>
      </c>
    </row>
    <row r="46" spans="1:34" ht="25.5" hidden="1" customHeight="1" x14ac:dyDescent="0.2">
      <c r="A46" s="29" t="s">
        <v>10289</v>
      </c>
      <c r="B46" s="29" t="s">
        <v>752</v>
      </c>
      <c r="C46" s="35">
        <v>45995</v>
      </c>
      <c r="D46" s="29" t="s">
        <v>8888</v>
      </c>
      <c r="E46" s="35">
        <v>45995</v>
      </c>
      <c r="F46" s="29">
        <v>80353</v>
      </c>
      <c r="G46" s="29" t="s">
        <v>8889</v>
      </c>
      <c r="H46" s="36">
        <v>1578080</v>
      </c>
      <c r="I46" s="32">
        <v>0</v>
      </c>
      <c r="J46" s="36">
        <v>126246</v>
      </c>
      <c r="K46" s="36">
        <v>1704326</v>
      </c>
      <c r="L46" s="7" t="s">
        <v>42</v>
      </c>
      <c r="M46" s="6">
        <v>46052</v>
      </c>
      <c r="O46" s="33">
        <f>IF(Table1[[#This Row],[Phân loại]]="Tồn đầu kỳ",Table1[[#This Row],[Tổng giá trị]],0)</f>
        <v>1704326</v>
      </c>
      <c r="P46" s="7">
        <f>IF(Table1[[#This Row],[Số còn phải thu ĐK]]&lt;&gt;0,0,IF(Table1[[#This Row],[Phân loại]]="Bán hàng",Table1[[#This Row],[Tổng giá trị]],-Table1[[#This Row],[Tổng giá trị]]))</f>
        <v>0</v>
      </c>
      <c r="Q46" s="33">
        <f t="shared" si="48"/>
        <v>1704326</v>
      </c>
      <c r="R46" s="7">
        <f>Table1[[#This Row],[Số còn phải thu ĐK]]+Table1[[#This Row],[Giá Trị HD sau CK]]-Table1[[#This Row],[Số tiền đã thu]]</f>
        <v>0</v>
      </c>
      <c r="S46" s="6">
        <f>IF(Table1[[#This Row],[Ngày hóa đơn]]&lt;&gt;"",Table1[[#This Row],[Ngày hóa đơn]],IF(Table1[[#This Row],[Ngày hạch toán]]&lt;&gt;"",Table1[[#This Row],[Ngày hạch toán]],""))</f>
        <v>45995</v>
      </c>
      <c r="T46" s="7"/>
      <c r="U46" s="6">
        <f>IF(Table1[[#This Row],[Ngày tính CN]]="","",S46+T46)</f>
        <v>45995</v>
      </c>
      <c r="V46" s="33">
        <f ca="1">IF(Table1[[#This Row],[Hạn thanh toán]]="","",IF((U46-NOW())&lt;0,0,(U46-NOW())))</f>
        <v>0</v>
      </c>
      <c r="W46" s="33"/>
      <c r="X46" s="33" t="str">
        <f t="shared" ca="1" si="49"/>
        <v/>
      </c>
      <c r="Y46" s="2" t="str">
        <f t="shared" si="50"/>
        <v>Đã thanh toán</v>
      </c>
      <c r="Z46" s="46">
        <f t="shared" si="40"/>
        <v>45995</v>
      </c>
      <c r="AA46" s="46">
        <f t="shared" si="41"/>
        <v>46052</v>
      </c>
      <c r="AD46" s="2" t="str">
        <f>VLOOKUP($A46,MA_KH!$A:$V,MA_KH!U$1,0)</f>
        <v>LOTTE</v>
      </c>
      <c r="AE46" s="2" t="str">
        <f>VLOOKUP($A46,MA_KH!$A:$V,MA_KH!V$1,0)</f>
        <v>CÔNG TY CỔ PHẦN TRUNG TÂM THƯƠNG MẠI LOTTE VIỆT NAM</v>
      </c>
      <c r="AF46" s="2" t="str">
        <f>VLOOKUP($A46,MA_KH!$A:$V,MA_KH!H$1,0)</f>
        <v>SG011</v>
      </c>
      <c r="AG46" s="96">
        <f>VALUE(Table1[[#This Row],[Số hóa đơn]])</f>
        <v>80353</v>
      </c>
      <c r="AH46" s="94">
        <f>_xlfn.XLOOKUP(Table1[[#This Row],[Column1]],CTTT_Lotte!R:R,CTTT_Lotte!O:O)</f>
        <v>46052</v>
      </c>
    </row>
    <row r="47" spans="1:34" ht="25.5" hidden="1" customHeight="1" x14ac:dyDescent="0.2">
      <c r="A47" s="37" t="s">
        <v>10289</v>
      </c>
      <c r="B47" s="37" t="s">
        <v>752</v>
      </c>
      <c r="C47" s="38">
        <v>45995</v>
      </c>
      <c r="D47" s="37" t="s">
        <v>8890</v>
      </c>
      <c r="E47" s="38">
        <v>45995</v>
      </c>
      <c r="F47" s="37">
        <v>80354</v>
      </c>
      <c r="G47" s="37" t="s">
        <v>8891</v>
      </c>
      <c r="H47" s="39">
        <v>506030</v>
      </c>
      <c r="I47" s="40">
        <v>0</v>
      </c>
      <c r="J47" s="39">
        <v>40482</v>
      </c>
      <c r="K47" s="39">
        <v>546512</v>
      </c>
      <c r="L47" s="7" t="s">
        <v>42</v>
      </c>
      <c r="M47" s="6">
        <v>46052</v>
      </c>
      <c r="O47" s="33">
        <f>IF(Table1[[#This Row],[Phân loại]]="Tồn đầu kỳ",Table1[[#This Row],[Tổng giá trị]],0)</f>
        <v>546512</v>
      </c>
      <c r="P47" s="7">
        <f>IF(Table1[[#This Row],[Số còn phải thu ĐK]]&lt;&gt;0,0,IF(Table1[[#This Row],[Phân loại]]="Bán hàng",Table1[[#This Row],[Tổng giá trị]],-Table1[[#This Row],[Tổng giá trị]]))</f>
        <v>0</v>
      </c>
      <c r="Q47" s="33">
        <f t="shared" si="48"/>
        <v>546512</v>
      </c>
      <c r="R47" s="7">
        <f>Table1[[#This Row],[Số còn phải thu ĐK]]+Table1[[#This Row],[Giá Trị HD sau CK]]-Table1[[#This Row],[Số tiền đã thu]]</f>
        <v>0</v>
      </c>
      <c r="S47" s="6">
        <f>IF(Table1[[#This Row],[Ngày hóa đơn]]&lt;&gt;"",Table1[[#This Row],[Ngày hóa đơn]],IF(Table1[[#This Row],[Ngày hạch toán]]&lt;&gt;"",Table1[[#This Row],[Ngày hạch toán]],""))</f>
        <v>45995</v>
      </c>
      <c r="T47" s="7"/>
      <c r="U47" s="6">
        <f>IF(Table1[[#This Row],[Ngày tính CN]]="","",S47+T47)</f>
        <v>45995</v>
      </c>
      <c r="V47" s="33">
        <f ca="1">IF(Table1[[#This Row],[Hạn thanh toán]]="","",IF((U47-NOW())&lt;0,0,(U47-NOW())))</f>
        <v>0</v>
      </c>
      <c r="W47" s="33"/>
      <c r="X47" s="33" t="str">
        <f t="shared" ca="1" si="49"/>
        <v/>
      </c>
      <c r="Y47" s="2" t="str">
        <f t="shared" si="50"/>
        <v>Đã thanh toán</v>
      </c>
      <c r="Z47" s="46">
        <f t="shared" si="40"/>
        <v>45995</v>
      </c>
      <c r="AA47" s="46">
        <f t="shared" si="41"/>
        <v>46052</v>
      </c>
      <c r="AD47" s="2" t="str">
        <f>VLOOKUP($A47,MA_KH!$A:$V,MA_KH!U$1,0)</f>
        <v>LOTTE</v>
      </c>
      <c r="AE47" s="2" t="str">
        <f>VLOOKUP($A47,MA_KH!$A:$V,MA_KH!V$1,0)</f>
        <v>CÔNG TY CỔ PHẦN TRUNG TÂM THƯƠNG MẠI LOTTE VIỆT NAM</v>
      </c>
      <c r="AF47" s="2" t="str">
        <f>VLOOKUP($A47,MA_KH!$A:$V,MA_KH!H$1,0)</f>
        <v>SG011</v>
      </c>
      <c r="AG47" s="96">
        <f>VALUE(Table1[[#This Row],[Số hóa đơn]])</f>
        <v>80354</v>
      </c>
      <c r="AH47" s="94">
        <f>_xlfn.XLOOKUP(Table1[[#This Row],[Column1]],CTTT_Lotte!R:R,CTTT_Lotte!O:O)</f>
        <v>46052</v>
      </c>
    </row>
    <row r="48" spans="1:34" ht="25.5" hidden="1" customHeight="1" x14ac:dyDescent="0.2">
      <c r="A48" s="37" t="s">
        <v>10293</v>
      </c>
      <c r="B48" s="37" t="s">
        <v>621</v>
      </c>
      <c r="C48" s="38">
        <v>45996</v>
      </c>
      <c r="D48" s="37" t="s">
        <v>8892</v>
      </c>
      <c r="E48" s="38">
        <v>45996</v>
      </c>
      <c r="F48" s="37">
        <v>81267</v>
      </c>
      <c r="G48" s="37" t="s">
        <v>8962</v>
      </c>
      <c r="H48" s="39">
        <v>3076990</v>
      </c>
      <c r="I48" s="40">
        <v>0</v>
      </c>
      <c r="J48" s="39">
        <v>246159</v>
      </c>
      <c r="K48" s="39">
        <v>3323149</v>
      </c>
      <c r="L48" s="7" t="s">
        <v>42</v>
      </c>
      <c r="M48" s="6">
        <v>46052</v>
      </c>
      <c r="O48" s="33">
        <f>IF(Table1[[#This Row],[Phân loại]]="Tồn đầu kỳ",Table1[[#This Row],[Tổng giá trị]],0)</f>
        <v>3323149</v>
      </c>
      <c r="P48" s="7">
        <f>IF(Table1[[#This Row],[Số còn phải thu ĐK]]&lt;&gt;0,0,IF(Table1[[#This Row],[Phân loại]]="Bán hàng",Table1[[#This Row],[Tổng giá trị]],-Table1[[#This Row],[Tổng giá trị]]))</f>
        <v>0</v>
      </c>
      <c r="Q48" s="33">
        <f>IF(M48&lt;&gt;"",IF(O48&lt;&gt;0,O48,P48),0)</f>
        <v>3323149</v>
      </c>
      <c r="R48" s="7">
        <f>Table1[[#This Row],[Số còn phải thu ĐK]]+Table1[[#This Row],[Giá Trị HD sau CK]]-Table1[[#This Row],[Số tiền đã thu]]</f>
        <v>0</v>
      </c>
      <c r="S48" s="6">
        <f>IF(Table1[[#This Row],[Ngày hóa đơn]]&lt;&gt;"",Table1[[#This Row],[Ngày hóa đơn]],IF(Table1[[#This Row],[Ngày hạch toán]]&lt;&gt;"",Table1[[#This Row],[Ngày hạch toán]],""))</f>
        <v>45996</v>
      </c>
      <c r="T48" s="7"/>
      <c r="U48" s="6">
        <f>IF(Table1[[#This Row],[Ngày tính CN]]="","",S48+T48)</f>
        <v>45996</v>
      </c>
      <c r="V48" s="33">
        <f ca="1">IF(Table1[[#This Row],[Hạn thanh toán]]="","",IF((U48-NOW())&lt;0,0,(U48-NOW())))</f>
        <v>0</v>
      </c>
      <c r="W48" s="33"/>
      <c r="X48" s="33" t="str">
        <f ca="1">IF(OR(U48="",R48=0),"",IF((U48-NOW())&lt;0,-(U48-NOW()),0))</f>
        <v/>
      </c>
      <c r="Y48" s="2" t="str">
        <f>IF(R48=0,"Đã thanh toán",IF(X48="","",IF(X48&lt;=0,"Chưa đến hạn thanh toán",IF(X48&lt;=30,"Nợ quá hạn 30 ngày",IF(X48&lt;=60,"Nợ quá hạn từ 30 ngày đến 60 ngày",IF(X48&lt;=90,"Nợ quá hạn từ 60 ngày đến 90 ngày",IF(X48&lt;=120,"Nợ quá hạn từ 90 ngày đến 120 ngày","Nợ quá hạn hơn 120 ngày có khả năng mất thanh toán")))))))</f>
        <v>Đã thanh toán</v>
      </c>
      <c r="Z48" s="46">
        <f t="shared" si="40"/>
        <v>45996</v>
      </c>
      <c r="AA48" s="46">
        <f t="shared" si="41"/>
        <v>46052</v>
      </c>
      <c r="AD48" s="2" t="str">
        <f>VLOOKUP($A48,MA_KH!$A:$V,MA_KH!U$1,0)</f>
        <v>LOTTE</v>
      </c>
      <c r="AE48" s="2" t="str">
        <f>VLOOKUP($A48,MA_KH!$A:$V,MA_KH!V$1,0)</f>
        <v>CÔNG TY CỔ PHẦN TRUNG TÂM THƯƠNG MẠI LOTTE VIỆT NAM</v>
      </c>
      <c r="AF48" s="2" t="str">
        <f>VLOOKUP($A48,MA_KH!$A:$V,MA_KH!H$1,0)</f>
        <v>SG009</v>
      </c>
      <c r="AG48" s="96">
        <f>VALUE(Table1[[#This Row],[Số hóa đơn]])</f>
        <v>81267</v>
      </c>
      <c r="AH48" s="94">
        <f>_xlfn.XLOOKUP(Table1[[#This Row],[Column1]],CTTT_Lotte!R:R,CTTT_Lotte!O:O)</f>
        <v>46052</v>
      </c>
    </row>
    <row r="49" spans="1:34" ht="25.5" hidden="1" customHeight="1" x14ac:dyDescent="0.2">
      <c r="A49" s="37" t="s">
        <v>10294</v>
      </c>
      <c r="B49" s="37" t="s">
        <v>481</v>
      </c>
      <c r="C49" s="38">
        <v>45996</v>
      </c>
      <c r="D49" s="37" t="s">
        <v>8893</v>
      </c>
      <c r="E49" s="38">
        <v>45996</v>
      </c>
      <c r="F49" s="37">
        <v>81285</v>
      </c>
      <c r="G49" s="37" t="s">
        <v>8894</v>
      </c>
      <c r="H49" s="39">
        <v>1002470</v>
      </c>
      <c r="I49" s="40">
        <v>0</v>
      </c>
      <c r="J49" s="39">
        <v>80198</v>
      </c>
      <c r="K49" s="39">
        <v>1082668</v>
      </c>
      <c r="L49" s="7" t="s">
        <v>42</v>
      </c>
      <c r="M49" s="6">
        <v>46063</v>
      </c>
      <c r="O49" s="33">
        <f>IF(Table1[[#This Row],[Phân loại]]="Tồn đầu kỳ",Table1[[#This Row],[Tổng giá trị]],0)</f>
        <v>1082668</v>
      </c>
      <c r="P49" s="7">
        <f>IF(Table1[[#This Row],[Số còn phải thu ĐK]]&lt;&gt;0,0,IF(Table1[[#This Row],[Phân loại]]="Bán hàng",Table1[[#This Row],[Tổng giá trị]],-Table1[[#This Row],[Tổng giá trị]]))</f>
        <v>0</v>
      </c>
      <c r="Q49" s="33">
        <f>IF(M49&lt;&gt;"",IF(O49&lt;&gt;0,O49,P49),0)</f>
        <v>1082668</v>
      </c>
      <c r="R49" s="7">
        <f>Table1[[#This Row],[Số còn phải thu ĐK]]+Table1[[#This Row],[Giá Trị HD sau CK]]-Table1[[#This Row],[Số tiền đã thu]]</f>
        <v>0</v>
      </c>
      <c r="S49" s="6">
        <f>IF(Table1[[#This Row],[Ngày hóa đơn]]&lt;&gt;"",Table1[[#This Row],[Ngày hóa đơn]],IF(Table1[[#This Row],[Ngày hạch toán]]&lt;&gt;"",Table1[[#This Row],[Ngày hạch toán]],""))</f>
        <v>45996</v>
      </c>
      <c r="T49" s="7"/>
      <c r="U49" s="6">
        <f>IF(Table1[[#This Row],[Ngày tính CN]]="","",S49+T49)</f>
        <v>45996</v>
      </c>
      <c r="V49" s="33">
        <f ca="1">IF(Table1[[#This Row],[Hạn thanh toán]]="","",IF((U49-NOW())&lt;0,0,(U49-NOW())))</f>
        <v>0</v>
      </c>
      <c r="W49" s="33"/>
      <c r="X49" s="33" t="str">
        <f ca="1">IF(OR(U49="",R49=0),"",IF((U49-NOW())&lt;0,-(U49-NOW()),0))</f>
        <v/>
      </c>
      <c r="Y49" s="2" t="str">
        <f>IF(R49=0,"Đã thanh toán",IF(X49="","",IF(X49&lt;=0,"Chưa đến hạn thanh toán",IF(X49&lt;=30,"Nợ quá hạn 30 ngày",IF(X49&lt;=60,"Nợ quá hạn từ 30 ngày đến 60 ngày",IF(X49&lt;=90,"Nợ quá hạn từ 60 ngày đến 90 ngày",IF(X49&lt;=120,"Nợ quá hạn từ 90 ngày đến 120 ngày","Nợ quá hạn hơn 120 ngày có khả năng mất thanh toán")))))))</f>
        <v>Đã thanh toán</v>
      </c>
      <c r="Z49" s="46">
        <f t="shared" si="40"/>
        <v>45996</v>
      </c>
      <c r="AA49" s="46">
        <f t="shared" si="41"/>
        <v>46063</v>
      </c>
      <c r="AD49" s="2" t="str">
        <f>VLOOKUP($A49,MA_KH!$A:$V,MA_KH!U$1,0)</f>
        <v>LOTTE</v>
      </c>
      <c r="AE49" s="2" t="str">
        <f>VLOOKUP($A49,MA_KH!$A:$V,MA_KH!V$1,0)</f>
        <v>CÔNG TY CỔ PHẦN TRUNG TÂM THƯƠNG MẠI LOTTE VIỆT NAM</v>
      </c>
      <c r="AF49" s="2" t="str">
        <f>VLOOKUP($A49,MA_KH!$A:$V,MA_KH!H$1,0)</f>
        <v>SG039</v>
      </c>
      <c r="AG49" s="96">
        <f>VALUE(Table1[[#This Row],[Số hóa đơn]])</f>
        <v>81285</v>
      </c>
      <c r="AH49" s="94">
        <f>_xlfn.XLOOKUP(Table1[[#This Row],[Column1]],CTTT_Lotte!R:R,CTTT_Lotte!O:O)</f>
        <v>46063</v>
      </c>
    </row>
    <row r="50" spans="1:34" ht="25.5" hidden="1" customHeight="1" x14ac:dyDescent="0.2">
      <c r="A50" s="37" t="s">
        <v>10286</v>
      </c>
      <c r="B50" s="37" t="s">
        <v>616</v>
      </c>
      <c r="C50" s="38">
        <v>45999</v>
      </c>
      <c r="D50" s="37" t="s">
        <v>8895</v>
      </c>
      <c r="E50" s="38">
        <v>45999</v>
      </c>
      <c r="F50" s="37">
        <v>82137</v>
      </c>
      <c r="G50" s="37" t="s">
        <v>8896</v>
      </c>
      <c r="H50" s="39">
        <v>1072050</v>
      </c>
      <c r="I50" s="40">
        <v>0</v>
      </c>
      <c r="J50" s="39">
        <v>85764</v>
      </c>
      <c r="K50" s="39">
        <v>1157814</v>
      </c>
      <c r="L50" s="7" t="s">
        <v>42</v>
      </c>
      <c r="M50" s="6">
        <v>46052</v>
      </c>
      <c r="O50" s="33">
        <f>IF(Table1[[#This Row],[Phân loại]]="Tồn đầu kỳ",Table1[[#This Row],[Tổng giá trị]],0)</f>
        <v>1157814</v>
      </c>
      <c r="P50" s="7">
        <f>IF(Table1[[#This Row],[Số còn phải thu ĐK]]&lt;&gt;0,0,IF(Table1[[#This Row],[Phân loại]]="Bán hàng",Table1[[#This Row],[Tổng giá trị]],-Table1[[#This Row],[Tổng giá trị]]))</f>
        <v>0</v>
      </c>
      <c r="Q50" s="33">
        <f>IF(M50&lt;&gt;"",IF(O50&lt;&gt;0,O50,P50),0)</f>
        <v>1157814</v>
      </c>
      <c r="R50" s="7">
        <f>Table1[[#This Row],[Số còn phải thu ĐK]]+Table1[[#This Row],[Giá Trị HD sau CK]]-Table1[[#This Row],[Số tiền đã thu]]</f>
        <v>0</v>
      </c>
      <c r="S50" s="6">
        <f>IF(Table1[[#This Row],[Ngày hóa đơn]]&lt;&gt;"",Table1[[#This Row],[Ngày hóa đơn]],IF(Table1[[#This Row],[Ngày hạch toán]]&lt;&gt;"",Table1[[#This Row],[Ngày hạch toán]],""))</f>
        <v>45999</v>
      </c>
      <c r="T50" s="7"/>
      <c r="U50" s="6">
        <f>IF(Table1[[#This Row],[Ngày tính CN]]="","",S50+T50)</f>
        <v>45999</v>
      </c>
      <c r="V50" s="33">
        <f ca="1">IF(Table1[[#This Row],[Hạn thanh toán]]="","",IF((U50-NOW())&lt;0,0,(U50-NOW())))</f>
        <v>0</v>
      </c>
      <c r="W50" s="33"/>
      <c r="X50" s="33" t="str">
        <f ca="1">IF(OR(U50="",R50=0),"",IF((U50-NOW())&lt;0,-(U50-NOW()),0))</f>
        <v/>
      </c>
      <c r="Y50" s="2" t="str">
        <f>IF(R50=0,"Đã thanh toán",IF(X50="","",IF(X50&lt;=0,"Chưa đến hạn thanh toán",IF(X50&lt;=30,"Nợ quá hạn 30 ngày",IF(X50&lt;=60,"Nợ quá hạn từ 30 ngày đến 60 ngày",IF(X50&lt;=90,"Nợ quá hạn từ 60 ngày đến 90 ngày",IF(X50&lt;=120,"Nợ quá hạn từ 90 ngày đến 120 ngày","Nợ quá hạn hơn 120 ngày có khả năng mất thanh toán")))))))</f>
        <v>Đã thanh toán</v>
      </c>
      <c r="Z50" s="46">
        <f t="shared" si="40"/>
        <v>45999</v>
      </c>
      <c r="AA50" s="46">
        <f t="shared" si="41"/>
        <v>46052</v>
      </c>
      <c r="AD50" s="2" t="str">
        <f>VLOOKUP($A50,MA_KH!$A:$V,MA_KH!U$1,0)</f>
        <v>LOTTE</v>
      </c>
      <c r="AE50" s="2" t="str">
        <f>VLOOKUP($A50,MA_KH!$A:$V,MA_KH!V$1,0)</f>
        <v>CÔNG TY CỔ PHẦN TRUNG TÂM THƯƠNG MẠI LOTTE VIỆT NAM</v>
      </c>
      <c r="AF50" s="2" t="str">
        <f>VLOOKUP($A50,MA_KH!$A:$V,MA_KH!H$1,0)</f>
        <v>SG002</v>
      </c>
      <c r="AG50" s="96">
        <f>VALUE(Table1[[#This Row],[Số hóa đơn]])</f>
        <v>82137</v>
      </c>
      <c r="AH50" s="94">
        <f>_xlfn.XLOOKUP(Table1[[#This Row],[Column1]],CTTT_Lotte!R:R,CTTT_Lotte!O:O)</f>
        <v>46052</v>
      </c>
    </row>
    <row r="51" spans="1:34" ht="25.5" hidden="1" customHeight="1" x14ac:dyDescent="0.2">
      <c r="A51" s="29" t="s">
        <v>10301</v>
      </c>
      <c r="B51" s="29" t="s">
        <v>463</v>
      </c>
      <c r="C51" s="35">
        <v>46000</v>
      </c>
      <c r="D51" s="29" t="s">
        <v>8897</v>
      </c>
      <c r="E51" s="35">
        <v>46000</v>
      </c>
      <c r="F51" s="29">
        <v>82251</v>
      </c>
      <c r="G51" s="29" t="s">
        <v>8898</v>
      </c>
      <c r="H51" s="36">
        <v>3632195</v>
      </c>
      <c r="I51" s="32">
        <v>0</v>
      </c>
      <c r="J51" s="36">
        <v>290576</v>
      </c>
      <c r="K51" s="36">
        <v>3922771</v>
      </c>
      <c r="L51" s="7" t="s">
        <v>42</v>
      </c>
      <c r="M51" s="6">
        <v>46063</v>
      </c>
      <c r="O51" s="33">
        <f>IF(Table1[[#This Row],[Phân loại]]="Tồn đầu kỳ",Table1[[#This Row],[Tổng giá trị]],0)</f>
        <v>3922771</v>
      </c>
      <c r="P51" s="7">
        <f>IF(Table1[[#This Row],[Số còn phải thu ĐK]]&lt;&gt;0,0,IF(Table1[[#This Row],[Phân loại]]="Bán hàng",Table1[[#This Row],[Tổng giá trị]],-Table1[[#This Row],[Tổng giá trị]]))</f>
        <v>0</v>
      </c>
      <c r="Q51" s="33">
        <f t="shared" ref="Q51:Q53" si="51">IF(M51&lt;&gt;"",IF(O51&lt;&gt;0,O51,P51),0)</f>
        <v>3922771</v>
      </c>
      <c r="R51" s="7">
        <f>Table1[[#This Row],[Số còn phải thu ĐK]]+Table1[[#This Row],[Giá Trị HD sau CK]]-Table1[[#This Row],[Số tiền đã thu]]</f>
        <v>0</v>
      </c>
      <c r="S51" s="6">
        <f>IF(Table1[[#This Row],[Ngày hóa đơn]]&lt;&gt;"",Table1[[#This Row],[Ngày hóa đơn]],IF(Table1[[#This Row],[Ngày hạch toán]]&lt;&gt;"",Table1[[#This Row],[Ngày hạch toán]],""))</f>
        <v>46000</v>
      </c>
      <c r="T51" s="7"/>
      <c r="U51" s="6">
        <f>IF(Table1[[#This Row],[Ngày tính CN]]="","",S51+T51)</f>
        <v>46000</v>
      </c>
      <c r="V51" s="33">
        <f ca="1">IF(Table1[[#This Row],[Hạn thanh toán]]="","",IF((U51-NOW())&lt;0,0,(U51-NOW())))</f>
        <v>0</v>
      </c>
      <c r="W51" s="33"/>
      <c r="X51" s="33" t="str">
        <f t="shared" ref="X51:X53" ca="1" si="52">IF(OR(U51="",R51=0),"",IF((U51-NOW())&lt;0,-(U51-NOW()),0))</f>
        <v/>
      </c>
      <c r="Y51" s="2" t="str">
        <f t="shared" ref="Y51:Y53" si="53">IF(R51=0,"Đã thanh toán",IF(X51="","",IF(X51&lt;=0,"Chưa đến hạn thanh toán",IF(X51&lt;=30,"Nợ quá hạn 30 ngày",IF(X51&lt;=60,"Nợ quá hạn từ 30 ngày đến 60 ngày",IF(X51&lt;=90,"Nợ quá hạn từ 60 ngày đến 90 ngày",IF(X51&lt;=120,"Nợ quá hạn từ 90 ngày đến 120 ngày","Nợ quá hạn hơn 120 ngày có khả năng mất thanh toán")))))))</f>
        <v>Đã thanh toán</v>
      </c>
      <c r="Z51" s="46">
        <f t="shared" si="40"/>
        <v>46000</v>
      </c>
      <c r="AA51" s="46">
        <f t="shared" si="41"/>
        <v>46063</v>
      </c>
      <c r="AD51" s="2" t="str">
        <f>VLOOKUP($A51,MA_KH!$A:$V,MA_KH!U$1,0)</f>
        <v>LOTTE</v>
      </c>
      <c r="AE51" s="2" t="str">
        <f>VLOOKUP($A51,MA_KH!$A:$V,MA_KH!V$1,0)</f>
        <v>CÔNG TY CỔ PHẦN TRUNG TÂM THƯƠNG MẠI LOTTE VIỆT NAM</v>
      </c>
      <c r="AF51" s="2" t="str">
        <f>VLOOKUP($A51,MA_KH!$A:$V,MA_KH!H$1,0)</f>
        <v>SG002</v>
      </c>
      <c r="AG51" s="96">
        <f>VALUE(Table1[[#This Row],[Số hóa đơn]])</f>
        <v>82251</v>
      </c>
      <c r="AH51" s="94">
        <f>_xlfn.XLOOKUP(Table1[[#This Row],[Column1]],CTTT_Lotte!R:R,CTTT_Lotte!O:O)</f>
        <v>46063</v>
      </c>
    </row>
    <row r="52" spans="1:34" ht="25.5" hidden="1" customHeight="1" x14ac:dyDescent="0.2">
      <c r="A52" s="29" t="s">
        <v>10300</v>
      </c>
      <c r="B52" s="29" t="s">
        <v>610</v>
      </c>
      <c r="C52" s="35">
        <v>46000</v>
      </c>
      <c r="D52" s="29" t="s">
        <v>8899</v>
      </c>
      <c r="E52" s="35">
        <v>46000</v>
      </c>
      <c r="F52" s="29">
        <v>82252</v>
      </c>
      <c r="G52" s="29" t="s">
        <v>8900</v>
      </c>
      <c r="H52" s="36">
        <v>4862375</v>
      </c>
      <c r="I52" s="32">
        <v>0</v>
      </c>
      <c r="J52" s="36">
        <v>388990</v>
      </c>
      <c r="K52" s="36">
        <v>5251365</v>
      </c>
      <c r="L52" s="7" t="s">
        <v>42</v>
      </c>
      <c r="M52" s="6">
        <v>46063</v>
      </c>
      <c r="O52" s="33">
        <f>IF(Table1[[#This Row],[Phân loại]]="Tồn đầu kỳ",Table1[[#This Row],[Tổng giá trị]],0)</f>
        <v>5251365</v>
      </c>
      <c r="P52" s="7">
        <f>IF(Table1[[#This Row],[Số còn phải thu ĐK]]&lt;&gt;0,0,IF(Table1[[#This Row],[Phân loại]]="Bán hàng",Table1[[#This Row],[Tổng giá trị]],-Table1[[#This Row],[Tổng giá trị]]))</f>
        <v>0</v>
      </c>
      <c r="Q52" s="33">
        <f t="shared" si="51"/>
        <v>5251365</v>
      </c>
      <c r="R52" s="7">
        <f>Table1[[#This Row],[Số còn phải thu ĐK]]+Table1[[#This Row],[Giá Trị HD sau CK]]-Table1[[#This Row],[Số tiền đã thu]]</f>
        <v>0</v>
      </c>
      <c r="S52" s="6">
        <f>IF(Table1[[#This Row],[Ngày hóa đơn]]&lt;&gt;"",Table1[[#This Row],[Ngày hóa đơn]],IF(Table1[[#This Row],[Ngày hạch toán]]&lt;&gt;"",Table1[[#This Row],[Ngày hạch toán]],""))</f>
        <v>46000</v>
      </c>
      <c r="T52" s="7"/>
      <c r="U52" s="6">
        <f>IF(Table1[[#This Row],[Ngày tính CN]]="","",S52+T52)</f>
        <v>46000</v>
      </c>
      <c r="V52" s="33">
        <f ca="1">IF(Table1[[#This Row],[Hạn thanh toán]]="","",IF((U52-NOW())&lt;0,0,(U52-NOW())))</f>
        <v>0</v>
      </c>
      <c r="W52" s="33"/>
      <c r="X52" s="33" t="str">
        <f t="shared" ca="1" si="52"/>
        <v/>
      </c>
      <c r="Y52" s="2" t="str">
        <f t="shared" si="53"/>
        <v>Đã thanh toán</v>
      </c>
      <c r="Z52" s="46">
        <f t="shared" si="40"/>
        <v>46000</v>
      </c>
      <c r="AA52" s="46">
        <f t="shared" si="41"/>
        <v>46063</v>
      </c>
      <c r="AD52" s="2" t="str">
        <f>VLOOKUP($A52,MA_KH!$A:$V,MA_KH!U$1,0)</f>
        <v>LOTTE</v>
      </c>
      <c r="AE52" s="2" t="str">
        <f>VLOOKUP($A52,MA_KH!$A:$V,MA_KH!V$1,0)</f>
        <v>CÔNG TY CỔ PHẦN TRUNG TÂM THƯƠNG MẠI LOTTE VIỆT NAM</v>
      </c>
      <c r="AF52" s="2" t="str">
        <f>VLOOKUP($A52,MA_KH!$A:$V,MA_KH!H$1,0)</f>
        <v>SG011</v>
      </c>
      <c r="AG52" s="96">
        <f>VALUE(Table1[[#This Row],[Số hóa đơn]])</f>
        <v>82252</v>
      </c>
      <c r="AH52" s="94">
        <f>_xlfn.XLOOKUP(Table1[[#This Row],[Column1]],CTTT_Lotte!R:R,CTTT_Lotte!O:O)</f>
        <v>46063</v>
      </c>
    </row>
    <row r="53" spans="1:34" ht="25.5" hidden="1" customHeight="1" x14ac:dyDescent="0.2">
      <c r="A53" s="37" t="s">
        <v>10293</v>
      </c>
      <c r="B53" s="37" t="s">
        <v>621</v>
      </c>
      <c r="C53" s="38">
        <v>46000</v>
      </c>
      <c r="D53" s="37" t="s">
        <v>8901</v>
      </c>
      <c r="E53" s="38">
        <v>46000</v>
      </c>
      <c r="F53" s="37">
        <v>82253</v>
      </c>
      <c r="G53" s="37" t="s">
        <v>8963</v>
      </c>
      <c r="H53" s="39">
        <v>6252330</v>
      </c>
      <c r="I53" s="40">
        <v>0</v>
      </c>
      <c r="J53" s="39">
        <v>500186</v>
      </c>
      <c r="K53" s="39">
        <v>6752516</v>
      </c>
      <c r="L53" s="7" t="s">
        <v>42</v>
      </c>
      <c r="M53" s="6">
        <v>46080</v>
      </c>
      <c r="O53" s="33">
        <f>IF(Table1[[#This Row],[Phân loại]]="Tồn đầu kỳ",Table1[[#This Row],[Tổng giá trị]],0)</f>
        <v>6752516</v>
      </c>
      <c r="P53" s="7">
        <f>IF(Table1[[#This Row],[Số còn phải thu ĐK]]&lt;&gt;0,0,IF(Table1[[#This Row],[Phân loại]]="Bán hàng",Table1[[#This Row],[Tổng giá trị]],-Table1[[#This Row],[Tổng giá trị]]))</f>
        <v>0</v>
      </c>
      <c r="Q53" s="33">
        <f t="shared" si="51"/>
        <v>6752516</v>
      </c>
      <c r="R53" s="7">
        <f>Table1[[#This Row],[Số còn phải thu ĐK]]+Table1[[#This Row],[Giá Trị HD sau CK]]-Table1[[#This Row],[Số tiền đã thu]]</f>
        <v>0</v>
      </c>
      <c r="S53" s="6">
        <f>IF(Table1[[#This Row],[Ngày hóa đơn]]&lt;&gt;"",Table1[[#This Row],[Ngày hóa đơn]],IF(Table1[[#This Row],[Ngày hạch toán]]&lt;&gt;"",Table1[[#This Row],[Ngày hạch toán]],""))</f>
        <v>46000</v>
      </c>
      <c r="T53" s="7"/>
      <c r="U53" s="6">
        <f>IF(Table1[[#This Row],[Ngày tính CN]]="","",S53+T53)</f>
        <v>46000</v>
      </c>
      <c r="V53" s="33">
        <f ca="1">IF(Table1[[#This Row],[Hạn thanh toán]]="","",IF((U53-NOW())&lt;0,0,(U53-NOW())))</f>
        <v>0</v>
      </c>
      <c r="W53" s="33"/>
      <c r="X53" s="33" t="str">
        <f t="shared" ca="1" si="52"/>
        <v/>
      </c>
      <c r="Y53" s="2" t="str">
        <f t="shared" si="53"/>
        <v>Đã thanh toán</v>
      </c>
      <c r="Z53" s="46">
        <f t="shared" si="40"/>
        <v>46000</v>
      </c>
      <c r="AA53" s="46">
        <f t="shared" si="41"/>
        <v>46080</v>
      </c>
      <c r="AD53" s="2" t="str">
        <f>VLOOKUP($A53,MA_KH!$A:$V,MA_KH!U$1,0)</f>
        <v>LOTTE</v>
      </c>
      <c r="AE53" s="2" t="str">
        <f>VLOOKUP($A53,MA_KH!$A:$V,MA_KH!V$1,0)</f>
        <v>CÔNG TY CỔ PHẦN TRUNG TÂM THƯƠNG MẠI LOTTE VIỆT NAM</v>
      </c>
      <c r="AF53" s="2" t="str">
        <f>VLOOKUP($A53,MA_KH!$A:$V,MA_KH!H$1,0)</f>
        <v>SG009</v>
      </c>
      <c r="AG53" s="96">
        <f>VALUE(Table1[[#This Row],[Số hóa đơn]])</f>
        <v>82253</v>
      </c>
      <c r="AH53" s="94">
        <f>_xlfn.XLOOKUP(Table1[[#This Row],[Column1]],CTTT_Lotte!R:R,CTTT_Lotte!O:O)</f>
        <v>46080</v>
      </c>
    </row>
    <row r="54" spans="1:34" ht="25.5" hidden="1" customHeight="1" x14ac:dyDescent="0.2">
      <c r="A54" s="29" t="s">
        <v>10288</v>
      </c>
      <c r="B54" s="29" t="s">
        <v>683</v>
      </c>
      <c r="C54" s="35">
        <v>46002</v>
      </c>
      <c r="D54" s="29" t="s">
        <v>8902</v>
      </c>
      <c r="E54" s="35">
        <v>46002</v>
      </c>
      <c r="F54" s="29">
        <v>82473</v>
      </c>
      <c r="G54" s="29" t="s">
        <v>8903</v>
      </c>
      <c r="H54" s="36">
        <v>3562615</v>
      </c>
      <c r="I54" s="32">
        <v>0</v>
      </c>
      <c r="J54" s="36">
        <v>285009</v>
      </c>
      <c r="K54" s="36">
        <v>3847624</v>
      </c>
      <c r="L54" s="7" t="s">
        <v>42</v>
      </c>
      <c r="M54" s="6">
        <v>46063</v>
      </c>
      <c r="O54" s="33">
        <f>IF(Table1[[#This Row],[Phân loại]]="Tồn đầu kỳ",Table1[[#This Row],[Tổng giá trị]],0)</f>
        <v>3847624</v>
      </c>
      <c r="P54" s="7">
        <f>IF(Table1[[#This Row],[Số còn phải thu ĐK]]&lt;&gt;0,0,IF(Table1[[#This Row],[Phân loại]]="Bán hàng",Table1[[#This Row],[Tổng giá trị]],-Table1[[#This Row],[Tổng giá trị]]))</f>
        <v>0</v>
      </c>
      <c r="Q54" s="33">
        <f t="shared" ref="Q54:Q55" si="54">IF(M54&lt;&gt;"",IF(O54&lt;&gt;0,O54,P54),0)</f>
        <v>3847624</v>
      </c>
      <c r="R54" s="7">
        <f>Table1[[#This Row],[Số còn phải thu ĐK]]+Table1[[#This Row],[Giá Trị HD sau CK]]-Table1[[#This Row],[Số tiền đã thu]]</f>
        <v>0</v>
      </c>
      <c r="S54" s="6">
        <f>IF(Table1[[#This Row],[Ngày hóa đơn]]&lt;&gt;"",Table1[[#This Row],[Ngày hóa đơn]],IF(Table1[[#This Row],[Ngày hạch toán]]&lt;&gt;"",Table1[[#This Row],[Ngày hạch toán]],""))</f>
        <v>46002</v>
      </c>
      <c r="T54" s="7"/>
      <c r="U54" s="6">
        <f>IF(Table1[[#This Row],[Ngày tính CN]]="","",S54+T54)</f>
        <v>46002</v>
      </c>
      <c r="V54" s="33">
        <f ca="1">IF(Table1[[#This Row],[Hạn thanh toán]]="","",IF((U54-NOW())&lt;0,0,(U54-NOW())))</f>
        <v>0</v>
      </c>
      <c r="W54" s="33"/>
      <c r="X54" s="33" t="str">
        <f t="shared" ref="X54:X55" ca="1" si="55">IF(OR(U54="",R54=0),"",IF((U54-NOW())&lt;0,-(U54-NOW()),0))</f>
        <v/>
      </c>
      <c r="Y54" s="2" t="str">
        <f t="shared" ref="Y54:Y55" si="56">IF(R54=0,"Đã thanh toán",IF(X54="","",IF(X54&lt;=0,"Chưa đến hạn thanh toán",IF(X54&lt;=30,"Nợ quá hạn 30 ngày",IF(X54&lt;=60,"Nợ quá hạn từ 30 ngày đến 60 ngày",IF(X54&lt;=90,"Nợ quá hạn từ 60 ngày đến 90 ngày",IF(X54&lt;=120,"Nợ quá hạn từ 90 ngày đến 120 ngày","Nợ quá hạn hơn 120 ngày có khả năng mất thanh toán")))))))</f>
        <v>Đã thanh toán</v>
      </c>
      <c r="Z54" s="46">
        <f t="shared" si="40"/>
        <v>46002</v>
      </c>
      <c r="AA54" s="46">
        <f t="shared" si="41"/>
        <v>46063</v>
      </c>
      <c r="AD54" s="2" t="str">
        <f>VLOOKUP($A54,MA_KH!$A:$V,MA_KH!U$1,0)</f>
        <v>LOTTE</v>
      </c>
      <c r="AE54" s="2" t="str">
        <f>VLOOKUP($A54,MA_KH!$A:$V,MA_KH!V$1,0)</f>
        <v>CÔNG TY CỔ PHẦN TRUNG TÂM THƯƠNG MẠI LOTTE VIỆT NAM</v>
      </c>
      <c r="AF54" s="2" t="str">
        <f>VLOOKUP($A54,MA_KH!$A:$V,MA_KH!H$1,0)</f>
        <v>SG011</v>
      </c>
      <c r="AG54" s="96">
        <f>VALUE(Table1[[#This Row],[Số hóa đơn]])</f>
        <v>82473</v>
      </c>
      <c r="AH54" s="94">
        <f>_xlfn.XLOOKUP(Table1[[#This Row],[Column1]],CTTT_Lotte!R:R,CTTT_Lotte!O:O)</f>
        <v>46063</v>
      </c>
    </row>
    <row r="55" spans="1:34" ht="25.5" hidden="1" customHeight="1" x14ac:dyDescent="0.2">
      <c r="A55" s="37" t="s">
        <v>10299</v>
      </c>
      <c r="B55" s="37" t="s">
        <v>355</v>
      </c>
      <c r="C55" s="38">
        <v>46002</v>
      </c>
      <c r="D55" s="37" t="s">
        <v>8904</v>
      </c>
      <c r="E55" s="38">
        <v>46002</v>
      </c>
      <c r="F55" s="37">
        <v>82474</v>
      </c>
      <c r="G55" s="37" t="s">
        <v>8905</v>
      </c>
      <c r="H55" s="39">
        <v>4554270</v>
      </c>
      <c r="I55" s="40">
        <v>0</v>
      </c>
      <c r="J55" s="39">
        <v>364342</v>
      </c>
      <c r="K55" s="39">
        <v>4918612</v>
      </c>
      <c r="L55" s="7" t="s">
        <v>42</v>
      </c>
      <c r="M55" s="6">
        <v>46063</v>
      </c>
      <c r="O55" s="33">
        <f>IF(Table1[[#This Row],[Phân loại]]="Tồn đầu kỳ",Table1[[#This Row],[Tổng giá trị]],0)</f>
        <v>4918612</v>
      </c>
      <c r="P55" s="7">
        <f>IF(Table1[[#This Row],[Số còn phải thu ĐK]]&lt;&gt;0,0,IF(Table1[[#This Row],[Phân loại]]="Bán hàng",Table1[[#This Row],[Tổng giá trị]],-Table1[[#This Row],[Tổng giá trị]]))</f>
        <v>0</v>
      </c>
      <c r="Q55" s="33">
        <f t="shared" si="54"/>
        <v>4918612</v>
      </c>
      <c r="R55" s="7">
        <f>Table1[[#This Row],[Số còn phải thu ĐK]]+Table1[[#This Row],[Giá Trị HD sau CK]]-Table1[[#This Row],[Số tiền đã thu]]</f>
        <v>0</v>
      </c>
      <c r="S55" s="6">
        <f>IF(Table1[[#This Row],[Ngày hóa đơn]]&lt;&gt;"",Table1[[#This Row],[Ngày hóa đơn]],IF(Table1[[#This Row],[Ngày hạch toán]]&lt;&gt;"",Table1[[#This Row],[Ngày hạch toán]],""))</f>
        <v>46002</v>
      </c>
      <c r="T55" s="7"/>
      <c r="U55" s="6">
        <f>IF(Table1[[#This Row],[Ngày tính CN]]="","",S55+T55)</f>
        <v>46002</v>
      </c>
      <c r="V55" s="33">
        <f ca="1">IF(Table1[[#This Row],[Hạn thanh toán]]="","",IF((U55-NOW())&lt;0,0,(U55-NOW())))</f>
        <v>0</v>
      </c>
      <c r="W55" s="33"/>
      <c r="X55" s="33" t="str">
        <f t="shared" ca="1" si="55"/>
        <v/>
      </c>
      <c r="Y55" s="2" t="str">
        <f t="shared" si="56"/>
        <v>Đã thanh toán</v>
      </c>
      <c r="Z55" s="46">
        <f t="shared" si="40"/>
        <v>46002</v>
      </c>
      <c r="AA55" s="46">
        <f t="shared" si="41"/>
        <v>46063</v>
      </c>
      <c r="AD55" s="2" t="str">
        <f>VLOOKUP($A55,MA_KH!$A:$V,MA_KH!U$1,0)</f>
        <v>LOTTE</v>
      </c>
      <c r="AE55" s="2" t="str">
        <f>VLOOKUP($A55,MA_KH!$A:$V,MA_KH!V$1,0)</f>
        <v>CÔNG TY CỔ PHẦN TRUNG TÂM THƯƠNG MẠI LOTTE VIỆT NAM</v>
      </c>
      <c r="AF55" s="2" t="str">
        <f>VLOOKUP($A55,MA_KH!$A:$V,MA_KH!H$1,0)</f>
        <v>SG011</v>
      </c>
      <c r="AG55" s="96">
        <f>VALUE(Table1[[#This Row],[Số hóa đơn]])</f>
        <v>82474</v>
      </c>
      <c r="AH55" s="94">
        <f>_xlfn.XLOOKUP(Table1[[#This Row],[Column1]],CTTT_Lotte!R:R,CTTT_Lotte!O:O)</f>
        <v>46063</v>
      </c>
    </row>
    <row r="56" spans="1:34" ht="25.5" hidden="1" customHeight="1" x14ac:dyDescent="0.2">
      <c r="A56" s="29" t="s">
        <v>10291</v>
      </c>
      <c r="B56" s="29" t="s">
        <v>511</v>
      </c>
      <c r="C56" s="35">
        <v>46003</v>
      </c>
      <c r="D56" s="29" t="s">
        <v>8906</v>
      </c>
      <c r="E56" s="35">
        <v>46003</v>
      </c>
      <c r="F56" s="29">
        <v>83418</v>
      </c>
      <c r="G56" s="29" t="s">
        <v>8907</v>
      </c>
      <c r="H56" s="36">
        <v>1012060</v>
      </c>
      <c r="I56" s="32">
        <v>0</v>
      </c>
      <c r="J56" s="36">
        <v>80965</v>
      </c>
      <c r="K56" s="36">
        <v>1093025</v>
      </c>
      <c r="L56" s="7" t="s">
        <v>42</v>
      </c>
      <c r="M56" s="6">
        <v>46063</v>
      </c>
      <c r="O56" s="33">
        <f>IF(Table1[[#This Row],[Phân loại]]="Tồn đầu kỳ",Table1[[#This Row],[Tổng giá trị]],0)</f>
        <v>1093025</v>
      </c>
      <c r="P56" s="7">
        <f>IF(Table1[[#This Row],[Số còn phải thu ĐK]]&lt;&gt;0,0,IF(Table1[[#This Row],[Phân loại]]="Bán hàng",Table1[[#This Row],[Tổng giá trị]],-Table1[[#This Row],[Tổng giá trị]]))</f>
        <v>0</v>
      </c>
      <c r="Q56" s="33">
        <f t="shared" ref="Q56:Q59" si="57">IF(M56&lt;&gt;"",IF(O56&lt;&gt;0,O56,P56),0)</f>
        <v>1093025</v>
      </c>
      <c r="R56" s="7">
        <f>Table1[[#This Row],[Số còn phải thu ĐK]]+Table1[[#This Row],[Giá Trị HD sau CK]]-Table1[[#This Row],[Số tiền đã thu]]</f>
        <v>0</v>
      </c>
      <c r="S56" s="6">
        <f>IF(Table1[[#This Row],[Ngày hóa đơn]]&lt;&gt;"",Table1[[#This Row],[Ngày hóa đơn]],IF(Table1[[#This Row],[Ngày hạch toán]]&lt;&gt;"",Table1[[#This Row],[Ngày hạch toán]],""))</f>
        <v>46003</v>
      </c>
      <c r="T56" s="7"/>
      <c r="U56" s="6">
        <f>IF(Table1[[#This Row],[Ngày tính CN]]="","",S56+T56)</f>
        <v>46003</v>
      </c>
      <c r="V56" s="33">
        <f ca="1">IF(Table1[[#This Row],[Hạn thanh toán]]="","",IF((U56-NOW())&lt;0,0,(U56-NOW())))</f>
        <v>0</v>
      </c>
      <c r="W56" s="33"/>
      <c r="X56" s="33" t="str">
        <f t="shared" ref="X56:X59" ca="1" si="58">IF(OR(U56="",R56=0),"",IF((U56-NOW())&lt;0,-(U56-NOW()),0))</f>
        <v/>
      </c>
      <c r="Y56" s="2" t="str">
        <f t="shared" ref="Y56:Y59" si="59">IF(R56=0,"Đã thanh toán",IF(X56="","",IF(X56&lt;=0,"Chưa đến hạn thanh toán",IF(X56&lt;=30,"Nợ quá hạn 30 ngày",IF(X56&lt;=60,"Nợ quá hạn từ 30 ngày đến 60 ngày",IF(X56&lt;=90,"Nợ quá hạn từ 60 ngày đến 90 ngày",IF(X56&lt;=120,"Nợ quá hạn từ 90 ngày đến 120 ngày","Nợ quá hạn hơn 120 ngày có khả năng mất thanh toán")))))))</f>
        <v>Đã thanh toán</v>
      </c>
      <c r="Z56" s="46">
        <f t="shared" si="40"/>
        <v>46003</v>
      </c>
      <c r="AA56" s="46">
        <f t="shared" si="41"/>
        <v>46063</v>
      </c>
      <c r="AD56" s="2" t="str">
        <f>VLOOKUP($A56,MA_KH!$A:$V,MA_KH!U$1,0)</f>
        <v>LOTTE</v>
      </c>
      <c r="AE56" s="2" t="str">
        <f>VLOOKUP($A56,MA_KH!$A:$V,MA_KH!V$1,0)</f>
        <v>CÔNG TY CỔ PHẦN TRUNG TÂM THƯƠNG MẠI LOTTE VIỆT NAM</v>
      </c>
      <c r="AF56" s="2" t="str">
        <f>VLOOKUP($A56,MA_KH!$A:$V,MA_KH!H$1,0)</f>
        <v>SG023</v>
      </c>
      <c r="AG56" s="96">
        <f>VALUE(Table1[[#This Row],[Số hóa đơn]])</f>
        <v>83418</v>
      </c>
      <c r="AH56" s="94">
        <f>_xlfn.XLOOKUP(Table1[[#This Row],[Column1]],CTTT_Lotte!R:R,CTTT_Lotte!O:O)</f>
        <v>46063</v>
      </c>
    </row>
    <row r="57" spans="1:34" ht="25.5" hidden="1" customHeight="1" x14ac:dyDescent="0.2">
      <c r="A57" s="29" t="s">
        <v>10293</v>
      </c>
      <c r="B57" s="29" t="s">
        <v>621</v>
      </c>
      <c r="C57" s="35">
        <v>46003</v>
      </c>
      <c r="D57" s="29" t="s">
        <v>8908</v>
      </c>
      <c r="E57" s="35">
        <v>46003</v>
      </c>
      <c r="F57" s="29">
        <v>83714</v>
      </c>
      <c r="G57" s="29" t="s">
        <v>8964</v>
      </c>
      <c r="H57" s="36">
        <v>3553025</v>
      </c>
      <c r="I57" s="32">
        <v>0</v>
      </c>
      <c r="J57" s="36">
        <v>284242</v>
      </c>
      <c r="K57" s="36">
        <v>3837267</v>
      </c>
      <c r="L57" s="7" t="s">
        <v>42</v>
      </c>
      <c r="M57" s="6">
        <v>46063</v>
      </c>
      <c r="O57" s="33">
        <f>IF(Table1[[#This Row],[Phân loại]]="Tồn đầu kỳ",Table1[[#This Row],[Tổng giá trị]],0)</f>
        <v>3837267</v>
      </c>
      <c r="P57" s="7">
        <f>IF(Table1[[#This Row],[Số còn phải thu ĐK]]&lt;&gt;0,0,IF(Table1[[#This Row],[Phân loại]]="Bán hàng",Table1[[#This Row],[Tổng giá trị]],-Table1[[#This Row],[Tổng giá trị]]))</f>
        <v>0</v>
      </c>
      <c r="Q57" s="33">
        <f t="shared" si="57"/>
        <v>3837267</v>
      </c>
      <c r="R57" s="7">
        <f>Table1[[#This Row],[Số còn phải thu ĐK]]+Table1[[#This Row],[Giá Trị HD sau CK]]-Table1[[#This Row],[Số tiền đã thu]]</f>
        <v>0</v>
      </c>
      <c r="S57" s="6">
        <f>IF(Table1[[#This Row],[Ngày hóa đơn]]&lt;&gt;"",Table1[[#This Row],[Ngày hóa đơn]],IF(Table1[[#This Row],[Ngày hạch toán]]&lt;&gt;"",Table1[[#This Row],[Ngày hạch toán]],""))</f>
        <v>46003</v>
      </c>
      <c r="T57" s="7"/>
      <c r="U57" s="6">
        <f>IF(Table1[[#This Row],[Ngày tính CN]]="","",S57+T57)</f>
        <v>46003</v>
      </c>
      <c r="V57" s="33">
        <f ca="1">IF(Table1[[#This Row],[Hạn thanh toán]]="","",IF((U57-NOW())&lt;0,0,(U57-NOW())))</f>
        <v>0</v>
      </c>
      <c r="W57" s="33"/>
      <c r="X57" s="33" t="str">
        <f t="shared" ca="1" si="58"/>
        <v/>
      </c>
      <c r="Y57" s="2" t="str">
        <f t="shared" si="59"/>
        <v>Đã thanh toán</v>
      </c>
      <c r="Z57" s="46">
        <f t="shared" si="40"/>
        <v>46003</v>
      </c>
      <c r="AA57" s="46">
        <f t="shared" si="41"/>
        <v>46063</v>
      </c>
      <c r="AD57" s="2" t="str">
        <f>VLOOKUP($A57,MA_KH!$A:$V,MA_KH!U$1,0)</f>
        <v>LOTTE</v>
      </c>
      <c r="AE57" s="2" t="str">
        <f>VLOOKUP($A57,MA_KH!$A:$V,MA_KH!V$1,0)</f>
        <v>CÔNG TY CỔ PHẦN TRUNG TÂM THƯƠNG MẠI LOTTE VIỆT NAM</v>
      </c>
      <c r="AF57" s="2" t="str">
        <f>VLOOKUP($A57,MA_KH!$A:$V,MA_KH!H$1,0)</f>
        <v>SG009</v>
      </c>
      <c r="AG57" s="96">
        <f>VALUE(Table1[[#This Row],[Số hóa đơn]])</f>
        <v>83714</v>
      </c>
      <c r="AH57" s="94">
        <f>_xlfn.XLOOKUP(Table1[[#This Row],[Column1]],CTTT_Lotte!R:R,CTTT_Lotte!O:O)</f>
        <v>46063</v>
      </c>
    </row>
    <row r="58" spans="1:34" ht="25.5" hidden="1" customHeight="1" x14ac:dyDescent="0.2">
      <c r="A58" s="29" t="s">
        <v>10293</v>
      </c>
      <c r="B58" s="29" t="s">
        <v>621</v>
      </c>
      <c r="C58" s="35">
        <v>46003</v>
      </c>
      <c r="D58" s="29" t="s">
        <v>8909</v>
      </c>
      <c r="E58" s="35">
        <v>46003</v>
      </c>
      <c r="F58" s="29">
        <v>83715</v>
      </c>
      <c r="G58" s="29" t="s">
        <v>8910</v>
      </c>
      <c r="H58" s="36">
        <v>972475</v>
      </c>
      <c r="I58" s="32">
        <v>0</v>
      </c>
      <c r="J58" s="36">
        <v>77798</v>
      </c>
      <c r="K58" s="36">
        <v>1050273</v>
      </c>
      <c r="L58" s="7" t="s">
        <v>42</v>
      </c>
      <c r="M58" s="6">
        <v>46080</v>
      </c>
      <c r="O58" s="33">
        <f>IF(Table1[[#This Row],[Phân loại]]="Tồn đầu kỳ",Table1[[#This Row],[Tổng giá trị]],0)</f>
        <v>1050273</v>
      </c>
      <c r="P58" s="7">
        <f>IF(Table1[[#This Row],[Số còn phải thu ĐK]]&lt;&gt;0,0,IF(Table1[[#This Row],[Phân loại]]="Bán hàng",Table1[[#This Row],[Tổng giá trị]],-Table1[[#This Row],[Tổng giá trị]]))</f>
        <v>0</v>
      </c>
      <c r="Q58" s="33">
        <f t="shared" si="57"/>
        <v>1050273</v>
      </c>
      <c r="R58" s="7">
        <f>Table1[[#This Row],[Số còn phải thu ĐK]]+Table1[[#This Row],[Giá Trị HD sau CK]]-Table1[[#This Row],[Số tiền đã thu]]</f>
        <v>0</v>
      </c>
      <c r="S58" s="6">
        <f>IF(Table1[[#This Row],[Ngày hóa đơn]]&lt;&gt;"",Table1[[#This Row],[Ngày hóa đơn]],IF(Table1[[#This Row],[Ngày hạch toán]]&lt;&gt;"",Table1[[#This Row],[Ngày hạch toán]],""))</f>
        <v>46003</v>
      </c>
      <c r="T58" s="7"/>
      <c r="U58" s="6">
        <f>IF(Table1[[#This Row],[Ngày tính CN]]="","",S58+T58)</f>
        <v>46003</v>
      </c>
      <c r="V58" s="33">
        <f ca="1">IF(Table1[[#This Row],[Hạn thanh toán]]="","",IF((U58-NOW())&lt;0,0,(U58-NOW())))</f>
        <v>0</v>
      </c>
      <c r="W58" s="33"/>
      <c r="X58" s="33" t="str">
        <f t="shared" ca="1" si="58"/>
        <v/>
      </c>
      <c r="Y58" s="2" t="str">
        <f t="shared" si="59"/>
        <v>Đã thanh toán</v>
      </c>
      <c r="Z58" s="46">
        <f t="shared" si="40"/>
        <v>46003</v>
      </c>
      <c r="AA58" s="46">
        <f t="shared" si="41"/>
        <v>46080</v>
      </c>
      <c r="AD58" s="2" t="str">
        <f>VLOOKUP($A58,MA_KH!$A:$V,MA_KH!U$1,0)</f>
        <v>LOTTE</v>
      </c>
      <c r="AE58" s="2" t="str">
        <f>VLOOKUP($A58,MA_KH!$A:$V,MA_KH!V$1,0)</f>
        <v>CÔNG TY CỔ PHẦN TRUNG TÂM THƯƠNG MẠI LOTTE VIỆT NAM</v>
      </c>
      <c r="AF58" s="2" t="str">
        <f>VLOOKUP($A58,MA_KH!$A:$V,MA_KH!H$1,0)</f>
        <v>SG009</v>
      </c>
      <c r="AG58" s="96">
        <f>VALUE(Table1[[#This Row],[Số hóa đơn]])</f>
        <v>83715</v>
      </c>
      <c r="AH58" s="94">
        <f>_xlfn.XLOOKUP(Table1[[#This Row],[Column1]],CTTT_Lotte!R:R,CTTT_Lotte!O:O)</f>
        <v>46080</v>
      </c>
    </row>
    <row r="59" spans="1:34" ht="25.5" hidden="1" customHeight="1" x14ac:dyDescent="0.2">
      <c r="A59" s="37" t="s">
        <v>10293</v>
      </c>
      <c r="B59" s="37" t="s">
        <v>621</v>
      </c>
      <c r="C59" s="38">
        <v>46003</v>
      </c>
      <c r="D59" s="37" t="s">
        <v>8911</v>
      </c>
      <c r="E59" s="38">
        <v>46003</v>
      </c>
      <c r="F59" s="37">
        <v>83716</v>
      </c>
      <c r="G59" s="37" t="s">
        <v>8965</v>
      </c>
      <c r="H59" s="39">
        <v>1042055</v>
      </c>
      <c r="I59" s="40">
        <v>0</v>
      </c>
      <c r="J59" s="39">
        <v>83364</v>
      </c>
      <c r="K59" s="39">
        <v>1125419</v>
      </c>
      <c r="L59" s="7" t="s">
        <v>42</v>
      </c>
      <c r="M59" s="6">
        <v>46063</v>
      </c>
      <c r="O59" s="33">
        <f>IF(Table1[[#This Row],[Phân loại]]="Tồn đầu kỳ",Table1[[#This Row],[Tổng giá trị]],0)</f>
        <v>1125419</v>
      </c>
      <c r="P59" s="7">
        <f>IF(Table1[[#This Row],[Số còn phải thu ĐK]]&lt;&gt;0,0,IF(Table1[[#This Row],[Phân loại]]="Bán hàng",Table1[[#This Row],[Tổng giá trị]],-Table1[[#This Row],[Tổng giá trị]]))</f>
        <v>0</v>
      </c>
      <c r="Q59" s="33">
        <f t="shared" si="57"/>
        <v>1125419</v>
      </c>
      <c r="R59" s="7">
        <f>Table1[[#This Row],[Số còn phải thu ĐK]]+Table1[[#This Row],[Giá Trị HD sau CK]]-Table1[[#This Row],[Số tiền đã thu]]</f>
        <v>0</v>
      </c>
      <c r="S59" s="6">
        <f>IF(Table1[[#This Row],[Ngày hóa đơn]]&lt;&gt;"",Table1[[#This Row],[Ngày hóa đơn]],IF(Table1[[#This Row],[Ngày hạch toán]]&lt;&gt;"",Table1[[#This Row],[Ngày hạch toán]],""))</f>
        <v>46003</v>
      </c>
      <c r="T59" s="7"/>
      <c r="U59" s="6">
        <f>IF(Table1[[#This Row],[Ngày tính CN]]="","",S59+T59)</f>
        <v>46003</v>
      </c>
      <c r="V59" s="33">
        <f ca="1">IF(Table1[[#This Row],[Hạn thanh toán]]="","",IF((U59-NOW())&lt;0,0,(U59-NOW())))</f>
        <v>0</v>
      </c>
      <c r="W59" s="33"/>
      <c r="X59" s="33" t="str">
        <f t="shared" ca="1" si="58"/>
        <v/>
      </c>
      <c r="Y59" s="2" t="str">
        <f t="shared" si="59"/>
        <v>Đã thanh toán</v>
      </c>
      <c r="Z59" s="46">
        <f t="shared" si="40"/>
        <v>46003</v>
      </c>
      <c r="AA59" s="46">
        <f t="shared" si="41"/>
        <v>46063</v>
      </c>
      <c r="AD59" s="2" t="str">
        <f>VLOOKUP($A59,MA_KH!$A:$V,MA_KH!U$1,0)</f>
        <v>LOTTE</v>
      </c>
      <c r="AE59" s="2" t="str">
        <f>VLOOKUP($A59,MA_KH!$A:$V,MA_KH!V$1,0)</f>
        <v>CÔNG TY CỔ PHẦN TRUNG TÂM THƯƠNG MẠI LOTTE VIỆT NAM</v>
      </c>
      <c r="AF59" s="2" t="str">
        <f>VLOOKUP($A59,MA_KH!$A:$V,MA_KH!H$1,0)</f>
        <v>SG009</v>
      </c>
      <c r="AG59" s="96">
        <f>VALUE(Table1[[#This Row],[Số hóa đơn]])</f>
        <v>83716</v>
      </c>
      <c r="AH59" s="94">
        <f>_xlfn.XLOOKUP(Table1[[#This Row],[Column1]],CTTT_Lotte!R:R,CTTT_Lotte!O:O)</f>
        <v>46063</v>
      </c>
    </row>
    <row r="60" spans="1:34" ht="25.5" hidden="1" customHeight="1" x14ac:dyDescent="0.2">
      <c r="A60" s="37" t="s">
        <v>10287</v>
      </c>
      <c r="B60" s="37" t="s">
        <v>612</v>
      </c>
      <c r="C60" s="38">
        <v>46004</v>
      </c>
      <c r="D60" s="37" t="s">
        <v>8914</v>
      </c>
      <c r="E60" s="38">
        <v>46004</v>
      </c>
      <c r="F60" s="37">
        <v>83739</v>
      </c>
      <c r="G60" s="37" t="s">
        <v>8915</v>
      </c>
      <c r="H60" s="39">
        <v>2024120</v>
      </c>
      <c r="I60" s="40">
        <v>0</v>
      </c>
      <c r="J60" s="39">
        <v>161930</v>
      </c>
      <c r="K60" s="39">
        <v>2186050</v>
      </c>
      <c r="L60" s="7" t="s">
        <v>42</v>
      </c>
      <c r="M60" s="6">
        <v>46063</v>
      </c>
      <c r="O60" s="33">
        <f>IF(Table1[[#This Row],[Phân loại]]="Tồn đầu kỳ",Table1[[#This Row],[Tổng giá trị]],0)</f>
        <v>2186050</v>
      </c>
      <c r="P60" s="7">
        <f>IF(Table1[[#This Row],[Số còn phải thu ĐK]]&lt;&gt;0,0,IF(Table1[[#This Row],[Phân loại]]="Bán hàng",Table1[[#This Row],[Tổng giá trị]],-Table1[[#This Row],[Tổng giá trị]]))</f>
        <v>0</v>
      </c>
      <c r="Q60" s="33">
        <f t="shared" ref="Q60:Q65" si="60">IF(M60&lt;&gt;"",IF(O60&lt;&gt;0,O60,P60),0)</f>
        <v>2186050</v>
      </c>
      <c r="R60" s="7">
        <f>Table1[[#This Row],[Số còn phải thu ĐK]]+Table1[[#This Row],[Giá Trị HD sau CK]]-Table1[[#This Row],[Số tiền đã thu]]</f>
        <v>0</v>
      </c>
      <c r="S60" s="6">
        <f>IF(Table1[[#This Row],[Ngày hóa đơn]]&lt;&gt;"",Table1[[#This Row],[Ngày hóa đơn]],IF(Table1[[#This Row],[Ngày hạch toán]]&lt;&gt;"",Table1[[#This Row],[Ngày hạch toán]],""))</f>
        <v>46004</v>
      </c>
      <c r="T60" s="7"/>
      <c r="U60" s="6">
        <f>IF(Table1[[#This Row],[Ngày tính CN]]="","",S60+T60)</f>
        <v>46004</v>
      </c>
      <c r="V60" s="33">
        <f ca="1">IF(Table1[[#This Row],[Hạn thanh toán]]="","",IF((U60-NOW())&lt;0,0,(U60-NOW())))</f>
        <v>0</v>
      </c>
      <c r="W60" s="33"/>
      <c r="X60" s="33" t="str">
        <f t="shared" ref="X60:X65" ca="1" si="61">IF(OR(U60="",R60=0),"",IF((U60-NOW())&lt;0,-(U60-NOW()),0))</f>
        <v/>
      </c>
      <c r="Y60" s="2" t="str">
        <f t="shared" ref="Y60:Y65" si="62">IF(R60=0,"Đã thanh toán",IF(X60="","",IF(X60&lt;=0,"Chưa đến hạn thanh toán",IF(X60&lt;=30,"Nợ quá hạn 30 ngày",IF(X60&lt;=60,"Nợ quá hạn từ 30 ngày đến 60 ngày",IF(X60&lt;=90,"Nợ quá hạn từ 60 ngày đến 90 ngày",IF(X60&lt;=120,"Nợ quá hạn từ 90 ngày đến 120 ngày","Nợ quá hạn hơn 120 ngày có khả năng mất thanh toán")))))))</f>
        <v>Đã thanh toán</v>
      </c>
      <c r="Z60" s="46">
        <f t="shared" si="40"/>
        <v>46004</v>
      </c>
      <c r="AA60" s="46">
        <f t="shared" si="41"/>
        <v>46063</v>
      </c>
      <c r="AD60" s="2" t="str">
        <f>VLOOKUP($A60,MA_KH!$A:$V,MA_KH!U$1,0)</f>
        <v>LOTTE</v>
      </c>
      <c r="AE60" s="2" t="str">
        <f>VLOOKUP($A60,MA_KH!$A:$V,MA_KH!V$1,0)</f>
        <v>CÔNG TY CỔ PHẦN TRUNG TÂM THƯƠNG MẠI LOTTE VIỆT NAM</v>
      </c>
      <c r="AF60" s="2" t="str">
        <f>VLOOKUP($A60,MA_KH!$A:$V,MA_KH!H$1,0)</f>
        <v>SG011</v>
      </c>
      <c r="AG60" s="96">
        <f>VALUE(Table1[[#This Row],[Số hóa đơn]])</f>
        <v>83739</v>
      </c>
      <c r="AH60" s="94">
        <f>_xlfn.XLOOKUP(Table1[[#This Row],[Column1]],CTTT_Lotte!R:R,CTTT_Lotte!O:O)</f>
        <v>46063</v>
      </c>
    </row>
    <row r="61" spans="1:34" ht="25.5" hidden="1" customHeight="1" x14ac:dyDescent="0.2">
      <c r="A61" s="37" t="s">
        <v>10286</v>
      </c>
      <c r="B61" s="37" t="s">
        <v>616</v>
      </c>
      <c r="C61" s="38">
        <v>46004</v>
      </c>
      <c r="D61" s="37" t="s">
        <v>8912</v>
      </c>
      <c r="E61" s="38">
        <v>46004</v>
      </c>
      <c r="F61" s="37">
        <v>83893</v>
      </c>
      <c r="G61" s="37" t="s">
        <v>8913</v>
      </c>
      <c r="H61" s="39">
        <v>1012060</v>
      </c>
      <c r="I61" s="40">
        <v>0</v>
      </c>
      <c r="J61" s="39">
        <v>80965</v>
      </c>
      <c r="K61" s="39">
        <v>1093025</v>
      </c>
      <c r="L61" s="7" t="s">
        <v>42</v>
      </c>
      <c r="M61" s="6">
        <v>46063</v>
      </c>
      <c r="O61" s="33">
        <f>IF(Table1[[#This Row],[Phân loại]]="Tồn đầu kỳ",Table1[[#This Row],[Tổng giá trị]],0)</f>
        <v>1093025</v>
      </c>
      <c r="P61" s="7">
        <f>IF(Table1[[#This Row],[Số còn phải thu ĐK]]&lt;&gt;0,0,IF(Table1[[#This Row],[Phân loại]]="Bán hàng",Table1[[#This Row],[Tổng giá trị]],-Table1[[#This Row],[Tổng giá trị]]))</f>
        <v>0</v>
      </c>
      <c r="Q61" s="33">
        <f t="shared" si="60"/>
        <v>1093025</v>
      </c>
      <c r="R61" s="7">
        <f>Table1[[#This Row],[Số còn phải thu ĐK]]+Table1[[#This Row],[Giá Trị HD sau CK]]-Table1[[#This Row],[Số tiền đã thu]]</f>
        <v>0</v>
      </c>
      <c r="S61" s="6">
        <f>IF(Table1[[#This Row],[Ngày hóa đơn]]&lt;&gt;"",Table1[[#This Row],[Ngày hóa đơn]],IF(Table1[[#This Row],[Ngày hạch toán]]&lt;&gt;"",Table1[[#This Row],[Ngày hạch toán]],""))</f>
        <v>46004</v>
      </c>
      <c r="T61" s="7"/>
      <c r="U61" s="6">
        <f>IF(Table1[[#This Row],[Ngày tính CN]]="","",S61+T61)</f>
        <v>46004</v>
      </c>
      <c r="V61" s="33">
        <f ca="1">IF(Table1[[#This Row],[Hạn thanh toán]]="","",IF((U61-NOW())&lt;0,0,(U61-NOW())))</f>
        <v>0</v>
      </c>
      <c r="W61" s="33"/>
      <c r="X61" s="33" t="str">
        <f t="shared" ca="1" si="61"/>
        <v/>
      </c>
      <c r="Y61" s="2" t="str">
        <f t="shared" si="62"/>
        <v>Đã thanh toán</v>
      </c>
      <c r="Z61" s="46">
        <f t="shared" si="40"/>
        <v>46004</v>
      </c>
      <c r="AA61" s="46">
        <f t="shared" si="41"/>
        <v>46063</v>
      </c>
      <c r="AD61" s="2" t="str">
        <f>VLOOKUP($A61,MA_KH!$A:$V,MA_KH!U$1,0)</f>
        <v>LOTTE</v>
      </c>
      <c r="AE61" s="2" t="str">
        <f>VLOOKUP($A61,MA_KH!$A:$V,MA_KH!V$1,0)</f>
        <v>CÔNG TY CỔ PHẦN TRUNG TÂM THƯƠNG MẠI LOTTE VIỆT NAM</v>
      </c>
      <c r="AF61" s="2" t="str">
        <f>VLOOKUP($A61,MA_KH!$A:$V,MA_KH!H$1,0)</f>
        <v>SG002</v>
      </c>
      <c r="AG61" s="96">
        <f>VALUE(Table1[[#This Row],[Số hóa đơn]])</f>
        <v>83893</v>
      </c>
      <c r="AH61" s="94">
        <f>_xlfn.XLOOKUP(Table1[[#This Row],[Column1]],CTTT_Lotte!R:R,CTTT_Lotte!O:O)</f>
        <v>46063</v>
      </c>
    </row>
    <row r="62" spans="1:34" ht="25.5" hidden="1" customHeight="1" x14ac:dyDescent="0.2">
      <c r="A62" s="37" t="s">
        <v>10297</v>
      </c>
      <c r="B62" s="37" t="s">
        <v>439</v>
      </c>
      <c r="C62" s="38">
        <v>46006</v>
      </c>
      <c r="D62" s="37" t="s">
        <v>8916</v>
      </c>
      <c r="E62" s="38">
        <v>46006</v>
      </c>
      <c r="F62" s="37">
        <v>84071</v>
      </c>
      <c r="G62" s="37" t="s">
        <v>8917</v>
      </c>
      <c r="H62" s="39">
        <v>1042055</v>
      </c>
      <c r="I62" s="40">
        <v>0</v>
      </c>
      <c r="J62" s="39">
        <v>83364</v>
      </c>
      <c r="K62" s="39">
        <v>1125419</v>
      </c>
      <c r="L62" s="7" t="s">
        <v>42</v>
      </c>
      <c r="M62" s="6">
        <v>46063</v>
      </c>
      <c r="O62" s="33">
        <f>IF(Table1[[#This Row],[Phân loại]]="Tồn đầu kỳ",Table1[[#This Row],[Tổng giá trị]],0)</f>
        <v>1125419</v>
      </c>
      <c r="P62" s="7">
        <f>IF(Table1[[#This Row],[Số còn phải thu ĐK]]&lt;&gt;0,0,IF(Table1[[#This Row],[Phân loại]]="Bán hàng",Table1[[#This Row],[Tổng giá trị]],-Table1[[#This Row],[Tổng giá trị]]))</f>
        <v>0</v>
      </c>
      <c r="Q62" s="33">
        <f t="shared" si="60"/>
        <v>1125419</v>
      </c>
      <c r="R62" s="7">
        <f>Table1[[#This Row],[Số còn phải thu ĐK]]+Table1[[#This Row],[Giá Trị HD sau CK]]-Table1[[#This Row],[Số tiền đã thu]]</f>
        <v>0</v>
      </c>
      <c r="S62" s="6">
        <f>IF(Table1[[#This Row],[Ngày hóa đơn]]&lt;&gt;"",Table1[[#This Row],[Ngày hóa đơn]],IF(Table1[[#This Row],[Ngày hạch toán]]&lt;&gt;"",Table1[[#This Row],[Ngày hạch toán]],""))</f>
        <v>46006</v>
      </c>
      <c r="T62" s="7"/>
      <c r="U62" s="6">
        <f>IF(Table1[[#This Row],[Ngày tính CN]]="","",S62+T62)</f>
        <v>46006</v>
      </c>
      <c r="V62" s="33">
        <f ca="1">IF(Table1[[#This Row],[Hạn thanh toán]]="","",IF((U62-NOW())&lt;0,0,(U62-NOW())))</f>
        <v>0</v>
      </c>
      <c r="W62" s="33"/>
      <c r="X62" s="33" t="str">
        <f t="shared" ca="1" si="61"/>
        <v/>
      </c>
      <c r="Y62" s="2" t="str">
        <f t="shared" si="62"/>
        <v>Đã thanh toán</v>
      </c>
      <c r="Z62" s="46">
        <f t="shared" si="40"/>
        <v>46006</v>
      </c>
      <c r="AA62" s="46">
        <f t="shared" si="41"/>
        <v>46063</v>
      </c>
      <c r="AD62" s="2" t="str">
        <f>VLOOKUP($A62,MA_KH!$A:$V,MA_KH!U$1,0)</f>
        <v>LOTTE</v>
      </c>
      <c r="AE62" s="2" t="str">
        <f>VLOOKUP($A62,MA_KH!$A:$V,MA_KH!V$1,0)</f>
        <v>CÔNG TY CỔ PHẦN TRUNG TÂM THƯƠNG MẠI LOTTE VIỆT NAM</v>
      </c>
      <c r="AF62" s="2" t="str">
        <f>VLOOKUP($A62,MA_KH!$A:$V,MA_KH!H$1,0)</f>
        <v>HN008</v>
      </c>
      <c r="AG62" s="96">
        <f>VALUE(Table1[[#This Row],[Số hóa đơn]])</f>
        <v>84071</v>
      </c>
      <c r="AH62" s="94">
        <f>_xlfn.XLOOKUP(Table1[[#This Row],[Column1]],CTTT_Lotte!R:R,CTTT_Lotte!O:O)</f>
        <v>46063</v>
      </c>
    </row>
    <row r="63" spans="1:34" ht="25.5" hidden="1" customHeight="1" x14ac:dyDescent="0.2">
      <c r="A63" s="37" t="s">
        <v>10300</v>
      </c>
      <c r="B63" s="37" t="s">
        <v>610</v>
      </c>
      <c r="C63" s="38">
        <v>46007</v>
      </c>
      <c r="D63" s="37" t="s">
        <v>8918</v>
      </c>
      <c r="E63" s="38">
        <v>46007</v>
      </c>
      <c r="F63" s="37">
        <v>84111</v>
      </c>
      <c r="G63" s="37" t="s">
        <v>8919</v>
      </c>
      <c r="H63" s="39">
        <v>2937830</v>
      </c>
      <c r="I63" s="40">
        <v>0</v>
      </c>
      <c r="J63" s="39">
        <v>235026</v>
      </c>
      <c r="K63" s="39">
        <v>3172856</v>
      </c>
      <c r="L63" s="7" t="s">
        <v>42</v>
      </c>
      <c r="M63" s="6">
        <v>46063</v>
      </c>
      <c r="O63" s="33">
        <f>IF(Table1[[#This Row],[Phân loại]]="Tồn đầu kỳ",Table1[[#This Row],[Tổng giá trị]],0)</f>
        <v>3172856</v>
      </c>
      <c r="P63" s="7">
        <f>IF(Table1[[#This Row],[Số còn phải thu ĐK]]&lt;&gt;0,0,IF(Table1[[#This Row],[Phân loại]]="Bán hàng",Table1[[#This Row],[Tổng giá trị]],-Table1[[#This Row],[Tổng giá trị]]))</f>
        <v>0</v>
      </c>
      <c r="Q63" s="33">
        <f t="shared" si="60"/>
        <v>3172856</v>
      </c>
      <c r="R63" s="7">
        <f>Table1[[#This Row],[Số còn phải thu ĐK]]+Table1[[#This Row],[Giá Trị HD sau CK]]-Table1[[#This Row],[Số tiền đã thu]]</f>
        <v>0</v>
      </c>
      <c r="S63" s="6">
        <f>IF(Table1[[#This Row],[Ngày hóa đơn]]&lt;&gt;"",Table1[[#This Row],[Ngày hóa đơn]],IF(Table1[[#This Row],[Ngày hạch toán]]&lt;&gt;"",Table1[[#This Row],[Ngày hạch toán]],""))</f>
        <v>46007</v>
      </c>
      <c r="T63" s="7"/>
      <c r="U63" s="6">
        <f>IF(Table1[[#This Row],[Ngày tính CN]]="","",S63+T63)</f>
        <v>46007</v>
      </c>
      <c r="V63" s="33">
        <f ca="1">IF(Table1[[#This Row],[Hạn thanh toán]]="","",IF((U63-NOW())&lt;0,0,(U63-NOW())))</f>
        <v>0</v>
      </c>
      <c r="W63" s="33"/>
      <c r="X63" s="33" t="str">
        <f t="shared" ca="1" si="61"/>
        <v/>
      </c>
      <c r="Y63" s="2" t="str">
        <f t="shared" si="62"/>
        <v>Đã thanh toán</v>
      </c>
      <c r="Z63" s="46">
        <f t="shared" si="40"/>
        <v>46007</v>
      </c>
      <c r="AA63" s="46">
        <f t="shared" si="41"/>
        <v>46063</v>
      </c>
      <c r="AD63" s="2" t="str">
        <f>VLOOKUP($A63,MA_KH!$A:$V,MA_KH!U$1,0)</f>
        <v>LOTTE</v>
      </c>
      <c r="AE63" s="2" t="str">
        <f>VLOOKUP($A63,MA_KH!$A:$V,MA_KH!V$1,0)</f>
        <v>CÔNG TY CỔ PHẦN TRUNG TÂM THƯƠNG MẠI LOTTE VIỆT NAM</v>
      </c>
      <c r="AF63" s="2" t="str">
        <f>VLOOKUP($A63,MA_KH!$A:$V,MA_KH!H$1,0)</f>
        <v>SG011</v>
      </c>
      <c r="AG63" s="96">
        <f>VALUE(Table1[[#This Row],[Số hóa đơn]])</f>
        <v>84111</v>
      </c>
      <c r="AH63" s="94">
        <f>_xlfn.XLOOKUP(Table1[[#This Row],[Column1]],CTTT_Lotte!R:R,CTTT_Lotte!O:O)</f>
        <v>46063</v>
      </c>
    </row>
    <row r="64" spans="1:34" ht="25.5" hidden="1" customHeight="1" x14ac:dyDescent="0.2">
      <c r="A64" s="37" t="s">
        <v>10293</v>
      </c>
      <c r="B64" s="37" t="s">
        <v>621</v>
      </c>
      <c r="C64" s="38">
        <v>46007</v>
      </c>
      <c r="D64" s="37" t="s">
        <v>8920</v>
      </c>
      <c r="E64" s="38">
        <v>46007</v>
      </c>
      <c r="F64" s="37">
        <v>84118</v>
      </c>
      <c r="G64" s="37" t="s">
        <v>8966</v>
      </c>
      <c r="H64" s="39">
        <v>7095235</v>
      </c>
      <c r="I64" s="40">
        <v>0</v>
      </c>
      <c r="J64" s="39">
        <v>567619</v>
      </c>
      <c r="K64" s="39">
        <v>7662854</v>
      </c>
      <c r="L64" s="7" t="s">
        <v>42</v>
      </c>
      <c r="M64" s="6">
        <v>46080</v>
      </c>
      <c r="O64" s="33">
        <f>IF(Table1[[#This Row],[Phân loại]]="Tồn đầu kỳ",Table1[[#This Row],[Tổng giá trị]],0)</f>
        <v>7662854</v>
      </c>
      <c r="P64" s="7">
        <f>IF(Table1[[#This Row],[Số còn phải thu ĐK]]&lt;&gt;0,0,IF(Table1[[#This Row],[Phân loại]]="Bán hàng",Table1[[#This Row],[Tổng giá trị]],-Table1[[#This Row],[Tổng giá trị]]))</f>
        <v>0</v>
      </c>
      <c r="Q64" s="33">
        <f t="shared" si="60"/>
        <v>7662854</v>
      </c>
      <c r="R64" s="7">
        <f>Table1[[#This Row],[Số còn phải thu ĐK]]+Table1[[#This Row],[Giá Trị HD sau CK]]-Table1[[#This Row],[Số tiền đã thu]]</f>
        <v>0</v>
      </c>
      <c r="S64" s="6">
        <f>IF(Table1[[#This Row],[Ngày hóa đơn]]&lt;&gt;"",Table1[[#This Row],[Ngày hóa đơn]],IF(Table1[[#This Row],[Ngày hạch toán]]&lt;&gt;"",Table1[[#This Row],[Ngày hạch toán]],""))</f>
        <v>46007</v>
      </c>
      <c r="T64" s="7"/>
      <c r="U64" s="6">
        <f>IF(Table1[[#This Row],[Ngày tính CN]]="","",S64+T64)</f>
        <v>46007</v>
      </c>
      <c r="V64" s="33">
        <f ca="1">IF(Table1[[#This Row],[Hạn thanh toán]]="","",IF((U64-NOW())&lt;0,0,(U64-NOW())))</f>
        <v>0</v>
      </c>
      <c r="W64" s="33"/>
      <c r="X64" s="33" t="str">
        <f t="shared" ca="1" si="61"/>
        <v/>
      </c>
      <c r="Y64" s="2" t="str">
        <f t="shared" si="62"/>
        <v>Đã thanh toán</v>
      </c>
      <c r="Z64" s="46">
        <f t="shared" si="40"/>
        <v>46007</v>
      </c>
      <c r="AA64" s="46">
        <f t="shared" si="41"/>
        <v>46080</v>
      </c>
      <c r="AD64" s="2" t="str">
        <f>VLOOKUP($A64,MA_KH!$A:$V,MA_KH!U$1,0)</f>
        <v>LOTTE</v>
      </c>
      <c r="AE64" s="2" t="str">
        <f>VLOOKUP($A64,MA_KH!$A:$V,MA_KH!V$1,0)</f>
        <v>CÔNG TY CỔ PHẦN TRUNG TÂM THƯƠNG MẠI LOTTE VIỆT NAM</v>
      </c>
      <c r="AF64" s="2" t="str">
        <f>VLOOKUP($A64,MA_KH!$A:$V,MA_KH!H$1,0)</f>
        <v>SG009</v>
      </c>
      <c r="AG64" s="96">
        <f>VALUE(Table1[[#This Row],[Số hóa đơn]])</f>
        <v>84118</v>
      </c>
      <c r="AH64" s="94">
        <f>_xlfn.XLOOKUP(Table1[[#This Row],[Column1]],CTTT_Lotte!R:R,CTTT_Lotte!O:O)</f>
        <v>46080</v>
      </c>
    </row>
    <row r="65" spans="1:34" ht="25.5" hidden="1" customHeight="1" x14ac:dyDescent="0.2">
      <c r="A65" s="37" t="s">
        <v>10291</v>
      </c>
      <c r="B65" s="37" t="s">
        <v>511</v>
      </c>
      <c r="C65" s="38">
        <v>46008</v>
      </c>
      <c r="D65" s="37" t="s">
        <v>8921</v>
      </c>
      <c r="E65" s="38">
        <v>46008</v>
      </c>
      <c r="F65" s="37">
        <v>84324</v>
      </c>
      <c r="G65" s="37" t="s">
        <v>8922</v>
      </c>
      <c r="H65" s="39">
        <v>1984535</v>
      </c>
      <c r="I65" s="40">
        <v>0</v>
      </c>
      <c r="J65" s="39">
        <v>158763</v>
      </c>
      <c r="K65" s="39">
        <v>2143298</v>
      </c>
      <c r="L65" s="7" t="s">
        <v>42</v>
      </c>
      <c r="M65" s="6">
        <v>46080</v>
      </c>
      <c r="O65" s="33">
        <f>IF(Table1[[#This Row],[Phân loại]]="Tồn đầu kỳ",Table1[[#This Row],[Tổng giá trị]],0)</f>
        <v>2143298</v>
      </c>
      <c r="P65" s="7">
        <f>IF(Table1[[#This Row],[Số còn phải thu ĐK]]&lt;&gt;0,0,IF(Table1[[#This Row],[Phân loại]]="Bán hàng",Table1[[#This Row],[Tổng giá trị]],-Table1[[#This Row],[Tổng giá trị]]))</f>
        <v>0</v>
      </c>
      <c r="Q65" s="33">
        <f t="shared" si="60"/>
        <v>2143298</v>
      </c>
      <c r="R65" s="7">
        <f>Table1[[#This Row],[Số còn phải thu ĐK]]+Table1[[#This Row],[Giá Trị HD sau CK]]-Table1[[#This Row],[Số tiền đã thu]]</f>
        <v>0</v>
      </c>
      <c r="S65" s="6">
        <f>IF(Table1[[#This Row],[Ngày hóa đơn]]&lt;&gt;"",Table1[[#This Row],[Ngày hóa đơn]],IF(Table1[[#This Row],[Ngày hạch toán]]&lt;&gt;"",Table1[[#This Row],[Ngày hạch toán]],""))</f>
        <v>46008</v>
      </c>
      <c r="T65" s="7"/>
      <c r="U65" s="6">
        <f>IF(Table1[[#This Row],[Ngày tính CN]]="","",S65+T65)</f>
        <v>46008</v>
      </c>
      <c r="V65" s="33">
        <f ca="1">IF(Table1[[#This Row],[Hạn thanh toán]]="","",IF((U65-NOW())&lt;0,0,(U65-NOW())))</f>
        <v>0</v>
      </c>
      <c r="W65" s="33"/>
      <c r="X65" s="33" t="str">
        <f t="shared" ca="1" si="61"/>
        <v/>
      </c>
      <c r="Y65" s="2" t="str">
        <f t="shared" si="62"/>
        <v>Đã thanh toán</v>
      </c>
      <c r="Z65" s="46">
        <f t="shared" si="40"/>
        <v>46008</v>
      </c>
      <c r="AA65" s="46">
        <f t="shared" si="41"/>
        <v>46080</v>
      </c>
      <c r="AD65" s="2" t="str">
        <f>VLOOKUP($A65,MA_KH!$A:$V,MA_KH!U$1,0)</f>
        <v>LOTTE</v>
      </c>
      <c r="AE65" s="2" t="str">
        <f>VLOOKUP($A65,MA_KH!$A:$V,MA_KH!V$1,0)</f>
        <v>CÔNG TY CỔ PHẦN TRUNG TÂM THƯƠNG MẠI LOTTE VIỆT NAM</v>
      </c>
      <c r="AF65" s="2" t="str">
        <f>VLOOKUP($A65,MA_KH!$A:$V,MA_KH!H$1,0)</f>
        <v>SG023</v>
      </c>
      <c r="AG65" s="96">
        <f>VALUE(Table1[[#This Row],[Số hóa đơn]])</f>
        <v>84324</v>
      </c>
      <c r="AH65" s="94">
        <f>_xlfn.XLOOKUP(Table1[[#This Row],[Column1]],CTTT_Lotte!R:R,CTTT_Lotte!O:O)</f>
        <v>46080</v>
      </c>
    </row>
    <row r="66" spans="1:34" ht="25.5" hidden="1" customHeight="1" x14ac:dyDescent="0.2">
      <c r="A66" s="29" t="s">
        <v>10293</v>
      </c>
      <c r="B66" s="29" t="s">
        <v>621</v>
      </c>
      <c r="C66" s="35">
        <v>46009</v>
      </c>
      <c r="D66" s="29" t="s">
        <v>8924</v>
      </c>
      <c r="E66" s="35">
        <v>46009</v>
      </c>
      <c r="F66" s="29">
        <v>84367</v>
      </c>
      <c r="G66" s="29" t="s">
        <v>8967</v>
      </c>
      <c r="H66" s="36">
        <v>1072050</v>
      </c>
      <c r="I66" s="32">
        <v>0</v>
      </c>
      <c r="J66" s="36">
        <v>85764</v>
      </c>
      <c r="K66" s="36">
        <v>1157814</v>
      </c>
      <c r="L66" s="7" t="s">
        <v>42</v>
      </c>
      <c r="M66" s="6">
        <v>46063</v>
      </c>
      <c r="O66" s="33">
        <f>IF(Table1[[#This Row],[Phân loại]]="Tồn đầu kỳ",Table1[[#This Row],[Tổng giá trị]],0)</f>
        <v>1157814</v>
      </c>
      <c r="P66" s="7">
        <f>IF(Table1[[#This Row],[Số còn phải thu ĐK]]&lt;&gt;0,0,IF(Table1[[#This Row],[Phân loại]]="Bán hàng",Table1[[#This Row],[Tổng giá trị]],-Table1[[#This Row],[Tổng giá trị]]))</f>
        <v>0</v>
      </c>
      <c r="Q66" s="33">
        <f t="shared" ref="Q66:Q67" si="63">IF(M66&lt;&gt;"",IF(O66&lt;&gt;0,O66,P66),0)</f>
        <v>1157814</v>
      </c>
      <c r="R66" s="7">
        <f>Table1[[#This Row],[Số còn phải thu ĐK]]+Table1[[#This Row],[Giá Trị HD sau CK]]-Table1[[#This Row],[Số tiền đã thu]]</f>
        <v>0</v>
      </c>
      <c r="S66" s="6">
        <f>IF(Table1[[#This Row],[Ngày hóa đơn]]&lt;&gt;"",Table1[[#This Row],[Ngày hóa đơn]],IF(Table1[[#This Row],[Ngày hạch toán]]&lt;&gt;"",Table1[[#This Row],[Ngày hạch toán]],""))</f>
        <v>46009</v>
      </c>
      <c r="T66" s="7"/>
      <c r="U66" s="6">
        <f>IF(Table1[[#This Row],[Ngày tính CN]]="","",S66+T66)</f>
        <v>46009</v>
      </c>
      <c r="V66" s="33">
        <f ca="1">IF(Table1[[#This Row],[Hạn thanh toán]]="","",IF((U66-NOW())&lt;0,0,(U66-NOW())))</f>
        <v>0</v>
      </c>
      <c r="W66" s="33"/>
      <c r="X66" s="33" t="str">
        <f t="shared" ref="X66:X67" ca="1" si="64">IF(OR(U66="",R66=0),"",IF((U66-NOW())&lt;0,-(U66-NOW()),0))</f>
        <v/>
      </c>
      <c r="Y66" s="2" t="str">
        <f t="shared" ref="Y66:Y67" si="65">IF(R66=0,"Đã thanh toán",IF(X66="","",IF(X66&lt;=0,"Chưa đến hạn thanh toán",IF(X66&lt;=30,"Nợ quá hạn 30 ngày",IF(X66&lt;=60,"Nợ quá hạn từ 30 ngày đến 60 ngày",IF(X66&lt;=90,"Nợ quá hạn từ 60 ngày đến 90 ngày",IF(X66&lt;=120,"Nợ quá hạn từ 90 ngày đến 120 ngày","Nợ quá hạn hơn 120 ngày có khả năng mất thanh toán")))))))</f>
        <v>Đã thanh toán</v>
      </c>
      <c r="Z66" s="46">
        <f t="shared" si="40"/>
        <v>46009</v>
      </c>
      <c r="AA66" s="46">
        <f t="shared" si="41"/>
        <v>46063</v>
      </c>
      <c r="AD66" s="2" t="str">
        <f>VLOOKUP($A66,MA_KH!$A:$V,MA_KH!U$1,0)</f>
        <v>LOTTE</v>
      </c>
      <c r="AE66" s="2" t="str">
        <f>VLOOKUP($A66,MA_KH!$A:$V,MA_KH!V$1,0)</f>
        <v>CÔNG TY CỔ PHẦN TRUNG TÂM THƯƠNG MẠI LOTTE VIỆT NAM</v>
      </c>
      <c r="AF66" s="2" t="str">
        <f>VLOOKUP($A66,MA_KH!$A:$V,MA_KH!H$1,0)</f>
        <v>SG009</v>
      </c>
      <c r="AG66" s="96">
        <f>VALUE(Table1[[#This Row],[Số hóa đơn]])</f>
        <v>84367</v>
      </c>
      <c r="AH66" s="94">
        <f>_xlfn.XLOOKUP(Table1[[#This Row],[Column1]],CTTT_Lotte!R:R,CTTT_Lotte!O:O)</f>
        <v>46063</v>
      </c>
    </row>
    <row r="67" spans="1:34" ht="25.5" hidden="1" customHeight="1" x14ac:dyDescent="0.2">
      <c r="A67" s="37" t="s">
        <v>10293</v>
      </c>
      <c r="B67" s="37" t="s">
        <v>621</v>
      </c>
      <c r="C67" s="38">
        <v>46009</v>
      </c>
      <c r="D67" s="37" t="s">
        <v>8923</v>
      </c>
      <c r="E67" s="38">
        <v>46009</v>
      </c>
      <c r="F67" s="37">
        <v>84368</v>
      </c>
      <c r="G67" s="37" t="s">
        <v>8968</v>
      </c>
      <c r="H67" s="39">
        <v>1012060</v>
      </c>
      <c r="I67" s="40">
        <v>0</v>
      </c>
      <c r="J67" s="39">
        <v>80965</v>
      </c>
      <c r="K67" s="39">
        <v>1093025</v>
      </c>
      <c r="L67" s="7" t="s">
        <v>42</v>
      </c>
      <c r="M67" s="6">
        <v>46080</v>
      </c>
      <c r="O67" s="33">
        <f>IF(Table1[[#This Row],[Phân loại]]="Tồn đầu kỳ",Table1[[#This Row],[Tổng giá trị]],0)</f>
        <v>1093025</v>
      </c>
      <c r="P67" s="7">
        <f>IF(Table1[[#This Row],[Số còn phải thu ĐK]]&lt;&gt;0,0,IF(Table1[[#This Row],[Phân loại]]="Bán hàng",Table1[[#This Row],[Tổng giá trị]],-Table1[[#This Row],[Tổng giá trị]]))</f>
        <v>0</v>
      </c>
      <c r="Q67" s="33">
        <f t="shared" si="63"/>
        <v>1093025</v>
      </c>
      <c r="R67" s="7">
        <f>Table1[[#This Row],[Số còn phải thu ĐK]]+Table1[[#This Row],[Giá Trị HD sau CK]]-Table1[[#This Row],[Số tiền đã thu]]</f>
        <v>0</v>
      </c>
      <c r="S67" s="6">
        <f>IF(Table1[[#This Row],[Ngày hóa đơn]]&lt;&gt;"",Table1[[#This Row],[Ngày hóa đơn]],IF(Table1[[#This Row],[Ngày hạch toán]]&lt;&gt;"",Table1[[#This Row],[Ngày hạch toán]],""))</f>
        <v>46009</v>
      </c>
      <c r="T67" s="7"/>
      <c r="U67" s="6">
        <f>IF(Table1[[#This Row],[Ngày tính CN]]="","",S67+T67)</f>
        <v>46009</v>
      </c>
      <c r="V67" s="33">
        <f ca="1">IF(Table1[[#This Row],[Hạn thanh toán]]="","",IF((U67-NOW())&lt;0,0,(U67-NOW())))</f>
        <v>0</v>
      </c>
      <c r="W67" s="33"/>
      <c r="X67" s="33" t="str">
        <f t="shared" ca="1" si="64"/>
        <v/>
      </c>
      <c r="Y67" s="2" t="str">
        <f t="shared" si="65"/>
        <v>Đã thanh toán</v>
      </c>
      <c r="Z67" s="46">
        <f t="shared" si="40"/>
        <v>46009</v>
      </c>
      <c r="AA67" s="46">
        <f t="shared" si="41"/>
        <v>46080</v>
      </c>
      <c r="AD67" s="2" t="str">
        <f>VLOOKUP($A67,MA_KH!$A:$V,MA_KH!U$1,0)</f>
        <v>LOTTE</v>
      </c>
      <c r="AE67" s="2" t="str">
        <f>VLOOKUP($A67,MA_KH!$A:$V,MA_KH!V$1,0)</f>
        <v>CÔNG TY CỔ PHẦN TRUNG TÂM THƯƠNG MẠI LOTTE VIỆT NAM</v>
      </c>
      <c r="AF67" s="2" t="str">
        <f>VLOOKUP($A67,MA_KH!$A:$V,MA_KH!H$1,0)</f>
        <v>SG009</v>
      </c>
      <c r="AG67" s="96">
        <f>VALUE(Table1[[#This Row],[Số hóa đơn]])</f>
        <v>84368</v>
      </c>
      <c r="AH67" s="94">
        <f>_xlfn.XLOOKUP(Table1[[#This Row],[Column1]],CTTT_Lotte!R:R,CTTT_Lotte!O:O)</f>
        <v>46080</v>
      </c>
    </row>
    <row r="68" spans="1:34" ht="25.5" hidden="1" customHeight="1" x14ac:dyDescent="0.2">
      <c r="A68" s="29" t="s">
        <v>10290</v>
      </c>
      <c r="B68" s="29" t="s">
        <v>750</v>
      </c>
      <c r="C68" s="35">
        <v>46010</v>
      </c>
      <c r="D68" s="29" t="s">
        <v>8928</v>
      </c>
      <c r="E68" s="35">
        <v>46010</v>
      </c>
      <c r="F68" s="29">
        <v>85269</v>
      </c>
      <c r="G68" s="29" t="s">
        <v>8929</v>
      </c>
      <c r="H68" s="36">
        <v>1578080</v>
      </c>
      <c r="I68" s="32">
        <v>0</v>
      </c>
      <c r="J68" s="36">
        <v>126246</v>
      </c>
      <c r="K68" s="36">
        <v>1704326</v>
      </c>
      <c r="L68" s="7" t="s">
        <v>42</v>
      </c>
      <c r="M68" s="6">
        <v>46063</v>
      </c>
      <c r="O68" s="33">
        <f>IF(Table1[[#This Row],[Phân loại]]="Tồn đầu kỳ",Table1[[#This Row],[Tổng giá trị]],0)</f>
        <v>1704326</v>
      </c>
      <c r="P68" s="7">
        <f>IF(Table1[[#This Row],[Số còn phải thu ĐK]]&lt;&gt;0,0,IF(Table1[[#This Row],[Phân loại]]="Bán hàng",Table1[[#This Row],[Tổng giá trị]],-Table1[[#This Row],[Tổng giá trị]]))</f>
        <v>0</v>
      </c>
      <c r="Q68" s="33">
        <f t="shared" ref="Q68:Q71" si="66">IF(M68&lt;&gt;"",IF(O68&lt;&gt;0,O68,P68),0)</f>
        <v>1704326</v>
      </c>
      <c r="R68" s="7">
        <f>Table1[[#This Row],[Số còn phải thu ĐK]]+Table1[[#This Row],[Giá Trị HD sau CK]]-Table1[[#This Row],[Số tiền đã thu]]</f>
        <v>0</v>
      </c>
      <c r="S68" s="6">
        <f>IF(Table1[[#This Row],[Ngày hóa đơn]]&lt;&gt;"",Table1[[#This Row],[Ngày hóa đơn]],IF(Table1[[#This Row],[Ngày hạch toán]]&lt;&gt;"",Table1[[#This Row],[Ngày hạch toán]],""))</f>
        <v>46010</v>
      </c>
      <c r="T68" s="7"/>
      <c r="U68" s="6">
        <f>IF(Table1[[#This Row],[Ngày tính CN]]="","",S68+T68)</f>
        <v>46010</v>
      </c>
      <c r="V68" s="33">
        <f ca="1">IF(Table1[[#This Row],[Hạn thanh toán]]="","",IF((U68-NOW())&lt;0,0,(U68-NOW())))</f>
        <v>0</v>
      </c>
      <c r="W68" s="33"/>
      <c r="X68" s="33" t="str">
        <f t="shared" ref="X68:X71" ca="1" si="67">IF(OR(U68="",R68=0),"",IF((U68-NOW())&lt;0,-(U68-NOW()),0))</f>
        <v/>
      </c>
      <c r="Y68" s="2" t="str">
        <f t="shared" ref="Y68:Y71" si="68">IF(R68=0,"Đã thanh toán",IF(X68="","",IF(X68&lt;=0,"Chưa đến hạn thanh toán",IF(X68&lt;=30,"Nợ quá hạn 30 ngày",IF(X68&lt;=60,"Nợ quá hạn từ 30 ngày đến 60 ngày",IF(X68&lt;=90,"Nợ quá hạn từ 60 ngày đến 90 ngày",IF(X68&lt;=120,"Nợ quá hạn từ 90 ngày đến 120 ngày","Nợ quá hạn hơn 120 ngày có khả năng mất thanh toán")))))))</f>
        <v>Đã thanh toán</v>
      </c>
      <c r="Z68" s="46">
        <f t="shared" si="40"/>
        <v>46010</v>
      </c>
      <c r="AA68" s="46">
        <f t="shared" si="41"/>
        <v>46063</v>
      </c>
      <c r="AD68" s="2" t="str">
        <f>VLOOKUP($A68,MA_KH!$A:$V,MA_KH!U$1,0)</f>
        <v>LOTTE</v>
      </c>
      <c r="AE68" s="2" t="str">
        <f>VLOOKUP($A68,MA_KH!$A:$V,MA_KH!V$1,0)</f>
        <v>CÔNG TY CỔ PHẦN TRUNG TÂM THƯƠNG MẠI LOTTE VIỆT NAM</v>
      </c>
      <c r="AF68" s="2" t="str">
        <f>VLOOKUP($A68,MA_KH!$A:$V,MA_KH!H$1,0)</f>
        <v>SG002</v>
      </c>
      <c r="AG68" s="96">
        <f>VALUE(Table1[[#This Row],[Số hóa đơn]])</f>
        <v>85269</v>
      </c>
      <c r="AH68" s="94">
        <f>_xlfn.XLOOKUP(Table1[[#This Row],[Column1]],CTTT_Lotte!R:R,CTTT_Lotte!O:O)</f>
        <v>46063</v>
      </c>
    </row>
    <row r="69" spans="1:34" ht="25.5" hidden="1" customHeight="1" x14ac:dyDescent="0.2">
      <c r="A69" s="29" t="s">
        <v>10293</v>
      </c>
      <c r="B69" s="29" t="s">
        <v>621</v>
      </c>
      <c r="C69" s="35">
        <v>46010</v>
      </c>
      <c r="D69" s="29" t="s">
        <v>8927</v>
      </c>
      <c r="E69" s="35">
        <v>46010</v>
      </c>
      <c r="F69" s="29">
        <v>85288</v>
      </c>
      <c r="G69" s="29" t="s">
        <v>8969</v>
      </c>
      <c r="H69" s="36">
        <v>6113170</v>
      </c>
      <c r="I69" s="32">
        <v>0</v>
      </c>
      <c r="J69" s="36">
        <v>489054</v>
      </c>
      <c r="K69" s="36">
        <v>6602224</v>
      </c>
      <c r="L69" s="7" t="s">
        <v>42</v>
      </c>
      <c r="M69" s="6">
        <v>46080</v>
      </c>
      <c r="O69" s="33">
        <f>IF(Table1[[#This Row],[Phân loại]]="Tồn đầu kỳ",Table1[[#This Row],[Tổng giá trị]],0)</f>
        <v>6602224</v>
      </c>
      <c r="P69" s="7">
        <f>IF(Table1[[#This Row],[Số còn phải thu ĐK]]&lt;&gt;0,0,IF(Table1[[#This Row],[Phân loại]]="Bán hàng",Table1[[#This Row],[Tổng giá trị]],-Table1[[#This Row],[Tổng giá trị]]))</f>
        <v>0</v>
      </c>
      <c r="Q69" s="33">
        <f t="shared" si="66"/>
        <v>6602224</v>
      </c>
      <c r="R69" s="7">
        <f>Table1[[#This Row],[Số còn phải thu ĐK]]+Table1[[#This Row],[Giá Trị HD sau CK]]-Table1[[#This Row],[Số tiền đã thu]]</f>
        <v>0</v>
      </c>
      <c r="S69" s="6">
        <f>IF(Table1[[#This Row],[Ngày hóa đơn]]&lt;&gt;"",Table1[[#This Row],[Ngày hóa đơn]],IF(Table1[[#This Row],[Ngày hạch toán]]&lt;&gt;"",Table1[[#This Row],[Ngày hạch toán]],""))</f>
        <v>46010</v>
      </c>
      <c r="T69" s="7"/>
      <c r="U69" s="6">
        <f>IF(Table1[[#This Row],[Ngày tính CN]]="","",S69+T69)</f>
        <v>46010</v>
      </c>
      <c r="V69" s="33">
        <f ca="1">IF(Table1[[#This Row],[Hạn thanh toán]]="","",IF((U69-NOW())&lt;0,0,(U69-NOW())))</f>
        <v>0</v>
      </c>
      <c r="W69" s="33"/>
      <c r="X69" s="33" t="str">
        <f t="shared" ca="1" si="67"/>
        <v/>
      </c>
      <c r="Y69" s="2" t="str">
        <f t="shared" si="68"/>
        <v>Đã thanh toán</v>
      </c>
      <c r="Z69" s="46">
        <f t="shared" ref="Z69:Z99" si="69">IF(S69="","",S69)</f>
        <v>46010</v>
      </c>
      <c r="AA69" s="46">
        <f t="shared" ref="AA69:AA99" si="70">IF(M69="","",M69)</f>
        <v>46080</v>
      </c>
      <c r="AD69" s="2" t="str">
        <f>VLOOKUP($A69,MA_KH!$A:$V,MA_KH!U$1,0)</f>
        <v>LOTTE</v>
      </c>
      <c r="AE69" s="2" t="str">
        <f>VLOOKUP($A69,MA_KH!$A:$V,MA_KH!V$1,0)</f>
        <v>CÔNG TY CỔ PHẦN TRUNG TÂM THƯƠNG MẠI LOTTE VIỆT NAM</v>
      </c>
      <c r="AF69" s="2" t="str">
        <f>VLOOKUP($A69,MA_KH!$A:$V,MA_KH!H$1,0)</f>
        <v>SG009</v>
      </c>
      <c r="AG69" s="96">
        <f>VALUE(Table1[[#This Row],[Số hóa đơn]])</f>
        <v>85288</v>
      </c>
      <c r="AH69" s="94">
        <f>_xlfn.XLOOKUP(Table1[[#This Row],[Column1]],CTTT_Lotte!R:R,CTTT_Lotte!O:O)</f>
        <v>46080</v>
      </c>
    </row>
    <row r="70" spans="1:34" ht="25.5" hidden="1" customHeight="1" x14ac:dyDescent="0.2">
      <c r="A70" s="29" t="s">
        <v>10293</v>
      </c>
      <c r="B70" s="29" t="s">
        <v>621</v>
      </c>
      <c r="C70" s="35">
        <v>46010</v>
      </c>
      <c r="D70" s="29" t="s">
        <v>8930</v>
      </c>
      <c r="E70" s="35">
        <v>46010</v>
      </c>
      <c r="F70" s="29">
        <v>85289</v>
      </c>
      <c r="G70" s="29" t="s">
        <v>8970</v>
      </c>
      <c r="H70" s="36">
        <v>1002470</v>
      </c>
      <c r="I70" s="32">
        <v>0</v>
      </c>
      <c r="J70" s="36">
        <v>80198</v>
      </c>
      <c r="K70" s="36">
        <v>1082668</v>
      </c>
      <c r="L70" s="7" t="s">
        <v>42</v>
      </c>
      <c r="M70" s="6">
        <v>46080</v>
      </c>
      <c r="O70" s="33">
        <f>IF(Table1[[#This Row],[Phân loại]]="Tồn đầu kỳ",Table1[[#This Row],[Tổng giá trị]],0)</f>
        <v>1082668</v>
      </c>
      <c r="P70" s="7">
        <f>IF(Table1[[#This Row],[Số còn phải thu ĐK]]&lt;&gt;0,0,IF(Table1[[#This Row],[Phân loại]]="Bán hàng",Table1[[#This Row],[Tổng giá trị]],-Table1[[#This Row],[Tổng giá trị]]))</f>
        <v>0</v>
      </c>
      <c r="Q70" s="33">
        <f t="shared" si="66"/>
        <v>1082668</v>
      </c>
      <c r="R70" s="7">
        <f>Table1[[#This Row],[Số còn phải thu ĐK]]+Table1[[#This Row],[Giá Trị HD sau CK]]-Table1[[#This Row],[Số tiền đã thu]]</f>
        <v>0</v>
      </c>
      <c r="S70" s="6">
        <f>IF(Table1[[#This Row],[Ngày hóa đơn]]&lt;&gt;"",Table1[[#This Row],[Ngày hóa đơn]],IF(Table1[[#This Row],[Ngày hạch toán]]&lt;&gt;"",Table1[[#This Row],[Ngày hạch toán]],""))</f>
        <v>46010</v>
      </c>
      <c r="T70" s="7"/>
      <c r="U70" s="6">
        <f>IF(Table1[[#This Row],[Ngày tính CN]]="","",S70+T70)</f>
        <v>46010</v>
      </c>
      <c r="V70" s="33">
        <f ca="1">IF(Table1[[#This Row],[Hạn thanh toán]]="","",IF((U70-NOW())&lt;0,0,(U70-NOW())))</f>
        <v>0</v>
      </c>
      <c r="W70" s="33"/>
      <c r="X70" s="33" t="str">
        <f t="shared" ca="1" si="67"/>
        <v/>
      </c>
      <c r="Y70" s="2" t="str">
        <f t="shared" si="68"/>
        <v>Đã thanh toán</v>
      </c>
      <c r="Z70" s="46">
        <f t="shared" si="69"/>
        <v>46010</v>
      </c>
      <c r="AA70" s="46">
        <f t="shared" si="70"/>
        <v>46080</v>
      </c>
      <c r="AD70" s="2" t="str">
        <f>VLOOKUP($A70,MA_KH!$A:$V,MA_KH!U$1,0)</f>
        <v>LOTTE</v>
      </c>
      <c r="AE70" s="2" t="str">
        <f>VLOOKUP($A70,MA_KH!$A:$V,MA_KH!V$1,0)</f>
        <v>CÔNG TY CỔ PHẦN TRUNG TÂM THƯƠNG MẠI LOTTE VIỆT NAM</v>
      </c>
      <c r="AF70" s="2" t="str">
        <f>VLOOKUP($A70,MA_KH!$A:$V,MA_KH!H$1,0)</f>
        <v>SG009</v>
      </c>
      <c r="AG70" s="96">
        <f>VALUE(Table1[[#This Row],[Số hóa đơn]])</f>
        <v>85289</v>
      </c>
      <c r="AH70" s="94">
        <f>_xlfn.XLOOKUP(Table1[[#This Row],[Column1]],CTTT_Lotte!R:R,CTTT_Lotte!O:O)</f>
        <v>46080</v>
      </c>
    </row>
    <row r="71" spans="1:34" ht="25.5" hidden="1" customHeight="1" x14ac:dyDescent="0.2">
      <c r="A71" s="37" t="s">
        <v>10291</v>
      </c>
      <c r="B71" s="37" t="s">
        <v>511</v>
      </c>
      <c r="C71" s="38">
        <v>46010</v>
      </c>
      <c r="D71" s="37" t="s">
        <v>8925</v>
      </c>
      <c r="E71" s="38">
        <v>46010</v>
      </c>
      <c r="F71" s="37">
        <v>85291</v>
      </c>
      <c r="G71" s="37" t="s">
        <v>8926</v>
      </c>
      <c r="H71" s="39">
        <v>1012060</v>
      </c>
      <c r="I71" s="40">
        <v>0</v>
      </c>
      <c r="J71" s="39">
        <v>80965</v>
      </c>
      <c r="K71" s="39">
        <v>1093025</v>
      </c>
      <c r="L71" s="7" t="s">
        <v>42</v>
      </c>
      <c r="M71" s="6">
        <v>46080</v>
      </c>
      <c r="O71" s="33">
        <f>IF(Table1[[#This Row],[Phân loại]]="Tồn đầu kỳ",Table1[[#This Row],[Tổng giá trị]],0)</f>
        <v>1093025</v>
      </c>
      <c r="P71" s="7">
        <f>IF(Table1[[#This Row],[Số còn phải thu ĐK]]&lt;&gt;0,0,IF(Table1[[#This Row],[Phân loại]]="Bán hàng",Table1[[#This Row],[Tổng giá trị]],-Table1[[#This Row],[Tổng giá trị]]))</f>
        <v>0</v>
      </c>
      <c r="Q71" s="33">
        <f t="shared" si="66"/>
        <v>1093025</v>
      </c>
      <c r="R71" s="7">
        <f>Table1[[#This Row],[Số còn phải thu ĐK]]+Table1[[#This Row],[Giá Trị HD sau CK]]-Table1[[#This Row],[Số tiền đã thu]]</f>
        <v>0</v>
      </c>
      <c r="S71" s="6">
        <f>IF(Table1[[#This Row],[Ngày hóa đơn]]&lt;&gt;"",Table1[[#This Row],[Ngày hóa đơn]],IF(Table1[[#This Row],[Ngày hạch toán]]&lt;&gt;"",Table1[[#This Row],[Ngày hạch toán]],""))</f>
        <v>46010</v>
      </c>
      <c r="T71" s="7"/>
      <c r="U71" s="6">
        <f>IF(Table1[[#This Row],[Ngày tính CN]]="","",S71+T71)</f>
        <v>46010</v>
      </c>
      <c r="V71" s="33">
        <f ca="1">IF(Table1[[#This Row],[Hạn thanh toán]]="","",IF((U71-NOW())&lt;0,0,(U71-NOW())))</f>
        <v>0</v>
      </c>
      <c r="W71" s="33"/>
      <c r="X71" s="33" t="str">
        <f t="shared" ca="1" si="67"/>
        <v/>
      </c>
      <c r="Y71" s="2" t="str">
        <f t="shared" si="68"/>
        <v>Đã thanh toán</v>
      </c>
      <c r="Z71" s="46">
        <f t="shared" si="69"/>
        <v>46010</v>
      </c>
      <c r="AA71" s="46">
        <f t="shared" si="70"/>
        <v>46080</v>
      </c>
      <c r="AD71" s="2" t="str">
        <f>VLOOKUP($A71,MA_KH!$A:$V,MA_KH!U$1,0)</f>
        <v>LOTTE</v>
      </c>
      <c r="AE71" s="2" t="str">
        <f>VLOOKUP($A71,MA_KH!$A:$V,MA_KH!V$1,0)</f>
        <v>CÔNG TY CỔ PHẦN TRUNG TÂM THƯƠNG MẠI LOTTE VIỆT NAM</v>
      </c>
      <c r="AF71" s="2" t="str">
        <f>VLOOKUP($A71,MA_KH!$A:$V,MA_KH!H$1,0)</f>
        <v>SG023</v>
      </c>
      <c r="AG71" s="96">
        <f>VALUE(Table1[[#This Row],[Số hóa đơn]])</f>
        <v>85291</v>
      </c>
      <c r="AH71" s="94">
        <f>_xlfn.XLOOKUP(Table1[[#This Row],[Column1]],CTTT_Lotte!R:R,CTTT_Lotte!O:O)</f>
        <v>46080</v>
      </c>
    </row>
    <row r="72" spans="1:34" ht="25.5" hidden="1" customHeight="1" x14ac:dyDescent="0.2">
      <c r="A72" s="29" t="s">
        <v>10299</v>
      </c>
      <c r="B72" s="29" t="s">
        <v>355</v>
      </c>
      <c r="C72" s="35">
        <v>46011</v>
      </c>
      <c r="D72" s="29" t="s">
        <v>8933</v>
      </c>
      <c r="E72" s="35">
        <v>46011</v>
      </c>
      <c r="F72" s="29">
        <v>85747</v>
      </c>
      <c r="G72" s="29" t="s">
        <v>8934</v>
      </c>
      <c r="H72" s="36">
        <v>6072360</v>
      </c>
      <c r="I72" s="32">
        <v>0</v>
      </c>
      <c r="J72" s="36">
        <v>485789</v>
      </c>
      <c r="K72" s="36">
        <v>6558149</v>
      </c>
      <c r="L72" s="7" t="s">
        <v>42</v>
      </c>
      <c r="M72" s="6">
        <v>46063</v>
      </c>
      <c r="O72" s="33">
        <f>IF(Table1[[#This Row],[Phân loại]]="Tồn đầu kỳ",Table1[[#This Row],[Tổng giá trị]],0)</f>
        <v>6558149</v>
      </c>
      <c r="P72" s="7">
        <f>IF(Table1[[#This Row],[Số còn phải thu ĐK]]&lt;&gt;0,0,IF(Table1[[#This Row],[Phân loại]]="Bán hàng",Table1[[#This Row],[Tổng giá trị]],-Table1[[#This Row],[Tổng giá trị]]))</f>
        <v>0</v>
      </c>
      <c r="Q72" s="33">
        <f t="shared" ref="Q72:Q73" si="71">IF(M72&lt;&gt;"",IF(O72&lt;&gt;0,O72,P72),0)</f>
        <v>6558149</v>
      </c>
      <c r="R72" s="7">
        <f>Table1[[#This Row],[Số còn phải thu ĐK]]+Table1[[#This Row],[Giá Trị HD sau CK]]-Table1[[#This Row],[Số tiền đã thu]]</f>
        <v>0</v>
      </c>
      <c r="S72" s="6">
        <f>IF(Table1[[#This Row],[Ngày hóa đơn]]&lt;&gt;"",Table1[[#This Row],[Ngày hóa đơn]],IF(Table1[[#This Row],[Ngày hạch toán]]&lt;&gt;"",Table1[[#This Row],[Ngày hạch toán]],""))</f>
        <v>46011</v>
      </c>
      <c r="T72" s="7"/>
      <c r="U72" s="6">
        <f>IF(Table1[[#This Row],[Ngày tính CN]]="","",S72+T72)</f>
        <v>46011</v>
      </c>
      <c r="V72" s="33">
        <f ca="1">IF(Table1[[#This Row],[Hạn thanh toán]]="","",IF((U72-NOW())&lt;0,0,(U72-NOW())))</f>
        <v>0</v>
      </c>
      <c r="W72" s="33"/>
      <c r="X72" s="33" t="str">
        <f t="shared" ref="X72:X73" ca="1" si="72">IF(OR(U72="",R72=0),"",IF((U72-NOW())&lt;0,-(U72-NOW()),0))</f>
        <v/>
      </c>
      <c r="Y72" s="2" t="str">
        <f t="shared" ref="Y72:Y73" si="73">IF(R72=0,"Đã thanh toán",IF(X72="","",IF(X72&lt;=0,"Chưa đến hạn thanh toán",IF(X72&lt;=30,"Nợ quá hạn 30 ngày",IF(X72&lt;=60,"Nợ quá hạn từ 30 ngày đến 60 ngày",IF(X72&lt;=90,"Nợ quá hạn từ 60 ngày đến 90 ngày",IF(X72&lt;=120,"Nợ quá hạn từ 90 ngày đến 120 ngày","Nợ quá hạn hơn 120 ngày có khả năng mất thanh toán")))))))</f>
        <v>Đã thanh toán</v>
      </c>
      <c r="Z72" s="46">
        <f t="shared" si="69"/>
        <v>46011</v>
      </c>
      <c r="AA72" s="46">
        <f t="shared" si="70"/>
        <v>46063</v>
      </c>
      <c r="AD72" s="2" t="str">
        <f>VLOOKUP($A72,MA_KH!$A:$V,MA_KH!U$1,0)</f>
        <v>LOTTE</v>
      </c>
      <c r="AE72" s="2" t="str">
        <f>VLOOKUP($A72,MA_KH!$A:$V,MA_KH!V$1,0)</f>
        <v>CÔNG TY CỔ PHẦN TRUNG TÂM THƯƠNG MẠI LOTTE VIỆT NAM</v>
      </c>
      <c r="AF72" s="2" t="str">
        <f>VLOOKUP($A72,MA_KH!$A:$V,MA_KH!H$1,0)</f>
        <v>SG011</v>
      </c>
      <c r="AG72" s="96">
        <f>VALUE(Table1[[#This Row],[Số hóa đơn]])</f>
        <v>85747</v>
      </c>
      <c r="AH72" s="94">
        <f>_xlfn.XLOOKUP(Table1[[#This Row],[Column1]],CTTT_Lotte!R:R,CTTT_Lotte!O:O)</f>
        <v>46063</v>
      </c>
    </row>
    <row r="73" spans="1:34" ht="25.5" hidden="1" customHeight="1" x14ac:dyDescent="0.2">
      <c r="A73" s="37" t="s">
        <v>10289</v>
      </c>
      <c r="B73" s="37" t="s">
        <v>752</v>
      </c>
      <c r="C73" s="38">
        <v>46011</v>
      </c>
      <c r="D73" s="37" t="s">
        <v>8931</v>
      </c>
      <c r="E73" s="38">
        <v>46011</v>
      </c>
      <c r="F73" s="37">
        <v>85748</v>
      </c>
      <c r="G73" s="37" t="s">
        <v>8932</v>
      </c>
      <c r="H73" s="39">
        <v>1012060</v>
      </c>
      <c r="I73" s="40">
        <v>0</v>
      </c>
      <c r="J73" s="39">
        <v>80965</v>
      </c>
      <c r="K73" s="39">
        <v>1093025</v>
      </c>
      <c r="L73" s="7" t="s">
        <v>42</v>
      </c>
      <c r="M73" s="6">
        <v>46063</v>
      </c>
      <c r="O73" s="33">
        <f>IF(Table1[[#This Row],[Phân loại]]="Tồn đầu kỳ",Table1[[#This Row],[Tổng giá trị]],0)</f>
        <v>1093025</v>
      </c>
      <c r="P73" s="7">
        <f>IF(Table1[[#This Row],[Số còn phải thu ĐK]]&lt;&gt;0,0,IF(Table1[[#This Row],[Phân loại]]="Bán hàng",Table1[[#This Row],[Tổng giá trị]],-Table1[[#This Row],[Tổng giá trị]]))</f>
        <v>0</v>
      </c>
      <c r="Q73" s="33">
        <f t="shared" si="71"/>
        <v>1093025</v>
      </c>
      <c r="R73" s="7">
        <f>Table1[[#This Row],[Số còn phải thu ĐK]]+Table1[[#This Row],[Giá Trị HD sau CK]]-Table1[[#This Row],[Số tiền đã thu]]</f>
        <v>0</v>
      </c>
      <c r="S73" s="6">
        <f>IF(Table1[[#This Row],[Ngày hóa đơn]]&lt;&gt;"",Table1[[#This Row],[Ngày hóa đơn]],IF(Table1[[#This Row],[Ngày hạch toán]]&lt;&gt;"",Table1[[#This Row],[Ngày hạch toán]],""))</f>
        <v>46011</v>
      </c>
      <c r="T73" s="7"/>
      <c r="U73" s="6">
        <f>IF(Table1[[#This Row],[Ngày tính CN]]="","",S73+T73)</f>
        <v>46011</v>
      </c>
      <c r="V73" s="33">
        <f ca="1">IF(Table1[[#This Row],[Hạn thanh toán]]="","",IF((U73-NOW())&lt;0,0,(U73-NOW())))</f>
        <v>0</v>
      </c>
      <c r="W73" s="33"/>
      <c r="X73" s="33" t="str">
        <f t="shared" ca="1" si="72"/>
        <v/>
      </c>
      <c r="Y73" s="2" t="str">
        <f t="shared" si="73"/>
        <v>Đã thanh toán</v>
      </c>
      <c r="Z73" s="46">
        <f t="shared" si="69"/>
        <v>46011</v>
      </c>
      <c r="AA73" s="46">
        <f t="shared" si="70"/>
        <v>46063</v>
      </c>
      <c r="AD73" s="2" t="str">
        <f>VLOOKUP($A73,MA_KH!$A:$V,MA_KH!U$1,0)</f>
        <v>LOTTE</v>
      </c>
      <c r="AE73" s="2" t="str">
        <f>VLOOKUP($A73,MA_KH!$A:$V,MA_KH!V$1,0)</f>
        <v>CÔNG TY CỔ PHẦN TRUNG TÂM THƯƠNG MẠI LOTTE VIỆT NAM</v>
      </c>
      <c r="AF73" s="2" t="str">
        <f>VLOOKUP($A73,MA_KH!$A:$V,MA_KH!H$1,0)</f>
        <v>SG011</v>
      </c>
      <c r="AG73" s="96">
        <f>VALUE(Table1[[#This Row],[Số hóa đơn]])</f>
        <v>85748</v>
      </c>
      <c r="AH73" s="94">
        <f>_xlfn.XLOOKUP(Table1[[#This Row],[Column1]],CTTT_Lotte!R:R,CTTT_Lotte!O:O)</f>
        <v>46063</v>
      </c>
    </row>
    <row r="74" spans="1:34" ht="25.5" hidden="1" customHeight="1" x14ac:dyDescent="0.2">
      <c r="A74" s="37" t="s">
        <v>10297</v>
      </c>
      <c r="B74" s="37" t="s">
        <v>439</v>
      </c>
      <c r="C74" s="38">
        <v>46013</v>
      </c>
      <c r="D74" s="37" t="s">
        <v>8937</v>
      </c>
      <c r="E74" s="38">
        <v>46013</v>
      </c>
      <c r="F74" s="37">
        <v>85928</v>
      </c>
      <c r="G74" s="37" t="s">
        <v>8938</v>
      </c>
      <c r="H74" s="39">
        <v>2004940</v>
      </c>
      <c r="I74" s="40">
        <v>0</v>
      </c>
      <c r="J74" s="39">
        <v>160395</v>
      </c>
      <c r="K74" s="39">
        <v>2165335</v>
      </c>
      <c r="L74" s="7" t="s">
        <v>42</v>
      </c>
      <c r="M74" s="6">
        <v>46063</v>
      </c>
      <c r="O74" s="33">
        <f>IF(Table1[[#This Row],[Phân loại]]="Tồn đầu kỳ",Table1[[#This Row],[Tổng giá trị]],0)</f>
        <v>2165335</v>
      </c>
      <c r="P74" s="7">
        <f>IF(Table1[[#This Row],[Số còn phải thu ĐK]]&lt;&gt;0,0,IF(Table1[[#This Row],[Phân loại]]="Bán hàng",Table1[[#This Row],[Tổng giá trị]],-Table1[[#This Row],[Tổng giá trị]]))</f>
        <v>0</v>
      </c>
      <c r="Q74" s="33">
        <f>IF(M74&lt;&gt;"",IF(O74&lt;&gt;0,O74,P74),0)</f>
        <v>2165335</v>
      </c>
      <c r="R74" s="7">
        <f>Table1[[#This Row],[Số còn phải thu ĐK]]+Table1[[#This Row],[Giá Trị HD sau CK]]-Table1[[#This Row],[Số tiền đã thu]]</f>
        <v>0</v>
      </c>
      <c r="S74" s="6">
        <f>IF(Table1[[#This Row],[Ngày hóa đơn]]&lt;&gt;"",Table1[[#This Row],[Ngày hóa đơn]],IF(Table1[[#This Row],[Ngày hạch toán]]&lt;&gt;"",Table1[[#This Row],[Ngày hạch toán]],""))</f>
        <v>46013</v>
      </c>
      <c r="T74" s="7"/>
      <c r="U74" s="6">
        <f>IF(Table1[[#This Row],[Ngày tính CN]]="","",S74+T74)</f>
        <v>46013</v>
      </c>
      <c r="V74" s="33">
        <f ca="1">IF(Table1[[#This Row],[Hạn thanh toán]]="","",IF((U74-NOW())&lt;0,0,(U74-NOW())))</f>
        <v>0</v>
      </c>
      <c r="W74" s="33"/>
      <c r="X74" s="33" t="str">
        <f ca="1">IF(OR(U74="",R74=0),"",IF((U74-NOW())&lt;0,-(U74-NOW()),0))</f>
        <v/>
      </c>
      <c r="Y74" s="2" t="str">
        <f>IF(R74=0,"Đã thanh toán",IF(X74="","",IF(X74&lt;=0,"Chưa đến hạn thanh toán",IF(X74&lt;=30,"Nợ quá hạn 30 ngày",IF(X74&lt;=60,"Nợ quá hạn từ 30 ngày đến 60 ngày",IF(X74&lt;=90,"Nợ quá hạn từ 60 ngày đến 90 ngày",IF(X74&lt;=120,"Nợ quá hạn từ 90 ngày đến 120 ngày","Nợ quá hạn hơn 120 ngày có khả năng mất thanh toán")))))))</f>
        <v>Đã thanh toán</v>
      </c>
      <c r="Z74" s="46">
        <f t="shared" si="69"/>
        <v>46013</v>
      </c>
      <c r="AA74" s="46">
        <f t="shared" si="70"/>
        <v>46063</v>
      </c>
      <c r="AD74" s="2" t="str">
        <f>VLOOKUP($A74,MA_KH!$A:$V,MA_KH!U$1,0)</f>
        <v>LOTTE</v>
      </c>
      <c r="AE74" s="2" t="str">
        <f>VLOOKUP($A74,MA_KH!$A:$V,MA_KH!V$1,0)</f>
        <v>CÔNG TY CỔ PHẦN TRUNG TÂM THƯƠNG MẠI LOTTE VIỆT NAM</v>
      </c>
      <c r="AF74" s="2" t="str">
        <f>VLOOKUP($A74,MA_KH!$A:$V,MA_KH!H$1,0)</f>
        <v>HN008</v>
      </c>
      <c r="AG74" s="96">
        <f>VALUE(Table1[[#This Row],[Số hóa đơn]])</f>
        <v>85928</v>
      </c>
      <c r="AH74" s="94">
        <f>_xlfn.XLOOKUP(Table1[[#This Row],[Column1]],CTTT_Lotte!R:R,CTTT_Lotte!O:O)</f>
        <v>46063</v>
      </c>
    </row>
    <row r="75" spans="1:34" ht="25.5" hidden="1" customHeight="1" x14ac:dyDescent="0.2">
      <c r="A75" s="37" t="s">
        <v>10295</v>
      </c>
      <c r="B75" s="37" t="s">
        <v>560</v>
      </c>
      <c r="C75" s="38">
        <v>46013</v>
      </c>
      <c r="D75" s="37" t="s">
        <v>8935</v>
      </c>
      <c r="E75" s="38">
        <v>46013</v>
      </c>
      <c r="F75" s="37">
        <v>85940</v>
      </c>
      <c r="G75" s="37" t="s">
        <v>8936</v>
      </c>
      <c r="H75" s="39">
        <v>1478505</v>
      </c>
      <c r="I75" s="40">
        <v>0</v>
      </c>
      <c r="J75" s="39">
        <v>118280</v>
      </c>
      <c r="K75" s="39">
        <v>1596785</v>
      </c>
      <c r="L75" s="7" t="s">
        <v>42</v>
      </c>
      <c r="M75" s="6">
        <v>46063</v>
      </c>
      <c r="O75" s="33">
        <f>IF(Table1[[#This Row],[Phân loại]]="Tồn đầu kỳ",Table1[[#This Row],[Tổng giá trị]],0)</f>
        <v>1596785</v>
      </c>
      <c r="P75" s="7">
        <f>IF(Table1[[#This Row],[Số còn phải thu ĐK]]&lt;&gt;0,0,IF(Table1[[#This Row],[Phân loại]]="Bán hàng",Table1[[#This Row],[Tổng giá trị]],-Table1[[#This Row],[Tổng giá trị]]))</f>
        <v>0</v>
      </c>
      <c r="Q75" s="33">
        <f>IF(M75&lt;&gt;"",IF(O75&lt;&gt;0,O75,P75),0)</f>
        <v>1596785</v>
      </c>
      <c r="R75" s="7">
        <f>Table1[[#This Row],[Số còn phải thu ĐK]]+Table1[[#This Row],[Giá Trị HD sau CK]]-Table1[[#This Row],[Số tiền đã thu]]</f>
        <v>0</v>
      </c>
      <c r="S75" s="6">
        <f>IF(Table1[[#This Row],[Ngày hóa đơn]]&lt;&gt;"",Table1[[#This Row],[Ngày hóa đơn]],IF(Table1[[#This Row],[Ngày hạch toán]]&lt;&gt;"",Table1[[#This Row],[Ngày hạch toán]],""))</f>
        <v>46013</v>
      </c>
      <c r="T75" s="7"/>
      <c r="U75" s="6">
        <f>IF(Table1[[#This Row],[Ngày tính CN]]="","",S75+T75)</f>
        <v>46013</v>
      </c>
      <c r="V75" s="33">
        <f ca="1">IF(Table1[[#This Row],[Hạn thanh toán]]="","",IF((U75-NOW())&lt;0,0,(U75-NOW())))</f>
        <v>0</v>
      </c>
      <c r="W75" s="33"/>
      <c r="X75" s="33" t="str">
        <f ca="1">IF(OR(U75="",R75=0),"",IF((U75-NOW())&lt;0,-(U75-NOW()),0))</f>
        <v/>
      </c>
      <c r="Y75" s="2" t="str">
        <f>IF(R75=0,"Đã thanh toán",IF(X75="","",IF(X75&lt;=0,"Chưa đến hạn thanh toán",IF(X75&lt;=30,"Nợ quá hạn 30 ngày",IF(X75&lt;=60,"Nợ quá hạn từ 30 ngày đến 60 ngày",IF(X75&lt;=90,"Nợ quá hạn từ 60 ngày đến 90 ngày",IF(X75&lt;=120,"Nợ quá hạn từ 90 ngày đến 120 ngày","Nợ quá hạn hơn 120 ngày có khả năng mất thanh toán")))))))</f>
        <v>Đã thanh toán</v>
      </c>
      <c r="Z75" s="46">
        <f t="shared" si="69"/>
        <v>46013</v>
      </c>
      <c r="AA75" s="46">
        <f t="shared" si="70"/>
        <v>46063</v>
      </c>
      <c r="AD75" s="2" t="str">
        <f>VLOOKUP($A75,MA_KH!$A:$V,MA_KH!U$1,0)</f>
        <v>LOTTE</v>
      </c>
      <c r="AE75" s="2" t="str">
        <f>VLOOKUP($A75,MA_KH!$A:$V,MA_KH!V$1,0)</f>
        <v>CÔNG TY CỔ PHẦN TRUNG TÂM THƯƠNG MẠI LOTTE VIỆT NAM</v>
      </c>
      <c r="AF75" s="2" t="str">
        <f>VLOOKUP($A75,MA_KH!$A:$V,MA_KH!H$1,0)</f>
        <v>HN008</v>
      </c>
      <c r="AG75" s="96">
        <f>VALUE(Table1[[#This Row],[Số hóa đơn]])</f>
        <v>85940</v>
      </c>
      <c r="AH75" s="94">
        <f>_xlfn.XLOOKUP(Table1[[#This Row],[Column1]],CTTT_Lotte!R:R,CTTT_Lotte!O:O)</f>
        <v>46063</v>
      </c>
    </row>
    <row r="76" spans="1:34" ht="25.5" hidden="1" customHeight="1" x14ac:dyDescent="0.2">
      <c r="A76" s="37" t="s">
        <v>10291</v>
      </c>
      <c r="B76" s="37" t="s">
        <v>511</v>
      </c>
      <c r="C76" s="38">
        <v>46014</v>
      </c>
      <c r="D76" s="37" t="s">
        <v>8939</v>
      </c>
      <c r="E76" s="38">
        <v>46014</v>
      </c>
      <c r="F76" s="37">
        <v>86040</v>
      </c>
      <c r="G76" s="37" t="s">
        <v>8940</v>
      </c>
      <c r="H76" s="39">
        <v>4029060</v>
      </c>
      <c r="I76" s="40">
        <v>0</v>
      </c>
      <c r="J76" s="39">
        <v>322325</v>
      </c>
      <c r="K76" s="39">
        <v>4351385</v>
      </c>
      <c r="L76" s="7" t="s">
        <v>42</v>
      </c>
      <c r="M76" s="6">
        <v>46080</v>
      </c>
      <c r="O76" s="33">
        <f>IF(Table1[[#This Row],[Phân loại]]="Tồn đầu kỳ",Table1[[#This Row],[Tổng giá trị]],0)</f>
        <v>4351385</v>
      </c>
      <c r="P76" s="7">
        <f>IF(Table1[[#This Row],[Số còn phải thu ĐK]]&lt;&gt;0,0,IF(Table1[[#This Row],[Phân loại]]="Bán hàng",Table1[[#This Row],[Tổng giá trị]],-Table1[[#This Row],[Tổng giá trị]]))</f>
        <v>0</v>
      </c>
      <c r="Q76" s="33">
        <f>IF(M76&lt;&gt;"",IF(O76&lt;&gt;0,O76,P76),0)</f>
        <v>4351385</v>
      </c>
      <c r="R76" s="7">
        <f>Table1[[#This Row],[Số còn phải thu ĐK]]+Table1[[#This Row],[Giá Trị HD sau CK]]-Table1[[#This Row],[Số tiền đã thu]]</f>
        <v>0</v>
      </c>
      <c r="S76" s="6">
        <f>IF(Table1[[#This Row],[Ngày hóa đơn]]&lt;&gt;"",Table1[[#This Row],[Ngày hóa đơn]],IF(Table1[[#This Row],[Ngày hạch toán]]&lt;&gt;"",Table1[[#This Row],[Ngày hạch toán]],""))</f>
        <v>46014</v>
      </c>
      <c r="T76" s="7"/>
      <c r="U76" s="6">
        <f>IF(Table1[[#This Row],[Ngày tính CN]]="","",S76+T76)</f>
        <v>46014</v>
      </c>
      <c r="V76" s="33">
        <f ca="1">IF(Table1[[#This Row],[Hạn thanh toán]]="","",IF((U76-NOW())&lt;0,0,(U76-NOW())))</f>
        <v>0</v>
      </c>
      <c r="W76" s="33"/>
      <c r="X76" s="33" t="str">
        <f ca="1">IF(OR(U76="",R76=0),"",IF((U76-NOW())&lt;0,-(U76-NOW()),0))</f>
        <v/>
      </c>
      <c r="Y76" s="2" t="str">
        <f>IF(R76=0,"Đã thanh toán",IF(X76="","",IF(X76&lt;=0,"Chưa đến hạn thanh toán",IF(X76&lt;=30,"Nợ quá hạn 30 ngày",IF(X76&lt;=60,"Nợ quá hạn từ 30 ngày đến 60 ngày",IF(X76&lt;=90,"Nợ quá hạn từ 60 ngày đến 90 ngày",IF(X76&lt;=120,"Nợ quá hạn từ 90 ngày đến 120 ngày","Nợ quá hạn hơn 120 ngày có khả năng mất thanh toán")))))))</f>
        <v>Đã thanh toán</v>
      </c>
      <c r="Z76" s="46">
        <f t="shared" si="69"/>
        <v>46014</v>
      </c>
      <c r="AA76" s="46">
        <f t="shared" si="70"/>
        <v>46080</v>
      </c>
      <c r="AD76" s="2" t="str">
        <f>VLOOKUP($A76,MA_KH!$A:$V,MA_KH!U$1,0)</f>
        <v>LOTTE</v>
      </c>
      <c r="AE76" s="2" t="str">
        <f>VLOOKUP($A76,MA_KH!$A:$V,MA_KH!V$1,0)</f>
        <v>CÔNG TY CỔ PHẦN TRUNG TÂM THƯƠNG MẠI LOTTE VIỆT NAM</v>
      </c>
      <c r="AF76" s="2" t="str">
        <f>VLOOKUP($A76,MA_KH!$A:$V,MA_KH!H$1,0)</f>
        <v>SG023</v>
      </c>
      <c r="AG76" s="96">
        <f>VALUE(Table1[[#This Row],[Số hóa đơn]])</f>
        <v>86040</v>
      </c>
      <c r="AH76" s="94">
        <f>_xlfn.XLOOKUP(Table1[[#This Row],[Column1]],CTTT_Lotte!R:R,CTTT_Lotte!O:O)</f>
        <v>46080</v>
      </c>
    </row>
    <row r="77" spans="1:34" ht="25.5" hidden="1" customHeight="1" x14ac:dyDescent="0.2">
      <c r="A77" s="29" t="s">
        <v>10297</v>
      </c>
      <c r="B77" s="29" t="s">
        <v>439</v>
      </c>
      <c r="C77" s="35">
        <v>46016</v>
      </c>
      <c r="D77" s="29" t="s">
        <v>8941</v>
      </c>
      <c r="E77" s="35">
        <v>46016</v>
      </c>
      <c r="F77" s="29">
        <v>87248</v>
      </c>
      <c r="G77" s="29" t="s">
        <v>8942</v>
      </c>
      <c r="H77" s="36">
        <v>1508500</v>
      </c>
      <c r="I77" s="32">
        <v>0</v>
      </c>
      <c r="J77" s="36">
        <v>120680</v>
      </c>
      <c r="K77" s="36">
        <v>1629180</v>
      </c>
      <c r="L77" s="7" t="s">
        <v>42</v>
      </c>
      <c r="M77" s="6">
        <v>46063</v>
      </c>
      <c r="O77" s="33">
        <f>IF(Table1[[#This Row],[Phân loại]]="Tồn đầu kỳ",Table1[[#This Row],[Tổng giá trị]],0)</f>
        <v>1629180</v>
      </c>
      <c r="P77" s="7">
        <f>IF(Table1[[#This Row],[Số còn phải thu ĐK]]&lt;&gt;0,0,IF(Table1[[#This Row],[Phân loại]]="Bán hàng",Table1[[#This Row],[Tổng giá trị]],-Table1[[#This Row],[Tổng giá trị]]))</f>
        <v>0</v>
      </c>
      <c r="Q77" s="33">
        <f t="shared" ref="Q77:Q78" si="74">IF(M77&lt;&gt;"",IF(O77&lt;&gt;0,O77,P77),0)</f>
        <v>1629180</v>
      </c>
      <c r="R77" s="7">
        <f>Table1[[#This Row],[Số còn phải thu ĐK]]+Table1[[#This Row],[Giá Trị HD sau CK]]-Table1[[#This Row],[Số tiền đã thu]]</f>
        <v>0</v>
      </c>
      <c r="S77" s="6">
        <f>IF(Table1[[#This Row],[Ngày hóa đơn]]&lt;&gt;"",Table1[[#This Row],[Ngày hóa đơn]],IF(Table1[[#This Row],[Ngày hạch toán]]&lt;&gt;"",Table1[[#This Row],[Ngày hạch toán]],""))</f>
        <v>46016</v>
      </c>
      <c r="T77" s="7"/>
      <c r="U77" s="6">
        <f>IF(Table1[[#This Row],[Ngày tính CN]]="","",S77+T77)</f>
        <v>46016</v>
      </c>
      <c r="V77" s="33">
        <f ca="1">IF(Table1[[#This Row],[Hạn thanh toán]]="","",IF((U77-NOW())&lt;0,0,(U77-NOW())))</f>
        <v>0</v>
      </c>
      <c r="W77" s="33"/>
      <c r="X77" s="33" t="str">
        <f t="shared" ref="X77:X78" ca="1" si="75">IF(OR(U77="",R77=0),"",IF((U77-NOW())&lt;0,-(U77-NOW()),0))</f>
        <v/>
      </c>
      <c r="Y77" s="2" t="str">
        <f t="shared" ref="Y77:Y78" si="76">IF(R77=0,"Đã thanh toán",IF(X77="","",IF(X77&lt;=0,"Chưa đến hạn thanh toán",IF(X77&lt;=30,"Nợ quá hạn 30 ngày",IF(X77&lt;=60,"Nợ quá hạn từ 30 ngày đến 60 ngày",IF(X77&lt;=90,"Nợ quá hạn từ 60 ngày đến 90 ngày",IF(X77&lt;=120,"Nợ quá hạn từ 90 ngày đến 120 ngày","Nợ quá hạn hơn 120 ngày có khả năng mất thanh toán")))))))</f>
        <v>Đã thanh toán</v>
      </c>
      <c r="Z77" s="46">
        <f t="shared" si="69"/>
        <v>46016</v>
      </c>
      <c r="AA77" s="46">
        <f t="shared" si="70"/>
        <v>46063</v>
      </c>
      <c r="AD77" s="2" t="str">
        <f>VLOOKUP($A77,MA_KH!$A:$V,MA_KH!U$1,0)</f>
        <v>LOTTE</v>
      </c>
      <c r="AE77" s="2" t="str">
        <f>VLOOKUP($A77,MA_KH!$A:$V,MA_KH!V$1,0)</f>
        <v>CÔNG TY CỔ PHẦN TRUNG TÂM THƯƠNG MẠI LOTTE VIỆT NAM</v>
      </c>
      <c r="AF77" s="2" t="str">
        <f>VLOOKUP($A77,MA_KH!$A:$V,MA_KH!H$1,0)</f>
        <v>HN008</v>
      </c>
      <c r="AG77" s="96">
        <f>VALUE(Table1[[#This Row],[Số hóa đơn]])</f>
        <v>87248</v>
      </c>
      <c r="AH77" s="94">
        <f>_xlfn.XLOOKUP(Table1[[#This Row],[Column1]],CTTT_Lotte!R:R,CTTT_Lotte!O:O)</f>
        <v>46063</v>
      </c>
    </row>
    <row r="78" spans="1:34" ht="25.5" hidden="1" customHeight="1" x14ac:dyDescent="0.2">
      <c r="A78" s="37" t="s">
        <v>10297</v>
      </c>
      <c r="B78" s="37" t="s">
        <v>439</v>
      </c>
      <c r="C78" s="38">
        <v>46016</v>
      </c>
      <c r="D78" s="37" t="s">
        <v>8945</v>
      </c>
      <c r="E78" s="38">
        <v>46016</v>
      </c>
      <c r="F78" s="37">
        <v>87253</v>
      </c>
      <c r="G78" s="37" t="s">
        <v>8946</v>
      </c>
      <c r="H78" s="39">
        <v>1478505</v>
      </c>
      <c r="I78" s="40">
        <v>0</v>
      </c>
      <c r="J78" s="39">
        <v>118280</v>
      </c>
      <c r="K78" s="39">
        <v>1596785</v>
      </c>
      <c r="L78" s="7" t="s">
        <v>42</v>
      </c>
      <c r="M78" s="6">
        <v>46063</v>
      </c>
      <c r="O78" s="33">
        <f>IF(Table1[[#This Row],[Phân loại]]="Tồn đầu kỳ",Table1[[#This Row],[Tổng giá trị]],0)</f>
        <v>1596785</v>
      </c>
      <c r="P78" s="7">
        <f>IF(Table1[[#This Row],[Số còn phải thu ĐK]]&lt;&gt;0,0,IF(Table1[[#This Row],[Phân loại]]="Bán hàng",Table1[[#This Row],[Tổng giá trị]],-Table1[[#This Row],[Tổng giá trị]]))</f>
        <v>0</v>
      </c>
      <c r="Q78" s="33">
        <f t="shared" si="74"/>
        <v>1596785</v>
      </c>
      <c r="R78" s="7">
        <f>Table1[[#This Row],[Số còn phải thu ĐK]]+Table1[[#This Row],[Giá Trị HD sau CK]]-Table1[[#This Row],[Số tiền đã thu]]</f>
        <v>0</v>
      </c>
      <c r="S78" s="6">
        <f>IF(Table1[[#This Row],[Ngày hóa đơn]]&lt;&gt;"",Table1[[#This Row],[Ngày hóa đơn]],IF(Table1[[#This Row],[Ngày hạch toán]]&lt;&gt;"",Table1[[#This Row],[Ngày hạch toán]],""))</f>
        <v>46016</v>
      </c>
      <c r="T78" s="7"/>
      <c r="U78" s="6">
        <f>IF(Table1[[#This Row],[Ngày tính CN]]="","",S78+T78)</f>
        <v>46016</v>
      </c>
      <c r="V78" s="33">
        <f ca="1">IF(Table1[[#This Row],[Hạn thanh toán]]="","",IF((U78-NOW())&lt;0,0,(U78-NOW())))</f>
        <v>0</v>
      </c>
      <c r="W78" s="33"/>
      <c r="X78" s="33" t="str">
        <f t="shared" ca="1" si="75"/>
        <v/>
      </c>
      <c r="Y78" s="2" t="str">
        <f t="shared" si="76"/>
        <v>Đã thanh toán</v>
      </c>
      <c r="Z78" s="46">
        <f t="shared" si="69"/>
        <v>46016</v>
      </c>
      <c r="AA78" s="46">
        <f t="shared" si="70"/>
        <v>46063</v>
      </c>
      <c r="AD78" s="2" t="str">
        <f>VLOOKUP($A78,MA_KH!$A:$V,MA_KH!U$1,0)</f>
        <v>LOTTE</v>
      </c>
      <c r="AE78" s="2" t="str">
        <f>VLOOKUP($A78,MA_KH!$A:$V,MA_KH!V$1,0)</f>
        <v>CÔNG TY CỔ PHẦN TRUNG TÂM THƯƠNG MẠI LOTTE VIỆT NAM</v>
      </c>
      <c r="AF78" s="2" t="str">
        <f>VLOOKUP($A78,MA_KH!$A:$V,MA_KH!H$1,0)</f>
        <v>HN008</v>
      </c>
      <c r="AG78" s="96">
        <f>VALUE(Table1[[#This Row],[Số hóa đơn]])</f>
        <v>87253</v>
      </c>
      <c r="AH78" s="94">
        <f>_xlfn.XLOOKUP(Table1[[#This Row],[Column1]],CTTT_Lotte!R:R,CTTT_Lotte!O:O)</f>
        <v>46063</v>
      </c>
    </row>
    <row r="79" spans="1:34" ht="25.5" hidden="1" customHeight="1" x14ac:dyDescent="0.2">
      <c r="A79" s="29" t="s">
        <v>10299</v>
      </c>
      <c r="B79" s="29" t="s">
        <v>355</v>
      </c>
      <c r="C79" s="35">
        <v>46016</v>
      </c>
      <c r="D79" s="29" t="s">
        <v>8955</v>
      </c>
      <c r="E79" s="35">
        <v>46016</v>
      </c>
      <c r="F79" s="29">
        <v>86206</v>
      </c>
      <c r="G79" s="29" t="s">
        <v>8956</v>
      </c>
      <c r="H79" s="36">
        <v>6072360</v>
      </c>
      <c r="I79" s="32">
        <v>0</v>
      </c>
      <c r="J79" s="36">
        <v>485789</v>
      </c>
      <c r="K79" s="36">
        <v>6558149</v>
      </c>
      <c r="L79" s="7" t="s">
        <v>42</v>
      </c>
      <c r="M79" s="6">
        <v>46080</v>
      </c>
      <c r="O79" s="33">
        <f>IF(Table1[[#This Row],[Phân loại]]="Tồn đầu kỳ",Table1[[#This Row],[Tổng giá trị]],0)</f>
        <v>6558149</v>
      </c>
      <c r="P79" s="7">
        <f>IF(Table1[[#This Row],[Số còn phải thu ĐK]]&lt;&gt;0,0,IF(Table1[[#This Row],[Phân loại]]="Bán hàng",Table1[[#This Row],[Tổng giá trị]],-Table1[[#This Row],[Tổng giá trị]]))</f>
        <v>0</v>
      </c>
      <c r="Q79" s="33">
        <f t="shared" ref="Q79:Q81" si="77">IF(M79&lt;&gt;"",IF(O79&lt;&gt;0,O79,P79),0)</f>
        <v>6558149</v>
      </c>
      <c r="R79" s="7">
        <f>Table1[[#This Row],[Số còn phải thu ĐK]]+Table1[[#This Row],[Giá Trị HD sau CK]]-Table1[[#This Row],[Số tiền đã thu]]</f>
        <v>0</v>
      </c>
      <c r="S79" s="6">
        <f>IF(Table1[[#This Row],[Ngày hóa đơn]]&lt;&gt;"",Table1[[#This Row],[Ngày hóa đơn]],IF(Table1[[#This Row],[Ngày hạch toán]]&lt;&gt;"",Table1[[#This Row],[Ngày hạch toán]],""))</f>
        <v>46016</v>
      </c>
      <c r="T79" s="7"/>
      <c r="U79" s="6">
        <f>IF(Table1[[#This Row],[Ngày tính CN]]="","",S79+T79)</f>
        <v>46016</v>
      </c>
      <c r="V79" s="33">
        <f ca="1">IF(Table1[[#This Row],[Hạn thanh toán]]="","",IF((U79-NOW())&lt;0,0,(U79-NOW())))</f>
        <v>0</v>
      </c>
      <c r="W79" s="33"/>
      <c r="X79" s="33" t="str">
        <f t="shared" ref="X79:X81" ca="1" si="78">IF(OR(U79="",R79=0),"",IF((U79-NOW())&lt;0,-(U79-NOW()),0))</f>
        <v/>
      </c>
      <c r="Y79" s="2" t="str">
        <f t="shared" ref="Y79:Y81" si="79">IF(R79=0,"Đã thanh toán",IF(X79="","",IF(X79&lt;=0,"Chưa đến hạn thanh toán",IF(X79&lt;=30,"Nợ quá hạn 30 ngày",IF(X79&lt;=60,"Nợ quá hạn từ 30 ngày đến 60 ngày",IF(X79&lt;=90,"Nợ quá hạn từ 60 ngày đến 90 ngày",IF(X79&lt;=120,"Nợ quá hạn từ 90 ngày đến 120 ngày","Nợ quá hạn hơn 120 ngày có khả năng mất thanh toán")))))))</f>
        <v>Đã thanh toán</v>
      </c>
      <c r="Z79" s="46">
        <f t="shared" si="69"/>
        <v>46016</v>
      </c>
      <c r="AA79" s="46">
        <f t="shared" si="70"/>
        <v>46080</v>
      </c>
      <c r="AD79" s="2" t="str">
        <f>VLOOKUP($A79,MA_KH!$A:$V,MA_KH!U$1,0)</f>
        <v>LOTTE</v>
      </c>
      <c r="AE79" s="2" t="str">
        <f>VLOOKUP($A79,MA_KH!$A:$V,MA_KH!V$1,0)</f>
        <v>CÔNG TY CỔ PHẦN TRUNG TÂM THƯƠNG MẠI LOTTE VIỆT NAM</v>
      </c>
      <c r="AF79" s="2" t="str">
        <f>VLOOKUP($A79,MA_KH!$A:$V,MA_KH!H$1,0)</f>
        <v>SG011</v>
      </c>
      <c r="AG79" s="96">
        <f>VALUE(Table1[[#This Row],[Số hóa đơn]])</f>
        <v>86206</v>
      </c>
      <c r="AH79" s="94">
        <f>_xlfn.XLOOKUP(Table1[[#This Row],[Column1]],CTTT_Lotte!R:R,CTTT_Lotte!O:O)</f>
        <v>46080</v>
      </c>
    </row>
    <row r="80" spans="1:34" ht="25.5" hidden="1" customHeight="1" x14ac:dyDescent="0.2">
      <c r="A80" s="29" t="s">
        <v>10287</v>
      </c>
      <c r="B80" s="29" t="s">
        <v>612</v>
      </c>
      <c r="C80" s="35">
        <v>46016</v>
      </c>
      <c r="D80" s="29" t="s">
        <v>8943</v>
      </c>
      <c r="E80" s="35">
        <v>46016</v>
      </c>
      <c r="F80" s="29">
        <v>86207</v>
      </c>
      <c r="G80" s="29" t="s">
        <v>8944</v>
      </c>
      <c r="H80" s="36">
        <v>2917425</v>
      </c>
      <c r="I80" s="32">
        <v>0</v>
      </c>
      <c r="J80" s="36">
        <v>233394</v>
      </c>
      <c r="K80" s="36">
        <v>3150819</v>
      </c>
      <c r="L80" s="7" t="s">
        <v>42</v>
      </c>
      <c r="M80" s="6">
        <v>46063</v>
      </c>
      <c r="O80" s="33">
        <f>IF(Table1[[#This Row],[Phân loại]]="Tồn đầu kỳ",Table1[[#This Row],[Tổng giá trị]],0)</f>
        <v>3150819</v>
      </c>
      <c r="P80" s="7">
        <f>IF(Table1[[#This Row],[Số còn phải thu ĐK]]&lt;&gt;0,0,IF(Table1[[#This Row],[Phân loại]]="Bán hàng",Table1[[#This Row],[Tổng giá trị]],-Table1[[#This Row],[Tổng giá trị]]))</f>
        <v>0</v>
      </c>
      <c r="Q80" s="33">
        <f t="shared" si="77"/>
        <v>3150819</v>
      </c>
      <c r="R80" s="7">
        <f>Table1[[#This Row],[Số còn phải thu ĐK]]+Table1[[#This Row],[Giá Trị HD sau CK]]-Table1[[#This Row],[Số tiền đã thu]]</f>
        <v>0</v>
      </c>
      <c r="S80" s="6">
        <f>IF(Table1[[#This Row],[Ngày hóa đơn]]&lt;&gt;"",Table1[[#This Row],[Ngày hóa đơn]],IF(Table1[[#This Row],[Ngày hạch toán]]&lt;&gt;"",Table1[[#This Row],[Ngày hạch toán]],""))</f>
        <v>46016</v>
      </c>
      <c r="T80" s="7"/>
      <c r="U80" s="6">
        <f>IF(Table1[[#This Row],[Ngày tính CN]]="","",S80+T80)</f>
        <v>46016</v>
      </c>
      <c r="V80" s="33">
        <f ca="1">IF(Table1[[#This Row],[Hạn thanh toán]]="","",IF((U80-NOW())&lt;0,0,(U80-NOW())))</f>
        <v>0</v>
      </c>
      <c r="W80" s="33"/>
      <c r="X80" s="33" t="str">
        <f t="shared" ca="1" si="78"/>
        <v/>
      </c>
      <c r="Y80" s="2" t="str">
        <f t="shared" si="79"/>
        <v>Đã thanh toán</v>
      </c>
      <c r="Z80" s="46">
        <f t="shared" si="69"/>
        <v>46016</v>
      </c>
      <c r="AA80" s="46">
        <f t="shared" si="70"/>
        <v>46063</v>
      </c>
      <c r="AD80" s="2" t="str">
        <f>VLOOKUP($A80,MA_KH!$A:$V,MA_KH!U$1,0)</f>
        <v>LOTTE</v>
      </c>
      <c r="AE80" s="2" t="str">
        <f>VLOOKUP($A80,MA_KH!$A:$V,MA_KH!V$1,0)</f>
        <v>CÔNG TY CỔ PHẦN TRUNG TÂM THƯƠNG MẠI LOTTE VIỆT NAM</v>
      </c>
      <c r="AF80" s="2" t="str">
        <f>VLOOKUP($A80,MA_KH!$A:$V,MA_KH!H$1,0)</f>
        <v>SG011</v>
      </c>
      <c r="AG80" s="96">
        <f>VALUE(Table1[[#This Row],[Số hóa đơn]])</f>
        <v>86207</v>
      </c>
      <c r="AH80" s="94">
        <f>_xlfn.XLOOKUP(Table1[[#This Row],[Column1]],CTTT_Lotte!R:R,CTTT_Lotte!O:O)</f>
        <v>46063</v>
      </c>
    </row>
    <row r="81" spans="1:34" ht="25.5" hidden="1" customHeight="1" x14ac:dyDescent="0.2">
      <c r="A81" s="37" t="s">
        <v>10289</v>
      </c>
      <c r="B81" s="37" t="s">
        <v>752</v>
      </c>
      <c r="C81" s="38">
        <v>46016</v>
      </c>
      <c r="D81" s="37" t="s">
        <v>8949</v>
      </c>
      <c r="E81" s="38">
        <v>46016</v>
      </c>
      <c r="F81" s="37">
        <v>86208</v>
      </c>
      <c r="G81" s="37" t="s">
        <v>8950</v>
      </c>
      <c r="H81" s="39">
        <v>2144100</v>
      </c>
      <c r="I81" s="40">
        <v>0</v>
      </c>
      <c r="J81" s="39">
        <v>171528</v>
      </c>
      <c r="K81" s="39">
        <v>2315628</v>
      </c>
      <c r="L81" s="7" t="s">
        <v>42</v>
      </c>
      <c r="M81" s="6">
        <v>46063</v>
      </c>
      <c r="O81" s="33">
        <f>IF(Table1[[#This Row],[Phân loại]]="Tồn đầu kỳ",Table1[[#This Row],[Tổng giá trị]],0)</f>
        <v>2315628</v>
      </c>
      <c r="P81" s="7">
        <f>IF(Table1[[#This Row],[Số còn phải thu ĐK]]&lt;&gt;0,0,IF(Table1[[#This Row],[Phân loại]]="Bán hàng",Table1[[#This Row],[Tổng giá trị]],-Table1[[#This Row],[Tổng giá trị]]))</f>
        <v>0</v>
      </c>
      <c r="Q81" s="33">
        <f t="shared" si="77"/>
        <v>2315628</v>
      </c>
      <c r="R81" s="7">
        <f>Table1[[#This Row],[Số còn phải thu ĐK]]+Table1[[#This Row],[Giá Trị HD sau CK]]-Table1[[#This Row],[Số tiền đã thu]]</f>
        <v>0</v>
      </c>
      <c r="S81" s="6">
        <f>IF(Table1[[#This Row],[Ngày hóa đơn]]&lt;&gt;"",Table1[[#This Row],[Ngày hóa đơn]],IF(Table1[[#This Row],[Ngày hạch toán]]&lt;&gt;"",Table1[[#This Row],[Ngày hạch toán]],""))</f>
        <v>46016</v>
      </c>
      <c r="T81" s="7"/>
      <c r="U81" s="6">
        <f>IF(Table1[[#This Row],[Ngày tính CN]]="","",S81+T81)</f>
        <v>46016</v>
      </c>
      <c r="V81" s="33">
        <f ca="1">IF(Table1[[#This Row],[Hạn thanh toán]]="","",IF((U81-NOW())&lt;0,0,(U81-NOW())))</f>
        <v>0</v>
      </c>
      <c r="W81" s="33"/>
      <c r="X81" s="33" t="str">
        <f t="shared" ca="1" si="78"/>
        <v/>
      </c>
      <c r="Y81" s="2" t="str">
        <f t="shared" si="79"/>
        <v>Đã thanh toán</v>
      </c>
      <c r="Z81" s="46">
        <f t="shared" si="69"/>
        <v>46016</v>
      </c>
      <c r="AA81" s="46">
        <f t="shared" si="70"/>
        <v>46063</v>
      </c>
      <c r="AD81" s="2" t="str">
        <f>VLOOKUP($A81,MA_KH!$A:$V,MA_KH!U$1,0)</f>
        <v>LOTTE</v>
      </c>
      <c r="AE81" s="2" t="str">
        <f>VLOOKUP($A81,MA_KH!$A:$V,MA_KH!V$1,0)</f>
        <v>CÔNG TY CỔ PHẦN TRUNG TÂM THƯƠNG MẠI LOTTE VIỆT NAM</v>
      </c>
      <c r="AF81" s="2" t="str">
        <f>VLOOKUP($A81,MA_KH!$A:$V,MA_KH!H$1,0)</f>
        <v>SG011</v>
      </c>
      <c r="AG81" s="96">
        <f>VALUE(Table1[[#This Row],[Số hóa đơn]])</f>
        <v>86208</v>
      </c>
      <c r="AH81" s="94">
        <f>_xlfn.XLOOKUP(Table1[[#This Row],[Column1]],CTTT_Lotte!R:R,CTTT_Lotte!O:O)</f>
        <v>46063</v>
      </c>
    </row>
    <row r="82" spans="1:34" ht="25.5" hidden="1" customHeight="1" x14ac:dyDescent="0.2">
      <c r="A82" s="29" t="s">
        <v>10293</v>
      </c>
      <c r="B82" s="29" t="s">
        <v>621</v>
      </c>
      <c r="C82" s="35">
        <v>46016</v>
      </c>
      <c r="D82" s="29" t="s">
        <v>8952</v>
      </c>
      <c r="E82" s="35">
        <v>46016</v>
      </c>
      <c r="F82" s="29">
        <v>87031</v>
      </c>
      <c r="G82" s="29" t="s">
        <v>8971</v>
      </c>
      <c r="H82" s="36">
        <v>3096170</v>
      </c>
      <c r="I82" s="32">
        <v>0</v>
      </c>
      <c r="J82" s="36">
        <v>247694</v>
      </c>
      <c r="K82" s="36">
        <v>3343864</v>
      </c>
      <c r="L82" s="7" t="s">
        <v>42</v>
      </c>
      <c r="M82" s="6">
        <v>46080</v>
      </c>
      <c r="O82" s="33">
        <f>IF(Table1[[#This Row],[Phân loại]]="Tồn đầu kỳ",Table1[[#This Row],[Tổng giá trị]],0)</f>
        <v>3343864</v>
      </c>
      <c r="P82" s="7">
        <f>IF(Table1[[#This Row],[Số còn phải thu ĐK]]&lt;&gt;0,0,IF(Table1[[#This Row],[Phân loại]]="Bán hàng",Table1[[#This Row],[Tổng giá trị]],-Table1[[#This Row],[Tổng giá trị]]))</f>
        <v>0</v>
      </c>
      <c r="Q82" s="33">
        <f t="shared" ref="Q82:Q83" si="80">IF(M82&lt;&gt;"",IF(O82&lt;&gt;0,O82,P82),0)</f>
        <v>3343864</v>
      </c>
      <c r="R82" s="7">
        <f>Table1[[#This Row],[Số còn phải thu ĐK]]+Table1[[#This Row],[Giá Trị HD sau CK]]-Table1[[#This Row],[Số tiền đã thu]]</f>
        <v>0</v>
      </c>
      <c r="S82" s="6">
        <f>IF(Table1[[#This Row],[Ngày hóa đơn]]&lt;&gt;"",Table1[[#This Row],[Ngày hóa đơn]],IF(Table1[[#This Row],[Ngày hạch toán]]&lt;&gt;"",Table1[[#This Row],[Ngày hạch toán]],""))</f>
        <v>46016</v>
      </c>
      <c r="T82" s="7"/>
      <c r="U82" s="6">
        <f>IF(Table1[[#This Row],[Ngày tính CN]]="","",S82+T82)</f>
        <v>46016</v>
      </c>
      <c r="V82" s="33">
        <f ca="1">IF(Table1[[#This Row],[Hạn thanh toán]]="","",IF((U82-NOW())&lt;0,0,(U82-NOW())))</f>
        <v>0</v>
      </c>
      <c r="W82" s="33"/>
      <c r="X82" s="33" t="str">
        <f t="shared" ref="X82:X83" ca="1" si="81">IF(OR(U82="",R82=0),"",IF((U82-NOW())&lt;0,-(U82-NOW()),0))</f>
        <v/>
      </c>
      <c r="Y82" s="2" t="str">
        <f t="shared" ref="Y82:Y83" si="82">IF(R82=0,"Đã thanh toán",IF(X82="","",IF(X82&lt;=0,"Chưa đến hạn thanh toán",IF(X82&lt;=30,"Nợ quá hạn 30 ngày",IF(X82&lt;=60,"Nợ quá hạn từ 30 ngày đến 60 ngày",IF(X82&lt;=90,"Nợ quá hạn từ 60 ngày đến 90 ngày",IF(X82&lt;=120,"Nợ quá hạn từ 90 ngày đến 120 ngày","Nợ quá hạn hơn 120 ngày có khả năng mất thanh toán")))))))</f>
        <v>Đã thanh toán</v>
      </c>
      <c r="Z82" s="46">
        <f t="shared" si="69"/>
        <v>46016</v>
      </c>
      <c r="AA82" s="46">
        <f t="shared" si="70"/>
        <v>46080</v>
      </c>
      <c r="AD82" s="2" t="str">
        <f>VLOOKUP($A82,MA_KH!$A:$V,MA_KH!U$1,0)</f>
        <v>LOTTE</v>
      </c>
      <c r="AE82" s="2" t="str">
        <f>VLOOKUP($A82,MA_KH!$A:$V,MA_KH!V$1,0)</f>
        <v>CÔNG TY CỔ PHẦN TRUNG TÂM THƯƠNG MẠI LOTTE VIỆT NAM</v>
      </c>
      <c r="AF82" s="2" t="str">
        <f>VLOOKUP($A82,MA_KH!$A:$V,MA_KH!H$1,0)</f>
        <v>SG009</v>
      </c>
      <c r="AG82" s="96">
        <f>VALUE(Table1[[#This Row],[Số hóa đơn]])</f>
        <v>87031</v>
      </c>
      <c r="AH82" s="94">
        <f>_xlfn.XLOOKUP(Table1[[#This Row],[Column1]],CTTT_Lotte!R:R,CTTT_Lotte!O:O)</f>
        <v>46080</v>
      </c>
    </row>
    <row r="83" spans="1:34" ht="25.5" hidden="1" customHeight="1" x14ac:dyDescent="0.2">
      <c r="A83" s="37" t="s">
        <v>10293</v>
      </c>
      <c r="B83" s="37" t="s">
        <v>621</v>
      </c>
      <c r="C83" s="38">
        <v>46016</v>
      </c>
      <c r="D83" s="37" t="s">
        <v>8951</v>
      </c>
      <c r="E83" s="38">
        <v>46016</v>
      </c>
      <c r="F83" s="37">
        <v>87042</v>
      </c>
      <c r="G83" s="37" t="s">
        <v>8972</v>
      </c>
      <c r="H83" s="39">
        <v>1012060</v>
      </c>
      <c r="I83" s="40">
        <v>0</v>
      </c>
      <c r="J83" s="39">
        <v>80965</v>
      </c>
      <c r="K83" s="39">
        <v>1093025</v>
      </c>
      <c r="L83" s="7" t="s">
        <v>42</v>
      </c>
      <c r="M83" s="6">
        <v>46080</v>
      </c>
      <c r="O83" s="33">
        <f>IF(Table1[[#This Row],[Phân loại]]="Tồn đầu kỳ",Table1[[#This Row],[Tổng giá trị]],0)</f>
        <v>1093025</v>
      </c>
      <c r="P83" s="7">
        <f>IF(Table1[[#This Row],[Số còn phải thu ĐK]]&lt;&gt;0,0,IF(Table1[[#This Row],[Phân loại]]="Bán hàng",Table1[[#This Row],[Tổng giá trị]],-Table1[[#This Row],[Tổng giá trị]]))</f>
        <v>0</v>
      </c>
      <c r="Q83" s="33">
        <f t="shared" si="80"/>
        <v>1093025</v>
      </c>
      <c r="R83" s="7">
        <f>Table1[[#This Row],[Số còn phải thu ĐK]]+Table1[[#This Row],[Giá Trị HD sau CK]]-Table1[[#This Row],[Số tiền đã thu]]</f>
        <v>0</v>
      </c>
      <c r="S83" s="6">
        <f>IF(Table1[[#This Row],[Ngày hóa đơn]]&lt;&gt;"",Table1[[#This Row],[Ngày hóa đơn]],IF(Table1[[#This Row],[Ngày hạch toán]]&lt;&gt;"",Table1[[#This Row],[Ngày hạch toán]],""))</f>
        <v>46016</v>
      </c>
      <c r="T83" s="7"/>
      <c r="U83" s="6">
        <f>IF(Table1[[#This Row],[Ngày tính CN]]="","",S83+T83)</f>
        <v>46016</v>
      </c>
      <c r="V83" s="33">
        <f ca="1">IF(Table1[[#This Row],[Hạn thanh toán]]="","",IF((U83-NOW())&lt;0,0,(U83-NOW())))</f>
        <v>0</v>
      </c>
      <c r="W83" s="33"/>
      <c r="X83" s="33" t="str">
        <f t="shared" ca="1" si="81"/>
        <v/>
      </c>
      <c r="Y83" s="2" t="str">
        <f t="shared" si="82"/>
        <v>Đã thanh toán</v>
      </c>
      <c r="Z83" s="46">
        <f t="shared" si="69"/>
        <v>46016</v>
      </c>
      <c r="AA83" s="46">
        <f t="shared" si="70"/>
        <v>46080</v>
      </c>
      <c r="AD83" s="2" t="str">
        <f>VLOOKUP($A83,MA_KH!$A:$V,MA_KH!U$1,0)</f>
        <v>LOTTE</v>
      </c>
      <c r="AE83" s="2" t="str">
        <f>VLOOKUP($A83,MA_KH!$A:$V,MA_KH!V$1,0)</f>
        <v>CÔNG TY CỔ PHẦN TRUNG TÂM THƯƠNG MẠI LOTTE VIỆT NAM</v>
      </c>
      <c r="AF83" s="2" t="str">
        <f>VLOOKUP($A83,MA_KH!$A:$V,MA_KH!H$1,0)</f>
        <v>SG009</v>
      </c>
      <c r="AG83" s="96">
        <f>VALUE(Table1[[#This Row],[Số hóa đơn]])</f>
        <v>87042</v>
      </c>
      <c r="AH83" s="94">
        <f>_xlfn.XLOOKUP(Table1[[#This Row],[Column1]],CTTT_Lotte!R:R,CTTT_Lotte!O:O)</f>
        <v>46080</v>
      </c>
    </row>
    <row r="84" spans="1:34" ht="25.5" hidden="1" customHeight="1" x14ac:dyDescent="0.2">
      <c r="A84" s="29" t="s">
        <v>10286</v>
      </c>
      <c r="B84" s="29" t="s">
        <v>616</v>
      </c>
      <c r="C84" s="35">
        <v>46016</v>
      </c>
      <c r="D84" s="29" t="s">
        <v>8953</v>
      </c>
      <c r="E84" s="35">
        <v>46016</v>
      </c>
      <c r="F84" s="29">
        <v>86474</v>
      </c>
      <c r="G84" s="29" t="s">
        <v>8954</v>
      </c>
      <c r="H84" s="36">
        <v>972475</v>
      </c>
      <c r="I84" s="32">
        <v>0</v>
      </c>
      <c r="J84" s="36">
        <v>77798</v>
      </c>
      <c r="K84" s="36">
        <v>1050273</v>
      </c>
      <c r="L84" s="7" t="s">
        <v>42</v>
      </c>
      <c r="M84" s="6">
        <v>46080</v>
      </c>
      <c r="O84" s="33">
        <f>IF(Table1[[#This Row],[Phân loại]]="Tồn đầu kỳ",Table1[[#This Row],[Tổng giá trị]],0)</f>
        <v>1050273</v>
      </c>
      <c r="P84" s="7">
        <f>IF(Table1[[#This Row],[Số còn phải thu ĐK]]&lt;&gt;0,0,IF(Table1[[#This Row],[Phân loại]]="Bán hàng",Table1[[#This Row],[Tổng giá trị]],-Table1[[#This Row],[Tổng giá trị]]))</f>
        <v>0</v>
      </c>
      <c r="Q84" s="33">
        <f t="shared" ref="Q84:Q85" si="83">IF(M84&lt;&gt;"",IF(O84&lt;&gt;0,O84,P84),0)</f>
        <v>1050273</v>
      </c>
      <c r="R84" s="7">
        <f>Table1[[#This Row],[Số còn phải thu ĐK]]+Table1[[#This Row],[Giá Trị HD sau CK]]-Table1[[#This Row],[Số tiền đã thu]]</f>
        <v>0</v>
      </c>
      <c r="S84" s="6">
        <f>IF(Table1[[#This Row],[Ngày hóa đơn]]&lt;&gt;"",Table1[[#This Row],[Ngày hóa đơn]],IF(Table1[[#This Row],[Ngày hạch toán]]&lt;&gt;"",Table1[[#This Row],[Ngày hạch toán]],""))</f>
        <v>46016</v>
      </c>
      <c r="T84" s="7"/>
      <c r="U84" s="6">
        <f>IF(Table1[[#This Row],[Ngày tính CN]]="","",S84+T84)</f>
        <v>46016</v>
      </c>
      <c r="V84" s="33">
        <f ca="1">IF(Table1[[#This Row],[Hạn thanh toán]]="","",IF((U84-NOW())&lt;0,0,(U84-NOW())))</f>
        <v>0</v>
      </c>
      <c r="W84" s="33"/>
      <c r="X84" s="33" t="str">
        <f t="shared" ref="X84:X85" ca="1" si="84">IF(OR(U84="",R84=0),"",IF((U84-NOW())&lt;0,-(U84-NOW()),0))</f>
        <v/>
      </c>
      <c r="Y84" s="2" t="str">
        <f t="shared" ref="Y84:Y85" si="85">IF(R84=0,"Đã thanh toán",IF(X84="","",IF(X84&lt;=0,"Chưa đến hạn thanh toán",IF(X84&lt;=30,"Nợ quá hạn 30 ngày",IF(X84&lt;=60,"Nợ quá hạn từ 30 ngày đến 60 ngày",IF(X84&lt;=90,"Nợ quá hạn từ 60 ngày đến 90 ngày",IF(X84&lt;=120,"Nợ quá hạn từ 90 ngày đến 120 ngày","Nợ quá hạn hơn 120 ngày có khả năng mất thanh toán")))))))</f>
        <v>Đã thanh toán</v>
      </c>
      <c r="Z84" s="46">
        <f t="shared" si="69"/>
        <v>46016</v>
      </c>
      <c r="AA84" s="46">
        <f t="shared" si="70"/>
        <v>46080</v>
      </c>
      <c r="AD84" s="2" t="str">
        <f>VLOOKUP($A84,MA_KH!$A:$V,MA_KH!U$1,0)</f>
        <v>LOTTE</v>
      </c>
      <c r="AE84" s="2" t="str">
        <f>VLOOKUP($A84,MA_KH!$A:$V,MA_KH!V$1,0)</f>
        <v>CÔNG TY CỔ PHẦN TRUNG TÂM THƯƠNG MẠI LOTTE VIỆT NAM</v>
      </c>
      <c r="AF84" s="2" t="str">
        <f>VLOOKUP($A84,MA_KH!$A:$V,MA_KH!H$1,0)</f>
        <v>SG002</v>
      </c>
      <c r="AG84" s="96">
        <f>VALUE(Table1[[#This Row],[Số hóa đơn]])</f>
        <v>86474</v>
      </c>
      <c r="AH84" s="94">
        <f>_xlfn.XLOOKUP(Table1[[#This Row],[Column1]],CTTT_Lotte!R:R,CTTT_Lotte!O:O)</f>
        <v>46080</v>
      </c>
    </row>
    <row r="85" spans="1:34" ht="25.5" hidden="1" customHeight="1" x14ac:dyDescent="0.2">
      <c r="A85" s="37" t="s">
        <v>10286</v>
      </c>
      <c r="B85" s="37" t="s">
        <v>616</v>
      </c>
      <c r="C85" s="38">
        <v>46016</v>
      </c>
      <c r="D85" s="37" t="s">
        <v>8947</v>
      </c>
      <c r="E85" s="38">
        <v>46016</v>
      </c>
      <c r="F85" s="37">
        <v>86475</v>
      </c>
      <c r="G85" s="37" t="s">
        <v>8948</v>
      </c>
      <c r="H85" s="39">
        <v>1072050</v>
      </c>
      <c r="I85" s="40">
        <v>0</v>
      </c>
      <c r="J85" s="39">
        <v>85764</v>
      </c>
      <c r="K85" s="39">
        <v>1157814</v>
      </c>
      <c r="L85" s="7" t="s">
        <v>42</v>
      </c>
      <c r="M85" s="6">
        <v>46063</v>
      </c>
      <c r="O85" s="33">
        <f>IF(Table1[[#This Row],[Phân loại]]="Tồn đầu kỳ",Table1[[#This Row],[Tổng giá trị]],0)</f>
        <v>1157814</v>
      </c>
      <c r="P85" s="7">
        <f>IF(Table1[[#This Row],[Số còn phải thu ĐK]]&lt;&gt;0,0,IF(Table1[[#This Row],[Phân loại]]="Bán hàng",Table1[[#This Row],[Tổng giá trị]],-Table1[[#This Row],[Tổng giá trị]]))</f>
        <v>0</v>
      </c>
      <c r="Q85" s="33">
        <f t="shared" si="83"/>
        <v>1157814</v>
      </c>
      <c r="R85" s="7">
        <f>Table1[[#This Row],[Số còn phải thu ĐK]]+Table1[[#This Row],[Giá Trị HD sau CK]]-Table1[[#This Row],[Số tiền đã thu]]</f>
        <v>0</v>
      </c>
      <c r="S85" s="6">
        <f>IF(Table1[[#This Row],[Ngày hóa đơn]]&lt;&gt;"",Table1[[#This Row],[Ngày hóa đơn]],IF(Table1[[#This Row],[Ngày hạch toán]]&lt;&gt;"",Table1[[#This Row],[Ngày hạch toán]],""))</f>
        <v>46016</v>
      </c>
      <c r="T85" s="7"/>
      <c r="U85" s="6">
        <f>IF(Table1[[#This Row],[Ngày tính CN]]="","",S85+T85)</f>
        <v>46016</v>
      </c>
      <c r="V85" s="33">
        <f ca="1">IF(Table1[[#This Row],[Hạn thanh toán]]="","",IF((U85-NOW())&lt;0,0,(U85-NOW())))</f>
        <v>0</v>
      </c>
      <c r="W85" s="33"/>
      <c r="X85" s="33" t="str">
        <f t="shared" ca="1" si="84"/>
        <v/>
      </c>
      <c r="Y85" s="2" t="str">
        <f t="shared" si="85"/>
        <v>Đã thanh toán</v>
      </c>
      <c r="Z85" s="46">
        <f t="shared" si="69"/>
        <v>46016</v>
      </c>
      <c r="AA85" s="46">
        <f t="shared" si="70"/>
        <v>46063</v>
      </c>
      <c r="AD85" s="2" t="str">
        <f>VLOOKUP($A85,MA_KH!$A:$V,MA_KH!U$1,0)</f>
        <v>LOTTE</v>
      </c>
      <c r="AE85" s="2" t="str">
        <f>VLOOKUP($A85,MA_KH!$A:$V,MA_KH!V$1,0)</f>
        <v>CÔNG TY CỔ PHẦN TRUNG TÂM THƯƠNG MẠI LOTTE VIỆT NAM</v>
      </c>
      <c r="AF85" s="2" t="str">
        <f>VLOOKUP($A85,MA_KH!$A:$V,MA_KH!H$1,0)</f>
        <v>SG002</v>
      </c>
      <c r="AG85" s="96">
        <f>VALUE(Table1[[#This Row],[Số hóa đơn]])</f>
        <v>86475</v>
      </c>
      <c r="AH85" s="94">
        <f>_xlfn.XLOOKUP(Table1[[#This Row],[Column1]],CTTT_Lotte!R:R,CTTT_Lotte!O:O)</f>
        <v>46063</v>
      </c>
    </row>
    <row r="86" spans="1:34" ht="25.5" hidden="1" customHeight="1" x14ac:dyDescent="0.2">
      <c r="A86" s="29" t="s">
        <v>10293</v>
      </c>
      <c r="B86" s="29" t="s">
        <v>621</v>
      </c>
      <c r="C86" s="35">
        <v>46017</v>
      </c>
      <c r="D86" s="29" t="s">
        <v>8960</v>
      </c>
      <c r="E86" s="35">
        <v>46017</v>
      </c>
      <c r="F86" s="29">
        <v>87412</v>
      </c>
      <c r="G86" s="29" t="s">
        <v>8973</v>
      </c>
      <c r="H86" s="36">
        <v>1072050</v>
      </c>
      <c r="I86" s="32">
        <v>0</v>
      </c>
      <c r="J86" s="36">
        <v>85764</v>
      </c>
      <c r="K86" s="36">
        <v>1157814</v>
      </c>
      <c r="L86" s="7" t="s">
        <v>42</v>
      </c>
      <c r="M86" s="6">
        <v>46063</v>
      </c>
      <c r="O86" s="33">
        <f>IF(Table1[[#This Row],[Phân loại]]="Tồn đầu kỳ",Table1[[#This Row],[Tổng giá trị]],0)</f>
        <v>1157814</v>
      </c>
      <c r="P86" s="7">
        <f>IF(Table1[[#This Row],[Số còn phải thu ĐK]]&lt;&gt;0,0,IF(Table1[[#This Row],[Phân loại]]="Bán hàng",Table1[[#This Row],[Tổng giá trị]],-Table1[[#This Row],[Tổng giá trị]]))</f>
        <v>0</v>
      </c>
      <c r="Q86" s="33">
        <f t="shared" ref="Q86:Q88" si="86">IF(M86&lt;&gt;"",IF(O86&lt;&gt;0,O86,P86),0)</f>
        <v>1157814</v>
      </c>
      <c r="R86" s="7">
        <f>Table1[[#This Row],[Số còn phải thu ĐK]]+Table1[[#This Row],[Giá Trị HD sau CK]]-Table1[[#This Row],[Số tiền đã thu]]</f>
        <v>0</v>
      </c>
      <c r="S86" s="6">
        <f>IF(Table1[[#This Row],[Ngày hóa đơn]]&lt;&gt;"",Table1[[#This Row],[Ngày hóa đơn]],IF(Table1[[#This Row],[Ngày hạch toán]]&lt;&gt;"",Table1[[#This Row],[Ngày hạch toán]],""))</f>
        <v>46017</v>
      </c>
      <c r="T86" s="7"/>
      <c r="U86" s="6">
        <f>IF(Table1[[#This Row],[Ngày tính CN]]="","",S86+T86)</f>
        <v>46017</v>
      </c>
      <c r="V86" s="33">
        <f ca="1">IF(Table1[[#This Row],[Hạn thanh toán]]="","",IF((U86-NOW())&lt;0,0,(U86-NOW())))</f>
        <v>0</v>
      </c>
      <c r="W86" s="33"/>
      <c r="X86" s="33" t="str">
        <f t="shared" ref="X86:X88" ca="1" si="87">IF(OR(U86="",R86=0),"",IF((U86-NOW())&lt;0,-(U86-NOW()),0))</f>
        <v/>
      </c>
      <c r="Y86" s="2" t="str">
        <f t="shared" ref="Y86:Y88" si="88">IF(R86=0,"Đã thanh toán",IF(X86="","",IF(X86&lt;=0,"Chưa đến hạn thanh toán",IF(X86&lt;=30,"Nợ quá hạn 30 ngày",IF(X86&lt;=60,"Nợ quá hạn từ 30 ngày đến 60 ngày",IF(X86&lt;=90,"Nợ quá hạn từ 60 ngày đến 90 ngày",IF(X86&lt;=120,"Nợ quá hạn từ 90 ngày đến 120 ngày","Nợ quá hạn hơn 120 ngày có khả năng mất thanh toán")))))))</f>
        <v>Đã thanh toán</v>
      </c>
      <c r="Z86" s="46">
        <f t="shared" si="69"/>
        <v>46017</v>
      </c>
      <c r="AA86" s="46">
        <f t="shared" si="70"/>
        <v>46063</v>
      </c>
      <c r="AD86" s="2" t="str">
        <f>VLOOKUP($A86,MA_KH!$A:$V,MA_KH!U$1,0)</f>
        <v>LOTTE</v>
      </c>
      <c r="AE86" s="2" t="str">
        <f>VLOOKUP($A86,MA_KH!$A:$V,MA_KH!V$1,0)</f>
        <v>CÔNG TY CỔ PHẦN TRUNG TÂM THƯƠNG MẠI LOTTE VIỆT NAM</v>
      </c>
      <c r="AF86" s="2" t="str">
        <f>VLOOKUP($A86,MA_KH!$A:$V,MA_KH!H$1,0)</f>
        <v>SG009</v>
      </c>
      <c r="AG86" s="96">
        <f>VALUE(Table1[[#This Row],[Số hóa đơn]])</f>
        <v>87412</v>
      </c>
      <c r="AH86" s="94">
        <f>_xlfn.XLOOKUP(Table1[[#This Row],[Column1]],CTTT_Lotte!R:R,CTTT_Lotte!O:O)</f>
        <v>46063</v>
      </c>
    </row>
    <row r="87" spans="1:34" ht="25.5" hidden="1" customHeight="1" x14ac:dyDescent="0.2">
      <c r="A87" s="29" t="s">
        <v>10293</v>
      </c>
      <c r="B87" s="29" t="s">
        <v>621</v>
      </c>
      <c r="C87" s="35">
        <v>46017</v>
      </c>
      <c r="D87" s="29" t="s">
        <v>8957</v>
      </c>
      <c r="E87" s="35">
        <v>46017</v>
      </c>
      <c r="F87" s="29">
        <v>87413</v>
      </c>
      <c r="G87" s="29" t="s">
        <v>8974</v>
      </c>
      <c r="H87" s="36">
        <v>12106360</v>
      </c>
      <c r="I87" s="32">
        <v>0</v>
      </c>
      <c r="J87" s="36">
        <v>968509</v>
      </c>
      <c r="K87" s="36">
        <v>13074869</v>
      </c>
      <c r="L87" s="7" t="s">
        <v>42</v>
      </c>
      <c r="M87" s="6">
        <v>46063</v>
      </c>
      <c r="O87" s="33">
        <f>IF(Table1[[#This Row],[Phân loại]]="Tồn đầu kỳ",Table1[[#This Row],[Tổng giá trị]],0)</f>
        <v>13074869</v>
      </c>
      <c r="P87" s="7">
        <f>IF(Table1[[#This Row],[Số còn phải thu ĐK]]&lt;&gt;0,0,IF(Table1[[#This Row],[Phân loại]]="Bán hàng",Table1[[#This Row],[Tổng giá trị]],-Table1[[#This Row],[Tổng giá trị]]))</f>
        <v>0</v>
      </c>
      <c r="Q87" s="33">
        <f t="shared" si="86"/>
        <v>13074869</v>
      </c>
      <c r="R87" s="7">
        <f>Table1[[#This Row],[Số còn phải thu ĐK]]+Table1[[#This Row],[Giá Trị HD sau CK]]-Table1[[#This Row],[Số tiền đã thu]]</f>
        <v>0</v>
      </c>
      <c r="S87" s="6">
        <f>IF(Table1[[#This Row],[Ngày hóa đơn]]&lt;&gt;"",Table1[[#This Row],[Ngày hóa đơn]],IF(Table1[[#This Row],[Ngày hạch toán]]&lt;&gt;"",Table1[[#This Row],[Ngày hạch toán]],""))</f>
        <v>46017</v>
      </c>
      <c r="T87" s="7"/>
      <c r="U87" s="6">
        <f>IF(Table1[[#This Row],[Ngày tính CN]]="","",S87+T87)</f>
        <v>46017</v>
      </c>
      <c r="V87" s="33">
        <f ca="1">IF(Table1[[#This Row],[Hạn thanh toán]]="","",IF((U87-NOW())&lt;0,0,(U87-NOW())))</f>
        <v>0</v>
      </c>
      <c r="W87" s="33"/>
      <c r="X87" s="33" t="str">
        <f t="shared" ca="1" si="87"/>
        <v/>
      </c>
      <c r="Y87" s="2" t="str">
        <f t="shared" si="88"/>
        <v>Đã thanh toán</v>
      </c>
      <c r="Z87" s="46">
        <f t="shared" si="69"/>
        <v>46017</v>
      </c>
      <c r="AA87" s="46">
        <f t="shared" si="70"/>
        <v>46063</v>
      </c>
      <c r="AD87" s="2" t="str">
        <f>VLOOKUP($A87,MA_KH!$A:$V,MA_KH!U$1,0)</f>
        <v>LOTTE</v>
      </c>
      <c r="AE87" s="2" t="str">
        <f>VLOOKUP($A87,MA_KH!$A:$V,MA_KH!V$1,0)</f>
        <v>CÔNG TY CỔ PHẦN TRUNG TÂM THƯƠNG MẠI LOTTE VIỆT NAM</v>
      </c>
      <c r="AF87" s="2" t="str">
        <f>VLOOKUP($A87,MA_KH!$A:$V,MA_KH!H$1,0)</f>
        <v>SG009</v>
      </c>
      <c r="AG87" s="96">
        <f>VALUE(Table1[[#This Row],[Số hóa đơn]])</f>
        <v>87413</v>
      </c>
      <c r="AH87" s="94">
        <f>_xlfn.XLOOKUP(Table1[[#This Row],[Column1]],CTTT_Lotte!R:R,CTTT_Lotte!O:O)</f>
        <v>46063</v>
      </c>
    </row>
    <row r="88" spans="1:34" ht="25.5" hidden="1" customHeight="1" x14ac:dyDescent="0.2">
      <c r="A88" s="37" t="s">
        <v>10291</v>
      </c>
      <c r="B88" s="37" t="s">
        <v>511</v>
      </c>
      <c r="C88" s="38">
        <v>46017</v>
      </c>
      <c r="D88" s="37" t="s">
        <v>8958</v>
      </c>
      <c r="E88" s="38">
        <v>46017</v>
      </c>
      <c r="F88" s="37">
        <v>87420</v>
      </c>
      <c r="G88" s="37" t="s">
        <v>8959</v>
      </c>
      <c r="H88" s="39">
        <v>3523030</v>
      </c>
      <c r="I88" s="40">
        <v>0</v>
      </c>
      <c r="J88" s="39">
        <v>281842</v>
      </c>
      <c r="K88" s="39">
        <v>3804872</v>
      </c>
      <c r="L88" s="7" t="s">
        <v>42</v>
      </c>
      <c r="M88" s="6">
        <v>46080</v>
      </c>
      <c r="O88" s="33">
        <f>IF(Table1[[#This Row],[Phân loại]]="Tồn đầu kỳ",Table1[[#This Row],[Tổng giá trị]],0)</f>
        <v>3804872</v>
      </c>
      <c r="P88" s="7">
        <f>IF(Table1[[#This Row],[Số còn phải thu ĐK]]&lt;&gt;0,0,IF(Table1[[#This Row],[Phân loại]]="Bán hàng",Table1[[#This Row],[Tổng giá trị]],-Table1[[#This Row],[Tổng giá trị]]))</f>
        <v>0</v>
      </c>
      <c r="Q88" s="33">
        <f t="shared" si="86"/>
        <v>3804872</v>
      </c>
      <c r="R88" s="7">
        <f>Table1[[#This Row],[Số còn phải thu ĐK]]+Table1[[#This Row],[Giá Trị HD sau CK]]-Table1[[#This Row],[Số tiền đã thu]]</f>
        <v>0</v>
      </c>
      <c r="S88" s="6">
        <f>IF(Table1[[#This Row],[Ngày hóa đơn]]&lt;&gt;"",Table1[[#This Row],[Ngày hóa đơn]],IF(Table1[[#This Row],[Ngày hạch toán]]&lt;&gt;"",Table1[[#This Row],[Ngày hạch toán]],""))</f>
        <v>46017</v>
      </c>
      <c r="T88" s="7"/>
      <c r="U88" s="6">
        <f>IF(Table1[[#This Row],[Ngày tính CN]]="","",S88+T88)</f>
        <v>46017</v>
      </c>
      <c r="V88" s="33">
        <f ca="1">IF(Table1[[#This Row],[Hạn thanh toán]]="","",IF((U88-NOW())&lt;0,0,(U88-NOW())))</f>
        <v>0</v>
      </c>
      <c r="W88" s="33"/>
      <c r="X88" s="33" t="str">
        <f t="shared" ca="1" si="87"/>
        <v/>
      </c>
      <c r="Y88" s="2" t="str">
        <f t="shared" si="88"/>
        <v>Đã thanh toán</v>
      </c>
      <c r="Z88" s="46">
        <f t="shared" si="69"/>
        <v>46017</v>
      </c>
      <c r="AA88" s="46">
        <f t="shared" si="70"/>
        <v>46080</v>
      </c>
      <c r="AD88" s="2" t="str">
        <f>VLOOKUP($A88,MA_KH!$A:$V,MA_KH!U$1,0)</f>
        <v>LOTTE</v>
      </c>
      <c r="AE88" s="2" t="str">
        <f>VLOOKUP($A88,MA_KH!$A:$V,MA_KH!V$1,0)</f>
        <v>CÔNG TY CỔ PHẦN TRUNG TÂM THƯƠNG MẠI LOTTE VIỆT NAM</v>
      </c>
      <c r="AF88" s="2" t="str">
        <f>VLOOKUP($A88,MA_KH!$A:$V,MA_KH!H$1,0)</f>
        <v>SG023</v>
      </c>
      <c r="AG88" s="96">
        <f>VALUE(Table1[[#This Row],[Số hóa đơn]])</f>
        <v>87420</v>
      </c>
      <c r="AH88" s="94">
        <f>_xlfn.XLOOKUP(Table1[[#This Row],[Column1]],CTTT_Lotte!R:R,CTTT_Lotte!O:O)</f>
        <v>46080</v>
      </c>
    </row>
    <row r="89" spans="1:34" ht="25.5" hidden="1" customHeight="1" x14ac:dyDescent="0.2">
      <c r="A89" s="29" t="s">
        <v>10299</v>
      </c>
      <c r="B89" s="29" t="s">
        <v>355</v>
      </c>
      <c r="C89" s="35">
        <v>46018</v>
      </c>
      <c r="D89" s="29" t="s">
        <v>8975</v>
      </c>
      <c r="E89" s="35">
        <v>46018</v>
      </c>
      <c r="F89" s="29">
        <v>88161</v>
      </c>
      <c r="G89" s="29" t="s">
        <v>8976</v>
      </c>
      <c r="H89" s="36">
        <v>3572205</v>
      </c>
      <c r="I89" s="32">
        <v>0</v>
      </c>
      <c r="J89" s="36">
        <v>285776</v>
      </c>
      <c r="K89" s="36">
        <v>3857981</v>
      </c>
      <c r="L89" s="7" t="s">
        <v>42</v>
      </c>
      <c r="M89" s="6">
        <v>46063</v>
      </c>
      <c r="O89" s="33">
        <f>IF(Table1[[#This Row],[Phân loại]]="Tồn đầu kỳ",Table1[[#This Row],[Tổng giá trị]],0)</f>
        <v>3857981</v>
      </c>
      <c r="P89" s="7">
        <f>IF(Table1[[#This Row],[Số còn phải thu ĐK]]&lt;&gt;0,0,IF(Table1[[#This Row],[Phân loại]]="Bán hàng",Table1[[#This Row],[Tổng giá trị]],-Table1[[#This Row],[Tổng giá trị]]))</f>
        <v>0</v>
      </c>
      <c r="Q89" s="33">
        <f t="shared" ref="Q89:Q90" si="89">IF(M89&lt;&gt;"",IF(O89&lt;&gt;0,O89,P89),0)</f>
        <v>3857981</v>
      </c>
      <c r="R89" s="7">
        <f>Table1[[#This Row],[Số còn phải thu ĐK]]+Table1[[#This Row],[Giá Trị HD sau CK]]-Table1[[#This Row],[Số tiền đã thu]]</f>
        <v>0</v>
      </c>
      <c r="S89" s="6">
        <f>IF(Table1[[#This Row],[Ngày hóa đơn]]&lt;&gt;"",Table1[[#This Row],[Ngày hóa đơn]],IF(Table1[[#This Row],[Ngày hạch toán]]&lt;&gt;"",Table1[[#This Row],[Ngày hạch toán]],""))</f>
        <v>46018</v>
      </c>
      <c r="T89" s="7"/>
      <c r="U89" s="6">
        <f>IF(Table1[[#This Row],[Ngày tính CN]]="","",S89+T89)</f>
        <v>46018</v>
      </c>
      <c r="V89" s="33">
        <f ca="1">IF(Table1[[#This Row],[Hạn thanh toán]]="","",IF((U89-NOW())&lt;0,0,(U89-NOW())))</f>
        <v>0</v>
      </c>
      <c r="W89" s="33"/>
      <c r="X89" s="33" t="str">
        <f t="shared" ref="X89:X90" ca="1" si="90">IF(OR(U89="",R89=0),"",IF((U89-NOW())&lt;0,-(U89-NOW()),0))</f>
        <v/>
      </c>
      <c r="Y89" s="2" t="str">
        <f t="shared" ref="Y89:Y90" si="91">IF(R89=0,"Đã thanh toán",IF(X89="","",IF(X89&lt;=0,"Chưa đến hạn thanh toán",IF(X89&lt;=30,"Nợ quá hạn 30 ngày",IF(X89&lt;=60,"Nợ quá hạn từ 30 ngày đến 60 ngày",IF(X89&lt;=90,"Nợ quá hạn từ 60 ngày đến 90 ngày",IF(X89&lt;=120,"Nợ quá hạn từ 90 ngày đến 120 ngày","Nợ quá hạn hơn 120 ngày có khả năng mất thanh toán")))))))</f>
        <v>Đã thanh toán</v>
      </c>
      <c r="Z89" s="46">
        <f t="shared" si="69"/>
        <v>46018</v>
      </c>
      <c r="AA89" s="46">
        <f t="shared" si="70"/>
        <v>46063</v>
      </c>
      <c r="AD89" s="2" t="str">
        <f>VLOOKUP($A89,MA_KH!$A:$V,MA_KH!U$1,0)</f>
        <v>LOTTE</v>
      </c>
      <c r="AE89" s="2" t="str">
        <f>VLOOKUP($A89,MA_KH!$A:$V,MA_KH!V$1,0)</f>
        <v>CÔNG TY CỔ PHẦN TRUNG TÂM THƯƠNG MẠI LOTTE VIỆT NAM</v>
      </c>
      <c r="AF89" s="2" t="str">
        <f>VLOOKUP($A89,MA_KH!$A:$V,MA_KH!H$1,0)</f>
        <v>SG011</v>
      </c>
      <c r="AG89" s="96">
        <f>VALUE(Table1[[#This Row],[Số hóa đơn]])</f>
        <v>88161</v>
      </c>
      <c r="AH89" s="94">
        <f>_xlfn.XLOOKUP(Table1[[#This Row],[Column1]],CTTT_Lotte!R:R,CTTT_Lotte!O:O)</f>
        <v>46063</v>
      </c>
    </row>
    <row r="90" spans="1:34" ht="25.5" hidden="1" customHeight="1" x14ac:dyDescent="0.2">
      <c r="A90" s="37" t="s">
        <v>10300</v>
      </c>
      <c r="B90" s="37" t="s">
        <v>610</v>
      </c>
      <c r="C90" s="38">
        <v>46018</v>
      </c>
      <c r="D90" s="37" t="s">
        <v>8977</v>
      </c>
      <c r="E90" s="38">
        <v>46018</v>
      </c>
      <c r="F90" s="37">
        <v>88162</v>
      </c>
      <c r="G90" s="37" t="s">
        <v>8978</v>
      </c>
      <c r="H90" s="39">
        <v>8464575</v>
      </c>
      <c r="I90" s="40">
        <v>0</v>
      </c>
      <c r="J90" s="39">
        <v>677166</v>
      </c>
      <c r="K90" s="39">
        <v>9141741</v>
      </c>
      <c r="L90" s="7" t="s">
        <v>42</v>
      </c>
      <c r="M90" s="6">
        <v>46063</v>
      </c>
      <c r="O90" s="33">
        <f>IF(Table1[[#This Row],[Phân loại]]="Tồn đầu kỳ",Table1[[#This Row],[Tổng giá trị]],0)</f>
        <v>9141741</v>
      </c>
      <c r="P90" s="7">
        <f>IF(Table1[[#This Row],[Số còn phải thu ĐK]]&lt;&gt;0,0,IF(Table1[[#This Row],[Phân loại]]="Bán hàng",Table1[[#This Row],[Tổng giá trị]],-Table1[[#This Row],[Tổng giá trị]]))</f>
        <v>0</v>
      </c>
      <c r="Q90" s="33">
        <f t="shared" si="89"/>
        <v>9141741</v>
      </c>
      <c r="R90" s="7">
        <f>Table1[[#This Row],[Số còn phải thu ĐK]]+Table1[[#This Row],[Giá Trị HD sau CK]]-Table1[[#This Row],[Số tiền đã thu]]</f>
        <v>0</v>
      </c>
      <c r="S90" s="6">
        <f>IF(Table1[[#This Row],[Ngày hóa đơn]]&lt;&gt;"",Table1[[#This Row],[Ngày hóa đơn]],IF(Table1[[#This Row],[Ngày hạch toán]]&lt;&gt;"",Table1[[#This Row],[Ngày hạch toán]],""))</f>
        <v>46018</v>
      </c>
      <c r="T90" s="7"/>
      <c r="U90" s="6">
        <f>IF(Table1[[#This Row],[Ngày tính CN]]="","",S90+T90)</f>
        <v>46018</v>
      </c>
      <c r="V90" s="33">
        <f ca="1">IF(Table1[[#This Row],[Hạn thanh toán]]="","",IF((U90-NOW())&lt;0,0,(U90-NOW())))</f>
        <v>0</v>
      </c>
      <c r="W90" s="33"/>
      <c r="X90" s="33" t="str">
        <f t="shared" ca="1" si="90"/>
        <v/>
      </c>
      <c r="Y90" s="2" t="str">
        <f t="shared" si="91"/>
        <v>Đã thanh toán</v>
      </c>
      <c r="Z90" s="46">
        <f t="shared" si="69"/>
        <v>46018</v>
      </c>
      <c r="AA90" s="46">
        <f t="shared" si="70"/>
        <v>46063</v>
      </c>
      <c r="AD90" s="2" t="str">
        <f>VLOOKUP($A90,MA_KH!$A:$V,MA_KH!U$1,0)</f>
        <v>LOTTE</v>
      </c>
      <c r="AE90" s="2" t="str">
        <f>VLOOKUP($A90,MA_KH!$A:$V,MA_KH!V$1,0)</f>
        <v>CÔNG TY CỔ PHẦN TRUNG TÂM THƯƠNG MẠI LOTTE VIỆT NAM</v>
      </c>
      <c r="AF90" s="2" t="str">
        <f>VLOOKUP($A90,MA_KH!$A:$V,MA_KH!H$1,0)</f>
        <v>SG011</v>
      </c>
      <c r="AG90" s="96">
        <f>VALUE(Table1[[#This Row],[Số hóa đơn]])</f>
        <v>88162</v>
      </c>
      <c r="AH90" s="94">
        <f>_xlfn.XLOOKUP(Table1[[#This Row],[Column1]],CTTT_Lotte!R:R,CTTT_Lotte!O:O)</f>
        <v>46063</v>
      </c>
    </row>
    <row r="91" spans="1:34" ht="25.5" hidden="1" customHeight="1" x14ac:dyDescent="0.2">
      <c r="A91" s="37" t="s">
        <v>10286</v>
      </c>
      <c r="B91" s="37" t="s">
        <v>616</v>
      </c>
      <c r="C91" s="38">
        <v>46018</v>
      </c>
      <c r="D91" s="37" t="s">
        <v>8979</v>
      </c>
      <c r="E91" s="38">
        <v>46018</v>
      </c>
      <c r="F91" s="37">
        <v>88191</v>
      </c>
      <c r="G91" s="37" t="s">
        <v>8980</v>
      </c>
      <c r="H91" s="39">
        <v>1478505</v>
      </c>
      <c r="I91" s="40">
        <v>0</v>
      </c>
      <c r="J91" s="39">
        <v>118280</v>
      </c>
      <c r="K91" s="39">
        <v>1596785</v>
      </c>
      <c r="L91" s="7" t="s">
        <v>42</v>
      </c>
      <c r="M91" s="6">
        <v>46063</v>
      </c>
      <c r="O91" s="33">
        <f>IF(Table1[[#This Row],[Phân loại]]="Tồn đầu kỳ",Table1[[#This Row],[Tổng giá trị]],0)</f>
        <v>1596785</v>
      </c>
      <c r="P91" s="7">
        <f>IF(Table1[[#This Row],[Số còn phải thu ĐK]]&lt;&gt;0,0,IF(Table1[[#This Row],[Phân loại]]="Bán hàng",Table1[[#This Row],[Tổng giá trị]],-Table1[[#This Row],[Tổng giá trị]]))</f>
        <v>0</v>
      </c>
      <c r="Q91" s="33">
        <f>IF(M91&lt;&gt;"",IF(O91&lt;&gt;0,O91,P91),0)</f>
        <v>1596785</v>
      </c>
      <c r="R91" s="7">
        <f>Table1[[#This Row],[Số còn phải thu ĐK]]+Table1[[#This Row],[Giá Trị HD sau CK]]-Table1[[#This Row],[Số tiền đã thu]]</f>
        <v>0</v>
      </c>
      <c r="S91" s="6">
        <f>IF(Table1[[#This Row],[Ngày hóa đơn]]&lt;&gt;"",Table1[[#This Row],[Ngày hóa đơn]],IF(Table1[[#This Row],[Ngày hạch toán]]&lt;&gt;"",Table1[[#This Row],[Ngày hạch toán]],""))</f>
        <v>46018</v>
      </c>
      <c r="T91" s="7"/>
      <c r="U91" s="6">
        <f>IF(Table1[[#This Row],[Ngày tính CN]]="","",S91+T91)</f>
        <v>46018</v>
      </c>
      <c r="V91" s="33">
        <f ca="1">IF(Table1[[#This Row],[Hạn thanh toán]]="","",IF((U91-NOW())&lt;0,0,(U91-NOW())))</f>
        <v>0</v>
      </c>
      <c r="W91" s="33"/>
      <c r="X91" s="33" t="str">
        <f ca="1">IF(OR(U91="",R91=0),"",IF((U91-NOW())&lt;0,-(U91-NOW()),0))</f>
        <v/>
      </c>
      <c r="Y91" s="2" t="str">
        <f>IF(R91=0,"Đã thanh toán",IF(X91="","",IF(X91&lt;=0,"Chưa đến hạn thanh toán",IF(X91&lt;=30,"Nợ quá hạn 30 ngày",IF(X91&lt;=60,"Nợ quá hạn từ 30 ngày đến 60 ngày",IF(X91&lt;=90,"Nợ quá hạn từ 60 ngày đến 90 ngày",IF(X91&lt;=120,"Nợ quá hạn từ 90 ngày đến 120 ngày","Nợ quá hạn hơn 120 ngày có khả năng mất thanh toán")))))))</f>
        <v>Đã thanh toán</v>
      </c>
      <c r="Z91" s="46">
        <f t="shared" si="69"/>
        <v>46018</v>
      </c>
      <c r="AA91" s="46">
        <f t="shared" si="70"/>
        <v>46063</v>
      </c>
      <c r="AD91" s="2" t="str">
        <f>VLOOKUP($A91,MA_KH!$A:$V,MA_KH!U$1,0)</f>
        <v>LOTTE</v>
      </c>
      <c r="AE91" s="2" t="str">
        <f>VLOOKUP($A91,MA_KH!$A:$V,MA_KH!V$1,0)</f>
        <v>CÔNG TY CỔ PHẦN TRUNG TÂM THƯƠNG MẠI LOTTE VIỆT NAM</v>
      </c>
      <c r="AF91" s="2" t="str">
        <f>VLOOKUP($A91,MA_KH!$A:$V,MA_KH!H$1,0)</f>
        <v>SG002</v>
      </c>
      <c r="AG91" s="96">
        <f>VALUE(Table1[[#This Row],[Số hóa đơn]])</f>
        <v>88191</v>
      </c>
      <c r="AH91" s="94">
        <f>_xlfn.XLOOKUP(Table1[[#This Row],[Column1]],CTTT_Lotte!R:R,CTTT_Lotte!O:O)</f>
        <v>46063</v>
      </c>
    </row>
    <row r="92" spans="1:34" ht="25.5" hidden="1" customHeight="1" x14ac:dyDescent="0.2">
      <c r="A92" s="37" t="s">
        <v>10297</v>
      </c>
      <c r="B92" s="37" t="s">
        <v>439</v>
      </c>
      <c r="C92" s="38">
        <v>46020</v>
      </c>
      <c r="D92" s="37" t="s">
        <v>8981</v>
      </c>
      <c r="E92" s="38">
        <v>46020</v>
      </c>
      <c r="F92" s="37">
        <v>88250</v>
      </c>
      <c r="G92" s="37" t="s">
        <v>8982</v>
      </c>
      <c r="H92" s="39">
        <v>972475</v>
      </c>
      <c r="I92" s="40">
        <v>0</v>
      </c>
      <c r="J92" s="39">
        <v>77798</v>
      </c>
      <c r="K92" s="39">
        <v>1050273</v>
      </c>
      <c r="L92" s="7" t="s">
        <v>42</v>
      </c>
      <c r="M92" s="6">
        <v>46063</v>
      </c>
      <c r="O92" s="33">
        <f>IF(Table1[[#This Row],[Phân loại]]="Tồn đầu kỳ",Table1[[#This Row],[Tổng giá trị]],0)</f>
        <v>1050273</v>
      </c>
      <c r="P92" s="7">
        <f>IF(Table1[[#This Row],[Số còn phải thu ĐK]]&lt;&gt;0,0,IF(Table1[[#This Row],[Phân loại]]="Bán hàng",Table1[[#This Row],[Tổng giá trị]],-Table1[[#This Row],[Tổng giá trị]]))</f>
        <v>0</v>
      </c>
      <c r="Q92" s="33">
        <f>IF(M92&lt;&gt;"",IF(O92&lt;&gt;0,O92,P92),0)</f>
        <v>1050273</v>
      </c>
      <c r="R92" s="7">
        <f>Table1[[#This Row],[Số còn phải thu ĐK]]+Table1[[#This Row],[Giá Trị HD sau CK]]-Table1[[#This Row],[Số tiền đã thu]]</f>
        <v>0</v>
      </c>
      <c r="S92" s="6">
        <f>IF(Table1[[#This Row],[Ngày hóa đơn]]&lt;&gt;"",Table1[[#This Row],[Ngày hóa đơn]],IF(Table1[[#This Row],[Ngày hạch toán]]&lt;&gt;"",Table1[[#This Row],[Ngày hạch toán]],""))</f>
        <v>46020</v>
      </c>
      <c r="T92" s="7"/>
      <c r="U92" s="6">
        <f>IF(Table1[[#This Row],[Ngày tính CN]]="","",S92+T92)</f>
        <v>46020</v>
      </c>
      <c r="V92" s="33">
        <f ca="1">IF(Table1[[#This Row],[Hạn thanh toán]]="","",IF((U92-NOW())&lt;0,0,(U92-NOW())))</f>
        <v>0</v>
      </c>
      <c r="W92" s="33"/>
      <c r="X92" s="33" t="str">
        <f ca="1">IF(OR(U92="",R92=0),"",IF((U92-NOW())&lt;0,-(U92-NOW()),0))</f>
        <v/>
      </c>
      <c r="Y92" s="2" t="str">
        <f>IF(R92=0,"Đã thanh toán",IF(X92="","",IF(X92&lt;=0,"Chưa đến hạn thanh toán",IF(X92&lt;=30,"Nợ quá hạn 30 ngày",IF(X92&lt;=60,"Nợ quá hạn từ 30 ngày đến 60 ngày",IF(X92&lt;=90,"Nợ quá hạn từ 60 ngày đến 90 ngày",IF(X92&lt;=120,"Nợ quá hạn từ 90 ngày đến 120 ngày","Nợ quá hạn hơn 120 ngày có khả năng mất thanh toán")))))))</f>
        <v>Đã thanh toán</v>
      </c>
      <c r="Z92" s="46">
        <f t="shared" si="69"/>
        <v>46020</v>
      </c>
      <c r="AA92" s="46">
        <f t="shared" si="70"/>
        <v>46063</v>
      </c>
      <c r="AD92" s="2" t="str">
        <f>VLOOKUP($A92,MA_KH!$A:$V,MA_KH!U$1,0)</f>
        <v>LOTTE</v>
      </c>
      <c r="AE92" s="2" t="str">
        <f>VLOOKUP($A92,MA_KH!$A:$V,MA_KH!V$1,0)</f>
        <v>CÔNG TY CỔ PHẦN TRUNG TÂM THƯƠNG MẠI LOTTE VIỆT NAM</v>
      </c>
      <c r="AF92" s="2" t="str">
        <f>VLOOKUP($A92,MA_KH!$A:$V,MA_KH!H$1,0)</f>
        <v>HN008</v>
      </c>
      <c r="AG92" s="96">
        <f>VALUE(Table1[[#This Row],[Số hóa đơn]])</f>
        <v>88250</v>
      </c>
      <c r="AH92" s="94">
        <f>_xlfn.XLOOKUP(Table1[[#This Row],[Column1]],CTTT_Lotte!R:R,CTTT_Lotte!O:O)</f>
        <v>46063</v>
      </c>
    </row>
    <row r="93" spans="1:34" ht="25.5" hidden="1" customHeight="1" x14ac:dyDescent="0.2">
      <c r="A93" s="29" t="s">
        <v>10289</v>
      </c>
      <c r="B93" s="29" t="s">
        <v>752</v>
      </c>
      <c r="C93" s="35">
        <v>46021</v>
      </c>
      <c r="D93" s="29" t="s">
        <v>8983</v>
      </c>
      <c r="E93" s="35">
        <v>46021</v>
      </c>
      <c r="F93" s="29">
        <v>89008</v>
      </c>
      <c r="G93" s="29" t="s">
        <v>8984</v>
      </c>
      <c r="H93" s="36">
        <v>1518090</v>
      </c>
      <c r="I93" s="32">
        <v>0</v>
      </c>
      <c r="J93" s="36">
        <v>121447</v>
      </c>
      <c r="K93" s="36">
        <v>1639537</v>
      </c>
      <c r="L93" s="7" t="s">
        <v>42</v>
      </c>
      <c r="M93" s="6">
        <v>46080</v>
      </c>
      <c r="O93" s="33">
        <f>IF(Table1[[#This Row],[Phân loại]]="Tồn đầu kỳ",Table1[[#This Row],[Tổng giá trị]],0)</f>
        <v>1639537</v>
      </c>
      <c r="P93" s="7">
        <f>IF(Table1[[#This Row],[Số còn phải thu ĐK]]&lt;&gt;0,0,IF(Table1[[#This Row],[Phân loại]]="Bán hàng",Table1[[#This Row],[Tổng giá trị]],-Table1[[#This Row],[Tổng giá trị]]))</f>
        <v>0</v>
      </c>
      <c r="Q93" s="33">
        <f t="shared" ref="Q93:Q96" si="92">IF(M93&lt;&gt;"",IF(O93&lt;&gt;0,O93,P93),0)</f>
        <v>1639537</v>
      </c>
      <c r="R93" s="7">
        <f>Table1[[#This Row],[Số còn phải thu ĐK]]+Table1[[#This Row],[Giá Trị HD sau CK]]-Table1[[#This Row],[Số tiền đã thu]]</f>
        <v>0</v>
      </c>
      <c r="S93" s="6">
        <f>IF(Table1[[#This Row],[Ngày hóa đơn]]&lt;&gt;"",Table1[[#This Row],[Ngày hóa đơn]],IF(Table1[[#This Row],[Ngày hạch toán]]&lt;&gt;"",Table1[[#This Row],[Ngày hạch toán]],""))</f>
        <v>46021</v>
      </c>
      <c r="T93" s="7"/>
      <c r="U93" s="6">
        <f>IF(Table1[[#This Row],[Ngày tính CN]]="","",S93+T93)</f>
        <v>46021</v>
      </c>
      <c r="V93" s="33">
        <f ca="1">IF(Table1[[#This Row],[Hạn thanh toán]]="","",IF((U93-NOW())&lt;0,0,(U93-NOW())))</f>
        <v>0</v>
      </c>
      <c r="W93" s="33"/>
      <c r="X93" s="33" t="str">
        <f t="shared" ref="X93:X96" ca="1" si="93">IF(OR(U93="",R93=0),"",IF((U93-NOW())&lt;0,-(U93-NOW()),0))</f>
        <v/>
      </c>
      <c r="Y93" s="2" t="str">
        <f t="shared" ref="Y93:Y96" si="94">IF(R93=0,"Đã thanh toán",IF(X93="","",IF(X93&lt;=0,"Chưa đến hạn thanh toán",IF(X93&lt;=30,"Nợ quá hạn 30 ngày",IF(X93&lt;=60,"Nợ quá hạn từ 30 ngày đến 60 ngày",IF(X93&lt;=90,"Nợ quá hạn từ 60 ngày đến 90 ngày",IF(X93&lt;=120,"Nợ quá hạn từ 90 ngày đến 120 ngày","Nợ quá hạn hơn 120 ngày có khả năng mất thanh toán")))))))</f>
        <v>Đã thanh toán</v>
      </c>
      <c r="Z93" s="46">
        <f t="shared" si="69"/>
        <v>46021</v>
      </c>
      <c r="AA93" s="46">
        <f t="shared" si="70"/>
        <v>46080</v>
      </c>
      <c r="AD93" s="2" t="str">
        <f>VLOOKUP($A93,MA_KH!$A:$V,MA_KH!U$1,0)</f>
        <v>LOTTE</v>
      </c>
      <c r="AE93" s="2" t="str">
        <f>VLOOKUP($A93,MA_KH!$A:$V,MA_KH!V$1,0)</f>
        <v>CÔNG TY CỔ PHẦN TRUNG TÂM THƯƠNG MẠI LOTTE VIỆT NAM</v>
      </c>
      <c r="AF93" s="2" t="str">
        <f>VLOOKUP($A93,MA_KH!$A:$V,MA_KH!H$1,0)</f>
        <v>SG011</v>
      </c>
      <c r="AG93" s="96">
        <f>VALUE(Table1[[#This Row],[Số hóa đơn]])</f>
        <v>89008</v>
      </c>
      <c r="AH93" s="94">
        <f>_xlfn.XLOOKUP(Table1[[#This Row],[Column1]],CTTT_Lotte!R:R,CTTT_Lotte!O:O)</f>
        <v>46080</v>
      </c>
    </row>
    <row r="94" spans="1:34" ht="25.5" hidden="1" customHeight="1" x14ac:dyDescent="0.2">
      <c r="A94" s="29" t="s">
        <v>10287</v>
      </c>
      <c r="B94" s="29" t="s">
        <v>612</v>
      </c>
      <c r="C94" s="35">
        <v>46021</v>
      </c>
      <c r="D94" s="29" t="s">
        <v>8985</v>
      </c>
      <c r="E94" s="35">
        <v>46021</v>
      </c>
      <c r="F94" s="29">
        <v>89009</v>
      </c>
      <c r="G94" s="29" t="s">
        <v>8986</v>
      </c>
      <c r="H94" s="36">
        <v>1518090</v>
      </c>
      <c r="I94" s="32">
        <v>0</v>
      </c>
      <c r="J94" s="36">
        <v>121447</v>
      </c>
      <c r="K94" s="36">
        <v>1639537</v>
      </c>
      <c r="L94" s="7" t="s">
        <v>42</v>
      </c>
      <c r="M94" s="6">
        <v>46080</v>
      </c>
      <c r="O94" s="33">
        <f>IF(Table1[[#This Row],[Phân loại]]="Tồn đầu kỳ",Table1[[#This Row],[Tổng giá trị]],0)</f>
        <v>1639537</v>
      </c>
      <c r="P94" s="7">
        <f>IF(Table1[[#This Row],[Số còn phải thu ĐK]]&lt;&gt;0,0,IF(Table1[[#This Row],[Phân loại]]="Bán hàng",Table1[[#This Row],[Tổng giá trị]],-Table1[[#This Row],[Tổng giá trị]]))</f>
        <v>0</v>
      </c>
      <c r="Q94" s="33">
        <f t="shared" si="92"/>
        <v>1639537</v>
      </c>
      <c r="R94" s="7">
        <f>Table1[[#This Row],[Số còn phải thu ĐK]]+Table1[[#This Row],[Giá Trị HD sau CK]]-Table1[[#This Row],[Số tiền đã thu]]</f>
        <v>0</v>
      </c>
      <c r="S94" s="6">
        <f>IF(Table1[[#This Row],[Ngày hóa đơn]]&lt;&gt;"",Table1[[#This Row],[Ngày hóa đơn]],IF(Table1[[#This Row],[Ngày hạch toán]]&lt;&gt;"",Table1[[#This Row],[Ngày hạch toán]],""))</f>
        <v>46021</v>
      </c>
      <c r="T94" s="7"/>
      <c r="U94" s="6">
        <f>IF(Table1[[#This Row],[Ngày tính CN]]="","",S94+T94)</f>
        <v>46021</v>
      </c>
      <c r="V94" s="33">
        <f ca="1">IF(Table1[[#This Row],[Hạn thanh toán]]="","",IF((U94-NOW())&lt;0,0,(U94-NOW())))</f>
        <v>0</v>
      </c>
      <c r="W94" s="33"/>
      <c r="X94" s="33" t="str">
        <f t="shared" ca="1" si="93"/>
        <v/>
      </c>
      <c r="Y94" s="2" t="str">
        <f t="shared" si="94"/>
        <v>Đã thanh toán</v>
      </c>
      <c r="Z94" s="46">
        <f t="shared" si="69"/>
        <v>46021</v>
      </c>
      <c r="AA94" s="46">
        <f t="shared" si="70"/>
        <v>46080</v>
      </c>
      <c r="AD94" s="2" t="str">
        <f>VLOOKUP($A94,MA_KH!$A:$V,MA_KH!U$1,0)</f>
        <v>LOTTE</v>
      </c>
      <c r="AE94" s="2" t="str">
        <f>VLOOKUP($A94,MA_KH!$A:$V,MA_KH!V$1,0)</f>
        <v>CÔNG TY CỔ PHẦN TRUNG TÂM THƯƠNG MẠI LOTTE VIỆT NAM</v>
      </c>
      <c r="AF94" s="2" t="str">
        <f>VLOOKUP($A94,MA_KH!$A:$V,MA_KH!H$1,0)</f>
        <v>SG011</v>
      </c>
      <c r="AG94" s="96">
        <f>VALUE(Table1[[#This Row],[Số hóa đơn]])</f>
        <v>89009</v>
      </c>
      <c r="AH94" s="94">
        <f>_xlfn.XLOOKUP(Table1[[#This Row],[Column1]],CTTT_Lotte!R:R,CTTT_Lotte!O:O)</f>
        <v>46080</v>
      </c>
    </row>
    <row r="95" spans="1:34" ht="25.5" hidden="1" customHeight="1" x14ac:dyDescent="0.2">
      <c r="A95" s="29" t="s">
        <v>10287</v>
      </c>
      <c r="B95" s="29" t="s">
        <v>612</v>
      </c>
      <c r="C95" s="35">
        <v>46021</v>
      </c>
      <c r="D95" s="29" t="s">
        <v>8987</v>
      </c>
      <c r="E95" s="35">
        <v>46021</v>
      </c>
      <c r="F95" s="29">
        <v>89010</v>
      </c>
      <c r="G95" s="29" t="s">
        <v>8988</v>
      </c>
      <c r="H95" s="36">
        <v>1608075</v>
      </c>
      <c r="I95" s="32">
        <v>0</v>
      </c>
      <c r="J95" s="36">
        <v>128646</v>
      </c>
      <c r="K95" s="36">
        <v>1736721</v>
      </c>
      <c r="L95" s="7" t="s">
        <v>42</v>
      </c>
      <c r="M95" s="6">
        <v>46080</v>
      </c>
      <c r="O95" s="33">
        <f>IF(Table1[[#This Row],[Phân loại]]="Tồn đầu kỳ",Table1[[#This Row],[Tổng giá trị]],0)</f>
        <v>1736721</v>
      </c>
      <c r="P95" s="7">
        <f>IF(Table1[[#This Row],[Số còn phải thu ĐK]]&lt;&gt;0,0,IF(Table1[[#This Row],[Phân loại]]="Bán hàng",Table1[[#This Row],[Tổng giá trị]],-Table1[[#This Row],[Tổng giá trị]]))</f>
        <v>0</v>
      </c>
      <c r="Q95" s="33">
        <f t="shared" si="92"/>
        <v>1736721</v>
      </c>
      <c r="R95" s="7">
        <f>Table1[[#This Row],[Số còn phải thu ĐK]]+Table1[[#This Row],[Giá Trị HD sau CK]]-Table1[[#This Row],[Số tiền đã thu]]</f>
        <v>0</v>
      </c>
      <c r="S95" s="6">
        <f>IF(Table1[[#This Row],[Ngày hóa đơn]]&lt;&gt;"",Table1[[#This Row],[Ngày hóa đơn]],IF(Table1[[#This Row],[Ngày hạch toán]]&lt;&gt;"",Table1[[#This Row],[Ngày hạch toán]],""))</f>
        <v>46021</v>
      </c>
      <c r="T95" s="7"/>
      <c r="U95" s="6">
        <f>IF(Table1[[#This Row],[Ngày tính CN]]="","",S95+T95)</f>
        <v>46021</v>
      </c>
      <c r="V95" s="33">
        <f ca="1">IF(Table1[[#This Row],[Hạn thanh toán]]="","",IF((U95-NOW())&lt;0,0,(U95-NOW())))</f>
        <v>0</v>
      </c>
      <c r="W95" s="33"/>
      <c r="X95" s="33" t="str">
        <f t="shared" ca="1" si="93"/>
        <v/>
      </c>
      <c r="Y95" s="2" t="str">
        <f t="shared" si="94"/>
        <v>Đã thanh toán</v>
      </c>
      <c r="Z95" s="46">
        <f t="shared" si="69"/>
        <v>46021</v>
      </c>
      <c r="AA95" s="46">
        <f t="shared" si="70"/>
        <v>46080</v>
      </c>
      <c r="AD95" s="2" t="str">
        <f>VLOOKUP($A95,MA_KH!$A:$V,MA_KH!U$1,0)</f>
        <v>LOTTE</v>
      </c>
      <c r="AE95" s="2" t="str">
        <f>VLOOKUP($A95,MA_KH!$A:$V,MA_KH!V$1,0)</f>
        <v>CÔNG TY CỔ PHẦN TRUNG TÂM THƯƠNG MẠI LOTTE VIỆT NAM</v>
      </c>
      <c r="AF95" s="2" t="str">
        <f>VLOOKUP($A95,MA_KH!$A:$V,MA_KH!H$1,0)</f>
        <v>SG011</v>
      </c>
      <c r="AG95" s="96">
        <f>VALUE(Table1[[#This Row],[Số hóa đơn]])</f>
        <v>89010</v>
      </c>
      <c r="AH95" s="94">
        <f>_xlfn.XLOOKUP(Table1[[#This Row],[Column1]],CTTT_Lotte!R:R,CTTT_Lotte!O:O)</f>
        <v>46080</v>
      </c>
    </row>
    <row r="96" spans="1:34" ht="25.5" hidden="1" customHeight="1" x14ac:dyDescent="0.2">
      <c r="A96" s="37" t="s">
        <v>10288</v>
      </c>
      <c r="B96" s="37" t="s">
        <v>683</v>
      </c>
      <c r="C96" s="38">
        <v>46021</v>
      </c>
      <c r="D96" s="37" t="s">
        <v>8989</v>
      </c>
      <c r="E96" s="38">
        <v>46021</v>
      </c>
      <c r="F96" s="37">
        <v>89011</v>
      </c>
      <c r="G96" s="37" t="s">
        <v>8990</v>
      </c>
      <c r="H96" s="39">
        <v>3836090</v>
      </c>
      <c r="I96" s="40">
        <v>0</v>
      </c>
      <c r="J96" s="39">
        <v>306887</v>
      </c>
      <c r="K96" s="39">
        <v>4142977</v>
      </c>
      <c r="L96" s="7" t="s">
        <v>42</v>
      </c>
      <c r="M96" s="6">
        <v>46063</v>
      </c>
      <c r="O96" s="33">
        <f>IF(Table1[[#This Row],[Phân loại]]="Tồn đầu kỳ",Table1[[#This Row],[Tổng giá trị]],0)</f>
        <v>4142977</v>
      </c>
      <c r="P96" s="7">
        <f>IF(Table1[[#This Row],[Số còn phải thu ĐK]]&lt;&gt;0,0,IF(Table1[[#This Row],[Phân loại]]="Bán hàng",Table1[[#This Row],[Tổng giá trị]],-Table1[[#This Row],[Tổng giá trị]]))</f>
        <v>0</v>
      </c>
      <c r="Q96" s="33">
        <f t="shared" si="92"/>
        <v>4142977</v>
      </c>
      <c r="R96" s="7">
        <f>Table1[[#This Row],[Số còn phải thu ĐK]]+Table1[[#This Row],[Giá Trị HD sau CK]]-Table1[[#This Row],[Số tiền đã thu]]</f>
        <v>0</v>
      </c>
      <c r="S96" s="6">
        <f>IF(Table1[[#This Row],[Ngày hóa đơn]]&lt;&gt;"",Table1[[#This Row],[Ngày hóa đơn]],IF(Table1[[#This Row],[Ngày hạch toán]]&lt;&gt;"",Table1[[#This Row],[Ngày hạch toán]],""))</f>
        <v>46021</v>
      </c>
      <c r="T96" s="7"/>
      <c r="U96" s="6">
        <f>IF(Table1[[#This Row],[Ngày tính CN]]="","",S96+T96)</f>
        <v>46021</v>
      </c>
      <c r="V96" s="33">
        <f ca="1">IF(Table1[[#This Row],[Hạn thanh toán]]="","",IF((U96-NOW())&lt;0,0,(U96-NOW())))</f>
        <v>0</v>
      </c>
      <c r="W96" s="33"/>
      <c r="X96" s="33" t="str">
        <f t="shared" ca="1" si="93"/>
        <v/>
      </c>
      <c r="Y96" s="2" t="str">
        <f t="shared" si="94"/>
        <v>Đã thanh toán</v>
      </c>
      <c r="Z96" s="46">
        <f t="shared" si="69"/>
        <v>46021</v>
      </c>
      <c r="AA96" s="46">
        <f t="shared" si="70"/>
        <v>46063</v>
      </c>
      <c r="AD96" s="2" t="str">
        <f>VLOOKUP($A96,MA_KH!$A:$V,MA_KH!U$1,0)</f>
        <v>LOTTE</v>
      </c>
      <c r="AE96" s="2" t="str">
        <f>VLOOKUP($A96,MA_KH!$A:$V,MA_KH!V$1,0)</f>
        <v>CÔNG TY CỔ PHẦN TRUNG TÂM THƯƠNG MẠI LOTTE VIỆT NAM</v>
      </c>
      <c r="AF96" s="2" t="str">
        <f>VLOOKUP($A96,MA_KH!$A:$V,MA_KH!H$1,0)</f>
        <v>SG011</v>
      </c>
      <c r="AG96" s="96">
        <f>VALUE(Table1[[#This Row],[Số hóa đơn]])</f>
        <v>89011</v>
      </c>
      <c r="AH96" s="94">
        <f>_xlfn.XLOOKUP(Table1[[#This Row],[Column1]],CTTT_Lotte!R:R,CTTT_Lotte!O:O)</f>
        <v>46063</v>
      </c>
    </row>
    <row r="97" spans="1:34" ht="25.5" hidden="1" customHeight="1" x14ac:dyDescent="0.2">
      <c r="A97" s="37" t="s">
        <v>10286</v>
      </c>
      <c r="B97" s="37" t="s">
        <v>616</v>
      </c>
      <c r="C97" s="38">
        <v>46021</v>
      </c>
      <c r="D97" s="37" t="s">
        <v>8991</v>
      </c>
      <c r="E97" s="38">
        <v>46021</v>
      </c>
      <c r="F97" s="37">
        <v>89084</v>
      </c>
      <c r="G97" s="37" t="s">
        <v>8992</v>
      </c>
      <c r="H97" s="39">
        <v>1385110</v>
      </c>
      <c r="I97" s="40">
        <v>0</v>
      </c>
      <c r="J97" s="39">
        <v>110809</v>
      </c>
      <c r="K97" s="39">
        <v>1495919</v>
      </c>
      <c r="L97" s="7" t="s">
        <v>42</v>
      </c>
      <c r="M97" s="6">
        <v>46063</v>
      </c>
      <c r="O97" s="33">
        <f>IF(Table1[[#This Row],[Phân loại]]="Tồn đầu kỳ",Table1[[#This Row],[Tổng giá trị]],0)</f>
        <v>1495919</v>
      </c>
      <c r="P97" s="7">
        <f>IF(Table1[[#This Row],[Số còn phải thu ĐK]]&lt;&gt;0,0,IF(Table1[[#This Row],[Phân loại]]="Bán hàng",Table1[[#This Row],[Tổng giá trị]],-Table1[[#This Row],[Tổng giá trị]]))</f>
        <v>0</v>
      </c>
      <c r="Q97" s="33">
        <f>IF(M97&lt;&gt;"",IF(O97&lt;&gt;0,O97,P97),0)</f>
        <v>1495919</v>
      </c>
      <c r="R97" s="7">
        <f>Table1[[#This Row],[Số còn phải thu ĐK]]+Table1[[#This Row],[Giá Trị HD sau CK]]-Table1[[#This Row],[Số tiền đã thu]]</f>
        <v>0</v>
      </c>
      <c r="S97" s="6">
        <f>IF(Table1[[#This Row],[Ngày hóa đơn]]&lt;&gt;"",Table1[[#This Row],[Ngày hóa đơn]],IF(Table1[[#This Row],[Ngày hạch toán]]&lt;&gt;"",Table1[[#This Row],[Ngày hạch toán]],""))</f>
        <v>46021</v>
      </c>
      <c r="T97" s="7"/>
      <c r="U97" s="6">
        <f>IF(Table1[[#This Row],[Ngày tính CN]]="","",S97+T97)</f>
        <v>46021</v>
      </c>
      <c r="V97" s="33">
        <f ca="1">IF(Table1[[#This Row],[Hạn thanh toán]]="","",IF((U97-NOW())&lt;0,0,(U97-NOW())))</f>
        <v>0</v>
      </c>
      <c r="W97" s="33"/>
      <c r="X97" s="33" t="str">
        <f ca="1">IF(OR(U97="",R97=0),"",IF((U97-NOW())&lt;0,-(U97-NOW()),0))</f>
        <v/>
      </c>
      <c r="Y97" s="2" t="str">
        <f>IF(R97=0,"Đã thanh toán",IF(X97="","",IF(X97&lt;=0,"Chưa đến hạn thanh toán",IF(X97&lt;=30,"Nợ quá hạn 30 ngày",IF(X97&lt;=60,"Nợ quá hạn từ 30 ngày đến 60 ngày",IF(X97&lt;=90,"Nợ quá hạn từ 60 ngày đến 90 ngày",IF(X97&lt;=120,"Nợ quá hạn từ 90 ngày đến 120 ngày","Nợ quá hạn hơn 120 ngày có khả năng mất thanh toán")))))))</f>
        <v>Đã thanh toán</v>
      </c>
      <c r="Z97" s="46">
        <f t="shared" si="69"/>
        <v>46021</v>
      </c>
      <c r="AA97" s="46">
        <f t="shared" si="70"/>
        <v>46063</v>
      </c>
      <c r="AD97" s="2" t="str">
        <f>VLOOKUP($A97,MA_KH!$A:$V,MA_KH!U$1,0)</f>
        <v>LOTTE</v>
      </c>
      <c r="AE97" s="2" t="str">
        <f>VLOOKUP($A97,MA_KH!$A:$V,MA_KH!V$1,0)</f>
        <v>CÔNG TY CỔ PHẦN TRUNG TÂM THƯƠNG MẠI LOTTE VIỆT NAM</v>
      </c>
      <c r="AF97" s="2" t="str">
        <f>VLOOKUP($A97,MA_KH!$A:$V,MA_KH!H$1,0)</f>
        <v>SG002</v>
      </c>
      <c r="AG97" s="96">
        <f>VALUE(Table1[[#This Row],[Số hóa đơn]])</f>
        <v>89084</v>
      </c>
      <c r="AH97" s="94">
        <f>_xlfn.XLOOKUP(Table1[[#This Row],[Column1]],CTTT_Lotte!R:R,CTTT_Lotte!O:O)</f>
        <v>46063</v>
      </c>
    </row>
    <row r="98" spans="1:34" ht="25.5" hidden="1" customHeight="1" x14ac:dyDescent="0.2">
      <c r="A98" s="29" t="s">
        <v>10291</v>
      </c>
      <c r="B98" s="29" t="s">
        <v>511</v>
      </c>
      <c r="C98" s="35">
        <v>46022</v>
      </c>
      <c r="D98" s="29" t="s">
        <v>8993</v>
      </c>
      <c r="E98" s="35">
        <v>46022</v>
      </c>
      <c r="F98" s="29">
        <v>89756</v>
      </c>
      <c r="G98" s="29" t="s">
        <v>8994</v>
      </c>
      <c r="H98" s="36">
        <v>2024120</v>
      </c>
      <c r="I98" s="32">
        <v>0</v>
      </c>
      <c r="J98" s="36">
        <v>161930</v>
      </c>
      <c r="K98" s="36">
        <v>2186050</v>
      </c>
      <c r="L98" s="7" t="s">
        <v>42</v>
      </c>
      <c r="M98" s="6">
        <v>46063</v>
      </c>
      <c r="O98" s="33">
        <f>IF(Table1[[#This Row],[Phân loại]]="Tồn đầu kỳ",Table1[[#This Row],[Tổng giá trị]],0)</f>
        <v>2186050</v>
      </c>
      <c r="P98" s="7">
        <f>IF(Table1[[#This Row],[Số còn phải thu ĐK]]&lt;&gt;0,0,IF(Table1[[#This Row],[Phân loại]]="Bán hàng",Table1[[#This Row],[Tổng giá trị]],-Table1[[#This Row],[Tổng giá trị]]))</f>
        <v>0</v>
      </c>
      <c r="Q98" s="33">
        <f t="shared" ref="Q98:Q99" si="95">IF(M98&lt;&gt;"",IF(O98&lt;&gt;0,O98,P98),0)</f>
        <v>2186050</v>
      </c>
      <c r="R98" s="7">
        <f>Table1[[#This Row],[Số còn phải thu ĐK]]+Table1[[#This Row],[Giá Trị HD sau CK]]-Table1[[#This Row],[Số tiền đã thu]]</f>
        <v>0</v>
      </c>
      <c r="S98" s="6">
        <f>IF(Table1[[#This Row],[Ngày hóa đơn]]&lt;&gt;"",Table1[[#This Row],[Ngày hóa đơn]],IF(Table1[[#This Row],[Ngày hạch toán]]&lt;&gt;"",Table1[[#This Row],[Ngày hạch toán]],""))</f>
        <v>46022</v>
      </c>
      <c r="T98" s="7"/>
      <c r="U98" s="6">
        <f>IF(Table1[[#This Row],[Ngày tính CN]]="","",S98+T98)</f>
        <v>46022</v>
      </c>
      <c r="V98" s="33">
        <f ca="1">IF(Table1[[#This Row],[Hạn thanh toán]]="","",IF((U98-NOW())&lt;0,0,(U98-NOW())))</f>
        <v>0</v>
      </c>
      <c r="W98" s="33"/>
      <c r="X98" s="33" t="str">
        <f t="shared" ref="X98:X99" ca="1" si="96">IF(OR(U98="",R98=0),"",IF((U98-NOW())&lt;0,-(U98-NOW()),0))</f>
        <v/>
      </c>
      <c r="Y98" s="2" t="str">
        <f t="shared" ref="Y98:Y99" si="97">IF(R98=0,"Đã thanh toán",IF(X98="","",IF(X98&lt;=0,"Chưa đến hạn thanh toán",IF(X98&lt;=30,"Nợ quá hạn 30 ngày",IF(X98&lt;=60,"Nợ quá hạn từ 30 ngày đến 60 ngày",IF(X98&lt;=90,"Nợ quá hạn từ 60 ngày đến 90 ngày",IF(X98&lt;=120,"Nợ quá hạn từ 90 ngày đến 120 ngày","Nợ quá hạn hơn 120 ngày có khả năng mất thanh toán")))))))</f>
        <v>Đã thanh toán</v>
      </c>
      <c r="Z98" s="46">
        <f t="shared" si="69"/>
        <v>46022</v>
      </c>
      <c r="AA98" s="46">
        <f t="shared" si="70"/>
        <v>46063</v>
      </c>
      <c r="AD98" s="2" t="str">
        <f>VLOOKUP($A98,MA_KH!$A:$V,MA_KH!U$1,0)</f>
        <v>LOTTE</v>
      </c>
      <c r="AE98" s="2" t="str">
        <f>VLOOKUP($A98,MA_KH!$A:$V,MA_KH!V$1,0)</f>
        <v>CÔNG TY CỔ PHẦN TRUNG TÂM THƯƠNG MẠI LOTTE VIỆT NAM</v>
      </c>
      <c r="AF98" s="2" t="str">
        <f>VLOOKUP($A98,MA_KH!$A:$V,MA_KH!H$1,0)</f>
        <v>SG023</v>
      </c>
      <c r="AG98" s="96">
        <f>VALUE(Table1[[#This Row],[Số hóa đơn]])</f>
        <v>89756</v>
      </c>
      <c r="AH98" s="94">
        <f>_xlfn.XLOOKUP(Table1[[#This Row],[Column1]],CTTT_Lotte!R:R,CTTT_Lotte!O:O)</f>
        <v>46063</v>
      </c>
    </row>
    <row r="99" spans="1:34" ht="25.5" hidden="1" customHeight="1" x14ac:dyDescent="0.2">
      <c r="A99" s="37" t="s">
        <v>10291</v>
      </c>
      <c r="B99" s="37" t="s">
        <v>511</v>
      </c>
      <c r="C99" s="38">
        <v>46022</v>
      </c>
      <c r="D99" s="37" t="s">
        <v>8995</v>
      </c>
      <c r="E99" s="38">
        <v>46022</v>
      </c>
      <c r="F99" s="37">
        <v>89757</v>
      </c>
      <c r="G99" s="37" t="s">
        <v>8996</v>
      </c>
      <c r="H99" s="39">
        <v>4848150</v>
      </c>
      <c r="I99" s="40">
        <v>0</v>
      </c>
      <c r="J99" s="39">
        <v>387852</v>
      </c>
      <c r="K99" s="39">
        <v>5236002</v>
      </c>
      <c r="L99" s="7" t="s">
        <v>42</v>
      </c>
      <c r="M99" s="6">
        <v>46063</v>
      </c>
      <c r="O99" s="33">
        <f>IF(Table1[[#This Row],[Phân loại]]="Tồn đầu kỳ",Table1[[#This Row],[Tổng giá trị]],0)</f>
        <v>5236002</v>
      </c>
      <c r="P99" s="7">
        <f>IF(Table1[[#This Row],[Số còn phải thu ĐK]]&lt;&gt;0,0,IF(Table1[[#This Row],[Phân loại]]="Bán hàng",Table1[[#This Row],[Tổng giá trị]],-Table1[[#This Row],[Tổng giá trị]]))</f>
        <v>0</v>
      </c>
      <c r="Q99" s="33">
        <f t="shared" si="95"/>
        <v>5236002</v>
      </c>
      <c r="R99" s="7">
        <f>Table1[[#This Row],[Số còn phải thu ĐK]]+Table1[[#This Row],[Giá Trị HD sau CK]]-Table1[[#This Row],[Số tiền đã thu]]</f>
        <v>0</v>
      </c>
      <c r="S99" s="6">
        <f>IF(Table1[[#This Row],[Ngày hóa đơn]]&lt;&gt;"",Table1[[#This Row],[Ngày hóa đơn]],IF(Table1[[#This Row],[Ngày hạch toán]]&lt;&gt;"",Table1[[#This Row],[Ngày hạch toán]],""))</f>
        <v>46022</v>
      </c>
      <c r="T99" s="7"/>
      <c r="U99" s="6">
        <f>IF(Table1[[#This Row],[Ngày tính CN]]="","",S99+T99)</f>
        <v>46022</v>
      </c>
      <c r="V99" s="33">
        <f ca="1">IF(Table1[[#This Row],[Hạn thanh toán]]="","",IF((U99-NOW())&lt;0,0,(U99-NOW())))</f>
        <v>0</v>
      </c>
      <c r="W99" s="33"/>
      <c r="X99" s="33" t="str">
        <f t="shared" ca="1" si="96"/>
        <v/>
      </c>
      <c r="Y99" s="2" t="str">
        <f t="shared" si="97"/>
        <v>Đã thanh toán</v>
      </c>
      <c r="Z99" s="46">
        <f t="shared" si="69"/>
        <v>46022</v>
      </c>
      <c r="AA99" s="46">
        <f t="shared" si="70"/>
        <v>46063</v>
      </c>
      <c r="AD99" s="2" t="str">
        <f>VLOOKUP($A99,MA_KH!$A:$V,MA_KH!U$1,0)</f>
        <v>LOTTE</v>
      </c>
      <c r="AE99" s="2" t="str">
        <f>VLOOKUP($A99,MA_KH!$A:$V,MA_KH!V$1,0)</f>
        <v>CÔNG TY CỔ PHẦN TRUNG TÂM THƯƠNG MẠI LOTTE VIỆT NAM</v>
      </c>
      <c r="AF99" s="2" t="str">
        <f>VLOOKUP($A99,MA_KH!$A:$V,MA_KH!H$1,0)</f>
        <v>SG023</v>
      </c>
      <c r="AG99" s="96">
        <f>VALUE(Table1[[#This Row],[Số hóa đơn]])</f>
        <v>89757</v>
      </c>
      <c r="AH99" s="94">
        <f>_xlfn.XLOOKUP(Table1[[#This Row],[Column1]],CTTT_Lotte!R:R,CTTT_Lotte!O:O)</f>
        <v>46063</v>
      </c>
    </row>
    <row r="100" spans="1:34" ht="25.5" customHeight="1" x14ac:dyDescent="0.2">
      <c r="A100" s="29" t="s">
        <v>10301</v>
      </c>
      <c r="B100" s="29" t="s">
        <v>463</v>
      </c>
      <c r="C100" s="35">
        <v>45869</v>
      </c>
      <c r="D100" s="29" t="s">
        <v>819</v>
      </c>
      <c r="E100" s="35">
        <v>45869</v>
      </c>
      <c r="F100" s="29">
        <v>1296</v>
      </c>
      <c r="G100" s="29" t="s">
        <v>815</v>
      </c>
      <c r="H100" s="36">
        <v>-476264</v>
      </c>
      <c r="I100" s="58">
        <v>0</v>
      </c>
      <c r="J100" s="36">
        <v>-38101</v>
      </c>
      <c r="K100" s="36">
        <v>-514365</v>
      </c>
      <c r="L100" s="7" t="s">
        <v>42</v>
      </c>
      <c r="O100" s="33">
        <f>IF(Table1[[#This Row],[Phân loại]]="Tồn đầu kỳ",Table1[[#This Row],[Tổng giá trị]],0)</f>
        <v>-514365</v>
      </c>
      <c r="P100" s="7">
        <f>IF(Table1[[#This Row],[Số còn phải thu ĐK]]&lt;&gt;0,0,IF(Table1[[#This Row],[Phân loại]]="Bán hàng",Table1[[#This Row],[Tổng giá trị]],-Table1[[#This Row],[Tổng giá trị]]))</f>
        <v>0</v>
      </c>
      <c r="Q100" s="33">
        <f t="shared" ref="Q100" si="98">IF(M100&lt;&gt;"",IF(O100&lt;&gt;0,O100,P100),0)</f>
        <v>0</v>
      </c>
      <c r="R100" s="7">
        <f>Table1[[#This Row],[Số còn phải thu ĐK]]+Table1[[#This Row],[Giá Trị HD sau CK]]-Table1[[#This Row],[Số tiền đã thu]]</f>
        <v>-514365</v>
      </c>
      <c r="S100" s="6">
        <f>IF(Table1[[#This Row],[Ngày hóa đơn]]&lt;&gt;"",Table1[[#This Row],[Ngày hóa đơn]],IF(Table1[[#This Row],[Ngày hạch toán]]&lt;&gt;"",Table1[[#This Row],[Ngày hạch toán]],""))</f>
        <v>45869</v>
      </c>
      <c r="T100" s="7"/>
      <c r="U100" s="6">
        <f>IF(Table1[[#This Row],[Ngày tính CN]]="","",S100+T100)</f>
        <v>45869</v>
      </c>
      <c r="V100" s="33">
        <f ca="1">IF(Table1[[#This Row],[Hạn thanh toán]]="","",IF((U100-NOW())&lt;0,0,(U100-NOW())))</f>
        <v>0</v>
      </c>
      <c r="W100" s="33"/>
      <c r="X100" s="33">
        <f t="shared" ref="X100" ca="1" si="99">IF(OR(U100="",R100=0),"",IF((U100-NOW())&lt;0,-(U100-NOW()),0))</f>
        <v>359.58894293981575</v>
      </c>
      <c r="Y100" s="2" t="str">
        <f t="shared" ref="Y100" ca="1" si="100">IF(R100=0,"Đã thanh toán",IF(X100="","",IF(X100&lt;=0,"Chưa đến hạn thanh toán",IF(X100&lt;=30,"Nợ quá hạn 30 ngày",IF(X100&lt;=60,"Nợ quá hạn từ 30 ngày đến 60 ngày",IF(X100&lt;=90,"Nợ quá hạn từ 60 ngày đến 90 ngày",IF(X100&lt;=120,"Nợ quá hạn từ 90 ngày đến 120 ngày","Nợ quá hạn hơn 120 ngày có khả năng mất thanh toán")))))))</f>
        <v>Nợ quá hạn hơn 120 ngày có khả năng mất thanh toán</v>
      </c>
      <c r="Z100" s="46">
        <f t="shared" ref="Z100" si="101">IF(S100="","",S100)</f>
        <v>45869</v>
      </c>
      <c r="AA100" s="46" t="str">
        <f t="shared" ref="AA100" si="102">IF(M100="","",M100)</f>
        <v/>
      </c>
      <c r="AD100" s="2" t="str">
        <f>VLOOKUP($A100,MA_KH!$A:$V,MA_KH!U$1,0)</f>
        <v>LOTTE</v>
      </c>
      <c r="AE100" s="2" t="str">
        <f>VLOOKUP($A100,MA_KH!$A:$V,MA_KH!V$1,0)</f>
        <v>CÔNG TY CỔ PHẦN TRUNG TÂM THƯƠNG MẠI LOTTE VIỆT NAM</v>
      </c>
      <c r="AF100" s="2" t="str">
        <f>VLOOKUP($A100,MA_KH!$A:$V,MA_KH!H$1,0)</f>
        <v>SG002</v>
      </c>
      <c r="AG100" s="96">
        <f>VALUE(Table1[[#This Row],[Số hóa đơn]])</f>
        <v>1296</v>
      </c>
      <c r="AH100" s="94" t="e">
        <f>_xlfn.XLOOKUP(Table1[[#This Row],[Column1]],CTTT_Lotte!R:R,CTTT_Lotte!O:O)</f>
        <v>#N/A</v>
      </c>
    </row>
    <row r="101" spans="1:34" ht="25.5" customHeight="1" x14ac:dyDescent="0.2">
      <c r="A101" s="29" t="s">
        <v>10288</v>
      </c>
      <c r="B101" s="29" t="s">
        <v>683</v>
      </c>
      <c r="C101" s="35">
        <v>46022</v>
      </c>
      <c r="D101" s="29"/>
      <c r="E101" s="35">
        <v>46022</v>
      </c>
      <c r="F101" s="29">
        <v>2190</v>
      </c>
      <c r="G101" s="29" t="s">
        <v>815</v>
      </c>
      <c r="H101" s="36">
        <v>-426674</v>
      </c>
      <c r="I101" s="58">
        <v>0</v>
      </c>
      <c r="J101" s="36">
        <v>-34134</v>
      </c>
      <c r="K101" s="36">
        <v>-460808</v>
      </c>
      <c r="L101" s="7" t="s">
        <v>42</v>
      </c>
      <c r="M101" s="6">
        <v>46052</v>
      </c>
      <c r="O101" s="33">
        <f>IF(Table1[[#This Row],[Phân loại]]="Tồn đầu kỳ",Table1[[#This Row],[Tổng giá trị]],0)</f>
        <v>-460808</v>
      </c>
      <c r="P101" s="7">
        <f>IF(Table1[[#This Row],[Số còn phải thu ĐK]]&lt;&gt;0,0,IF(Table1[[#This Row],[Phân loại]]="Bán hàng",Table1[[#This Row],[Tổng giá trị]],-Table1[[#This Row],[Tổng giá trị]]))</f>
        <v>0</v>
      </c>
      <c r="Q101" s="33">
        <f t="shared" ref="Q101:Q102" si="103">IF(M101&lt;&gt;"",IF(O101&lt;&gt;0,O101,P101),0)</f>
        <v>-460808</v>
      </c>
      <c r="R101" s="7">
        <f>Table1[[#This Row],[Số còn phải thu ĐK]]+Table1[[#This Row],[Giá Trị HD sau CK]]-Table1[[#This Row],[Số tiền đã thu]]</f>
        <v>0</v>
      </c>
      <c r="S101" s="6">
        <f>IF(Table1[[#This Row],[Ngày hóa đơn]]&lt;&gt;"",Table1[[#This Row],[Ngày hóa đơn]],IF(Table1[[#This Row],[Ngày hạch toán]]&lt;&gt;"",Table1[[#This Row],[Ngày hạch toán]],""))</f>
        <v>46022</v>
      </c>
      <c r="T101" s="7"/>
      <c r="U101" s="6">
        <f>IF(Table1[[#This Row],[Ngày tính CN]]="","",S101+T101)</f>
        <v>46022</v>
      </c>
      <c r="V101" s="33">
        <f ca="1">IF(Table1[[#This Row],[Hạn thanh toán]]="","",IF((U101-NOW())&lt;0,0,(U101-NOW())))</f>
        <v>0</v>
      </c>
      <c r="W101" s="33"/>
      <c r="X101" s="33" t="str">
        <f t="shared" ref="X101:X102" ca="1" si="104">IF(OR(U101="",R101=0),"",IF((U101-NOW())&lt;0,-(U101-NOW()),0))</f>
        <v/>
      </c>
      <c r="Y101" s="2" t="str">
        <f t="shared" ref="Y101:Y102" si="105">IF(R101=0,"Đã thanh toán",IF(X101="","",IF(X101&lt;=0,"Chưa đến hạn thanh toán",IF(X101&lt;=30,"Nợ quá hạn 30 ngày",IF(X101&lt;=60,"Nợ quá hạn từ 30 ngày đến 60 ngày",IF(X101&lt;=90,"Nợ quá hạn từ 60 ngày đến 90 ngày",IF(X101&lt;=120,"Nợ quá hạn từ 90 ngày đến 120 ngày","Nợ quá hạn hơn 120 ngày có khả năng mất thanh toán")))))))</f>
        <v>Đã thanh toán</v>
      </c>
      <c r="Z101" s="46">
        <f t="shared" ref="Z101:Z102" si="106">IF(S101="","",S101)</f>
        <v>46022</v>
      </c>
      <c r="AA101" s="46">
        <f t="shared" ref="AA101:AA102" si="107">IF(M101="","",M101)</f>
        <v>46052</v>
      </c>
      <c r="AD101" s="2" t="str">
        <f>VLOOKUP($A101,MA_KH!$A:$V,MA_KH!U$1,0)</f>
        <v>LOTTE</v>
      </c>
      <c r="AE101" s="2" t="str">
        <f>VLOOKUP($A101,MA_KH!$A:$V,MA_KH!V$1,0)</f>
        <v>CÔNG TY CỔ PHẦN TRUNG TÂM THƯƠNG MẠI LOTTE VIỆT NAM</v>
      </c>
      <c r="AF101" s="2" t="str">
        <f>VLOOKUP($A101,MA_KH!$A:$V,MA_KH!H$1,0)</f>
        <v>SG011</v>
      </c>
      <c r="AG101" s="96">
        <f>VALUE(Table1[[#This Row],[Số hóa đơn]])</f>
        <v>2190</v>
      </c>
      <c r="AH101" s="94" t="e">
        <f>_xlfn.XLOOKUP(Table1[[#This Row],[Column1]],CTTT_Lotte!R:R,CTTT_Lotte!O:O)</f>
        <v>#N/A</v>
      </c>
    </row>
    <row r="102" spans="1:34" ht="25.5" customHeight="1" x14ac:dyDescent="0.2">
      <c r="A102" s="29" t="s">
        <v>10293</v>
      </c>
      <c r="B102" s="29" t="s">
        <v>621</v>
      </c>
      <c r="C102" s="35">
        <v>46013</v>
      </c>
      <c r="D102" s="29" t="s">
        <v>8997</v>
      </c>
      <c r="E102" s="35">
        <v>46013</v>
      </c>
      <c r="F102" s="29">
        <v>7376</v>
      </c>
      <c r="G102" s="29" t="s">
        <v>8998</v>
      </c>
      <c r="H102" s="36">
        <v>-1407420</v>
      </c>
      <c r="I102" s="58">
        <v>0</v>
      </c>
      <c r="J102" s="36">
        <v>-112593</v>
      </c>
      <c r="K102" s="36">
        <v>-1520013</v>
      </c>
      <c r="L102" s="7" t="s">
        <v>42</v>
      </c>
      <c r="M102" s="6">
        <v>46034</v>
      </c>
      <c r="O102" s="33">
        <f>IF(Table1[[#This Row],[Phân loại]]="Tồn đầu kỳ",Table1[[#This Row],[Tổng giá trị]],0)</f>
        <v>-1520013</v>
      </c>
      <c r="P102" s="7">
        <f>IF(Table1[[#This Row],[Số còn phải thu ĐK]]&lt;&gt;0,0,IF(Table1[[#This Row],[Phân loại]]="Bán hàng",Table1[[#This Row],[Tổng giá trị]],-Table1[[#This Row],[Tổng giá trị]]))</f>
        <v>0</v>
      </c>
      <c r="Q102" s="33">
        <f t="shared" si="103"/>
        <v>-1520013</v>
      </c>
      <c r="R102" s="7">
        <f>Table1[[#This Row],[Số còn phải thu ĐK]]+Table1[[#This Row],[Giá Trị HD sau CK]]-Table1[[#This Row],[Số tiền đã thu]]</f>
        <v>0</v>
      </c>
      <c r="S102" s="6">
        <f>IF(Table1[[#This Row],[Ngày hóa đơn]]&lt;&gt;"",Table1[[#This Row],[Ngày hóa đơn]],IF(Table1[[#This Row],[Ngày hạch toán]]&lt;&gt;"",Table1[[#This Row],[Ngày hạch toán]],""))</f>
        <v>46013</v>
      </c>
      <c r="T102" s="7"/>
      <c r="U102" s="6">
        <f>IF(Table1[[#This Row],[Ngày tính CN]]="","",S102+T102)</f>
        <v>46013</v>
      </c>
      <c r="V102" s="33">
        <f ca="1">IF(Table1[[#This Row],[Hạn thanh toán]]="","",IF((U102-NOW())&lt;0,0,(U102-NOW())))</f>
        <v>0</v>
      </c>
      <c r="W102" s="33"/>
      <c r="X102" s="33" t="str">
        <f t="shared" ca="1" si="104"/>
        <v/>
      </c>
      <c r="Y102" s="2" t="str">
        <f t="shared" si="105"/>
        <v>Đã thanh toán</v>
      </c>
      <c r="Z102" s="46">
        <f t="shared" si="106"/>
        <v>46013</v>
      </c>
      <c r="AA102" s="46">
        <f t="shared" si="107"/>
        <v>46034</v>
      </c>
      <c r="AD102" s="2" t="str">
        <f>VLOOKUP($A102,MA_KH!$A:$V,MA_KH!U$1,0)</f>
        <v>LOTTE</v>
      </c>
      <c r="AE102" s="2" t="str">
        <f>VLOOKUP($A102,MA_KH!$A:$V,MA_KH!V$1,0)</f>
        <v>CÔNG TY CỔ PHẦN TRUNG TÂM THƯƠNG MẠI LOTTE VIỆT NAM</v>
      </c>
      <c r="AF102" s="2" t="str">
        <f>VLOOKUP($A102,MA_KH!$A:$V,MA_KH!H$1,0)</f>
        <v>SG009</v>
      </c>
      <c r="AG102" s="96">
        <f>VALUE(Table1[[#This Row],[Số hóa đơn]])</f>
        <v>7376</v>
      </c>
      <c r="AH102" s="94" t="e">
        <f>_xlfn.XLOOKUP(Table1[[#This Row],[Column1]],CTTT_Lotte!R:R,CTTT_Lotte!O:O)</f>
        <v>#N/A</v>
      </c>
    </row>
    <row r="103" spans="1:34" ht="25.5" hidden="1" customHeight="1" x14ac:dyDescent="0.2">
      <c r="A103" s="29" t="s">
        <v>10295</v>
      </c>
      <c r="B103" s="29" t="s">
        <v>560</v>
      </c>
      <c r="C103" s="35">
        <v>46024</v>
      </c>
      <c r="D103" s="29" t="s">
        <v>10818</v>
      </c>
      <c r="E103" s="35">
        <v>46024</v>
      </c>
      <c r="F103" s="29">
        <v>5</v>
      </c>
      <c r="G103" s="29" t="s">
        <v>10819</v>
      </c>
      <c r="H103" s="36">
        <v>2411395</v>
      </c>
      <c r="I103" s="59">
        <v>0</v>
      </c>
      <c r="J103" s="36">
        <v>192912</v>
      </c>
      <c r="K103" s="36">
        <v>2604307</v>
      </c>
      <c r="L103" s="7" t="s">
        <v>11004</v>
      </c>
      <c r="M103" s="6">
        <v>46080</v>
      </c>
      <c r="O103" s="33">
        <f>IF(Table1[[#This Row],[Phân loại]]="Tồn đầu kỳ",Table1[[#This Row],[Tổng giá trị]],0)</f>
        <v>0</v>
      </c>
      <c r="P103" s="7">
        <f>IF(Table1[[#This Row],[Số còn phải thu ĐK]]&lt;&gt;0,0,IF(Table1[[#This Row],[Phân loại]]="Bán hàng",Table1[[#This Row],[Tổng giá trị]],-Table1[[#This Row],[Tổng giá trị]]))</f>
        <v>2604307</v>
      </c>
      <c r="Q103" s="33">
        <f t="shared" ref="Q103:Q113" si="108">IF(M103&lt;&gt;"",IF(O103&lt;&gt;0,O103,P103),0)</f>
        <v>2604307</v>
      </c>
      <c r="R103" s="7">
        <f>Table1[[#This Row],[Số còn phải thu ĐK]]+Table1[[#This Row],[Giá Trị HD sau CK]]-Table1[[#This Row],[Số tiền đã thu]]</f>
        <v>0</v>
      </c>
      <c r="S103" s="6">
        <f>IF(Table1[[#This Row],[Ngày hóa đơn]]&lt;&gt;"",Table1[[#This Row],[Ngày hóa đơn]],IF(Table1[[#This Row],[Ngày hạch toán]]&lt;&gt;"",Table1[[#This Row],[Ngày hạch toán]],""))</f>
        <v>46024</v>
      </c>
      <c r="T103" s="7"/>
      <c r="U103" s="6">
        <f>IF(Table1[[#This Row],[Ngày tính CN]]="","",S103+T103)</f>
        <v>46024</v>
      </c>
      <c r="V103" s="33">
        <f ca="1">IF(Table1[[#This Row],[Hạn thanh toán]]="","",IF((U103-NOW())&lt;0,0,(U103-NOW())))</f>
        <v>0</v>
      </c>
      <c r="W103" s="33"/>
      <c r="X103" s="33" t="str">
        <f t="shared" ref="X103:X113" ca="1" si="109">IF(OR(U103="",R103=0),"",IF((U103-NOW())&lt;0,-(U103-NOW()),0))</f>
        <v/>
      </c>
      <c r="Y103" s="2" t="str">
        <f t="shared" ref="Y103:Y113" si="110">IF(R103=0,"Đã thanh toán",IF(X103="","",IF(X103&lt;=0,"Chưa đến hạn thanh toán",IF(X103&lt;=30,"Nợ quá hạn 30 ngày",IF(X103&lt;=60,"Nợ quá hạn từ 30 ngày đến 60 ngày",IF(X103&lt;=90,"Nợ quá hạn từ 60 ngày đến 90 ngày",IF(X103&lt;=120,"Nợ quá hạn từ 90 ngày đến 120 ngày","Nợ quá hạn hơn 120 ngày có khả năng mất thanh toán")))))))</f>
        <v>Đã thanh toán</v>
      </c>
      <c r="Z103" s="46">
        <f t="shared" ref="Z103:Z117" si="111">IF(S103="","",S103)</f>
        <v>46024</v>
      </c>
      <c r="AA103" s="46">
        <f t="shared" ref="AA103:AA117" si="112">IF(M103="","",M103)</f>
        <v>46080</v>
      </c>
      <c r="AD103" s="2" t="str">
        <f>VLOOKUP($A103,MA_KH!$A:$V,MA_KH!U$1,0)</f>
        <v>LOTTE</v>
      </c>
      <c r="AE103" s="2" t="str">
        <f>VLOOKUP($A103,MA_KH!$A:$V,MA_KH!V$1,0)</f>
        <v>CÔNG TY CỔ PHẦN TRUNG TÂM THƯƠNG MẠI LOTTE VIỆT NAM</v>
      </c>
      <c r="AF103" s="2" t="str">
        <f>VLOOKUP($A103,MA_KH!$A:$V,MA_KH!H$1,0)</f>
        <v>HN008</v>
      </c>
      <c r="AG103" s="96">
        <f>VALUE(Table1[[#This Row],[Số hóa đơn]])</f>
        <v>5</v>
      </c>
      <c r="AH103" s="94">
        <f>_xlfn.XLOOKUP(Table1[[#This Row],[Column1]],CTTT_Lotte!R:R,CTTT_Lotte!O:O)</f>
        <v>46080</v>
      </c>
    </row>
    <row r="104" spans="1:34" ht="25.5" hidden="1" customHeight="1" x14ac:dyDescent="0.2">
      <c r="A104" s="29" t="s">
        <v>10293</v>
      </c>
      <c r="B104" s="29" t="s">
        <v>621</v>
      </c>
      <c r="C104" s="35">
        <v>46025</v>
      </c>
      <c r="D104" s="29" t="s">
        <v>10820</v>
      </c>
      <c r="E104" s="35">
        <v>46025</v>
      </c>
      <c r="F104" s="29">
        <v>47</v>
      </c>
      <c r="G104" s="29" t="s">
        <v>10821</v>
      </c>
      <c r="H104" s="36">
        <v>9617130</v>
      </c>
      <c r="I104" s="59">
        <v>0</v>
      </c>
      <c r="J104" s="36">
        <v>769370</v>
      </c>
      <c r="K104" s="36">
        <v>10386500</v>
      </c>
      <c r="L104" s="7" t="s">
        <v>11004</v>
      </c>
      <c r="M104" s="6">
        <v>46080</v>
      </c>
      <c r="O104" s="33">
        <f>IF(Table1[[#This Row],[Phân loại]]="Tồn đầu kỳ",Table1[[#This Row],[Tổng giá trị]],0)</f>
        <v>0</v>
      </c>
      <c r="P104" s="7">
        <f>IF(Table1[[#This Row],[Số còn phải thu ĐK]]&lt;&gt;0,0,IF(Table1[[#This Row],[Phân loại]]="Bán hàng",Table1[[#This Row],[Tổng giá trị]],-Table1[[#This Row],[Tổng giá trị]]))</f>
        <v>10386500</v>
      </c>
      <c r="Q104" s="33">
        <f t="shared" si="108"/>
        <v>10386500</v>
      </c>
      <c r="R104" s="7">
        <f>Table1[[#This Row],[Số còn phải thu ĐK]]+Table1[[#This Row],[Giá Trị HD sau CK]]-Table1[[#This Row],[Số tiền đã thu]]</f>
        <v>0</v>
      </c>
      <c r="S104" s="6">
        <f>IF(Table1[[#This Row],[Ngày hóa đơn]]&lt;&gt;"",Table1[[#This Row],[Ngày hóa đơn]],IF(Table1[[#This Row],[Ngày hạch toán]]&lt;&gt;"",Table1[[#This Row],[Ngày hạch toán]],""))</f>
        <v>46025</v>
      </c>
      <c r="T104" s="7"/>
      <c r="U104" s="6">
        <f>IF(Table1[[#This Row],[Ngày tính CN]]="","",S104+T104)</f>
        <v>46025</v>
      </c>
      <c r="V104" s="33">
        <f ca="1">IF(Table1[[#This Row],[Hạn thanh toán]]="","",IF((U104-NOW())&lt;0,0,(U104-NOW())))</f>
        <v>0</v>
      </c>
      <c r="W104" s="33"/>
      <c r="X104" s="33" t="str">
        <f t="shared" ca="1" si="109"/>
        <v/>
      </c>
      <c r="Y104" s="2" t="str">
        <f t="shared" si="110"/>
        <v>Đã thanh toán</v>
      </c>
      <c r="Z104" s="46">
        <f t="shared" si="111"/>
        <v>46025</v>
      </c>
      <c r="AA104" s="46">
        <f t="shared" si="112"/>
        <v>46080</v>
      </c>
      <c r="AD104" s="2" t="str">
        <f>VLOOKUP($A104,MA_KH!$A:$V,MA_KH!U$1,0)</f>
        <v>LOTTE</v>
      </c>
      <c r="AE104" s="2" t="str">
        <f>VLOOKUP($A104,MA_KH!$A:$V,MA_KH!V$1,0)</f>
        <v>CÔNG TY CỔ PHẦN TRUNG TÂM THƯƠNG MẠI LOTTE VIỆT NAM</v>
      </c>
      <c r="AF104" s="2" t="str">
        <f>VLOOKUP($A104,MA_KH!$A:$V,MA_KH!H$1,0)</f>
        <v>SG009</v>
      </c>
      <c r="AG104" s="96">
        <f>VALUE(Table1[[#This Row],[Số hóa đơn]])</f>
        <v>47</v>
      </c>
      <c r="AH104" s="94">
        <f>_xlfn.XLOOKUP(Table1[[#This Row],[Column1]],CTTT_Lotte!R:R,CTTT_Lotte!O:O)</f>
        <v>46080</v>
      </c>
    </row>
    <row r="105" spans="1:34" ht="25.5" hidden="1" customHeight="1" x14ac:dyDescent="0.2">
      <c r="A105" s="29" t="s">
        <v>10299</v>
      </c>
      <c r="B105" s="29" t="s">
        <v>355</v>
      </c>
      <c r="C105" s="35">
        <v>46028</v>
      </c>
      <c r="D105" s="29" t="s">
        <v>10822</v>
      </c>
      <c r="E105" s="35">
        <v>46027</v>
      </c>
      <c r="F105" s="29">
        <v>551</v>
      </c>
      <c r="G105" s="29" t="s">
        <v>10823</v>
      </c>
      <c r="H105" s="36">
        <v>4236045</v>
      </c>
      <c r="I105" s="59">
        <v>0</v>
      </c>
      <c r="J105" s="36">
        <v>338884</v>
      </c>
      <c r="K105" s="36">
        <v>4574929</v>
      </c>
      <c r="L105" s="7" t="s">
        <v>11004</v>
      </c>
      <c r="M105" s="6">
        <v>46080</v>
      </c>
      <c r="O105" s="33">
        <f>IF(Table1[[#This Row],[Phân loại]]="Tồn đầu kỳ",Table1[[#This Row],[Tổng giá trị]],0)</f>
        <v>0</v>
      </c>
      <c r="P105" s="7">
        <f>IF(Table1[[#This Row],[Số còn phải thu ĐK]]&lt;&gt;0,0,IF(Table1[[#This Row],[Phân loại]]="Bán hàng",Table1[[#This Row],[Tổng giá trị]],-Table1[[#This Row],[Tổng giá trị]]))</f>
        <v>4574929</v>
      </c>
      <c r="Q105" s="33">
        <f t="shared" si="108"/>
        <v>4574929</v>
      </c>
      <c r="R105" s="7">
        <f>Table1[[#This Row],[Số còn phải thu ĐK]]+Table1[[#This Row],[Giá Trị HD sau CK]]-Table1[[#This Row],[Số tiền đã thu]]</f>
        <v>0</v>
      </c>
      <c r="S105" s="6">
        <f>IF(Table1[[#This Row],[Ngày hóa đơn]]&lt;&gt;"",Table1[[#This Row],[Ngày hóa đơn]],IF(Table1[[#This Row],[Ngày hạch toán]]&lt;&gt;"",Table1[[#This Row],[Ngày hạch toán]],""))</f>
        <v>46027</v>
      </c>
      <c r="T105" s="7"/>
      <c r="U105" s="6">
        <f>IF(Table1[[#This Row],[Ngày tính CN]]="","",S105+T105)</f>
        <v>46027</v>
      </c>
      <c r="V105" s="33">
        <f ca="1">IF(Table1[[#This Row],[Hạn thanh toán]]="","",IF((U105-NOW())&lt;0,0,(U105-NOW())))</f>
        <v>0</v>
      </c>
      <c r="W105" s="33"/>
      <c r="X105" s="33" t="str">
        <f t="shared" ca="1" si="109"/>
        <v/>
      </c>
      <c r="Y105" s="2" t="str">
        <f t="shared" si="110"/>
        <v>Đã thanh toán</v>
      </c>
      <c r="Z105" s="46">
        <f t="shared" si="111"/>
        <v>46027</v>
      </c>
      <c r="AA105" s="46">
        <f t="shared" si="112"/>
        <v>46080</v>
      </c>
      <c r="AD105" s="2" t="str">
        <f>VLOOKUP($A105,MA_KH!$A:$V,MA_KH!U$1,0)</f>
        <v>LOTTE</v>
      </c>
      <c r="AE105" s="2" t="str">
        <f>VLOOKUP($A105,MA_KH!$A:$V,MA_KH!V$1,0)</f>
        <v>CÔNG TY CỔ PHẦN TRUNG TÂM THƯƠNG MẠI LOTTE VIỆT NAM</v>
      </c>
      <c r="AF105" s="2" t="str">
        <f>VLOOKUP($A105,MA_KH!$A:$V,MA_KH!H$1,0)</f>
        <v>SG011</v>
      </c>
      <c r="AG105" s="96">
        <f>VALUE(Table1[[#This Row],[Số hóa đơn]])</f>
        <v>551</v>
      </c>
      <c r="AH105" s="94">
        <f>_xlfn.XLOOKUP(Table1[[#This Row],[Column1]],CTTT_Lotte!R:R,CTTT_Lotte!O:O)</f>
        <v>46080</v>
      </c>
    </row>
    <row r="106" spans="1:34" ht="25.5" hidden="1" customHeight="1" x14ac:dyDescent="0.2">
      <c r="A106" s="29" t="s">
        <v>10300</v>
      </c>
      <c r="B106" s="29" t="s">
        <v>610</v>
      </c>
      <c r="C106" s="35">
        <v>46028</v>
      </c>
      <c r="D106" s="29" t="s">
        <v>10824</v>
      </c>
      <c r="E106" s="35">
        <v>46027</v>
      </c>
      <c r="F106" s="29">
        <v>552</v>
      </c>
      <c r="G106" s="29" t="s">
        <v>10825</v>
      </c>
      <c r="H106" s="36">
        <v>4862375</v>
      </c>
      <c r="I106" s="59">
        <v>0</v>
      </c>
      <c r="J106" s="36">
        <v>388990</v>
      </c>
      <c r="K106" s="36">
        <v>5251365</v>
      </c>
      <c r="L106" s="7" t="s">
        <v>11004</v>
      </c>
      <c r="M106" s="6">
        <v>46080</v>
      </c>
      <c r="O106" s="33">
        <f>IF(Table1[[#This Row],[Phân loại]]="Tồn đầu kỳ",Table1[[#This Row],[Tổng giá trị]],0)</f>
        <v>0</v>
      </c>
      <c r="P106" s="7">
        <f>IF(Table1[[#This Row],[Số còn phải thu ĐK]]&lt;&gt;0,0,IF(Table1[[#This Row],[Phân loại]]="Bán hàng",Table1[[#This Row],[Tổng giá trị]],-Table1[[#This Row],[Tổng giá trị]]))</f>
        <v>5251365</v>
      </c>
      <c r="Q106" s="33">
        <f t="shared" si="108"/>
        <v>5251365</v>
      </c>
      <c r="R106" s="7">
        <f>Table1[[#This Row],[Số còn phải thu ĐK]]+Table1[[#This Row],[Giá Trị HD sau CK]]-Table1[[#This Row],[Số tiền đã thu]]</f>
        <v>0</v>
      </c>
      <c r="S106" s="6">
        <f>IF(Table1[[#This Row],[Ngày hóa đơn]]&lt;&gt;"",Table1[[#This Row],[Ngày hóa đơn]],IF(Table1[[#This Row],[Ngày hạch toán]]&lt;&gt;"",Table1[[#This Row],[Ngày hạch toán]],""))</f>
        <v>46027</v>
      </c>
      <c r="T106" s="7"/>
      <c r="U106" s="6">
        <f>IF(Table1[[#This Row],[Ngày tính CN]]="","",S106+T106)</f>
        <v>46027</v>
      </c>
      <c r="V106" s="33">
        <f ca="1">IF(Table1[[#This Row],[Hạn thanh toán]]="","",IF((U106-NOW())&lt;0,0,(U106-NOW())))</f>
        <v>0</v>
      </c>
      <c r="W106" s="33"/>
      <c r="X106" s="33" t="str">
        <f t="shared" ca="1" si="109"/>
        <v/>
      </c>
      <c r="Y106" s="2" t="str">
        <f t="shared" si="110"/>
        <v>Đã thanh toán</v>
      </c>
      <c r="Z106" s="46">
        <f t="shared" si="111"/>
        <v>46027</v>
      </c>
      <c r="AA106" s="46">
        <f t="shared" si="112"/>
        <v>46080</v>
      </c>
      <c r="AD106" s="2" t="str">
        <f>VLOOKUP($A106,MA_KH!$A:$V,MA_KH!U$1,0)</f>
        <v>LOTTE</v>
      </c>
      <c r="AE106" s="2" t="str">
        <f>VLOOKUP($A106,MA_KH!$A:$V,MA_KH!V$1,0)</f>
        <v>CÔNG TY CỔ PHẦN TRUNG TÂM THƯƠNG MẠI LOTTE VIỆT NAM</v>
      </c>
      <c r="AF106" s="2" t="str">
        <f>VLOOKUP($A106,MA_KH!$A:$V,MA_KH!H$1,0)</f>
        <v>SG011</v>
      </c>
      <c r="AG106" s="96">
        <f>VALUE(Table1[[#This Row],[Số hóa đơn]])</f>
        <v>552</v>
      </c>
      <c r="AH106" s="94">
        <f>_xlfn.XLOOKUP(Table1[[#This Row],[Column1]],CTTT_Lotte!R:R,CTTT_Lotte!O:O)</f>
        <v>46080</v>
      </c>
    </row>
    <row r="107" spans="1:34" ht="25.5" hidden="1" customHeight="1" x14ac:dyDescent="0.2">
      <c r="A107" s="29" t="s">
        <v>10289</v>
      </c>
      <c r="B107" s="29" t="s">
        <v>752</v>
      </c>
      <c r="C107" s="35">
        <v>46028</v>
      </c>
      <c r="D107" s="29" t="s">
        <v>10826</v>
      </c>
      <c r="E107" s="35">
        <v>46027</v>
      </c>
      <c r="F107" s="29">
        <v>553</v>
      </c>
      <c r="G107" s="29" t="s">
        <v>10827</v>
      </c>
      <c r="H107" s="36">
        <v>1012060</v>
      </c>
      <c r="I107" s="59">
        <v>0</v>
      </c>
      <c r="J107" s="36">
        <v>80965</v>
      </c>
      <c r="K107" s="36">
        <v>1093025</v>
      </c>
      <c r="L107" s="7" t="s">
        <v>11004</v>
      </c>
      <c r="M107" s="6">
        <v>46080</v>
      </c>
      <c r="O107" s="33">
        <f>IF(Table1[[#This Row],[Phân loại]]="Tồn đầu kỳ",Table1[[#This Row],[Tổng giá trị]],0)</f>
        <v>0</v>
      </c>
      <c r="P107" s="7">
        <f>IF(Table1[[#This Row],[Số còn phải thu ĐK]]&lt;&gt;0,0,IF(Table1[[#This Row],[Phân loại]]="Bán hàng",Table1[[#This Row],[Tổng giá trị]],-Table1[[#This Row],[Tổng giá trị]]))</f>
        <v>1093025</v>
      </c>
      <c r="Q107" s="33">
        <f t="shared" si="108"/>
        <v>1093025</v>
      </c>
      <c r="R107" s="7">
        <f>Table1[[#This Row],[Số còn phải thu ĐK]]+Table1[[#This Row],[Giá Trị HD sau CK]]-Table1[[#This Row],[Số tiền đã thu]]</f>
        <v>0</v>
      </c>
      <c r="S107" s="6">
        <f>IF(Table1[[#This Row],[Ngày hóa đơn]]&lt;&gt;"",Table1[[#This Row],[Ngày hóa đơn]],IF(Table1[[#This Row],[Ngày hạch toán]]&lt;&gt;"",Table1[[#This Row],[Ngày hạch toán]],""))</f>
        <v>46027</v>
      </c>
      <c r="T107" s="7"/>
      <c r="U107" s="6">
        <f>IF(Table1[[#This Row],[Ngày tính CN]]="","",S107+T107)</f>
        <v>46027</v>
      </c>
      <c r="V107" s="33">
        <f ca="1">IF(Table1[[#This Row],[Hạn thanh toán]]="","",IF((U107-NOW())&lt;0,0,(U107-NOW())))</f>
        <v>0</v>
      </c>
      <c r="W107" s="33"/>
      <c r="X107" s="33" t="str">
        <f t="shared" ca="1" si="109"/>
        <v/>
      </c>
      <c r="Y107" s="2" t="str">
        <f t="shared" si="110"/>
        <v>Đã thanh toán</v>
      </c>
      <c r="Z107" s="46">
        <f t="shared" si="111"/>
        <v>46027</v>
      </c>
      <c r="AA107" s="46">
        <f t="shared" si="112"/>
        <v>46080</v>
      </c>
      <c r="AD107" s="2" t="str">
        <f>VLOOKUP($A107,MA_KH!$A:$V,MA_KH!U$1,0)</f>
        <v>LOTTE</v>
      </c>
      <c r="AE107" s="2" t="str">
        <f>VLOOKUP($A107,MA_KH!$A:$V,MA_KH!V$1,0)</f>
        <v>CÔNG TY CỔ PHẦN TRUNG TÂM THƯƠNG MẠI LOTTE VIỆT NAM</v>
      </c>
      <c r="AF107" s="2" t="str">
        <f>VLOOKUP($A107,MA_KH!$A:$V,MA_KH!H$1,0)</f>
        <v>SG011</v>
      </c>
      <c r="AG107" s="96">
        <f>VALUE(Table1[[#This Row],[Số hóa đơn]])</f>
        <v>553</v>
      </c>
      <c r="AH107" s="94">
        <f>_xlfn.XLOOKUP(Table1[[#This Row],[Column1]],CTTT_Lotte!R:R,CTTT_Lotte!O:O)</f>
        <v>46080</v>
      </c>
    </row>
    <row r="108" spans="1:34" ht="25.5" hidden="1" customHeight="1" x14ac:dyDescent="0.2">
      <c r="A108" s="29" t="s">
        <v>10289</v>
      </c>
      <c r="B108" s="29" t="s">
        <v>752</v>
      </c>
      <c r="C108" s="35">
        <v>46028</v>
      </c>
      <c r="D108" s="29" t="s">
        <v>10828</v>
      </c>
      <c r="E108" s="35">
        <v>46027</v>
      </c>
      <c r="F108" s="29">
        <v>554</v>
      </c>
      <c r="G108" s="29" t="s">
        <v>10829</v>
      </c>
      <c r="H108" s="36">
        <v>1012060</v>
      </c>
      <c r="I108" s="59">
        <v>0</v>
      </c>
      <c r="J108" s="36">
        <v>80965</v>
      </c>
      <c r="K108" s="36">
        <v>1093025</v>
      </c>
      <c r="L108" s="7" t="s">
        <v>11004</v>
      </c>
      <c r="M108" s="6">
        <v>46080</v>
      </c>
      <c r="O108" s="33">
        <f>IF(Table1[[#This Row],[Phân loại]]="Tồn đầu kỳ",Table1[[#This Row],[Tổng giá trị]],0)</f>
        <v>0</v>
      </c>
      <c r="P108" s="7">
        <f>IF(Table1[[#This Row],[Số còn phải thu ĐK]]&lt;&gt;0,0,IF(Table1[[#This Row],[Phân loại]]="Bán hàng",Table1[[#This Row],[Tổng giá trị]],-Table1[[#This Row],[Tổng giá trị]]))</f>
        <v>1093025</v>
      </c>
      <c r="Q108" s="33">
        <f t="shared" si="108"/>
        <v>1093025</v>
      </c>
      <c r="R108" s="7">
        <f>Table1[[#This Row],[Số còn phải thu ĐK]]+Table1[[#This Row],[Giá Trị HD sau CK]]-Table1[[#This Row],[Số tiền đã thu]]</f>
        <v>0</v>
      </c>
      <c r="S108" s="6">
        <f>IF(Table1[[#This Row],[Ngày hóa đơn]]&lt;&gt;"",Table1[[#This Row],[Ngày hóa đơn]],IF(Table1[[#This Row],[Ngày hạch toán]]&lt;&gt;"",Table1[[#This Row],[Ngày hạch toán]],""))</f>
        <v>46027</v>
      </c>
      <c r="T108" s="7"/>
      <c r="U108" s="6">
        <f>IF(Table1[[#This Row],[Ngày tính CN]]="","",S108+T108)</f>
        <v>46027</v>
      </c>
      <c r="V108" s="33">
        <f ca="1">IF(Table1[[#This Row],[Hạn thanh toán]]="","",IF((U108-NOW())&lt;0,0,(U108-NOW())))</f>
        <v>0</v>
      </c>
      <c r="W108" s="33"/>
      <c r="X108" s="33" t="str">
        <f t="shared" ca="1" si="109"/>
        <v/>
      </c>
      <c r="Y108" s="2" t="str">
        <f t="shared" si="110"/>
        <v>Đã thanh toán</v>
      </c>
      <c r="Z108" s="46">
        <f t="shared" si="111"/>
        <v>46027</v>
      </c>
      <c r="AA108" s="46">
        <f t="shared" si="112"/>
        <v>46080</v>
      </c>
      <c r="AD108" s="2" t="str">
        <f>VLOOKUP($A108,MA_KH!$A:$V,MA_KH!U$1,0)</f>
        <v>LOTTE</v>
      </c>
      <c r="AE108" s="2" t="str">
        <f>VLOOKUP($A108,MA_KH!$A:$V,MA_KH!V$1,0)</f>
        <v>CÔNG TY CỔ PHẦN TRUNG TÂM THƯƠNG MẠI LOTTE VIỆT NAM</v>
      </c>
      <c r="AF108" s="2" t="str">
        <f>VLOOKUP($A108,MA_KH!$A:$V,MA_KH!H$1,0)</f>
        <v>SG011</v>
      </c>
      <c r="AG108" s="96">
        <f>VALUE(Table1[[#This Row],[Số hóa đơn]])</f>
        <v>554</v>
      </c>
      <c r="AH108" s="94">
        <f>_xlfn.XLOOKUP(Table1[[#This Row],[Column1]],CTTT_Lotte!R:R,CTTT_Lotte!O:O)</f>
        <v>46080</v>
      </c>
    </row>
    <row r="109" spans="1:34" ht="25.5" hidden="1" customHeight="1" x14ac:dyDescent="0.2">
      <c r="A109" s="29" t="s">
        <v>10287</v>
      </c>
      <c r="B109" s="29" t="s">
        <v>612</v>
      </c>
      <c r="C109" s="35">
        <v>46028</v>
      </c>
      <c r="D109" s="29" t="s">
        <v>10830</v>
      </c>
      <c r="E109" s="35">
        <v>46027</v>
      </c>
      <c r="F109" s="29">
        <v>556</v>
      </c>
      <c r="G109" s="29" t="s">
        <v>10831</v>
      </c>
      <c r="H109" s="36">
        <v>2903200</v>
      </c>
      <c r="I109" s="59">
        <v>0</v>
      </c>
      <c r="J109" s="36">
        <v>232256</v>
      </c>
      <c r="K109" s="36">
        <v>3135456</v>
      </c>
      <c r="L109" s="7" t="s">
        <v>11004</v>
      </c>
      <c r="M109" s="6">
        <v>46080</v>
      </c>
      <c r="O109" s="33">
        <f>IF(Table1[[#This Row],[Phân loại]]="Tồn đầu kỳ",Table1[[#This Row],[Tổng giá trị]],0)</f>
        <v>0</v>
      </c>
      <c r="P109" s="7">
        <f>IF(Table1[[#This Row],[Số còn phải thu ĐK]]&lt;&gt;0,0,IF(Table1[[#This Row],[Phân loại]]="Bán hàng",Table1[[#This Row],[Tổng giá trị]],-Table1[[#This Row],[Tổng giá trị]]))</f>
        <v>3135456</v>
      </c>
      <c r="Q109" s="33">
        <f t="shared" si="108"/>
        <v>3135456</v>
      </c>
      <c r="R109" s="7">
        <f>Table1[[#This Row],[Số còn phải thu ĐK]]+Table1[[#This Row],[Giá Trị HD sau CK]]-Table1[[#This Row],[Số tiền đã thu]]</f>
        <v>0</v>
      </c>
      <c r="S109" s="6">
        <f>IF(Table1[[#This Row],[Ngày hóa đơn]]&lt;&gt;"",Table1[[#This Row],[Ngày hóa đơn]],IF(Table1[[#This Row],[Ngày hạch toán]]&lt;&gt;"",Table1[[#This Row],[Ngày hạch toán]],""))</f>
        <v>46027</v>
      </c>
      <c r="T109" s="7"/>
      <c r="U109" s="6">
        <f>IF(Table1[[#This Row],[Ngày tính CN]]="","",S109+T109)</f>
        <v>46027</v>
      </c>
      <c r="V109" s="33">
        <f ca="1">IF(Table1[[#This Row],[Hạn thanh toán]]="","",IF((U109-NOW())&lt;0,0,(U109-NOW())))</f>
        <v>0</v>
      </c>
      <c r="W109" s="33"/>
      <c r="X109" s="33" t="str">
        <f t="shared" ca="1" si="109"/>
        <v/>
      </c>
      <c r="Y109" s="2" t="str">
        <f t="shared" si="110"/>
        <v>Đã thanh toán</v>
      </c>
      <c r="Z109" s="46">
        <f t="shared" si="111"/>
        <v>46027</v>
      </c>
      <c r="AA109" s="46">
        <f t="shared" si="112"/>
        <v>46080</v>
      </c>
      <c r="AD109" s="2" t="str">
        <f>VLOOKUP($A109,MA_KH!$A:$V,MA_KH!U$1,0)</f>
        <v>LOTTE</v>
      </c>
      <c r="AE109" s="2" t="str">
        <f>VLOOKUP($A109,MA_KH!$A:$V,MA_KH!V$1,0)</f>
        <v>CÔNG TY CỔ PHẦN TRUNG TÂM THƯƠNG MẠI LOTTE VIỆT NAM</v>
      </c>
      <c r="AF109" s="2" t="str">
        <f>VLOOKUP($A109,MA_KH!$A:$V,MA_KH!H$1,0)</f>
        <v>SG011</v>
      </c>
      <c r="AG109" s="96">
        <f>VALUE(Table1[[#This Row],[Số hóa đơn]])</f>
        <v>556</v>
      </c>
      <c r="AH109" s="94">
        <f>_xlfn.XLOOKUP(Table1[[#This Row],[Column1]],CTTT_Lotte!R:R,CTTT_Lotte!O:O)</f>
        <v>46080</v>
      </c>
    </row>
    <row r="110" spans="1:34" ht="25.5" hidden="1" customHeight="1" x14ac:dyDescent="0.2">
      <c r="A110" s="29" t="s">
        <v>10301</v>
      </c>
      <c r="B110" s="29" t="s">
        <v>463</v>
      </c>
      <c r="C110" s="35">
        <v>46028</v>
      </c>
      <c r="D110" s="29" t="s">
        <v>10832</v>
      </c>
      <c r="E110" s="35">
        <v>46027</v>
      </c>
      <c r="F110" s="29">
        <v>555</v>
      </c>
      <c r="G110" s="29" t="s">
        <v>10833</v>
      </c>
      <c r="H110" s="36">
        <v>7312825</v>
      </c>
      <c r="I110" s="59">
        <v>0</v>
      </c>
      <c r="J110" s="36">
        <v>585026</v>
      </c>
      <c r="K110" s="36">
        <v>7897851</v>
      </c>
      <c r="L110" s="7" t="s">
        <v>11004</v>
      </c>
      <c r="M110" s="6">
        <v>46080</v>
      </c>
      <c r="O110" s="33">
        <f>IF(Table1[[#This Row],[Phân loại]]="Tồn đầu kỳ",Table1[[#This Row],[Tổng giá trị]],0)</f>
        <v>0</v>
      </c>
      <c r="P110" s="7">
        <f>IF(Table1[[#This Row],[Số còn phải thu ĐK]]&lt;&gt;0,0,IF(Table1[[#This Row],[Phân loại]]="Bán hàng",Table1[[#This Row],[Tổng giá trị]],-Table1[[#This Row],[Tổng giá trị]]))</f>
        <v>7897851</v>
      </c>
      <c r="Q110" s="33">
        <f t="shared" si="108"/>
        <v>7897851</v>
      </c>
      <c r="R110" s="7">
        <f>Table1[[#This Row],[Số còn phải thu ĐK]]+Table1[[#This Row],[Giá Trị HD sau CK]]-Table1[[#This Row],[Số tiền đã thu]]</f>
        <v>0</v>
      </c>
      <c r="S110" s="6">
        <f>IF(Table1[[#This Row],[Ngày hóa đơn]]&lt;&gt;"",Table1[[#This Row],[Ngày hóa đơn]],IF(Table1[[#This Row],[Ngày hạch toán]]&lt;&gt;"",Table1[[#This Row],[Ngày hạch toán]],""))</f>
        <v>46027</v>
      </c>
      <c r="T110" s="7"/>
      <c r="U110" s="6">
        <f>IF(Table1[[#This Row],[Ngày tính CN]]="","",S110+T110)</f>
        <v>46027</v>
      </c>
      <c r="V110" s="33">
        <f ca="1">IF(Table1[[#This Row],[Hạn thanh toán]]="","",IF((U110-NOW())&lt;0,0,(U110-NOW())))</f>
        <v>0</v>
      </c>
      <c r="W110" s="33"/>
      <c r="X110" s="33" t="str">
        <f t="shared" ca="1" si="109"/>
        <v/>
      </c>
      <c r="Y110" s="2" t="str">
        <f t="shared" si="110"/>
        <v>Đã thanh toán</v>
      </c>
      <c r="Z110" s="46">
        <f t="shared" si="111"/>
        <v>46027</v>
      </c>
      <c r="AA110" s="46">
        <f t="shared" si="112"/>
        <v>46080</v>
      </c>
      <c r="AD110" s="2" t="str">
        <f>VLOOKUP($A110,MA_KH!$A:$V,MA_KH!U$1,0)</f>
        <v>LOTTE</v>
      </c>
      <c r="AE110" s="2" t="str">
        <f>VLOOKUP($A110,MA_KH!$A:$V,MA_KH!V$1,0)</f>
        <v>CÔNG TY CỔ PHẦN TRUNG TÂM THƯƠNG MẠI LOTTE VIỆT NAM</v>
      </c>
      <c r="AF110" s="2" t="str">
        <f>VLOOKUP($A110,MA_KH!$A:$V,MA_KH!H$1,0)</f>
        <v>SG002</v>
      </c>
      <c r="AG110" s="96">
        <f>VALUE(Table1[[#This Row],[Số hóa đơn]])</f>
        <v>555</v>
      </c>
      <c r="AH110" s="94">
        <f>_xlfn.XLOOKUP(Table1[[#This Row],[Column1]],CTTT_Lotte!R:R,CTTT_Lotte!O:O)</f>
        <v>46080</v>
      </c>
    </row>
    <row r="111" spans="1:34" ht="25.5" hidden="1" customHeight="1" x14ac:dyDescent="0.2">
      <c r="A111" s="29" t="s">
        <v>10297</v>
      </c>
      <c r="B111" s="29" t="s">
        <v>439</v>
      </c>
      <c r="C111" s="35">
        <v>46028</v>
      </c>
      <c r="D111" s="29" t="s">
        <v>10834</v>
      </c>
      <c r="E111" s="35">
        <v>46028</v>
      </c>
      <c r="F111" s="29">
        <v>590</v>
      </c>
      <c r="G111" s="29" t="s">
        <v>10835</v>
      </c>
      <c r="H111" s="36">
        <v>2344905</v>
      </c>
      <c r="I111" s="59">
        <v>0</v>
      </c>
      <c r="J111" s="36">
        <v>187592</v>
      </c>
      <c r="K111" s="36">
        <v>2532497</v>
      </c>
      <c r="L111" s="7" t="s">
        <v>11004</v>
      </c>
      <c r="M111" s="6">
        <v>46080</v>
      </c>
      <c r="O111" s="33">
        <f>IF(Table1[[#This Row],[Phân loại]]="Tồn đầu kỳ",Table1[[#This Row],[Tổng giá trị]],0)</f>
        <v>0</v>
      </c>
      <c r="P111" s="7">
        <f>IF(Table1[[#This Row],[Số còn phải thu ĐK]]&lt;&gt;0,0,IF(Table1[[#This Row],[Phân loại]]="Bán hàng",Table1[[#This Row],[Tổng giá trị]],-Table1[[#This Row],[Tổng giá trị]]))</f>
        <v>2532497</v>
      </c>
      <c r="Q111" s="33">
        <f t="shared" si="108"/>
        <v>2532497</v>
      </c>
      <c r="R111" s="7">
        <f>Table1[[#This Row],[Số còn phải thu ĐK]]+Table1[[#This Row],[Giá Trị HD sau CK]]-Table1[[#This Row],[Số tiền đã thu]]</f>
        <v>0</v>
      </c>
      <c r="S111" s="6">
        <f>IF(Table1[[#This Row],[Ngày hóa đơn]]&lt;&gt;"",Table1[[#This Row],[Ngày hóa đơn]],IF(Table1[[#This Row],[Ngày hạch toán]]&lt;&gt;"",Table1[[#This Row],[Ngày hạch toán]],""))</f>
        <v>46028</v>
      </c>
      <c r="T111" s="7"/>
      <c r="U111" s="6">
        <f>IF(Table1[[#This Row],[Ngày tính CN]]="","",S111+T111)</f>
        <v>46028</v>
      </c>
      <c r="V111" s="33">
        <f ca="1">IF(Table1[[#This Row],[Hạn thanh toán]]="","",IF((U111-NOW())&lt;0,0,(U111-NOW())))</f>
        <v>0</v>
      </c>
      <c r="W111" s="33"/>
      <c r="X111" s="33" t="str">
        <f t="shared" ca="1" si="109"/>
        <v/>
      </c>
      <c r="Y111" s="2" t="str">
        <f t="shared" si="110"/>
        <v>Đã thanh toán</v>
      </c>
      <c r="Z111" s="46">
        <f t="shared" si="111"/>
        <v>46028</v>
      </c>
      <c r="AA111" s="46">
        <f t="shared" si="112"/>
        <v>46080</v>
      </c>
      <c r="AD111" s="2" t="str">
        <f>VLOOKUP($A111,MA_KH!$A:$V,MA_KH!U$1,0)</f>
        <v>LOTTE</v>
      </c>
      <c r="AE111" s="2" t="str">
        <f>VLOOKUP($A111,MA_KH!$A:$V,MA_KH!V$1,0)</f>
        <v>CÔNG TY CỔ PHẦN TRUNG TÂM THƯƠNG MẠI LOTTE VIỆT NAM</v>
      </c>
      <c r="AF111" s="2" t="str">
        <f>VLOOKUP($A111,MA_KH!$A:$V,MA_KH!H$1,0)</f>
        <v>HN008</v>
      </c>
      <c r="AG111" s="96">
        <f>VALUE(Table1[[#This Row],[Số hóa đơn]])</f>
        <v>590</v>
      </c>
      <c r="AH111" s="94">
        <f>_xlfn.XLOOKUP(Table1[[#This Row],[Column1]],CTTT_Lotte!R:R,CTTT_Lotte!O:O)</f>
        <v>46080</v>
      </c>
    </row>
    <row r="112" spans="1:34" ht="25.5" hidden="1" customHeight="1" x14ac:dyDescent="0.2">
      <c r="A112" s="29" t="s">
        <v>10290</v>
      </c>
      <c r="B112" s="29" t="s">
        <v>750</v>
      </c>
      <c r="C112" s="35">
        <v>46029</v>
      </c>
      <c r="D112" s="29" t="s">
        <v>10836</v>
      </c>
      <c r="E112" s="35">
        <v>46029</v>
      </c>
      <c r="F112" s="29">
        <v>683</v>
      </c>
      <c r="G112" s="29" t="s">
        <v>10837</v>
      </c>
      <c r="H112" s="36">
        <v>2384490</v>
      </c>
      <c r="I112" s="59">
        <v>0</v>
      </c>
      <c r="J112" s="36">
        <v>190759</v>
      </c>
      <c r="K112" s="36">
        <v>2575249</v>
      </c>
      <c r="L112" s="7" t="s">
        <v>11004</v>
      </c>
      <c r="M112" s="6">
        <v>46080</v>
      </c>
      <c r="O112" s="33">
        <f>IF(Table1[[#This Row],[Phân loại]]="Tồn đầu kỳ",Table1[[#This Row],[Tổng giá trị]],0)</f>
        <v>0</v>
      </c>
      <c r="P112" s="7">
        <f>IF(Table1[[#This Row],[Số còn phải thu ĐK]]&lt;&gt;0,0,IF(Table1[[#This Row],[Phân loại]]="Bán hàng",Table1[[#This Row],[Tổng giá trị]],-Table1[[#This Row],[Tổng giá trị]]))</f>
        <v>2575249</v>
      </c>
      <c r="Q112" s="33">
        <f t="shared" si="108"/>
        <v>2575249</v>
      </c>
      <c r="R112" s="7">
        <f>Table1[[#This Row],[Số còn phải thu ĐK]]+Table1[[#This Row],[Giá Trị HD sau CK]]-Table1[[#This Row],[Số tiền đã thu]]</f>
        <v>0</v>
      </c>
      <c r="S112" s="6">
        <f>IF(Table1[[#This Row],[Ngày hóa đơn]]&lt;&gt;"",Table1[[#This Row],[Ngày hóa đơn]],IF(Table1[[#This Row],[Ngày hạch toán]]&lt;&gt;"",Table1[[#This Row],[Ngày hạch toán]],""))</f>
        <v>46029</v>
      </c>
      <c r="T112" s="7"/>
      <c r="U112" s="6">
        <f>IF(Table1[[#This Row],[Ngày tính CN]]="","",S112+T112)</f>
        <v>46029</v>
      </c>
      <c r="V112" s="33">
        <f ca="1">IF(Table1[[#This Row],[Hạn thanh toán]]="","",IF((U112-NOW())&lt;0,0,(U112-NOW())))</f>
        <v>0</v>
      </c>
      <c r="W112" s="33"/>
      <c r="X112" s="33" t="str">
        <f t="shared" ca="1" si="109"/>
        <v/>
      </c>
      <c r="Y112" s="2" t="str">
        <f t="shared" si="110"/>
        <v>Đã thanh toán</v>
      </c>
      <c r="Z112" s="46">
        <f t="shared" si="111"/>
        <v>46029</v>
      </c>
      <c r="AA112" s="46">
        <f t="shared" si="112"/>
        <v>46080</v>
      </c>
      <c r="AD112" s="2" t="str">
        <f>VLOOKUP($A112,MA_KH!$A:$V,MA_KH!U$1,0)</f>
        <v>LOTTE</v>
      </c>
      <c r="AE112" s="2" t="str">
        <f>VLOOKUP($A112,MA_KH!$A:$V,MA_KH!V$1,0)</f>
        <v>CÔNG TY CỔ PHẦN TRUNG TÂM THƯƠNG MẠI LOTTE VIỆT NAM</v>
      </c>
      <c r="AF112" s="2" t="str">
        <f>VLOOKUP($A112,MA_KH!$A:$V,MA_KH!H$1,0)</f>
        <v>SG002</v>
      </c>
      <c r="AG112" s="96">
        <f>VALUE(Table1[[#This Row],[Số hóa đơn]])</f>
        <v>683</v>
      </c>
      <c r="AH112" s="94">
        <f>_xlfn.XLOOKUP(Table1[[#This Row],[Column1]],CTTT_Lotte!R:R,CTTT_Lotte!O:O)</f>
        <v>46080</v>
      </c>
    </row>
    <row r="113" spans="1:34" ht="25.5" hidden="1" customHeight="1" x14ac:dyDescent="0.2">
      <c r="A113" s="29" t="s">
        <v>10291</v>
      </c>
      <c r="B113" s="29" t="s">
        <v>511</v>
      </c>
      <c r="C113" s="35">
        <v>46029</v>
      </c>
      <c r="D113" s="29" t="s">
        <v>10838</v>
      </c>
      <c r="E113" s="35">
        <v>46029</v>
      </c>
      <c r="F113" s="29">
        <v>715</v>
      </c>
      <c r="G113" s="29" t="s">
        <v>10839</v>
      </c>
      <c r="H113" s="36">
        <v>2530150</v>
      </c>
      <c r="I113" s="59">
        <v>0</v>
      </c>
      <c r="J113" s="36">
        <v>202412</v>
      </c>
      <c r="K113" s="36">
        <v>2732562</v>
      </c>
      <c r="L113" s="7" t="s">
        <v>11004</v>
      </c>
      <c r="M113" s="6">
        <v>46080</v>
      </c>
      <c r="O113" s="33">
        <f>IF(Table1[[#This Row],[Phân loại]]="Tồn đầu kỳ",Table1[[#This Row],[Tổng giá trị]],0)</f>
        <v>0</v>
      </c>
      <c r="P113" s="7">
        <f>IF(Table1[[#This Row],[Số còn phải thu ĐK]]&lt;&gt;0,0,IF(Table1[[#This Row],[Phân loại]]="Bán hàng",Table1[[#This Row],[Tổng giá trị]],-Table1[[#This Row],[Tổng giá trị]]))</f>
        <v>2732562</v>
      </c>
      <c r="Q113" s="33">
        <f t="shared" si="108"/>
        <v>2732562</v>
      </c>
      <c r="R113" s="7">
        <f>Table1[[#This Row],[Số còn phải thu ĐK]]+Table1[[#This Row],[Giá Trị HD sau CK]]-Table1[[#This Row],[Số tiền đã thu]]</f>
        <v>0</v>
      </c>
      <c r="S113" s="6">
        <f>IF(Table1[[#This Row],[Ngày hóa đơn]]&lt;&gt;"",Table1[[#This Row],[Ngày hóa đơn]],IF(Table1[[#This Row],[Ngày hạch toán]]&lt;&gt;"",Table1[[#This Row],[Ngày hạch toán]],""))</f>
        <v>46029</v>
      </c>
      <c r="T113" s="7"/>
      <c r="U113" s="6">
        <f>IF(Table1[[#This Row],[Ngày tính CN]]="","",S113+T113)</f>
        <v>46029</v>
      </c>
      <c r="V113" s="33">
        <f ca="1">IF(Table1[[#This Row],[Hạn thanh toán]]="","",IF((U113-NOW())&lt;0,0,(U113-NOW())))</f>
        <v>0</v>
      </c>
      <c r="W113" s="33"/>
      <c r="X113" s="33" t="str">
        <f t="shared" ca="1" si="109"/>
        <v/>
      </c>
      <c r="Y113" s="2" t="str">
        <f t="shared" si="110"/>
        <v>Đã thanh toán</v>
      </c>
      <c r="Z113" s="46">
        <f t="shared" si="111"/>
        <v>46029</v>
      </c>
      <c r="AA113" s="46">
        <f t="shared" si="112"/>
        <v>46080</v>
      </c>
      <c r="AD113" s="2" t="str">
        <f>VLOOKUP($A113,MA_KH!$A:$V,MA_KH!U$1,0)</f>
        <v>LOTTE</v>
      </c>
      <c r="AE113" s="2" t="str">
        <f>VLOOKUP($A113,MA_KH!$A:$V,MA_KH!V$1,0)</f>
        <v>CÔNG TY CỔ PHẦN TRUNG TÂM THƯƠNG MẠI LOTTE VIỆT NAM</v>
      </c>
      <c r="AF113" s="2" t="str">
        <f>VLOOKUP($A113,MA_KH!$A:$V,MA_KH!H$1,0)</f>
        <v>SG023</v>
      </c>
      <c r="AG113" s="96">
        <f>VALUE(Table1[[#This Row],[Số hóa đơn]])</f>
        <v>715</v>
      </c>
      <c r="AH113" s="94">
        <f>_xlfn.XLOOKUP(Table1[[#This Row],[Column1]],CTTT_Lotte!R:R,CTTT_Lotte!O:O)</f>
        <v>46080</v>
      </c>
    </row>
    <row r="114" spans="1:34" ht="25.5" hidden="1" customHeight="1" x14ac:dyDescent="0.2">
      <c r="A114" s="29" t="s">
        <v>10293</v>
      </c>
      <c r="B114" s="29" t="s">
        <v>621</v>
      </c>
      <c r="C114" s="35">
        <v>46029</v>
      </c>
      <c r="D114" s="29" t="s">
        <v>10840</v>
      </c>
      <c r="E114" s="35">
        <v>46029</v>
      </c>
      <c r="F114" s="29"/>
      <c r="G114" s="29" t="s">
        <v>10841</v>
      </c>
      <c r="H114" s="36">
        <v>666348</v>
      </c>
      <c r="I114" s="59">
        <v>0</v>
      </c>
      <c r="J114" s="36">
        <v>53308</v>
      </c>
      <c r="K114" s="36">
        <v>719656</v>
      </c>
      <c r="L114" s="60" t="s">
        <v>41</v>
      </c>
      <c r="M114" s="6">
        <v>46052</v>
      </c>
      <c r="O114" s="33">
        <f>IF(Table1[[#This Row],[Phân loại]]="Tồn đầu kỳ",Table1[[#This Row],[Tổng giá trị]],0)</f>
        <v>0</v>
      </c>
      <c r="P114" s="7">
        <f>IF(Table1[[#This Row],[Số còn phải thu ĐK]]&lt;&gt;0,0,IF(Table1[[#This Row],[Phân loại]]="Bán hàng",Table1[[#This Row],[Tổng giá trị]],-Table1[[#This Row],[Tổng giá trị]]))</f>
        <v>-719656</v>
      </c>
      <c r="Q114" s="33">
        <f t="shared" ref="Q114:Q136" si="113">IF(M114&lt;&gt;"",IF(O114&lt;&gt;0,O114,P114),0)</f>
        <v>-719656</v>
      </c>
      <c r="R114" s="7">
        <f>Table1[[#This Row],[Số còn phải thu ĐK]]+Table1[[#This Row],[Giá Trị HD sau CK]]-Table1[[#This Row],[Số tiền đã thu]]</f>
        <v>0</v>
      </c>
      <c r="S114" s="6">
        <f>IF(Table1[[#This Row],[Ngày hóa đơn]]&lt;&gt;"",Table1[[#This Row],[Ngày hóa đơn]],IF(Table1[[#This Row],[Ngày hạch toán]]&lt;&gt;"",Table1[[#This Row],[Ngày hạch toán]],""))</f>
        <v>46029</v>
      </c>
      <c r="T114" s="7"/>
      <c r="U114" s="6">
        <f>IF(Table1[[#This Row],[Ngày tính CN]]="","",S114+T114)</f>
        <v>46029</v>
      </c>
      <c r="V114" s="33">
        <f ca="1">IF(Table1[[#This Row],[Hạn thanh toán]]="","",IF((U114-NOW())&lt;0,0,(U114-NOW())))</f>
        <v>0</v>
      </c>
      <c r="W114" s="33"/>
      <c r="X114" s="33" t="str">
        <f t="shared" ref="X114:X136" ca="1" si="114">IF(OR(U114="",R114=0),"",IF((U114-NOW())&lt;0,-(U114-NOW()),0))</f>
        <v/>
      </c>
      <c r="Y114" s="2" t="str">
        <f t="shared" ref="Y114:Y136" si="115">IF(R114=0,"Đã thanh toán",IF(X114="","",IF(X114&lt;=0,"Chưa đến hạn thanh toán",IF(X114&lt;=30,"Nợ quá hạn 30 ngày",IF(X114&lt;=60,"Nợ quá hạn từ 30 ngày đến 60 ngày",IF(X114&lt;=90,"Nợ quá hạn từ 60 ngày đến 90 ngày",IF(X114&lt;=120,"Nợ quá hạn từ 90 ngày đến 120 ngày","Nợ quá hạn hơn 120 ngày có khả năng mất thanh toán")))))))</f>
        <v>Đã thanh toán</v>
      </c>
      <c r="Z114" s="46">
        <f t="shared" si="111"/>
        <v>46029</v>
      </c>
      <c r="AA114" s="46">
        <f t="shared" si="112"/>
        <v>46052</v>
      </c>
      <c r="AD114" s="2" t="str">
        <f>VLOOKUP($A114,MA_KH!$A:$V,MA_KH!U$1,0)</f>
        <v>LOTTE</v>
      </c>
      <c r="AE114" s="2" t="str">
        <f>VLOOKUP($A114,MA_KH!$A:$V,MA_KH!V$1,0)</f>
        <v>CÔNG TY CỔ PHẦN TRUNG TÂM THƯƠNG MẠI LOTTE VIỆT NAM</v>
      </c>
      <c r="AF114" s="2" t="str">
        <f>VLOOKUP($A114,MA_KH!$A:$V,MA_KH!H$1,0)</f>
        <v>SG009</v>
      </c>
      <c r="AG114" s="96">
        <f>VALUE(Table1[[#This Row],[Số hóa đơn]])</f>
        <v>0</v>
      </c>
      <c r="AH114" s="94">
        <f>_xlfn.XLOOKUP(Table1[[#This Row],[Column1]],CTTT_Lotte!R:R,CTTT_Lotte!O:O)</f>
        <v>46034</v>
      </c>
    </row>
    <row r="115" spans="1:34" ht="25.5" hidden="1" customHeight="1" x14ac:dyDescent="0.2">
      <c r="A115" s="29" t="s">
        <v>10288</v>
      </c>
      <c r="B115" s="29" t="s">
        <v>683</v>
      </c>
      <c r="C115" s="35">
        <v>46030</v>
      </c>
      <c r="D115" s="29" t="s">
        <v>10842</v>
      </c>
      <c r="E115" s="35">
        <v>46029</v>
      </c>
      <c r="F115" s="29">
        <v>1124</v>
      </c>
      <c r="G115" s="29" t="s">
        <v>10843</v>
      </c>
      <c r="H115" s="36">
        <v>2069740</v>
      </c>
      <c r="I115" s="59">
        <v>0</v>
      </c>
      <c r="J115" s="36">
        <v>165579</v>
      </c>
      <c r="K115" s="36">
        <v>2235319</v>
      </c>
      <c r="L115" s="7" t="s">
        <v>11004</v>
      </c>
      <c r="M115" s="6">
        <v>46080</v>
      </c>
      <c r="O115" s="33">
        <f>IF(Table1[[#This Row],[Phân loại]]="Tồn đầu kỳ",Table1[[#This Row],[Tổng giá trị]],0)</f>
        <v>0</v>
      </c>
      <c r="P115" s="7">
        <f>IF(Table1[[#This Row],[Số còn phải thu ĐK]]&lt;&gt;0,0,IF(Table1[[#This Row],[Phân loại]]="Bán hàng",Table1[[#This Row],[Tổng giá trị]],-Table1[[#This Row],[Tổng giá trị]]))</f>
        <v>2235319</v>
      </c>
      <c r="Q115" s="33">
        <f t="shared" si="113"/>
        <v>2235319</v>
      </c>
      <c r="R115" s="7">
        <f>Table1[[#This Row],[Số còn phải thu ĐK]]+Table1[[#This Row],[Giá Trị HD sau CK]]-Table1[[#This Row],[Số tiền đã thu]]</f>
        <v>0</v>
      </c>
      <c r="S115" s="6">
        <f>IF(Table1[[#This Row],[Ngày hóa đơn]]&lt;&gt;"",Table1[[#This Row],[Ngày hóa đơn]],IF(Table1[[#This Row],[Ngày hạch toán]]&lt;&gt;"",Table1[[#This Row],[Ngày hạch toán]],""))</f>
        <v>46029</v>
      </c>
      <c r="T115" s="7"/>
      <c r="U115" s="6">
        <f>IF(Table1[[#This Row],[Ngày tính CN]]="","",S115+T115)</f>
        <v>46029</v>
      </c>
      <c r="V115" s="33">
        <f ca="1">IF(Table1[[#This Row],[Hạn thanh toán]]="","",IF((U115-NOW())&lt;0,0,(U115-NOW())))</f>
        <v>0</v>
      </c>
      <c r="W115" s="33"/>
      <c r="X115" s="33" t="str">
        <f t="shared" ca="1" si="114"/>
        <v/>
      </c>
      <c r="Y115" s="2" t="str">
        <f t="shared" si="115"/>
        <v>Đã thanh toán</v>
      </c>
      <c r="Z115" s="46">
        <f t="shared" si="111"/>
        <v>46029</v>
      </c>
      <c r="AA115" s="46">
        <f t="shared" si="112"/>
        <v>46080</v>
      </c>
      <c r="AD115" s="2" t="str">
        <f>VLOOKUP($A115,MA_KH!$A:$V,MA_KH!U$1,0)</f>
        <v>LOTTE</v>
      </c>
      <c r="AE115" s="2" t="str">
        <f>VLOOKUP($A115,MA_KH!$A:$V,MA_KH!V$1,0)</f>
        <v>CÔNG TY CỔ PHẦN TRUNG TÂM THƯƠNG MẠI LOTTE VIỆT NAM</v>
      </c>
      <c r="AF115" s="2" t="str">
        <f>VLOOKUP($A115,MA_KH!$A:$V,MA_KH!H$1,0)</f>
        <v>SG011</v>
      </c>
      <c r="AG115" s="96">
        <f>VALUE(Table1[[#This Row],[Số hóa đơn]])</f>
        <v>1124</v>
      </c>
      <c r="AH115" s="94">
        <f>_xlfn.XLOOKUP(Table1[[#This Row],[Column1]],CTTT_Lotte!R:R,CTTT_Lotte!O:O)</f>
        <v>46080</v>
      </c>
    </row>
    <row r="116" spans="1:34" ht="25.5" hidden="1" customHeight="1" x14ac:dyDescent="0.2">
      <c r="A116" s="29" t="s">
        <v>10293</v>
      </c>
      <c r="B116" s="29" t="s">
        <v>621</v>
      </c>
      <c r="C116" s="35">
        <v>46030</v>
      </c>
      <c r="D116" s="29" t="s">
        <v>10844</v>
      </c>
      <c r="E116" s="35">
        <v>46030</v>
      </c>
      <c r="F116" s="29">
        <v>1322</v>
      </c>
      <c r="G116" s="29" t="s">
        <v>10845</v>
      </c>
      <c r="H116" s="36">
        <v>1166110</v>
      </c>
      <c r="I116" s="59">
        <v>0</v>
      </c>
      <c r="J116" s="36">
        <v>93289</v>
      </c>
      <c r="K116" s="36">
        <v>1259399</v>
      </c>
      <c r="L116" s="7" t="s">
        <v>11004</v>
      </c>
      <c r="M116" s="6">
        <v>46080</v>
      </c>
      <c r="O116" s="33">
        <f>IF(Table1[[#This Row],[Phân loại]]="Tồn đầu kỳ",Table1[[#This Row],[Tổng giá trị]],0)</f>
        <v>0</v>
      </c>
      <c r="P116" s="7">
        <f>IF(Table1[[#This Row],[Số còn phải thu ĐK]]&lt;&gt;0,0,IF(Table1[[#This Row],[Phân loại]]="Bán hàng",Table1[[#This Row],[Tổng giá trị]],-Table1[[#This Row],[Tổng giá trị]]))</f>
        <v>1259399</v>
      </c>
      <c r="Q116" s="33">
        <f t="shared" si="113"/>
        <v>1259399</v>
      </c>
      <c r="R116" s="7">
        <f>Table1[[#This Row],[Số còn phải thu ĐK]]+Table1[[#This Row],[Giá Trị HD sau CK]]-Table1[[#This Row],[Số tiền đã thu]]</f>
        <v>0</v>
      </c>
      <c r="S116" s="6">
        <f>IF(Table1[[#This Row],[Ngày hóa đơn]]&lt;&gt;"",Table1[[#This Row],[Ngày hóa đơn]],IF(Table1[[#This Row],[Ngày hạch toán]]&lt;&gt;"",Table1[[#This Row],[Ngày hạch toán]],""))</f>
        <v>46030</v>
      </c>
      <c r="T116" s="7"/>
      <c r="U116" s="6">
        <f>IF(Table1[[#This Row],[Ngày tính CN]]="","",S116+T116)</f>
        <v>46030</v>
      </c>
      <c r="V116" s="33">
        <f ca="1">IF(Table1[[#This Row],[Hạn thanh toán]]="","",IF((U116-NOW())&lt;0,0,(U116-NOW())))</f>
        <v>0</v>
      </c>
      <c r="W116" s="33"/>
      <c r="X116" s="33" t="str">
        <f t="shared" ca="1" si="114"/>
        <v/>
      </c>
      <c r="Y116" s="2" t="str">
        <f t="shared" si="115"/>
        <v>Đã thanh toán</v>
      </c>
      <c r="Z116" s="46">
        <f t="shared" si="111"/>
        <v>46030</v>
      </c>
      <c r="AA116" s="46">
        <f t="shared" si="112"/>
        <v>46080</v>
      </c>
      <c r="AD116" s="2" t="str">
        <f>VLOOKUP($A116,MA_KH!$A:$V,MA_KH!U$1,0)</f>
        <v>LOTTE</v>
      </c>
      <c r="AE116" s="2" t="str">
        <f>VLOOKUP($A116,MA_KH!$A:$V,MA_KH!V$1,0)</f>
        <v>CÔNG TY CỔ PHẦN TRUNG TÂM THƯƠNG MẠI LOTTE VIỆT NAM</v>
      </c>
      <c r="AF116" s="2" t="str">
        <f>VLOOKUP($A116,MA_KH!$A:$V,MA_KH!H$1,0)</f>
        <v>SG009</v>
      </c>
      <c r="AG116" s="96">
        <f>VALUE(Table1[[#This Row],[Số hóa đơn]])</f>
        <v>1322</v>
      </c>
      <c r="AH116" s="94">
        <f>_xlfn.XLOOKUP(Table1[[#This Row],[Column1]],CTTT_Lotte!R:R,CTTT_Lotte!O:O)</f>
        <v>46080</v>
      </c>
    </row>
    <row r="117" spans="1:34" ht="25.5" hidden="1" customHeight="1" x14ac:dyDescent="0.2">
      <c r="A117" s="29" t="s">
        <v>10292</v>
      </c>
      <c r="B117" s="29" t="s">
        <v>781</v>
      </c>
      <c r="C117" s="35">
        <v>46030</v>
      </c>
      <c r="D117" s="29" t="s">
        <v>10846</v>
      </c>
      <c r="E117" s="35">
        <v>46030</v>
      </c>
      <c r="F117" s="29">
        <v>1353</v>
      </c>
      <c r="G117" s="29" t="s">
        <v>10847</v>
      </c>
      <c r="H117" s="36">
        <v>1178385</v>
      </c>
      <c r="I117" s="59">
        <v>0</v>
      </c>
      <c r="J117" s="36">
        <v>94271</v>
      </c>
      <c r="K117" s="36">
        <v>1272656</v>
      </c>
      <c r="L117" s="7" t="s">
        <v>11004</v>
      </c>
      <c r="M117" s="6">
        <v>46080</v>
      </c>
      <c r="O117" s="33">
        <f>IF(Table1[[#This Row],[Phân loại]]="Tồn đầu kỳ",Table1[[#This Row],[Tổng giá trị]],0)</f>
        <v>0</v>
      </c>
      <c r="P117" s="7">
        <f>IF(Table1[[#This Row],[Số còn phải thu ĐK]]&lt;&gt;0,0,IF(Table1[[#This Row],[Phân loại]]="Bán hàng",Table1[[#This Row],[Tổng giá trị]],-Table1[[#This Row],[Tổng giá trị]]))</f>
        <v>1272656</v>
      </c>
      <c r="Q117" s="33">
        <f t="shared" si="113"/>
        <v>1272656</v>
      </c>
      <c r="R117" s="7">
        <f>Table1[[#This Row],[Số còn phải thu ĐK]]+Table1[[#This Row],[Giá Trị HD sau CK]]-Table1[[#This Row],[Số tiền đã thu]]</f>
        <v>0</v>
      </c>
      <c r="S117" s="6">
        <f>IF(Table1[[#This Row],[Ngày hóa đơn]]&lt;&gt;"",Table1[[#This Row],[Ngày hóa đơn]],IF(Table1[[#This Row],[Ngày hạch toán]]&lt;&gt;"",Table1[[#This Row],[Ngày hạch toán]],""))</f>
        <v>46030</v>
      </c>
      <c r="T117" s="7"/>
      <c r="U117" s="6">
        <f>IF(Table1[[#This Row],[Ngày tính CN]]="","",S117+T117)</f>
        <v>46030</v>
      </c>
      <c r="V117" s="33">
        <f ca="1">IF(Table1[[#This Row],[Hạn thanh toán]]="","",IF((U117-NOW())&lt;0,0,(U117-NOW())))</f>
        <v>0</v>
      </c>
      <c r="W117" s="33"/>
      <c r="X117" s="33" t="str">
        <f t="shared" ca="1" si="114"/>
        <v/>
      </c>
      <c r="Y117" s="2" t="str">
        <f t="shared" si="115"/>
        <v>Đã thanh toán</v>
      </c>
      <c r="Z117" s="46">
        <f t="shared" si="111"/>
        <v>46030</v>
      </c>
      <c r="AA117" s="46">
        <f t="shared" si="112"/>
        <v>46080</v>
      </c>
      <c r="AD117" s="2" t="str">
        <f>VLOOKUP($A117,MA_KH!$A:$V,MA_KH!U$1,0)</f>
        <v>LOTTE</v>
      </c>
      <c r="AE117" s="2" t="str">
        <f>VLOOKUP($A117,MA_KH!$A:$V,MA_KH!V$1,0)</f>
        <v>CÔNG TY CỔ PHẦN TRUNG TÂM THƯƠNG MẠI LOTTE VIỆT NAM</v>
      </c>
      <c r="AF117" s="2" t="str">
        <f>VLOOKUP($A117,MA_KH!$A:$V,MA_KH!H$1,0)</f>
        <v>SG023</v>
      </c>
      <c r="AG117" s="96">
        <f>VALUE(Table1[[#This Row],[Số hóa đơn]])</f>
        <v>1353</v>
      </c>
      <c r="AH117" s="94">
        <f>_xlfn.XLOOKUP(Table1[[#This Row],[Column1]],CTTT_Lotte!R:R,CTTT_Lotte!O:O)</f>
        <v>46080</v>
      </c>
    </row>
    <row r="118" spans="1:34" ht="25.5" hidden="1" customHeight="1" x14ac:dyDescent="0.2">
      <c r="A118" s="29" t="s">
        <v>10288</v>
      </c>
      <c r="B118" s="29" t="s">
        <v>683</v>
      </c>
      <c r="C118" s="35">
        <v>46030</v>
      </c>
      <c r="D118" s="29" t="s">
        <v>10848</v>
      </c>
      <c r="E118" s="35">
        <v>46030</v>
      </c>
      <c r="F118" s="29"/>
      <c r="G118" s="29" t="s">
        <v>10849</v>
      </c>
      <c r="H118" s="36">
        <v>547886</v>
      </c>
      <c r="I118" s="59">
        <v>0</v>
      </c>
      <c r="J118" s="36">
        <v>43831</v>
      </c>
      <c r="K118" s="36">
        <v>591717</v>
      </c>
      <c r="L118" s="60" t="s">
        <v>41</v>
      </c>
      <c r="M118" s="6">
        <v>46052</v>
      </c>
      <c r="O118" s="33">
        <f>IF(Table1[[#This Row],[Phân loại]]="Tồn đầu kỳ",Table1[[#This Row],[Tổng giá trị]],0)</f>
        <v>0</v>
      </c>
      <c r="P118" s="7">
        <f>IF(Table1[[#This Row],[Số còn phải thu ĐK]]&lt;&gt;0,0,IF(Table1[[#This Row],[Phân loại]]="Bán hàng",Table1[[#This Row],[Tổng giá trị]],-Table1[[#This Row],[Tổng giá trị]]))</f>
        <v>-591717</v>
      </c>
      <c r="Q118" s="33">
        <f t="shared" si="113"/>
        <v>-591717</v>
      </c>
      <c r="R118" s="7">
        <f>Table1[[#This Row],[Số còn phải thu ĐK]]+Table1[[#This Row],[Giá Trị HD sau CK]]-Table1[[#This Row],[Số tiền đã thu]]</f>
        <v>0</v>
      </c>
      <c r="S118" s="6">
        <f>IF(Table1[[#This Row],[Ngày hóa đơn]]&lt;&gt;"",Table1[[#This Row],[Ngày hóa đơn]],IF(Table1[[#This Row],[Ngày hạch toán]]&lt;&gt;"",Table1[[#This Row],[Ngày hạch toán]],""))</f>
        <v>46030</v>
      </c>
      <c r="T118" s="7"/>
      <c r="U118" s="6">
        <f>IF(Table1[[#This Row],[Ngày tính CN]]="","",S118+T118)</f>
        <v>46030</v>
      </c>
      <c r="V118" s="33">
        <f ca="1">IF(Table1[[#This Row],[Hạn thanh toán]]="","",IF((U118-NOW())&lt;0,0,(U118-NOW())))</f>
        <v>0</v>
      </c>
      <c r="W118" s="33"/>
      <c r="X118" s="33" t="str">
        <f t="shared" ca="1" si="114"/>
        <v/>
      </c>
      <c r="Y118" s="2" t="str">
        <f t="shared" si="115"/>
        <v>Đã thanh toán</v>
      </c>
      <c r="Z118" s="46">
        <f t="shared" ref="Z118:Z168" si="116">IF(S118="","",S118)</f>
        <v>46030</v>
      </c>
      <c r="AA118" s="46">
        <f t="shared" ref="AA118:AA168" si="117">IF(M118="","",M118)</f>
        <v>46052</v>
      </c>
      <c r="AD118" s="2" t="str">
        <f>VLOOKUP($A118,MA_KH!$A:$V,MA_KH!U$1,0)</f>
        <v>LOTTE</v>
      </c>
      <c r="AE118" s="2" t="str">
        <f>VLOOKUP($A118,MA_KH!$A:$V,MA_KH!V$1,0)</f>
        <v>CÔNG TY CỔ PHẦN TRUNG TÂM THƯƠNG MẠI LOTTE VIỆT NAM</v>
      </c>
      <c r="AF118" s="2" t="str">
        <f>VLOOKUP($A118,MA_KH!$A:$V,MA_KH!H$1,0)</f>
        <v>SG011</v>
      </c>
      <c r="AG118" s="96">
        <f>VALUE(Table1[[#This Row],[Số hóa đơn]])</f>
        <v>0</v>
      </c>
      <c r="AH118" s="94">
        <f>_xlfn.XLOOKUP(Table1[[#This Row],[Column1]],CTTT_Lotte!R:R,CTTT_Lotte!O:O)</f>
        <v>46034</v>
      </c>
    </row>
    <row r="119" spans="1:34" ht="25.5" hidden="1" customHeight="1" x14ac:dyDescent="0.2">
      <c r="A119" s="29" t="s">
        <v>10294</v>
      </c>
      <c r="B119" s="29" t="s">
        <v>481</v>
      </c>
      <c r="C119" s="31">
        <v>46031</v>
      </c>
      <c r="D119" s="29" t="s">
        <v>10850</v>
      </c>
      <c r="E119" s="35">
        <v>46031</v>
      </c>
      <c r="F119" s="29">
        <v>1604</v>
      </c>
      <c r="G119" s="29" t="s">
        <v>10851</v>
      </c>
      <c r="H119" s="36">
        <v>595330</v>
      </c>
      <c r="I119" s="59">
        <v>0</v>
      </c>
      <c r="J119" s="36">
        <v>47626</v>
      </c>
      <c r="K119" s="36">
        <v>642956</v>
      </c>
      <c r="L119" s="7" t="s">
        <v>11004</v>
      </c>
      <c r="M119" s="6">
        <v>46080</v>
      </c>
      <c r="O119" s="33">
        <f>IF(Table1[[#This Row],[Phân loại]]="Tồn đầu kỳ",Table1[[#This Row],[Tổng giá trị]],0)</f>
        <v>0</v>
      </c>
      <c r="P119" s="7">
        <f>IF(Table1[[#This Row],[Số còn phải thu ĐK]]&lt;&gt;0,0,IF(Table1[[#This Row],[Phân loại]]="Bán hàng",Table1[[#This Row],[Tổng giá trị]],-Table1[[#This Row],[Tổng giá trị]]))</f>
        <v>642956</v>
      </c>
      <c r="Q119" s="33">
        <f t="shared" si="113"/>
        <v>642956</v>
      </c>
      <c r="R119" s="7">
        <f>Table1[[#This Row],[Số còn phải thu ĐK]]+Table1[[#This Row],[Giá Trị HD sau CK]]-Table1[[#This Row],[Số tiền đã thu]]</f>
        <v>0</v>
      </c>
      <c r="S119" s="6">
        <f>IF(Table1[[#This Row],[Ngày hóa đơn]]&lt;&gt;"",Table1[[#This Row],[Ngày hóa đơn]],IF(Table1[[#This Row],[Ngày hạch toán]]&lt;&gt;"",Table1[[#This Row],[Ngày hạch toán]],""))</f>
        <v>46031</v>
      </c>
      <c r="T119" s="7"/>
      <c r="U119" s="6">
        <f>IF(Table1[[#This Row],[Ngày tính CN]]="","",S119+T119)</f>
        <v>46031</v>
      </c>
      <c r="V119" s="33">
        <f ca="1">IF(Table1[[#This Row],[Hạn thanh toán]]="","",IF((U119-NOW())&lt;0,0,(U119-NOW())))</f>
        <v>0</v>
      </c>
      <c r="W119" s="33"/>
      <c r="X119" s="33" t="str">
        <f t="shared" ca="1" si="114"/>
        <v/>
      </c>
      <c r="Y119" s="2" t="str">
        <f t="shared" si="115"/>
        <v>Đã thanh toán</v>
      </c>
      <c r="Z119" s="46">
        <f t="shared" si="116"/>
        <v>46031</v>
      </c>
      <c r="AA119" s="46">
        <f t="shared" si="117"/>
        <v>46080</v>
      </c>
      <c r="AD119" s="2" t="str">
        <f>VLOOKUP($A119,MA_KH!$A:$V,MA_KH!U$1,0)</f>
        <v>LOTTE</v>
      </c>
      <c r="AE119" s="2" t="str">
        <f>VLOOKUP($A119,MA_KH!$A:$V,MA_KH!V$1,0)</f>
        <v>CÔNG TY CỔ PHẦN TRUNG TÂM THƯƠNG MẠI LOTTE VIỆT NAM</v>
      </c>
      <c r="AF119" s="2" t="str">
        <f>VLOOKUP($A119,MA_KH!$A:$V,MA_KH!H$1,0)</f>
        <v>SG039</v>
      </c>
      <c r="AG119" s="96">
        <f>VALUE(Table1[[#This Row],[Số hóa đơn]])</f>
        <v>1604</v>
      </c>
      <c r="AH119" s="94">
        <f>_xlfn.XLOOKUP(Table1[[#This Row],[Column1]],CTTT_Lotte!R:R,CTTT_Lotte!O:O)</f>
        <v>46080</v>
      </c>
    </row>
    <row r="120" spans="1:34" ht="25.5" hidden="1" customHeight="1" x14ac:dyDescent="0.2">
      <c r="A120" s="29" t="s">
        <v>10294</v>
      </c>
      <c r="B120" s="29" t="s">
        <v>481</v>
      </c>
      <c r="C120" s="31">
        <v>46031</v>
      </c>
      <c r="D120" s="29" t="s">
        <v>10852</v>
      </c>
      <c r="E120" s="35">
        <v>46031</v>
      </c>
      <c r="F120" s="29">
        <v>1605</v>
      </c>
      <c r="G120" s="29" t="s">
        <v>10853</v>
      </c>
      <c r="H120" s="36">
        <v>1395750</v>
      </c>
      <c r="I120" s="59">
        <v>0</v>
      </c>
      <c r="J120" s="36">
        <v>111660</v>
      </c>
      <c r="K120" s="36">
        <v>1507410</v>
      </c>
      <c r="L120" s="7" t="s">
        <v>11004</v>
      </c>
      <c r="M120" s="6">
        <v>46080</v>
      </c>
      <c r="O120" s="33">
        <f>IF(Table1[[#This Row],[Phân loại]]="Tồn đầu kỳ",Table1[[#This Row],[Tổng giá trị]],0)</f>
        <v>0</v>
      </c>
      <c r="P120" s="7">
        <f>IF(Table1[[#This Row],[Số còn phải thu ĐK]]&lt;&gt;0,0,IF(Table1[[#This Row],[Phân loại]]="Bán hàng",Table1[[#This Row],[Tổng giá trị]],-Table1[[#This Row],[Tổng giá trị]]))</f>
        <v>1507410</v>
      </c>
      <c r="Q120" s="33">
        <f t="shared" si="113"/>
        <v>1507410</v>
      </c>
      <c r="R120" s="7">
        <f>Table1[[#This Row],[Số còn phải thu ĐK]]+Table1[[#This Row],[Giá Trị HD sau CK]]-Table1[[#This Row],[Số tiền đã thu]]</f>
        <v>0</v>
      </c>
      <c r="S120" s="6">
        <f>IF(Table1[[#This Row],[Ngày hóa đơn]]&lt;&gt;"",Table1[[#This Row],[Ngày hóa đơn]],IF(Table1[[#This Row],[Ngày hạch toán]]&lt;&gt;"",Table1[[#This Row],[Ngày hạch toán]],""))</f>
        <v>46031</v>
      </c>
      <c r="T120" s="7"/>
      <c r="U120" s="6">
        <f>IF(Table1[[#This Row],[Ngày tính CN]]="","",S120+T120)</f>
        <v>46031</v>
      </c>
      <c r="V120" s="33">
        <f ca="1">IF(Table1[[#This Row],[Hạn thanh toán]]="","",IF((U120-NOW())&lt;0,0,(U120-NOW())))</f>
        <v>0</v>
      </c>
      <c r="W120" s="33"/>
      <c r="X120" s="33" t="str">
        <f t="shared" ca="1" si="114"/>
        <v/>
      </c>
      <c r="Y120" s="2" t="str">
        <f t="shared" si="115"/>
        <v>Đã thanh toán</v>
      </c>
      <c r="Z120" s="46">
        <f t="shared" si="116"/>
        <v>46031</v>
      </c>
      <c r="AA120" s="46">
        <f t="shared" si="117"/>
        <v>46080</v>
      </c>
      <c r="AD120" s="2" t="str">
        <f>VLOOKUP($A120,MA_KH!$A:$V,MA_KH!U$1,0)</f>
        <v>LOTTE</v>
      </c>
      <c r="AE120" s="2" t="str">
        <f>VLOOKUP($A120,MA_KH!$A:$V,MA_KH!V$1,0)</f>
        <v>CÔNG TY CỔ PHẦN TRUNG TÂM THƯƠNG MẠI LOTTE VIỆT NAM</v>
      </c>
      <c r="AF120" s="2" t="str">
        <f>VLOOKUP($A120,MA_KH!$A:$V,MA_KH!H$1,0)</f>
        <v>SG039</v>
      </c>
      <c r="AG120" s="96">
        <f>VALUE(Table1[[#This Row],[Số hóa đơn]])</f>
        <v>1605</v>
      </c>
      <c r="AH120" s="94">
        <f>_xlfn.XLOOKUP(Table1[[#This Row],[Column1]],CTTT_Lotte!R:R,CTTT_Lotte!O:O)</f>
        <v>46080</v>
      </c>
    </row>
    <row r="121" spans="1:34" ht="25.5" hidden="1" customHeight="1" x14ac:dyDescent="0.2">
      <c r="A121" s="29" t="s">
        <v>10286</v>
      </c>
      <c r="B121" s="29" t="s">
        <v>616</v>
      </c>
      <c r="C121" s="31">
        <v>46031</v>
      </c>
      <c r="D121" s="29" t="s">
        <v>10854</v>
      </c>
      <c r="E121" s="35">
        <v>46031</v>
      </c>
      <c r="F121" s="29">
        <v>1617</v>
      </c>
      <c r="G121" s="29" t="s">
        <v>10855</v>
      </c>
      <c r="H121" s="36">
        <v>1318620</v>
      </c>
      <c r="I121" s="59">
        <v>0</v>
      </c>
      <c r="J121" s="36">
        <v>105490</v>
      </c>
      <c r="K121" s="36">
        <v>1424110</v>
      </c>
      <c r="L121" s="7" t="s">
        <v>11004</v>
      </c>
      <c r="M121" s="6">
        <v>46080</v>
      </c>
      <c r="O121" s="33">
        <f>IF(Table1[[#This Row],[Phân loại]]="Tồn đầu kỳ",Table1[[#This Row],[Tổng giá trị]],0)</f>
        <v>0</v>
      </c>
      <c r="P121" s="7">
        <f>IF(Table1[[#This Row],[Số còn phải thu ĐK]]&lt;&gt;0,0,IF(Table1[[#This Row],[Phân loại]]="Bán hàng",Table1[[#This Row],[Tổng giá trị]],-Table1[[#This Row],[Tổng giá trị]]))</f>
        <v>1424110</v>
      </c>
      <c r="Q121" s="33">
        <f t="shared" si="113"/>
        <v>1424110</v>
      </c>
      <c r="R121" s="7">
        <f>Table1[[#This Row],[Số còn phải thu ĐK]]+Table1[[#This Row],[Giá Trị HD sau CK]]-Table1[[#This Row],[Số tiền đã thu]]</f>
        <v>0</v>
      </c>
      <c r="S121" s="6">
        <f>IF(Table1[[#This Row],[Ngày hóa đơn]]&lt;&gt;"",Table1[[#This Row],[Ngày hóa đơn]],IF(Table1[[#This Row],[Ngày hạch toán]]&lt;&gt;"",Table1[[#This Row],[Ngày hạch toán]],""))</f>
        <v>46031</v>
      </c>
      <c r="T121" s="7"/>
      <c r="U121" s="6">
        <f>IF(Table1[[#This Row],[Ngày tính CN]]="","",S121+T121)</f>
        <v>46031</v>
      </c>
      <c r="V121" s="33">
        <f ca="1">IF(Table1[[#This Row],[Hạn thanh toán]]="","",IF((U121-NOW())&lt;0,0,(U121-NOW())))</f>
        <v>0</v>
      </c>
      <c r="W121" s="33"/>
      <c r="X121" s="33" t="str">
        <f t="shared" ca="1" si="114"/>
        <v/>
      </c>
      <c r="Y121" s="2" t="str">
        <f t="shared" si="115"/>
        <v>Đã thanh toán</v>
      </c>
      <c r="Z121" s="46">
        <f t="shared" si="116"/>
        <v>46031</v>
      </c>
      <c r="AA121" s="46">
        <f t="shared" si="117"/>
        <v>46080</v>
      </c>
      <c r="AD121" s="2" t="str">
        <f>VLOOKUP($A121,MA_KH!$A:$V,MA_KH!U$1,0)</f>
        <v>LOTTE</v>
      </c>
      <c r="AE121" s="2" t="str">
        <f>VLOOKUP($A121,MA_KH!$A:$V,MA_KH!V$1,0)</f>
        <v>CÔNG TY CỔ PHẦN TRUNG TÂM THƯƠNG MẠI LOTTE VIỆT NAM</v>
      </c>
      <c r="AF121" s="2" t="str">
        <f>VLOOKUP($A121,MA_KH!$A:$V,MA_KH!H$1,0)</f>
        <v>SG002</v>
      </c>
      <c r="AG121" s="96">
        <f>VALUE(Table1[[#This Row],[Số hóa đơn]])</f>
        <v>1617</v>
      </c>
      <c r="AH121" s="94">
        <f>_xlfn.XLOOKUP(Table1[[#This Row],[Column1]],CTTT_Lotte!R:R,CTTT_Lotte!O:O)</f>
        <v>46080</v>
      </c>
    </row>
    <row r="122" spans="1:34" ht="25.5" hidden="1" customHeight="1" x14ac:dyDescent="0.2">
      <c r="A122" s="29" t="s">
        <v>10295</v>
      </c>
      <c r="B122" s="29" t="s">
        <v>560</v>
      </c>
      <c r="C122" s="31">
        <v>46031</v>
      </c>
      <c r="D122" s="29" t="s">
        <v>10856</v>
      </c>
      <c r="E122" s="35">
        <v>46031</v>
      </c>
      <c r="F122" s="29">
        <v>1648</v>
      </c>
      <c r="G122" s="29" t="s">
        <v>560</v>
      </c>
      <c r="H122" s="36">
        <v>2824030</v>
      </c>
      <c r="I122" s="59">
        <v>0</v>
      </c>
      <c r="J122" s="36">
        <v>225922</v>
      </c>
      <c r="K122" s="36">
        <v>3049952</v>
      </c>
      <c r="L122" s="7" t="s">
        <v>11004</v>
      </c>
      <c r="M122" s="6">
        <v>46080</v>
      </c>
      <c r="O122" s="33">
        <f>IF(Table1[[#This Row],[Phân loại]]="Tồn đầu kỳ",Table1[[#This Row],[Tổng giá trị]],0)</f>
        <v>0</v>
      </c>
      <c r="P122" s="7">
        <f>IF(Table1[[#This Row],[Số còn phải thu ĐK]]&lt;&gt;0,0,IF(Table1[[#This Row],[Phân loại]]="Bán hàng",Table1[[#This Row],[Tổng giá trị]],-Table1[[#This Row],[Tổng giá trị]]))</f>
        <v>3049952</v>
      </c>
      <c r="Q122" s="33">
        <f t="shared" si="113"/>
        <v>3049952</v>
      </c>
      <c r="R122" s="7">
        <f>Table1[[#This Row],[Số còn phải thu ĐK]]+Table1[[#This Row],[Giá Trị HD sau CK]]-Table1[[#This Row],[Số tiền đã thu]]</f>
        <v>0</v>
      </c>
      <c r="S122" s="6">
        <f>IF(Table1[[#This Row],[Ngày hóa đơn]]&lt;&gt;"",Table1[[#This Row],[Ngày hóa đơn]],IF(Table1[[#This Row],[Ngày hạch toán]]&lt;&gt;"",Table1[[#This Row],[Ngày hạch toán]],""))</f>
        <v>46031</v>
      </c>
      <c r="T122" s="7"/>
      <c r="U122" s="6">
        <f>IF(Table1[[#This Row],[Ngày tính CN]]="","",S122+T122)</f>
        <v>46031</v>
      </c>
      <c r="V122" s="33">
        <f ca="1">IF(Table1[[#This Row],[Hạn thanh toán]]="","",IF((U122-NOW())&lt;0,0,(U122-NOW())))</f>
        <v>0</v>
      </c>
      <c r="W122" s="33"/>
      <c r="X122" s="33" t="str">
        <f t="shared" ca="1" si="114"/>
        <v/>
      </c>
      <c r="Y122" s="2" t="str">
        <f t="shared" si="115"/>
        <v>Đã thanh toán</v>
      </c>
      <c r="Z122" s="46">
        <f t="shared" si="116"/>
        <v>46031</v>
      </c>
      <c r="AA122" s="46">
        <f t="shared" si="117"/>
        <v>46080</v>
      </c>
      <c r="AD122" s="2" t="str">
        <f>VLOOKUP($A122,MA_KH!$A:$V,MA_KH!U$1,0)</f>
        <v>LOTTE</v>
      </c>
      <c r="AE122" s="2" t="str">
        <f>VLOOKUP($A122,MA_KH!$A:$V,MA_KH!V$1,0)</f>
        <v>CÔNG TY CỔ PHẦN TRUNG TÂM THƯƠNG MẠI LOTTE VIỆT NAM</v>
      </c>
      <c r="AF122" s="2" t="str">
        <f>VLOOKUP($A122,MA_KH!$A:$V,MA_KH!H$1,0)</f>
        <v>HN008</v>
      </c>
      <c r="AG122" s="96">
        <f>VALUE(Table1[[#This Row],[Số hóa đơn]])</f>
        <v>1648</v>
      </c>
      <c r="AH122" s="94">
        <f>_xlfn.XLOOKUP(Table1[[#This Row],[Column1]],CTTT_Lotte!R:R,CTTT_Lotte!O:O)</f>
        <v>46080</v>
      </c>
    </row>
    <row r="123" spans="1:34" ht="25.5" hidden="1" customHeight="1" x14ac:dyDescent="0.2">
      <c r="A123" s="29" t="s">
        <v>10297</v>
      </c>
      <c r="B123" s="29" t="s">
        <v>439</v>
      </c>
      <c r="C123" s="31">
        <v>46031</v>
      </c>
      <c r="D123" s="29" t="s">
        <v>10857</v>
      </c>
      <c r="E123" s="35">
        <v>46031</v>
      </c>
      <c r="F123" s="29">
        <v>1652</v>
      </c>
      <c r="G123" s="29" t="s">
        <v>10858</v>
      </c>
      <c r="H123" s="36">
        <v>2057465</v>
      </c>
      <c r="I123" s="59">
        <v>0</v>
      </c>
      <c r="J123" s="36">
        <v>164597</v>
      </c>
      <c r="K123" s="36">
        <v>2222062</v>
      </c>
      <c r="L123" s="7" t="s">
        <v>11004</v>
      </c>
      <c r="M123" s="6">
        <v>46080</v>
      </c>
      <c r="O123" s="33">
        <f>IF(Table1[[#This Row],[Phân loại]]="Tồn đầu kỳ",Table1[[#This Row],[Tổng giá trị]],0)</f>
        <v>0</v>
      </c>
      <c r="P123" s="7">
        <f>IF(Table1[[#This Row],[Số còn phải thu ĐK]]&lt;&gt;0,0,IF(Table1[[#This Row],[Phân loại]]="Bán hàng",Table1[[#This Row],[Tổng giá trị]],-Table1[[#This Row],[Tổng giá trị]]))</f>
        <v>2222062</v>
      </c>
      <c r="Q123" s="33">
        <f t="shared" si="113"/>
        <v>2222062</v>
      </c>
      <c r="R123" s="7">
        <f>Table1[[#This Row],[Số còn phải thu ĐK]]+Table1[[#This Row],[Giá Trị HD sau CK]]-Table1[[#This Row],[Số tiền đã thu]]</f>
        <v>0</v>
      </c>
      <c r="S123" s="6">
        <f>IF(Table1[[#This Row],[Ngày hóa đơn]]&lt;&gt;"",Table1[[#This Row],[Ngày hóa đơn]],IF(Table1[[#This Row],[Ngày hạch toán]]&lt;&gt;"",Table1[[#This Row],[Ngày hạch toán]],""))</f>
        <v>46031</v>
      </c>
      <c r="T123" s="7"/>
      <c r="U123" s="6">
        <f>IF(Table1[[#This Row],[Ngày tính CN]]="","",S123+T123)</f>
        <v>46031</v>
      </c>
      <c r="V123" s="33">
        <f ca="1">IF(Table1[[#This Row],[Hạn thanh toán]]="","",IF((U123-NOW())&lt;0,0,(U123-NOW())))</f>
        <v>0</v>
      </c>
      <c r="W123" s="33"/>
      <c r="X123" s="33" t="str">
        <f t="shared" ca="1" si="114"/>
        <v/>
      </c>
      <c r="Y123" s="2" t="str">
        <f t="shared" si="115"/>
        <v>Đã thanh toán</v>
      </c>
      <c r="Z123" s="46">
        <f t="shared" si="116"/>
        <v>46031</v>
      </c>
      <c r="AA123" s="46">
        <f t="shared" si="117"/>
        <v>46080</v>
      </c>
      <c r="AD123" s="2" t="str">
        <f>VLOOKUP($A123,MA_KH!$A:$V,MA_KH!U$1,0)</f>
        <v>LOTTE</v>
      </c>
      <c r="AE123" s="2" t="str">
        <f>VLOOKUP($A123,MA_KH!$A:$V,MA_KH!V$1,0)</f>
        <v>CÔNG TY CỔ PHẦN TRUNG TÂM THƯƠNG MẠI LOTTE VIỆT NAM</v>
      </c>
      <c r="AF123" s="2" t="str">
        <f>VLOOKUP($A123,MA_KH!$A:$V,MA_KH!H$1,0)</f>
        <v>HN008</v>
      </c>
      <c r="AG123" s="96">
        <f>VALUE(Table1[[#This Row],[Số hóa đơn]])</f>
        <v>1652</v>
      </c>
      <c r="AH123" s="94">
        <f>_xlfn.XLOOKUP(Table1[[#This Row],[Column1]],CTTT_Lotte!R:R,CTTT_Lotte!O:O)</f>
        <v>46080</v>
      </c>
    </row>
    <row r="124" spans="1:34" ht="25.5" hidden="1" customHeight="1" x14ac:dyDescent="0.2">
      <c r="A124" s="29" t="s">
        <v>10287</v>
      </c>
      <c r="B124" s="29" t="s">
        <v>612</v>
      </c>
      <c r="C124" s="35">
        <v>46032</v>
      </c>
      <c r="D124" s="29" t="s">
        <v>10859</v>
      </c>
      <c r="E124" s="35">
        <v>46031</v>
      </c>
      <c r="F124" s="29">
        <v>1653</v>
      </c>
      <c r="G124" s="29" t="s">
        <v>10860</v>
      </c>
      <c r="H124" s="36">
        <v>2236265</v>
      </c>
      <c r="I124" s="59">
        <v>0</v>
      </c>
      <c r="J124" s="36">
        <v>178901</v>
      </c>
      <c r="K124" s="36">
        <v>2415166</v>
      </c>
      <c r="L124" s="7" t="s">
        <v>11004</v>
      </c>
      <c r="M124" s="6">
        <v>46080</v>
      </c>
      <c r="O124" s="33">
        <f>IF(Table1[[#This Row],[Phân loại]]="Tồn đầu kỳ",Table1[[#This Row],[Tổng giá trị]],0)</f>
        <v>0</v>
      </c>
      <c r="P124" s="7">
        <f>IF(Table1[[#This Row],[Số còn phải thu ĐK]]&lt;&gt;0,0,IF(Table1[[#This Row],[Phân loại]]="Bán hàng",Table1[[#This Row],[Tổng giá trị]],-Table1[[#This Row],[Tổng giá trị]]))</f>
        <v>2415166</v>
      </c>
      <c r="Q124" s="33">
        <f t="shared" si="113"/>
        <v>2415166</v>
      </c>
      <c r="R124" s="7">
        <f>Table1[[#This Row],[Số còn phải thu ĐK]]+Table1[[#This Row],[Giá Trị HD sau CK]]-Table1[[#This Row],[Số tiền đã thu]]</f>
        <v>0</v>
      </c>
      <c r="S124" s="6">
        <f>IF(Table1[[#This Row],[Ngày hóa đơn]]&lt;&gt;"",Table1[[#This Row],[Ngày hóa đơn]],IF(Table1[[#This Row],[Ngày hạch toán]]&lt;&gt;"",Table1[[#This Row],[Ngày hạch toán]],""))</f>
        <v>46031</v>
      </c>
      <c r="T124" s="7"/>
      <c r="U124" s="6">
        <f>IF(Table1[[#This Row],[Ngày tính CN]]="","",S124+T124)</f>
        <v>46031</v>
      </c>
      <c r="V124" s="33">
        <f ca="1">IF(Table1[[#This Row],[Hạn thanh toán]]="","",IF((U124-NOW())&lt;0,0,(U124-NOW())))</f>
        <v>0</v>
      </c>
      <c r="W124" s="33"/>
      <c r="X124" s="33" t="str">
        <f t="shared" ca="1" si="114"/>
        <v/>
      </c>
      <c r="Y124" s="2" t="str">
        <f t="shared" si="115"/>
        <v>Đã thanh toán</v>
      </c>
      <c r="Z124" s="46">
        <f t="shared" si="116"/>
        <v>46031</v>
      </c>
      <c r="AA124" s="46">
        <f t="shared" si="117"/>
        <v>46080</v>
      </c>
      <c r="AD124" s="2" t="str">
        <f>VLOOKUP($A124,MA_KH!$A:$V,MA_KH!U$1,0)</f>
        <v>LOTTE</v>
      </c>
      <c r="AE124" s="2" t="str">
        <f>VLOOKUP($A124,MA_KH!$A:$V,MA_KH!V$1,0)</f>
        <v>CÔNG TY CỔ PHẦN TRUNG TÂM THƯƠNG MẠI LOTTE VIỆT NAM</v>
      </c>
      <c r="AF124" s="2" t="str">
        <f>VLOOKUP($A124,MA_KH!$A:$V,MA_KH!H$1,0)</f>
        <v>SG011</v>
      </c>
      <c r="AG124" s="96">
        <f>VALUE(Table1[[#This Row],[Số hóa đơn]])</f>
        <v>1653</v>
      </c>
      <c r="AH124" s="94">
        <f>_xlfn.XLOOKUP(Table1[[#This Row],[Column1]],CTTT_Lotte!R:R,CTTT_Lotte!O:O)</f>
        <v>46080</v>
      </c>
    </row>
    <row r="125" spans="1:34" ht="25.5" hidden="1" customHeight="1" x14ac:dyDescent="0.2">
      <c r="A125" s="29" t="s">
        <v>10293</v>
      </c>
      <c r="B125" s="29" t="s">
        <v>621</v>
      </c>
      <c r="C125" s="35">
        <v>46032</v>
      </c>
      <c r="D125" s="29" t="s">
        <v>10861</v>
      </c>
      <c r="E125" s="35">
        <v>46032</v>
      </c>
      <c r="F125" s="29">
        <v>1724</v>
      </c>
      <c r="G125" s="29" t="s">
        <v>10862</v>
      </c>
      <c r="H125" s="36">
        <v>12261120</v>
      </c>
      <c r="I125" s="59">
        <v>0</v>
      </c>
      <c r="J125" s="36">
        <v>980890</v>
      </c>
      <c r="K125" s="36">
        <v>13242010</v>
      </c>
      <c r="L125" s="7" t="s">
        <v>11004</v>
      </c>
      <c r="M125" s="6">
        <v>46080</v>
      </c>
      <c r="O125" s="33">
        <f>IF(Table1[[#This Row],[Phân loại]]="Tồn đầu kỳ",Table1[[#This Row],[Tổng giá trị]],0)</f>
        <v>0</v>
      </c>
      <c r="P125" s="7">
        <f>IF(Table1[[#This Row],[Số còn phải thu ĐK]]&lt;&gt;0,0,IF(Table1[[#This Row],[Phân loại]]="Bán hàng",Table1[[#This Row],[Tổng giá trị]],-Table1[[#This Row],[Tổng giá trị]]))</f>
        <v>13242010</v>
      </c>
      <c r="Q125" s="33">
        <f t="shared" si="113"/>
        <v>13242010</v>
      </c>
      <c r="R125" s="7">
        <f>Table1[[#This Row],[Số còn phải thu ĐK]]+Table1[[#This Row],[Giá Trị HD sau CK]]-Table1[[#This Row],[Số tiền đã thu]]</f>
        <v>0</v>
      </c>
      <c r="S125" s="6">
        <f>IF(Table1[[#This Row],[Ngày hóa đơn]]&lt;&gt;"",Table1[[#This Row],[Ngày hóa đơn]],IF(Table1[[#This Row],[Ngày hạch toán]]&lt;&gt;"",Table1[[#This Row],[Ngày hạch toán]],""))</f>
        <v>46032</v>
      </c>
      <c r="T125" s="7"/>
      <c r="U125" s="6">
        <f>IF(Table1[[#This Row],[Ngày tính CN]]="","",S125+T125)</f>
        <v>46032</v>
      </c>
      <c r="V125" s="33">
        <f ca="1">IF(Table1[[#This Row],[Hạn thanh toán]]="","",IF((U125-NOW())&lt;0,0,(U125-NOW())))</f>
        <v>0</v>
      </c>
      <c r="W125" s="33"/>
      <c r="X125" s="33" t="str">
        <f t="shared" ca="1" si="114"/>
        <v/>
      </c>
      <c r="Y125" s="2" t="str">
        <f t="shared" si="115"/>
        <v>Đã thanh toán</v>
      </c>
      <c r="Z125" s="46">
        <f t="shared" si="116"/>
        <v>46032</v>
      </c>
      <c r="AA125" s="46">
        <f t="shared" si="117"/>
        <v>46080</v>
      </c>
      <c r="AD125" s="2" t="str">
        <f>VLOOKUP($A125,MA_KH!$A:$V,MA_KH!U$1,0)</f>
        <v>LOTTE</v>
      </c>
      <c r="AE125" s="2" t="str">
        <f>VLOOKUP($A125,MA_KH!$A:$V,MA_KH!V$1,0)</f>
        <v>CÔNG TY CỔ PHẦN TRUNG TÂM THƯƠNG MẠI LOTTE VIỆT NAM</v>
      </c>
      <c r="AF125" s="2" t="str">
        <f>VLOOKUP($A125,MA_KH!$A:$V,MA_KH!H$1,0)</f>
        <v>SG009</v>
      </c>
      <c r="AG125" s="96">
        <f>VALUE(Table1[[#This Row],[Số hóa đơn]])</f>
        <v>1724</v>
      </c>
      <c r="AH125" s="94">
        <f>_xlfn.XLOOKUP(Table1[[#This Row],[Column1]],CTTT_Lotte!R:R,CTTT_Lotte!O:O)</f>
        <v>46080</v>
      </c>
    </row>
    <row r="126" spans="1:34" ht="25.5" customHeight="1" x14ac:dyDescent="0.2">
      <c r="A126" s="29" t="s">
        <v>10291</v>
      </c>
      <c r="B126" s="29" t="s">
        <v>511</v>
      </c>
      <c r="C126" s="35">
        <v>46032</v>
      </c>
      <c r="D126" s="29" t="s">
        <v>10863</v>
      </c>
      <c r="E126" s="35">
        <v>46032</v>
      </c>
      <c r="F126" s="29">
        <v>138</v>
      </c>
      <c r="G126" s="29" t="s">
        <v>10864</v>
      </c>
      <c r="H126" s="36">
        <v>415615</v>
      </c>
      <c r="I126" s="59">
        <v>0</v>
      </c>
      <c r="J126" s="36">
        <v>0</v>
      </c>
      <c r="K126" s="36">
        <v>415615</v>
      </c>
      <c r="L126" s="60" t="s">
        <v>11005</v>
      </c>
      <c r="M126" s="6">
        <v>46034</v>
      </c>
      <c r="O126" s="33">
        <f>IF(Table1[[#This Row],[Phân loại]]="Tồn đầu kỳ",Table1[[#This Row],[Tổng giá trị]],0)</f>
        <v>0</v>
      </c>
      <c r="P126" s="7">
        <f>IF(Table1[[#This Row],[Số còn phải thu ĐK]]&lt;&gt;0,0,IF(Table1[[#This Row],[Phân loại]]="Bán hàng",Table1[[#This Row],[Tổng giá trị]],-Table1[[#This Row],[Tổng giá trị]]))</f>
        <v>-415615</v>
      </c>
      <c r="Q126" s="33">
        <f t="shared" si="113"/>
        <v>-415615</v>
      </c>
      <c r="R126" s="7">
        <f>Table1[[#This Row],[Số còn phải thu ĐK]]+Table1[[#This Row],[Giá Trị HD sau CK]]-Table1[[#This Row],[Số tiền đã thu]]</f>
        <v>0</v>
      </c>
      <c r="S126" s="6">
        <f>IF(Table1[[#This Row],[Ngày hóa đơn]]&lt;&gt;"",Table1[[#This Row],[Ngày hóa đơn]],IF(Table1[[#This Row],[Ngày hạch toán]]&lt;&gt;"",Table1[[#This Row],[Ngày hạch toán]],""))</f>
        <v>46032</v>
      </c>
      <c r="T126" s="7"/>
      <c r="U126" s="6">
        <f>IF(Table1[[#This Row],[Ngày tính CN]]="","",S126+T126)</f>
        <v>46032</v>
      </c>
      <c r="V126" s="33">
        <f ca="1">IF(Table1[[#This Row],[Hạn thanh toán]]="","",IF((U126-NOW())&lt;0,0,(U126-NOW())))</f>
        <v>0</v>
      </c>
      <c r="W126" s="33"/>
      <c r="X126" s="33" t="str">
        <f t="shared" ca="1" si="114"/>
        <v/>
      </c>
      <c r="Y126" s="2" t="str">
        <f t="shared" si="115"/>
        <v>Đã thanh toán</v>
      </c>
      <c r="Z126" s="46">
        <f t="shared" si="116"/>
        <v>46032</v>
      </c>
      <c r="AA126" s="46">
        <f t="shared" si="117"/>
        <v>46034</v>
      </c>
      <c r="AD126" s="2" t="str">
        <f>VLOOKUP($A126,MA_KH!$A:$V,MA_KH!U$1,0)</f>
        <v>LOTTE</v>
      </c>
      <c r="AE126" s="2" t="str">
        <f>VLOOKUP($A126,MA_KH!$A:$V,MA_KH!V$1,0)</f>
        <v>CÔNG TY CỔ PHẦN TRUNG TÂM THƯƠNG MẠI LOTTE VIỆT NAM</v>
      </c>
      <c r="AF126" s="2" t="str">
        <f>VLOOKUP($A126,MA_KH!$A:$V,MA_KH!H$1,0)</f>
        <v>SG023</v>
      </c>
      <c r="AG126" s="96">
        <f>VALUE(Table1[[#This Row],[Số hóa đơn]])</f>
        <v>138</v>
      </c>
      <c r="AH126" s="94" t="e">
        <f>_xlfn.XLOOKUP(Table1[[#This Row],[Column1]],CTTT_Lotte!R:R,CTTT_Lotte!O:O)</f>
        <v>#N/A</v>
      </c>
    </row>
    <row r="127" spans="1:34" ht="25.5" hidden="1" customHeight="1" x14ac:dyDescent="0.2">
      <c r="A127" s="29" t="s">
        <v>10291</v>
      </c>
      <c r="B127" s="29" t="s">
        <v>511</v>
      </c>
      <c r="C127" s="35">
        <v>46032</v>
      </c>
      <c r="D127" s="29" t="s">
        <v>10863</v>
      </c>
      <c r="E127" s="35">
        <v>46034</v>
      </c>
      <c r="F127" s="29">
        <v>321</v>
      </c>
      <c r="G127" s="29" t="s">
        <v>10865</v>
      </c>
      <c r="H127" s="36">
        <v>1360194</v>
      </c>
      <c r="I127" s="59">
        <v>0</v>
      </c>
      <c r="J127" s="36">
        <v>0</v>
      </c>
      <c r="K127" s="36">
        <v>1360194</v>
      </c>
      <c r="L127" s="60" t="s">
        <v>11005</v>
      </c>
      <c r="M127" s="6">
        <v>46034</v>
      </c>
      <c r="O127" s="33">
        <f>IF(Table1[[#This Row],[Phân loại]]="Tồn đầu kỳ",Table1[[#This Row],[Tổng giá trị]],0)</f>
        <v>0</v>
      </c>
      <c r="P127" s="7">
        <f>IF(Table1[[#This Row],[Số còn phải thu ĐK]]&lt;&gt;0,0,IF(Table1[[#This Row],[Phân loại]]="Bán hàng",Table1[[#This Row],[Tổng giá trị]],-Table1[[#This Row],[Tổng giá trị]]))</f>
        <v>-1360194</v>
      </c>
      <c r="Q127" s="33">
        <f t="shared" si="113"/>
        <v>-1360194</v>
      </c>
      <c r="R127" s="7">
        <f>Table1[[#This Row],[Số còn phải thu ĐK]]+Table1[[#This Row],[Giá Trị HD sau CK]]-Table1[[#This Row],[Số tiền đã thu]]</f>
        <v>0</v>
      </c>
      <c r="S127" s="6">
        <f>IF(Table1[[#This Row],[Ngày hóa đơn]]&lt;&gt;"",Table1[[#This Row],[Ngày hóa đơn]],IF(Table1[[#This Row],[Ngày hạch toán]]&lt;&gt;"",Table1[[#This Row],[Ngày hạch toán]],""))</f>
        <v>46034</v>
      </c>
      <c r="T127" s="7"/>
      <c r="U127" s="6">
        <f>IF(Table1[[#This Row],[Ngày tính CN]]="","",S127+T127)</f>
        <v>46034</v>
      </c>
      <c r="V127" s="33">
        <f ca="1">IF(Table1[[#This Row],[Hạn thanh toán]]="","",IF((U127-NOW())&lt;0,0,(U127-NOW())))</f>
        <v>0</v>
      </c>
      <c r="W127" s="33"/>
      <c r="X127" s="33" t="str">
        <f t="shared" ca="1" si="114"/>
        <v/>
      </c>
      <c r="Y127" s="2" t="str">
        <f t="shared" si="115"/>
        <v>Đã thanh toán</v>
      </c>
      <c r="Z127" s="46">
        <f t="shared" si="116"/>
        <v>46034</v>
      </c>
      <c r="AA127" s="46">
        <f t="shared" si="117"/>
        <v>46034</v>
      </c>
      <c r="AD127" s="2" t="str">
        <f>VLOOKUP($A127,MA_KH!$A:$V,MA_KH!U$1,0)</f>
        <v>LOTTE</v>
      </c>
      <c r="AE127" s="2" t="str">
        <f>VLOOKUP($A127,MA_KH!$A:$V,MA_KH!V$1,0)</f>
        <v>CÔNG TY CỔ PHẦN TRUNG TÂM THƯƠNG MẠI LOTTE VIỆT NAM</v>
      </c>
      <c r="AF127" s="2" t="str">
        <f>VLOOKUP($A127,MA_KH!$A:$V,MA_KH!H$1,0)</f>
        <v>SG023</v>
      </c>
      <c r="AG127" s="96">
        <f>VALUE(Table1[[#This Row],[Số hóa đơn]])</f>
        <v>321</v>
      </c>
      <c r="AH127" s="94">
        <f>_xlfn.XLOOKUP(Table1[[#This Row],[Column1]],CTTT_Lotte!R:R,CTTT_Lotte!O:O)</f>
        <v>46034</v>
      </c>
    </row>
    <row r="128" spans="1:34" ht="25.5" customHeight="1" x14ac:dyDescent="0.2">
      <c r="A128" s="29" t="s">
        <v>10295</v>
      </c>
      <c r="B128" s="29" t="s">
        <v>560</v>
      </c>
      <c r="C128" s="35">
        <v>46033</v>
      </c>
      <c r="D128" s="29" t="s">
        <v>10866</v>
      </c>
      <c r="E128" s="35">
        <v>46033</v>
      </c>
      <c r="F128" s="29">
        <v>28</v>
      </c>
      <c r="G128" s="29" t="s">
        <v>10867</v>
      </c>
      <c r="H128" s="36">
        <v>58130</v>
      </c>
      <c r="I128" s="59">
        <v>0</v>
      </c>
      <c r="J128" s="36">
        <v>0</v>
      </c>
      <c r="K128" s="36">
        <v>58130</v>
      </c>
      <c r="L128" s="60" t="s">
        <v>11005</v>
      </c>
      <c r="M128" s="6">
        <v>46034</v>
      </c>
      <c r="O128" s="33">
        <f>IF(Table1[[#This Row],[Phân loại]]="Tồn đầu kỳ",Table1[[#This Row],[Tổng giá trị]],0)</f>
        <v>0</v>
      </c>
      <c r="P128" s="7">
        <f>IF(Table1[[#This Row],[Số còn phải thu ĐK]]&lt;&gt;0,0,IF(Table1[[#This Row],[Phân loại]]="Bán hàng",Table1[[#This Row],[Tổng giá trị]],-Table1[[#This Row],[Tổng giá trị]]))</f>
        <v>-58130</v>
      </c>
      <c r="Q128" s="33">
        <f t="shared" si="113"/>
        <v>-58130</v>
      </c>
      <c r="R128" s="7">
        <f>Table1[[#This Row],[Số còn phải thu ĐK]]+Table1[[#This Row],[Giá Trị HD sau CK]]-Table1[[#This Row],[Số tiền đã thu]]</f>
        <v>0</v>
      </c>
      <c r="S128" s="6">
        <f>IF(Table1[[#This Row],[Ngày hóa đơn]]&lt;&gt;"",Table1[[#This Row],[Ngày hóa đơn]],IF(Table1[[#This Row],[Ngày hạch toán]]&lt;&gt;"",Table1[[#This Row],[Ngày hạch toán]],""))</f>
        <v>46033</v>
      </c>
      <c r="T128" s="7"/>
      <c r="U128" s="6">
        <f>IF(Table1[[#This Row],[Ngày tính CN]]="","",S128+T128)</f>
        <v>46033</v>
      </c>
      <c r="V128" s="33">
        <f ca="1">IF(Table1[[#This Row],[Hạn thanh toán]]="","",IF((U128-NOW())&lt;0,0,(U128-NOW())))</f>
        <v>0</v>
      </c>
      <c r="W128" s="33"/>
      <c r="X128" s="33" t="str">
        <f t="shared" ca="1" si="114"/>
        <v/>
      </c>
      <c r="Y128" s="2" t="str">
        <f t="shared" si="115"/>
        <v>Đã thanh toán</v>
      </c>
      <c r="Z128" s="46">
        <f t="shared" si="116"/>
        <v>46033</v>
      </c>
      <c r="AA128" s="46">
        <f t="shared" si="117"/>
        <v>46034</v>
      </c>
      <c r="AD128" s="2" t="str">
        <f>VLOOKUP($A128,MA_KH!$A:$V,MA_KH!U$1,0)</f>
        <v>LOTTE</v>
      </c>
      <c r="AE128" s="2" t="str">
        <f>VLOOKUP($A128,MA_KH!$A:$V,MA_KH!V$1,0)</f>
        <v>CÔNG TY CỔ PHẦN TRUNG TÂM THƯƠNG MẠI LOTTE VIỆT NAM</v>
      </c>
      <c r="AF128" s="2" t="str">
        <f>VLOOKUP($A128,MA_KH!$A:$V,MA_KH!H$1,0)</f>
        <v>HN008</v>
      </c>
      <c r="AG128" s="96">
        <f>VALUE(Table1[[#This Row],[Số hóa đơn]])</f>
        <v>28</v>
      </c>
      <c r="AH128" s="94" t="e">
        <f>_xlfn.XLOOKUP(Table1[[#This Row],[Column1]],CTTT_Lotte!R:R,CTTT_Lotte!O:O)</f>
        <v>#N/A</v>
      </c>
    </row>
    <row r="129" spans="1:34" ht="25.5" customHeight="1" x14ac:dyDescent="0.2">
      <c r="A129" s="29" t="s">
        <v>10295</v>
      </c>
      <c r="B129" s="29" t="s">
        <v>560</v>
      </c>
      <c r="C129" s="35">
        <v>46033</v>
      </c>
      <c r="D129" s="29" t="s">
        <v>10866</v>
      </c>
      <c r="E129" s="35">
        <v>46038</v>
      </c>
      <c r="F129" s="29">
        <v>308</v>
      </c>
      <c r="G129" s="29" t="s">
        <v>10868</v>
      </c>
      <c r="H129" s="36">
        <v>190244</v>
      </c>
      <c r="I129" s="59">
        <v>0</v>
      </c>
      <c r="J129" s="36">
        <v>0</v>
      </c>
      <c r="K129" s="36">
        <v>190244</v>
      </c>
      <c r="L129" s="60" t="s">
        <v>11005</v>
      </c>
      <c r="M129" s="6">
        <v>46034</v>
      </c>
      <c r="O129" s="33">
        <f>IF(Table1[[#This Row],[Phân loại]]="Tồn đầu kỳ",Table1[[#This Row],[Tổng giá trị]],0)</f>
        <v>0</v>
      </c>
      <c r="P129" s="7">
        <f>IF(Table1[[#This Row],[Số còn phải thu ĐK]]&lt;&gt;0,0,IF(Table1[[#This Row],[Phân loại]]="Bán hàng",Table1[[#This Row],[Tổng giá trị]],-Table1[[#This Row],[Tổng giá trị]]))</f>
        <v>-190244</v>
      </c>
      <c r="Q129" s="33">
        <f t="shared" si="113"/>
        <v>-190244</v>
      </c>
      <c r="R129" s="7">
        <f>Table1[[#This Row],[Số còn phải thu ĐK]]+Table1[[#This Row],[Giá Trị HD sau CK]]-Table1[[#This Row],[Số tiền đã thu]]</f>
        <v>0</v>
      </c>
      <c r="S129" s="6">
        <f>IF(Table1[[#This Row],[Ngày hóa đơn]]&lt;&gt;"",Table1[[#This Row],[Ngày hóa đơn]],IF(Table1[[#This Row],[Ngày hạch toán]]&lt;&gt;"",Table1[[#This Row],[Ngày hạch toán]],""))</f>
        <v>46038</v>
      </c>
      <c r="T129" s="7"/>
      <c r="U129" s="6">
        <f>IF(Table1[[#This Row],[Ngày tính CN]]="","",S129+T129)</f>
        <v>46038</v>
      </c>
      <c r="V129" s="33">
        <f ca="1">IF(Table1[[#This Row],[Hạn thanh toán]]="","",IF((U129-NOW())&lt;0,0,(U129-NOW())))</f>
        <v>0</v>
      </c>
      <c r="W129" s="33"/>
      <c r="X129" s="33" t="str">
        <f t="shared" ca="1" si="114"/>
        <v/>
      </c>
      <c r="Y129" s="2" t="str">
        <f t="shared" si="115"/>
        <v>Đã thanh toán</v>
      </c>
      <c r="Z129" s="46">
        <f t="shared" si="116"/>
        <v>46038</v>
      </c>
      <c r="AA129" s="46">
        <f t="shared" si="117"/>
        <v>46034</v>
      </c>
      <c r="AD129" s="2" t="str">
        <f>VLOOKUP($A129,MA_KH!$A:$V,MA_KH!U$1,0)</f>
        <v>LOTTE</v>
      </c>
      <c r="AE129" s="2" t="str">
        <f>VLOOKUP($A129,MA_KH!$A:$V,MA_KH!V$1,0)</f>
        <v>CÔNG TY CỔ PHẦN TRUNG TÂM THƯƠNG MẠI LOTTE VIỆT NAM</v>
      </c>
      <c r="AF129" s="2" t="str">
        <f>VLOOKUP($A129,MA_KH!$A:$V,MA_KH!H$1,0)</f>
        <v>HN008</v>
      </c>
      <c r="AG129" s="96">
        <f>VALUE(Table1[[#This Row],[Số hóa đơn]])</f>
        <v>308</v>
      </c>
      <c r="AH129" s="94" t="e">
        <f>_xlfn.XLOOKUP(Table1[[#This Row],[Column1]],CTTT_Lotte!R:R,CTTT_Lotte!O:O)</f>
        <v>#N/A</v>
      </c>
    </row>
    <row r="130" spans="1:34" ht="25.5" customHeight="1" x14ac:dyDescent="0.2">
      <c r="A130" s="29" t="s">
        <v>10300</v>
      </c>
      <c r="B130" s="29" t="s">
        <v>610</v>
      </c>
      <c r="C130" s="35">
        <v>46034</v>
      </c>
      <c r="D130" s="29" t="s">
        <v>10869</v>
      </c>
      <c r="E130" s="35">
        <v>46034</v>
      </c>
      <c r="F130" s="29">
        <v>253</v>
      </c>
      <c r="G130" s="29" t="s">
        <v>10868</v>
      </c>
      <c r="H130" s="36">
        <v>1067595</v>
      </c>
      <c r="I130" s="59">
        <v>0</v>
      </c>
      <c r="J130" s="36">
        <v>0</v>
      </c>
      <c r="K130" s="36">
        <v>1067595</v>
      </c>
      <c r="L130" s="60" t="s">
        <v>11005</v>
      </c>
      <c r="M130" s="6">
        <v>46034</v>
      </c>
      <c r="O130" s="33">
        <f>IF(Table1[[#This Row],[Phân loại]]="Tồn đầu kỳ",Table1[[#This Row],[Tổng giá trị]],0)</f>
        <v>0</v>
      </c>
      <c r="P130" s="7">
        <f>IF(Table1[[#This Row],[Số còn phải thu ĐK]]&lt;&gt;0,0,IF(Table1[[#This Row],[Phân loại]]="Bán hàng",Table1[[#This Row],[Tổng giá trị]],-Table1[[#This Row],[Tổng giá trị]]))</f>
        <v>-1067595</v>
      </c>
      <c r="Q130" s="33">
        <f t="shared" si="113"/>
        <v>-1067595</v>
      </c>
      <c r="R130" s="7">
        <f>Table1[[#This Row],[Số còn phải thu ĐK]]+Table1[[#This Row],[Giá Trị HD sau CK]]-Table1[[#This Row],[Số tiền đã thu]]</f>
        <v>0</v>
      </c>
      <c r="S130" s="6">
        <f>IF(Table1[[#This Row],[Ngày hóa đơn]]&lt;&gt;"",Table1[[#This Row],[Ngày hóa đơn]],IF(Table1[[#This Row],[Ngày hạch toán]]&lt;&gt;"",Table1[[#This Row],[Ngày hạch toán]],""))</f>
        <v>46034</v>
      </c>
      <c r="T130" s="7"/>
      <c r="U130" s="6">
        <f>IF(Table1[[#This Row],[Ngày tính CN]]="","",S130+T130)</f>
        <v>46034</v>
      </c>
      <c r="V130" s="33">
        <f ca="1">IF(Table1[[#This Row],[Hạn thanh toán]]="","",IF((U130-NOW())&lt;0,0,(U130-NOW())))</f>
        <v>0</v>
      </c>
      <c r="W130" s="33"/>
      <c r="X130" s="33" t="str">
        <f t="shared" ca="1" si="114"/>
        <v/>
      </c>
      <c r="Y130" s="2" t="str">
        <f t="shared" si="115"/>
        <v>Đã thanh toán</v>
      </c>
      <c r="Z130" s="46">
        <f t="shared" si="116"/>
        <v>46034</v>
      </c>
      <c r="AA130" s="46">
        <f t="shared" si="117"/>
        <v>46034</v>
      </c>
      <c r="AD130" s="2" t="str">
        <f>VLOOKUP($A130,MA_KH!$A:$V,MA_KH!U$1,0)</f>
        <v>LOTTE</v>
      </c>
      <c r="AE130" s="2" t="str">
        <f>VLOOKUP($A130,MA_KH!$A:$V,MA_KH!V$1,0)</f>
        <v>CÔNG TY CỔ PHẦN TRUNG TÂM THƯƠNG MẠI LOTTE VIỆT NAM</v>
      </c>
      <c r="AF130" s="2" t="str">
        <f>VLOOKUP($A130,MA_KH!$A:$V,MA_KH!H$1,0)</f>
        <v>SG011</v>
      </c>
      <c r="AG130" s="96">
        <f>VALUE(Table1[[#This Row],[Số hóa đơn]])</f>
        <v>253</v>
      </c>
      <c r="AH130" s="94" t="e">
        <f>_xlfn.XLOOKUP(Table1[[#This Row],[Column1]],CTTT_Lotte!R:R,CTTT_Lotte!O:O)</f>
        <v>#N/A</v>
      </c>
    </row>
    <row r="131" spans="1:34" ht="25.5" customHeight="1" x14ac:dyDescent="0.2">
      <c r="A131" s="29" t="s">
        <v>10300</v>
      </c>
      <c r="B131" s="29" t="s">
        <v>610</v>
      </c>
      <c r="C131" s="35">
        <v>46034</v>
      </c>
      <c r="D131" s="29" t="s">
        <v>10869</v>
      </c>
      <c r="E131" s="35">
        <v>46034</v>
      </c>
      <c r="F131" s="29">
        <v>726</v>
      </c>
      <c r="G131" s="29" t="s">
        <v>10867</v>
      </c>
      <c r="H131" s="36">
        <v>326209</v>
      </c>
      <c r="I131" s="59">
        <v>0</v>
      </c>
      <c r="J131" s="36">
        <v>0</v>
      </c>
      <c r="K131" s="36">
        <v>326209</v>
      </c>
      <c r="L131" s="60" t="s">
        <v>11005</v>
      </c>
      <c r="M131" s="6">
        <v>46034</v>
      </c>
      <c r="O131" s="33">
        <f>IF(Table1[[#This Row],[Phân loại]]="Tồn đầu kỳ",Table1[[#This Row],[Tổng giá trị]],0)</f>
        <v>0</v>
      </c>
      <c r="P131" s="7">
        <f>IF(Table1[[#This Row],[Số còn phải thu ĐK]]&lt;&gt;0,0,IF(Table1[[#This Row],[Phân loại]]="Bán hàng",Table1[[#This Row],[Tổng giá trị]],-Table1[[#This Row],[Tổng giá trị]]))</f>
        <v>-326209</v>
      </c>
      <c r="Q131" s="33">
        <f t="shared" si="113"/>
        <v>-326209</v>
      </c>
      <c r="R131" s="7">
        <f>Table1[[#This Row],[Số còn phải thu ĐK]]+Table1[[#This Row],[Giá Trị HD sau CK]]-Table1[[#This Row],[Số tiền đã thu]]</f>
        <v>0</v>
      </c>
      <c r="S131" s="6">
        <f>IF(Table1[[#This Row],[Ngày hóa đơn]]&lt;&gt;"",Table1[[#This Row],[Ngày hóa đơn]],IF(Table1[[#This Row],[Ngày hạch toán]]&lt;&gt;"",Table1[[#This Row],[Ngày hạch toán]],""))</f>
        <v>46034</v>
      </c>
      <c r="T131" s="7"/>
      <c r="U131" s="6">
        <f>IF(Table1[[#This Row],[Ngày tính CN]]="","",S131+T131)</f>
        <v>46034</v>
      </c>
      <c r="V131" s="33">
        <f ca="1">IF(Table1[[#This Row],[Hạn thanh toán]]="","",IF((U131-NOW())&lt;0,0,(U131-NOW())))</f>
        <v>0</v>
      </c>
      <c r="W131" s="33"/>
      <c r="X131" s="33" t="str">
        <f t="shared" ca="1" si="114"/>
        <v/>
      </c>
      <c r="Y131" s="2" t="str">
        <f t="shared" si="115"/>
        <v>Đã thanh toán</v>
      </c>
      <c r="Z131" s="46">
        <f t="shared" si="116"/>
        <v>46034</v>
      </c>
      <c r="AA131" s="46">
        <f t="shared" si="117"/>
        <v>46034</v>
      </c>
      <c r="AD131" s="2" t="str">
        <f>VLOOKUP($A131,MA_KH!$A:$V,MA_KH!U$1,0)</f>
        <v>LOTTE</v>
      </c>
      <c r="AE131" s="2" t="str">
        <f>VLOOKUP($A131,MA_KH!$A:$V,MA_KH!V$1,0)</f>
        <v>CÔNG TY CỔ PHẦN TRUNG TÂM THƯƠNG MẠI LOTTE VIỆT NAM</v>
      </c>
      <c r="AF131" s="2" t="str">
        <f>VLOOKUP($A131,MA_KH!$A:$V,MA_KH!H$1,0)</f>
        <v>SG011</v>
      </c>
      <c r="AG131" s="96">
        <f>VALUE(Table1[[#This Row],[Số hóa đơn]])</f>
        <v>726</v>
      </c>
      <c r="AH131" s="94" t="e">
        <f>_xlfn.XLOOKUP(Table1[[#This Row],[Column1]],CTTT_Lotte!R:R,CTTT_Lotte!O:O)</f>
        <v>#N/A</v>
      </c>
    </row>
    <row r="132" spans="1:34" ht="25.5" hidden="1" customHeight="1" x14ac:dyDescent="0.2">
      <c r="A132" s="29" t="s">
        <v>10287</v>
      </c>
      <c r="B132" s="29" t="s">
        <v>612</v>
      </c>
      <c r="C132" s="35">
        <v>46035</v>
      </c>
      <c r="D132" s="29" t="s">
        <v>10870</v>
      </c>
      <c r="E132" s="35">
        <v>46034</v>
      </c>
      <c r="F132" s="29">
        <v>1952</v>
      </c>
      <c r="G132" s="29" t="s">
        <v>10871</v>
      </c>
      <c r="H132" s="36">
        <v>1357185</v>
      </c>
      <c r="I132" s="59">
        <v>0</v>
      </c>
      <c r="J132" s="36">
        <v>108575</v>
      </c>
      <c r="K132" s="36">
        <v>1465760</v>
      </c>
      <c r="L132" s="7" t="s">
        <v>11004</v>
      </c>
      <c r="M132" s="6">
        <v>46092</v>
      </c>
      <c r="O132" s="33">
        <f>IF(Table1[[#This Row],[Phân loại]]="Tồn đầu kỳ",Table1[[#This Row],[Tổng giá trị]],0)</f>
        <v>0</v>
      </c>
      <c r="P132" s="7">
        <f>IF(Table1[[#This Row],[Số còn phải thu ĐK]]&lt;&gt;0,0,IF(Table1[[#This Row],[Phân loại]]="Bán hàng",Table1[[#This Row],[Tổng giá trị]],-Table1[[#This Row],[Tổng giá trị]]))</f>
        <v>1465760</v>
      </c>
      <c r="Q132" s="33">
        <f t="shared" si="113"/>
        <v>1465760</v>
      </c>
      <c r="R132" s="7">
        <f>Table1[[#This Row],[Số còn phải thu ĐK]]+Table1[[#This Row],[Giá Trị HD sau CK]]-Table1[[#This Row],[Số tiền đã thu]]</f>
        <v>0</v>
      </c>
      <c r="S132" s="6">
        <f>IF(Table1[[#This Row],[Ngày hóa đơn]]&lt;&gt;"",Table1[[#This Row],[Ngày hóa đơn]],IF(Table1[[#This Row],[Ngày hạch toán]]&lt;&gt;"",Table1[[#This Row],[Ngày hạch toán]],""))</f>
        <v>46034</v>
      </c>
      <c r="T132" s="7"/>
      <c r="U132" s="6">
        <f>IF(Table1[[#This Row],[Ngày tính CN]]="","",S132+T132)</f>
        <v>46034</v>
      </c>
      <c r="V132" s="33">
        <f ca="1">IF(Table1[[#This Row],[Hạn thanh toán]]="","",IF((U132-NOW())&lt;0,0,(U132-NOW())))</f>
        <v>0</v>
      </c>
      <c r="W132" s="33"/>
      <c r="X132" s="33" t="str">
        <f t="shared" ca="1" si="114"/>
        <v/>
      </c>
      <c r="Y132" s="2" t="str">
        <f t="shared" si="115"/>
        <v>Đã thanh toán</v>
      </c>
      <c r="Z132" s="46">
        <f t="shared" si="116"/>
        <v>46034</v>
      </c>
      <c r="AA132" s="46">
        <f t="shared" si="117"/>
        <v>46092</v>
      </c>
      <c r="AD132" s="2" t="str">
        <f>VLOOKUP($A132,MA_KH!$A:$V,MA_KH!U$1,0)</f>
        <v>LOTTE</v>
      </c>
      <c r="AE132" s="2" t="str">
        <f>VLOOKUP($A132,MA_KH!$A:$V,MA_KH!V$1,0)</f>
        <v>CÔNG TY CỔ PHẦN TRUNG TÂM THƯƠNG MẠI LOTTE VIỆT NAM</v>
      </c>
      <c r="AF132" s="2" t="str">
        <f>VLOOKUP($A132,MA_KH!$A:$V,MA_KH!H$1,0)</f>
        <v>SG011</v>
      </c>
      <c r="AG132" s="96">
        <f>VALUE(Table1[[#This Row],[Số hóa đơn]])</f>
        <v>1952</v>
      </c>
      <c r="AH132" s="94">
        <f>_xlfn.XLOOKUP(Table1[[#This Row],[Column1]],CTTT_Lotte!R:R,CTTT_Lotte!O:O)</f>
        <v>46092</v>
      </c>
    </row>
    <row r="133" spans="1:34" ht="25.5" hidden="1" customHeight="1" x14ac:dyDescent="0.2">
      <c r="A133" s="29" t="s">
        <v>10299</v>
      </c>
      <c r="B133" s="29" t="s">
        <v>355</v>
      </c>
      <c r="C133" s="35">
        <v>46035</v>
      </c>
      <c r="D133" s="29" t="s">
        <v>10872</v>
      </c>
      <c r="E133" s="35">
        <v>46034</v>
      </c>
      <c r="F133" s="29">
        <v>1953</v>
      </c>
      <c r="G133" s="29" t="s">
        <v>10873</v>
      </c>
      <c r="H133" s="36">
        <v>2197700</v>
      </c>
      <c r="I133" s="59">
        <v>0</v>
      </c>
      <c r="J133" s="36">
        <v>175816</v>
      </c>
      <c r="K133" s="36">
        <v>2373516</v>
      </c>
      <c r="L133" s="7" t="s">
        <v>11004</v>
      </c>
      <c r="M133" s="6">
        <v>46080</v>
      </c>
      <c r="O133" s="33">
        <f>IF(Table1[[#This Row],[Phân loại]]="Tồn đầu kỳ",Table1[[#This Row],[Tổng giá trị]],0)</f>
        <v>0</v>
      </c>
      <c r="P133" s="7">
        <f>IF(Table1[[#This Row],[Số còn phải thu ĐK]]&lt;&gt;0,0,IF(Table1[[#This Row],[Phân loại]]="Bán hàng",Table1[[#This Row],[Tổng giá trị]],-Table1[[#This Row],[Tổng giá trị]]))</f>
        <v>2373516</v>
      </c>
      <c r="Q133" s="33">
        <f t="shared" si="113"/>
        <v>2373516</v>
      </c>
      <c r="R133" s="7">
        <f>Table1[[#This Row],[Số còn phải thu ĐK]]+Table1[[#This Row],[Giá Trị HD sau CK]]-Table1[[#This Row],[Số tiền đã thu]]</f>
        <v>0</v>
      </c>
      <c r="S133" s="6">
        <f>IF(Table1[[#This Row],[Ngày hóa đơn]]&lt;&gt;"",Table1[[#This Row],[Ngày hóa đơn]],IF(Table1[[#This Row],[Ngày hạch toán]]&lt;&gt;"",Table1[[#This Row],[Ngày hạch toán]],""))</f>
        <v>46034</v>
      </c>
      <c r="T133" s="7"/>
      <c r="U133" s="6">
        <f>IF(Table1[[#This Row],[Ngày tính CN]]="","",S133+T133)</f>
        <v>46034</v>
      </c>
      <c r="V133" s="33">
        <f ca="1">IF(Table1[[#This Row],[Hạn thanh toán]]="","",IF((U133-NOW())&lt;0,0,(U133-NOW())))</f>
        <v>0</v>
      </c>
      <c r="W133" s="33"/>
      <c r="X133" s="33" t="str">
        <f t="shared" ca="1" si="114"/>
        <v/>
      </c>
      <c r="Y133" s="2" t="str">
        <f t="shared" si="115"/>
        <v>Đã thanh toán</v>
      </c>
      <c r="Z133" s="46">
        <f t="shared" si="116"/>
        <v>46034</v>
      </c>
      <c r="AA133" s="46">
        <f t="shared" si="117"/>
        <v>46080</v>
      </c>
      <c r="AD133" s="2" t="str">
        <f>VLOOKUP($A133,MA_KH!$A:$V,MA_KH!U$1,0)</f>
        <v>LOTTE</v>
      </c>
      <c r="AE133" s="2" t="str">
        <f>VLOOKUP($A133,MA_KH!$A:$V,MA_KH!V$1,0)</f>
        <v>CÔNG TY CỔ PHẦN TRUNG TÂM THƯƠNG MẠI LOTTE VIỆT NAM</v>
      </c>
      <c r="AF133" s="2" t="str">
        <f>VLOOKUP($A133,MA_KH!$A:$V,MA_KH!H$1,0)</f>
        <v>SG011</v>
      </c>
      <c r="AG133" s="96">
        <f>VALUE(Table1[[#This Row],[Số hóa đơn]])</f>
        <v>1953</v>
      </c>
      <c r="AH133" s="94">
        <f>_xlfn.XLOOKUP(Table1[[#This Row],[Column1]],CTTT_Lotte!R:R,CTTT_Lotte!O:O)</f>
        <v>46080</v>
      </c>
    </row>
    <row r="134" spans="1:34" ht="25.5" hidden="1" customHeight="1" x14ac:dyDescent="0.2">
      <c r="A134" s="29" t="s">
        <v>10289</v>
      </c>
      <c r="B134" s="29" t="s">
        <v>752</v>
      </c>
      <c r="C134" s="35">
        <v>46035</v>
      </c>
      <c r="D134" s="29" t="s">
        <v>10874</v>
      </c>
      <c r="E134" s="35">
        <v>46034</v>
      </c>
      <c r="F134" s="29">
        <v>1954</v>
      </c>
      <c r="G134" s="29" t="s">
        <v>10875</v>
      </c>
      <c r="H134" s="36">
        <v>439540</v>
      </c>
      <c r="I134" s="59">
        <v>0</v>
      </c>
      <c r="J134" s="36">
        <v>35163</v>
      </c>
      <c r="K134" s="36">
        <v>474703</v>
      </c>
      <c r="L134" s="7" t="s">
        <v>11004</v>
      </c>
      <c r="M134" s="6">
        <v>46092</v>
      </c>
      <c r="O134" s="33">
        <f>IF(Table1[[#This Row],[Phân loại]]="Tồn đầu kỳ",Table1[[#This Row],[Tổng giá trị]],0)</f>
        <v>0</v>
      </c>
      <c r="P134" s="7">
        <f>IF(Table1[[#This Row],[Số còn phải thu ĐK]]&lt;&gt;0,0,IF(Table1[[#This Row],[Phân loại]]="Bán hàng",Table1[[#This Row],[Tổng giá trị]],-Table1[[#This Row],[Tổng giá trị]]))</f>
        <v>474703</v>
      </c>
      <c r="Q134" s="33">
        <f t="shared" si="113"/>
        <v>474703</v>
      </c>
      <c r="R134" s="7">
        <f>Table1[[#This Row],[Số còn phải thu ĐK]]+Table1[[#This Row],[Giá Trị HD sau CK]]-Table1[[#This Row],[Số tiền đã thu]]</f>
        <v>0</v>
      </c>
      <c r="S134" s="6">
        <f>IF(Table1[[#This Row],[Ngày hóa đơn]]&lt;&gt;"",Table1[[#This Row],[Ngày hóa đơn]],IF(Table1[[#This Row],[Ngày hạch toán]]&lt;&gt;"",Table1[[#This Row],[Ngày hạch toán]],""))</f>
        <v>46034</v>
      </c>
      <c r="T134" s="7"/>
      <c r="U134" s="6">
        <f>IF(Table1[[#This Row],[Ngày tính CN]]="","",S134+T134)</f>
        <v>46034</v>
      </c>
      <c r="V134" s="33">
        <f ca="1">IF(Table1[[#This Row],[Hạn thanh toán]]="","",IF((U134-NOW())&lt;0,0,(U134-NOW())))</f>
        <v>0</v>
      </c>
      <c r="W134" s="33"/>
      <c r="X134" s="33" t="str">
        <f t="shared" ca="1" si="114"/>
        <v/>
      </c>
      <c r="Y134" s="2" t="str">
        <f t="shared" si="115"/>
        <v>Đã thanh toán</v>
      </c>
      <c r="Z134" s="46">
        <f t="shared" si="116"/>
        <v>46034</v>
      </c>
      <c r="AA134" s="46">
        <f t="shared" si="117"/>
        <v>46092</v>
      </c>
      <c r="AD134" s="2" t="str">
        <f>VLOOKUP($A134,MA_KH!$A:$V,MA_KH!U$1,0)</f>
        <v>LOTTE</v>
      </c>
      <c r="AE134" s="2" t="str">
        <f>VLOOKUP($A134,MA_KH!$A:$V,MA_KH!V$1,0)</f>
        <v>CÔNG TY CỔ PHẦN TRUNG TÂM THƯƠNG MẠI LOTTE VIỆT NAM</v>
      </c>
      <c r="AF134" s="2" t="str">
        <f>VLOOKUP($A134,MA_KH!$A:$V,MA_KH!H$1,0)</f>
        <v>SG011</v>
      </c>
      <c r="AG134" s="96">
        <f>VALUE(Table1[[#This Row],[Số hóa đơn]])</f>
        <v>1954</v>
      </c>
      <c r="AH134" s="94">
        <f>_xlfn.XLOOKUP(Table1[[#This Row],[Column1]],CTTT_Lotte!R:R,CTTT_Lotte!O:O)</f>
        <v>46092</v>
      </c>
    </row>
    <row r="135" spans="1:34" ht="25.5" hidden="1" customHeight="1" x14ac:dyDescent="0.2">
      <c r="A135" s="29" t="s">
        <v>10291</v>
      </c>
      <c r="B135" s="29" t="s">
        <v>511</v>
      </c>
      <c r="C135" s="35">
        <v>46035</v>
      </c>
      <c r="D135" s="29" t="s">
        <v>10876</v>
      </c>
      <c r="E135" s="35">
        <v>46035</v>
      </c>
      <c r="F135" s="29">
        <v>1984</v>
      </c>
      <c r="G135" s="29" t="s">
        <v>10877</v>
      </c>
      <c r="H135" s="36">
        <v>1434315</v>
      </c>
      <c r="I135" s="59">
        <v>0</v>
      </c>
      <c r="J135" s="36">
        <v>114745</v>
      </c>
      <c r="K135" s="36">
        <v>1549060</v>
      </c>
      <c r="L135" s="7" t="s">
        <v>11004</v>
      </c>
      <c r="M135" s="6">
        <v>46080</v>
      </c>
      <c r="O135" s="33">
        <f>IF(Table1[[#This Row],[Phân loại]]="Tồn đầu kỳ",Table1[[#This Row],[Tổng giá trị]],0)</f>
        <v>0</v>
      </c>
      <c r="P135" s="7">
        <f>IF(Table1[[#This Row],[Số còn phải thu ĐK]]&lt;&gt;0,0,IF(Table1[[#This Row],[Phân loại]]="Bán hàng",Table1[[#This Row],[Tổng giá trị]],-Table1[[#This Row],[Tổng giá trị]]))</f>
        <v>1549060</v>
      </c>
      <c r="Q135" s="33">
        <f t="shared" si="113"/>
        <v>1549060</v>
      </c>
      <c r="R135" s="7">
        <f>Table1[[#This Row],[Số còn phải thu ĐK]]+Table1[[#This Row],[Giá Trị HD sau CK]]-Table1[[#This Row],[Số tiền đã thu]]</f>
        <v>0</v>
      </c>
      <c r="S135" s="6">
        <f>IF(Table1[[#This Row],[Ngày hóa đơn]]&lt;&gt;"",Table1[[#This Row],[Ngày hóa đơn]],IF(Table1[[#This Row],[Ngày hạch toán]]&lt;&gt;"",Table1[[#This Row],[Ngày hạch toán]],""))</f>
        <v>46035</v>
      </c>
      <c r="T135" s="7"/>
      <c r="U135" s="6">
        <f>IF(Table1[[#This Row],[Ngày tính CN]]="","",S135+T135)</f>
        <v>46035</v>
      </c>
      <c r="V135" s="33">
        <f ca="1">IF(Table1[[#This Row],[Hạn thanh toán]]="","",IF((U135-NOW())&lt;0,0,(U135-NOW())))</f>
        <v>0</v>
      </c>
      <c r="W135" s="33"/>
      <c r="X135" s="33" t="str">
        <f t="shared" ca="1" si="114"/>
        <v/>
      </c>
      <c r="Y135" s="2" t="str">
        <f t="shared" si="115"/>
        <v>Đã thanh toán</v>
      </c>
      <c r="Z135" s="46">
        <f t="shared" si="116"/>
        <v>46035</v>
      </c>
      <c r="AA135" s="46">
        <f t="shared" si="117"/>
        <v>46080</v>
      </c>
      <c r="AD135" s="2" t="str">
        <f>VLOOKUP($A135,MA_KH!$A:$V,MA_KH!U$1,0)</f>
        <v>LOTTE</v>
      </c>
      <c r="AE135" s="2" t="str">
        <f>VLOOKUP($A135,MA_KH!$A:$V,MA_KH!V$1,0)</f>
        <v>CÔNG TY CỔ PHẦN TRUNG TÂM THƯƠNG MẠI LOTTE VIỆT NAM</v>
      </c>
      <c r="AF135" s="2" t="str">
        <f>VLOOKUP($A135,MA_KH!$A:$V,MA_KH!H$1,0)</f>
        <v>SG023</v>
      </c>
      <c r="AG135" s="96">
        <f>VALUE(Table1[[#This Row],[Số hóa đơn]])</f>
        <v>1984</v>
      </c>
      <c r="AH135" s="94">
        <f>_xlfn.XLOOKUP(Table1[[#This Row],[Column1]],CTTT_Lotte!R:R,CTTT_Lotte!O:O)</f>
        <v>46080</v>
      </c>
    </row>
    <row r="136" spans="1:34" ht="25.5" hidden="1" customHeight="1" x14ac:dyDescent="0.2">
      <c r="A136" s="29" t="s">
        <v>10286</v>
      </c>
      <c r="B136" s="29" t="s">
        <v>616</v>
      </c>
      <c r="C136" s="35">
        <v>46035</v>
      </c>
      <c r="D136" s="29" t="s">
        <v>10878</v>
      </c>
      <c r="E136" s="35">
        <v>46035</v>
      </c>
      <c r="F136" s="29">
        <v>1998</v>
      </c>
      <c r="G136" s="29" t="s">
        <v>10879</v>
      </c>
      <c r="H136" s="36">
        <v>1190660</v>
      </c>
      <c r="I136" s="59">
        <v>0</v>
      </c>
      <c r="J136" s="36">
        <v>95253</v>
      </c>
      <c r="K136" s="36">
        <v>1285913</v>
      </c>
      <c r="L136" s="7" t="s">
        <v>11004</v>
      </c>
      <c r="M136" s="6">
        <v>46080</v>
      </c>
      <c r="O136" s="33">
        <f>IF(Table1[[#This Row],[Phân loại]]="Tồn đầu kỳ",Table1[[#This Row],[Tổng giá trị]],0)</f>
        <v>0</v>
      </c>
      <c r="P136" s="7">
        <f>IF(Table1[[#This Row],[Số còn phải thu ĐK]]&lt;&gt;0,0,IF(Table1[[#This Row],[Phân loại]]="Bán hàng",Table1[[#This Row],[Tổng giá trị]],-Table1[[#This Row],[Tổng giá trị]]))</f>
        <v>1285913</v>
      </c>
      <c r="Q136" s="33">
        <f t="shared" si="113"/>
        <v>1285913</v>
      </c>
      <c r="R136" s="7">
        <f>Table1[[#This Row],[Số còn phải thu ĐK]]+Table1[[#This Row],[Giá Trị HD sau CK]]-Table1[[#This Row],[Số tiền đã thu]]</f>
        <v>0</v>
      </c>
      <c r="S136" s="6">
        <f>IF(Table1[[#This Row],[Ngày hóa đơn]]&lt;&gt;"",Table1[[#This Row],[Ngày hóa đơn]],IF(Table1[[#This Row],[Ngày hạch toán]]&lt;&gt;"",Table1[[#This Row],[Ngày hạch toán]],""))</f>
        <v>46035</v>
      </c>
      <c r="T136" s="7"/>
      <c r="U136" s="6">
        <f>IF(Table1[[#This Row],[Ngày tính CN]]="","",S136+T136)</f>
        <v>46035</v>
      </c>
      <c r="V136" s="33">
        <f ca="1">IF(Table1[[#This Row],[Hạn thanh toán]]="","",IF((U136-NOW())&lt;0,0,(U136-NOW())))</f>
        <v>0</v>
      </c>
      <c r="W136" s="33"/>
      <c r="X136" s="33" t="str">
        <f t="shared" ca="1" si="114"/>
        <v/>
      </c>
      <c r="Y136" s="2" t="str">
        <f t="shared" si="115"/>
        <v>Đã thanh toán</v>
      </c>
      <c r="Z136" s="46">
        <f t="shared" si="116"/>
        <v>46035</v>
      </c>
      <c r="AA136" s="46">
        <f t="shared" si="117"/>
        <v>46080</v>
      </c>
      <c r="AD136" s="2" t="str">
        <f>VLOOKUP($A136,MA_KH!$A:$V,MA_KH!U$1,0)</f>
        <v>LOTTE</v>
      </c>
      <c r="AE136" s="2" t="str">
        <f>VLOOKUP($A136,MA_KH!$A:$V,MA_KH!V$1,0)</f>
        <v>CÔNG TY CỔ PHẦN TRUNG TÂM THƯƠNG MẠI LOTTE VIỆT NAM</v>
      </c>
      <c r="AF136" s="2" t="str">
        <f>VLOOKUP($A136,MA_KH!$A:$V,MA_KH!H$1,0)</f>
        <v>SG002</v>
      </c>
      <c r="AG136" s="96">
        <f>VALUE(Table1[[#This Row],[Số hóa đơn]])</f>
        <v>1998</v>
      </c>
      <c r="AH136" s="94">
        <f>_xlfn.XLOOKUP(Table1[[#This Row],[Column1]],CTTT_Lotte!R:R,CTTT_Lotte!O:O)</f>
        <v>46080</v>
      </c>
    </row>
    <row r="137" spans="1:34" ht="25.5" hidden="1" customHeight="1" x14ac:dyDescent="0.2">
      <c r="A137" s="29" t="s">
        <v>10286</v>
      </c>
      <c r="B137" s="29" t="s">
        <v>616</v>
      </c>
      <c r="C137" s="35">
        <v>46035</v>
      </c>
      <c r="D137" s="29" t="s">
        <v>10880</v>
      </c>
      <c r="E137" s="35">
        <v>46035</v>
      </c>
      <c r="F137" s="29">
        <v>239</v>
      </c>
      <c r="G137" s="29" t="s">
        <v>10865</v>
      </c>
      <c r="H137" s="36">
        <v>443352</v>
      </c>
      <c r="I137" s="59">
        <v>0</v>
      </c>
      <c r="J137" s="36">
        <v>0</v>
      </c>
      <c r="K137" s="36">
        <v>443352</v>
      </c>
      <c r="L137" s="60" t="s">
        <v>11005</v>
      </c>
      <c r="M137" s="6">
        <v>46034</v>
      </c>
      <c r="O137" s="33">
        <f>IF(Table1[[#This Row],[Phân loại]]="Tồn đầu kỳ",Table1[[#This Row],[Tổng giá trị]],0)</f>
        <v>0</v>
      </c>
      <c r="P137" s="7">
        <f>IF(Table1[[#This Row],[Số còn phải thu ĐK]]&lt;&gt;0,0,IF(Table1[[#This Row],[Phân loại]]="Bán hàng",Table1[[#This Row],[Tổng giá trị]],-Table1[[#This Row],[Tổng giá trị]]))</f>
        <v>-443352</v>
      </c>
      <c r="Q137" s="33">
        <f t="shared" ref="Q137:Q161" si="118">IF(M137&lt;&gt;"",IF(O137&lt;&gt;0,O137,P137),0)</f>
        <v>-443352</v>
      </c>
      <c r="R137" s="7">
        <f>Table1[[#This Row],[Số còn phải thu ĐK]]+Table1[[#This Row],[Giá Trị HD sau CK]]-Table1[[#This Row],[Số tiền đã thu]]</f>
        <v>0</v>
      </c>
      <c r="S137" s="6">
        <f>IF(Table1[[#This Row],[Ngày hóa đơn]]&lt;&gt;"",Table1[[#This Row],[Ngày hóa đơn]],IF(Table1[[#This Row],[Ngày hạch toán]]&lt;&gt;"",Table1[[#This Row],[Ngày hạch toán]],""))</f>
        <v>46035</v>
      </c>
      <c r="T137" s="7"/>
      <c r="U137" s="6">
        <f>IF(Table1[[#This Row],[Ngày tính CN]]="","",S137+T137)</f>
        <v>46035</v>
      </c>
      <c r="V137" s="33">
        <f ca="1">IF(Table1[[#This Row],[Hạn thanh toán]]="","",IF((U137-NOW())&lt;0,0,(U137-NOW())))</f>
        <v>0</v>
      </c>
      <c r="W137" s="33"/>
      <c r="X137" s="33" t="str">
        <f t="shared" ref="X137:X161" ca="1" si="119">IF(OR(U137="",R137=0),"",IF((U137-NOW())&lt;0,-(U137-NOW()),0))</f>
        <v/>
      </c>
      <c r="Y137" s="2" t="str">
        <f t="shared" ref="Y137:Y161" si="120">IF(R137=0,"Đã thanh toán",IF(X137="","",IF(X137&lt;=0,"Chưa đến hạn thanh toán",IF(X137&lt;=30,"Nợ quá hạn 30 ngày",IF(X137&lt;=60,"Nợ quá hạn từ 30 ngày đến 60 ngày",IF(X137&lt;=90,"Nợ quá hạn từ 60 ngày đến 90 ngày",IF(X137&lt;=120,"Nợ quá hạn từ 90 ngày đến 120 ngày","Nợ quá hạn hơn 120 ngày có khả năng mất thanh toán")))))))</f>
        <v>Đã thanh toán</v>
      </c>
      <c r="Z137" s="46">
        <f t="shared" si="116"/>
        <v>46035</v>
      </c>
      <c r="AA137" s="46">
        <f t="shared" si="117"/>
        <v>46034</v>
      </c>
      <c r="AD137" s="2" t="str">
        <f>VLOOKUP($A137,MA_KH!$A:$V,MA_KH!U$1,0)</f>
        <v>LOTTE</v>
      </c>
      <c r="AE137" s="2" t="str">
        <f>VLOOKUP($A137,MA_KH!$A:$V,MA_KH!V$1,0)</f>
        <v>CÔNG TY CỔ PHẦN TRUNG TÂM THƯƠNG MẠI LOTTE VIỆT NAM</v>
      </c>
      <c r="AF137" s="2" t="str">
        <f>VLOOKUP($A137,MA_KH!$A:$V,MA_KH!H$1,0)</f>
        <v>SG002</v>
      </c>
      <c r="AG137" s="96">
        <f>VALUE(Table1[[#This Row],[Số hóa đơn]])</f>
        <v>239</v>
      </c>
      <c r="AH137" s="94">
        <f>_xlfn.XLOOKUP(Table1[[#This Row],[Column1]],CTTT_Lotte!R:R,CTTT_Lotte!O:O)</f>
        <v>46034</v>
      </c>
    </row>
    <row r="138" spans="1:34" ht="25.5" customHeight="1" x14ac:dyDescent="0.2">
      <c r="A138" s="29" t="s">
        <v>10286</v>
      </c>
      <c r="B138" s="29" t="s">
        <v>616</v>
      </c>
      <c r="C138" s="35">
        <v>46035</v>
      </c>
      <c r="D138" s="29" t="s">
        <v>10880</v>
      </c>
      <c r="E138" s="35">
        <v>46035</v>
      </c>
      <c r="F138" s="29">
        <v>240</v>
      </c>
      <c r="G138" s="29" t="s">
        <v>10881</v>
      </c>
      <c r="H138" s="36">
        <v>135468</v>
      </c>
      <c r="I138" s="59">
        <v>0</v>
      </c>
      <c r="J138" s="36">
        <v>0</v>
      </c>
      <c r="K138" s="36">
        <v>135468</v>
      </c>
      <c r="L138" s="60" t="s">
        <v>11005</v>
      </c>
      <c r="M138" s="6">
        <v>46034</v>
      </c>
      <c r="O138" s="33">
        <f>IF(Table1[[#This Row],[Phân loại]]="Tồn đầu kỳ",Table1[[#This Row],[Tổng giá trị]],0)</f>
        <v>0</v>
      </c>
      <c r="P138" s="7">
        <f>IF(Table1[[#This Row],[Số còn phải thu ĐK]]&lt;&gt;0,0,IF(Table1[[#This Row],[Phân loại]]="Bán hàng",Table1[[#This Row],[Tổng giá trị]],-Table1[[#This Row],[Tổng giá trị]]))</f>
        <v>-135468</v>
      </c>
      <c r="Q138" s="33">
        <f t="shared" si="118"/>
        <v>-135468</v>
      </c>
      <c r="R138" s="7">
        <f>Table1[[#This Row],[Số còn phải thu ĐK]]+Table1[[#This Row],[Giá Trị HD sau CK]]-Table1[[#This Row],[Số tiền đã thu]]</f>
        <v>0</v>
      </c>
      <c r="S138" s="6">
        <f>IF(Table1[[#This Row],[Ngày hóa đơn]]&lt;&gt;"",Table1[[#This Row],[Ngày hóa đơn]],IF(Table1[[#This Row],[Ngày hạch toán]]&lt;&gt;"",Table1[[#This Row],[Ngày hạch toán]],""))</f>
        <v>46035</v>
      </c>
      <c r="T138" s="7"/>
      <c r="U138" s="6">
        <f>IF(Table1[[#This Row],[Ngày tính CN]]="","",S138+T138)</f>
        <v>46035</v>
      </c>
      <c r="V138" s="33">
        <f ca="1">IF(Table1[[#This Row],[Hạn thanh toán]]="","",IF((U138-NOW())&lt;0,0,(U138-NOW())))</f>
        <v>0</v>
      </c>
      <c r="W138" s="33"/>
      <c r="X138" s="33" t="str">
        <f t="shared" ca="1" si="119"/>
        <v/>
      </c>
      <c r="Y138" s="2" t="str">
        <f t="shared" si="120"/>
        <v>Đã thanh toán</v>
      </c>
      <c r="Z138" s="46">
        <f t="shared" si="116"/>
        <v>46035</v>
      </c>
      <c r="AA138" s="46">
        <f t="shared" si="117"/>
        <v>46034</v>
      </c>
      <c r="AD138" s="2" t="str">
        <f>VLOOKUP($A138,MA_KH!$A:$V,MA_KH!U$1,0)</f>
        <v>LOTTE</v>
      </c>
      <c r="AE138" s="2" t="str">
        <f>VLOOKUP($A138,MA_KH!$A:$V,MA_KH!V$1,0)</f>
        <v>CÔNG TY CỔ PHẦN TRUNG TÂM THƯƠNG MẠI LOTTE VIỆT NAM</v>
      </c>
      <c r="AF138" s="2" t="str">
        <f>VLOOKUP($A138,MA_KH!$A:$V,MA_KH!H$1,0)</f>
        <v>SG002</v>
      </c>
      <c r="AG138" s="96">
        <f>VALUE(Table1[[#This Row],[Số hóa đơn]])</f>
        <v>240</v>
      </c>
      <c r="AH138" s="94" t="e">
        <f>_xlfn.XLOOKUP(Table1[[#This Row],[Column1]],CTTT_Lotte!R:R,CTTT_Lotte!O:O)</f>
        <v>#N/A</v>
      </c>
    </row>
    <row r="139" spans="1:34" ht="25.5" hidden="1" customHeight="1" x14ac:dyDescent="0.2">
      <c r="A139" s="29" t="s">
        <v>10300</v>
      </c>
      <c r="B139" s="29" t="s">
        <v>610</v>
      </c>
      <c r="C139" s="35">
        <v>46035</v>
      </c>
      <c r="D139" s="29" t="s">
        <v>10882</v>
      </c>
      <c r="E139" s="35">
        <v>46035</v>
      </c>
      <c r="F139" s="29"/>
      <c r="G139" s="29" t="s">
        <v>10883</v>
      </c>
      <c r="H139" s="36">
        <v>119066</v>
      </c>
      <c r="I139" s="59">
        <v>0</v>
      </c>
      <c r="J139" s="36">
        <v>9525</v>
      </c>
      <c r="K139" s="36">
        <v>128591</v>
      </c>
      <c r="L139" s="60" t="s">
        <v>41</v>
      </c>
      <c r="M139" s="6">
        <v>46052</v>
      </c>
      <c r="O139" s="33">
        <f>IF(Table1[[#This Row],[Phân loại]]="Tồn đầu kỳ",Table1[[#This Row],[Tổng giá trị]],0)</f>
        <v>0</v>
      </c>
      <c r="P139" s="7">
        <f>IF(Table1[[#This Row],[Số còn phải thu ĐK]]&lt;&gt;0,0,IF(Table1[[#This Row],[Phân loại]]="Bán hàng",Table1[[#This Row],[Tổng giá trị]],-Table1[[#This Row],[Tổng giá trị]]))</f>
        <v>-128591</v>
      </c>
      <c r="Q139" s="33">
        <f t="shared" si="118"/>
        <v>-128591</v>
      </c>
      <c r="R139" s="7">
        <f>Table1[[#This Row],[Số còn phải thu ĐK]]+Table1[[#This Row],[Giá Trị HD sau CK]]-Table1[[#This Row],[Số tiền đã thu]]</f>
        <v>0</v>
      </c>
      <c r="S139" s="6">
        <f>IF(Table1[[#This Row],[Ngày hóa đơn]]&lt;&gt;"",Table1[[#This Row],[Ngày hóa đơn]],IF(Table1[[#This Row],[Ngày hạch toán]]&lt;&gt;"",Table1[[#This Row],[Ngày hạch toán]],""))</f>
        <v>46035</v>
      </c>
      <c r="T139" s="7"/>
      <c r="U139" s="6">
        <f>IF(Table1[[#This Row],[Ngày tính CN]]="","",S139+T139)</f>
        <v>46035</v>
      </c>
      <c r="V139" s="33">
        <f ca="1">IF(Table1[[#This Row],[Hạn thanh toán]]="","",IF((U139-NOW())&lt;0,0,(U139-NOW())))</f>
        <v>0</v>
      </c>
      <c r="W139" s="33"/>
      <c r="X139" s="33" t="str">
        <f t="shared" ca="1" si="119"/>
        <v/>
      </c>
      <c r="Y139" s="2" t="str">
        <f t="shared" si="120"/>
        <v>Đã thanh toán</v>
      </c>
      <c r="Z139" s="46">
        <f t="shared" si="116"/>
        <v>46035</v>
      </c>
      <c r="AA139" s="46">
        <f t="shared" si="117"/>
        <v>46052</v>
      </c>
      <c r="AD139" s="2" t="str">
        <f>VLOOKUP($A139,MA_KH!$A:$V,MA_KH!U$1,0)</f>
        <v>LOTTE</v>
      </c>
      <c r="AE139" s="2" t="str">
        <f>VLOOKUP($A139,MA_KH!$A:$V,MA_KH!V$1,0)</f>
        <v>CÔNG TY CỔ PHẦN TRUNG TÂM THƯƠNG MẠI LOTTE VIỆT NAM</v>
      </c>
      <c r="AF139" s="2" t="str">
        <f>VLOOKUP($A139,MA_KH!$A:$V,MA_KH!H$1,0)</f>
        <v>SG011</v>
      </c>
      <c r="AG139" s="96">
        <f>VALUE(Table1[[#This Row],[Số hóa đơn]])</f>
        <v>0</v>
      </c>
      <c r="AH139" s="94">
        <f>_xlfn.XLOOKUP(Table1[[#This Row],[Column1]],CTTT_Lotte!R:R,CTTT_Lotte!O:O)</f>
        <v>46034</v>
      </c>
    </row>
    <row r="140" spans="1:34" ht="25.5" hidden="1" customHeight="1" x14ac:dyDescent="0.2">
      <c r="A140" s="29" t="s">
        <v>10293</v>
      </c>
      <c r="B140" s="29" t="s">
        <v>621</v>
      </c>
      <c r="C140" s="35">
        <v>46036</v>
      </c>
      <c r="D140" s="29" t="s">
        <v>10884</v>
      </c>
      <c r="E140" s="35">
        <v>46036</v>
      </c>
      <c r="F140" s="29">
        <v>2664</v>
      </c>
      <c r="G140" s="29" t="s">
        <v>10885</v>
      </c>
      <c r="H140" s="36">
        <v>2233610</v>
      </c>
      <c r="I140" s="59">
        <v>0</v>
      </c>
      <c r="J140" s="36">
        <v>178689</v>
      </c>
      <c r="K140" s="36">
        <v>2412299</v>
      </c>
      <c r="L140" s="7" t="s">
        <v>11004</v>
      </c>
      <c r="M140" s="6">
        <v>46080</v>
      </c>
      <c r="O140" s="33">
        <f>IF(Table1[[#This Row],[Phân loại]]="Tồn đầu kỳ",Table1[[#This Row],[Tổng giá trị]],0)</f>
        <v>0</v>
      </c>
      <c r="P140" s="7">
        <f>IF(Table1[[#This Row],[Số còn phải thu ĐK]]&lt;&gt;0,0,IF(Table1[[#This Row],[Phân loại]]="Bán hàng",Table1[[#This Row],[Tổng giá trị]],-Table1[[#This Row],[Tổng giá trị]]))</f>
        <v>2412299</v>
      </c>
      <c r="Q140" s="33">
        <f t="shared" si="118"/>
        <v>2412299</v>
      </c>
      <c r="R140" s="7">
        <f>Table1[[#This Row],[Số còn phải thu ĐK]]+Table1[[#This Row],[Giá Trị HD sau CK]]-Table1[[#This Row],[Số tiền đã thu]]</f>
        <v>0</v>
      </c>
      <c r="S140" s="6">
        <f>IF(Table1[[#This Row],[Ngày hóa đơn]]&lt;&gt;"",Table1[[#This Row],[Ngày hóa đơn]],IF(Table1[[#This Row],[Ngày hạch toán]]&lt;&gt;"",Table1[[#This Row],[Ngày hạch toán]],""))</f>
        <v>46036</v>
      </c>
      <c r="T140" s="7"/>
      <c r="U140" s="6">
        <f>IF(Table1[[#This Row],[Ngày tính CN]]="","",S140+T140)</f>
        <v>46036</v>
      </c>
      <c r="V140" s="33">
        <f ca="1">IF(Table1[[#This Row],[Hạn thanh toán]]="","",IF((U140-NOW())&lt;0,0,(U140-NOW())))</f>
        <v>0</v>
      </c>
      <c r="W140" s="33"/>
      <c r="X140" s="33" t="str">
        <f t="shared" ca="1" si="119"/>
        <v/>
      </c>
      <c r="Y140" s="2" t="str">
        <f t="shared" si="120"/>
        <v>Đã thanh toán</v>
      </c>
      <c r="Z140" s="46">
        <f t="shared" si="116"/>
        <v>46036</v>
      </c>
      <c r="AA140" s="46">
        <f t="shared" si="117"/>
        <v>46080</v>
      </c>
      <c r="AD140" s="2" t="str">
        <f>VLOOKUP($A140,MA_KH!$A:$V,MA_KH!U$1,0)</f>
        <v>LOTTE</v>
      </c>
      <c r="AE140" s="2" t="str">
        <f>VLOOKUP($A140,MA_KH!$A:$V,MA_KH!V$1,0)</f>
        <v>CÔNG TY CỔ PHẦN TRUNG TÂM THƯƠNG MẠI LOTTE VIỆT NAM</v>
      </c>
      <c r="AF140" s="2" t="str">
        <f>VLOOKUP($A140,MA_KH!$A:$V,MA_KH!H$1,0)</f>
        <v>SG009</v>
      </c>
      <c r="AG140" s="96">
        <f>VALUE(Table1[[#This Row],[Số hóa đơn]])</f>
        <v>2664</v>
      </c>
      <c r="AH140" s="94">
        <f>_xlfn.XLOOKUP(Table1[[#This Row],[Column1]],CTTT_Lotte!R:R,CTTT_Lotte!O:O)</f>
        <v>46080</v>
      </c>
    </row>
    <row r="141" spans="1:34" ht="25.5" hidden="1" customHeight="1" x14ac:dyDescent="0.2">
      <c r="A141" s="29" t="s">
        <v>10286</v>
      </c>
      <c r="B141" s="29" t="s">
        <v>616</v>
      </c>
      <c r="C141" s="35">
        <v>46036</v>
      </c>
      <c r="D141" s="29" t="s">
        <v>10886</v>
      </c>
      <c r="E141" s="35">
        <v>46036</v>
      </c>
      <c r="F141" s="29">
        <v>2679</v>
      </c>
      <c r="G141" s="29" t="s">
        <v>10887</v>
      </c>
      <c r="H141" s="36">
        <v>2233610</v>
      </c>
      <c r="I141" s="59">
        <v>0</v>
      </c>
      <c r="J141" s="36">
        <v>178689</v>
      </c>
      <c r="K141" s="36">
        <v>2412299</v>
      </c>
      <c r="L141" s="7" t="s">
        <v>11004</v>
      </c>
      <c r="M141" s="6">
        <v>46080</v>
      </c>
      <c r="O141" s="33">
        <f>IF(Table1[[#This Row],[Phân loại]]="Tồn đầu kỳ",Table1[[#This Row],[Tổng giá trị]],0)</f>
        <v>0</v>
      </c>
      <c r="P141" s="7">
        <f>IF(Table1[[#This Row],[Số còn phải thu ĐK]]&lt;&gt;0,0,IF(Table1[[#This Row],[Phân loại]]="Bán hàng",Table1[[#This Row],[Tổng giá trị]],-Table1[[#This Row],[Tổng giá trị]]))</f>
        <v>2412299</v>
      </c>
      <c r="Q141" s="33">
        <f t="shared" si="118"/>
        <v>2412299</v>
      </c>
      <c r="R141" s="7">
        <f>Table1[[#This Row],[Số còn phải thu ĐK]]+Table1[[#This Row],[Giá Trị HD sau CK]]-Table1[[#This Row],[Số tiền đã thu]]</f>
        <v>0</v>
      </c>
      <c r="S141" s="6">
        <f>IF(Table1[[#This Row],[Ngày hóa đơn]]&lt;&gt;"",Table1[[#This Row],[Ngày hóa đơn]],IF(Table1[[#This Row],[Ngày hạch toán]]&lt;&gt;"",Table1[[#This Row],[Ngày hạch toán]],""))</f>
        <v>46036</v>
      </c>
      <c r="T141" s="7"/>
      <c r="U141" s="6">
        <f>IF(Table1[[#This Row],[Ngày tính CN]]="","",S141+T141)</f>
        <v>46036</v>
      </c>
      <c r="V141" s="33">
        <f ca="1">IF(Table1[[#This Row],[Hạn thanh toán]]="","",IF((U141-NOW())&lt;0,0,(U141-NOW())))</f>
        <v>0</v>
      </c>
      <c r="W141" s="33"/>
      <c r="X141" s="33" t="str">
        <f t="shared" ca="1" si="119"/>
        <v/>
      </c>
      <c r="Y141" s="2" t="str">
        <f t="shared" si="120"/>
        <v>Đã thanh toán</v>
      </c>
      <c r="Z141" s="46">
        <f t="shared" si="116"/>
        <v>46036</v>
      </c>
      <c r="AA141" s="46">
        <f t="shared" si="117"/>
        <v>46080</v>
      </c>
      <c r="AD141" s="2" t="str">
        <f>VLOOKUP($A141,MA_KH!$A:$V,MA_KH!U$1,0)</f>
        <v>LOTTE</v>
      </c>
      <c r="AE141" s="2" t="str">
        <f>VLOOKUP($A141,MA_KH!$A:$V,MA_KH!V$1,0)</f>
        <v>CÔNG TY CỔ PHẦN TRUNG TÂM THƯƠNG MẠI LOTTE VIỆT NAM</v>
      </c>
      <c r="AF141" s="2" t="str">
        <f>VLOOKUP($A141,MA_KH!$A:$V,MA_KH!H$1,0)</f>
        <v>SG002</v>
      </c>
      <c r="AG141" s="96">
        <f>VALUE(Table1[[#This Row],[Số hóa đơn]])</f>
        <v>2679</v>
      </c>
      <c r="AH141" s="94">
        <f>_xlfn.XLOOKUP(Table1[[#This Row],[Column1]],CTTT_Lotte!R:R,CTTT_Lotte!O:O)</f>
        <v>46080</v>
      </c>
    </row>
    <row r="142" spans="1:34" ht="25.5" hidden="1" customHeight="1" x14ac:dyDescent="0.2">
      <c r="A142" s="29" t="s">
        <v>10291</v>
      </c>
      <c r="B142" s="29" t="s">
        <v>511</v>
      </c>
      <c r="C142" s="35">
        <v>46036</v>
      </c>
      <c r="D142" s="29" t="s">
        <v>10888</v>
      </c>
      <c r="E142" s="35">
        <v>46036</v>
      </c>
      <c r="F142" s="29">
        <v>2704</v>
      </c>
      <c r="G142" s="29" t="s">
        <v>10889</v>
      </c>
      <c r="H142" s="36">
        <v>2233610</v>
      </c>
      <c r="I142" s="59">
        <v>0</v>
      </c>
      <c r="J142" s="36">
        <v>178689</v>
      </c>
      <c r="K142" s="36">
        <v>2412299</v>
      </c>
      <c r="L142" s="7" t="s">
        <v>11004</v>
      </c>
      <c r="M142" s="6">
        <v>46080</v>
      </c>
      <c r="O142" s="33">
        <f>IF(Table1[[#This Row],[Phân loại]]="Tồn đầu kỳ",Table1[[#This Row],[Tổng giá trị]],0)</f>
        <v>0</v>
      </c>
      <c r="P142" s="7">
        <f>IF(Table1[[#This Row],[Số còn phải thu ĐK]]&lt;&gt;0,0,IF(Table1[[#This Row],[Phân loại]]="Bán hàng",Table1[[#This Row],[Tổng giá trị]],-Table1[[#This Row],[Tổng giá trị]]))</f>
        <v>2412299</v>
      </c>
      <c r="Q142" s="33">
        <f t="shared" si="118"/>
        <v>2412299</v>
      </c>
      <c r="R142" s="7">
        <f>Table1[[#This Row],[Số còn phải thu ĐK]]+Table1[[#This Row],[Giá Trị HD sau CK]]-Table1[[#This Row],[Số tiền đã thu]]</f>
        <v>0</v>
      </c>
      <c r="S142" s="6">
        <f>IF(Table1[[#This Row],[Ngày hóa đơn]]&lt;&gt;"",Table1[[#This Row],[Ngày hóa đơn]],IF(Table1[[#This Row],[Ngày hạch toán]]&lt;&gt;"",Table1[[#This Row],[Ngày hạch toán]],""))</f>
        <v>46036</v>
      </c>
      <c r="T142" s="7"/>
      <c r="U142" s="6">
        <f>IF(Table1[[#This Row],[Ngày tính CN]]="","",S142+T142)</f>
        <v>46036</v>
      </c>
      <c r="V142" s="33">
        <f ca="1">IF(Table1[[#This Row],[Hạn thanh toán]]="","",IF((U142-NOW())&lt;0,0,(U142-NOW())))</f>
        <v>0</v>
      </c>
      <c r="W142" s="33"/>
      <c r="X142" s="33" t="str">
        <f t="shared" ca="1" si="119"/>
        <v/>
      </c>
      <c r="Y142" s="2" t="str">
        <f t="shared" si="120"/>
        <v>Đã thanh toán</v>
      </c>
      <c r="Z142" s="46">
        <f t="shared" si="116"/>
        <v>46036</v>
      </c>
      <c r="AA142" s="46">
        <f t="shared" si="117"/>
        <v>46080</v>
      </c>
      <c r="AD142" s="2" t="str">
        <f>VLOOKUP($A142,MA_KH!$A:$V,MA_KH!U$1,0)</f>
        <v>LOTTE</v>
      </c>
      <c r="AE142" s="2" t="str">
        <f>VLOOKUP($A142,MA_KH!$A:$V,MA_KH!V$1,0)</f>
        <v>CÔNG TY CỔ PHẦN TRUNG TÂM THƯƠNG MẠI LOTTE VIỆT NAM</v>
      </c>
      <c r="AF142" s="2" t="str">
        <f>VLOOKUP($A142,MA_KH!$A:$V,MA_KH!H$1,0)</f>
        <v>SG023</v>
      </c>
      <c r="AG142" s="96">
        <f>VALUE(Table1[[#This Row],[Số hóa đơn]])</f>
        <v>2704</v>
      </c>
      <c r="AH142" s="94">
        <f>_xlfn.XLOOKUP(Table1[[#This Row],[Column1]],CTTT_Lotte!R:R,CTTT_Lotte!O:O)</f>
        <v>46080</v>
      </c>
    </row>
    <row r="143" spans="1:34" ht="25.5" customHeight="1" x14ac:dyDescent="0.2">
      <c r="A143" s="29" t="s">
        <v>10301</v>
      </c>
      <c r="B143" s="29" t="s">
        <v>463</v>
      </c>
      <c r="C143" s="35">
        <v>46036</v>
      </c>
      <c r="D143" s="29" t="s">
        <v>10890</v>
      </c>
      <c r="E143" s="35">
        <v>46036</v>
      </c>
      <c r="F143" s="29">
        <v>121</v>
      </c>
      <c r="G143" s="29" t="s">
        <v>10864</v>
      </c>
      <c r="H143" s="36">
        <v>134760</v>
      </c>
      <c r="I143" s="59">
        <v>0</v>
      </c>
      <c r="J143" s="36">
        <v>0</v>
      </c>
      <c r="K143" s="36">
        <v>134760</v>
      </c>
      <c r="L143" s="60" t="s">
        <v>11005</v>
      </c>
      <c r="M143" s="6">
        <v>46034</v>
      </c>
      <c r="O143" s="33">
        <f>IF(Table1[[#This Row],[Phân loại]]="Tồn đầu kỳ",Table1[[#This Row],[Tổng giá trị]],0)</f>
        <v>0</v>
      </c>
      <c r="P143" s="7">
        <f>IF(Table1[[#This Row],[Số còn phải thu ĐK]]&lt;&gt;0,0,IF(Table1[[#This Row],[Phân loại]]="Bán hàng",Table1[[#This Row],[Tổng giá trị]],-Table1[[#This Row],[Tổng giá trị]]))</f>
        <v>-134760</v>
      </c>
      <c r="Q143" s="33">
        <f t="shared" si="118"/>
        <v>-134760</v>
      </c>
      <c r="R143" s="7">
        <f>Table1[[#This Row],[Số còn phải thu ĐK]]+Table1[[#This Row],[Giá Trị HD sau CK]]-Table1[[#This Row],[Số tiền đã thu]]</f>
        <v>0</v>
      </c>
      <c r="S143" s="6">
        <f>IF(Table1[[#This Row],[Ngày hóa đơn]]&lt;&gt;"",Table1[[#This Row],[Ngày hóa đơn]],IF(Table1[[#This Row],[Ngày hạch toán]]&lt;&gt;"",Table1[[#This Row],[Ngày hạch toán]],""))</f>
        <v>46036</v>
      </c>
      <c r="T143" s="7"/>
      <c r="U143" s="6">
        <f>IF(Table1[[#This Row],[Ngày tính CN]]="","",S143+T143)</f>
        <v>46036</v>
      </c>
      <c r="V143" s="33">
        <f ca="1">IF(Table1[[#This Row],[Hạn thanh toán]]="","",IF((U143-NOW())&lt;0,0,(U143-NOW())))</f>
        <v>0</v>
      </c>
      <c r="W143" s="33"/>
      <c r="X143" s="33" t="str">
        <f t="shared" ca="1" si="119"/>
        <v/>
      </c>
      <c r="Y143" s="2" t="str">
        <f t="shared" si="120"/>
        <v>Đã thanh toán</v>
      </c>
      <c r="Z143" s="46">
        <f t="shared" si="116"/>
        <v>46036</v>
      </c>
      <c r="AA143" s="46">
        <f t="shared" si="117"/>
        <v>46034</v>
      </c>
      <c r="AD143" s="2" t="str">
        <f>VLOOKUP($A143,MA_KH!$A:$V,MA_KH!U$1,0)</f>
        <v>LOTTE</v>
      </c>
      <c r="AE143" s="2" t="str">
        <f>VLOOKUP($A143,MA_KH!$A:$V,MA_KH!V$1,0)</f>
        <v>CÔNG TY CỔ PHẦN TRUNG TÂM THƯƠNG MẠI LOTTE VIỆT NAM</v>
      </c>
      <c r="AF143" s="2" t="str">
        <f>VLOOKUP($A143,MA_KH!$A:$V,MA_KH!H$1,0)</f>
        <v>SG002</v>
      </c>
      <c r="AG143" s="96">
        <f>VALUE(Table1[[#This Row],[Số hóa đơn]])</f>
        <v>121</v>
      </c>
      <c r="AH143" s="94" t="e">
        <f>_xlfn.XLOOKUP(Table1[[#This Row],[Column1]],CTTT_Lotte!R:R,CTTT_Lotte!O:O)</f>
        <v>#N/A</v>
      </c>
    </row>
    <row r="144" spans="1:34" ht="25.5" hidden="1" customHeight="1" x14ac:dyDescent="0.2">
      <c r="A144" s="29" t="s">
        <v>10301</v>
      </c>
      <c r="B144" s="29" t="s">
        <v>463</v>
      </c>
      <c r="C144" s="35">
        <v>46036</v>
      </c>
      <c r="D144" s="29" t="s">
        <v>10890</v>
      </c>
      <c r="E144" s="35">
        <v>46036</v>
      </c>
      <c r="F144" s="29">
        <v>382</v>
      </c>
      <c r="G144" s="29" t="s">
        <v>10865</v>
      </c>
      <c r="H144" s="36">
        <v>441033</v>
      </c>
      <c r="I144" s="59">
        <v>0</v>
      </c>
      <c r="J144" s="36">
        <v>0</v>
      </c>
      <c r="K144" s="36">
        <v>441033</v>
      </c>
      <c r="L144" s="60" t="s">
        <v>11005</v>
      </c>
      <c r="M144" s="6">
        <v>46034</v>
      </c>
      <c r="O144" s="33">
        <f>IF(Table1[[#This Row],[Phân loại]]="Tồn đầu kỳ",Table1[[#This Row],[Tổng giá trị]],0)</f>
        <v>0</v>
      </c>
      <c r="P144" s="7">
        <f>IF(Table1[[#This Row],[Số còn phải thu ĐK]]&lt;&gt;0,0,IF(Table1[[#This Row],[Phân loại]]="Bán hàng",Table1[[#This Row],[Tổng giá trị]],-Table1[[#This Row],[Tổng giá trị]]))</f>
        <v>-441033</v>
      </c>
      <c r="Q144" s="33">
        <f t="shared" si="118"/>
        <v>-441033</v>
      </c>
      <c r="R144" s="7">
        <f>Table1[[#This Row],[Số còn phải thu ĐK]]+Table1[[#This Row],[Giá Trị HD sau CK]]-Table1[[#This Row],[Số tiền đã thu]]</f>
        <v>0</v>
      </c>
      <c r="S144" s="6">
        <f>IF(Table1[[#This Row],[Ngày hóa đơn]]&lt;&gt;"",Table1[[#This Row],[Ngày hóa đơn]],IF(Table1[[#This Row],[Ngày hạch toán]]&lt;&gt;"",Table1[[#This Row],[Ngày hạch toán]],""))</f>
        <v>46036</v>
      </c>
      <c r="T144" s="7"/>
      <c r="U144" s="6">
        <f>IF(Table1[[#This Row],[Ngày tính CN]]="","",S144+T144)</f>
        <v>46036</v>
      </c>
      <c r="V144" s="33">
        <f ca="1">IF(Table1[[#This Row],[Hạn thanh toán]]="","",IF((U144-NOW())&lt;0,0,(U144-NOW())))</f>
        <v>0</v>
      </c>
      <c r="W144" s="33"/>
      <c r="X144" s="33" t="str">
        <f t="shared" ca="1" si="119"/>
        <v/>
      </c>
      <c r="Y144" s="2" t="str">
        <f t="shared" si="120"/>
        <v>Đã thanh toán</v>
      </c>
      <c r="Z144" s="46">
        <f t="shared" si="116"/>
        <v>46036</v>
      </c>
      <c r="AA144" s="46">
        <f t="shared" si="117"/>
        <v>46034</v>
      </c>
      <c r="AD144" s="2" t="str">
        <f>VLOOKUP($A144,MA_KH!$A:$V,MA_KH!U$1,0)</f>
        <v>LOTTE</v>
      </c>
      <c r="AE144" s="2" t="str">
        <f>VLOOKUP($A144,MA_KH!$A:$V,MA_KH!V$1,0)</f>
        <v>CÔNG TY CỔ PHẦN TRUNG TÂM THƯƠNG MẠI LOTTE VIỆT NAM</v>
      </c>
      <c r="AF144" s="2" t="str">
        <f>VLOOKUP($A144,MA_KH!$A:$V,MA_KH!H$1,0)</f>
        <v>SG002</v>
      </c>
      <c r="AG144" s="96">
        <f>VALUE(Table1[[#This Row],[Số hóa đơn]])</f>
        <v>382</v>
      </c>
      <c r="AH144" s="94">
        <f>_xlfn.XLOOKUP(Table1[[#This Row],[Column1]],CTTT_Lotte!R:R,CTTT_Lotte!O:O)</f>
        <v>46034</v>
      </c>
    </row>
    <row r="145" spans="1:34" ht="25.5" hidden="1" customHeight="1" x14ac:dyDescent="0.2">
      <c r="A145" s="29" t="s">
        <v>10299</v>
      </c>
      <c r="B145" s="29" t="s">
        <v>355</v>
      </c>
      <c r="C145" s="35">
        <v>46036</v>
      </c>
      <c r="D145" s="29" t="s">
        <v>10891</v>
      </c>
      <c r="E145" s="35">
        <v>46035</v>
      </c>
      <c r="F145" s="29">
        <v>212</v>
      </c>
      <c r="G145" s="29" t="s">
        <v>10865</v>
      </c>
      <c r="H145" s="36">
        <v>1051642</v>
      </c>
      <c r="I145" s="59">
        <v>0</v>
      </c>
      <c r="J145" s="36">
        <v>0</v>
      </c>
      <c r="K145" s="36">
        <v>1051642</v>
      </c>
      <c r="L145" s="60" t="s">
        <v>11005</v>
      </c>
      <c r="M145" s="6">
        <v>46034</v>
      </c>
      <c r="O145" s="33">
        <f>IF(Table1[[#This Row],[Phân loại]]="Tồn đầu kỳ",Table1[[#This Row],[Tổng giá trị]],0)</f>
        <v>0</v>
      </c>
      <c r="P145" s="7">
        <f>IF(Table1[[#This Row],[Số còn phải thu ĐK]]&lt;&gt;0,0,IF(Table1[[#This Row],[Phân loại]]="Bán hàng",Table1[[#This Row],[Tổng giá trị]],-Table1[[#This Row],[Tổng giá trị]]))</f>
        <v>-1051642</v>
      </c>
      <c r="Q145" s="33">
        <f t="shared" si="118"/>
        <v>-1051642</v>
      </c>
      <c r="R145" s="7">
        <f>Table1[[#This Row],[Số còn phải thu ĐK]]+Table1[[#This Row],[Giá Trị HD sau CK]]-Table1[[#This Row],[Số tiền đã thu]]</f>
        <v>0</v>
      </c>
      <c r="S145" s="6">
        <f>IF(Table1[[#This Row],[Ngày hóa đơn]]&lt;&gt;"",Table1[[#This Row],[Ngày hóa đơn]],IF(Table1[[#This Row],[Ngày hạch toán]]&lt;&gt;"",Table1[[#This Row],[Ngày hạch toán]],""))</f>
        <v>46035</v>
      </c>
      <c r="T145" s="7"/>
      <c r="U145" s="6">
        <f>IF(Table1[[#This Row],[Ngày tính CN]]="","",S145+T145)</f>
        <v>46035</v>
      </c>
      <c r="V145" s="33">
        <f ca="1">IF(Table1[[#This Row],[Hạn thanh toán]]="","",IF((U145-NOW())&lt;0,0,(U145-NOW())))</f>
        <v>0</v>
      </c>
      <c r="W145" s="33"/>
      <c r="X145" s="33" t="str">
        <f t="shared" ca="1" si="119"/>
        <v/>
      </c>
      <c r="Y145" s="2" t="str">
        <f t="shared" si="120"/>
        <v>Đã thanh toán</v>
      </c>
      <c r="Z145" s="46">
        <f t="shared" si="116"/>
        <v>46035</v>
      </c>
      <c r="AA145" s="46">
        <f t="shared" si="117"/>
        <v>46034</v>
      </c>
      <c r="AD145" s="2" t="str">
        <f>VLOOKUP($A145,MA_KH!$A:$V,MA_KH!U$1,0)</f>
        <v>LOTTE</v>
      </c>
      <c r="AE145" s="2" t="str">
        <f>VLOOKUP($A145,MA_KH!$A:$V,MA_KH!V$1,0)</f>
        <v>CÔNG TY CỔ PHẦN TRUNG TÂM THƯƠNG MẠI LOTTE VIỆT NAM</v>
      </c>
      <c r="AF145" s="2" t="str">
        <f>VLOOKUP($A145,MA_KH!$A:$V,MA_KH!H$1,0)</f>
        <v>SG011</v>
      </c>
      <c r="AG145" s="96">
        <f>VALUE(Table1[[#This Row],[Số hóa đơn]])</f>
        <v>212</v>
      </c>
      <c r="AH145" s="94">
        <f>_xlfn.XLOOKUP(Table1[[#This Row],[Column1]],CTTT_Lotte!R:R,CTTT_Lotte!O:O)</f>
        <v>46034</v>
      </c>
    </row>
    <row r="146" spans="1:34" ht="25.5" customHeight="1" x14ac:dyDescent="0.2">
      <c r="A146" s="29" t="s">
        <v>10299</v>
      </c>
      <c r="B146" s="29" t="s">
        <v>355</v>
      </c>
      <c r="C146" s="35">
        <v>46036</v>
      </c>
      <c r="D146" s="29" t="s">
        <v>10891</v>
      </c>
      <c r="E146" s="35">
        <v>46036</v>
      </c>
      <c r="F146" s="29">
        <v>365</v>
      </c>
      <c r="G146" s="29" t="s">
        <v>10864</v>
      </c>
      <c r="H146" s="36">
        <v>321335</v>
      </c>
      <c r="I146" s="59">
        <v>0</v>
      </c>
      <c r="J146" s="36">
        <v>0</v>
      </c>
      <c r="K146" s="36">
        <v>321335</v>
      </c>
      <c r="L146" s="60" t="s">
        <v>11005</v>
      </c>
      <c r="M146" s="6">
        <v>46034</v>
      </c>
      <c r="O146" s="33">
        <f>IF(Table1[[#This Row],[Phân loại]]="Tồn đầu kỳ",Table1[[#This Row],[Tổng giá trị]],0)</f>
        <v>0</v>
      </c>
      <c r="P146" s="7">
        <f>IF(Table1[[#This Row],[Số còn phải thu ĐK]]&lt;&gt;0,0,IF(Table1[[#This Row],[Phân loại]]="Bán hàng",Table1[[#This Row],[Tổng giá trị]],-Table1[[#This Row],[Tổng giá trị]]))</f>
        <v>-321335</v>
      </c>
      <c r="Q146" s="33">
        <f t="shared" si="118"/>
        <v>-321335</v>
      </c>
      <c r="R146" s="7">
        <f>Table1[[#This Row],[Số còn phải thu ĐK]]+Table1[[#This Row],[Giá Trị HD sau CK]]-Table1[[#This Row],[Số tiền đã thu]]</f>
        <v>0</v>
      </c>
      <c r="S146" s="6">
        <f>IF(Table1[[#This Row],[Ngày hóa đơn]]&lt;&gt;"",Table1[[#This Row],[Ngày hóa đơn]],IF(Table1[[#This Row],[Ngày hạch toán]]&lt;&gt;"",Table1[[#This Row],[Ngày hạch toán]],""))</f>
        <v>46036</v>
      </c>
      <c r="T146" s="7"/>
      <c r="U146" s="6">
        <f>IF(Table1[[#This Row],[Ngày tính CN]]="","",S146+T146)</f>
        <v>46036</v>
      </c>
      <c r="V146" s="33">
        <f ca="1">IF(Table1[[#This Row],[Hạn thanh toán]]="","",IF((U146-NOW())&lt;0,0,(U146-NOW())))</f>
        <v>0</v>
      </c>
      <c r="W146" s="33"/>
      <c r="X146" s="33" t="str">
        <f t="shared" ca="1" si="119"/>
        <v/>
      </c>
      <c r="Y146" s="2" t="str">
        <f t="shared" si="120"/>
        <v>Đã thanh toán</v>
      </c>
      <c r="Z146" s="46">
        <f t="shared" si="116"/>
        <v>46036</v>
      </c>
      <c r="AA146" s="46">
        <f t="shared" si="117"/>
        <v>46034</v>
      </c>
      <c r="AD146" s="2" t="str">
        <f>VLOOKUP($A146,MA_KH!$A:$V,MA_KH!U$1,0)</f>
        <v>LOTTE</v>
      </c>
      <c r="AE146" s="2" t="str">
        <f>VLOOKUP($A146,MA_KH!$A:$V,MA_KH!V$1,0)</f>
        <v>CÔNG TY CỔ PHẦN TRUNG TÂM THƯƠNG MẠI LOTTE VIỆT NAM</v>
      </c>
      <c r="AF146" s="2" t="str">
        <f>VLOOKUP($A146,MA_KH!$A:$V,MA_KH!H$1,0)</f>
        <v>SG011</v>
      </c>
      <c r="AG146" s="96">
        <f>VALUE(Table1[[#This Row],[Số hóa đơn]])</f>
        <v>365</v>
      </c>
      <c r="AH146" s="94" t="e">
        <f>_xlfn.XLOOKUP(Table1[[#This Row],[Column1]],CTTT_Lotte!R:R,CTTT_Lotte!O:O)</f>
        <v>#N/A</v>
      </c>
    </row>
    <row r="147" spans="1:34" ht="25.5" customHeight="1" x14ac:dyDescent="0.2">
      <c r="A147" s="29" t="s">
        <v>10294</v>
      </c>
      <c r="B147" s="29" t="s">
        <v>481</v>
      </c>
      <c r="C147" s="35">
        <v>46036</v>
      </c>
      <c r="D147" s="29" t="s">
        <v>10892</v>
      </c>
      <c r="E147" s="35">
        <v>46036</v>
      </c>
      <c r="F147" s="29">
        <v>60</v>
      </c>
      <c r="G147" s="29" t="s">
        <v>10864</v>
      </c>
      <c r="H147" s="36">
        <v>5673</v>
      </c>
      <c r="I147" s="59">
        <v>0</v>
      </c>
      <c r="J147" s="36">
        <v>0</v>
      </c>
      <c r="K147" s="36">
        <v>5673</v>
      </c>
      <c r="L147" s="60" t="s">
        <v>11005</v>
      </c>
      <c r="M147" s="6">
        <v>46034</v>
      </c>
      <c r="O147" s="33">
        <f>IF(Table1[[#This Row],[Phân loại]]="Tồn đầu kỳ",Table1[[#This Row],[Tổng giá trị]],0)</f>
        <v>0</v>
      </c>
      <c r="P147" s="7">
        <f>IF(Table1[[#This Row],[Số còn phải thu ĐK]]&lt;&gt;0,0,IF(Table1[[#This Row],[Phân loại]]="Bán hàng",Table1[[#This Row],[Tổng giá trị]],-Table1[[#This Row],[Tổng giá trị]]))</f>
        <v>-5673</v>
      </c>
      <c r="Q147" s="33">
        <f t="shared" si="118"/>
        <v>-5673</v>
      </c>
      <c r="R147" s="7">
        <f>Table1[[#This Row],[Số còn phải thu ĐK]]+Table1[[#This Row],[Giá Trị HD sau CK]]-Table1[[#This Row],[Số tiền đã thu]]</f>
        <v>0</v>
      </c>
      <c r="S147" s="6">
        <f>IF(Table1[[#This Row],[Ngày hóa đơn]]&lt;&gt;"",Table1[[#This Row],[Ngày hóa đơn]],IF(Table1[[#This Row],[Ngày hạch toán]]&lt;&gt;"",Table1[[#This Row],[Ngày hạch toán]],""))</f>
        <v>46036</v>
      </c>
      <c r="T147" s="7"/>
      <c r="U147" s="6">
        <f>IF(Table1[[#This Row],[Ngày tính CN]]="","",S147+T147)</f>
        <v>46036</v>
      </c>
      <c r="V147" s="33">
        <f ca="1">IF(Table1[[#This Row],[Hạn thanh toán]]="","",IF((U147-NOW())&lt;0,0,(U147-NOW())))</f>
        <v>0</v>
      </c>
      <c r="W147" s="33"/>
      <c r="X147" s="33" t="str">
        <f t="shared" ca="1" si="119"/>
        <v/>
      </c>
      <c r="Y147" s="2" t="str">
        <f t="shared" si="120"/>
        <v>Đã thanh toán</v>
      </c>
      <c r="Z147" s="46">
        <f t="shared" si="116"/>
        <v>46036</v>
      </c>
      <c r="AA147" s="46">
        <f t="shared" si="117"/>
        <v>46034</v>
      </c>
      <c r="AD147" s="2" t="str">
        <f>VLOOKUP($A147,MA_KH!$A:$V,MA_KH!U$1,0)</f>
        <v>LOTTE</v>
      </c>
      <c r="AE147" s="2" t="str">
        <f>VLOOKUP($A147,MA_KH!$A:$V,MA_KH!V$1,0)</f>
        <v>CÔNG TY CỔ PHẦN TRUNG TÂM THƯƠNG MẠI LOTTE VIỆT NAM</v>
      </c>
      <c r="AF147" s="2" t="str">
        <f>VLOOKUP($A147,MA_KH!$A:$V,MA_KH!H$1,0)</f>
        <v>SG039</v>
      </c>
      <c r="AG147" s="96">
        <f>VALUE(Table1[[#This Row],[Số hóa đơn]])</f>
        <v>60</v>
      </c>
      <c r="AH147" s="94" t="e">
        <f>_xlfn.XLOOKUP(Table1[[#This Row],[Column1]],CTTT_Lotte!R:R,CTTT_Lotte!O:O)</f>
        <v>#N/A</v>
      </c>
    </row>
    <row r="148" spans="1:34" ht="25.5" hidden="1" customHeight="1" x14ac:dyDescent="0.2">
      <c r="A148" s="29" t="s">
        <v>10294</v>
      </c>
      <c r="B148" s="29" t="s">
        <v>481</v>
      </c>
      <c r="C148" s="35">
        <v>46036</v>
      </c>
      <c r="D148" s="29" t="s">
        <v>10892</v>
      </c>
      <c r="E148" s="35">
        <v>46041</v>
      </c>
      <c r="F148" s="29">
        <v>383</v>
      </c>
      <c r="G148" s="29" t="s">
        <v>10865</v>
      </c>
      <c r="H148" s="36">
        <v>18566</v>
      </c>
      <c r="I148" s="59">
        <v>0</v>
      </c>
      <c r="J148" s="36">
        <v>0</v>
      </c>
      <c r="K148" s="36">
        <v>18566</v>
      </c>
      <c r="L148" s="60" t="s">
        <v>11005</v>
      </c>
      <c r="M148" s="6">
        <v>46034</v>
      </c>
      <c r="O148" s="33">
        <f>IF(Table1[[#This Row],[Phân loại]]="Tồn đầu kỳ",Table1[[#This Row],[Tổng giá trị]],0)</f>
        <v>0</v>
      </c>
      <c r="P148" s="7">
        <f>IF(Table1[[#This Row],[Số còn phải thu ĐK]]&lt;&gt;0,0,IF(Table1[[#This Row],[Phân loại]]="Bán hàng",Table1[[#This Row],[Tổng giá trị]],-Table1[[#This Row],[Tổng giá trị]]))</f>
        <v>-18566</v>
      </c>
      <c r="Q148" s="33">
        <f t="shared" si="118"/>
        <v>-18566</v>
      </c>
      <c r="R148" s="7">
        <f>Table1[[#This Row],[Số còn phải thu ĐK]]+Table1[[#This Row],[Giá Trị HD sau CK]]-Table1[[#This Row],[Số tiền đã thu]]</f>
        <v>0</v>
      </c>
      <c r="S148" s="6">
        <f>IF(Table1[[#This Row],[Ngày hóa đơn]]&lt;&gt;"",Table1[[#This Row],[Ngày hóa đơn]],IF(Table1[[#This Row],[Ngày hạch toán]]&lt;&gt;"",Table1[[#This Row],[Ngày hạch toán]],""))</f>
        <v>46041</v>
      </c>
      <c r="T148" s="7"/>
      <c r="U148" s="6">
        <f>IF(Table1[[#This Row],[Ngày tính CN]]="","",S148+T148)</f>
        <v>46041</v>
      </c>
      <c r="V148" s="33">
        <f ca="1">IF(Table1[[#This Row],[Hạn thanh toán]]="","",IF((U148-NOW())&lt;0,0,(U148-NOW())))</f>
        <v>0</v>
      </c>
      <c r="W148" s="33"/>
      <c r="X148" s="33" t="str">
        <f t="shared" ca="1" si="119"/>
        <v/>
      </c>
      <c r="Y148" s="2" t="str">
        <f t="shared" si="120"/>
        <v>Đã thanh toán</v>
      </c>
      <c r="Z148" s="46">
        <f t="shared" si="116"/>
        <v>46041</v>
      </c>
      <c r="AA148" s="46">
        <f t="shared" si="117"/>
        <v>46034</v>
      </c>
      <c r="AD148" s="2" t="str">
        <f>VLOOKUP($A148,MA_KH!$A:$V,MA_KH!U$1,0)</f>
        <v>LOTTE</v>
      </c>
      <c r="AE148" s="2" t="str">
        <f>VLOOKUP($A148,MA_KH!$A:$V,MA_KH!V$1,0)</f>
        <v>CÔNG TY CỔ PHẦN TRUNG TÂM THƯƠNG MẠI LOTTE VIỆT NAM</v>
      </c>
      <c r="AF148" s="2" t="str">
        <f>VLOOKUP($A148,MA_KH!$A:$V,MA_KH!H$1,0)</f>
        <v>SG039</v>
      </c>
      <c r="AG148" s="96">
        <f>VALUE(Table1[[#This Row],[Số hóa đơn]])</f>
        <v>383</v>
      </c>
      <c r="AH148" s="94">
        <f>_xlfn.XLOOKUP(Table1[[#This Row],[Column1]],CTTT_Lotte!R:R,CTTT_Lotte!O:O)</f>
        <v>46034</v>
      </c>
    </row>
    <row r="149" spans="1:34" ht="25.5" hidden="1" customHeight="1" x14ac:dyDescent="0.2">
      <c r="A149" s="29" t="s">
        <v>10294</v>
      </c>
      <c r="B149" s="29" t="s">
        <v>481</v>
      </c>
      <c r="C149" s="35">
        <v>46036</v>
      </c>
      <c r="D149" s="29" t="s">
        <v>10892</v>
      </c>
      <c r="E149" s="35">
        <v>46041</v>
      </c>
      <c r="F149" s="29">
        <v>383</v>
      </c>
      <c r="G149" s="29" t="s">
        <v>10893</v>
      </c>
      <c r="H149" s="36">
        <v>2160000</v>
      </c>
      <c r="I149" s="59">
        <v>0</v>
      </c>
      <c r="J149" s="36">
        <v>0</v>
      </c>
      <c r="K149" s="36">
        <v>2160000</v>
      </c>
      <c r="L149" s="60" t="s">
        <v>11005</v>
      </c>
      <c r="M149" s="6">
        <v>46034</v>
      </c>
      <c r="O149" s="33">
        <f>IF(Table1[[#This Row],[Phân loại]]="Tồn đầu kỳ",Table1[[#This Row],[Tổng giá trị]],0)</f>
        <v>0</v>
      </c>
      <c r="P149" s="7">
        <f>IF(Table1[[#This Row],[Số còn phải thu ĐK]]&lt;&gt;0,0,IF(Table1[[#This Row],[Phân loại]]="Bán hàng",Table1[[#This Row],[Tổng giá trị]],-Table1[[#This Row],[Tổng giá trị]]))</f>
        <v>-2160000</v>
      </c>
      <c r="Q149" s="33">
        <f t="shared" si="118"/>
        <v>-2160000</v>
      </c>
      <c r="R149" s="7">
        <f>Table1[[#This Row],[Số còn phải thu ĐK]]+Table1[[#This Row],[Giá Trị HD sau CK]]-Table1[[#This Row],[Số tiền đã thu]]</f>
        <v>0</v>
      </c>
      <c r="S149" s="6">
        <f>IF(Table1[[#This Row],[Ngày hóa đơn]]&lt;&gt;"",Table1[[#This Row],[Ngày hóa đơn]],IF(Table1[[#This Row],[Ngày hạch toán]]&lt;&gt;"",Table1[[#This Row],[Ngày hạch toán]],""))</f>
        <v>46041</v>
      </c>
      <c r="T149" s="7"/>
      <c r="U149" s="6">
        <f>IF(Table1[[#This Row],[Ngày tính CN]]="","",S149+T149)</f>
        <v>46041</v>
      </c>
      <c r="V149" s="33">
        <f ca="1">IF(Table1[[#This Row],[Hạn thanh toán]]="","",IF((U149-NOW())&lt;0,0,(U149-NOW())))</f>
        <v>0</v>
      </c>
      <c r="W149" s="33"/>
      <c r="X149" s="33" t="str">
        <f t="shared" ca="1" si="119"/>
        <v/>
      </c>
      <c r="Y149" s="2" t="str">
        <f t="shared" si="120"/>
        <v>Đã thanh toán</v>
      </c>
      <c r="Z149" s="46">
        <f t="shared" si="116"/>
        <v>46041</v>
      </c>
      <c r="AA149" s="46">
        <f t="shared" si="117"/>
        <v>46034</v>
      </c>
      <c r="AD149" s="2" t="str">
        <f>VLOOKUP($A149,MA_KH!$A:$V,MA_KH!U$1,0)</f>
        <v>LOTTE</v>
      </c>
      <c r="AE149" s="2" t="str">
        <f>VLOOKUP($A149,MA_KH!$A:$V,MA_KH!V$1,0)</f>
        <v>CÔNG TY CỔ PHẦN TRUNG TÂM THƯƠNG MẠI LOTTE VIỆT NAM</v>
      </c>
      <c r="AF149" s="2" t="str">
        <f>VLOOKUP($A149,MA_KH!$A:$V,MA_KH!H$1,0)</f>
        <v>SG039</v>
      </c>
      <c r="AG149" s="96">
        <f>VALUE(Table1[[#This Row],[Số hóa đơn]])</f>
        <v>383</v>
      </c>
      <c r="AH149" s="94">
        <f>_xlfn.XLOOKUP(Table1[[#This Row],[Column1]],CTTT_Lotte!R:R,CTTT_Lotte!O:O)</f>
        <v>46034</v>
      </c>
    </row>
    <row r="150" spans="1:34" ht="25.5" hidden="1" customHeight="1" x14ac:dyDescent="0.2">
      <c r="A150" s="29" t="s">
        <v>10299</v>
      </c>
      <c r="B150" s="29" t="s">
        <v>355</v>
      </c>
      <c r="C150" s="35">
        <v>46037</v>
      </c>
      <c r="D150" s="29" t="s">
        <v>10894</v>
      </c>
      <c r="E150" s="35">
        <v>46036</v>
      </c>
      <c r="F150" s="29">
        <v>3033</v>
      </c>
      <c r="G150" s="29" t="s">
        <v>10895</v>
      </c>
      <c r="H150" s="36">
        <v>2233610</v>
      </c>
      <c r="I150" s="59">
        <v>0</v>
      </c>
      <c r="J150" s="36">
        <v>178689</v>
      </c>
      <c r="K150" s="36">
        <v>2412299</v>
      </c>
      <c r="L150" s="7" t="s">
        <v>11004</v>
      </c>
      <c r="M150" s="6">
        <v>46092</v>
      </c>
      <c r="O150" s="33">
        <f>IF(Table1[[#This Row],[Phân loại]]="Tồn đầu kỳ",Table1[[#This Row],[Tổng giá trị]],0)</f>
        <v>0</v>
      </c>
      <c r="P150" s="7">
        <f>IF(Table1[[#This Row],[Số còn phải thu ĐK]]&lt;&gt;0,0,IF(Table1[[#This Row],[Phân loại]]="Bán hàng",Table1[[#This Row],[Tổng giá trị]],-Table1[[#This Row],[Tổng giá trị]]))</f>
        <v>2412299</v>
      </c>
      <c r="Q150" s="33">
        <f t="shared" si="118"/>
        <v>2412299</v>
      </c>
      <c r="R150" s="7">
        <f>Table1[[#This Row],[Số còn phải thu ĐK]]+Table1[[#This Row],[Giá Trị HD sau CK]]-Table1[[#This Row],[Số tiền đã thu]]</f>
        <v>0</v>
      </c>
      <c r="S150" s="6">
        <f>IF(Table1[[#This Row],[Ngày hóa đơn]]&lt;&gt;"",Table1[[#This Row],[Ngày hóa đơn]],IF(Table1[[#This Row],[Ngày hạch toán]]&lt;&gt;"",Table1[[#This Row],[Ngày hạch toán]],""))</f>
        <v>46036</v>
      </c>
      <c r="T150" s="7"/>
      <c r="U150" s="6">
        <f>IF(Table1[[#This Row],[Ngày tính CN]]="","",S150+T150)</f>
        <v>46036</v>
      </c>
      <c r="V150" s="33">
        <f ca="1">IF(Table1[[#This Row],[Hạn thanh toán]]="","",IF((U150-NOW())&lt;0,0,(U150-NOW())))</f>
        <v>0</v>
      </c>
      <c r="W150" s="33"/>
      <c r="X150" s="33" t="str">
        <f t="shared" ca="1" si="119"/>
        <v/>
      </c>
      <c r="Y150" s="2" t="str">
        <f t="shared" si="120"/>
        <v>Đã thanh toán</v>
      </c>
      <c r="Z150" s="46">
        <f t="shared" si="116"/>
        <v>46036</v>
      </c>
      <c r="AA150" s="46">
        <f t="shared" si="117"/>
        <v>46092</v>
      </c>
      <c r="AD150" s="2" t="str">
        <f>VLOOKUP($A150,MA_KH!$A:$V,MA_KH!U$1,0)</f>
        <v>LOTTE</v>
      </c>
      <c r="AE150" s="2" t="str">
        <f>VLOOKUP($A150,MA_KH!$A:$V,MA_KH!V$1,0)</f>
        <v>CÔNG TY CỔ PHẦN TRUNG TÂM THƯƠNG MẠI LOTTE VIỆT NAM</v>
      </c>
      <c r="AF150" s="2" t="str">
        <f>VLOOKUP($A150,MA_KH!$A:$V,MA_KH!H$1,0)</f>
        <v>SG011</v>
      </c>
      <c r="AG150" s="96">
        <f>VALUE(Table1[[#This Row],[Số hóa đơn]])</f>
        <v>3033</v>
      </c>
      <c r="AH150" s="94">
        <f>_xlfn.XLOOKUP(Table1[[#This Row],[Column1]],CTTT_Lotte!R:R,CTTT_Lotte!O:O)</f>
        <v>46092</v>
      </c>
    </row>
    <row r="151" spans="1:34" ht="25.5" hidden="1" customHeight="1" x14ac:dyDescent="0.2">
      <c r="A151" s="29" t="s">
        <v>10288</v>
      </c>
      <c r="B151" s="29" t="s">
        <v>683</v>
      </c>
      <c r="C151" s="35">
        <v>46037</v>
      </c>
      <c r="D151" s="29" t="s">
        <v>10896</v>
      </c>
      <c r="E151" s="35">
        <v>46036</v>
      </c>
      <c r="F151" s="29">
        <v>3034</v>
      </c>
      <c r="G151" s="29" t="s">
        <v>10897</v>
      </c>
      <c r="H151" s="36">
        <v>2233610</v>
      </c>
      <c r="I151" s="59">
        <v>0</v>
      </c>
      <c r="J151" s="36">
        <v>178689</v>
      </c>
      <c r="K151" s="36">
        <v>2412299</v>
      </c>
      <c r="L151" s="7" t="s">
        <v>11004</v>
      </c>
      <c r="M151" s="6">
        <v>46092</v>
      </c>
      <c r="O151" s="33">
        <f>IF(Table1[[#This Row],[Phân loại]]="Tồn đầu kỳ",Table1[[#This Row],[Tổng giá trị]],0)</f>
        <v>0</v>
      </c>
      <c r="P151" s="7">
        <f>IF(Table1[[#This Row],[Số còn phải thu ĐK]]&lt;&gt;0,0,IF(Table1[[#This Row],[Phân loại]]="Bán hàng",Table1[[#This Row],[Tổng giá trị]],-Table1[[#This Row],[Tổng giá trị]]))</f>
        <v>2412299</v>
      </c>
      <c r="Q151" s="33">
        <f t="shared" si="118"/>
        <v>2412299</v>
      </c>
      <c r="R151" s="7">
        <f>Table1[[#This Row],[Số còn phải thu ĐK]]+Table1[[#This Row],[Giá Trị HD sau CK]]-Table1[[#This Row],[Số tiền đã thu]]</f>
        <v>0</v>
      </c>
      <c r="S151" s="6">
        <f>IF(Table1[[#This Row],[Ngày hóa đơn]]&lt;&gt;"",Table1[[#This Row],[Ngày hóa đơn]],IF(Table1[[#This Row],[Ngày hạch toán]]&lt;&gt;"",Table1[[#This Row],[Ngày hạch toán]],""))</f>
        <v>46036</v>
      </c>
      <c r="T151" s="7"/>
      <c r="U151" s="6">
        <f>IF(Table1[[#This Row],[Ngày tính CN]]="","",S151+T151)</f>
        <v>46036</v>
      </c>
      <c r="V151" s="33">
        <f ca="1">IF(Table1[[#This Row],[Hạn thanh toán]]="","",IF((U151-NOW())&lt;0,0,(U151-NOW())))</f>
        <v>0</v>
      </c>
      <c r="W151" s="33"/>
      <c r="X151" s="33" t="str">
        <f t="shared" ca="1" si="119"/>
        <v/>
      </c>
      <c r="Y151" s="2" t="str">
        <f t="shared" si="120"/>
        <v>Đã thanh toán</v>
      </c>
      <c r="Z151" s="46">
        <f t="shared" si="116"/>
        <v>46036</v>
      </c>
      <c r="AA151" s="46">
        <f t="shared" si="117"/>
        <v>46092</v>
      </c>
      <c r="AD151" s="2" t="str">
        <f>VLOOKUP($A151,MA_KH!$A:$V,MA_KH!U$1,0)</f>
        <v>LOTTE</v>
      </c>
      <c r="AE151" s="2" t="str">
        <f>VLOOKUP($A151,MA_KH!$A:$V,MA_KH!V$1,0)</f>
        <v>CÔNG TY CỔ PHẦN TRUNG TÂM THƯƠNG MẠI LOTTE VIỆT NAM</v>
      </c>
      <c r="AF151" s="2" t="str">
        <f>VLOOKUP($A151,MA_KH!$A:$V,MA_KH!H$1,0)</f>
        <v>SG011</v>
      </c>
      <c r="AG151" s="96">
        <f>VALUE(Table1[[#This Row],[Số hóa đơn]])</f>
        <v>3034</v>
      </c>
      <c r="AH151" s="94">
        <f>_xlfn.XLOOKUP(Table1[[#This Row],[Column1]],CTTT_Lotte!R:R,CTTT_Lotte!O:O)</f>
        <v>46092</v>
      </c>
    </row>
    <row r="152" spans="1:34" ht="25.5" hidden="1" customHeight="1" x14ac:dyDescent="0.2">
      <c r="A152" s="29" t="s">
        <v>10288</v>
      </c>
      <c r="B152" s="29" t="s">
        <v>683</v>
      </c>
      <c r="C152" s="35">
        <v>46037</v>
      </c>
      <c r="D152" s="29" t="s">
        <v>10898</v>
      </c>
      <c r="E152" s="35">
        <v>46036</v>
      </c>
      <c r="F152" s="29">
        <v>3035</v>
      </c>
      <c r="G152" s="29" t="s">
        <v>10899</v>
      </c>
      <c r="H152" s="36">
        <v>1551540</v>
      </c>
      <c r="I152" s="59">
        <v>0</v>
      </c>
      <c r="J152" s="36">
        <v>124123</v>
      </c>
      <c r="K152" s="36">
        <v>1675663</v>
      </c>
      <c r="L152" s="7" t="s">
        <v>11004</v>
      </c>
      <c r="M152" s="6">
        <v>46092</v>
      </c>
      <c r="O152" s="33">
        <f>IF(Table1[[#This Row],[Phân loại]]="Tồn đầu kỳ",Table1[[#This Row],[Tổng giá trị]],0)</f>
        <v>0</v>
      </c>
      <c r="P152" s="7">
        <f>IF(Table1[[#This Row],[Số còn phải thu ĐK]]&lt;&gt;0,0,IF(Table1[[#This Row],[Phân loại]]="Bán hàng",Table1[[#This Row],[Tổng giá trị]],-Table1[[#This Row],[Tổng giá trị]]))</f>
        <v>1675663</v>
      </c>
      <c r="Q152" s="33">
        <f t="shared" si="118"/>
        <v>1675663</v>
      </c>
      <c r="R152" s="7">
        <f>Table1[[#This Row],[Số còn phải thu ĐK]]+Table1[[#This Row],[Giá Trị HD sau CK]]-Table1[[#This Row],[Số tiền đã thu]]</f>
        <v>0</v>
      </c>
      <c r="S152" s="6">
        <f>IF(Table1[[#This Row],[Ngày hóa đơn]]&lt;&gt;"",Table1[[#This Row],[Ngày hóa đơn]],IF(Table1[[#This Row],[Ngày hạch toán]]&lt;&gt;"",Table1[[#This Row],[Ngày hạch toán]],""))</f>
        <v>46036</v>
      </c>
      <c r="T152" s="7"/>
      <c r="U152" s="6">
        <f>IF(Table1[[#This Row],[Ngày tính CN]]="","",S152+T152)</f>
        <v>46036</v>
      </c>
      <c r="V152" s="33">
        <f ca="1">IF(Table1[[#This Row],[Hạn thanh toán]]="","",IF((U152-NOW())&lt;0,0,(U152-NOW())))</f>
        <v>0</v>
      </c>
      <c r="W152" s="33"/>
      <c r="X152" s="33" t="str">
        <f t="shared" ca="1" si="119"/>
        <v/>
      </c>
      <c r="Y152" s="2" t="str">
        <f t="shared" si="120"/>
        <v>Đã thanh toán</v>
      </c>
      <c r="Z152" s="46">
        <f t="shared" si="116"/>
        <v>46036</v>
      </c>
      <c r="AA152" s="46">
        <f t="shared" si="117"/>
        <v>46092</v>
      </c>
      <c r="AD152" s="2" t="str">
        <f>VLOOKUP($A152,MA_KH!$A:$V,MA_KH!U$1,0)</f>
        <v>LOTTE</v>
      </c>
      <c r="AE152" s="2" t="str">
        <f>VLOOKUP($A152,MA_KH!$A:$V,MA_KH!V$1,0)</f>
        <v>CÔNG TY CỔ PHẦN TRUNG TÂM THƯƠNG MẠI LOTTE VIỆT NAM</v>
      </c>
      <c r="AF152" s="2" t="str">
        <f>VLOOKUP($A152,MA_KH!$A:$V,MA_KH!H$1,0)</f>
        <v>SG011</v>
      </c>
      <c r="AG152" s="96">
        <f>VALUE(Table1[[#This Row],[Số hóa đơn]])</f>
        <v>3035</v>
      </c>
      <c r="AH152" s="94">
        <f>_xlfn.XLOOKUP(Table1[[#This Row],[Column1]],CTTT_Lotte!R:R,CTTT_Lotte!O:O)</f>
        <v>46092</v>
      </c>
    </row>
    <row r="153" spans="1:34" ht="25.5" hidden="1" customHeight="1" x14ac:dyDescent="0.2">
      <c r="A153" s="29" t="s">
        <v>10301</v>
      </c>
      <c r="B153" s="29" t="s">
        <v>463</v>
      </c>
      <c r="C153" s="35">
        <v>46037</v>
      </c>
      <c r="D153" s="29" t="s">
        <v>10900</v>
      </c>
      <c r="E153" s="35">
        <v>46036</v>
      </c>
      <c r="F153" s="29">
        <v>3036</v>
      </c>
      <c r="G153" s="29" t="s">
        <v>10901</v>
      </c>
      <c r="H153" s="36">
        <v>2233610</v>
      </c>
      <c r="I153" s="59">
        <v>0</v>
      </c>
      <c r="J153" s="36">
        <v>178689</v>
      </c>
      <c r="K153" s="36">
        <v>2412299</v>
      </c>
      <c r="L153" s="7" t="s">
        <v>11004</v>
      </c>
      <c r="M153" s="6">
        <v>46092</v>
      </c>
      <c r="O153" s="33">
        <f>IF(Table1[[#This Row],[Phân loại]]="Tồn đầu kỳ",Table1[[#This Row],[Tổng giá trị]],0)</f>
        <v>0</v>
      </c>
      <c r="P153" s="7">
        <f>IF(Table1[[#This Row],[Số còn phải thu ĐK]]&lt;&gt;0,0,IF(Table1[[#This Row],[Phân loại]]="Bán hàng",Table1[[#This Row],[Tổng giá trị]],-Table1[[#This Row],[Tổng giá trị]]))</f>
        <v>2412299</v>
      </c>
      <c r="Q153" s="33">
        <f t="shared" si="118"/>
        <v>2412299</v>
      </c>
      <c r="R153" s="7">
        <f>Table1[[#This Row],[Số còn phải thu ĐK]]+Table1[[#This Row],[Giá Trị HD sau CK]]-Table1[[#This Row],[Số tiền đã thu]]</f>
        <v>0</v>
      </c>
      <c r="S153" s="6">
        <f>IF(Table1[[#This Row],[Ngày hóa đơn]]&lt;&gt;"",Table1[[#This Row],[Ngày hóa đơn]],IF(Table1[[#This Row],[Ngày hạch toán]]&lt;&gt;"",Table1[[#This Row],[Ngày hạch toán]],""))</f>
        <v>46036</v>
      </c>
      <c r="T153" s="7"/>
      <c r="U153" s="6">
        <f>IF(Table1[[#This Row],[Ngày tính CN]]="","",S153+T153)</f>
        <v>46036</v>
      </c>
      <c r="V153" s="33">
        <f ca="1">IF(Table1[[#This Row],[Hạn thanh toán]]="","",IF((U153-NOW())&lt;0,0,(U153-NOW())))</f>
        <v>0</v>
      </c>
      <c r="W153" s="33"/>
      <c r="X153" s="33" t="str">
        <f t="shared" ca="1" si="119"/>
        <v/>
      </c>
      <c r="Y153" s="2" t="str">
        <f t="shared" si="120"/>
        <v>Đã thanh toán</v>
      </c>
      <c r="Z153" s="46">
        <f t="shared" si="116"/>
        <v>46036</v>
      </c>
      <c r="AA153" s="46">
        <f t="shared" si="117"/>
        <v>46092</v>
      </c>
      <c r="AD153" s="2" t="str">
        <f>VLOOKUP($A153,MA_KH!$A:$V,MA_KH!U$1,0)</f>
        <v>LOTTE</v>
      </c>
      <c r="AE153" s="2" t="str">
        <f>VLOOKUP($A153,MA_KH!$A:$V,MA_KH!V$1,0)</f>
        <v>CÔNG TY CỔ PHẦN TRUNG TÂM THƯƠNG MẠI LOTTE VIỆT NAM</v>
      </c>
      <c r="AF153" s="2" t="str">
        <f>VLOOKUP($A153,MA_KH!$A:$V,MA_KH!H$1,0)</f>
        <v>SG002</v>
      </c>
      <c r="AG153" s="96">
        <f>VALUE(Table1[[#This Row],[Số hóa đơn]])</f>
        <v>3036</v>
      </c>
      <c r="AH153" s="94">
        <f>_xlfn.XLOOKUP(Table1[[#This Row],[Column1]],CTTT_Lotte!R:R,CTTT_Lotte!O:O)</f>
        <v>46092</v>
      </c>
    </row>
    <row r="154" spans="1:34" ht="25.5" hidden="1" customHeight="1" x14ac:dyDescent="0.2">
      <c r="A154" s="29" t="s">
        <v>10287</v>
      </c>
      <c r="B154" s="29" t="s">
        <v>612</v>
      </c>
      <c r="C154" s="35">
        <v>46037</v>
      </c>
      <c r="D154" s="29" t="s">
        <v>10902</v>
      </c>
      <c r="E154" s="35">
        <v>46036</v>
      </c>
      <c r="F154" s="29">
        <v>3037</v>
      </c>
      <c r="G154" s="29" t="s">
        <v>10903</v>
      </c>
      <c r="H154" s="36">
        <v>2233610</v>
      </c>
      <c r="I154" s="59">
        <v>0</v>
      </c>
      <c r="J154" s="36">
        <v>178689</v>
      </c>
      <c r="K154" s="36">
        <v>2412299</v>
      </c>
      <c r="L154" s="7" t="s">
        <v>11004</v>
      </c>
      <c r="M154" s="6">
        <v>46092</v>
      </c>
      <c r="O154" s="33">
        <f>IF(Table1[[#This Row],[Phân loại]]="Tồn đầu kỳ",Table1[[#This Row],[Tổng giá trị]],0)</f>
        <v>0</v>
      </c>
      <c r="P154" s="7">
        <f>IF(Table1[[#This Row],[Số còn phải thu ĐK]]&lt;&gt;0,0,IF(Table1[[#This Row],[Phân loại]]="Bán hàng",Table1[[#This Row],[Tổng giá trị]],-Table1[[#This Row],[Tổng giá trị]]))</f>
        <v>2412299</v>
      </c>
      <c r="Q154" s="33">
        <f t="shared" si="118"/>
        <v>2412299</v>
      </c>
      <c r="R154" s="7">
        <f>Table1[[#This Row],[Số còn phải thu ĐK]]+Table1[[#This Row],[Giá Trị HD sau CK]]-Table1[[#This Row],[Số tiền đã thu]]</f>
        <v>0</v>
      </c>
      <c r="S154" s="6">
        <f>IF(Table1[[#This Row],[Ngày hóa đơn]]&lt;&gt;"",Table1[[#This Row],[Ngày hóa đơn]],IF(Table1[[#This Row],[Ngày hạch toán]]&lt;&gt;"",Table1[[#This Row],[Ngày hạch toán]],""))</f>
        <v>46036</v>
      </c>
      <c r="T154" s="7"/>
      <c r="U154" s="6">
        <f>IF(Table1[[#This Row],[Ngày tính CN]]="","",S154+T154)</f>
        <v>46036</v>
      </c>
      <c r="V154" s="33">
        <f ca="1">IF(Table1[[#This Row],[Hạn thanh toán]]="","",IF((U154-NOW())&lt;0,0,(U154-NOW())))</f>
        <v>0</v>
      </c>
      <c r="W154" s="33"/>
      <c r="X154" s="33" t="str">
        <f t="shared" ca="1" si="119"/>
        <v/>
      </c>
      <c r="Y154" s="2" t="str">
        <f t="shared" si="120"/>
        <v>Đã thanh toán</v>
      </c>
      <c r="Z154" s="46">
        <f t="shared" si="116"/>
        <v>46036</v>
      </c>
      <c r="AA154" s="46">
        <f t="shared" si="117"/>
        <v>46092</v>
      </c>
      <c r="AD154" s="2" t="str">
        <f>VLOOKUP($A154,MA_KH!$A:$V,MA_KH!U$1,0)</f>
        <v>LOTTE</v>
      </c>
      <c r="AE154" s="2" t="str">
        <f>VLOOKUP($A154,MA_KH!$A:$V,MA_KH!V$1,0)</f>
        <v>CÔNG TY CỔ PHẦN TRUNG TÂM THƯƠNG MẠI LOTTE VIỆT NAM</v>
      </c>
      <c r="AF154" s="2" t="str">
        <f>VLOOKUP($A154,MA_KH!$A:$V,MA_KH!H$1,0)</f>
        <v>SG011</v>
      </c>
      <c r="AG154" s="96">
        <f>VALUE(Table1[[#This Row],[Số hóa đơn]])</f>
        <v>3037</v>
      </c>
      <c r="AH154" s="94">
        <f>_xlfn.XLOOKUP(Table1[[#This Row],[Column1]],CTTT_Lotte!R:R,CTTT_Lotte!O:O)</f>
        <v>46092</v>
      </c>
    </row>
    <row r="155" spans="1:34" ht="25.5" hidden="1" customHeight="1" x14ac:dyDescent="0.2">
      <c r="A155" s="29" t="s">
        <v>10289</v>
      </c>
      <c r="B155" s="29" t="s">
        <v>752</v>
      </c>
      <c r="C155" s="35">
        <v>46037</v>
      </c>
      <c r="D155" s="29" t="s">
        <v>10904</v>
      </c>
      <c r="E155" s="35">
        <v>46036</v>
      </c>
      <c r="F155" s="29">
        <v>3038</v>
      </c>
      <c r="G155" s="29" t="s">
        <v>10905</v>
      </c>
      <c r="H155" s="36">
        <v>2233610</v>
      </c>
      <c r="I155" s="59">
        <v>0</v>
      </c>
      <c r="J155" s="36">
        <v>178689</v>
      </c>
      <c r="K155" s="36">
        <v>2412299</v>
      </c>
      <c r="L155" s="7" t="s">
        <v>11004</v>
      </c>
      <c r="M155" s="6">
        <v>46092</v>
      </c>
      <c r="O155" s="33">
        <f>IF(Table1[[#This Row],[Phân loại]]="Tồn đầu kỳ",Table1[[#This Row],[Tổng giá trị]],0)</f>
        <v>0</v>
      </c>
      <c r="P155" s="7">
        <f>IF(Table1[[#This Row],[Số còn phải thu ĐK]]&lt;&gt;0,0,IF(Table1[[#This Row],[Phân loại]]="Bán hàng",Table1[[#This Row],[Tổng giá trị]],-Table1[[#This Row],[Tổng giá trị]]))</f>
        <v>2412299</v>
      </c>
      <c r="Q155" s="33">
        <f t="shared" si="118"/>
        <v>2412299</v>
      </c>
      <c r="R155" s="7">
        <f>Table1[[#This Row],[Số còn phải thu ĐK]]+Table1[[#This Row],[Giá Trị HD sau CK]]-Table1[[#This Row],[Số tiền đã thu]]</f>
        <v>0</v>
      </c>
      <c r="S155" s="6">
        <f>IF(Table1[[#This Row],[Ngày hóa đơn]]&lt;&gt;"",Table1[[#This Row],[Ngày hóa đơn]],IF(Table1[[#This Row],[Ngày hạch toán]]&lt;&gt;"",Table1[[#This Row],[Ngày hạch toán]],""))</f>
        <v>46036</v>
      </c>
      <c r="T155" s="7"/>
      <c r="U155" s="6">
        <f>IF(Table1[[#This Row],[Ngày tính CN]]="","",S155+T155)</f>
        <v>46036</v>
      </c>
      <c r="V155" s="33">
        <f ca="1">IF(Table1[[#This Row],[Hạn thanh toán]]="","",IF((U155-NOW())&lt;0,0,(U155-NOW())))</f>
        <v>0</v>
      </c>
      <c r="W155" s="33"/>
      <c r="X155" s="33" t="str">
        <f t="shared" ca="1" si="119"/>
        <v/>
      </c>
      <c r="Y155" s="2" t="str">
        <f t="shared" si="120"/>
        <v>Đã thanh toán</v>
      </c>
      <c r="Z155" s="46">
        <f t="shared" si="116"/>
        <v>46036</v>
      </c>
      <c r="AA155" s="46">
        <f t="shared" si="117"/>
        <v>46092</v>
      </c>
      <c r="AD155" s="2" t="str">
        <f>VLOOKUP($A155,MA_KH!$A:$V,MA_KH!U$1,0)</f>
        <v>LOTTE</v>
      </c>
      <c r="AE155" s="2" t="str">
        <f>VLOOKUP($A155,MA_KH!$A:$V,MA_KH!V$1,0)</f>
        <v>CÔNG TY CỔ PHẦN TRUNG TÂM THƯƠNG MẠI LOTTE VIỆT NAM</v>
      </c>
      <c r="AF155" s="2" t="str">
        <f>VLOOKUP($A155,MA_KH!$A:$V,MA_KH!H$1,0)</f>
        <v>SG011</v>
      </c>
      <c r="AG155" s="96">
        <f>VALUE(Table1[[#This Row],[Số hóa đơn]])</f>
        <v>3038</v>
      </c>
      <c r="AH155" s="94">
        <f>_xlfn.XLOOKUP(Table1[[#This Row],[Column1]],CTTT_Lotte!R:R,CTTT_Lotte!O:O)</f>
        <v>46092</v>
      </c>
    </row>
    <row r="156" spans="1:34" ht="25.5" customHeight="1" x14ac:dyDescent="0.2">
      <c r="A156" s="29" t="s">
        <v>10297</v>
      </c>
      <c r="B156" s="29" t="s">
        <v>439</v>
      </c>
      <c r="C156" s="35">
        <v>46037</v>
      </c>
      <c r="D156" s="29" t="s">
        <v>10906</v>
      </c>
      <c r="E156" s="35">
        <v>46037</v>
      </c>
      <c r="F156" s="29">
        <v>127</v>
      </c>
      <c r="G156" s="29" t="s">
        <v>10868</v>
      </c>
      <c r="H156" s="36">
        <v>508047</v>
      </c>
      <c r="I156" s="59">
        <v>0</v>
      </c>
      <c r="J156" s="36">
        <v>0</v>
      </c>
      <c r="K156" s="36">
        <v>508047</v>
      </c>
      <c r="L156" s="60" t="s">
        <v>11005</v>
      </c>
      <c r="M156" s="6">
        <v>46034</v>
      </c>
      <c r="O156" s="33">
        <f>IF(Table1[[#This Row],[Phân loại]]="Tồn đầu kỳ",Table1[[#This Row],[Tổng giá trị]],0)</f>
        <v>0</v>
      </c>
      <c r="P156" s="7">
        <f>IF(Table1[[#This Row],[Số còn phải thu ĐK]]&lt;&gt;0,0,IF(Table1[[#This Row],[Phân loại]]="Bán hàng",Table1[[#This Row],[Tổng giá trị]],-Table1[[#This Row],[Tổng giá trị]]))</f>
        <v>-508047</v>
      </c>
      <c r="Q156" s="33">
        <f t="shared" si="118"/>
        <v>-508047</v>
      </c>
      <c r="R156" s="7">
        <f>Table1[[#This Row],[Số còn phải thu ĐK]]+Table1[[#This Row],[Giá Trị HD sau CK]]-Table1[[#This Row],[Số tiền đã thu]]</f>
        <v>0</v>
      </c>
      <c r="S156" s="6">
        <f>IF(Table1[[#This Row],[Ngày hóa đơn]]&lt;&gt;"",Table1[[#This Row],[Ngày hóa đơn]],IF(Table1[[#This Row],[Ngày hạch toán]]&lt;&gt;"",Table1[[#This Row],[Ngày hạch toán]],""))</f>
        <v>46037</v>
      </c>
      <c r="T156" s="7"/>
      <c r="U156" s="6">
        <f>IF(Table1[[#This Row],[Ngày tính CN]]="","",S156+T156)</f>
        <v>46037</v>
      </c>
      <c r="V156" s="33">
        <f ca="1">IF(Table1[[#This Row],[Hạn thanh toán]]="","",IF((U156-NOW())&lt;0,0,(U156-NOW())))</f>
        <v>0</v>
      </c>
      <c r="W156" s="33"/>
      <c r="X156" s="33" t="str">
        <f t="shared" ca="1" si="119"/>
        <v/>
      </c>
      <c r="Y156" s="2" t="str">
        <f t="shared" si="120"/>
        <v>Đã thanh toán</v>
      </c>
      <c r="Z156" s="46">
        <f t="shared" si="116"/>
        <v>46037</v>
      </c>
      <c r="AA156" s="46">
        <f t="shared" si="117"/>
        <v>46034</v>
      </c>
      <c r="AD156" s="2" t="str">
        <f>VLOOKUP($A156,MA_KH!$A:$V,MA_KH!U$1,0)</f>
        <v>LOTTE</v>
      </c>
      <c r="AE156" s="2" t="str">
        <f>VLOOKUP($A156,MA_KH!$A:$V,MA_KH!V$1,0)</f>
        <v>CÔNG TY CỔ PHẦN TRUNG TÂM THƯƠNG MẠI LOTTE VIỆT NAM</v>
      </c>
      <c r="AF156" s="2" t="str">
        <f>VLOOKUP($A156,MA_KH!$A:$V,MA_KH!H$1,0)</f>
        <v>HN008</v>
      </c>
      <c r="AG156" s="96">
        <f>VALUE(Table1[[#This Row],[Số hóa đơn]])</f>
        <v>127</v>
      </c>
      <c r="AH156" s="94" t="e">
        <f>_xlfn.XLOOKUP(Table1[[#This Row],[Column1]],CTTT_Lotte!R:R,CTTT_Lotte!O:O)</f>
        <v>#N/A</v>
      </c>
    </row>
    <row r="157" spans="1:34" ht="25.5" customHeight="1" x14ac:dyDescent="0.2">
      <c r="A157" s="29" t="s">
        <v>10297</v>
      </c>
      <c r="B157" s="29" t="s">
        <v>439</v>
      </c>
      <c r="C157" s="35">
        <v>46037</v>
      </c>
      <c r="D157" s="29" t="s">
        <v>10906</v>
      </c>
      <c r="E157" s="35">
        <v>46037</v>
      </c>
      <c r="F157" s="29">
        <v>633</v>
      </c>
      <c r="G157" s="29" t="s">
        <v>10867</v>
      </c>
      <c r="H157" s="36">
        <v>155236</v>
      </c>
      <c r="I157" s="59">
        <v>0</v>
      </c>
      <c r="J157" s="36">
        <v>0</v>
      </c>
      <c r="K157" s="36">
        <v>155236</v>
      </c>
      <c r="L157" s="60" t="s">
        <v>11005</v>
      </c>
      <c r="M157" s="6">
        <v>46034</v>
      </c>
      <c r="O157" s="33">
        <f>IF(Table1[[#This Row],[Phân loại]]="Tồn đầu kỳ",Table1[[#This Row],[Tổng giá trị]],0)</f>
        <v>0</v>
      </c>
      <c r="P157" s="7">
        <f>IF(Table1[[#This Row],[Số còn phải thu ĐK]]&lt;&gt;0,0,IF(Table1[[#This Row],[Phân loại]]="Bán hàng",Table1[[#This Row],[Tổng giá trị]],-Table1[[#This Row],[Tổng giá trị]]))</f>
        <v>-155236</v>
      </c>
      <c r="Q157" s="33">
        <f t="shared" si="118"/>
        <v>-155236</v>
      </c>
      <c r="R157" s="7">
        <f>Table1[[#This Row],[Số còn phải thu ĐK]]+Table1[[#This Row],[Giá Trị HD sau CK]]-Table1[[#This Row],[Số tiền đã thu]]</f>
        <v>0</v>
      </c>
      <c r="S157" s="6">
        <f>IF(Table1[[#This Row],[Ngày hóa đơn]]&lt;&gt;"",Table1[[#This Row],[Ngày hóa đơn]],IF(Table1[[#This Row],[Ngày hạch toán]]&lt;&gt;"",Table1[[#This Row],[Ngày hạch toán]],""))</f>
        <v>46037</v>
      </c>
      <c r="T157" s="7"/>
      <c r="U157" s="6">
        <f>IF(Table1[[#This Row],[Ngày tính CN]]="","",S157+T157)</f>
        <v>46037</v>
      </c>
      <c r="V157" s="33">
        <f ca="1">IF(Table1[[#This Row],[Hạn thanh toán]]="","",IF((U157-NOW())&lt;0,0,(U157-NOW())))</f>
        <v>0</v>
      </c>
      <c r="W157" s="33"/>
      <c r="X157" s="33" t="str">
        <f t="shared" ca="1" si="119"/>
        <v/>
      </c>
      <c r="Y157" s="2" t="str">
        <f t="shared" si="120"/>
        <v>Đã thanh toán</v>
      </c>
      <c r="Z157" s="46">
        <f t="shared" si="116"/>
        <v>46037</v>
      </c>
      <c r="AA157" s="46">
        <f t="shared" si="117"/>
        <v>46034</v>
      </c>
      <c r="AD157" s="2" t="str">
        <f>VLOOKUP($A157,MA_KH!$A:$V,MA_KH!U$1,0)</f>
        <v>LOTTE</v>
      </c>
      <c r="AE157" s="2" t="str">
        <f>VLOOKUP($A157,MA_KH!$A:$V,MA_KH!V$1,0)</f>
        <v>CÔNG TY CỔ PHẦN TRUNG TÂM THƯƠNG MẠI LOTTE VIỆT NAM</v>
      </c>
      <c r="AF157" s="2" t="str">
        <f>VLOOKUP($A157,MA_KH!$A:$V,MA_KH!H$1,0)</f>
        <v>HN008</v>
      </c>
      <c r="AG157" s="96">
        <f>VALUE(Table1[[#This Row],[Số hóa đơn]])</f>
        <v>633</v>
      </c>
      <c r="AH157" s="94" t="e">
        <f>_xlfn.XLOOKUP(Table1[[#This Row],[Column1]],CTTT_Lotte!R:R,CTTT_Lotte!O:O)</f>
        <v>#N/A</v>
      </c>
    </row>
    <row r="158" spans="1:34" ht="25.5" hidden="1" customHeight="1" x14ac:dyDescent="0.2">
      <c r="A158" s="29" t="s">
        <v>10287</v>
      </c>
      <c r="B158" s="29" t="s">
        <v>612</v>
      </c>
      <c r="C158" s="35">
        <v>46037</v>
      </c>
      <c r="D158" s="29" t="s">
        <v>10907</v>
      </c>
      <c r="E158" s="35">
        <v>46035</v>
      </c>
      <c r="F158" s="29">
        <v>328</v>
      </c>
      <c r="G158" s="29" t="s">
        <v>10865</v>
      </c>
      <c r="H158" s="36">
        <v>589046</v>
      </c>
      <c r="I158" s="59">
        <v>0</v>
      </c>
      <c r="J158" s="36">
        <v>0</v>
      </c>
      <c r="K158" s="36">
        <v>589046</v>
      </c>
      <c r="L158" s="60" t="s">
        <v>11005</v>
      </c>
      <c r="M158" s="6">
        <v>46034</v>
      </c>
      <c r="O158" s="33">
        <f>IF(Table1[[#This Row],[Phân loại]]="Tồn đầu kỳ",Table1[[#This Row],[Tổng giá trị]],0)</f>
        <v>0</v>
      </c>
      <c r="P158" s="7">
        <f>IF(Table1[[#This Row],[Số còn phải thu ĐK]]&lt;&gt;0,0,IF(Table1[[#This Row],[Phân loại]]="Bán hàng",Table1[[#This Row],[Tổng giá trị]],-Table1[[#This Row],[Tổng giá trị]]))</f>
        <v>-589046</v>
      </c>
      <c r="Q158" s="33">
        <f t="shared" si="118"/>
        <v>-589046</v>
      </c>
      <c r="R158" s="7">
        <f>Table1[[#This Row],[Số còn phải thu ĐK]]+Table1[[#This Row],[Giá Trị HD sau CK]]-Table1[[#This Row],[Số tiền đã thu]]</f>
        <v>0</v>
      </c>
      <c r="S158" s="6">
        <f>IF(Table1[[#This Row],[Ngày hóa đơn]]&lt;&gt;"",Table1[[#This Row],[Ngày hóa đơn]],IF(Table1[[#This Row],[Ngày hạch toán]]&lt;&gt;"",Table1[[#This Row],[Ngày hạch toán]],""))</f>
        <v>46035</v>
      </c>
      <c r="T158" s="7"/>
      <c r="U158" s="6">
        <f>IF(Table1[[#This Row],[Ngày tính CN]]="","",S158+T158)</f>
        <v>46035</v>
      </c>
      <c r="V158" s="33">
        <f ca="1">IF(Table1[[#This Row],[Hạn thanh toán]]="","",IF((U158-NOW())&lt;0,0,(U158-NOW())))</f>
        <v>0</v>
      </c>
      <c r="W158" s="33"/>
      <c r="X158" s="33" t="str">
        <f t="shared" ca="1" si="119"/>
        <v/>
      </c>
      <c r="Y158" s="2" t="str">
        <f t="shared" si="120"/>
        <v>Đã thanh toán</v>
      </c>
      <c r="Z158" s="46">
        <f t="shared" si="116"/>
        <v>46035</v>
      </c>
      <c r="AA158" s="46">
        <f t="shared" si="117"/>
        <v>46034</v>
      </c>
      <c r="AD158" s="2" t="str">
        <f>VLOOKUP($A158,MA_KH!$A:$V,MA_KH!U$1,0)</f>
        <v>LOTTE</v>
      </c>
      <c r="AE158" s="2" t="str">
        <f>VLOOKUP($A158,MA_KH!$A:$V,MA_KH!V$1,0)</f>
        <v>CÔNG TY CỔ PHẦN TRUNG TÂM THƯƠNG MẠI LOTTE VIỆT NAM</v>
      </c>
      <c r="AF158" s="2" t="str">
        <f>VLOOKUP($A158,MA_KH!$A:$V,MA_KH!H$1,0)</f>
        <v>SG011</v>
      </c>
      <c r="AG158" s="96">
        <f>VALUE(Table1[[#This Row],[Số hóa đơn]])</f>
        <v>328</v>
      </c>
      <c r="AH158" s="94">
        <f>_xlfn.XLOOKUP(Table1[[#This Row],[Column1]],CTTT_Lotte!R:R,CTTT_Lotte!O:O)</f>
        <v>46034</v>
      </c>
    </row>
    <row r="159" spans="1:34" ht="25.5" hidden="1" customHeight="1" x14ac:dyDescent="0.2">
      <c r="A159" s="29" t="s">
        <v>10287</v>
      </c>
      <c r="B159" s="29" t="s">
        <v>612</v>
      </c>
      <c r="C159" s="35">
        <v>46037</v>
      </c>
      <c r="D159" s="29" t="s">
        <v>10907</v>
      </c>
      <c r="E159" s="35">
        <v>46035</v>
      </c>
      <c r="F159" s="29">
        <v>328</v>
      </c>
      <c r="G159" s="29" t="s">
        <v>10893</v>
      </c>
      <c r="H159" s="36">
        <v>2160000</v>
      </c>
      <c r="I159" s="59">
        <v>0</v>
      </c>
      <c r="J159" s="36">
        <v>0</v>
      </c>
      <c r="K159" s="36">
        <v>2160000</v>
      </c>
      <c r="L159" s="60" t="s">
        <v>11005</v>
      </c>
      <c r="M159" s="6">
        <v>46034</v>
      </c>
      <c r="O159" s="33">
        <f>IF(Table1[[#This Row],[Phân loại]]="Tồn đầu kỳ",Table1[[#This Row],[Tổng giá trị]],0)</f>
        <v>0</v>
      </c>
      <c r="P159" s="7">
        <f>IF(Table1[[#This Row],[Số còn phải thu ĐK]]&lt;&gt;0,0,IF(Table1[[#This Row],[Phân loại]]="Bán hàng",Table1[[#This Row],[Tổng giá trị]],-Table1[[#This Row],[Tổng giá trị]]))</f>
        <v>-2160000</v>
      </c>
      <c r="Q159" s="33">
        <f t="shared" si="118"/>
        <v>-2160000</v>
      </c>
      <c r="R159" s="7">
        <f>Table1[[#This Row],[Số còn phải thu ĐK]]+Table1[[#This Row],[Giá Trị HD sau CK]]-Table1[[#This Row],[Số tiền đã thu]]</f>
        <v>0</v>
      </c>
      <c r="S159" s="6">
        <f>IF(Table1[[#This Row],[Ngày hóa đơn]]&lt;&gt;"",Table1[[#This Row],[Ngày hóa đơn]],IF(Table1[[#This Row],[Ngày hạch toán]]&lt;&gt;"",Table1[[#This Row],[Ngày hạch toán]],""))</f>
        <v>46035</v>
      </c>
      <c r="T159" s="7"/>
      <c r="U159" s="6">
        <f>IF(Table1[[#This Row],[Ngày tính CN]]="","",S159+T159)</f>
        <v>46035</v>
      </c>
      <c r="V159" s="33">
        <f ca="1">IF(Table1[[#This Row],[Hạn thanh toán]]="","",IF((U159-NOW())&lt;0,0,(U159-NOW())))</f>
        <v>0</v>
      </c>
      <c r="W159" s="33"/>
      <c r="X159" s="33" t="str">
        <f t="shared" ca="1" si="119"/>
        <v/>
      </c>
      <c r="Y159" s="2" t="str">
        <f t="shared" si="120"/>
        <v>Đã thanh toán</v>
      </c>
      <c r="Z159" s="46">
        <f t="shared" si="116"/>
        <v>46035</v>
      </c>
      <c r="AA159" s="46">
        <f t="shared" si="117"/>
        <v>46034</v>
      </c>
      <c r="AD159" s="2" t="str">
        <f>VLOOKUP($A159,MA_KH!$A:$V,MA_KH!U$1,0)</f>
        <v>LOTTE</v>
      </c>
      <c r="AE159" s="2" t="str">
        <f>VLOOKUP($A159,MA_KH!$A:$V,MA_KH!V$1,0)</f>
        <v>CÔNG TY CỔ PHẦN TRUNG TÂM THƯƠNG MẠI LOTTE VIỆT NAM</v>
      </c>
      <c r="AF159" s="2" t="str">
        <f>VLOOKUP($A159,MA_KH!$A:$V,MA_KH!H$1,0)</f>
        <v>SG011</v>
      </c>
      <c r="AG159" s="96">
        <f>VALUE(Table1[[#This Row],[Số hóa đơn]])</f>
        <v>328</v>
      </c>
      <c r="AH159" s="94">
        <f>_xlfn.XLOOKUP(Table1[[#This Row],[Column1]],CTTT_Lotte!R:R,CTTT_Lotte!O:O)</f>
        <v>46034</v>
      </c>
    </row>
    <row r="160" spans="1:34" ht="25.5" customHeight="1" x14ac:dyDescent="0.2">
      <c r="A160" s="29" t="s">
        <v>10287</v>
      </c>
      <c r="B160" s="29" t="s">
        <v>612</v>
      </c>
      <c r="C160" s="35">
        <v>46037</v>
      </c>
      <c r="D160" s="29" t="s">
        <v>10907</v>
      </c>
      <c r="E160" s="35">
        <v>46037</v>
      </c>
      <c r="F160" s="29">
        <v>1098</v>
      </c>
      <c r="G160" s="29" t="s">
        <v>10864</v>
      </c>
      <c r="H160" s="36">
        <v>179986</v>
      </c>
      <c r="I160" s="59">
        <v>0</v>
      </c>
      <c r="J160" s="36">
        <v>0</v>
      </c>
      <c r="K160" s="36">
        <v>179986</v>
      </c>
      <c r="L160" s="60" t="s">
        <v>11005</v>
      </c>
      <c r="M160" s="6">
        <v>46034</v>
      </c>
      <c r="O160" s="33">
        <f>IF(Table1[[#This Row],[Phân loại]]="Tồn đầu kỳ",Table1[[#This Row],[Tổng giá trị]],0)</f>
        <v>0</v>
      </c>
      <c r="P160" s="7">
        <f>IF(Table1[[#This Row],[Số còn phải thu ĐK]]&lt;&gt;0,0,IF(Table1[[#This Row],[Phân loại]]="Bán hàng",Table1[[#This Row],[Tổng giá trị]],-Table1[[#This Row],[Tổng giá trị]]))</f>
        <v>-179986</v>
      </c>
      <c r="Q160" s="33">
        <f t="shared" si="118"/>
        <v>-179986</v>
      </c>
      <c r="R160" s="7">
        <f>Table1[[#This Row],[Số còn phải thu ĐK]]+Table1[[#This Row],[Giá Trị HD sau CK]]-Table1[[#This Row],[Số tiền đã thu]]</f>
        <v>0</v>
      </c>
      <c r="S160" s="6">
        <f>IF(Table1[[#This Row],[Ngày hóa đơn]]&lt;&gt;"",Table1[[#This Row],[Ngày hóa đơn]],IF(Table1[[#This Row],[Ngày hạch toán]]&lt;&gt;"",Table1[[#This Row],[Ngày hạch toán]],""))</f>
        <v>46037</v>
      </c>
      <c r="T160" s="7"/>
      <c r="U160" s="6">
        <f>IF(Table1[[#This Row],[Ngày tính CN]]="","",S160+T160)</f>
        <v>46037</v>
      </c>
      <c r="V160" s="33">
        <f ca="1">IF(Table1[[#This Row],[Hạn thanh toán]]="","",IF((U160-NOW())&lt;0,0,(U160-NOW())))</f>
        <v>0</v>
      </c>
      <c r="W160" s="33"/>
      <c r="X160" s="33" t="str">
        <f t="shared" ca="1" si="119"/>
        <v/>
      </c>
      <c r="Y160" s="2" t="str">
        <f t="shared" si="120"/>
        <v>Đã thanh toán</v>
      </c>
      <c r="Z160" s="46">
        <f t="shared" si="116"/>
        <v>46037</v>
      </c>
      <c r="AA160" s="46">
        <f t="shared" si="117"/>
        <v>46034</v>
      </c>
      <c r="AD160" s="2" t="str">
        <f>VLOOKUP($A160,MA_KH!$A:$V,MA_KH!U$1,0)</f>
        <v>LOTTE</v>
      </c>
      <c r="AE160" s="2" t="str">
        <f>VLOOKUP($A160,MA_KH!$A:$V,MA_KH!V$1,0)</f>
        <v>CÔNG TY CỔ PHẦN TRUNG TÂM THƯƠNG MẠI LOTTE VIỆT NAM</v>
      </c>
      <c r="AF160" s="2" t="str">
        <f>VLOOKUP($A160,MA_KH!$A:$V,MA_KH!H$1,0)</f>
        <v>SG011</v>
      </c>
      <c r="AG160" s="96">
        <f>VALUE(Table1[[#This Row],[Số hóa đơn]])</f>
        <v>1098</v>
      </c>
      <c r="AH160" s="94" t="e">
        <f>_xlfn.XLOOKUP(Table1[[#This Row],[Column1]],CTTT_Lotte!R:R,CTTT_Lotte!O:O)</f>
        <v>#N/A</v>
      </c>
    </row>
    <row r="161" spans="1:34" ht="25.5" hidden="1" customHeight="1" x14ac:dyDescent="0.2">
      <c r="A161" s="29" t="s">
        <v>10288</v>
      </c>
      <c r="B161" s="29" t="s">
        <v>683</v>
      </c>
      <c r="C161" s="35">
        <v>46037</v>
      </c>
      <c r="D161" s="29" t="s">
        <v>10908</v>
      </c>
      <c r="E161" s="35">
        <v>46037</v>
      </c>
      <c r="F161" s="29">
        <v>223</v>
      </c>
      <c r="G161" s="29" t="s">
        <v>10865</v>
      </c>
      <c r="H161" s="36">
        <v>480989</v>
      </c>
      <c r="I161" s="59">
        <v>0</v>
      </c>
      <c r="J161" s="36">
        <v>0</v>
      </c>
      <c r="K161" s="36">
        <v>480989</v>
      </c>
      <c r="L161" s="60" t="s">
        <v>11005</v>
      </c>
      <c r="M161" s="6">
        <v>46034</v>
      </c>
      <c r="O161" s="33">
        <f>IF(Table1[[#This Row],[Phân loại]]="Tồn đầu kỳ",Table1[[#This Row],[Tổng giá trị]],0)</f>
        <v>0</v>
      </c>
      <c r="P161" s="7">
        <f>IF(Table1[[#This Row],[Số còn phải thu ĐK]]&lt;&gt;0,0,IF(Table1[[#This Row],[Phân loại]]="Bán hàng",Table1[[#This Row],[Tổng giá trị]],-Table1[[#This Row],[Tổng giá trị]]))</f>
        <v>-480989</v>
      </c>
      <c r="Q161" s="33">
        <f t="shared" si="118"/>
        <v>-480989</v>
      </c>
      <c r="R161" s="7">
        <f>Table1[[#This Row],[Số còn phải thu ĐK]]+Table1[[#This Row],[Giá Trị HD sau CK]]-Table1[[#This Row],[Số tiền đã thu]]</f>
        <v>0</v>
      </c>
      <c r="S161" s="6">
        <f>IF(Table1[[#This Row],[Ngày hóa đơn]]&lt;&gt;"",Table1[[#This Row],[Ngày hóa đơn]],IF(Table1[[#This Row],[Ngày hạch toán]]&lt;&gt;"",Table1[[#This Row],[Ngày hạch toán]],""))</f>
        <v>46037</v>
      </c>
      <c r="T161" s="7"/>
      <c r="U161" s="6">
        <f>IF(Table1[[#This Row],[Ngày tính CN]]="","",S161+T161)</f>
        <v>46037</v>
      </c>
      <c r="V161" s="33">
        <f ca="1">IF(Table1[[#This Row],[Hạn thanh toán]]="","",IF((U161-NOW())&lt;0,0,(U161-NOW())))</f>
        <v>0</v>
      </c>
      <c r="W161" s="33"/>
      <c r="X161" s="33" t="str">
        <f t="shared" ca="1" si="119"/>
        <v/>
      </c>
      <c r="Y161" s="2" t="str">
        <f t="shared" si="120"/>
        <v>Đã thanh toán</v>
      </c>
      <c r="Z161" s="46">
        <f t="shared" si="116"/>
        <v>46037</v>
      </c>
      <c r="AA161" s="46">
        <f t="shared" si="117"/>
        <v>46034</v>
      </c>
      <c r="AD161" s="2" t="str">
        <f>VLOOKUP($A161,MA_KH!$A:$V,MA_KH!U$1,0)</f>
        <v>LOTTE</v>
      </c>
      <c r="AE161" s="2" t="str">
        <f>VLOOKUP($A161,MA_KH!$A:$V,MA_KH!V$1,0)</f>
        <v>CÔNG TY CỔ PHẦN TRUNG TÂM THƯƠNG MẠI LOTTE VIỆT NAM</v>
      </c>
      <c r="AF161" s="2" t="str">
        <f>VLOOKUP($A161,MA_KH!$A:$V,MA_KH!H$1,0)</f>
        <v>SG011</v>
      </c>
      <c r="AG161" s="96">
        <f>VALUE(Table1[[#This Row],[Số hóa đơn]])</f>
        <v>223</v>
      </c>
      <c r="AH161" s="94">
        <f>_xlfn.XLOOKUP(Table1[[#This Row],[Column1]],CTTT_Lotte!R:R,CTTT_Lotte!O:O)</f>
        <v>46034</v>
      </c>
    </row>
    <row r="162" spans="1:34" ht="25.5" customHeight="1" x14ac:dyDescent="0.2">
      <c r="A162" s="29" t="s">
        <v>10288</v>
      </c>
      <c r="B162" s="29" t="s">
        <v>683</v>
      </c>
      <c r="C162" s="35">
        <v>46037</v>
      </c>
      <c r="D162" s="29" t="s">
        <v>10908</v>
      </c>
      <c r="E162" s="35">
        <v>46037</v>
      </c>
      <c r="F162" s="29">
        <v>723</v>
      </c>
      <c r="G162" s="29" t="s">
        <v>10864</v>
      </c>
      <c r="H162" s="36">
        <v>146969</v>
      </c>
      <c r="I162" s="59">
        <v>0</v>
      </c>
      <c r="J162" s="36">
        <v>0</v>
      </c>
      <c r="K162" s="36">
        <v>146969</v>
      </c>
      <c r="L162" s="60" t="s">
        <v>11005</v>
      </c>
      <c r="M162" s="6">
        <v>46034</v>
      </c>
      <c r="O162" s="33">
        <f>IF(Table1[[#This Row],[Phân loại]]="Tồn đầu kỳ",Table1[[#This Row],[Tổng giá trị]],0)</f>
        <v>0</v>
      </c>
      <c r="P162" s="7">
        <f>IF(Table1[[#This Row],[Số còn phải thu ĐK]]&lt;&gt;0,0,IF(Table1[[#This Row],[Phân loại]]="Bán hàng",Table1[[#This Row],[Tổng giá trị]],-Table1[[#This Row],[Tổng giá trị]]))</f>
        <v>-146969</v>
      </c>
      <c r="Q162" s="33">
        <f t="shared" ref="Q162:Q183" si="121">IF(M162&lt;&gt;"",IF(O162&lt;&gt;0,O162,P162),0)</f>
        <v>-146969</v>
      </c>
      <c r="R162" s="7">
        <f>Table1[[#This Row],[Số còn phải thu ĐK]]+Table1[[#This Row],[Giá Trị HD sau CK]]-Table1[[#This Row],[Số tiền đã thu]]</f>
        <v>0</v>
      </c>
      <c r="S162" s="6">
        <f>IF(Table1[[#This Row],[Ngày hóa đơn]]&lt;&gt;"",Table1[[#This Row],[Ngày hóa đơn]],IF(Table1[[#This Row],[Ngày hạch toán]]&lt;&gt;"",Table1[[#This Row],[Ngày hạch toán]],""))</f>
        <v>46037</v>
      </c>
      <c r="T162" s="7"/>
      <c r="U162" s="6">
        <f>IF(Table1[[#This Row],[Ngày tính CN]]="","",S162+T162)</f>
        <v>46037</v>
      </c>
      <c r="V162" s="33">
        <f ca="1">IF(Table1[[#This Row],[Hạn thanh toán]]="","",IF((U162-NOW())&lt;0,0,(U162-NOW())))</f>
        <v>0</v>
      </c>
      <c r="W162" s="33"/>
      <c r="X162" s="33" t="str">
        <f t="shared" ref="X162:X183" ca="1" si="122">IF(OR(U162="",R162=0),"",IF((U162-NOW())&lt;0,-(U162-NOW()),0))</f>
        <v/>
      </c>
      <c r="Y162" s="2" t="str">
        <f t="shared" ref="Y162:Y183" si="123">IF(R162=0,"Đã thanh toán",IF(X162="","",IF(X162&lt;=0,"Chưa đến hạn thanh toán",IF(X162&lt;=30,"Nợ quá hạn 30 ngày",IF(X162&lt;=60,"Nợ quá hạn từ 30 ngày đến 60 ngày",IF(X162&lt;=90,"Nợ quá hạn từ 60 ngày đến 90 ngày",IF(X162&lt;=120,"Nợ quá hạn từ 90 ngày đến 120 ngày","Nợ quá hạn hơn 120 ngày có khả năng mất thanh toán")))))))</f>
        <v>Đã thanh toán</v>
      </c>
      <c r="Z162" s="46">
        <f t="shared" si="116"/>
        <v>46037</v>
      </c>
      <c r="AA162" s="46">
        <f t="shared" si="117"/>
        <v>46034</v>
      </c>
      <c r="AD162" s="2" t="str">
        <f>VLOOKUP($A162,MA_KH!$A:$V,MA_KH!U$1,0)</f>
        <v>LOTTE</v>
      </c>
      <c r="AE162" s="2" t="str">
        <f>VLOOKUP($A162,MA_KH!$A:$V,MA_KH!V$1,0)</f>
        <v>CÔNG TY CỔ PHẦN TRUNG TÂM THƯƠNG MẠI LOTTE VIỆT NAM</v>
      </c>
      <c r="AF162" s="2" t="str">
        <f>VLOOKUP($A162,MA_KH!$A:$V,MA_KH!H$1,0)</f>
        <v>SG011</v>
      </c>
      <c r="AG162" s="96">
        <f>VALUE(Table1[[#This Row],[Số hóa đơn]])</f>
        <v>723</v>
      </c>
      <c r="AH162" s="94" t="e">
        <f>_xlfn.XLOOKUP(Table1[[#This Row],[Column1]],CTTT_Lotte!R:R,CTTT_Lotte!O:O)</f>
        <v>#N/A</v>
      </c>
    </row>
    <row r="163" spans="1:34" ht="25.5" hidden="1" customHeight="1" x14ac:dyDescent="0.2">
      <c r="A163" s="29" t="s">
        <v>10290</v>
      </c>
      <c r="B163" s="29" t="s">
        <v>750</v>
      </c>
      <c r="C163" s="35">
        <v>46037</v>
      </c>
      <c r="D163" s="29" t="s">
        <v>10909</v>
      </c>
      <c r="E163" s="35">
        <v>46036</v>
      </c>
      <c r="F163" s="29">
        <v>209</v>
      </c>
      <c r="G163" s="29" t="s">
        <v>10865</v>
      </c>
      <c r="H163" s="36">
        <v>248134</v>
      </c>
      <c r="I163" s="59">
        <v>0</v>
      </c>
      <c r="J163" s="36">
        <v>0</v>
      </c>
      <c r="K163" s="36">
        <v>248134</v>
      </c>
      <c r="L163" s="60" t="s">
        <v>11005</v>
      </c>
      <c r="M163" s="6">
        <v>46034</v>
      </c>
      <c r="O163" s="33">
        <f>IF(Table1[[#This Row],[Phân loại]]="Tồn đầu kỳ",Table1[[#This Row],[Tổng giá trị]],0)</f>
        <v>0</v>
      </c>
      <c r="P163" s="7">
        <f>IF(Table1[[#This Row],[Số còn phải thu ĐK]]&lt;&gt;0,0,IF(Table1[[#This Row],[Phân loại]]="Bán hàng",Table1[[#This Row],[Tổng giá trị]],-Table1[[#This Row],[Tổng giá trị]]))</f>
        <v>-248134</v>
      </c>
      <c r="Q163" s="33">
        <f t="shared" si="121"/>
        <v>-248134</v>
      </c>
      <c r="R163" s="7">
        <f>Table1[[#This Row],[Số còn phải thu ĐK]]+Table1[[#This Row],[Giá Trị HD sau CK]]-Table1[[#This Row],[Số tiền đã thu]]</f>
        <v>0</v>
      </c>
      <c r="S163" s="6">
        <f>IF(Table1[[#This Row],[Ngày hóa đơn]]&lt;&gt;"",Table1[[#This Row],[Ngày hóa đơn]],IF(Table1[[#This Row],[Ngày hạch toán]]&lt;&gt;"",Table1[[#This Row],[Ngày hạch toán]],""))</f>
        <v>46036</v>
      </c>
      <c r="T163" s="7"/>
      <c r="U163" s="6">
        <f>IF(Table1[[#This Row],[Ngày tính CN]]="","",S163+T163)</f>
        <v>46036</v>
      </c>
      <c r="V163" s="33">
        <f ca="1">IF(Table1[[#This Row],[Hạn thanh toán]]="","",IF((U163-NOW())&lt;0,0,(U163-NOW())))</f>
        <v>0</v>
      </c>
      <c r="W163" s="33"/>
      <c r="X163" s="33" t="str">
        <f t="shared" ca="1" si="122"/>
        <v/>
      </c>
      <c r="Y163" s="2" t="str">
        <f t="shared" si="123"/>
        <v>Đã thanh toán</v>
      </c>
      <c r="Z163" s="46">
        <f t="shared" si="116"/>
        <v>46036</v>
      </c>
      <c r="AA163" s="46">
        <f t="shared" si="117"/>
        <v>46034</v>
      </c>
      <c r="AD163" s="2" t="str">
        <f>VLOOKUP($A163,MA_KH!$A:$V,MA_KH!U$1,0)</f>
        <v>LOTTE</v>
      </c>
      <c r="AE163" s="2" t="str">
        <f>VLOOKUP($A163,MA_KH!$A:$V,MA_KH!V$1,0)</f>
        <v>CÔNG TY CỔ PHẦN TRUNG TÂM THƯƠNG MẠI LOTTE VIỆT NAM</v>
      </c>
      <c r="AF163" s="2" t="str">
        <f>VLOOKUP($A163,MA_KH!$A:$V,MA_KH!H$1,0)</f>
        <v>SG002</v>
      </c>
      <c r="AG163" s="96">
        <f>VALUE(Table1[[#This Row],[Số hóa đơn]])</f>
        <v>209</v>
      </c>
      <c r="AH163" s="94">
        <f>_xlfn.XLOOKUP(Table1[[#This Row],[Column1]],CTTT_Lotte!R:R,CTTT_Lotte!O:O)</f>
        <v>46034</v>
      </c>
    </row>
    <row r="164" spans="1:34" ht="25.5" customHeight="1" x14ac:dyDescent="0.2">
      <c r="A164" s="29" t="s">
        <v>10290</v>
      </c>
      <c r="B164" s="29" t="s">
        <v>750</v>
      </c>
      <c r="C164" s="35">
        <v>46037</v>
      </c>
      <c r="D164" s="29" t="s">
        <v>10909</v>
      </c>
      <c r="E164" s="35">
        <v>46037</v>
      </c>
      <c r="F164" s="29">
        <v>656</v>
      </c>
      <c r="G164" s="29" t="s">
        <v>10864</v>
      </c>
      <c r="H164" s="36">
        <v>75819</v>
      </c>
      <c r="I164" s="59">
        <v>0</v>
      </c>
      <c r="J164" s="36">
        <v>0</v>
      </c>
      <c r="K164" s="36">
        <v>75819</v>
      </c>
      <c r="L164" s="60" t="s">
        <v>11005</v>
      </c>
      <c r="M164" s="6">
        <v>46034</v>
      </c>
      <c r="O164" s="33">
        <f>IF(Table1[[#This Row],[Phân loại]]="Tồn đầu kỳ",Table1[[#This Row],[Tổng giá trị]],0)</f>
        <v>0</v>
      </c>
      <c r="P164" s="7">
        <f>IF(Table1[[#This Row],[Số còn phải thu ĐK]]&lt;&gt;0,0,IF(Table1[[#This Row],[Phân loại]]="Bán hàng",Table1[[#This Row],[Tổng giá trị]],-Table1[[#This Row],[Tổng giá trị]]))</f>
        <v>-75819</v>
      </c>
      <c r="Q164" s="33">
        <f t="shared" si="121"/>
        <v>-75819</v>
      </c>
      <c r="R164" s="7">
        <f>Table1[[#This Row],[Số còn phải thu ĐK]]+Table1[[#This Row],[Giá Trị HD sau CK]]-Table1[[#This Row],[Số tiền đã thu]]</f>
        <v>0</v>
      </c>
      <c r="S164" s="6">
        <f>IF(Table1[[#This Row],[Ngày hóa đơn]]&lt;&gt;"",Table1[[#This Row],[Ngày hóa đơn]],IF(Table1[[#This Row],[Ngày hạch toán]]&lt;&gt;"",Table1[[#This Row],[Ngày hạch toán]],""))</f>
        <v>46037</v>
      </c>
      <c r="T164" s="7"/>
      <c r="U164" s="6">
        <f>IF(Table1[[#This Row],[Ngày tính CN]]="","",S164+T164)</f>
        <v>46037</v>
      </c>
      <c r="V164" s="33">
        <f ca="1">IF(Table1[[#This Row],[Hạn thanh toán]]="","",IF((U164-NOW())&lt;0,0,(U164-NOW())))</f>
        <v>0</v>
      </c>
      <c r="W164" s="33"/>
      <c r="X164" s="33" t="str">
        <f t="shared" ca="1" si="122"/>
        <v/>
      </c>
      <c r="Y164" s="2" t="str">
        <f t="shared" si="123"/>
        <v>Đã thanh toán</v>
      </c>
      <c r="Z164" s="46">
        <f t="shared" si="116"/>
        <v>46037</v>
      </c>
      <c r="AA164" s="46">
        <f t="shared" si="117"/>
        <v>46034</v>
      </c>
      <c r="AD164" s="2" t="str">
        <f>VLOOKUP($A164,MA_KH!$A:$V,MA_KH!U$1,0)</f>
        <v>LOTTE</v>
      </c>
      <c r="AE164" s="2" t="str">
        <f>VLOOKUP($A164,MA_KH!$A:$V,MA_KH!V$1,0)</f>
        <v>CÔNG TY CỔ PHẦN TRUNG TÂM THƯƠNG MẠI LOTTE VIỆT NAM</v>
      </c>
      <c r="AF164" s="2" t="str">
        <f>VLOOKUP($A164,MA_KH!$A:$V,MA_KH!H$1,0)</f>
        <v>SG002</v>
      </c>
      <c r="AG164" s="96">
        <f>VALUE(Table1[[#This Row],[Số hóa đơn]])</f>
        <v>656</v>
      </c>
      <c r="AH164" s="94" t="e">
        <f>_xlfn.XLOOKUP(Table1[[#This Row],[Column1]],CTTT_Lotte!R:R,CTTT_Lotte!O:O)</f>
        <v>#N/A</v>
      </c>
    </row>
    <row r="165" spans="1:34" ht="25.5" hidden="1" customHeight="1" x14ac:dyDescent="0.2">
      <c r="A165" s="29" t="s">
        <v>10286</v>
      </c>
      <c r="B165" s="29" t="s">
        <v>616</v>
      </c>
      <c r="C165" s="35">
        <v>46038</v>
      </c>
      <c r="D165" s="29" t="s">
        <v>10910</v>
      </c>
      <c r="E165" s="35">
        <v>46038</v>
      </c>
      <c r="F165" s="29">
        <v>3166</v>
      </c>
      <c r="G165" s="29" t="s">
        <v>10911</v>
      </c>
      <c r="H165" s="36">
        <v>1796725</v>
      </c>
      <c r="I165" s="59">
        <v>0</v>
      </c>
      <c r="J165" s="36">
        <v>143738</v>
      </c>
      <c r="K165" s="36">
        <v>1940463</v>
      </c>
      <c r="L165" s="7" t="s">
        <v>11004</v>
      </c>
      <c r="M165" s="6">
        <v>46092</v>
      </c>
      <c r="O165" s="33">
        <f>IF(Table1[[#This Row],[Phân loại]]="Tồn đầu kỳ",Table1[[#This Row],[Tổng giá trị]],0)</f>
        <v>0</v>
      </c>
      <c r="P165" s="7">
        <f>IF(Table1[[#This Row],[Số còn phải thu ĐK]]&lt;&gt;0,0,IF(Table1[[#This Row],[Phân loại]]="Bán hàng",Table1[[#This Row],[Tổng giá trị]],-Table1[[#This Row],[Tổng giá trị]]))</f>
        <v>1940463</v>
      </c>
      <c r="Q165" s="33">
        <f t="shared" si="121"/>
        <v>1940463</v>
      </c>
      <c r="R165" s="7">
        <f>Table1[[#This Row],[Số còn phải thu ĐK]]+Table1[[#This Row],[Giá Trị HD sau CK]]-Table1[[#This Row],[Số tiền đã thu]]</f>
        <v>0</v>
      </c>
      <c r="S165" s="6">
        <f>IF(Table1[[#This Row],[Ngày hóa đơn]]&lt;&gt;"",Table1[[#This Row],[Ngày hóa đơn]],IF(Table1[[#This Row],[Ngày hạch toán]]&lt;&gt;"",Table1[[#This Row],[Ngày hạch toán]],""))</f>
        <v>46038</v>
      </c>
      <c r="T165" s="7"/>
      <c r="U165" s="6">
        <f>IF(Table1[[#This Row],[Ngày tính CN]]="","",S165+T165)</f>
        <v>46038</v>
      </c>
      <c r="V165" s="33">
        <f ca="1">IF(Table1[[#This Row],[Hạn thanh toán]]="","",IF((U165-NOW())&lt;0,0,(U165-NOW())))</f>
        <v>0</v>
      </c>
      <c r="W165" s="33"/>
      <c r="X165" s="33" t="str">
        <f t="shared" ca="1" si="122"/>
        <v/>
      </c>
      <c r="Y165" s="2" t="str">
        <f t="shared" si="123"/>
        <v>Đã thanh toán</v>
      </c>
      <c r="Z165" s="46">
        <f t="shared" si="116"/>
        <v>46038</v>
      </c>
      <c r="AA165" s="46">
        <f t="shared" si="117"/>
        <v>46092</v>
      </c>
      <c r="AD165" s="2" t="str">
        <f>VLOOKUP($A165,MA_KH!$A:$V,MA_KH!U$1,0)</f>
        <v>LOTTE</v>
      </c>
      <c r="AE165" s="2" t="str">
        <f>VLOOKUP($A165,MA_KH!$A:$V,MA_KH!V$1,0)</f>
        <v>CÔNG TY CỔ PHẦN TRUNG TÂM THƯƠNG MẠI LOTTE VIỆT NAM</v>
      </c>
      <c r="AF165" s="2" t="str">
        <f>VLOOKUP($A165,MA_KH!$A:$V,MA_KH!H$1,0)</f>
        <v>SG002</v>
      </c>
      <c r="AG165" s="96">
        <f>VALUE(Table1[[#This Row],[Số hóa đơn]])</f>
        <v>3166</v>
      </c>
      <c r="AH165" s="94">
        <f>_xlfn.XLOOKUP(Table1[[#This Row],[Column1]],CTTT_Lotte!R:R,CTTT_Lotte!O:O)</f>
        <v>46092</v>
      </c>
    </row>
    <row r="166" spans="1:34" ht="25.5" hidden="1" customHeight="1" x14ac:dyDescent="0.2">
      <c r="A166" s="29" t="s">
        <v>10289</v>
      </c>
      <c r="B166" s="29" t="s">
        <v>752</v>
      </c>
      <c r="C166" s="35">
        <v>46039</v>
      </c>
      <c r="D166" s="29" t="s">
        <v>10912</v>
      </c>
      <c r="E166" s="35">
        <v>46038</v>
      </c>
      <c r="F166" s="29">
        <v>3220</v>
      </c>
      <c r="G166" s="29" t="s">
        <v>10913</v>
      </c>
      <c r="H166" s="36">
        <v>879080</v>
      </c>
      <c r="I166" s="59">
        <v>0</v>
      </c>
      <c r="J166" s="36">
        <v>70326</v>
      </c>
      <c r="K166" s="36">
        <v>949406</v>
      </c>
      <c r="L166" s="7" t="s">
        <v>11004</v>
      </c>
      <c r="M166" s="6">
        <v>46092</v>
      </c>
      <c r="O166" s="33">
        <f>IF(Table1[[#This Row],[Phân loại]]="Tồn đầu kỳ",Table1[[#This Row],[Tổng giá trị]],0)</f>
        <v>0</v>
      </c>
      <c r="P166" s="7">
        <f>IF(Table1[[#This Row],[Số còn phải thu ĐK]]&lt;&gt;0,0,IF(Table1[[#This Row],[Phân loại]]="Bán hàng",Table1[[#This Row],[Tổng giá trị]],-Table1[[#This Row],[Tổng giá trị]]))</f>
        <v>949406</v>
      </c>
      <c r="Q166" s="33">
        <f t="shared" si="121"/>
        <v>949406</v>
      </c>
      <c r="R166" s="7">
        <f>Table1[[#This Row],[Số còn phải thu ĐK]]+Table1[[#This Row],[Giá Trị HD sau CK]]-Table1[[#This Row],[Số tiền đã thu]]</f>
        <v>0</v>
      </c>
      <c r="S166" s="6">
        <f>IF(Table1[[#This Row],[Ngày hóa đơn]]&lt;&gt;"",Table1[[#This Row],[Ngày hóa đơn]],IF(Table1[[#This Row],[Ngày hạch toán]]&lt;&gt;"",Table1[[#This Row],[Ngày hạch toán]],""))</f>
        <v>46038</v>
      </c>
      <c r="T166" s="7"/>
      <c r="U166" s="6">
        <f>IF(Table1[[#This Row],[Ngày tính CN]]="","",S166+T166)</f>
        <v>46038</v>
      </c>
      <c r="V166" s="33">
        <f ca="1">IF(Table1[[#This Row],[Hạn thanh toán]]="","",IF((U166-NOW())&lt;0,0,(U166-NOW())))</f>
        <v>0</v>
      </c>
      <c r="W166" s="33"/>
      <c r="X166" s="33" t="str">
        <f t="shared" ca="1" si="122"/>
        <v/>
      </c>
      <c r="Y166" s="2" t="str">
        <f t="shared" si="123"/>
        <v>Đã thanh toán</v>
      </c>
      <c r="Z166" s="46">
        <f t="shared" si="116"/>
        <v>46038</v>
      </c>
      <c r="AA166" s="46">
        <f t="shared" si="117"/>
        <v>46092</v>
      </c>
      <c r="AD166" s="2" t="str">
        <f>VLOOKUP($A166,MA_KH!$A:$V,MA_KH!U$1,0)</f>
        <v>LOTTE</v>
      </c>
      <c r="AE166" s="2" t="str">
        <f>VLOOKUP($A166,MA_KH!$A:$V,MA_KH!V$1,0)</f>
        <v>CÔNG TY CỔ PHẦN TRUNG TÂM THƯƠNG MẠI LOTTE VIỆT NAM</v>
      </c>
      <c r="AF166" s="2" t="str">
        <f>VLOOKUP($A166,MA_KH!$A:$V,MA_KH!H$1,0)</f>
        <v>SG011</v>
      </c>
      <c r="AG166" s="96">
        <f>VALUE(Table1[[#This Row],[Số hóa đơn]])</f>
        <v>3220</v>
      </c>
      <c r="AH166" s="94">
        <f>_xlfn.XLOOKUP(Table1[[#This Row],[Column1]],CTTT_Lotte!R:R,CTTT_Lotte!O:O)</f>
        <v>46092</v>
      </c>
    </row>
    <row r="167" spans="1:34" ht="25.5" hidden="1" customHeight="1" x14ac:dyDescent="0.2">
      <c r="A167" s="29" t="s">
        <v>10293</v>
      </c>
      <c r="B167" s="29" t="s">
        <v>621</v>
      </c>
      <c r="C167" s="35">
        <v>46039</v>
      </c>
      <c r="D167" s="29" t="s">
        <v>10914</v>
      </c>
      <c r="E167" s="35">
        <v>46039</v>
      </c>
      <c r="F167" s="29">
        <v>3250</v>
      </c>
      <c r="G167" s="29" t="s">
        <v>10915</v>
      </c>
      <c r="H167" s="36">
        <v>1190660</v>
      </c>
      <c r="I167" s="59">
        <v>0</v>
      </c>
      <c r="J167" s="36">
        <v>95253</v>
      </c>
      <c r="K167" s="36">
        <v>1285913</v>
      </c>
      <c r="L167" s="7" t="s">
        <v>11004</v>
      </c>
      <c r="M167" s="6">
        <v>46092</v>
      </c>
      <c r="O167" s="33">
        <f>IF(Table1[[#This Row],[Phân loại]]="Tồn đầu kỳ",Table1[[#This Row],[Tổng giá trị]],0)</f>
        <v>0</v>
      </c>
      <c r="P167" s="7">
        <f>IF(Table1[[#This Row],[Số còn phải thu ĐK]]&lt;&gt;0,0,IF(Table1[[#This Row],[Phân loại]]="Bán hàng",Table1[[#This Row],[Tổng giá trị]],-Table1[[#This Row],[Tổng giá trị]]))</f>
        <v>1285913</v>
      </c>
      <c r="Q167" s="33">
        <f t="shared" si="121"/>
        <v>1285913</v>
      </c>
      <c r="R167" s="7">
        <f>Table1[[#This Row],[Số còn phải thu ĐK]]+Table1[[#This Row],[Giá Trị HD sau CK]]-Table1[[#This Row],[Số tiền đã thu]]</f>
        <v>0</v>
      </c>
      <c r="S167" s="6">
        <f>IF(Table1[[#This Row],[Ngày hóa đơn]]&lt;&gt;"",Table1[[#This Row],[Ngày hóa đơn]],IF(Table1[[#This Row],[Ngày hạch toán]]&lt;&gt;"",Table1[[#This Row],[Ngày hạch toán]],""))</f>
        <v>46039</v>
      </c>
      <c r="T167" s="7"/>
      <c r="U167" s="6">
        <f>IF(Table1[[#This Row],[Ngày tính CN]]="","",S167+T167)</f>
        <v>46039</v>
      </c>
      <c r="V167" s="33">
        <f ca="1">IF(Table1[[#This Row],[Hạn thanh toán]]="","",IF((U167-NOW())&lt;0,0,(U167-NOW())))</f>
        <v>0</v>
      </c>
      <c r="W167" s="33"/>
      <c r="X167" s="33" t="str">
        <f t="shared" ca="1" si="122"/>
        <v/>
      </c>
      <c r="Y167" s="2" t="str">
        <f t="shared" si="123"/>
        <v>Đã thanh toán</v>
      </c>
      <c r="Z167" s="46">
        <f t="shared" si="116"/>
        <v>46039</v>
      </c>
      <c r="AA167" s="46">
        <f t="shared" si="117"/>
        <v>46092</v>
      </c>
      <c r="AD167" s="2" t="str">
        <f>VLOOKUP($A167,MA_KH!$A:$V,MA_KH!U$1,0)</f>
        <v>LOTTE</v>
      </c>
      <c r="AE167" s="2" t="str">
        <f>VLOOKUP($A167,MA_KH!$A:$V,MA_KH!V$1,0)</f>
        <v>CÔNG TY CỔ PHẦN TRUNG TÂM THƯƠNG MẠI LOTTE VIỆT NAM</v>
      </c>
      <c r="AF167" s="2" t="str">
        <f>VLOOKUP($A167,MA_KH!$A:$V,MA_KH!H$1,0)</f>
        <v>SG009</v>
      </c>
      <c r="AG167" s="96">
        <f>VALUE(Table1[[#This Row],[Số hóa đơn]])</f>
        <v>3250</v>
      </c>
      <c r="AH167" s="94">
        <f>_xlfn.XLOOKUP(Table1[[#This Row],[Column1]],CTTT_Lotte!R:R,CTTT_Lotte!O:O)</f>
        <v>46092</v>
      </c>
    </row>
    <row r="168" spans="1:34" ht="25.5" hidden="1" customHeight="1" x14ac:dyDescent="0.2">
      <c r="A168" s="29" t="s">
        <v>10293</v>
      </c>
      <c r="B168" s="29" t="s">
        <v>621</v>
      </c>
      <c r="C168" s="35">
        <v>46039</v>
      </c>
      <c r="D168" s="29" t="s">
        <v>10916</v>
      </c>
      <c r="E168" s="35">
        <v>46039</v>
      </c>
      <c r="F168" s="29">
        <v>3251</v>
      </c>
      <c r="G168" s="29" t="s">
        <v>10917</v>
      </c>
      <c r="H168" s="36">
        <v>1190660</v>
      </c>
      <c r="I168" s="59">
        <v>0</v>
      </c>
      <c r="J168" s="36">
        <v>95253</v>
      </c>
      <c r="K168" s="36">
        <v>1285913</v>
      </c>
      <c r="L168" s="7" t="s">
        <v>11004</v>
      </c>
      <c r="M168" s="6">
        <v>46092</v>
      </c>
      <c r="O168" s="33">
        <f>IF(Table1[[#This Row],[Phân loại]]="Tồn đầu kỳ",Table1[[#This Row],[Tổng giá trị]],0)</f>
        <v>0</v>
      </c>
      <c r="P168" s="7">
        <f>IF(Table1[[#This Row],[Số còn phải thu ĐK]]&lt;&gt;0,0,IF(Table1[[#This Row],[Phân loại]]="Bán hàng",Table1[[#This Row],[Tổng giá trị]],-Table1[[#This Row],[Tổng giá trị]]))</f>
        <v>1285913</v>
      </c>
      <c r="Q168" s="33">
        <f t="shared" si="121"/>
        <v>1285913</v>
      </c>
      <c r="R168" s="7">
        <f>Table1[[#This Row],[Số còn phải thu ĐK]]+Table1[[#This Row],[Giá Trị HD sau CK]]-Table1[[#This Row],[Số tiền đã thu]]</f>
        <v>0</v>
      </c>
      <c r="S168" s="6">
        <f>IF(Table1[[#This Row],[Ngày hóa đơn]]&lt;&gt;"",Table1[[#This Row],[Ngày hóa đơn]],IF(Table1[[#This Row],[Ngày hạch toán]]&lt;&gt;"",Table1[[#This Row],[Ngày hạch toán]],""))</f>
        <v>46039</v>
      </c>
      <c r="T168" s="7"/>
      <c r="U168" s="6">
        <f>IF(Table1[[#This Row],[Ngày tính CN]]="","",S168+T168)</f>
        <v>46039</v>
      </c>
      <c r="V168" s="33">
        <f ca="1">IF(Table1[[#This Row],[Hạn thanh toán]]="","",IF((U168-NOW())&lt;0,0,(U168-NOW())))</f>
        <v>0</v>
      </c>
      <c r="W168" s="33"/>
      <c r="X168" s="33" t="str">
        <f t="shared" ca="1" si="122"/>
        <v/>
      </c>
      <c r="Y168" s="2" t="str">
        <f t="shared" si="123"/>
        <v>Đã thanh toán</v>
      </c>
      <c r="Z168" s="46">
        <f t="shared" si="116"/>
        <v>46039</v>
      </c>
      <c r="AA168" s="46">
        <f t="shared" si="117"/>
        <v>46092</v>
      </c>
      <c r="AD168" s="2" t="str">
        <f>VLOOKUP($A168,MA_KH!$A:$V,MA_KH!U$1,0)</f>
        <v>LOTTE</v>
      </c>
      <c r="AE168" s="2" t="str">
        <f>VLOOKUP($A168,MA_KH!$A:$V,MA_KH!V$1,0)</f>
        <v>CÔNG TY CỔ PHẦN TRUNG TÂM THƯƠNG MẠI LOTTE VIỆT NAM</v>
      </c>
      <c r="AF168" s="2" t="str">
        <f>VLOOKUP($A168,MA_KH!$A:$V,MA_KH!H$1,0)</f>
        <v>SG009</v>
      </c>
      <c r="AG168" s="96">
        <f>VALUE(Table1[[#This Row],[Số hóa đơn]])</f>
        <v>3251</v>
      </c>
      <c r="AH168" s="94">
        <f>_xlfn.XLOOKUP(Table1[[#This Row],[Column1]],CTTT_Lotte!R:R,CTTT_Lotte!O:O)</f>
        <v>46092</v>
      </c>
    </row>
    <row r="169" spans="1:34" ht="25.5" hidden="1" customHeight="1" x14ac:dyDescent="0.2">
      <c r="A169" s="29" t="s">
        <v>10291</v>
      </c>
      <c r="B169" s="29" t="s">
        <v>511</v>
      </c>
      <c r="C169" s="35">
        <v>46039</v>
      </c>
      <c r="D169" s="29" t="s">
        <v>10918</v>
      </c>
      <c r="E169" s="35">
        <v>46039</v>
      </c>
      <c r="F169" s="29">
        <v>3288</v>
      </c>
      <c r="G169" s="29" t="s">
        <v>10919</v>
      </c>
      <c r="H169" s="36">
        <v>5259560</v>
      </c>
      <c r="I169" s="59">
        <v>0</v>
      </c>
      <c r="J169" s="36">
        <v>420765</v>
      </c>
      <c r="K169" s="36">
        <v>5680325</v>
      </c>
      <c r="L169" s="7" t="s">
        <v>11004</v>
      </c>
      <c r="M169" s="6">
        <v>46092</v>
      </c>
      <c r="O169" s="33">
        <f>IF(Table1[[#This Row],[Phân loại]]="Tồn đầu kỳ",Table1[[#This Row],[Tổng giá trị]],0)</f>
        <v>0</v>
      </c>
      <c r="P169" s="7">
        <f>IF(Table1[[#This Row],[Số còn phải thu ĐK]]&lt;&gt;0,0,IF(Table1[[#This Row],[Phân loại]]="Bán hàng",Table1[[#This Row],[Tổng giá trị]],-Table1[[#This Row],[Tổng giá trị]]))</f>
        <v>5680325</v>
      </c>
      <c r="Q169" s="33">
        <f t="shared" si="121"/>
        <v>5680325</v>
      </c>
      <c r="R169" s="7">
        <f>Table1[[#This Row],[Số còn phải thu ĐK]]+Table1[[#This Row],[Giá Trị HD sau CK]]-Table1[[#This Row],[Số tiền đã thu]]</f>
        <v>0</v>
      </c>
      <c r="S169" s="6">
        <f>IF(Table1[[#This Row],[Ngày hóa đơn]]&lt;&gt;"",Table1[[#This Row],[Ngày hóa đơn]],IF(Table1[[#This Row],[Ngày hạch toán]]&lt;&gt;"",Table1[[#This Row],[Ngày hạch toán]],""))</f>
        <v>46039</v>
      </c>
      <c r="T169" s="7"/>
      <c r="U169" s="6">
        <f>IF(Table1[[#This Row],[Ngày tính CN]]="","",S169+T169)</f>
        <v>46039</v>
      </c>
      <c r="V169" s="33">
        <f ca="1">IF(Table1[[#This Row],[Hạn thanh toán]]="","",IF((U169-NOW())&lt;0,0,(U169-NOW())))</f>
        <v>0</v>
      </c>
      <c r="W169" s="33"/>
      <c r="X169" s="33" t="str">
        <f t="shared" ca="1" si="122"/>
        <v/>
      </c>
      <c r="Y169" s="2" t="str">
        <f t="shared" si="123"/>
        <v>Đã thanh toán</v>
      </c>
      <c r="Z169" s="46">
        <f t="shared" ref="Z169:Z212" si="124">IF(S169="","",S169)</f>
        <v>46039</v>
      </c>
      <c r="AA169" s="46">
        <f t="shared" ref="AA169:AA212" si="125">IF(M169="","",M169)</f>
        <v>46092</v>
      </c>
      <c r="AD169" s="2" t="str">
        <f>VLOOKUP($A169,MA_KH!$A:$V,MA_KH!U$1,0)</f>
        <v>LOTTE</v>
      </c>
      <c r="AE169" s="2" t="str">
        <f>VLOOKUP($A169,MA_KH!$A:$V,MA_KH!V$1,0)</f>
        <v>CÔNG TY CỔ PHẦN TRUNG TÂM THƯƠNG MẠI LOTTE VIỆT NAM</v>
      </c>
      <c r="AF169" s="2" t="str">
        <f>VLOOKUP($A169,MA_KH!$A:$V,MA_KH!H$1,0)</f>
        <v>SG023</v>
      </c>
      <c r="AG169" s="96">
        <f>VALUE(Table1[[#This Row],[Số hóa đơn]])</f>
        <v>3288</v>
      </c>
      <c r="AH169" s="94">
        <f>_xlfn.XLOOKUP(Table1[[#This Row],[Column1]],CTTT_Lotte!R:R,CTTT_Lotte!O:O)</f>
        <v>46092</v>
      </c>
    </row>
    <row r="170" spans="1:34" ht="25.5" hidden="1" customHeight="1" x14ac:dyDescent="0.2">
      <c r="A170" s="29" t="s">
        <v>10295</v>
      </c>
      <c r="B170" s="29" t="s">
        <v>560</v>
      </c>
      <c r="C170" s="35">
        <v>46039</v>
      </c>
      <c r="D170" s="29" t="s">
        <v>10920</v>
      </c>
      <c r="E170" s="35">
        <v>46039</v>
      </c>
      <c r="F170" s="29">
        <v>3915</v>
      </c>
      <c r="G170" s="29" t="s">
        <v>10921</v>
      </c>
      <c r="H170" s="36">
        <v>2233610</v>
      </c>
      <c r="I170" s="59">
        <v>0</v>
      </c>
      <c r="J170" s="36">
        <v>178689</v>
      </c>
      <c r="K170" s="36">
        <v>2412299</v>
      </c>
      <c r="L170" s="7" t="s">
        <v>11004</v>
      </c>
      <c r="M170" s="6">
        <v>46092</v>
      </c>
      <c r="O170" s="33">
        <f>IF(Table1[[#This Row],[Phân loại]]="Tồn đầu kỳ",Table1[[#This Row],[Tổng giá trị]],0)</f>
        <v>0</v>
      </c>
      <c r="P170" s="7">
        <f>IF(Table1[[#This Row],[Số còn phải thu ĐK]]&lt;&gt;0,0,IF(Table1[[#This Row],[Phân loại]]="Bán hàng",Table1[[#This Row],[Tổng giá trị]],-Table1[[#This Row],[Tổng giá trị]]))</f>
        <v>2412299</v>
      </c>
      <c r="Q170" s="33">
        <f t="shared" si="121"/>
        <v>2412299</v>
      </c>
      <c r="R170" s="7">
        <f>Table1[[#This Row],[Số còn phải thu ĐK]]+Table1[[#This Row],[Giá Trị HD sau CK]]-Table1[[#This Row],[Số tiền đã thu]]</f>
        <v>0</v>
      </c>
      <c r="S170" s="6">
        <f>IF(Table1[[#This Row],[Ngày hóa đơn]]&lt;&gt;"",Table1[[#This Row],[Ngày hóa đơn]],IF(Table1[[#This Row],[Ngày hạch toán]]&lt;&gt;"",Table1[[#This Row],[Ngày hạch toán]],""))</f>
        <v>46039</v>
      </c>
      <c r="T170" s="7"/>
      <c r="U170" s="6">
        <f>IF(Table1[[#This Row],[Ngày tính CN]]="","",S170+T170)</f>
        <v>46039</v>
      </c>
      <c r="V170" s="33">
        <f ca="1">IF(Table1[[#This Row],[Hạn thanh toán]]="","",IF((U170-NOW())&lt;0,0,(U170-NOW())))</f>
        <v>0</v>
      </c>
      <c r="W170" s="33"/>
      <c r="X170" s="33" t="str">
        <f t="shared" ca="1" si="122"/>
        <v/>
      </c>
      <c r="Y170" s="2" t="str">
        <f t="shared" si="123"/>
        <v>Đã thanh toán</v>
      </c>
      <c r="Z170" s="46">
        <f t="shared" si="124"/>
        <v>46039</v>
      </c>
      <c r="AA170" s="46">
        <f t="shared" si="125"/>
        <v>46092</v>
      </c>
      <c r="AD170" s="2" t="str">
        <f>VLOOKUP($A170,MA_KH!$A:$V,MA_KH!U$1,0)</f>
        <v>LOTTE</v>
      </c>
      <c r="AE170" s="2" t="str">
        <f>VLOOKUP($A170,MA_KH!$A:$V,MA_KH!V$1,0)</f>
        <v>CÔNG TY CỔ PHẦN TRUNG TÂM THƯƠNG MẠI LOTTE VIỆT NAM</v>
      </c>
      <c r="AF170" s="2" t="str">
        <f>VLOOKUP($A170,MA_KH!$A:$V,MA_KH!H$1,0)</f>
        <v>HN008</v>
      </c>
      <c r="AG170" s="96">
        <f>VALUE(Table1[[#This Row],[Số hóa đơn]])</f>
        <v>3915</v>
      </c>
      <c r="AH170" s="94">
        <f>_xlfn.XLOOKUP(Table1[[#This Row],[Column1]],CTTT_Lotte!R:R,CTTT_Lotte!O:O)</f>
        <v>46092</v>
      </c>
    </row>
    <row r="171" spans="1:34" ht="25.5" hidden="1" customHeight="1" x14ac:dyDescent="0.2">
      <c r="A171" s="29" t="s">
        <v>10297</v>
      </c>
      <c r="B171" s="29" t="s">
        <v>439</v>
      </c>
      <c r="C171" s="35">
        <v>46039</v>
      </c>
      <c r="D171" s="29" t="s">
        <v>10922</v>
      </c>
      <c r="E171" s="35">
        <v>46039</v>
      </c>
      <c r="F171" s="29">
        <v>3916</v>
      </c>
      <c r="G171" s="29" t="s">
        <v>10923</v>
      </c>
      <c r="H171" s="36">
        <v>2233610</v>
      </c>
      <c r="I171" s="59">
        <v>0</v>
      </c>
      <c r="J171" s="36">
        <v>178689</v>
      </c>
      <c r="K171" s="36">
        <v>2412299</v>
      </c>
      <c r="L171" s="7" t="s">
        <v>11004</v>
      </c>
      <c r="M171" s="6">
        <v>46092</v>
      </c>
      <c r="O171" s="33">
        <f>IF(Table1[[#This Row],[Phân loại]]="Tồn đầu kỳ",Table1[[#This Row],[Tổng giá trị]],0)</f>
        <v>0</v>
      </c>
      <c r="P171" s="7">
        <f>IF(Table1[[#This Row],[Số còn phải thu ĐK]]&lt;&gt;0,0,IF(Table1[[#This Row],[Phân loại]]="Bán hàng",Table1[[#This Row],[Tổng giá trị]],-Table1[[#This Row],[Tổng giá trị]]))</f>
        <v>2412299</v>
      </c>
      <c r="Q171" s="33">
        <f t="shared" si="121"/>
        <v>2412299</v>
      </c>
      <c r="R171" s="7">
        <f>Table1[[#This Row],[Số còn phải thu ĐK]]+Table1[[#This Row],[Giá Trị HD sau CK]]-Table1[[#This Row],[Số tiền đã thu]]</f>
        <v>0</v>
      </c>
      <c r="S171" s="6">
        <f>IF(Table1[[#This Row],[Ngày hóa đơn]]&lt;&gt;"",Table1[[#This Row],[Ngày hóa đơn]],IF(Table1[[#This Row],[Ngày hạch toán]]&lt;&gt;"",Table1[[#This Row],[Ngày hạch toán]],""))</f>
        <v>46039</v>
      </c>
      <c r="T171" s="7"/>
      <c r="U171" s="6">
        <f>IF(Table1[[#This Row],[Ngày tính CN]]="","",S171+T171)</f>
        <v>46039</v>
      </c>
      <c r="V171" s="33">
        <f ca="1">IF(Table1[[#This Row],[Hạn thanh toán]]="","",IF((U171-NOW())&lt;0,0,(U171-NOW())))</f>
        <v>0</v>
      </c>
      <c r="W171" s="33"/>
      <c r="X171" s="33" t="str">
        <f t="shared" ca="1" si="122"/>
        <v/>
      </c>
      <c r="Y171" s="2" t="str">
        <f t="shared" si="123"/>
        <v>Đã thanh toán</v>
      </c>
      <c r="Z171" s="46">
        <f t="shared" si="124"/>
        <v>46039</v>
      </c>
      <c r="AA171" s="46">
        <f t="shared" si="125"/>
        <v>46092</v>
      </c>
      <c r="AD171" s="2" t="str">
        <f>VLOOKUP($A171,MA_KH!$A:$V,MA_KH!U$1,0)</f>
        <v>LOTTE</v>
      </c>
      <c r="AE171" s="2" t="str">
        <f>VLOOKUP($A171,MA_KH!$A:$V,MA_KH!V$1,0)</f>
        <v>CÔNG TY CỔ PHẦN TRUNG TÂM THƯƠNG MẠI LOTTE VIỆT NAM</v>
      </c>
      <c r="AF171" s="2" t="str">
        <f>VLOOKUP($A171,MA_KH!$A:$V,MA_KH!H$1,0)</f>
        <v>HN008</v>
      </c>
      <c r="AG171" s="96">
        <f>VALUE(Table1[[#This Row],[Số hóa đơn]])</f>
        <v>3916</v>
      </c>
      <c r="AH171" s="94">
        <f>_xlfn.XLOOKUP(Table1[[#This Row],[Column1]],CTTT_Lotte!R:R,CTTT_Lotte!O:O)</f>
        <v>46092</v>
      </c>
    </row>
    <row r="172" spans="1:34" ht="25.5" hidden="1" customHeight="1" x14ac:dyDescent="0.2">
      <c r="A172" s="29" t="s">
        <v>10293</v>
      </c>
      <c r="B172" s="29" t="s">
        <v>621</v>
      </c>
      <c r="C172" s="35">
        <v>46041</v>
      </c>
      <c r="D172" s="29" t="s">
        <v>10924</v>
      </c>
      <c r="E172" s="35">
        <v>46035</v>
      </c>
      <c r="F172" s="29">
        <v>396</v>
      </c>
      <c r="G172" s="29" t="s">
        <v>10865</v>
      </c>
      <c r="H172" s="36">
        <v>2850663</v>
      </c>
      <c r="I172" s="59">
        <v>0</v>
      </c>
      <c r="J172" s="36">
        <v>0</v>
      </c>
      <c r="K172" s="36">
        <v>2850663</v>
      </c>
      <c r="L172" s="60" t="s">
        <v>11005</v>
      </c>
      <c r="M172" s="6">
        <v>46034</v>
      </c>
      <c r="O172" s="33">
        <f>IF(Table1[[#This Row],[Phân loại]]="Tồn đầu kỳ",Table1[[#This Row],[Tổng giá trị]],0)</f>
        <v>0</v>
      </c>
      <c r="P172" s="7">
        <f>IF(Table1[[#This Row],[Số còn phải thu ĐK]]&lt;&gt;0,0,IF(Table1[[#This Row],[Phân loại]]="Bán hàng",Table1[[#This Row],[Tổng giá trị]],-Table1[[#This Row],[Tổng giá trị]]))</f>
        <v>-2850663</v>
      </c>
      <c r="Q172" s="33">
        <f t="shared" si="121"/>
        <v>-2850663</v>
      </c>
      <c r="R172" s="7">
        <f>Table1[[#This Row],[Số còn phải thu ĐK]]+Table1[[#This Row],[Giá Trị HD sau CK]]-Table1[[#This Row],[Số tiền đã thu]]</f>
        <v>0</v>
      </c>
      <c r="S172" s="6">
        <f>IF(Table1[[#This Row],[Ngày hóa đơn]]&lt;&gt;"",Table1[[#This Row],[Ngày hóa đơn]],IF(Table1[[#This Row],[Ngày hạch toán]]&lt;&gt;"",Table1[[#This Row],[Ngày hạch toán]],""))</f>
        <v>46035</v>
      </c>
      <c r="T172" s="7"/>
      <c r="U172" s="6">
        <f>IF(Table1[[#This Row],[Ngày tính CN]]="","",S172+T172)</f>
        <v>46035</v>
      </c>
      <c r="V172" s="33">
        <f ca="1">IF(Table1[[#This Row],[Hạn thanh toán]]="","",IF((U172-NOW())&lt;0,0,(U172-NOW())))</f>
        <v>0</v>
      </c>
      <c r="W172" s="33"/>
      <c r="X172" s="33" t="str">
        <f t="shared" ca="1" si="122"/>
        <v/>
      </c>
      <c r="Y172" s="2" t="str">
        <f t="shared" si="123"/>
        <v>Đã thanh toán</v>
      </c>
      <c r="Z172" s="46">
        <f t="shared" si="124"/>
        <v>46035</v>
      </c>
      <c r="AA172" s="46">
        <f t="shared" si="125"/>
        <v>46034</v>
      </c>
      <c r="AD172" s="2" t="str">
        <f>VLOOKUP($A172,MA_KH!$A:$V,MA_KH!U$1,0)</f>
        <v>LOTTE</v>
      </c>
      <c r="AE172" s="2" t="str">
        <f>VLOOKUP($A172,MA_KH!$A:$V,MA_KH!V$1,0)</f>
        <v>CÔNG TY CỔ PHẦN TRUNG TÂM THƯƠNG MẠI LOTTE VIỆT NAM</v>
      </c>
      <c r="AF172" s="2" t="str">
        <f>VLOOKUP($A172,MA_KH!$A:$V,MA_KH!H$1,0)</f>
        <v>SG009</v>
      </c>
      <c r="AG172" s="96">
        <f>VALUE(Table1[[#This Row],[Số hóa đơn]])</f>
        <v>396</v>
      </c>
      <c r="AH172" s="94">
        <f>_xlfn.XLOOKUP(Table1[[#This Row],[Column1]],CTTT_Lotte!R:R,CTTT_Lotte!O:O)</f>
        <v>46034</v>
      </c>
    </row>
    <row r="173" spans="1:34" ht="25.5" hidden="1" customHeight="1" x14ac:dyDescent="0.2">
      <c r="A173" s="29" t="s">
        <v>10293</v>
      </c>
      <c r="B173" s="29" t="s">
        <v>621</v>
      </c>
      <c r="C173" s="35">
        <v>46041</v>
      </c>
      <c r="D173" s="29" t="s">
        <v>10924</v>
      </c>
      <c r="E173" s="35">
        <v>46035</v>
      </c>
      <c r="F173" s="29">
        <v>396</v>
      </c>
      <c r="G173" s="29" t="s">
        <v>10893</v>
      </c>
      <c r="H173" s="36">
        <v>2160000</v>
      </c>
      <c r="I173" s="59">
        <v>0</v>
      </c>
      <c r="J173" s="36">
        <v>0</v>
      </c>
      <c r="K173" s="36">
        <v>2160000</v>
      </c>
      <c r="L173" s="60" t="s">
        <v>11005</v>
      </c>
      <c r="M173" s="6">
        <v>46034</v>
      </c>
      <c r="O173" s="33">
        <f>IF(Table1[[#This Row],[Phân loại]]="Tồn đầu kỳ",Table1[[#This Row],[Tổng giá trị]],0)</f>
        <v>0</v>
      </c>
      <c r="P173" s="7">
        <f>IF(Table1[[#This Row],[Số còn phải thu ĐK]]&lt;&gt;0,0,IF(Table1[[#This Row],[Phân loại]]="Bán hàng",Table1[[#This Row],[Tổng giá trị]],-Table1[[#This Row],[Tổng giá trị]]))</f>
        <v>-2160000</v>
      </c>
      <c r="Q173" s="33">
        <f t="shared" si="121"/>
        <v>-2160000</v>
      </c>
      <c r="R173" s="7">
        <f>Table1[[#This Row],[Số còn phải thu ĐK]]+Table1[[#This Row],[Giá Trị HD sau CK]]-Table1[[#This Row],[Số tiền đã thu]]</f>
        <v>0</v>
      </c>
      <c r="S173" s="6">
        <f>IF(Table1[[#This Row],[Ngày hóa đơn]]&lt;&gt;"",Table1[[#This Row],[Ngày hóa đơn]],IF(Table1[[#This Row],[Ngày hạch toán]]&lt;&gt;"",Table1[[#This Row],[Ngày hạch toán]],""))</f>
        <v>46035</v>
      </c>
      <c r="T173" s="7"/>
      <c r="U173" s="6">
        <f>IF(Table1[[#This Row],[Ngày tính CN]]="","",S173+T173)</f>
        <v>46035</v>
      </c>
      <c r="V173" s="33">
        <f ca="1">IF(Table1[[#This Row],[Hạn thanh toán]]="","",IF((U173-NOW())&lt;0,0,(U173-NOW())))</f>
        <v>0</v>
      </c>
      <c r="W173" s="33"/>
      <c r="X173" s="33" t="str">
        <f t="shared" ca="1" si="122"/>
        <v/>
      </c>
      <c r="Y173" s="2" t="str">
        <f t="shared" si="123"/>
        <v>Đã thanh toán</v>
      </c>
      <c r="Z173" s="46">
        <f t="shared" si="124"/>
        <v>46035</v>
      </c>
      <c r="AA173" s="46">
        <f t="shared" si="125"/>
        <v>46034</v>
      </c>
      <c r="AD173" s="2" t="str">
        <f>VLOOKUP($A173,MA_KH!$A:$V,MA_KH!U$1,0)</f>
        <v>LOTTE</v>
      </c>
      <c r="AE173" s="2" t="str">
        <f>VLOOKUP($A173,MA_KH!$A:$V,MA_KH!V$1,0)</f>
        <v>CÔNG TY CỔ PHẦN TRUNG TÂM THƯƠNG MẠI LOTTE VIỆT NAM</v>
      </c>
      <c r="AF173" s="2" t="str">
        <f>VLOOKUP($A173,MA_KH!$A:$V,MA_KH!H$1,0)</f>
        <v>SG009</v>
      </c>
      <c r="AG173" s="96">
        <f>VALUE(Table1[[#This Row],[Số hóa đơn]])</f>
        <v>396</v>
      </c>
      <c r="AH173" s="94">
        <f>_xlfn.XLOOKUP(Table1[[#This Row],[Column1]],CTTT_Lotte!R:R,CTTT_Lotte!O:O)</f>
        <v>46034</v>
      </c>
    </row>
    <row r="174" spans="1:34" ht="25.5" customHeight="1" x14ac:dyDescent="0.2">
      <c r="A174" s="29" t="s">
        <v>10293</v>
      </c>
      <c r="B174" s="29" t="s">
        <v>621</v>
      </c>
      <c r="C174" s="35">
        <v>46041</v>
      </c>
      <c r="D174" s="29" t="s">
        <v>10924</v>
      </c>
      <c r="E174" s="35">
        <v>46041</v>
      </c>
      <c r="F174" s="29">
        <v>1279</v>
      </c>
      <c r="G174" s="29" t="s">
        <v>10864</v>
      </c>
      <c r="H174" s="36">
        <v>871036</v>
      </c>
      <c r="I174" s="59">
        <v>0</v>
      </c>
      <c r="J174" s="36">
        <v>0</v>
      </c>
      <c r="K174" s="36">
        <v>871036</v>
      </c>
      <c r="L174" s="60" t="s">
        <v>11005</v>
      </c>
      <c r="M174" s="6">
        <v>46034</v>
      </c>
      <c r="O174" s="33">
        <f>IF(Table1[[#This Row],[Phân loại]]="Tồn đầu kỳ",Table1[[#This Row],[Tổng giá trị]],0)</f>
        <v>0</v>
      </c>
      <c r="P174" s="7">
        <f>IF(Table1[[#This Row],[Số còn phải thu ĐK]]&lt;&gt;0,0,IF(Table1[[#This Row],[Phân loại]]="Bán hàng",Table1[[#This Row],[Tổng giá trị]],-Table1[[#This Row],[Tổng giá trị]]))</f>
        <v>-871036</v>
      </c>
      <c r="Q174" s="33">
        <f t="shared" si="121"/>
        <v>-871036</v>
      </c>
      <c r="R174" s="7">
        <f>Table1[[#This Row],[Số còn phải thu ĐK]]+Table1[[#This Row],[Giá Trị HD sau CK]]-Table1[[#This Row],[Số tiền đã thu]]</f>
        <v>0</v>
      </c>
      <c r="S174" s="6">
        <f>IF(Table1[[#This Row],[Ngày hóa đơn]]&lt;&gt;"",Table1[[#This Row],[Ngày hóa đơn]],IF(Table1[[#This Row],[Ngày hạch toán]]&lt;&gt;"",Table1[[#This Row],[Ngày hạch toán]],""))</f>
        <v>46041</v>
      </c>
      <c r="T174" s="7"/>
      <c r="U174" s="6">
        <f>IF(Table1[[#This Row],[Ngày tính CN]]="","",S174+T174)</f>
        <v>46041</v>
      </c>
      <c r="V174" s="33">
        <f ca="1">IF(Table1[[#This Row],[Hạn thanh toán]]="","",IF((U174-NOW())&lt;0,0,(U174-NOW())))</f>
        <v>0</v>
      </c>
      <c r="W174" s="33"/>
      <c r="X174" s="33" t="str">
        <f t="shared" ca="1" si="122"/>
        <v/>
      </c>
      <c r="Y174" s="2" t="str">
        <f t="shared" si="123"/>
        <v>Đã thanh toán</v>
      </c>
      <c r="Z174" s="46">
        <f t="shared" si="124"/>
        <v>46041</v>
      </c>
      <c r="AA174" s="46">
        <f t="shared" si="125"/>
        <v>46034</v>
      </c>
      <c r="AD174" s="2" t="str">
        <f>VLOOKUP($A174,MA_KH!$A:$V,MA_KH!U$1,0)</f>
        <v>LOTTE</v>
      </c>
      <c r="AE174" s="2" t="str">
        <f>VLOOKUP($A174,MA_KH!$A:$V,MA_KH!V$1,0)</f>
        <v>CÔNG TY CỔ PHẦN TRUNG TÂM THƯƠNG MẠI LOTTE VIỆT NAM</v>
      </c>
      <c r="AF174" s="2" t="str">
        <f>VLOOKUP($A174,MA_KH!$A:$V,MA_KH!H$1,0)</f>
        <v>SG009</v>
      </c>
      <c r="AG174" s="96">
        <f>VALUE(Table1[[#This Row],[Số hóa đơn]])</f>
        <v>1279</v>
      </c>
      <c r="AH174" s="94" t="e">
        <f>_xlfn.XLOOKUP(Table1[[#This Row],[Column1]],CTTT_Lotte!R:R,CTTT_Lotte!O:O)</f>
        <v>#N/A</v>
      </c>
    </row>
    <row r="175" spans="1:34" ht="25.5" hidden="1" customHeight="1" x14ac:dyDescent="0.2">
      <c r="A175" s="29" t="s">
        <v>10287</v>
      </c>
      <c r="B175" s="29" t="s">
        <v>612</v>
      </c>
      <c r="C175" s="35">
        <v>46042</v>
      </c>
      <c r="D175" s="29" t="s">
        <v>10925</v>
      </c>
      <c r="E175" s="35">
        <v>46041</v>
      </c>
      <c r="F175" s="29">
        <v>4014</v>
      </c>
      <c r="G175" s="29" t="s">
        <v>10926</v>
      </c>
      <c r="H175" s="36">
        <v>3104610</v>
      </c>
      <c r="I175" s="59">
        <v>0</v>
      </c>
      <c r="J175" s="36">
        <v>248369</v>
      </c>
      <c r="K175" s="36">
        <v>3352979</v>
      </c>
      <c r="L175" s="7" t="s">
        <v>11004</v>
      </c>
      <c r="M175" s="6">
        <v>46092</v>
      </c>
      <c r="O175" s="33">
        <f>IF(Table1[[#This Row],[Phân loại]]="Tồn đầu kỳ",Table1[[#This Row],[Tổng giá trị]],0)</f>
        <v>0</v>
      </c>
      <c r="P175" s="7">
        <f>IF(Table1[[#This Row],[Số còn phải thu ĐK]]&lt;&gt;0,0,IF(Table1[[#This Row],[Phân loại]]="Bán hàng",Table1[[#This Row],[Tổng giá trị]],-Table1[[#This Row],[Tổng giá trị]]))</f>
        <v>3352979</v>
      </c>
      <c r="Q175" s="33">
        <f t="shared" si="121"/>
        <v>3352979</v>
      </c>
      <c r="R175" s="7">
        <f>Table1[[#This Row],[Số còn phải thu ĐK]]+Table1[[#This Row],[Giá Trị HD sau CK]]-Table1[[#This Row],[Số tiền đã thu]]</f>
        <v>0</v>
      </c>
      <c r="S175" s="6">
        <f>IF(Table1[[#This Row],[Ngày hóa đơn]]&lt;&gt;"",Table1[[#This Row],[Ngày hóa đơn]],IF(Table1[[#This Row],[Ngày hạch toán]]&lt;&gt;"",Table1[[#This Row],[Ngày hạch toán]],""))</f>
        <v>46041</v>
      </c>
      <c r="T175" s="7"/>
      <c r="U175" s="6">
        <f>IF(Table1[[#This Row],[Ngày tính CN]]="","",S175+T175)</f>
        <v>46041</v>
      </c>
      <c r="V175" s="33">
        <f ca="1">IF(Table1[[#This Row],[Hạn thanh toán]]="","",IF((U175-NOW())&lt;0,0,(U175-NOW())))</f>
        <v>0</v>
      </c>
      <c r="W175" s="33"/>
      <c r="X175" s="33" t="str">
        <f t="shared" ca="1" si="122"/>
        <v/>
      </c>
      <c r="Y175" s="2" t="str">
        <f t="shared" si="123"/>
        <v>Đã thanh toán</v>
      </c>
      <c r="Z175" s="46">
        <f t="shared" si="124"/>
        <v>46041</v>
      </c>
      <c r="AA175" s="46">
        <f t="shared" si="125"/>
        <v>46092</v>
      </c>
      <c r="AD175" s="2" t="str">
        <f>VLOOKUP($A175,MA_KH!$A:$V,MA_KH!U$1,0)</f>
        <v>LOTTE</v>
      </c>
      <c r="AE175" s="2" t="str">
        <f>VLOOKUP($A175,MA_KH!$A:$V,MA_KH!V$1,0)</f>
        <v>CÔNG TY CỔ PHẦN TRUNG TÂM THƯƠNG MẠI LOTTE VIỆT NAM</v>
      </c>
      <c r="AF175" s="2" t="str">
        <f>VLOOKUP($A175,MA_KH!$A:$V,MA_KH!H$1,0)</f>
        <v>SG011</v>
      </c>
      <c r="AG175" s="96">
        <f>VALUE(Table1[[#This Row],[Số hóa đơn]])</f>
        <v>4014</v>
      </c>
      <c r="AH175" s="94">
        <f>_xlfn.XLOOKUP(Table1[[#This Row],[Column1]],CTTT_Lotte!R:R,CTTT_Lotte!O:O)</f>
        <v>46092</v>
      </c>
    </row>
    <row r="176" spans="1:34" ht="25.5" hidden="1" customHeight="1" x14ac:dyDescent="0.2">
      <c r="A176" s="29" t="s">
        <v>10299</v>
      </c>
      <c r="B176" s="29" t="s">
        <v>355</v>
      </c>
      <c r="C176" s="35">
        <v>46042</v>
      </c>
      <c r="D176" s="29" t="s">
        <v>10927</v>
      </c>
      <c r="E176" s="35">
        <v>46041</v>
      </c>
      <c r="F176" s="29">
        <v>4015</v>
      </c>
      <c r="G176" s="29" t="s">
        <v>10928</v>
      </c>
      <c r="H176" s="36">
        <v>5174350</v>
      </c>
      <c r="I176" s="59">
        <v>0</v>
      </c>
      <c r="J176" s="36">
        <v>413948</v>
      </c>
      <c r="K176" s="36">
        <v>5588298</v>
      </c>
      <c r="L176" s="7" t="s">
        <v>11004</v>
      </c>
      <c r="M176" s="6">
        <v>46092</v>
      </c>
      <c r="O176" s="33">
        <f>IF(Table1[[#This Row],[Phân loại]]="Tồn đầu kỳ",Table1[[#This Row],[Tổng giá trị]],0)</f>
        <v>0</v>
      </c>
      <c r="P176" s="7">
        <f>IF(Table1[[#This Row],[Số còn phải thu ĐK]]&lt;&gt;0,0,IF(Table1[[#This Row],[Phân loại]]="Bán hàng",Table1[[#This Row],[Tổng giá trị]],-Table1[[#This Row],[Tổng giá trị]]))</f>
        <v>5588298</v>
      </c>
      <c r="Q176" s="33">
        <f t="shared" si="121"/>
        <v>5588298</v>
      </c>
      <c r="R176" s="7">
        <f>Table1[[#This Row],[Số còn phải thu ĐK]]+Table1[[#This Row],[Giá Trị HD sau CK]]-Table1[[#This Row],[Số tiền đã thu]]</f>
        <v>0</v>
      </c>
      <c r="S176" s="6">
        <f>IF(Table1[[#This Row],[Ngày hóa đơn]]&lt;&gt;"",Table1[[#This Row],[Ngày hóa đơn]],IF(Table1[[#This Row],[Ngày hạch toán]]&lt;&gt;"",Table1[[#This Row],[Ngày hạch toán]],""))</f>
        <v>46041</v>
      </c>
      <c r="T176" s="7"/>
      <c r="U176" s="6">
        <f>IF(Table1[[#This Row],[Ngày tính CN]]="","",S176+T176)</f>
        <v>46041</v>
      </c>
      <c r="V176" s="33">
        <f ca="1">IF(Table1[[#This Row],[Hạn thanh toán]]="","",IF((U176-NOW())&lt;0,0,(U176-NOW())))</f>
        <v>0</v>
      </c>
      <c r="W176" s="33"/>
      <c r="X176" s="33" t="str">
        <f t="shared" ca="1" si="122"/>
        <v/>
      </c>
      <c r="Y176" s="2" t="str">
        <f t="shared" si="123"/>
        <v>Đã thanh toán</v>
      </c>
      <c r="Z176" s="46">
        <f t="shared" si="124"/>
        <v>46041</v>
      </c>
      <c r="AA176" s="46">
        <f t="shared" si="125"/>
        <v>46092</v>
      </c>
      <c r="AD176" s="2" t="str">
        <f>VLOOKUP($A176,MA_KH!$A:$V,MA_KH!U$1,0)</f>
        <v>LOTTE</v>
      </c>
      <c r="AE176" s="2" t="str">
        <f>VLOOKUP($A176,MA_KH!$A:$V,MA_KH!V$1,0)</f>
        <v>CÔNG TY CỔ PHẦN TRUNG TÂM THƯƠNG MẠI LOTTE VIỆT NAM</v>
      </c>
      <c r="AF176" s="2" t="str">
        <f>VLOOKUP($A176,MA_KH!$A:$V,MA_KH!H$1,0)</f>
        <v>SG011</v>
      </c>
      <c r="AG176" s="96">
        <f>VALUE(Table1[[#This Row],[Số hóa đơn]])</f>
        <v>4015</v>
      </c>
      <c r="AH176" s="94">
        <f>_xlfn.XLOOKUP(Table1[[#This Row],[Column1]],CTTT_Lotte!R:R,CTTT_Lotte!O:O)</f>
        <v>46092</v>
      </c>
    </row>
    <row r="177" spans="1:34" ht="25.5" hidden="1" customHeight="1" x14ac:dyDescent="0.2">
      <c r="A177" s="29" t="s">
        <v>10301</v>
      </c>
      <c r="B177" s="29" t="s">
        <v>463</v>
      </c>
      <c r="C177" s="35">
        <v>46042</v>
      </c>
      <c r="D177" s="29" t="s">
        <v>10929</v>
      </c>
      <c r="E177" s="35">
        <v>46041</v>
      </c>
      <c r="F177" s="29">
        <v>4016</v>
      </c>
      <c r="G177" s="29" t="s">
        <v>10930</v>
      </c>
      <c r="H177" s="36">
        <v>4105730</v>
      </c>
      <c r="I177" s="59">
        <v>0</v>
      </c>
      <c r="J177" s="36">
        <v>328458</v>
      </c>
      <c r="K177" s="36">
        <v>4434188</v>
      </c>
      <c r="L177" s="7" t="s">
        <v>11004</v>
      </c>
      <c r="M177" s="6">
        <v>46092</v>
      </c>
      <c r="O177" s="33">
        <f>IF(Table1[[#This Row],[Phân loại]]="Tồn đầu kỳ",Table1[[#This Row],[Tổng giá trị]],0)</f>
        <v>0</v>
      </c>
      <c r="P177" s="7">
        <f>IF(Table1[[#This Row],[Số còn phải thu ĐK]]&lt;&gt;0,0,IF(Table1[[#This Row],[Phân loại]]="Bán hàng",Table1[[#This Row],[Tổng giá trị]],-Table1[[#This Row],[Tổng giá trị]]))</f>
        <v>4434188</v>
      </c>
      <c r="Q177" s="33">
        <f t="shared" si="121"/>
        <v>4434188</v>
      </c>
      <c r="R177" s="7">
        <f>Table1[[#This Row],[Số còn phải thu ĐK]]+Table1[[#This Row],[Giá Trị HD sau CK]]-Table1[[#This Row],[Số tiền đã thu]]</f>
        <v>0</v>
      </c>
      <c r="S177" s="6">
        <f>IF(Table1[[#This Row],[Ngày hóa đơn]]&lt;&gt;"",Table1[[#This Row],[Ngày hóa đơn]],IF(Table1[[#This Row],[Ngày hạch toán]]&lt;&gt;"",Table1[[#This Row],[Ngày hạch toán]],""))</f>
        <v>46041</v>
      </c>
      <c r="T177" s="7"/>
      <c r="U177" s="6">
        <f>IF(Table1[[#This Row],[Ngày tính CN]]="","",S177+T177)</f>
        <v>46041</v>
      </c>
      <c r="V177" s="33">
        <f ca="1">IF(Table1[[#This Row],[Hạn thanh toán]]="","",IF((U177-NOW())&lt;0,0,(U177-NOW())))</f>
        <v>0</v>
      </c>
      <c r="W177" s="33"/>
      <c r="X177" s="33" t="str">
        <f t="shared" ca="1" si="122"/>
        <v/>
      </c>
      <c r="Y177" s="2" t="str">
        <f t="shared" si="123"/>
        <v>Đã thanh toán</v>
      </c>
      <c r="Z177" s="46">
        <f t="shared" si="124"/>
        <v>46041</v>
      </c>
      <c r="AA177" s="46">
        <f t="shared" si="125"/>
        <v>46092</v>
      </c>
      <c r="AD177" s="2" t="str">
        <f>VLOOKUP($A177,MA_KH!$A:$V,MA_KH!U$1,0)</f>
        <v>LOTTE</v>
      </c>
      <c r="AE177" s="2" t="str">
        <f>VLOOKUP($A177,MA_KH!$A:$V,MA_KH!V$1,0)</f>
        <v>CÔNG TY CỔ PHẦN TRUNG TÂM THƯƠNG MẠI LOTTE VIỆT NAM</v>
      </c>
      <c r="AF177" s="2" t="str">
        <f>VLOOKUP($A177,MA_KH!$A:$V,MA_KH!H$1,0)</f>
        <v>SG002</v>
      </c>
      <c r="AG177" s="96">
        <f>VALUE(Table1[[#This Row],[Số hóa đơn]])</f>
        <v>4016</v>
      </c>
      <c r="AH177" s="94">
        <f>_xlfn.XLOOKUP(Table1[[#This Row],[Column1]],CTTT_Lotte!R:R,CTTT_Lotte!O:O)</f>
        <v>46092</v>
      </c>
    </row>
    <row r="178" spans="1:34" ht="25.5" hidden="1" customHeight="1" x14ac:dyDescent="0.2">
      <c r="A178" s="29" t="s">
        <v>10290</v>
      </c>
      <c r="B178" s="29" t="s">
        <v>750</v>
      </c>
      <c r="C178" s="35">
        <v>46042</v>
      </c>
      <c r="D178" s="29" t="s">
        <v>10931</v>
      </c>
      <c r="E178" s="35">
        <v>46042</v>
      </c>
      <c r="F178" s="29">
        <v>4041</v>
      </c>
      <c r="G178" s="29" t="s">
        <v>10932</v>
      </c>
      <c r="H178" s="36">
        <v>1512975</v>
      </c>
      <c r="I178" s="59">
        <v>0</v>
      </c>
      <c r="J178" s="36">
        <v>121038</v>
      </c>
      <c r="K178" s="36">
        <v>1634013</v>
      </c>
      <c r="L178" s="7" t="s">
        <v>11004</v>
      </c>
      <c r="M178" s="6">
        <v>46092</v>
      </c>
      <c r="O178" s="33">
        <f>IF(Table1[[#This Row],[Phân loại]]="Tồn đầu kỳ",Table1[[#This Row],[Tổng giá trị]],0)</f>
        <v>0</v>
      </c>
      <c r="P178" s="7">
        <f>IF(Table1[[#This Row],[Số còn phải thu ĐK]]&lt;&gt;0,0,IF(Table1[[#This Row],[Phân loại]]="Bán hàng",Table1[[#This Row],[Tổng giá trị]],-Table1[[#This Row],[Tổng giá trị]]))</f>
        <v>1634013</v>
      </c>
      <c r="Q178" s="33">
        <f t="shared" si="121"/>
        <v>1634013</v>
      </c>
      <c r="R178" s="7">
        <f>Table1[[#This Row],[Số còn phải thu ĐK]]+Table1[[#This Row],[Giá Trị HD sau CK]]-Table1[[#This Row],[Số tiền đã thu]]</f>
        <v>0</v>
      </c>
      <c r="S178" s="6">
        <f>IF(Table1[[#This Row],[Ngày hóa đơn]]&lt;&gt;"",Table1[[#This Row],[Ngày hóa đơn]],IF(Table1[[#This Row],[Ngày hạch toán]]&lt;&gt;"",Table1[[#This Row],[Ngày hạch toán]],""))</f>
        <v>46042</v>
      </c>
      <c r="T178" s="7"/>
      <c r="U178" s="6">
        <f>IF(Table1[[#This Row],[Ngày tính CN]]="","",S178+T178)</f>
        <v>46042</v>
      </c>
      <c r="V178" s="33">
        <f ca="1">IF(Table1[[#This Row],[Hạn thanh toán]]="","",IF((U178-NOW())&lt;0,0,(U178-NOW())))</f>
        <v>0</v>
      </c>
      <c r="W178" s="33"/>
      <c r="X178" s="33" t="str">
        <f t="shared" ca="1" si="122"/>
        <v/>
      </c>
      <c r="Y178" s="2" t="str">
        <f t="shared" si="123"/>
        <v>Đã thanh toán</v>
      </c>
      <c r="Z178" s="46">
        <f t="shared" si="124"/>
        <v>46042</v>
      </c>
      <c r="AA178" s="46">
        <f t="shared" si="125"/>
        <v>46092</v>
      </c>
      <c r="AD178" s="2" t="str">
        <f>VLOOKUP($A178,MA_KH!$A:$V,MA_KH!U$1,0)</f>
        <v>LOTTE</v>
      </c>
      <c r="AE178" s="2" t="str">
        <f>VLOOKUP($A178,MA_KH!$A:$V,MA_KH!V$1,0)</f>
        <v>CÔNG TY CỔ PHẦN TRUNG TÂM THƯƠNG MẠI LOTTE VIỆT NAM</v>
      </c>
      <c r="AF178" s="2" t="str">
        <f>VLOOKUP($A178,MA_KH!$A:$V,MA_KH!H$1,0)</f>
        <v>SG002</v>
      </c>
      <c r="AG178" s="96">
        <f>VALUE(Table1[[#This Row],[Số hóa đơn]])</f>
        <v>4041</v>
      </c>
      <c r="AH178" s="94">
        <f>_xlfn.XLOOKUP(Table1[[#This Row],[Column1]],CTTT_Lotte!R:R,CTTT_Lotte!O:O)</f>
        <v>46092</v>
      </c>
    </row>
    <row r="179" spans="1:34" ht="25.5" hidden="1" customHeight="1" x14ac:dyDescent="0.2">
      <c r="A179" s="29" t="s">
        <v>10290</v>
      </c>
      <c r="B179" s="29" t="s">
        <v>750</v>
      </c>
      <c r="C179" s="35">
        <v>46042</v>
      </c>
      <c r="D179" s="29" t="s">
        <v>10933</v>
      </c>
      <c r="E179" s="35">
        <v>46042</v>
      </c>
      <c r="F179" s="29">
        <v>4042</v>
      </c>
      <c r="G179" s="29" t="s">
        <v>10934</v>
      </c>
      <c r="H179" s="36">
        <v>1357185</v>
      </c>
      <c r="I179" s="59">
        <v>0</v>
      </c>
      <c r="J179" s="36">
        <v>108575</v>
      </c>
      <c r="K179" s="36">
        <v>1465760</v>
      </c>
      <c r="L179" s="7" t="s">
        <v>11004</v>
      </c>
      <c r="M179" s="6">
        <v>46092</v>
      </c>
      <c r="O179" s="33">
        <f>IF(Table1[[#This Row],[Phân loại]]="Tồn đầu kỳ",Table1[[#This Row],[Tổng giá trị]],0)</f>
        <v>0</v>
      </c>
      <c r="P179" s="7">
        <f>IF(Table1[[#This Row],[Số còn phải thu ĐK]]&lt;&gt;0,0,IF(Table1[[#This Row],[Phân loại]]="Bán hàng",Table1[[#This Row],[Tổng giá trị]],-Table1[[#This Row],[Tổng giá trị]]))</f>
        <v>1465760</v>
      </c>
      <c r="Q179" s="33">
        <f t="shared" si="121"/>
        <v>1465760</v>
      </c>
      <c r="R179" s="7">
        <f>Table1[[#This Row],[Số còn phải thu ĐK]]+Table1[[#This Row],[Giá Trị HD sau CK]]-Table1[[#This Row],[Số tiền đã thu]]</f>
        <v>0</v>
      </c>
      <c r="S179" s="6">
        <f>IF(Table1[[#This Row],[Ngày hóa đơn]]&lt;&gt;"",Table1[[#This Row],[Ngày hóa đơn]],IF(Table1[[#This Row],[Ngày hạch toán]]&lt;&gt;"",Table1[[#This Row],[Ngày hạch toán]],""))</f>
        <v>46042</v>
      </c>
      <c r="T179" s="7"/>
      <c r="U179" s="6">
        <f>IF(Table1[[#This Row],[Ngày tính CN]]="","",S179+T179)</f>
        <v>46042</v>
      </c>
      <c r="V179" s="33">
        <f ca="1">IF(Table1[[#This Row],[Hạn thanh toán]]="","",IF((U179-NOW())&lt;0,0,(U179-NOW())))</f>
        <v>0</v>
      </c>
      <c r="W179" s="33"/>
      <c r="X179" s="33" t="str">
        <f t="shared" ca="1" si="122"/>
        <v/>
      </c>
      <c r="Y179" s="2" t="str">
        <f t="shared" si="123"/>
        <v>Đã thanh toán</v>
      </c>
      <c r="Z179" s="46">
        <f t="shared" si="124"/>
        <v>46042</v>
      </c>
      <c r="AA179" s="46">
        <f t="shared" si="125"/>
        <v>46092</v>
      </c>
      <c r="AD179" s="2" t="str">
        <f>VLOOKUP($A179,MA_KH!$A:$V,MA_KH!U$1,0)</f>
        <v>LOTTE</v>
      </c>
      <c r="AE179" s="2" t="str">
        <f>VLOOKUP($A179,MA_KH!$A:$V,MA_KH!V$1,0)</f>
        <v>CÔNG TY CỔ PHẦN TRUNG TÂM THƯƠNG MẠI LOTTE VIỆT NAM</v>
      </c>
      <c r="AF179" s="2" t="str">
        <f>VLOOKUP($A179,MA_KH!$A:$V,MA_KH!H$1,0)</f>
        <v>SG002</v>
      </c>
      <c r="AG179" s="96">
        <f>VALUE(Table1[[#This Row],[Số hóa đơn]])</f>
        <v>4042</v>
      </c>
      <c r="AH179" s="94">
        <f>_xlfn.XLOOKUP(Table1[[#This Row],[Column1]],CTTT_Lotte!R:R,CTTT_Lotte!O:O)</f>
        <v>46092</v>
      </c>
    </row>
    <row r="180" spans="1:34" ht="25.5" hidden="1" customHeight="1" x14ac:dyDescent="0.2">
      <c r="A180" s="29" t="s">
        <v>10289</v>
      </c>
      <c r="B180" s="29" t="s">
        <v>752</v>
      </c>
      <c r="C180" s="35">
        <v>46042</v>
      </c>
      <c r="D180" s="29" t="s">
        <v>10935</v>
      </c>
      <c r="E180" s="35">
        <v>46036</v>
      </c>
      <c r="F180" s="29">
        <v>494</v>
      </c>
      <c r="G180" s="29" t="s">
        <v>10865</v>
      </c>
      <c r="H180" s="36">
        <v>282975</v>
      </c>
      <c r="I180" s="59">
        <v>0</v>
      </c>
      <c r="J180" s="36">
        <v>0</v>
      </c>
      <c r="K180" s="36">
        <v>282975</v>
      </c>
      <c r="L180" s="60" t="s">
        <v>11005</v>
      </c>
      <c r="M180" s="6">
        <v>46034</v>
      </c>
      <c r="O180" s="33">
        <f>IF(Table1[[#This Row],[Phân loại]]="Tồn đầu kỳ",Table1[[#This Row],[Tổng giá trị]],0)</f>
        <v>0</v>
      </c>
      <c r="P180" s="7">
        <f>IF(Table1[[#This Row],[Số còn phải thu ĐK]]&lt;&gt;0,0,IF(Table1[[#This Row],[Phân loại]]="Bán hàng",Table1[[#This Row],[Tổng giá trị]],-Table1[[#This Row],[Tổng giá trị]]))</f>
        <v>-282975</v>
      </c>
      <c r="Q180" s="33">
        <f t="shared" si="121"/>
        <v>-282975</v>
      </c>
      <c r="R180" s="7">
        <f>Table1[[#This Row],[Số còn phải thu ĐK]]+Table1[[#This Row],[Giá Trị HD sau CK]]-Table1[[#This Row],[Số tiền đã thu]]</f>
        <v>0</v>
      </c>
      <c r="S180" s="6">
        <f>IF(Table1[[#This Row],[Ngày hóa đơn]]&lt;&gt;"",Table1[[#This Row],[Ngày hóa đơn]],IF(Table1[[#This Row],[Ngày hạch toán]]&lt;&gt;"",Table1[[#This Row],[Ngày hạch toán]],""))</f>
        <v>46036</v>
      </c>
      <c r="T180" s="7"/>
      <c r="U180" s="6">
        <f>IF(Table1[[#This Row],[Ngày tính CN]]="","",S180+T180)</f>
        <v>46036</v>
      </c>
      <c r="V180" s="33">
        <f ca="1">IF(Table1[[#This Row],[Hạn thanh toán]]="","",IF((U180-NOW())&lt;0,0,(U180-NOW())))</f>
        <v>0</v>
      </c>
      <c r="W180" s="33"/>
      <c r="X180" s="33" t="str">
        <f t="shared" ca="1" si="122"/>
        <v/>
      </c>
      <c r="Y180" s="2" t="str">
        <f t="shared" si="123"/>
        <v>Đã thanh toán</v>
      </c>
      <c r="Z180" s="46">
        <f t="shared" si="124"/>
        <v>46036</v>
      </c>
      <c r="AA180" s="46">
        <f t="shared" si="125"/>
        <v>46034</v>
      </c>
      <c r="AD180" s="2" t="str">
        <f>VLOOKUP($A180,MA_KH!$A:$V,MA_KH!U$1,0)</f>
        <v>LOTTE</v>
      </c>
      <c r="AE180" s="2" t="str">
        <f>VLOOKUP($A180,MA_KH!$A:$V,MA_KH!V$1,0)</f>
        <v>CÔNG TY CỔ PHẦN TRUNG TÂM THƯƠNG MẠI LOTTE VIỆT NAM</v>
      </c>
      <c r="AF180" s="2" t="str">
        <f>VLOOKUP($A180,MA_KH!$A:$V,MA_KH!H$1,0)</f>
        <v>SG011</v>
      </c>
      <c r="AG180" s="96">
        <f>VALUE(Table1[[#This Row],[Số hóa đơn]])</f>
        <v>494</v>
      </c>
      <c r="AH180" s="94">
        <f>_xlfn.XLOOKUP(Table1[[#This Row],[Column1]],CTTT_Lotte!R:R,CTTT_Lotte!O:O)</f>
        <v>46034</v>
      </c>
    </row>
    <row r="181" spans="1:34" ht="25.5" hidden="1" customHeight="1" x14ac:dyDescent="0.2">
      <c r="A181" s="29" t="s">
        <v>10289</v>
      </c>
      <c r="B181" s="29" t="s">
        <v>752</v>
      </c>
      <c r="C181" s="35">
        <v>46042</v>
      </c>
      <c r="D181" s="29" t="s">
        <v>10935</v>
      </c>
      <c r="E181" s="35">
        <v>46036</v>
      </c>
      <c r="F181" s="29">
        <v>494</v>
      </c>
      <c r="G181" s="29" t="s">
        <v>10936</v>
      </c>
      <c r="H181" s="36">
        <v>2160000</v>
      </c>
      <c r="I181" s="59">
        <v>0</v>
      </c>
      <c r="J181" s="36">
        <v>0</v>
      </c>
      <c r="K181" s="36">
        <v>2160000</v>
      </c>
      <c r="L181" s="60" t="s">
        <v>11005</v>
      </c>
      <c r="M181" s="6">
        <v>46034</v>
      </c>
      <c r="O181" s="33">
        <f>IF(Table1[[#This Row],[Phân loại]]="Tồn đầu kỳ",Table1[[#This Row],[Tổng giá trị]],0)</f>
        <v>0</v>
      </c>
      <c r="P181" s="7">
        <f>IF(Table1[[#This Row],[Số còn phải thu ĐK]]&lt;&gt;0,0,IF(Table1[[#This Row],[Phân loại]]="Bán hàng",Table1[[#This Row],[Tổng giá trị]],-Table1[[#This Row],[Tổng giá trị]]))</f>
        <v>-2160000</v>
      </c>
      <c r="Q181" s="33">
        <f t="shared" si="121"/>
        <v>-2160000</v>
      </c>
      <c r="R181" s="7">
        <f>Table1[[#This Row],[Số còn phải thu ĐK]]+Table1[[#This Row],[Giá Trị HD sau CK]]-Table1[[#This Row],[Số tiền đã thu]]</f>
        <v>0</v>
      </c>
      <c r="S181" s="6">
        <f>IF(Table1[[#This Row],[Ngày hóa đơn]]&lt;&gt;"",Table1[[#This Row],[Ngày hóa đơn]],IF(Table1[[#This Row],[Ngày hạch toán]]&lt;&gt;"",Table1[[#This Row],[Ngày hạch toán]],""))</f>
        <v>46036</v>
      </c>
      <c r="T181" s="7"/>
      <c r="U181" s="6">
        <f>IF(Table1[[#This Row],[Ngày tính CN]]="","",S181+T181)</f>
        <v>46036</v>
      </c>
      <c r="V181" s="33">
        <f ca="1">IF(Table1[[#This Row],[Hạn thanh toán]]="","",IF((U181-NOW())&lt;0,0,(U181-NOW())))</f>
        <v>0</v>
      </c>
      <c r="W181" s="33"/>
      <c r="X181" s="33" t="str">
        <f t="shared" ca="1" si="122"/>
        <v/>
      </c>
      <c r="Y181" s="2" t="str">
        <f t="shared" si="123"/>
        <v>Đã thanh toán</v>
      </c>
      <c r="Z181" s="46">
        <f t="shared" si="124"/>
        <v>46036</v>
      </c>
      <c r="AA181" s="46">
        <f t="shared" si="125"/>
        <v>46034</v>
      </c>
      <c r="AD181" s="2" t="str">
        <f>VLOOKUP($A181,MA_KH!$A:$V,MA_KH!U$1,0)</f>
        <v>LOTTE</v>
      </c>
      <c r="AE181" s="2" t="str">
        <f>VLOOKUP($A181,MA_KH!$A:$V,MA_KH!V$1,0)</f>
        <v>CÔNG TY CỔ PHẦN TRUNG TÂM THƯƠNG MẠI LOTTE VIỆT NAM</v>
      </c>
      <c r="AF181" s="2" t="str">
        <f>VLOOKUP($A181,MA_KH!$A:$V,MA_KH!H$1,0)</f>
        <v>SG011</v>
      </c>
      <c r="AG181" s="96">
        <f>VALUE(Table1[[#This Row],[Số hóa đơn]])</f>
        <v>494</v>
      </c>
      <c r="AH181" s="94">
        <f>_xlfn.XLOOKUP(Table1[[#This Row],[Column1]],CTTT_Lotte!R:R,CTTT_Lotte!O:O)</f>
        <v>46034</v>
      </c>
    </row>
    <row r="182" spans="1:34" ht="25.5" customHeight="1" x14ac:dyDescent="0.2">
      <c r="A182" s="29" t="s">
        <v>10289</v>
      </c>
      <c r="B182" s="29" t="s">
        <v>752</v>
      </c>
      <c r="C182" s="35">
        <v>46042</v>
      </c>
      <c r="D182" s="29" t="s">
        <v>10935</v>
      </c>
      <c r="E182" s="35">
        <v>46042</v>
      </c>
      <c r="F182" s="29">
        <v>1120</v>
      </c>
      <c r="G182" s="29" t="s">
        <v>10864</v>
      </c>
      <c r="H182" s="36">
        <v>86464</v>
      </c>
      <c r="I182" s="59">
        <v>0</v>
      </c>
      <c r="J182" s="36">
        <v>0</v>
      </c>
      <c r="K182" s="36">
        <v>86464</v>
      </c>
      <c r="L182" s="60" t="s">
        <v>11005</v>
      </c>
      <c r="M182" s="6">
        <v>46034</v>
      </c>
      <c r="O182" s="33">
        <f>IF(Table1[[#This Row],[Phân loại]]="Tồn đầu kỳ",Table1[[#This Row],[Tổng giá trị]],0)</f>
        <v>0</v>
      </c>
      <c r="P182" s="7">
        <f>IF(Table1[[#This Row],[Số còn phải thu ĐK]]&lt;&gt;0,0,IF(Table1[[#This Row],[Phân loại]]="Bán hàng",Table1[[#This Row],[Tổng giá trị]],-Table1[[#This Row],[Tổng giá trị]]))</f>
        <v>-86464</v>
      </c>
      <c r="Q182" s="33">
        <f t="shared" si="121"/>
        <v>-86464</v>
      </c>
      <c r="R182" s="7">
        <f>Table1[[#This Row],[Số còn phải thu ĐK]]+Table1[[#This Row],[Giá Trị HD sau CK]]-Table1[[#This Row],[Số tiền đã thu]]</f>
        <v>0</v>
      </c>
      <c r="S182" s="6">
        <f>IF(Table1[[#This Row],[Ngày hóa đơn]]&lt;&gt;"",Table1[[#This Row],[Ngày hóa đơn]],IF(Table1[[#This Row],[Ngày hạch toán]]&lt;&gt;"",Table1[[#This Row],[Ngày hạch toán]],""))</f>
        <v>46042</v>
      </c>
      <c r="T182" s="7"/>
      <c r="U182" s="6">
        <f>IF(Table1[[#This Row],[Ngày tính CN]]="","",S182+T182)</f>
        <v>46042</v>
      </c>
      <c r="V182" s="33">
        <f ca="1">IF(Table1[[#This Row],[Hạn thanh toán]]="","",IF((U182-NOW())&lt;0,0,(U182-NOW())))</f>
        <v>0</v>
      </c>
      <c r="W182" s="33"/>
      <c r="X182" s="33" t="str">
        <f t="shared" ca="1" si="122"/>
        <v/>
      </c>
      <c r="Y182" s="2" t="str">
        <f t="shared" si="123"/>
        <v>Đã thanh toán</v>
      </c>
      <c r="Z182" s="46">
        <f t="shared" si="124"/>
        <v>46042</v>
      </c>
      <c r="AA182" s="46">
        <f t="shared" si="125"/>
        <v>46034</v>
      </c>
      <c r="AD182" s="2" t="str">
        <f>VLOOKUP($A182,MA_KH!$A:$V,MA_KH!U$1,0)</f>
        <v>LOTTE</v>
      </c>
      <c r="AE182" s="2" t="str">
        <f>VLOOKUP($A182,MA_KH!$A:$V,MA_KH!V$1,0)</f>
        <v>CÔNG TY CỔ PHẦN TRUNG TÂM THƯƠNG MẠI LOTTE VIỆT NAM</v>
      </c>
      <c r="AF182" s="2" t="str">
        <f>VLOOKUP($A182,MA_KH!$A:$V,MA_KH!H$1,0)</f>
        <v>SG011</v>
      </c>
      <c r="AG182" s="96">
        <f>VALUE(Table1[[#This Row],[Số hóa đơn]])</f>
        <v>1120</v>
      </c>
      <c r="AH182" s="94" t="e">
        <f>_xlfn.XLOOKUP(Table1[[#This Row],[Column1]],CTTT_Lotte!R:R,CTTT_Lotte!O:O)</f>
        <v>#N/A</v>
      </c>
    </row>
    <row r="183" spans="1:34" ht="25.5" hidden="1" customHeight="1" x14ac:dyDescent="0.2">
      <c r="A183" s="29" t="s">
        <v>10294</v>
      </c>
      <c r="B183" s="29" t="s">
        <v>481</v>
      </c>
      <c r="C183" s="35">
        <v>46043</v>
      </c>
      <c r="D183" s="29" t="s">
        <v>10937</v>
      </c>
      <c r="E183" s="35">
        <v>46043</v>
      </c>
      <c r="F183" s="29">
        <v>4772</v>
      </c>
      <c r="G183" s="29" t="s">
        <v>10938</v>
      </c>
      <c r="H183" s="36">
        <v>1912420</v>
      </c>
      <c r="I183" s="59">
        <v>0</v>
      </c>
      <c r="J183" s="36">
        <v>152994</v>
      </c>
      <c r="K183" s="36">
        <v>2065414</v>
      </c>
      <c r="L183" s="7" t="s">
        <v>11004</v>
      </c>
      <c r="M183" s="6">
        <v>46092</v>
      </c>
      <c r="O183" s="33">
        <f>IF(Table1[[#This Row],[Phân loại]]="Tồn đầu kỳ",Table1[[#This Row],[Tổng giá trị]],0)</f>
        <v>0</v>
      </c>
      <c r="P183" s="7">
        <f>IF(Table1[[#This Row],[Số còn phải thu ĐK]]&lt;&gt;0,0,IF(Table1[[#This Row],[Phân loại]]="Bán hàng",Table1[[#This Row],[Tổng giá trị]],-Table1[[#This Row],[Tổng giá trị]]))</f>
        <v>2065414</v>
      </c>
      <c r="Q183" s="33">
        <f t="shared" si="121"/>
        <v>2065414</v>
      </c>
      <c r="R183" s="7">
        <f>Table1[[#This Row],[Số còn phải thu ĐK]]+Table1[[#This Row],[Giá Trị HD sau CK]]-Table1[[#This Row],[Số tiền đã thu]]</f>
        <v>0</v>
      </c>
      <c r="S183" s="6">
        <f>IF(Table1[[#This Row],[Ngày hóa đơn]]&lt;&gt;"",Table1[[#This Row],[Ngày hóa đơn]],IF(Table1[[#This Row],[Ngày hạch toán]]&lt;&gt;"",Table1[[#This Row],[Ngày hạch toán]],""))</f>
        <v>46043</v>
      </c>
      <c r="T183" s="7"/>
      <c r="U183" s="6">
        <f>IF(Table1[[#This Row],[Ngày tính CN]]="","",S183+T183)</f>
        <v>46043</v>
      </c>
      <c r="V183" s="33">
        <f ca="1">IF(Table1[[#This Row],[Hạn thanh toán]]="","",IF((U183-NOW())&lt;0,0,(U183-NOW())))</f>
        <v>0</v>
      </c>
      <c r="W183" s="33"/>
      <c r="X183" s="33" t="str">
        <f t="shared" ca="1" si="122"/>
        <v/>
      </c>
      <c r="Y183" s="2" t="str">
        <f t="shared" si="123"/>
        <v>Đã thanh toán</v>
      </c>
      <c r="Z183" s="46">
        <f t="shared" si="124"/>
        <v>46043</v>
      </c>
      <c r="AA183" s="46">
        <f t="shared" si="125"/>
        <v>46092</v>
      </c>
      <c r="AD183" s="2" t="str">
        <f>VLOOKUP($A183,MA_KH!$A:$V,MA_KH!U$1,0)</f>
        <v>LOTTE</v>
      </c>
      <c r="AE183" s="2" t="str">
        <f>VLOOKUP($A183,MA_KH!$A:$V,MA_KH!V$1,0)</f>
        <v>CÔNG TY CỔ PHẦN TRUNG TÂM THƯƠNG MẠI LOTTE VIỆT NAM</v>
      </c>
      <c r="AF183" s="2" t="str">
        <f>VLOOKUP($A183,MA_KH!$A:$V,MA_KH!H$1,0)</f>
        <v>SG039</v>
      </c>
      <c r="AG183" s="96">
        <f>VALUE(Table1[[#This Row],[Số hóa đơn]])</f>
        <v>4772</v>
      </c>
      <c r="AH183" s="94">
        <f>_xlfn.XLOOKUP(Table1[[#This Row],[Column1]],CTTT_Lotte!R:R,CTTT_Lotte!O:O)</f>
        <v>46092</v>
      </c>
    </row>
    <row r="184" spans="1:34" ht="25.5" customHeight="1" x14ac:dyDescent="0.2">
      <c r="A184" s="29" t="s">
        <v>10293</v>
      </c>
      <c r="B184" s="29" t="s">
        <v>621</v>
      </c>
      <c r="C184" s="35">
        <v>46043</v>
      </c>
      <c r="D184" s="29" t="s">
        <v>10939</v>
      </c>
      <c r="E184" s="35">
        <v>46043</v>
      </c>
      <c r="F184" s="29">
        <v>157</v>
      </c>
      <c r="G184" s="29" t="s">
        <v>10940</v>
      </c>
      <c r="H184" s="36">
        <v>1945339</v>
      </c>
      <c r="I184" s="59">
        <v>0</v>
      </c>
      <c r="J184" s="36">
        <v>0</v>
      </c>
      <c r="K184" s="36">
        <v>1945339</v>
      </c>
      <c r="L184" s="60" t="s">
        <v>11005</v>
      </c>
      <c r="M184" s="6">
        <v>46063</v>
      </c>
      <c r="O184" s="33">
        <f>IF(Table1[[#This Row],[Phân loại]]="Tồn đầu kỳ",Table1[[#This Row],[Tổng giá trị]],0)</f>
        <v>0</v>
      </c>
      <c r="P184" s="7">
        <f>IF(Table1[[#This Row],[Số còn phải thu ĐK]]&lt;&gt;0,0,IF(Table1[[#This Row],[Phân loại]]="Bán hàng",Table1[[#This Row],[Tổng giá trị]],-Table1[[#This Row],[Tổng giá trị]]))</f>
        <v>-1945339</v>
      </c>
      <c r="Q184" s="33">
        <f t="shared" ref="Q184:Q200" si="126">IF(M184&lt;&gt;"",IF(O184&lt;&gt;0,O184,P184),0)</f>
        <v>-1945339</v>
      </c>
      <c r="R184" s="7">
        <f>Table1[[#This Row],[Số còn phải thu ĐK]]+Table1[[#This Row],[Giá Trị HD sau CK]]-Table1[[#This Row],[Số tiền đã thu]]</f>
        <v>0</v>
      </c>
      <c r="S184" s="6">
        <f>IF(Table1[[#This Row],[Ngày hóa đơn]]&lt;&gt;"",Table1[[#This Row],[Ngày hóa đơn]],IF(Table1[[#This Row],[Ngày hạch toán]]&lt;&gt;"",Table1[[#This Row],[Ngày hạch toán]],""))</f>
        <v>46043</v>
      </c>
      <c r="T184" s="7"/>
      <c r="U184" s="6">
        <f>IF(Table1[[#This Row],[Ngày tính CN]]="","",S184+T184)</f>
        <v>46043</v>
      </c>
      <c r="V184" s="33">
        <f ca="1">IF(Table1[[#This Row],[Hạn thanh toán]]="","",IF((U184-NOW())&lt;0,0,(U184-NOW())))</f>
        <v>0</v>
      </c>
      <c r="W184" s="33"/>
      <c r="X184" s="33" t="str">
        <f t="shared" ref="X184:X200" ca="1" si="127">IF(OR(U184="",R184=0),"",IF((U184-NOW())&lt;0,-(U184-NOW()),0))</f>
        <v/>
      </c>
      <c r="Y184" s="2" t="str">
        <f t="shared" ref="Y184:Y200" si="128">IF(R184=0,"Đã thanh toán",IF(X184="","",IF(X184&lt;=0,"Chưa đến hạn thanh toán",IF(X184&lt;=30,"Nợ quá hạn 30 ngày",IF(X184&lt;=60,"Nợ quá hạn từ 30 ngày đến 60 ngày",IF(X184&lt;=90,"Nợ quá hạn từ 60 ngày đến 90 ngày",IF(X184&lt;=120,"Nợ quá hạn từ 90 ngày đến 120 ngày","Nợ quá hạn hơn 120 ngày có khả năng mất thanh toán")))))))</f>
        <v>Đã thanh toán</v>
      </c>
      <c r="Z184" s="46">
        <f t="shared" si="124"/>
        <v>46043</v>
      </c>
      <c r="AA184" s="46">
        <f t="shared" si="125"/>
        <v>46063</v>
      </c>
      <c r="AD184" s="2" t="str">
        <f>VLOOKUP($A184,MA_KH!$A:$V,MA_KH!U$1,0)</f>
        <v>LOTTE</v>
      </c>
      <c r="AE184" s="2" t="str">
        <f>VLOOKUP($A184,MA_KH!$A:$V,MA_KH!V$1,0)</f>
        <v>CÔNG TY CỔ PHẦN TRUNG TÂM THƯƠNG MẠI LOTTE VIỆT NAM</v>
      </c>
      <c r="AF184" s="2" t="str">
        <f>VLOOKUP($A184,MA_KH!$A:$V,MA_KH!H$1,0)</f>
        <v>SG009</v>
      </c>
      <c r="AG184" s="96">
        <f>VALUE(Table1[[#This Row],[Số hóa đơn]])</f>
        <v>157</v>
      </c>
      <c r="AH184" s="94" t="e">
        <f>_xlfn.XLOOKUP(Table1[[#This Row],[Column1]],CTTT_Lotte!R:R,CTTT_Lotte!O:O)</f>
        <v>#N/A</v>
      </c>
    </row>
    <row r="185" spans="1:34" ht="25.5" hidden="1" customHeight="1" x14ac:dyDescent="0.2">
      <c r="A185" s="29" t="s">
        <v>10289</v>
      </c>
      <c r="B185" s="29" t="s">
        <v>752</v>
      </c>
      <c r="C185" s="35">
        <v>46044</v>
      </c>
      <c r="D185" s="29" t="s">
        <v>10941</v>
      </c>
      <c r="E185" s="35">
        <v>46043</v>
      </c>
      <c r="F185" s="29">
        <v>5100</v>
      </c>
      <c r="G185" s="29" t="s">
        <v>10942</v>
      </c>
      <c r="H185" s="36">
        <v>879080</v>
      </c>
      <c r="I185" s="59">
        <v>0</v>
      </c>
      <c r="J185" s="36">
        <v>70326</v>
      </c>
      <c r="K185" s="36">
        <v>949406</v>
      </c>
      <c r="L185" s="7" t="s">
        <v>11004</v>
      </c>
      <c r="M185" s="6">
        <v>46092</v>
      </c>
      <c r="O185" s="33">
        <f>IF(Table1[[#This Row],[Phân loại]]="Tồn đầu kỳ",Table1[[#This Row],[Tổng giá trị]],0)</f>
        <v>0</v>
      </c>
      <c r="P185" s="7">
        <f>IF(Table1[[#This Row],[Số còn phải thu ĐK]]&lt;&gt;0,0,IF(Table1[[#This Row],[Phân loại]]="Bán hàng",Table1[[#This Row],[Tổng giá trị]],-Table1[[#This Row],[Tổng giá trị]]))</f>
        <v>949406</v>
      </c>
      <c r="Q185" s="33">
        <f t="shared" si="126"/>
        <v>949406</v>
      </c>
      <c r="R185" s="7">
        <f>Table1[[#This Row],[Số còn phải thu ĐK]]+Table1[[#This Row],[Giá Trị HD sau CK]]-Table1[[#This Row],[Số tiền đã thu]]</f>
        <v>0</v>
      </c>
      <c r="S185" s="6">
        <f>IF(Table1[[#This Row],[Ngày hóa đơn]]&lt;&gt;"",Table1[[#This Row],[Ngày hóa đơn]],IF(Table1[[#This Row],[Ngày hạch toán]]&lt;&gt;"",Table1[[#This Row],[Ngày hạch toán]],""))</f>
        <v>46043</v>
      </c>
      <c r="T185" s="7"/>
      <c r="U185" s="6">
        <f>IF(Table1[[#This Row],[Ngày tính CN]]="","",S185+T185)</f>
        <v>46043</v>
      </c>
      <c r="V185" s="33">
        <f ca="1">IF(Table1[[#This Row],[Hạn thanh toán]]="","",IF((U185-NOW())&lt;0,0,(U185-NOW())))</f>
        <v>0</v>
      </c>
      <c r="W185" s="33"/>
      <c r="X185" s="33" t="str">
        <f t="shared" ca="1" si="127"/>
        <v/>
      </c>
      <c r="Y185" s="2" t="str">
        <f t="shared" si="128"/>
        <v>Đã thanh toán</v>
      </c>
      <c r="Z185" s="46">
        <f t="shared" si="124"/>
        <v>46043</v>
      </c>
      <c r="AA185" s="46">
        <f t="shared" si="125"/>
        <v>46092</v>
      </c>
      <c r="AD185" s="2" t="str">
        <f>VLOOKUP($A185,MA_KH!$A:$V,MA_KH!U$1,0)</f>
        <v>LOTTE</v>
      </c>
      <c r="AE185" s="2" t="str">
        <f>VLOOKUP($A185,MA_KH!$A:$V,MA_KH!V$1,0)</f>
        <v>CÔNG TY CỔ PHẦN TRUNG TÂM THƯƠNG MẠI LOTTE VIỆT NAM</v>
      </c>
      <c r="AF185" s="2" t="str">
        <f>VLOOKUP($A185,MA_KH!$A:$V,MA_KH!H$1,0)</f>
        <v>SG011</v>
      </c>
      <c r="AG185" s="96">
        <f>VALUE(Table1[[#This Row],[Số hóa đơn]])</f>
        <v>5100</v>
      </c>
      <c r="AH185" s="94">
        <f>_xlfn.XLOOKUP(Table1[[#This Row],[Column1]],CTTT_Lotte!R:R,CTTT_Lotte!O:O)</f>
        <v>46092</v>
      </c>
    </row>
    <row r="186" spans="1:34" ht="25.5" hidden="1" customHeight="1" x14ac:dyDescent="0.2">
      <c r="A186" s="29" t="s">
        <v>10291</v>
      </c>
      <c r="B186" s="29" t="s">
        <v>511</v>
      </c>
      <c r="C186" s="35">
        <v>46044</v>
      </c>
      <c r="D186" s="29" t="s">
        <v>10943</v>
      </c>
      <c r="E186" s="35">
        <v>46045</v>
      </c>
      <c r="F186" s="29">
        <v>5208</v>
      </c>
      <c r="G186" s="29" t="s">
        <v>10944</v>
      </c>
      <c r="H186" s="36">
        <v>48128400</v>
      </c>
      <c r="I186" s="59">
        <v>0</v>
      </c>
      <c r="J186" s="36">
        <v>3850272</v>
      </c>
      <c r="K186" s="36">
        <v>51978672</v>
      </c>
      <c r="L186" s="7" t="s">
        <v>11004</v>
      </c>
      <c r="M186" s="6">
        <v>46112</v>
      </c>
      <c r="O186" s="33">
        <f>IF(Table1[[#This Row],[Phân loại]]="Tồn đầu kỳ",Table1[[#This Row],[Tổng giá trị]],0)</f>
        <v>0</v>
      </c>
      <c r="P186" s="7">
        <f>IF(Table1[[#This Row],[Số còn phải thu ĐK]]&lt;&gt;0,0,IF(Table1[[#This Row],[Phân loại]]="Bán hàng",Table1[[#This Row],[Tổng giá trị]],-Table1[[#This Row],[Tổng giá trị]]))</f>
        <v>51978672</v>
      </c>
      <c r="Q186" s="33">
        <f t="shared" si="126"/>
        <v>51978672</v>
      </c>
      <c r="R186" s="7">
        <f>Table1[[#This Row],[Số còn phải thu ĐK]]+Table1[[#This Row],[Giá Trị HD sau CK]]-Table1[[#This Row],[Số tiền đã thu]]</f>
        <v>0</v>
      </c>
      <c r="S186" s="6">
        <f>IF(Table1[[#This Row],[Ngày hóa đơn]]&lt;&gt;"",Table1[[#This Row],[Ngày hóa đơn]],IF(Table1[[#This Row],[Ngày hạch toán]]&lt;&gt;"",Table1[[#This Row],[Ngày hạch toán]],""))</f>
        <v>46045</v>
      </c>
      <c r="T186" s="7"/>
      <c r="U186" s="6">
        <f>IF(Table1[[#This Row],[Ngày tính CN]]="","",S186+T186)</f>
        <v>46045</v>
      </c>
      <c r="V186" s="33">
        <f ca="1">IF(Table1[[#This Row],[Hạn thanh toán]]="","",IF((U186-NOW())&lt;0,0,(U186-NOW())))</f>
        <v>0</v>
      </c>
      <c r="W186" s="33"/>
      <c r="X186" s="33" t="str">
        <f t="shared" ca="1" si="127"/>
        <v/>
      </c>
      <c r="Y186" s="2" t="str">
        <f t="shared" si="128"/>
        <v>Đã thanh toán</v>
      </c>
      <c r="Z186" s="46">
        <f t="shared" si="124"/>
        <v>46045</v>
      </c>
      <c r="AA186" s="46">
        <f t="shared" si="125"/>
        <v>46112</v>
      </c>
      <c r="AD186" s="2" t="str">
        <f>VLOOKUP($A186,MA_KH!$A:$V,MA_KH!U$1,0)</f>
        <v>LOTTE</v>
      </c>
      <c r="AE186" s="2" t="str">
        <f>VLOOKUP($A186,MA_KH!$A:$V,MA_KH!V$1,0)</f>
        <v>CÔNG TY CỔ PHẦN TRUNG TÂM THƯƠNG MẠI LOTTE VIỆT NAM</v>
      </c>
      <c r="AF186" s="2" t="str">
        <f>VLOOKUP($A186,MA_KH!$A:$V,MA_KH!H$1,0)</f>
        <v>SG023</v>
      </c>
      <c r="AG186" s="96">
        <f>VALUE(Table1[[#This Row],[Số hóa đơn]])</f>
        <v>5208</v>
      </c>
      <c r="AH186" s="94">
        <f>_xlfn.XLOOKUP(Table1[[#This Row],[Column1]],CTTT_Lotte!R:R,CTTT_Lotte!O:O)</f>
        <v>46112</v>
      </c>
    </row>
    <row r="187" spans="1:34" ht="25.5" hidden="1" customHeight="1" x14ac:dyDescent="0.2">
      <c r="A187" s="29" t="s">
        <v>10297</v>
      </c>
      <c r="B187" s="29" t="s">
        <v>439</v>
      </c>
      <c r="C187" s="35">
        <v>46044</v>
      </c>
      <c r="D187" s="29" t="s">
        <v>10945</v>
      </c>
      <c r="E187" s="35">
        <v>46044</v>
      </c>
      <c r="F187" s="29">
        <v>5176</v>
      </c>
      <c r="G187" s="29" t="s">
        <v>10946</v>
      </c>
      <c r="H187" s="36">
        <v>2392055</v>
      </c>
      <c r="I187" s="59">
        <v>0</v>
      </c>
      <c r="J187" s="36">
        <v>191364</v>
      </c>
      <c r="K187" s="36">
        <v>2583419</v>
      </c>
      <c r="L187" s="7" t="s">
        <v>11004</v>
      </c>
      <c r="M187" s="6">
        <v>46092</v>
      </c>
      <c r="O187" s="33">
        <f>IF(Table1[[#This Row],[Phân loại]]="Tồn đầu kỳ",Table1[[#This Row],[Tổng giá trị]],0)</f>
        <v>0</v>
      </c>
      <c r="P187" s="7">
        <f>IF(Table1[[#This Row],[Số còn phải thu ĐK]]&lt;&gt;0,0,IF(Table1[[#This Row],[Phân loại]]="Bán hàng",Table1[[#This Row],[Tổng giá trị]],-Table1[[#This Row],[Tổng giá trị]]))</f>
        <v>2583419</v>
      </c>
      <c r="Q187" s="33">
        <f t="shared" si="126"/>
        <v>2583419</v>
      </c>
      <c r="R187" s="7">
        <f>Table1[[#This Row],[Số còn phải thu ĐK]]+Table1[[#This Row],[Giá Trị HD sau CK]]-Table1[[#This Row],[Số tiền đã thu]]</f>
        <v>0</v>
      </c>
      <c r="S187" s="6">
        <f>IF(Table1[[#This Row],[Ngày hóa đơn]]&lt;&gt;"",Table1[[#This Row],[Ngày hóa đơn]],IF(Table1[[#This Row],[Ngày hạch toán]]&lt;&gt;"",Table1[[#This Row],[Ngày hạch toán]],""))</f>
        <v>46044</v>
      </c>
      <c r="T187" s="7"/>
      <c r="U187" s="6">
        <f>IF(Table1[[#This Row],[Ngày tính CN]]="","",S187+T187)</f>
        <v>46044</v>
      </c>
      <c r="V187" s="33">
        <f ca="1">IF(Table1[[#This Row],[Hạn thanh toán]]="","",IF((U187-NOW())&lt;0,0,(U187-NOW())))</f>
        <v>0</v>
      </c>
      <c r="W187" s="33"/>
      <c r="X187" s="33" t="str">
        <f t="shared" ca="1" si="127"/>
        <v/>
      </c>
      <c r="Y187" s="2" t="str">
        <f t="shared" si="128"/>
        <v>Đã thanh toán</v>
      </c>
      <c r="Z187" s="46">
        <f t="shared" si="124"/>
        <v>46044</v>
      </c>
      <c r="AA187" s="46">
        <f t="shared" si="125"/>
        <v>46092</v>
      </c>
      <c r="AD187" s="2" t="str">
        <f>VLOOKUP($A187,MA_KH!$A:$V,MA_KH!U$1,0)</f>
        <v>LOTTE</v>
      </c>
      <c r="AE187" s="2" t="str">
        <f>VLOOKUP($A187,MA_KH!$A:$V,MA_KH!V$1,0)</f>
        <v>CÔNG TY CỔ PHẦN TRUNG TÂM THƯƠNG MẠI LOTTE VIỆT NAM</v>
      </c>
      <c r="AF187" s="2" t="str">
        <f>VLOOKUP($A187,MA_KH!$A:$V,MA_KH!H$1,0)</f>
        <v>HN008</v>
      </c>
      <c r="AG187" s="96">
        <f>VALUE(Table1[[#This Row],[Số hóa đơn]])</f>
        <v>5176</v>
      </c>
      <c r="AH187" s="94">
        <f>_xlfn.XLOOKUP(Table1[[#This Row],[Column1]],CTTT_Lotte!R:R,CTTT_Lotte!O:O)</f>
        <v>46092</v>
      </c>
    </row>
    <row r="188" spans="1:34" ht="25.5" hidden="1" customHeight="1" x14ac:dyDescent="0.2">
      <c r="A188" s="29" t="s">
        <v>10297</v>
      </c>
      <c r="B188" s="29" t="s">
        <v>439</v>
      </c>
      <c r="C188" s="35">
        <v>46044</v>
      </c>
      <c r="D188" s="29" t="s">
        <v>10947</v>
      </c>
      <c r="E188" s="35">
        <v>46044</v>
      </c>
      <c r="F188" s="29">
        <v>5177</v>
      </c>
      <c r="G188" s="29" t="s">
        <v>10948</v>
      </c>
      <c r="H188" s="36">
        <v>3521880</v>
      </c>
      <c r="I188" s="59">
        <v>0</v>
      </c>
      <c r="J188" s="36">
        <v>281750</v>
      </c>
      <c r="K188" s="36">
        <v>3803630</v>
      </c>
      <c r="L188" s="7" t="s">
        <v>11004</v>
      </c>
      <c r="M188" s="6">
        <v>46092</v>
      </c>
      <c r="O188" s="33">
        <f>IF(Table1[[#This Row],[Phân loại]]="Tồn đầu kỳ",Table1[[#This Row],[Tổng giá trị]],0)</f>
        <v>0</v>
      </c>
      <c r="P188" s="7">
        <f>IF(Table1[[#This Row],[Số còn phải thu ĐK]]&lt;&gt;0,0,IF(Table1[[#This Row],[Phân loại]]="Bán hàng",Table1[[#This Row],[Tổng giá trị]],-Table1[[#This Row],[Tổng giá trị]]))</f>
        <v>3803630</v>
      </c>
      <c r="Q188" s="33">
        <f t="shared" si="126"/>
        <v>3803630</v>
      </c>
      <c r="R188" s="7">
        <f>Table1[[#This Row],[Số còn phải thu ĐK]]+Table1[[#This Row],[Giá Trị HD sau CK]]-Table1[[#This Row],[Số tiền đã thu]]</f>
        <v>0</v>
      </c>
      <c r="S188" s="6">
        <f>IF(Table1[[#This Row],[Ngày hóa đơn]]&lt;&gt;"",Table1[[#This Row],[Ngày hóa đơn]],IF(Table1[[#This Row],[Ngày hạch toán]]&lt;&gt;"",Table1[[#This Row],[Ngày hạch toán]],""))</f>
        <v>46044</v>
      </c>
      <c r="T188" s="7"/>
      <c r="U188" s="6">
        <f>IF(Table1[[#This Row],[Ngày tính CN]]="","",S188+T188)</f>
        <v>46044</v>
      </c>
      <c r="V188" s="33">
        <f ca="1">IF(Table1[[#This Row],[Hạn thanh toán]]="","",IF((U188-NOW())&lt;0,0,(U188-NOW())))</f>
        <v>0</v>
      </c>
      <c r="W188" s="33"/>
      <c r="X188" s="33" t="str">
        <f t="shared" ca="1" si="127"/>
        <v/>
      </c>
      <c r="Y188" s="2" t="str">
        <f t="shared" si="128"/>
        <v>Đã thanh toán</v>
      </c>
      <c r="Z188" s="46">
        <f t="shared" si="124"/>
        <v>46044</v>
      </c>
      <c r="AA188" s="46">
        <f t="shared" si="125"/>
        <v>46092</v>
      </c>
      <c r="AD188" s="2" t="str">
        <f>VLOOKUP($A188,MA_KH!$A:$V,MA_KH!U$1,0)</f>
        <v>LOTTE</v>
      </c>
      <c r="AE188" s="2" t="str">
        <f>VLOOKUP($A188,MA_KH!$A:$V,MA_KH!V$1,0)</f>
        <v>CÔNG TY CỔ PHẦN TRUNG TÂM THƯƠNG MẠI LOTTE VIỆT NAM</v>
      </c>
      <c r="AF188" s="2" t="str">
        <f>VLOOKUP($A188,MA_KH!$A:$V,MA_KH!H$1,0)</f>
        <v>HN008</v>
      </c>
      <c r="AG188" s="96">
        <f>VALUE(Table1[[#This Row],[Số hóa đơn]])</f>
        <v>5177</v>
      </c>
      <c r="AH188" s="94">
        <f>_xlfn.XLOOKUP(Table1[[#This Row],[Column1]],CTTT_Lotte!R:R,CTTT_Lotte!O:O)</f>
        <v>46092</v>
      </c>
    </row>
    <row r="189" spans="1:34" ht="25.5" hidden="1" customHeight="1" x14ac:dyDescent="0.2">
      <c r="A189" s="29" t="s">
        <v>10293</v>
      </c>
      <c r="B189" s="29" t="s">
        <v>621</v>
      </c>
      <c r="C189" s="35">
        <v>46045</v>
      </c>
      <c r="D189" s="29" t="s">
        <v>10949</v>
      </c>
      <c r="E189" s="35">
        <v>46046</v>
      </c>
      <c r="F189" s="29">
        <v>5268</v>
      </c>
      <c r="G189" s="29" t="s">
        <v>10950</v>
      </c>
      <c r="H189" s="36">
        <v>89826650</v>
      </c>
      <c r="I189" s="59">
        <v>0</v>
      </c>
      <c r="J189" s="36">
        <v>7186132</v>
      </c>
      <c r="K189" s="36">
        <v>97012782</v>
      </c>
      <c r="L189" s="7" t="s">
        <v>11004</v>
      </c>
      <c r="M189" s="6">
        <v>46092</v>
      </c>
      <c r="O189" s="33">
        <f>IF(Table1[[#This Row],[Phân loại]]="Tồn đầu kỳ",Table1[[#This Row],[Tổng giá trị]],0)</f>
        <v>0</v>
      </c>
      <c r="P189" s="7">
        <f>IF(Table1[[#This Row],[Số còn phải thu ĐK]]&lt;&gt;0,0,IF(Table1[[#This Row],[Phân loại]]="Bán hàng",Table1[[#This Row],[Tổng giá trị]],-Table1[[#This Row],[Tổng giá trị]]))</f>
        <v>97012782</v>
      </c>
      <c r="Q189" s="33">
        <f t="shared" si="126"/>
        <v>97012782</v>
      </c>
      <c r="R189" s="7">
        <f>Table1[[#This Row],[Số còn phải thu ĐK]]+Table1[[#This Row],[Giá Trị HD sau CK]]-Table1[[#This Row],[Số tiền đã thu]]</f>
        <v>0</v>
      </c>
      <c r="S189" s="6">
        <f>IF(Table1[[#This Row],[Ngày hóa đơn]]&lt;&gt;"",Table1[[#This Row],[Ngày hóa đơn]],IF(Table1[[#This Row],[Ngày hạch toán]]&lt;&gt;"",Table1[[#This Row],[Ngày hạch toán]],""))</f>
        <v>46046</v>
      </c>
      <c r="T189" s="7"/>
      <c r="U189" s="6">
        <f>IF(Table1[[#This Row],[Ngày tính CN]]="","",S189+T189)</f>
        <v>46046</v>
      </c>
      <c r="V189" s="33">
        <f ca="1">IF(Table1[[#This Row],[Hạn thanh toán]]="","",IF((U189-NOW())&lt;0,0,(U189-NOW())))</f>
        <v>0</v>
      </c>
      <c r="W189" s="33"/>
      <c r="X189" s="33" t="str">
        <f t="shared" ca="1" si="127"/>
        <v/>
      </c>
      <c r="Y189" s="2" t="str">
        <f t="shared" si="128"/>
        <v>Đã thanh toán</v>
      </c>
      <c r="Z189" s="46">
        <f t="shared" si="124"/>
        <v>46046</v>
      </c>
      <c r="AA189" s="46">
        <f t="shared" si="125"/>
        <v>46092</v>
      </c>
      <c r="AD189" s="2" t="str">
        <f>VLOOKUP($A189,MA_KH!$A:$V,MA_KH!U$1,0)</f>
        <v>LOTTE</v>
      </c>
      <c r="AE189" s="2" t="str">
        <f>VLOOKUP($A189,MA_KH!$A:$V,MA_KH!V$1,0)</f>
        <v>CÔNG TY CỔ PHẦN TRUNG TÂM THƯƠNG MẠI LOTTE VIỆT NAM</v>
      </c>
      <c r="AF189" s="2" t="str">
        <f>VLOOKUP($A189,MA_KH!$A:$V,MA_KH!H$1,0)</f>
        <v>SG009</v>
      </c>
      <c r="AG189" s="96">
        <f>VALUE(Table1[[#This Row],[Số hóa đơn]])</f>
        <v>5268</v>
      </c>
      <c r="AH189" s="94">
        <f>_xlfn.XLOOKUP(Table1[[#This Row],[Column1]],CTTT_Lotte!R:R,CTTT_Lotte!O:O)</f>
        <v>46092</v>
      </c>
    </row>
    <row r="190" spans="1:34" ht="25.5" hidden="1" customHeight="1" x14ac:dyDescent="0.2">
      <c r="A190" s="29" t="s">
        <v>10293</v>
      </c>
      <c r="B190" s="29" t="s">
        <v>621</v>
      </c>
      <c r="C190" s="35">
        <v>46045</v>
      </c>
      <c r="D190" s="29" t="s">
        <v>10951</v>
      </c>
      <c r="E190" s="35">
        <v>46046</v>
      </c>
      <c r="F190" s="29">
        <v>5269</v>
      </c>
      <c r="G190" s="29" t="s">
        <v>10952</v>
      </c>
      <c r="H190" s="36">
        <v>24200170</v>
      </c>
      <c r="I190" s="59">
        <v>0</v>
      </c>
      <c r="J190" s="36">
        <v>1936014</v>
      </c>
      <c r="K190" s="36">
        <v>26136184</v>
      </c>
      <c r="L190" s="7" t="s">
        <v>11004</v>
      </c>
      <c r="M190" s="6">
        <v>46112</v>
      </c>
      <c r="O190" s="33">
        <f>IF(Table1[[#This Row],[Phân loại]]="Tồn đầu kỳ",Table1[[#This Row],[Tổng giá trị]],0)</f>
        <v>0</v>
      </c>
      <c r="P190" s="7">
        <f>IF(Table1[[#This Row],[Số còn phải thu ĐK]]&lt;&gt;0,0,IF(Table1[[#This Row],[Phân loại]]="Bán hàng",Table1[[#This Row],[Tổng giá trị]],-Table1[[#This Row],[Tổng giá trị]]))</f>
        <v>26136184</v>
      </c>
      <c r="Q190" s="33">
        <f t="shared" si="126"/>
        <v>26136184</v>
      </c>
      <c r="R190" s="7">
        <f>Table1[[#This Row],[Số còn phải thu ĐK]]+Table1[[#This Row],[Giá Trị HD sau CK]]-Table1[[#This Row],[Số tiền đã thu]]</f>
        <v>0</v>
      </c>
      <c r="S190" s="6">
        <f>IF(Table1[[#This Row],[Ngày hóa đơn]]&lt;&gt;"",Table1[[#This Row],[Ngày hóa đơn]],IF(Table1[[#This Row],[Ngày hạch toán]]&lt;&gt;"",Table1[[#This Row],[Ngày hạch toán]],""))</f>
        <v>46046</v>
      </c>
      <c r="T190" s="7"/>
      <c r="U190" s="6">
        <f>IF(Table1[[#This Row],[Ngày tính CN]]="","",S190+T190)</f>
        <v>46046</v>
      </c>
      <c r="V190" s="33">
        <f ca="1">IF(Table1[[#This Row],[Hạn thanh toán]]="","",IF((U190-NOW())&lt;0,0,(U190-NOW())))</f>
        <v>0</v>
      </c>
      <c r="W190" s="33"/>
      <c r="X190" s="33" t="str">
        <f t="shared" ca="1" si="127"/>
        <v/>
      </c>
      <c r="Y190" s="2" t="str">
        <f t="shared" si="128"/>
        <v>Đã thanh toán</v>
      </c>
      <c r="Z190" s="46">
        <f t="shared" si="124"/>
        <v>46046</v>
      </c>
      <c r="AA190" s="46">
        <f t="shared" si="125"/>
        <v>46112</v>
      </c>
      <c r="AD190" s="2" t="str">
        <f>VLOOKUP($A190,MA_KH!$A:$V,MA_KH!U$1,0)</f>
        <v>LOTTE</v>
      </c>
      <c r="AE190" s="2" t="str">
        <f>VLOOKUP($A190,MA_KH!$A:$V,MA_KH!V$1,0)</f>
        <v>CÔNG TY CỔ PHẦN TRUNG TÂM THƯƠNG MẠI LOTTE VIỆT NAM</v>
      </c>
      <c r="AF190" s="2" t="str">
        <f>VLOOKUP($A190,MA_KH!$A:$V,MA_KH!H$1,0)</f>
        <v>SG009</v>
      </c>
      <c r="AG190" s="96">
        <f>VALUE(Table1[[#This Row],[Số hóa đơn]])</f>
        <v>5269</v>
      </c>
      <c r="AH190" s="94">
        <f>_xlfn.XLOOKUP(Table1[[#This Row],[Column1]],CTTT_Lotte!R:R,CTTT_Lotte!O:O)</f>
        <v>46112</v>
      </c>
    </row>
    <row r="191" spans="1:34" ht="25.5" hidden="1" customHeight="1" x14ac:dyDescent="0.2">
      <c r="A191" s="29" t="s">
        <v>10293</v>
      </c>
      <c r="B191" s="29" t="s">
        <v>621</v>
      </c>
      <c r="C191" s="35">
        <v>46045</v>
      </c>
      <c r="D191" s="29" t="s">
        <v>10953</v>
      </c>
      <c r="E191" s="35">
        <v>46046</v>
      </c>
      <c r="F191" s="29">
        <v>5270</v>
      </c>
      <c r="G191" s="29" t="s">
        <v>10954</v>
      </c>
      <c r="H191" s="36">
        <v>1072050</v>
      </c>
      <c r="I191" s="59">
        <v>0</v>
      </c>
      <c r="J191" s="36">
        <v>85764</v>
      </c>
      <c r="K191" s="36">
        <v>1157814</v>
      </c>
      <c r="L191" s="7" t="s">
        <v>11004</v>
      </c>
      <c r="M191" s="6">
        <v>46092</v>
      </c>
      <c r="O191" s="33">
        <f>IF(Table1[[#This Row],[Phân loại]]="Tồn đầu kỳ",Table1[[#This Row],[Tổng giá trị]],0)</f>
        <v>0</v>
      </c>
      <c r="P191" s="7">
        <f>IF(Table1[[#This Row],[Số còn phải thu ĐK]]&lt;&gt;0,0,IF(Table1[[#This Row],[Phân loại]]="Bán hàng",Table1[[#This Row],[Tổng giá trị]],-Table1[[#This Row],[Tổng giá trị]]))</f>
        <v>1157814</v>
      </c>
      <c r="Q191" s="33">
        <f t="shared" si="126"/>
        <v>1157814</v>
      </c>
      <c r="R191" s="7">
        <f>Table1[[#This Row],[Số còn phải thu ĐK]]+Table1[[#This Row],[Giá Trị HD sau CK]]-Table1[[#This Row],[Số tiền đã thu]]</f>
        <v>0</v>
      </c>
      <c r="S191" s="6">
        <f>IF(Table1[[#This Row],[Ngày hóa đơn]]&lt;&gt;"",Table1[[#This Row],[Ngày hóa đơn]],IF(Table1[[#This Row],[Ngày hạch toán]]&lt;&gt;"",Table1[[#This Row],[Ngày hạch toán]],""))</f>
        <v>46046</v>
      </c>
      <c r="T191" s="7"/>
      <c r="U191" s="6">
        <f>IF(Table1[[#This Row],[Ngày tính CN]]="","",S191+T191)</f>
        <v>46046</v>
      </c>
      <c r="V191" s="33">
        <f ca="1">IF(Table1[[#This Row],[Hạn thanh toán]]="","",IF((U191-NOW())&lt;0,0,(U191-NOW())))</f>
        <v>0</v>
      </c>
      <c r="W191" s="33"/>
      <c r="X191" s="33" t="str">
        <f t="shared" ca="1" si="127"/>
        <v/>
      </c>
      <c r="Y191" s="2" t="str">
        <f t="shared" si="128"/>
        <v>Đã thanh toán</v>
      </c>
      <c r="Z191" s="46">
        <f t="shared" si="124"/>
        <v>46046</v>
      </c>
      <c r="AA191" s="46">
        <f t="shared" si="125"/>
        <v>46092</v>
      </c>
      <c r="AD191" s="2" t="str">
        <f>VLOOKUP($A191,MA_KH!$A:$V,MA_KH!U$1,0)</f>
        <v>LOTTE</v>
      </c>
      <c r="AE191" s="2" t="str">
        <f>VLOOKUP($A191,MA_KH!$A:$V,MA_KH!V$1,0)</f>
        <v>CÔNG TY CỔ PHẦN TRUNG TÂM THƯƠNG MẠI LOTTE VIỆT NAM</v>
      </c>
      <c r="AF191" s="2" t="str">
        <f>VLOOKUP($A191,MA_KH!$A:$V,MA_KH!H$1,0)</f>
        <v>SG009</v>
      </c>
      <c r="AG191" s="96">
        <f>VALUE(Table1[[#This Row],[Số hóa đơn]])</f>
        <v>5270</v>
      </c>
      <c r="AH191" s="94">
        <f>_xlfn.XLOOKUP(Table1[[#This Row],[Column1]],CTTT_Lotte!R:R,CTTT_Lotte!O:O)</f>
        <v>46092</v>
      </c>
    </row>
    <row r="192" spans="1:34" ht="25.5" hidden="1" customHeight="1" x14ac:dyDescent="0.2">
      <c r="A192" s="29" t="s">
        <v>10294</v>
      </c>
      <c r="B192" s="29" t="s">
        <v>481</v>
      </c>
      <c r="C192" s="35">
        <v>46048</v>
      </c>
      <c r="D192" s="29" t="s">
        <v>10955</v>
      </c>
      <c r="E192" s="35">
        <v>46048</v>
      </c>
      <c r="F192" s="29">
        <v>6032</v>
      </c>
      <c r="G192" s="29" t="s">
        <v>10956</v>
      </c>
      <c r="H192" s="36">
        <v>976340</v>
      </c>
      <c r="I192" s="59">
        <v>0</v>
      </c>
      <c r="J192" s="36">
        <v>78107</v>
      </c>
      <c r="K192" s="36">
        <v>1054447</v>
      </c>
      <c r="L192" s="7" t="s">
        <v>11004</v>
      </c>
      <c r="M192" s="6">
        <v>46112</v>
      </c>
      <c r="O192" s="33">
        <f>IF(Table1[[#This Row],[Phân loại]]="Tồn đầu kỳ",Table1[[#This Row],[Tổng giá trị]],0)</f>
        <v>0</v>
      </c>
      <c r="P192" s="7">
        <f>IF(Table1[[#This Row],[Số còn phải thu ĐK]]&lt;&gt;0,0,IF(Table1[[#This Row],[Phân loại]]="Bán hàng",Table1[[#This Row],[Tổng giá trị]],-Table1[[#This Row],[Tổng giá trị]]))</f>
        <v>1054447</v>
      </c>
      <c r="Q192" s="33">
        <f t="shared" si="126"/>
        <v>1054447</v>
      </c>
      <c r="R192" s="7">
        <f>Table1[[#This Row],[Số còn phải thu ĐK]]+Table1[[#This Row],[Giá Trị HD sau CK]]-Table1[[#This Row],[Số tiền đã thu]]</f>
        <v>0</v>
      </c>
      <c r="S192" s="6">
        <f>IF(Table1[[#This Row],[Ngày hóa đơn]]&lt;&gt;"",Table1[[#This Row],[Ngày hóa đơn]],IF(Table1[[#This Row],[Ngày hạch toán]]&lt;&gt;"",Table1[[#This Row],[Ngày hạch toán]],""))</f>
        <v>46048</v>
      </c>
      <c r="T192" s="7"/>
      <c r="U192" s="6">
        <f>IF(Table1[[#This Row],[Ngày tính CN]]="","",S192+T192)</f>
        <v>46048</v>
      </c>
      <c r="V192" s="33">
        <f ca="1">IF(Table1[[#This Row],[Hạn thanh toán]]="","",IF((U192-NOW())&lt;0,0,(U192-NOW())))</f>
        <v>0</v>
      </c>
      <c r="W192" s="33"/>
      <c r="X192" s="33" t="str">
        <f t="shared" ca="1" si="127"/>
        <v/>
      </c>
      <c r="Y192" s="2" t="str">
        <f t="shared" si="128"/>
        <v>Đã thanh toán</v>
      </c>
      <c r="Z192" s="46">
        <f t="shared" si="124"/>
        <v>46048</v>
      </c>
      <c r="AA192" s="46">
        <f t="shared" si="125"/>
        <v>46112</v>
      </c>
      <c r="AD192" s="2" t="str">
        <f>VLOOKUP($A192,MA_KH!$A:$V,MA_KH!U$1,0)</f>
        <v>LOTTE</v>
      </c>
      <c r="AE192" s="2" t="str">
        <f>VLOOKUP($A192,MA_KH!$A:$V,MA_KH!V$1,0)</f>
        <v>CÔNG TY CỔ PHẦN TRUNG TÂM THƯƠNG MẠI LOTTE VIỆT NAM</v>
      </c>
      <c r="AF192" s="2" t="str">
        <f>VLOOKUP($A192,MA_KH!$A:$V,MA_KH!H$1,0)</f>
        <v>SG039</v>
      </c>
      <c r="AG192" s="96">
        <f>VALUE(Table1[[#This Row],[Số hóa đơn]])</f>
        <v>6032</v>
      </c>
      <c r="AH192" s="94">
        <f>_xlfn.XLOOKUP(Table1[[#This Row],[Column1]],CTTT_Lotte!R:R,CTTT_Lotte!O:O)</f>
        <v>46112</v>
      </c>
    </row>
    <row r="193" spans="1:34" ht="25.5" customHeight="1" x14ac:dyDescent="0.2">
      <c r="A193" s="29" t="s">
        <v>10295</v>
      </c>
      <c r="B193" s="29" t="s">
        <v>560</v>
      </c>
      <c r="C193" s="35">
        <v>46048</v>
      </c>
      <c r="D193" s="29" t="s">
        <v>10957</v>
      </c>
      <c r="E193" s="35">
        <v>46048</v>
      </c>
      <c r="F193" s="29">
        <v>6033</v>
      </c>
      <c r="G193" s="29" t="s">
        <v>10958</v>
      </c>
      <c r="H193" s="36">
        <v>3303115</v>
      </c>
      <c r="I193" s="59">
        <v>0</v>
      </c>
      <c r="J193" s="36">
        <v>264249</v>
      </c>
      <c r="K193" s="36">
        <v>3567364</v>
      </c>
      <c r="L193" s="7" t="s">
        <v>11004</v>
      </c>
      <c r="O193" s="33">
        <f>IF(Table1[[#This Row],[Phân loại]]="Tồn đầu kỳ",Table1[[#This Row],[Tổng giá trị]],0)</f>
        <v>0</v>
      </c>
      <c r="P193" s="7">
        <f>IF(Table1[[#This Row],[Số còn phải thu ĐK]]&lt;&gt;0,0,IF(Table1[[#This Row],[Phân loại]]="Bán hàng",Table1[[#This Row],[Tổng giá trị]],-Table1[[#This Row],[Tổng giá trị]]))</f>
        <v>3567364</v>
      </c>
      <c r="Q193" s="33">
        <f t="shared" si="126"/>
        <v>0</v>
      </c>
      <c r="R193" s="7">
        <f>Table1[[#This Row],[Số còn phải thu ĐK]]+Table1[[#This Row],[Giá Trị HD sau CK]]-Table1[[#This Row],[Số tiền đã thu]]</f>
        <v>3567364</v>
      </c>
      <c r="S193" s="6">
        <f>IF(Table1[[#This Row],[Ngày hóa đơn]]&lt;&gt;"",Table1[[#This Row],[Ngày hóa đơn]],IF(Table1[[#This Row],[Ngày hạch toán]]&lt;&gt;"",Table1[[#This Row],[Ngày hạch toán]],""))</f>
        <v>46048</v>
      </c>
      <c r="T193" s="7"/>
      <c r="U193" s="6">
        <f>IF(Table1[[#This Row],[Ngày tính CN]]="","",S193+T193)</f>
        <v>46048</v>
      </c>
      <c r="V193" s="33">
        <f ca="1">IF(Table1[[#This Row],[Hạn thanh toán]]="","",IF((U193-NOW())&lt;0,0,(U193-NOW())))</f>
        <v>0</v>
      </c>
      <c r="W193" s="33"/>
      <c r="X193" s="33">
        <f t="shared" ca="1" si="127"/>
        <v>180.58894293981575</v>
      </c>
      <c r="Y193" s="2" t="str">
        <f t="shared" ca="1" si="128"/>
        <v>Nợ quá hạn hơn 120 ngày có khả năng mất thanh toán</v>
      </c>
      <c r="Z193" s="46">
        <f t="shared" si="124"/>
        <v>46048</v>
      </c>
      <c r="AA193" s="46" t="str">
        <f t="shared" si="125"/>
        <v/>
      </c>
      <c r="AD193" s="2" t="str">
        <f>VLOOKUP($A193,MA_KH!$A:$V,MA_KH!U$1,0)</f>
        <v>LOTTE</v>
      </c>
      <c r="AE193" s="2" t="str">
        <f>VLOOKUP($A193,MA_KH!$A:$V,MA_KH!V$1,0)</f>
        <v>CÔNG TY CỔ PHẦN TRUNG TÂM THƯƠNG MẠI LOTTE VIỆT NAM</v>
      </c>
      <c r="AF193" s="2" t="str">
        <f>VLOOKUP($A193,MA_KH!$A:$V,MA_KH!H$1,0)</f>
        <v>HN008</v>
      </c>
      <c r="AG193" s="96">
        <f>VALUE(Table1[[#This Row],[Số hóa đơn]])</f>
        <v>6033</v>
      </c>
      <c r="AH193" s="94" t="e">
        <f>_xlfn.XLOOKUP(Table1[[#This Row],[Column1]],CTTT_Lotte!R:R,CTTT_Lotte!O:O)</f>
        <v>#N/A</v>
      </c>
    </row>
    <row r="194" spans="1:34" ht="25.5" hidden="1" customHeight="1" x14ac:dyDescent="0.2">
      <c r="A194" s="29" t="s">
        <v>10297</v>
      </c>
      <c r="B194" s="29" t="s">
        <v>439</v>
      </c>
      <c r="C194" s="35">
        <v>46048</v>
      </c>
      <c r="D194" s="29" t="s">
        <v>10959</v>
      </c>
      <c r="E194" s="35">
        <v>46048</v>
      </c>
      <c r="F194" s="29">
        <v>6034</v>
      </c>
      <c r="G194" s="29" t="s">
        <v>10960</v>
      </c>
      <c r="H194" s="36">
        <v>904120</v>
      </c>
      <c r="I194" s="59">
        <v>0</v>
      </c>
      <c r="J194" s="36">
        <v>72330</v>
      </c>
      <c r="K194" s="36">
        <v>976450</v>
      </c>
      <c r="L194" s="7" t="s">
        <v>11004</v>
      </c>
      <c r="M194" s="6">
        <v>46112</v>
      </c>
      <c r="O194" s="33">
        <f>IF(Table1[[#This Row],[Phân loại]]="Tồn đầu kỳ",Table1[[#This Row],[Tổng giá trị]],0)</f>
        <v>0</v>
      </c>
      <c r="P194" s="7">
        <f>IF(Table1[[#This Row],[Số còn phải thu ĐK]]&lt;&gt;0,0,IF(Table1[[#This Row],[Phân loại]]="Bán hàng",Table1[[#This Row],[Tổng giá trị]],-Table1[[#This Row],[Tổng giá trị]]))</f>
        <v>976450</v>
      </c>
      <c r="Q194" s="33">
        <f t="shared" si="126"/>
        <v>976450</v>
      </c>
      <c r="R194" s="7">
        <f>Table1[[#This Row],[Số còn phải thu ĐK]]+Table1[[#This Row],[Giá Trị HD sau CK]]-Table1[[#This Row],[Số tiền đã thu]]</f>
        <v>0</v>
      </c>
      <c r="S194" s="6">
        <f>IF(Table1[[#This Row],[Ngày hóa đơn]]&lt;&gt;"",Table1[[#This Row],[Ngày hóa đơn]],IF(Table1[[#This Row],[Ngày hạch toán]]&lt;&gt;"",Table1[[#This Row],[Ngày hạch toán]],""))</f>
        <v>46048</v>
      </c>
      <c r="T194" s="7"/>
      <c r="U194" s="6">
        <f>IF(Table1[[#This Row],[Ngày tính CN]]="","",S194+T194)</f>
        <v>46048</v>
      </c>
      <c r="V194" s="33">
        <f ca="1">IF(Table1[[#This Row],[Hạn thanh toán]]="","",IF((U194-NOW())&lt;0,0,(U194-NOW())))</f>
        <v>0</v>
      </c>
      <c r="W194" s="33"/>
      <c r="X194" s="33" t="str">
        <f t="shared" ca="1" si="127"/>
        <v/>
      </c>
      <c r="Y194" s="2" t="str">
        <f t="shared" si="128"/>
        <v>Đã thanh toán</v>
      </c>
      <c r="Z194" s="46">
        <f t="shared" si="124"/>
        <v>46048</v>
      </c>
      <c r="AA194" s="46">
        <f t="shared" si="125"/>
        <v>46112</v>
      </c>
      <c r="AD194" s="2" t="str">
        <f>VLOOKUP($A194,MA_KH!$A:$V,MA_KH!U$1,0)</f>
        <v>LOTTE</v>
      </c>
      <c r="AE194" s="2" t="str">
        <f>VLOOKUP($A194,MA_KH!$A:$V,MA_KH!V$1,0)</f>
        <v>CÔNG TY CỔ PHẦN TRUNG TÂM THƯƠNG MẠI LOTTE VIỆT NAM</v>
      </c>
      <c r="AF194" s="2" t="str">
        <f>VLOOKUP($A194,MA_KH!$A:$V,MA_KH!H$1,0)</f>
        <v>HN008</v>
      </c>
      <c r="AG194" s="96">
        <f>VALUE(Table1[[#This Row],[Số hóa đơn]])</f>
        <v>6034</v>
      </c>
      <c r="AH194" s="94">
        <f>_xlfn.XLOOKUP(Table1[[#This Row],[Column1]],CTTT_Lotte!R:R,CTTT_Lotte!O:O)</f>
        <v>46112</v>
      </c>
    </row>
    <row r="195" spans="1:34" ht="25.5" hidden="1" customHeight="1" x14ac:dyDescent="0.2">
      <c r="A195" s="29" t="s">
        <v>10287</v>
      </c>
      <c r="B195" s="29" t="s">
        <v>612</v>
      </c>
      <c r="C195" s="35">
        <v>46048</v>
      </c>
      <c r="D195" s="29" t="s">
        <v>10961</v>
      </c>
      <c r="E195" s="35">
        <v>46048</v>
      </c>
      <c r="F195" s="29"/>
      <c r="G195" s="29" t="s">
        <v>10962</v>
      </c>
      <c r="H195" s="36">
        <v>116611</v>
      </c>
      <c r="I195" s="59">
        <v>0</v>
      </c>
      <c r="J195" s="36">
        <v>9329</v>
      </c>
      <c r="K195" s="36">
        <v>125940</v>
      </c>
      <c r="L195" s="60" t="s">
        <v>41</v>
      </c>
      <c r="M195" s="6">
        <v>46063</v>
      </c>
      <c r="O195" s="33">
        <f>IF(Table1[[#This Row],[Phân loại]]="Tồn đầu kỳ",Table1[[#This Row],[Tổng giá trị]],0)</f>
        <v>0</v>
      </c>
      <c r="P195" s="7">
        <f>IF(Table1[[#This Row],[Số còn phải thu ĐK]]&lt;&gt;0,0,IF(Table1[[#This Row],[Phân loại]]="Bán hàng",Table1[[#This Row],[Tổng giá trị]],-Table1[[#This Row],[Tổng giá trị]]))</f>
        <v>-125940</v>
      </c>
      <c r="Q195" s="33">
        <f t="shared" si="126"/>
        <v>-125940</v>
      </c>
      <c r="R195" s="7">
        <f>Table1[[#This Row],[Số còn phải thu ĐK]]+Table1[[#This Row],[Giá Trị HD sau CK]]-Table1[[#This Row],[Số tiền đã thu]]</f>
        <v>0</v>
      </c>
      <c r="S195" s="6">
        <f>IF(Table1[[#This Row],[Ngày hóa đơn]]&lt;&gt;"",Table1[[#This Row],[Ngày hóa đơn]],IF(Table1[[#This Row],[Ngày hạch toán]]&lt;&gt;"",Table1[[#This Row],[Ngày hạch toán]],""))</f>
        <v>46048</v>
      </c>
      <c r="T195" s="7"/>
      <c r="U195" s="6">
        <f>IF(Table1[[#This Row],[Ngày tính CN]]="","",S195+T195)</f>
        <v>46048</v>
      </c>
      <c r="V195" s="33">
        <f ca="1">IF(Table1[[#This Row],[Hạn thanh toán]]="","",IF((U195-NOW())&lt;0,0,(U195-NOW())))</f>
        <v>0</v>
      </c>
      <c r="W195" s="33"/>
      <c r="X195" s="33" t="str">
        <f t="shared" ca="1" si="127"/>
        <v/>
      </c>
      <c r="Y195" s="2" t="str">
        <f t="shared" si="128"/>
        <v>Đã thanh toán</v>
      </c>
      <c r="Z195" s="46">
        <f t="shared" si="124"/>
        <v>46048</v>
      </c>
      <c r="AA195" s="46">
        <f t="shared" si="125"/>
        <v>46063</v>
      </c>
      <c r="AD195" s="2" t="str">
        <f>VLOOKUP($A195,MA_KH!$A:$V,MA_KH!U$1,0)</f>
        <v>LOTTE</v>
      </c>
      <c r="AE195" s="2" t="str">
        <f>VLOOKUP($A195,MA_KH!$A:$V,MA_KH!V$1,0)</f>
        <v>CÔNG TY CỔ PHẦN TRUNG TÂM THƯƠNG MẠI LOTTE VIỆT NAM</v>
      </c>
      <c r="AF195" s="2" t="str">
        <f>VLOOKUP($A195,MA_KH!$A:$V,MA_KH!H$1,0)</f>
        <v>SG011</v>
      </c>
      <c r="AG195" s="96">
        <f>VALUE(Table1[[#This Row],[Số hóa đơn]])</f>
        <v>0</v>
      </c>
      <c r="AH195" s="94">
        <f>_xlfn.XLOOKUP(Table1[[#This Row],[Column1]],CTTT_Lotte!R:R,CTTT_Lotte!O:O)</f>
        <v>46034</v>
      </c>
    </row>
    <row r="196" spans="1:34" ht="25.5" hidden="1" customHeight="1" x14ac:dyDescent="0.2">
      <c r="A196" s="29" t="s">
        <v>10299</v>
      </c>
      <c r="B196" s="29" t="s">
        <v>355</v>
      </c>
      <c r="C196" s="35">
        <v>46049</v>
      </c>
      <c r="D196" s="29" t="s">
        <v>10963</v>
      </c>
      <c r="E196" s="35">
        <v>46048</v>
      </c>
      <c r="F196" s="29">
        <v>6095</v>
      </c>
      <c r="G196" s="29" t="s">
        <v>10964</v>
      </c>
      <c r="H196" s="36">
        <v>6581905</v>
      </c>
      <c r="I196" s="59">
        <v>0</v>
      </c>
      <c r="J196" s="36">
        <v>526552</v>
      </c>
      <c r="K196" s="36">
        <v>7108457</v>
      </c>
      <c r="L196" s="7" t="s">
        <v>11004</v>
      </c>
      <c r="M196" s="6">
        <v>46092</v>
      </c>
      <c r="O196" s="33">
        <f>IF(Table1[[#This Row],[Phân loại]]="Tồn đầu kỳ",Table1[[#This Row],[Tổng giá trị]],0)</f>
        <v>0</v>
      </c>
      <c r="P196" s="7">
        <f>IF(Table1[[#This Row],[Số còn phải thu ĐK]]&lt;&gt;0,0,IF(Table1[[#This Row],[Phân loại]]="Bán hàng",Table1[[#This Row],[Tổng giá trị]],-Table1[[#This Row],[Tổng giá trị]]))</f>
        <v>7108457</v>
      </c>
      <c r="Q196" s="33">
        <f t="shared" si="126"/>
        <v>7108457</v>
      </c>
      <c r="R196" s="7">
        <f>Table1[[#This Row],[Số còn phải thu ĐK]]+Table1[[#This Row],[Giá Trị HD sau CK]]-Table1[[#This Row],[Số tiền đã thu]]</f>
        <v>0</v>
      </c>
      <c r="S196" s="6">
        <f>IF(Table1[[#This Row],[Ngày hóa đơn]]&lt;&gt;"",Table1[[#This Row],[Ngày hóa đơn]],IF(Table1[[#This Row],[Ngày hạch toán]]&lt;&gt;"",Table1[[#This Row],[Ngày hạch toán]],""))</f>
        <v>46048</v>
      </c>
      <c r="T196" s="7"/>
      <c r="U196" s="6">
        <f>IF(Table1[[#This Row],[Ngày tính CN]]="","",S196+T196)</f>
        <v>46048</v>
      </c>
      <c r="V196" s="33">
        <f ca="1">IF(Table1[[#This Row],[Hạn thanh toán]]="","",IF((U196-NOW())&lt;0,0,(U196-NOW())))</f>
        <v>0</v>
      </c>
      <c r="W196" s="33"/>
      <c r="X196" s="33" t="str">
        <f t="shared" ca="1" si="127"/>
        <v/>
      </c>
      <c r="Y196" s="2" t="str">
        <f t="shared" si="128"/>
        <v>Đã thanh toán</v>
      </c>
      <c r="Z196" s="46">
        <f t="shared" si="124"/>
        <v>46048</v>
      </c>
      <c r="AA196" s="46">
        <f t="shared" si="125"/>
        <v>46092</v>
      </c>
      <c r="AD196" s="2" t="str">
        <f>VLOOKUP($A196,MA_KH!$A:$V,MA_KH!U$1,0)</f>
        <v>LOTTE</v>
      </c>
      <c r="AE196" s="2" t="str">
        <f>VLOOKUP($A196,MA_KH!$A:$V,MA_KH!V$1,0)</f>
        <v>CÔNG TY CỔ PHẦN TRUNG TÂM THƯƠNG MẠI LOTTE VIỆT NAM</v>
      </c>
      <c r="AF196" s="2" t="str">
        <f>VLOOKUP($A196,MA_KH!$A:$V,MA_KH!H$1,0)</f>
        <v>SG011</v>
      </c>
      <c r="AG196" s="96">
        <f>VALUE(Table1[[#This Row],[Số hóa đơn]])</f>
        <v>6095</v>
      </c>
      <c r="AH196" s="94">
        <f>_xlfn.XLOOKUP(Table1[[#This Row],[Column1]],CTTT_Lotte!R:R,CTTT_Lotte!O:O)</f>
        <v>46092</v>
      </c>
    </row>
    <row r="197" spans="1:34" ht="25.5" hidden="1" customHeight="1" x14ac:dyDescent="0.2">
      <c r="A197" s="29" t="s">
        <v>10299</v>
      </c>
      <c r="B197" s="29" t="s">
        <v>355</v>
      </c>
      <c r="C197" s="35">
        <v>46049</v>
      </c>
      <c r="D197" s="29" t="s">
        <v>10965</v>
      </c>
      <c r="E197" s="35">
        <v>46048</v>
      </c>
      <c r="F197" s="29">
        <v>6096</v>
      </c>
      <c r="G197" s="29" t="s">
        <v>10966</v>
      </c>
      <c r="H197" s="36">
        <v>7070075</v>
      </c>
      <c r="I197" s="59">
        <v>0</v>
      </c>
      <c r="J197" s="36">
        <v>565606</v>
      </c>
      <c r="K197" s="36">
        <v>7635681</v>
      </c>
      <c r="L197" s="7" t="s">
        <v>11004</v>
      </c>
      <c r="M197" s="6">
        <v>46092</v>
      </c>
      <c r="O197" s="33">
        <f>IF(Table1[[#This Row],[Phân loại]]="Tồn đầu kỳ",Table1[[#This Row],[Tổng giá trị]],0)</f>
        <v>0</v>
      </c>
      <c r="P197" s="7">
        <f>IF(Table1[[#This Row],[Số còn phải thu ĐK]]&lt;&gt;0,0,IF(Table1[[#This Row],[Phân loại]]="Bán hàng",Table1[[#This Row],[Tổng giá trị]],-Table1[[#This Row],[Tổng giá trị]]))</f>
        <v>7635681</v>
      </c>
      <c r="Q197" s="33">
        <f t="shared" si="126"/>
        <v>7635681</v>
      </c>
      <c r="R197" s="7">
        <f>Table1[[#This Row],[Số còn phải thu ĐK]]+Table1[[#This Row],[Giá Trị HD sau CK]]-Table1[[#This Row],[Số tiền đã thu]]</f>
        <v>0</v>
      </c>
      <c r="S197" s="6">
        <f>IF(Table1[[#This Row],[Ngày hóa đơn]]&lt;&gt;"",Table1[[#This Row],[Ngày hóa đơn]],IF(Table1[[#This Row],[Ngày hạch toán]]&lt;&gt;"",Table1[[#This Row],[Ngày hạch toán]],""))</f>
        <v>46048</v>
      </c>
      <c r="T197" s="7"/>
      <c r="U197" s="6">
        <f>IF(Table1[[#This Row],[Ngày tính CN]]="","",S197+T197)</f>
        <v>46048</v>
      </c>
      <c r="V197" s="33">
        <f ca="1">IF(Table1[[#This Row],[Hạn thanh toán]]="","",IF((U197-NOW())&lt;0,0,(U197-NOW())))</f>
        <v>0</v>
      </c>
      <c r="W197" s="33"/>
      <c r="X197" s="33" t="str">
        <f t="shared" ca="1" si="127"/>
        <v/>
      </c>
      <c r="Y197" s="2" t="str">
        <f t="shared" si="128"/>
        <v>Đã thanh toán</v>
      </c>
      <c r="Z197" s="46">
        <f t="shared" si="124"/>
        <v>46048</v>
      </c>
      <c r="AA197" s="46">
        <f t="shared" si="125"/>
        <v>46092</v>
      </c>
      <c r="AD197" s="2" t="str">
        <f>VLOOKUP($A197,MA_KH!$A:$V,MA_KH!U$1,0)</f>
        <v>LOTTE</v>
      </c>
      <c r="AE197" s="2" t="str">
        <f>VLOOKUP($A197,MA_KH!$A:$V,MA_KH!V$1,0)</f>
        <v>CÔNG TY CỔ PHẦN TRUNG TÂM THƯƠNG MẠI LOTTE VIỆT NAM</v>
      </c>
      <c r="AF197" s="2" t="str">
        <f>VLOOKUP($A197,MA_KH!$A:$V,MA_KH!H$1,0)</f>
        <v>SG011</v>
      </c>
      <c r="AG197" s="96">
        <f>VALUE(Table1[[#This Row],[Số hóa đơn]])</f>
        <v>6096</v>
      </c>
      <c r="AH197" s="94">
        <f>_xlfn.XLOOKUP(Table1[[#This Row],[Column1]],CTTT_Lotte!R:R,CTTT_Lotte!O:O)</f>
        <v>46092</v>
      </c>
    </row>
    <row r="198" spans="1:34" ht="25.5" hidden="1" customHeight="1" x14ac:dyDescent="0.2">
      <c r="A198" s="29" t="s">
        <v>10289</v>
      </c>
      <c r="B198" s="29" t="s">
        <v>752</v>
      </c>
      <c r="C198" s="35">
        <v>46049</v>
      </c>
      <c r="D198" s="29" t="s">
        <v>10967</v>
      </c>
      <c r="E198" s="35">
        <v>46048</v>
      </c>
      <c r="F198" s="29">
        <v>6097</v>
      </c>
      <c r="G198" s="29" t="s">
        <v>10968</v>
      </c>
      <c r="H198" s="36">
        <v>2741130</v>
      </c>
      <c r="I198" s="59">
        <v>0</v>
      </c>
      <c r="J198" s="36">
        <v>219290</v>
      </c>
      <c r="K198" s="36">
        <v>2960420</v>
      </c>
      <c r="L198" s="7" t="s">
        <v>11004</v>
      </c>
      <c r="M198" s="6">
        <v>46092</v>
      </c>
      <c r="O198" s="33">
        <f>IF(Table1[[#This Row],[Phân loại]]="Tồn đầu kỳ",Table1[[#This Row],[Tổng giá trị]],0)</f>
        <v>0</v>
      </c>
      <c r="P198" s="7">
        <f>IF(Table1[[#This Row],[Số còn phải thu ĐK]]&lt;&gt;0,0,IF(Table1[[#This Row],[Phân loại]]="Bán hàng",Table1[[#This Row],[Tổng giá trị]],-Table1[[#This Row],[Tổng giá trị]]))</f>
        <v>2960420</v>
      </c>
      <c r="Q198" s="33">
        <f t="shared" si="126"/>
        <v>2960420</v>
      </c>
      <c r="R198" s="7">
        <f>Table1[[#This Row],[Số còn phải thu ĐK]]+Table1[[#This Row],[Giá Trị HD sau CK]]-Table1[[#This Row],[Số tiền đã thu]]</f>
        <v>0</v>
      </c>
      <c r="S198" s="6">
        <f>IF(Table1[[#This Row],[Ngày hóa đơn]]&lt;&gt;"",Table1[[#This Row],[Ngày hóa đơn]],IF(Table1[[#This Row],[Ngày hạch toán]]&lt;&gt;"",Table1[[#This Row],[Ngày hạch toán]],""))</f>
        <v>46048</v>
      </c>
      <c r="T198" s="7"/>
      <c r="U198" s="6">
        <f>IF(Table1[[#This Row],[Ngày tính CN]]="","",S198+T198)</f>
        <v>46048</v>
      </c>
      <c r="V198" s="33">
        <f ca="1">IF(Table1[[#This Row],[Hạn thanh toán]]="","",IF((U198-NOW())&lt;0,0,(U198-NOW())))</f>
        <v>0</v>
      </c>
      <c r="W198" s="33"/>
      <c r="X198" s="33" t="str">
        <f t="shared" ca="1" si="127"/>
        <v/>
      </c>
      <c r="Y198" s="2" t="str">
        <f t="shared" si="128"/>
        <v>Đã thanh toán</v>
      </c>
      <c r="Z198" s="46">
        <f t="shared" si="124"/>
        <v>46048</v>
      </c>
      <c r="AA198" s="46">
        <f t="shared" si="125"/>
        <v>46092</v>
      </c>
      <c r="AD198" s="2" t="str">
        <f>VLOOKUP($A198,MA_KH!$A:$V,MA_KH!U$1,0)</f>
        <v>LOTTE</v>
      </c>
      <c r="AE198" s="2" t="str">
        <f>VLOOKUP($A198,MA_KH!$A:$V,MA_KH!V$1,0)</f>
        <v>CÔNG TY CỔ PHẦN TRUNG TÂM THƯƠNG MẠI LOTTE VIỆT NAM</v>
      </c>
      <c r="AF198" s="2" t="str">
        <f>VLOOKUP($A198,MA_KH!$A:$V,MA_KH!H$1,0)</f>
        <v>SG011</v>
      </c>
      <c r="AG198" s="96">
        <f>VALUE(Table1[[#This Row],[Số hóa đơn]])</f>
        <v>6097</v>
      </c>
      <c r="AH198" s="94">
        <f>_xlfn.XLOOKUP(Table1[[#This Row],[Column1]],CTTT_Lotte!R:R,CTTT_Lotte!O:O)</f>
        <v>46092</v>
      </c>
    </row>
    <row r="199" spans="1:34" ht="25.5" hidden="1" customHeight="1" x14ac:dyDescent="0.2">
      <c r="A199" s="29" t="s">
        <v>10301</v>
      </c>
      <c r="B199" s="29" t="s">
        <v>463</v>
      </c>
      <c r="C199" s="35">
        <v>46049</v>
      </c>
      <c r="D199" s="29" t="s">
        <v>10969</v>
      </c>
      <c r="E199" s="35">
        <v>46048</v>
      </c>
      <c r="F199" s="29">
        <v>6098</v>
      </c>
      <c r="G199" s="29" t="s">
        <v>10970</v>
      </c>
      <c r="H199" s="36">
        <v>8097850</v>
      </c>
      <c r="I199" s="59">
        <v>0</v>
      </c>
      <c r="J199" s="36">
        <v>647828</v>
      </c>
      <c r="K199" s="36">
        <v>8745678</v>
      </c>
      <c r="L199" s="7" t="s">
        <v>11004</v>
      </c>
      <c r="M199" s="6">
        <v>46092</v>
      </c>
      <c r="O199" s="33">
        <f>IF(Table1[[#This Row],[Phân loại]]="Tồn đầu kỳ",Table1[[#This Row],[Tổng giá trị]],0)</f>
        <v>0</v>
      </c>
      <c r="P199" s="7">
        <f>IF(Table1[[#This Row],[Số còn phải thu ĐK]]&lt;&gt;0,0,IF(Table1[[#This Row],[Phân loại]]="Bán hàng",Table1[[#This Row],[Tổng giá trị]],-Table1[[#This Row],[Tổng giá trị]]))</f>
        <v>8745678</v>
      </c>
      <c r="Q199" s="33">
        <f t="shared" si="126"/>
        <v>8745678</v>
      </c>
      <c r="R199" s="7">
        <f>Table1[[#This Row],[Số còn phải thu ĐK]]+Table1[[#This Row],[Giá Trị HD sau CK]]-Table1[[#This Row],[Số tiền đã thu]]</f>
        <v>0</v>
      </c>
      <c r="S199" s="6">
        <f>IF(Table1[[#This Row],[Ngày hóa đơn]]&lt;&gt;"",Table1[[#This Row],[Ngày hóa đơn]],IF(Table1[[#This Row],[Ngày hạch toán]]&lt;&gt;"",Table1[[#This Row],[Ngày hạch toán]],""))</f>
        <v>46048</v>
      </c>
      <c r="T199" s="7"/>
      <c r="U199" s="6">
        <f>IF(Table1[[#This Row],[Ngày tính CN]]="","",S199+T199)</f>
        <v>46048</v>
      </c>
      <c r="V199" s="33">
        <f ca="1">IF(Table1[[#This Row],[Hạn thanh toán]]="","",IF((U199-NOW())&lt;0,0,(U199-NOW())))</f>
        <v>0</v>
      </c>
      <c r="W199" s="33"/>
      <c r="X199" s="33" t="str">
        <f t="shared" ca="1" si="127"/>
        <v/>
      </c>
      <c r="Y199" s="2" t="str">
        <f t="shared" si="128"/>
        <v>Đã thanh toán</v>
      </c>
      <c r="Z199" s="46">
        <f t="shared" si="124"/>
        <v>46048</v>
      </c>
      <c r="AA199" s="46">
        <f t="shared" si="125"/>
        <v>46092</v>
      </c>
      <c r="AD199" s="2" t="str">
        <f>VLOOKUP($A199,MA_KH!$A:$V,MA_KH!U$1,0)</f>
        <v>LOTTE</v>
      </c>
      <c r="AE199" s="2" t="str">
        <f>VLOOKUP($A199,MA_KH!$A:$V,MA_KH!V$1,0)</f>
        <v>CÔNG TY CỔ PHẦN TRUNG TÂM THƯƠNG MẠI LOTTE VIỆT NAM</v>
      </c>
      <c r="AF199" s="2" t="str">
        <f>VLOOKUP($A199,MA_KH!$A:$V,MA_KH!H$1,0)</f>
        <v>SG002</v>
      </c>
      <c r="AG199" s="96">
        <f>VALUE(Table1[[#This Row],[Số hóa đơn]])</f>
        <v>6098</v>
      </c>
      <c r="AH199" s="94">
        <f>_xlfn.XLOOKUP(Table1[[#This Row],[Column1]],CTTT_Lotte!R:R,CTTT_Lotte!O:O)</f>
        <v>46092</v>
      </c>
    </row>
    <row r="200" spans="1:34" ht="25.5" hidden="1" customHeight="1" x14ac:dyDescent="0.2">
      <c r="A200" s="29" t="s">
        <v>10300</v>
      </c>
      <c r="B200" s="29" t="s">
        <v>610</v>
      </c>
      <c r="C200" s="35">
        <v>46049</v>
      </c>
      <c r="D200" s="29" t="s">
        <v>10971</v>
      </c>
      <c r="E200" s="35">
        <v>46048</v>
      </c>
      <c r="F200" s="29">
        <v>6099</v>
      </c>
      <c r="G200" s="29" t="s">
        <v>10972</v>
      </c>
      <c r="H200" s="36">
        <v>9562100</v>
      </c>
      <c r="I200" s="59">
        <v>0</v>
      </c>
      <c r="J200" s="36">
        <v>764968</v>
      </c>
      <c r="K200" s="36">
        <v>10327068</v>
      </c>
      <c r="L200" s="7" t="s">
        <v>11004</v>
      </c>
      <c r="M200" s="6">
        <v>46112</v>
      </c>
      <c r="O200" s="33">
        <f>IF(Table1[[#This Row],[Phân loại]]="Tồn đầu kỳ",Table1[[#This Row],[Tổng giá trị]],0)</f>
        <v>0</v>
      </c>
      <c r="P200" s="7">
        <f>IF(Table1[[#This Row],[Số còn phải thu ĐK]]&lt;&gt;0,0,IF(Table1[[#This Row],[Phân loại]]="Bán hàng",Table1[[#This Row],[Tổng giá trị]],-Table1[[#This Row],[Tổng giá trị]]))</f>
        <v>10327068</v>
      </c>
      <c r="Q200" s="33">
        <f t="shared" si="126"/>
        <v>10327068</v>
      </c>
      <c r="R200" s="7">
        <f>Table1[[#This Row],[Số còn phải thu ĐK]]+Table1[[#This Row],[Giá Trị HD sau CK]]-Table1[[#This Row],[Số tiền đã thu]]</f>
        <v>0</v>
      </c>
      <c r="S200" s="6">
        <f>IF(Table1[[#This Row],[Ngày hóa đơn]]&lt;&gt;"",Table1[[#This Row],[Ngày hóa đơn]],IF(Table1[[#This Row],[Ngày hạch toán]]&lt;&gt;"",Table1[[#This Row],[Ngày hạch toán]],""))</f>
        <v>46048</v>
      </c>
      <c r="T200" s="7"/>
      <c r="U200" s="6">
        <f>IF(Table1[[#This Row],[Ngày tính CN]]="","",S200+T200)</f>
        <v>46048</v>
      </c>
      <c r="V200" s="33">
        <f ca="1">IF(Table1[[#This Row],[Hạn thanh toán]]="","",IF((U200-NOW())&lt;0,0,(U200-NOW())))</f>
        <v>0</v>
      </c>
      <c r="W200" s="33"/>
      <c r="X200" s="33" t="str">
        <f t="shared" ca="1" si="127"/>
        <v/>
      </c>
      <c r="Y200" s="2" t="str">
        <f t="shared" si="128"/>
        <v>Đã thanh toán</v>
      </c>
      <c r="Z200" s="46">
        <f t="shared" si="124"/>
        <v>46048</v>
      </c>
      <c r="AA200" s="46">
        <f t="shared" si="125"/>
        <v>46112</v>
      </c>
      <c r="AD200" s="2" t="str">
        <f>VLOOKUP($A200,MA_KH!$A:$V,MA_KH!U$1,0)</f>
        <v>LOTTE</v>
      </c>
      <c r="AE200" s="2" t="str">
        <f>VLOOKUP($A200,MA_KH!$A:$V,MA_KH!V$1,0)</f>
        <v>CÔNG TY CỔ PHẦN TRUNG TÂM THƯƠNG MẠI LOTTE VIỆT NAM</v>
      </c>
      <c r="AF200" s="2" t="str">
        <f>VLOOKUP($A200,MA_KH!$A:$V,MA_KH!H$1,0)</f>
        <v>SG011</v>
      </c>
      <c r="AG200" s="96">
        <f>VALUE(Table1[[#This Row],[Số hóa đơn]])</f>
        <v>6099</v>
      </c>
      <c r="AH200" s="94">
        <f>_xlfn.XLOOKUP(Table1[[#This Row],[Column1]],CTTT_Lotte!R:R,CTTT_Lotte!O:O)</f>
        <v>46112</v>
      </c>
    </row>
    <row r="201" spans="1:34" ht="25.5" hidden="1" customHeight="1" x14ac:dyDescent="0.2">
      <c r="A201" s="29" t="s">
        <v>10300</v>
      </c>
      <c r="B201" s="29" t="s">
        <v>610</v>
      </c>
      <c r="C201" s="35">
        <v>46049</v>
      </c>
      <c r="D201" s="29" t="s">
        <v>10973</v>
      </c>
      <c r="E201" s="35">
        <v>46048</v>
      </c>
      <c r="F201" s="29">
        <v>6100</v>
      </c>
      <c r="G201" s="29" t="s">
        <v>10974</v>
      </c>
      <c r="H201" s="36">
        <v>48817000</v>
      </c>
      <c r="I201" s="59">
        <v>0</v>
      </c>
      <c r="J201" s="36">
        <v>3905360</v>
      </c>
      <c r="K201" s="36">
        <v>52722360</v>
      </c>
      <c r="L201" s="7" t="s">
        <v>11004</v>
      </c>
      <c r="M201" s="6">
        <v>46092</v>
      </c>
      <c r="O201" s="33">
        <f>IF(Table1[[#This Row],[Phân loại]]="Tồn đầu kỳ",Table1[[#This Row],[Tổng giá trị]],0)</f>
        <v>0</v>
      </c>
      <c r="P201" s="7">
        <f>IF(Table1[[#This Row],[Số còn phải thu ĐK]]&lt;&gt;0,0,IF(Table1[[#This Row],[Phân loại]]="Bán hàng",Table1[[#This Row],[Tổng giá trị]],-Table1[[#This Row],[Tổng giá trị]]))</f>
        <v>52722360</v>
      </c>
      <c r="Q201" s="33">
        <f t="shared" ref="Q201:Q221" si="129">IF(M201&lt;&gt;"",IF(O201&lt;&gt;0,O201,P201),0)</f>
        <v>52722360</v>
      </c>
      <c r="R201" s="7">
        <f>Table1[[#This Row],[Số còn phải thu ĐK]]+Table1[[#This Row],[Giá Trị HD sau CK]]-Table1[[#This Row],[Số tiền đã thu]]</f>
        <v>0</v>
      </c>
      <c r="S201" s="6">
        <f>IF(Table1[[#This Row],[Ngày hóa đơn]]&lt;&gt;"",Table1[[#This Row],[Ngày hóa đơn]],IF(Table1[[#This Row],[Ngày hạch toán]]&lt;&gt;"",Table1[[#This Row],[Ngày hạch toán]],""))</f>
        <v>46048</v>
      </c>
      <c r="T201" s="7"/>
      <c r="U201" s="6">
        <f>IF(Table1[[#This Row],[Ngày tính CN]]="","",S201+T201)</f>
        <v>46048</v>
      </c>
      <c r="V201" s="33">
        <f ca="1">IF(Table1[[#This Row],[Hạn thanh toán]]="","",IF((U201-NOW())&lt;0,0,(U201-NOW())))</f>
        <v>0</v>
      </c>
      <c r="W201" s="33"/>
      <c r="X201" s="33" t="str">
        <f t="shared" ref="X201:X221" ca="1" si="130">IF(OR(U201="",R201=0),"",IF((U201-NOW())&lt;0,-(U201-NOW()),0))</f>
        <v/>
      </c>
      <c r="Y201" s="2" t="str">
        <f t="shared" ref="Y201:Y221" si="131">IF(R201=0,"Đã thanh toán",IF(X201="","",IF(X201&lt;=0,"Chưa đến hạn thanh toán",IF(X201&lt;=30,"Nợ quá hạn 30 ngày",IF(X201&lt;=60,"Nợ quá hạn từ 30 ngày đến 60 ngày",IF(X201&lt;=90,"Nợ quá hạn từ 60 ngày đến 90 ngày",IF(X201&lt;=120,"Nợ quá hạn từ 90 ngày đến 120 ngày","Nợ quá hạn hơn 120 ngày có khả năng mất thanh toán")))))))</f>
        <v>Đã thanh toán</v>
      </c>
      <c r="Z201" s="46">
        <f t="shared" si="124"/>
        <v>46048</v>
      </c>
      <c r="AA201" s="46">
        <f t="shared" si="125"/>
        <v>46092</v>
      </c>
      <c r="AD201" s="2" t="str">
        <f>VLOOKUP($A201,MA_KH!$A:$V,MA_KH!U$1,0)</f>
        <v>LOTTE</v>
      </c>
      <c r="AE201" s="2" t="str">
        <f>VLOOKUP($A201,MA_KH!$A:$V,MA_KH!V$1,0)</f>
        <v>CÔNG TY CỔ PHẦN TRUNG TÂM THƯƠNG MẠI LOTTE VIỆT NAM</v>
      </c>
      <c r="AF201" s="2" t="str">
        <f>VLOOKUP($A201,MA_KH!$A:$V,MA_KH!H$1,0)</f>
        <v>SG011</v>
      </c>
      <c r="AG201" s="96">
        <f>VALUE(Table1[[#This Row],[Số hóa đơn]])</f>
        <v>6100</v>
      </c>
      <c r="AH201" s="94">
        <f>_xlfn.XLOOKUP(Table1[[#This Row],[Column1]],CTTT_Lotte!R:R,CTTT_Lotte!O:O)</f>
        <v>46092</v>
      </c>
    </row>
    <row r="202" spans="1:34" ht="25.5" customHeight="1" x14ac:dyDescent="0.2">
      <c r="A202" s="29" t="s">
        <v>10293</v>
      </c>
      <c r="B202" s="29" t="s">
        <v>621</v>
      </c>
      <c r="C202" s="35">
        <v>46049</v>
      </c>
      <c r="D202" s="29" t="s">
        <v>10975</v>
      </c>
      <c r="E202" s="35">
        <v>46046</v>
      </c>
      <c r="F202" s="29">
        <v>150</v>
      </c>
      <c r="G202" s="29" t="s">
        <v>11431</v>
      </c>
      <c r="H202" s="36">
        <v>0</v>
      </c>
      <c r="I202" s="59">
        <v>3695304</v>
      </c>
      <c r="J202" s="36">
        <v>-295624</v>
      </c>
      <c r="K202" s="36">
        <v>-3990928</v>
      </c>
      <c r="L202" s="7" t="s">
        <v>11004</v>
      </c>
      <c r="M202" s="6">
        <v>46034</v>
      </c>
      <c r="O202" s="33">
        <f>IF(Table1[[#This Row],[Phân loại]]="Tồn đầu kỳ",Table1[[#This Row],[Tổng giá trị]],0)</f>
        <v>0</v>
      </c>
      <c r="P202" s="7">
        <f>IF(Table1[[#This Row],[Số còn phải thu ĐK]]&lt;&gt;0,0,IF(Table1[[#This Row],[Phân loại]]="Bán hàng",Table1[[#This Row],[Tổng giá trị]],-Table1[[#This Row],[Tổng giá trị]]))</f>
        <v>-3990928</v>
      </c>
      <c r="Q202" s="33">
        <f t="shared" si="129"/>
        <v>-3990928</v>
      </c>
      <c r="R202" s="7">
        <f>Table1[[#This Row],[Số còn phải thu ĐK]]+Table1[[#This Row],[Giá Trị HD sau CK]]-Table1[[#This Row],[Số tiền đã thu]]</f>
        <v>0</v>
      </c>
      <c r="S202" s="6">
        <f>IF(Table1[[#This Row],[Ngày hóa đơn]]&lt;&gt;"",Table1[[#This Row],[Ngày hóa đơn]],IF(Table1[[#This Row],[Ngày hạch toán]]&lt;&gt;"",Table1[[#This Row],[Ngày hạch toán]],""))</f>
        <v>46046</v>
      </c>
      <c r="T202" s="7"/>
      <c r="U202" s="6">
        <f>IF(Table1[[#This Row],[Ngày tính CN]]="","",S202+T202)</f>
        <v>46046</v>
      </c>
      <c r="V202" s="33">
        <f ca="1">IF(Table1[[#This Row],[Hạn thanh toán]]="","",IF((U202-NOW())&lt;0,0,(U202-NOW())))</f>
        <v>0</v>
      </c>
      <c r="W202" s="33"/>
      <c r="X202" s="33" t="str">
        <f t="shared" ca="1" si="130"/>
        <v/>
      </c>
      <c r="Y202" s="2" t="str">
        <f t="shared" si="131"/>
        <v>Đã thanh toán</v>
      </c>
      <c r="Z202" s="46">
        <f t="shared" si="124"/>
        <v>46046</v>
      </c>
      <c r="AA202" s="46">
        <f t="shared" si="125"/>
        <v>46034</v>
      </c>
      <c r="AD202" s="2" t="str">
        <f>VLOOKUP($A202,MA_KH!$A:$V,MA_KH!U$1,0)</f>
        <v>LOTTE</v>
      </c>
      <c r="AE202" s="2" t="str">
        <f>VLOOKUP($A202,MA_KH!$A:$V,MA_KH!V$1,0)</f>
        <v>CÔNG TY CỔ PHẦN TRUNG TÂM THƯƠNG MẠI LOTTE VIỆT NAM</v>
      </c>
      <c r="AF202" s="2" t="str">
        <f>VLOOKUP($A202,MA_KH!$A:$V,MA_KH!H$1,0)</f>
        <v>SG009</v>
      </c>
      <c r="AG202" s="96">
        <f>VALUE(Table1[[#This Row],[Số hóa đơn]])</f>
        <v>150</v>
      </c>
      <c r="AH202" s="94" t="e">
        <f>_xlfn.XLOOKUP(Table1[[#This Row],[Column1]],CTTT_Lotte!R:R,CTTT_Lotte!O:O)</f>
        <v>#N/A</v>
      </c>
    </row>
    <row r="203" spans="1:34" ht="25.5" customHeight="1" x14ac:dyDescent="0.2">
      <c r="A203" s="29" t="s">
        <v>10290</v>
      </c>
      <c r="B203" s="29" t="s">
        <v>750</v>
      </c>
      <c r="C203" s="35">
        <v>46049</v>
      </c>
      <c r="D203" s="29" t="s">
        <v>10976</v>
      </c>
      <c r="E203" s="35">
        <v>46046</v>
      </c>
      <c r="F203" s="29">
        <v>151</v>
      </c>
      <c r="G203" s="29" t="s">
        <v>11432</v>
      </c>
      <c r="H203" s="36">
        <v>0</v>
      </c>
      <c r="I203" s="59">
        <v>321656</v>
      </c>
      <c r="J203" s="36">
        <v>-25732</v>
      </c>
      <c r="K203" s="36">
        <v>-347388</v>
      </c>
      <c r="L203" s="7" t="s">
        <v>11004</v>
      </c>
      <c r="M203" s="6">
        <v>46034</v>
      </c>
      <c r="O203" s="33">
        <f>IF(Table1[[#This Row],[Phân loại]]="Tồn đầu kỳ",Table1[[#This Row],[Tổng giá trị]],0)</f>
        <v>0</v>
      </c>
      <c r="P203" s="7">
        <f>IF(Table1[[#This Row],[Số còn phải thu ĐK]]&lt;&gt;0,0,IF(Table1[[#This Row],[Phân loại]]="Bán hàng",Table1[[#This Row],[Tổng giá trị]],-Table1[[#This Row],[Tổng giá trị]]))</f>
        <v>-347388</v>
      </c>
      <c r="Q203" s="33">
        <f t="shared" si="129"/>
        <v>-347388</v>
      </c>
      <c r="R203" s="7">
        <f>Table1[[#This Row],[Số còn phải thu ĐK]]+Table1[[#This Row],[Giá Trị HD sau CK]]-Table1[[#This Row],[Số tiền đã thu]]</f>
        <v>0</v>
      </c>
      <c r="S203" s="6">
        <f>IF(Table1[[#This Row],[Ngày hóa đơn]]&lt;&gt;"",Table1[[#This Row],[Ngày hóa đơn]],IF(Table1[[#This Row],[Ngày hạch toán]]&lt;&gt;"",Table1[[#This Row],[Ngày hạch toán]],""))</f>
        <v>46046</v>
      </c>
      <c r="T203" s="7"/>
      <c r="U203" s="6">
        <f>IF(Table1[[#This Row],[Ngày tính CN]]="","",S203+T203)</f>
        <v>46046</v>
      </c>
      <c r="V203" s="33">
        <f ca="1">IF(Table1[[#This Row],[Hạn thanh toán]]="","",IF((U203-NOW())&lt;0,0,(U203-NOW())))</f>
        <v>0</v>
      </c>
      <c r="W203" s="33"/>
      <c r="X203" s="33" t="str">
        <f t="shared" ca="1" si="130"/>
        <v/>
      </c>
      <c r="Y203" s="2" t="str">
        <f t="shared" si="131"/>
        <v>Đã thanh toán</v>
      </c>
      <c r="Z203" s="46">
        <f t="shared" si="124"/>
        <v>46046</v>
      </c>
      <c r="AA203" s="46">
        <f t="shared" si="125"/>
        <v>46034</v>
      </c>
      <c r="AD203" s="2" t="str">
        <f>VLOOKUP($A203,MA_KH!$A:$V,MA_KH!U$1,0)</f>
        <v>LOTTE</v>
      </c>
      <c r="AE203" s="2" t="str">
        <f>VLOOKUP($A203,MA_KH!$A:$V,MA_KH!V$1,0)</f>
        <v>CÔNG TY CỔ PHẦN TRUNG TÂM THƯƠNG MẠI LOTTE VIỆT NAM</v>
      </c>
      <c r="AF203" s="2" t="str">
        <f>VLOOKUP($A203,MA_KH!$A:$V,MA_KH!H$1,0)</f>
        <v>SG002</v>
      </c>
      <c r="AG203" s="96">
        <f>VALUE(Table1[[#This Row],[Số hóa đơn]])</f>
        <v>151</v>
      </c>
      <c r="AH203" s="94" t="e">
        <f>_xlfn.XLOOKUP(Table1[[#This Row],[Column1]],CTTT_Lotte!R:R,CTTT_Lotte!O:O)</f>
        <v>#N/A</v>
      </c>
    </row>
    <row r="204" spans="1:34" ht="25.5" customHeight="1" x14ac:dyDescent="0.2">
      <c r="A204" s="29" t="s">
        <v>10289</v>
      </c>
      <c r="B204" s="29" t="s">
        <v>752</v>
      </c>
      <c r="C204" s="35">
        <v>46049</v>
      </c>
      <c r="D204" s="29" t="s">
        <v>10977</v>
      </c>
      <c r="E204" s="35">
        <v>46046</v>
      </c>
      <c r="F204" s="29">
        <v>152</v>
      </c>
      <c r="G204" s="29" t="s">
        <v>11433</v>
      </c>
      <c r="H204" s="36">
        <v>0</v>
      </c>
      <c r="I204" s="59">
        <v>366819</v>
      </c>
      <c r="J204" s="36">
        <v>-29346</v>
      </c>
      <c r="K204" s="36">
        <v>-396165</v>
      </c>
      <c r="L204" s="7" t="s">
        <v>11004</v>
      </c>
      <c r="M204" s="6">
        <v>46034</v>
      </c>
      <c r="O204" s="33">
        <f>IF(Table1[[#This Row],[Phân loại]]="Tồn đầu kỳ",Table1[[#This Row],[Tổng giá trị]],0)</f>
        <v>0</v>
      </c>
      <c r="P204" s="7">
        <f>IF(Table1[[#This Row],[Số còn phải thu ĐK]]&lt;&gt;0,0,IF(Table1[[#This Row],[Phân loại]]="Bán hàng",Table1[[#This Row],[Tổng giá trị]],-Table1[[#This Row],[Tổng giá trị]]))</f>
        <v>-396165</v>
      </c>
      <c r="Q204" s="33">
        <f t="shared" si="129"/>
        <v>-396165</v>
      </c>
      <c r="R204" s="7">
        <f>Table1[[#This Row],[Số còn phải thu ĐK]]+Table1[[#This Row],[Giá Trị HD sau CK]]-Table1[[#This Row],[Số tiền đã thu]]</f>
        <v>0</v>
      </c>
      <c r="S204" s="6">
        <f>IF(Table1[[#This Row],[Ngày hóa đơn]]&lt;&gt;"",Table1[[#This Row],[Ngày hóa đơn]],IF(Table1[[#This Row],[Ngày hạch toán]]&lt;&gt;"",Table1[[#This Row],[Ngày hạch toán]],""))</f>
        <v>46046</v>
      </c>
      <c r="T204" s="7"/>
      <c r="U204" s="6">
        <f>IF(Table1[[#This Row],[Ngày tính CN]]="","",S204+T204)</f>
        <v>46046</v>
      </c>
      <c r="V204" s="33">
        <f ca="1">IF(Table1[[#This Row],[Hạn thanh toán]]="","",IF((U204-NOW())&lt;0,0,(U204-NOW())))</f>
        <v>0</v>
      </c>
      <c r="W204" s="33"/>
      <c r="X204" s="33" t="str">
        <f t="shared" ca="1" si="130"/>
        <v/>
      </c>
      <c r="Y204" s="2" t="str">
        <f t="shared" si="131"/>
        <v>Đã thanh toán</v>
      </c>
      <c r="Z204" s="46">
        <f t="shared" si="124"/>
        <v>46046</v>
      </c>
      <c r="AA204" s="46">
        <f t="shared" si="125"/>
        <v>46034</v>
      </c>
      <c r="AD204" s="2" t="str">
        <f>VLOOKUP($A204,MA_KH!$A:$V,MA_KH!U$1,0)</f>
        <v>LOTTE</v>
      </c>
      <c r="AE204" s="2" t="str">
        <f>VLOOKUP($A204,MA_KH!$A:$V,MA_KH!V$1,0)</f>
        <v>CÔNG TY CỔ PHẦN TRUNG TÂM THƯƠNG MẠI LOTTE VIỆT NAM</v>
      </c>
      <c r="AF204" s="2" t="str">
        <f>VLOOKUP($A204,MA_KH!$A:$V,MA_KH!H$1,0)</f>
        <v>SG011</v>
      </c>
      <c r="AG204" s="96">
        <f>VALUE(Table1[[#This Row],[Số hóa đơn]])</f>
        <v>152</v>
      </c>
      <c r="AH204" s="94" t="e">
        <f>_xlfn.XLOOKUP(Table1[[#This Row],[Column1]],CTTT_Lotte!R:R,CTTT_Lotte!O:O)</f>
        <v>#N/A</v>
      </c>
    </row>
    <row r="205" spans="1:34" ht="25.5" customHeight="1" x14ac:dyDescent="0.2">
      <c r="A205" s="29" t="s">
        <v>10286</v>
      </c>
      <c r="B205" s="29" t="s">
        <v>616</v>
      </c>
      <c r="C205" s="35">
        <v>46049</v>
      </c>
      <c r="D205" s="29" t="s">
        <v>10978</v>
      </c>
      <c r="E205" s="35">
        <v>46046</v>
      </c>
      <c r="F205" s="29">
        <v>153</v>
      </c>
      <c r="G205" s="29" t="s">
        <v>11434</v>
      </c>
      <c r="H205" s="36">
        <v>0</v>
      </c>
      <c r="I205" s="59">
        <v>574715</v>
      </c>
      <c r="J205" s="36">
        <v>-45977</v>
      </c>
      <c r="K205" s="36">
        <v>-620692</v>
      </c>
      <c r="L205" s="7" t="s">
        <v>11004</v>
      </c>
      <c r="M205" s="6">
        <v>46034</v>
      </c>
      <c r="O205" s="33">
        <f>IF(Table1[[#This Row],[Phân loại]]="Tồn đầu kỳ",Table1[[#This Row],[Tổng giá trị]],0)</f>
        <v>0</v>
      </c>
      <c r="P205" s="7">
        <f>IF(Table1[[#This Row],[Số còn phải thu ĐK]]&lt;&gt;0,0,IF(Table1[[#This Row],[Phân loại]]="Bán hàng",Table1[[#This Row],[Tổng giá trị]],-Table1[[#This Row],[Tổng giá trị]]))</f>
        <v>-620692</v>
      </c>
      <c r="Q205" s="33">
        <f t="shared" si="129"/>
        <v>-620692</v>
      </c>
      <c r="R205" s="7">
        <f>Table1[[#This Row],[Số còn phải thu ĐK]]+Table1[[#This Row],[Giá Trị HD sau CK]]-Table1[[#This Row],[Số tiền đã thu]]</f>
        <v>0</v>
      </c>
      <c r="S205" s="6">
        <f>IF(Table1[[#This Row],[Ngày hóa đơn]]&lt;&gt;"",Table1[[#This Row],[Ngày hóa đơn]],IF(Table1[[#This Row],[Ngày hạch toán]]&lt;&gt;"",Table1[[#This Row],[Ngày hạch toán]],""))</f>
        <v>46046</v>
      </c>
      <c r="T205" s="7"/>
      <c r="U205" s="6">
        <f>IF(Table1[[#This Row],[Ngày tính CN]]="","",S205+T205)</f>
        <v>46046</v>
      </c>
      <c r="V205" s="33">
        <f ca="1">IF(Table1[[#This Row],[Hạn thanh toán]]="","",IF((U205-NOW())&lt;0,0,(U205-NOW())))</f>
        <v>0</v>
      </c>
      <c r="W205" s="33"/>
      <c r="X205" s="33" t="str">
        <f t="shared" ca="1" si="130"/>
        <v/>
      </c>
      <c r="Y205" s="2" t="str">
        <f t="shared" si="131"/>
        <v>Đã thanh toán</v>
      </c>
      <c r="Z205" s="46">
        <f t="shared" si="124"/>
        <v>46046</v>
      </c>
      <c r="AA205" s="46">
        <f t="shared" si="125"/>
        <v>46034</v>
      </c>
      <c r="AD205" s="2" t="str">
        <f>VLOOKUP($A205,MA_KH!$A:$V,MA_KH!U$1,0)</f>
        <v>LOTTE</v>
      </c>
      <c r="AE205" s="2" t="str">
        <f>VLOOKUP($A205,MA_KH!$A:$V,MA_KH!V$1,0)</f>
        <v>CÔNG TY CỔ PHẦN TRUNG TÂM THƯƠNG MẠI LOTTE VIỆT NAM</v>
      </c>
      <c r="AF205" s="2" t="str">
        <f>VLOOKUP($A205,MA_KH!$A:$V,MA_KH!H$1,0)</f>
        <v>SG002</v>
      </c>
      <c r="AG205" s="96">
        <f>VALUE(Table1[[#This Row],[Số hóa đơn]])</f>
        <v>153</v>
      </c>
      <c r="AH205" s="94" t="e">
        <f>_xlfn.XLOOKUP(Table1[[#This Row],[Column1]],CTTT_Lotte!R:R,CTTT_Lotte!O:O)</f>
        <v>#N/A</v>
      </c>
    </row>
    <row r="206" spans="1:34" ht="25.5" customHeight="1" x14ac:dyDescent="0.2">
      <c r="A206" s="29" t="s">
        <v>10287</v>
      </c>
      <c r="B206" s="29" t="s">
        <v>612</v>
      </c>
      <c r="C206" s="35">
        <v>46049</v>
      </c>
      <c r="D206" s="29" t="s">
        <v>10979</v>
      </c>
      <c r="E206" s="35">
        <v>46046</v>
      </c>
      <c r="F206" s="29">
        <v>154</v>
      </c>
      <c r="G206" s="29" t="s">
        <v>11435</v>
      </c>
      <c r="H206" s="36">
        <v>0</v>
      </c>
      <c r="I206" s="59">
        <v>763578</v>
      </c>
      <c r="J206" s="36">
        <v>-61086</v>
      </c>
      <c r="K206" s="36">
        <v>-824664</v>
      </c>
      <c r="L206" s="7" t="s">
        <v>11004</v>
      </c>
      <c r="M206" s="6">
        <v>46034</v>
      </c>
      <c r="O206" s="33">
        <f>IF(Table1[[#This Row],[Phân loại]]="Tồn đầu kỳ",Table1[[#This Row],[Tổng giá trị]],0)</f>
        <v>0</v>
      </c>
      <c r="P206" s="7">
        <f>IF(Table1[[#This Row],[Số còn phải thu ĐK]]&lt;&gt;0,0,IF(Table1[[#This Row],[Phân loại]]="Bán hàng",Table1[[#This Row],[Tổng giá trị]],-Table1[[#This Row],[Tổng giá trị]]))</f>
        <v>-824664</v>
      </c>
      <c r="Q206" s="33">
        <f t="shared" si="129"/>
        <v>-824664</v>
      </c>
      <c r="R206" s="7">
        <f>Table1[[#This Row],[Số còn phải thu ĐK]]+Table1[[#This Row],[Giá Trị HD sau CK]]-Table1[[#This Row],[Số tiền đã thu]]</f>
        <v>0</v>
      </c>
      <c r="S206" s="6">
        <f>IF(Table1[[#This Row],[Ngày hóa đơn]]&lt;&gt;"",Table1[[#This Row],[Ngày hóa đơn]],IF(Table1[[#This Row],[Ngày hạch toán]]&lt;&gt;"",Table1[[#This Row],[Ngày hạch toán]],""))</f>
        <v>46046</v>
      </c>
      <c r="T206" s="7"/>
      <c r="U206" s="6">
        <f>IF(Table1[[#This Row],[Ngày tính CN]]="","",S206+T206)</f>
        <v>46046</v>
      </c>
      <c r="V206" s="33">
        <f ca="1">IF(Table1[[#This Row],[Hạn thanh toán]]="","",IF((U206-NOW())&lt;0,0,(U206-NOW())))</f>
        <v>0</v>
      </c>
      <c r="W206" s="33"/>
      <c r="X206" s="33" t="str">
        <f t="shared" ca="1" si="130"/>
        <v/>
      </c>
      <c r="Y206" s="2" t="str">
        <f t="shared" si="131"/>
        <v>Đã thanh toán</v>
      </c>
      <c r="Z206" s="46">
        <f t="shared" si="124"/>
        <v>46046</v>
      </c>
      <c r="AA206" s="46">
        <f t="shared" si="125"/>
        <v>46034</v>
      </c>
      <c r="AD206" s="2" t="str">
        <f>VLOOKUP($A206,MA_KH!$A:$V,MA_KH!U$1,0)</f>
        <v>LOTTE</v>
      </c>
      <c r="AE206" s="2" t="str">
        <f>VLOOKUP($A206,MA_KH!$A:$V,MA_KH!V$1,0)</f>
        <v>CÔNG TY CỔ PHẦN TRUNG TÂM THƯƠNG MẠI LOTTE VIỆT NAM</v>
      </c>
      <c r="AF206" s="2" t="str">
        <f>VLOOKUP($A206,MA_KH!$A:$V,MA_KH!H$1,0)</f>
        <v>SG011</v>
      </c>
      <c r="AG206" s="96">
        <f>VALUE(Table1[[#This Row],[Số hóa đơn]])</f>
        <v>154</v>
      </c>
      <c r="AH206" s="94" t="e">
        <f>_xlfn.XLOOKUP(Table1[[#This Row],[Column1]],CTTT_Lotte!R:R,CTTT_Lotte!O:O)</f>
        <v>#N/A</v>
      </c>
    </row>
    <row r="207" spans="1:34" ht="25.5" customHeight="1" x14ac:dyDescent="0.2">
      <c r="A207" s="29" t="s">
        <v>10301</v>
      </c>
      <c r="B207" s="29" t="s">
        <v>463</v>
      </c>
      <c r="C207" s="35">
        <v>46049</v>
      </c>
      <c r="D207" s="29" t="s">
        <v>10980</v>
      </c>
      <c r="E207" s="35">
        <v>46046</v>
      </c>
      <c r="F207" s="29">
        <v>156</v>
      </c>
      <c r="G207" s="29" t="s">
        <v>11436</v>
      </c>
      <c r="H207" s="36">
        <v>0</v>
      </c>
      <c r="I207" s="59">
        <v>571710</v>
      </c>
      <c r="J207" s="36">
        <v>-45737</v>
      </c>
      <c r="K207" s="36">
        <v>-617447</v>
      </c>
      <c r="L207" s="7" t="s">
        <v>11004</v>
      </c>
      <c r="M207" s="6">
        <v>46034</v>
      </c>
      <c r="O207" s="33">
        <f>IF(Table1[[#This Row],[Phân loại]]="Tồn đầu kỳ",Table1[[#This Row],[Tổng giá trị]],0)</f>
        <v>0</v>
      </c>
      <c r="P207" s="7">
        <f>IF(Table1[[#This Row],[Số còn phải thu ĐK]]&lt;&gt;0,0,IF(Table1[[#This Row],[Phân loại]]="Bán hàng",Table1[[#This Row],[Tổng giá trị]],-Table1[[#This Row],[Tổng giá trị]]))</f>
        <v>-617447</v>
      </c>
      <c r="Q207" s="33">
        <f t="shared" si="129"/>
        <v>-617447</v>
      </c>
      <c r="R207" s="7">
        <f>Table1[[#This Row],[Số còn phải thu ĐK]]+Table1[[#This Row],[Giá Trị HD sau CK]]-Table1[[#This Row],[Số tiền đã thu]]</f>
        <v>0</v>
      </c>
      <c r="S207" s="6">
        <f>IF(Table1[[#This Row],[Ngày hóa đơn]]&lt;&gt;"",Table1[[#This Row],[Ngày hóa đơn]],IF(Table1[[#This Row],[Ngày hạch toán]]&lt;&gt;"",Table1[[#This Row],[Ngày hạch toán]],""))</f>
        <v>46046</v>
      </c>
      <c r="T207" s="7"/>
      <c r="U207" s="6">
        <f>IF(Table1[[#This Row],[Ngày tính CN]]="","",S207+T207)</f>
        <v>46046</v>
      </c>
      <c r="V207" s="33">
        <f ca="1">IF(Table1[[#This Row],[Hạn thanh toán]]="","",IF((U207-NOW())&lt;0,0,(U207-NOW())))</f>
        <v>0</v>
      </c>
      <c r="W207" s="33"/>
      <c r="X207" s="33" t="str">
        <f t="shared" ca="1" si="130"/>
        <v/>
      </c>
      <c r="Y207" s="2" t="str">
        <f t="shared" si="131"/>
        <v>Đã thanh toán</v>
      </c>
      <c r="Z207" s="46">
        <f t="shared" si="124"/>
        <v>46046</v>
      </c>
      <c r="AA207" s="46">
        <f t="shared" si="125"/>
        <v>46034</v>
      </c>
      <c r="AD207" s="2" t="str">
        <f>VLOOKUP($A207,MA_KH!$A:$V,MA_KH!U$1,0)</f>
        <v>LOTTE</v>
      </c>
      <c r="AE207" s="2" t="str">
        <f>VLOOKUP($A207,MA_KH!$A:$V,MA_KH!V$1,0)</f>
        <v>CÔNG TY CỔ PHẦN TRUNG TÂM THƯƠNG MẠI LOTTE VIỆT NAM</v>
      </c>
      <c r="AF207" s="2" t="str">
        <f>VLOOKUP($A207,MA_KH!$A:$V,MA_KH!H$1,0)</f>
        <v>SG002</v>
      </c>
      <c r="AG207" s="96">
        <f>VALUE(Table1[[#This Row],[Số hóa đơn]])</f>
        <v>156</v>
      </c>
      <c r="AH207" s="94" t="e">
        <f>_xlfn.XLOOKUP(Table1[[#This Row],[Column1]],CTTT_Lotte!R:R,CTTT_Lotte!O:O)</f>
        <v>#N/A</v>
      </c>
    </row>
    <row r="208" spans="1:34" ht="25.5" customHeight="1" x14ac:dyDescent="0.2">
      <c r="A208" s="29" t="s">
        <v>10294</v>
      </c>
      <c r="B208" s="29" t="s">
        <v>481</v>
      </c>
      <c r="C208" s="35">
        <v>46049</v>
      </c>
      <c r="D208" s="29" t="s">
        <v>10981</v>
      </c>
      <c r="E208" s="35">
        <v>46046</v>
      </c>
      <c r="F208" s="29">
        <v>157</v>
      </c>
      <c r="G208" s="29" t="s">
        <v>11437</v>
      </c>
      <c r="H208" s="36">
        <v>0</v>
      </c>
      <c r="I208" s="59">
        <v>24068</v>
      </c>
      <c r="J208" s="36">
        <v>-1925</v>
      </c>
      <c r="K208" s="36">
        <v>-25993</v>
      </c>
      <c r="L208" s="7" t="s">
        <v>11004</v>
      </c>
      <c r="M208" s="6">
        <v>46034</v>
      </c>
      <c r="O208" s="33">
        <f>IF(Table1[[#This Row],[Phân loại]]="Tồn đầu kỳ",Table1[[#This Row],[Tổng giá trị]],0)</f>
        <v>0</v>
      </c>
      <c r="P208" s="7">
        <f>IF(Table1[[#This Row],[Số còn phải thu ĐK]]&lt;&gt;0,0,IF(Table1[[#This Row],[Phân loại]]="Bán hàng",Table1[[#This Row],[Tổng giá trị]],-Table1[[#This Row],[Tổng giá trị]]))</f>
        <v>-25993</v>
      </c>
      <c r="Q208" s="33">
        <f t="shared" si="129"/>
        <v>-25993</v>
      </c>
      <c r="R208" s="7">
        <f>Table1[[#This Row],[Số còn phải thu ĐK]]+Table1[[#This Row],[Giá Trị HD sau CK]]-Table1[[#This Row],[Số tiền đã thu]]</f>
        <v>0</v>
      </c>
      <c r="S208" s="6">
        <f>IF(Table1[[#This Row],[Ngày hóa đơn]]&lt;&gt;"",Table1[[#This Row],[Ngày hóa đơn]],IF(Table1[[#This Row],[Ngày hạch toán]]&lt;&gt;"",Table1[[#This Row],[Ngày hạch toán]],""))</f>
        <v>46046</v>
      </c>
      <c r="T208" s="7"/>
      <c r="U208" s="6">
        <f>IF(Table1[[#This Row],[Ngày tính CN]]="","",S208+T208)</f>
        <v>46046</v>
      </c>
      <c r="V208" s="33">
        <f ca="1">IF(Table1[[#This Row],[Hạn thanh toán]]="","",IF((U208-NOW())&lt;0,0,(U208-NOW())))</f>
        <v>0</v>
      </c>
      <c r="W208" s="33"/>
      <c r="X208" s="33" t="str">
        <f t="shared" ca="1" si="130"/>
        <v/>
      </c>
      <c r="Y208" s="2" t="str">
        <f t="shared" si="131"/>
        <v>Đã thanh toán</v>
      </c>
      <c r="Z208" s="46">
        <f t="shared" si="124"/>
        <v>46046</v>
      </c>
      <c r="AA208" s="46">
        <f t="shared" si="125"/>
        <v>46034</v>
      </c>
      <c r="AD208" s="2" t="str">
        <f>VLOOKUP($A208,MA_KH!$A:$V,MA_KH!U$1,0)</f>
        <v>LOTTE</v>
      </c>
      <c r="AE208" s="2" t="str">
        <f>VLOOKUP($A208,MA_KH!$A:$V,MA_KH!V$1,0)</f>
        <v>CÔNG TY CỔ PHẦN TRUNG TÂM THƯƠNG MẠI LOTTE VIỆT NAM</v>
      </c>
      <c r="AF208" s="2" t="str">
        <f>VLOOKUP($A208,MA_KH!$A:$V,MA_KH!H$1,0)</f>
        <v>SG039</v>
      </c>
      <c r="AG208" s="96">
        <f>VALUE(Table1[[#This Row],[Số hóa đơn]])</f>
        <v>157</v>
      </c>
      <c r="AH208" s="94" t="e">
        <f>_xlfn.XLOOKUP(Table1[[#This Row],[Column1]],CTTT_Lotte!R:R,CTTT_Lotte!O:O)</f>
        <v>#N/A</v>
      </c>
    </row>
    <row r="209" spans="1:34" ht="25.5" customHeight="1" x14ac:dyDescent="0.2">
      <c r="A209" s="29" t="s">
        <v>10288</v>
      </c>
      <c r="B209" s="29" t="s">
        <v>683</v>
      </c>
      <c r="C209" s="35">
        <v>46049</v>
      </c>
      <c r="D209" s="29" t="s">
        <v>10982</v>
      </c>
      <c r="E209" s="35">
        <v>46046</v>
      </c>
      <c r="F209" s="29">
        <v>158</v>
      </c>
      <c r="G209" s="29" t="s">
        <v>11438</v>
      </c>
      <c r="H209" s="36">
        <v>0</v>
      </c>
      <c r="I209" s="59">
        <v>623504</v>
      </c>
      <c r="J209" s="36">
        <v>-49880</v>
      </c>
      <c r="K209" s="36">
        <v>-673384</v>
      </c>
      <c r="L209" s="7" t="s">
        <v>11004</v>
      </c>
      <c r="M209" s="6">
        <v>46034</v>
      </c>
      <c r="O209" s="33">
        <f>IF(Table1[[#This Row],[Phân loại]]="Tồn đầu kỳ",Table1[[#This Row],[Tổng giá trị]],0)</f>
        <v>0</v>
      </c>
      <c r="P209" s="7">
        <f>IF(Table1[[#This Row],[Số còn phải thu ĐK]]&lt;&gt;0,0,IF(Table1[[#This Row],[Phân loại]]="Bán hàng",Table1[[#This Row],[Tổng giá trị]],-Table1[[#This Row],[Tổng giá trị]]))</f>
        <v>-673384</v>
      </c>
      <c r="Q209" s="33">
        <f t="shared" si="129"/>
        <v>-673384</v>
      </c>
      <c r="R209" s="7">
        <f>Table1[[#This Row],[Số còn phải thu ĐK]]+Table1[[#This Row],[Giá Trị HD sau CK]]-Table1[[#This Row],[Số tiền đã thu]]</f>
        <v>0</v>
      </c>
      <c r="S209" s="6">
        <f>IF(Table1[[#This Row],[Ngày hóa đơn]]&lt;&gt;"",Table1[[#This Row],[Ngày hóa đơn]],IF(Table1[[#This Row],[Ngày hạch toán]]&lt;&gt;"",Table1[[#This Row],[Ngày hạch toán]],""))</f>
        <v>46046</v>
      </c>
      <c r="T209" s="7"/>
      <c r="U209" s="6">
        <f>IF(Table1[[#This Row],[Ngày tính CN]]="","",S209+T209)</f>
        <v>46046</v>
      </c>
      <c r="V209" s="33">
        <f ca="1">IF(Table1[[#This Row],[Hạn thanh toán]]="","",IF((U209-NOW())&lt;0,0,(U209-NOW())))</f>
        <v>0</v>
      </c>
      <c r="W209" s="33"/>
      <c r="X209" s="33" t="str">
        <f t="shared" ca="1" si="130"/>
        <v/>
      </c>
      <c r="Y209" s="2" t="str">
        <f t="shared" si="131"/>
        <v>Đã thanh toán</v>
      </c>
      <c r="Z209" s="46">
        <f t="shared" si="124"/>
        <v>46046</v>
      </c>
      <c r="AA209" s="46">
        <f t="shared" si="125"/>
        <v>46034</v>
      </c>
      <c r="AD209" s="2" t="str">
        <f>VLOOKUP($A209,MA_KH!$A:$V,MA_KH!U$1,0)</f>
        <v>LOTTE</v>
      </c>
      <c r="AE209" s="2" t="str">
        <f>VLOOKUP($A209,MA_KH!$A:$V,MA_KH!V$1,0)</f>
        <v>CÔNG TY CỔ PHẦN TRUNG TÂM THƯƠNG MẠI LOTTE VIỆT NAM</v>
      </c>
      <c r="AF209" s="2" t="str">
        <f>VLOOKUP($A209,MA_KH!$A:$V,MA_KH!H$1,0)</f>
        <v>SG011</v>
      </c>
      <c r="AG209" s="96">
        <f>VALUE(Table1[[#This Row],[Số hóa đơn]])</f>
        <v>158</v>
      </c>
      <c r="AH209" s="94" t="e">
        <f>_xlfn.XLOOKUP(Table1[[#This Row],[Column1]],CTTT_Lotte!R:R,CTTT_Lotte!O:O)</f>
        <v>#N/A</v>
      </c>
    </row>
    <row r="210" spans="1:34" ht="25.5" customHeight="1" x14ac:dyDescent="0.2">
      <c r="A210" s="29" t="s">
        <v>10291</v>
      </c>
      <c r="B210" s="29" t="s">
        <v>511</v>
      </c>
      <c r="C210" s="35">
        <v>46049</v>
      </c>
      <c r="D210" s="29" t="s">
        <v>10983</v>
      </c>
      <c r="E210" s="35">
        <v>46046</v>
      </c>
      <c r="F210" s="29">
        <v>159</v>
      </c>
      <c r="G210" s="29" t="s">
        <v>11439</v>
      </c>
      <c r="H210" s="36">
        <v>0</v>
      </c>
      <c r="I210" s="59">
        <v>1763214</v>
      </c>
      <c r="J210" s="36">
        <v>-141057</v>
      </c>
      <c r="K210" s="36">
        <v>-1904271</v>
      </c>
      <c r="L210" s="7" t="s">
        <v>11004</v>
      </c>
      <c r="M210" s="6">
        <v>46034</v>
      </c>
      <c r="O210" s="33">
        <f>IF(Table1[[#This Row],[Phân loại]]="Tồn đầu kỳ",Table1[[#This Row],[Tổng giá trị]],0)</f>
        <v>0</v>
      </c>
      <c r="P210" s="7">
        <f>IF(Table1[[#This Row],[Số còn phải thu ĐK]]&lt;&gt;0,0,IF(Table1[[#This Row],[Phân loại]]="Bán hàng",Table1[[#This Row],[Tổng giá trị]],-Table1[[#This Row],[Tổng giá trị]]))</f>
        <v>-1904271</v>
      </c>
      <c r="Q210" s="33">
        <f t="shared" si="129"/>
        <v>-1904271</v>
      </c>
      <c r="R210" s="7">
        <f>Table1[[#This Row],[Số còn phải thu ĐK]]+Table1[[#This Row],[Giá Trị HD sau CK]]-Table1[[#This Row],[Số tiền đã thu]]</f>
        <v>0</v>
      </c>
      <c r="S210" s="6">
        <f>IF(Table1[[#This Row],[Ngày hóa đơn]]&lt;&gt;"",Table1[[#This Row],[Ngày hóa đơn]],IF(Table1[[#This Row],[Ngày hạch toán]]&lt;&gt;"",Table1[[#This Row],[Ngày hạch toán]],""))</f>
        <v>46046</v>
      </c>
      <c r="T210" s="7"/>
      <c r="U210" s="6">
        <f>IF(Table1[[#This Row],[Ngày tính CN]]="","",S210+T210)</f>
        <v>46046</v>
      </c>
      <c r="V210" s="33">
        <f ca="1">IF(Table1[[#This Row],[Hạn thanh toán]]="","",IF((U210-NOW())&lt;0,0,(U210-NOW())))</f>
        <v>0</v>
      </c>
      <c r="W210" s="33"/>
      <c r="X210" s="33" t="str">
        <f t="shared" ca="1" si="130"/>
        <v/>
      </c>
      <c r="Y210" s="2" t="str">
        <f t="shared" si="131"/>
        <v>Đã thanh toán</v>
      </c>
      <c r="Z210" s="46">
        <f t="shared" si="124"/>
        <v>46046</v>
      </c>
      <c r="AA210" s="46">
        <f t="shared" si="125"/>
        <v>46034</v>
      </c>
      <c r="AD210" s="2" t="str">
        <f>VLOOKUP($A210,MA_KH!$A:$V,MA_KH!U$1,0)</f>
        <v>LOTTE</v>
      </c>
      <c r="AE210" s="2" t="str">
        <f>VLOOKUP($A210,MA_KH!$A:$V,MA_KH!V$1,0)</f>
        <v>CÔNG TY CỔ PHẦN TRUNG TÂM THƯƠNG MẠI LOTTE VIỆT NAM</v>
      </c>
      <c r="AF210" s="2" t="str">
        <f>VLOOKUP($A210,MA_KH!$A:$V,MA_KH!H$1,0)</f>
        <v>SG023</v>
      </c>
      <c r="AG210" s="96">
        <f>VALUE(Table1[[#This Row],[Số hóa đơn]])</f>
        <v>159</v>
      </c>
      <c r="AH210" s="94" t="e">
        <f>_xlfn.XLOOKUP(Table1[[#This Row],[Column1]],CTTT_Lotte!R:R,CTTT_Lotte!O:O)</f>
        <v>#N/A</v>
      </c>
    </row>
    <row r="211" spans="1:34" ht="25.5" customHeight="1" x14ac:dyDescent="0.2">
      <c r="A211" s="29" t="s">
        <v>10299</v>
      </c>
      <c r="B211" s="29" t="s">
        <v>355</v>
      </c>
      <c r="C211" s="35">
        <v>46049</v>
      </c>
      <c r="D211" s="29" t="s">
        <v>10984</v>
      </c>
      <c r="E211" s="35">
        <v>46046</v>
      </c>
      <c r="F211" s="29">
        <v>160</v>
      </c>
      <c r="G211" s="29" t="s">
        <v>11440</v>
      </c>
      <c r="H211" s="36">
        <v>0</v>
      </c>
      <c r="I211" s="59">
        <v>1363241</v>
      </c>
      <c r="J211" s="36">
        <v>-109059</v>
      </c>
      <c r="K211" s="36">
        <v>-1472300</v>
      </c>
      <c r="L211" s="7" t="s">
        <v>11004</v>
      </c>
      <c r="M211" s="6">
        <v>46034</v>
      </c>
      <c r="O211" s="33">
        <f>IF(Table1[[#This Row],[Phân loại]]="Tồn đầu kỳ",Table1[[#This Row],[Tổng giá trị]],0)</f>
        <v>0</v>
      </c>
      <c r="P211" s="7">
        <f>IF(Table1[[#This Row],[Số còn phải thu ĐK]]&lt;&gt;0,0,IF(Table1[[#This Row],[Phân loại]]="Bán hàng",Table1[[#This Row],[Tổng giá trị]],-Table1[[#This Row],[Tổng giá trị]]))</f>
        <v>-1472300</v>
      </c>
      <c r="Q211" s="33">
        <f t="shared" si="129"/>
        <v>-1472300</v>
      </c>
      <c r="R211" s="7">
        <f>Table1[[#This Row],[Số còn phải thu ĐK]]+Table1[[#This Row],[Giá Trị HD sau CK]]-Table1[[#This Row],[Số tiền đã thu]]</f>
        <v>0</v>
      </c>
      <c r="S211" s="6">
        <f>IF(Table1[[#This Row],[Ngày hóa đơn]]&lt;&gt;"",Table1[[#This Row],[Ngày hóa đơn]],IF(Table1[[#This Row],[Ngày hạch toán]]&lt;&gt;"",Table1[[#This Row],[Ngày hạch toán]],""))</f>
        <v>46046</v>
      </c>
      <c r="T211" s="7"/>
      <c r="U211" s="6">
        <f>IF(Table1[[#This Row],[Ngày tính CN]]="","",S211+T211)</f>
        <v>46046</v>
      </c>
      <c r="V211" s="33">
        <f ca="1">IF(Table1[[#This Row],[Hạn thanh toán]]="","",IF((U211-NOW())&lt;0,0,(U211-NOW())))</f>
        <v>0</v>
      </c>
      <c r="W211" s="33"/>
      <c r="X211" s="33" t="str">
        <f t="shared" ca="1" si="130"/>
        <v/>
      </c>
      <c r="Y211" s="2" t="str">
        <f t="shared" si="131"/>
        <v>Đã thanh toán</v>
      </c>
      <c r="Z211" s="46">
        <f t="shared" si="124"/>
        <v>46046</v>
      </c>
      <c r="AA211" s="46">
        <f t="shared" si="125"/>
        <v>46034</v>
      </c>
      <c r="AD211" s="2" t="str">
        <f>VLOOKUP($A211,MA_KH!$A:$V,MA_KH!U$1,0)</f>
        <v>LOTTE</v>
      </c>
      <c r="AE211" s="2" t="str">
        <f>VLOOKUP($A211,MA_KH!$A:$V,MA_KH!V$1,0)</f>
        <v>CÔNG TY CỔ PHẦN TRUNG TÂM THƯƠNG MẠI LOTTE VIỆT NAM</v>
      </c>
      <c r="AF211" s="2" t="str">
        <f>VLOOKUP($A211,MA_KH!$A:$V,MA_KH!H$1,0)</f>
        <v>SG011</v>
      </c>
      <c r="AG211" s="96">
        <f>VALUE(Table1[[#This Row],[Số hóa đơn]])</f>
        <v>160</v>
      </c>
      <c r="AH211" s="94" t="e">
        <f>_xlfn.XLOOKUP(Table1[[#This Row],[Column1]],CTTT_Lotte!R:R,CTTT_Lotte!O:O)</f>
        <v>#N/A</v>
      </c>
    </row>
    <row r="212" spans="1:34" ht="25.5" customHeight="1" x14ac:dyDescent="0.2">
      <c r="A212" s="29" t="s">
        <v>10300</v>
      </c>
      <c r="B212" s="29" t="s">
        <v>610</v>
      </c>
      <c r="C212" s="35">
        <v>46049</v>
      </c>
      <c r="D212" s="29" t="s">
        <v>10985</v>
      </c>
      <c r="E212" s="35">
        <v>46046</v>
      </c>
      <c r="F212" s="29">
        <v>161</v>
      </c>
      <c r="G212" s="29" t="s">
        <v>11441</v>
      </c>
      <c r="H212" s="36">
        <v>0</v>
      </c>
      <c r="I212" s="59">
        <v>1383919</v>
      </c>
      <c r="J212" s="36">
        <v>-110714</v>
      </c>
      <c r="K212" s="36">
        <v>-1494633</v>
      </c>
      <c r="L212" s="7" t="s">
        <v>11004</v>
      </c>
      <c r="M212" s="6">
        <v>46034</v>
      </c>
      <c r="O212" s="33">
        <f>IF(Table1[[#This Row],[Phân loại]]="Tồn đầu kỳ",Table1[[#This Row],[Tổng giá trị]],0)</f>
        <v>0</v>
      </c>
      <c r="P212" s="7">
        <f>IF(Table1[[#This Row],[Số còn phải thu ĐK]]&lt;&gt;0,0,IF(Table1[[#This Row],[Phân loại]]="Bán hàng",Table1[[#This Row],[Tổng giá trị]],-Table1[[#This Row],[Tổng giá trị]]))</f>
        <v>-1494633</v>
      </c>
      <c r="Q212" s="33">
        <f t="shared" si="129"/>
        <v>-1494633</v>
      </c>
      <c r="R212" s="7">
        <f>Table1[[#This Row],[Số còn phải thu ĐK]]+Table1[[#This Row],[Giá Trị HD sau CK]]-Table1[[#This Row],[Số tiền đã thu]]</f>
        <v>0</v>
      </c>
      <c r="S212" s="6">
        <f>IF(Table1[[#This Row],[Ngày hóa đơn]]&lt;&gt;"",Table1[[#This Row],[Ngày hóa đơn]],IF(Table1[[#This Row],[Ngày hạch toán]]&lt;&gt;"",Table1[[#This Row],[Ngày hạch toán]],""))</f>
        <v>46046</v>
      </c>
      <c r="T212" s="7"/>
      <c r="U212" s="6">
        <f>IF(Table1[[#This Row],[Ngày tính CN]]="","",S212+T212)</f>
        <v>46046</v>
      </c>
      <c r="V212" s="33">
        <f ca="1">IF(Table1[[#This Row],[Hạn thanh toán]]="","",IF((U212-NOW())&lt;0,0,(U212-NOW())))</f>
        <v>0</v>
      </c>
      <c r="W212" s="33"/>
      <c r="X212" s="33" t="str">
        <f t="shared" ca="1" si="130"/>
        <v/>
      </c>
      <c r="Y212" s="2" t="str">
        <f t="shared" si="131"/>
        <v>Đã thanh toán</v>
      </c>
      <c r="Z212" s="46">
        <f t="shared" si="124"/>
        <v>46046</v>
      </c>
      <c r="AA212" s="46">
        <f t="shared" si="125"/>
        <v>46034</v>
      </c>
      <c r="AD212" s="2" t="str">
        <f>VLOOKUP($A212,MA_KH!$A:$V,MA_KH!U$1,0)</f>
        <v>LOTTE</v>
      </c>
      <c r="AE212" s="2" t="str">
        <f>VLOOKUP($A212,MA_KH!$A:$V,MA_KH!V$1,0)</f>
        <v>CÔNG TY CỔ PHẦN TRUNG TÂM THƯƠNG MẠI LOTTE VIỆT NAM</v>
      </c>
      <c r="AF212" s="2" t="str">
        <f>VLOOKUP($A212,MA_KH!$A:$V,MA_KH!H$1,0)</f>
        <v>SG011</v>
      </c>
      <c r="AG212" s="96">
        <f>VALUE(Table1[[#This Row],[Số hóa đơn]])</f>
        <v>161</v>
      </c>
      <c r="AH212" s="94" t="e">
        <f>_xlfn.XLOOKUP(Table1[[#This Row],[Column1]],CTTT_Lotte!R:R,CTTT_Lotte!O:O)</f>
        <v>#N/A</v>
      </c>
    </row>
    <row r="213" spans="1:34" ht="25.5" customHeight="1" x14ac:dyDescent="0.2">
      <c r="A213" s="29" t="s">
        <v>10295</v>
      </c>
      <c r="B213" s="29" t="s">
        <v>560</v>
      </c>
      <c r="C213" s="35">
        <v>46049</v>
      </c>
      <c r="D213" s="29" t="s">
        <v>10986</v>
      </c>
      <c r="E213" s="35">
        <v>46046</v>
      </c>
      <c r="F213" s="29">
        <v>155</v>
      </c>
      <c r="G213" s="29" t="s">
        <v>11442</v>
      </c>
      <c r="H213" s="36">
        <v>0</v>
      </c>
      <c r="I213" s="59">
        <v>246612</v>
      </c>
      <c r="J213" s="36">
        <v>-19729</v>
      </c>
      <c r="K213" s="36">
        <v>-266341</v>
      </c>
      <c r="L213" s="7" t="s">
        <v>11004</v>
      </c>
      <c r="M213" s="6">
        <v>46034</v>
      </c>
      <c r="O213" s="33">
        <f>IF(Table1[[#This Row],[Phân loại]]="Tồn đầu kỳ",Table1[[#This Row],[Tổng giá trị]],0)</f>
        <v>0</v>
      </c>
      <c r="P213" s="7">
        <f>IF(Table1[[#This Row],[Số còn phải thu ĐK]]&lt;&gt;0,0,IF(Table1[[#This Row],[Phân loại]]="Bán hàng",Table1[[#This Row],[Tổng giá trị]],-Table1[[#This Row],[Tổng giá trị]]))</f>
        <v>-266341</v>
      </c>
      <c r="Q213" s="33">
        <f t="shared" si="129"/>
        <v>-266341</v>
      </c>
      <c r="R213" s="7">
        <f>Table1[[#This Row],[Số còn phải thu ĐK]]+Table1[[#This Row],[Giá Trị HD sau CK]]-Table1[[#This Row],[Số tiền đã thu]]</f>
        <v>0</v>
      </c>
      <c r="S213" s="6">
        <f>IF(Table1[[#This Row],[Ngày hóa đơn]]&lt;&gt;"",Table1[[#This Row],[Ngày hóa đơn]],IF(Table1[[#This Row],[Ngày hạch toán]]&lt;&gt;"",Table1[[#This Row],[Ngày hạch toán]],""))</f>
        <v>46046</v>
      </c>
      <c r="T213" s="7"/>
      <c r="U213" s="6">
        <f>IF(Table1[[#This Row],[Ngày tính CN]]="","",S213+T213)</f>
        <v>46046</v>
      </c>
      <c r="V213" s="33">
        <f ca="1">IF(Table1[[#This Row],[Hạn thanh toán]]="","",IF((U213-NOW())&lt;0,0,(U213-NOW())))</f>
        <v>0</v>
      </c>
      <c r="W213" s="33"/>
      <c r="X213" s="33" t="str">
        <f t="shared" ca="1" si="130"/>
        <v/>
      </c>
      <c r="Y213" s="2" t="str">
        <f t="shared" si="131"/>
        <v>Đã thanh toán</v>
      </c>
      <c r="Z213" s="46">
        <f t="shared" ref="Z213:Z221" si="132">IF(S213="","",S213)</f>
        <v>46046</v>
      </c>
      <c r="AA213" s="46">
        <f t="shared" ref="AA213:AA221" si="133">IF(M213="","",M213)</f>
        <v>46034</v>
      </c>
      <c r="AD213" s="2" t="str">
        <f>VLOOKUP($A213,MA_KH!$A:$V,MA_KH!U$1,0)</f>
        <v>LOTTE</v>
      </c>
      <c r="AE213" s="2" t="str">
        <f>VLOOKUP($A213,MA_KH!$A:$V,MA_KH!V$1,0)</f>
        <v>CÔNG TY CỔ PHẦN TRUNG TÂM THƯƠNG MẠI LOTTE VIỆT NAM</v>
      </c>
      <c r="AF213" s="2" t="str">
        <f>VLOOKUP($A213,MA_KH!$A:$V,MA_KH!H$1,0)</f>
        <v>HN008</v>
      </c>
      <c r="AG213" s="96">
        <f>VALUE(Table1[[#This Row],[Số hóa đơn]])</f>
        <v>155</v>
      </c>
      <c r="AH213" s="94" t="e">
        <f>_xlfn.XLOOKUP(Table1[[#This Row],[Column1]],CTTT_Lotte!R:R,CTTT_Lotte!O:O)</f>
        <v>#N/A</v>
      </c>
    </row>
    <row r="214" spans="1:34" ht="25.5" customHeight="1" x14ac:dyDescent="0.2">
      <c r="A214" s="29" t="s">
        <v>10297</v>
      </c>
      <c r="B214" s="29" t="s">
        <v>439</v>
      </c>
      <c r="C214" s="35">
        <v>46049</v>
      </c>
      <c r="D214" s="29" t="s">
        <v>10987</v>
      </c>
      <c r="E214" s="35">
        <v>46046</v>
      </c>
      <c r="F214" s="29">
        <v>162</v>
      </c>
      <c r="G214" s="29" t="s">
        <v>11443</v>
      </c>
      <c r="H214" s="36">
        <v>0</v>
      </c>
      <c r="I214" s="59">
        <v>658580</v>
      </c>
      <c r="J214" s="36">
        <v>-52686</v>
      </c>
      <c r="K214" s="36">
        <v>-711266</v>
      </c>
      <c r="L214" s="7" t="s">
        <v>11004</v>
      </c>
      <c r="M214" s="6">
        <v>46034</v>
      </c>
      <c r="O214" s="33">
        <f>IF(Table1[[#This Row],[Phân loại]]="Tồn đầu kỳ",Table1[[#This Row],[Tổng giá trị]],0)</f>
        <v>0</v>
      </c>
      <c r="P214" s="7">
        <f>IF(Table1[[#This Row],[Số còn phải thu ĐK]]&lt;&gt;0,0,IF(Table1[[#This Row],[Phân loại]]="Bán hàng",Table1[[#This Row],[Tổng giá trị]],-Table1[[#This Row],[Tổng giá trị]]))</f>
        <v>-711266</v>
      </c>
      <c r="Q214" s="33">
        <f t="shared" si="129"/>
        <v>-711266</v>
      </c>
      <c r="R214" s="7">
        <f>Table1[[#This Row],[Số còn phải thu ĐK]]+Table1[[#This Row],[Giá Trị HD sau CK]]-Table1[[#This Row],[Số tiền đã thu]]</f>
        <v>0</v>
      </c>
      <c r="S214" s="6">
        <f>IF(Table1[[#This Row],[Ngày hóa đơn]]&lt;&gt;"",Table1[[#This Row],[Ngày hóa đơn]],IF(Table1[[#This Row],[Ngày hạch toán]]&lt;&gt;"",Table1[[#This Row],[Ngày hạch toán]],""))</f>
        <v>46046</v>
      </c>
      <c r="T214" s="7"/>
      <c r="U214" s="6">
        <f>IF(Table1[[#This Row],[Ngày tính CN]]="","",S214+T214)</f>
        <v>46046</v>
      </c>
      <c r="V214" s="33">
        <f ca="1">IF(Table1[[#This Row],[Hạn thanh toán]]="","",IF((U214-NOW())&lt;0,0,(U214-NOW())))</f>
        <v>0</v>
      </c>
      <c r="W214" s="33"/>
      <c r="X214" s="33" t="str">
        <f t="shared" ca="1" si="130"/>
        <v/>
      </c>
      <c r="Y214" s="2" t="str">
        <f t="shared" si="131"/>
        <v>Đã thanh toán</v>
      </c>
      <c r="Z214" s="46">
        <f t="shared" si="132"/>
        <v>46046</v>
      </c>
      <c r="AA214" s="46">
        <f t="shared" si="133"/>
        <v>46034</v>
      </c>
      <c r="AD214" s="2" t="str">
        <f>VLOOKUP($A214,MA_KH!$A:$V,MA_KH!U$1,0)</f>
        <v>LOTTE</v>
      </c>
      <c r="AE214" s="2" t="str">
        <f>VLOOKUP($A214,MA_KH!$A:$V,MA_KH!V$1,0)</f>
        <v>CÔNG TY CỔ PHẦN TRUNG TÂM THƯƠNG MẠI LOTTE VIỆT NAM</v>
      </c>
      <c r="AF214" s="2" t="str">
        <f>VLOOKUP($A214,MA_KH!$A:$V,MA_KH!H$1,0)</f>
        <v>HN008</v>
      </c>
      <c r="AG214" s="96">
        <f>VALUE(Table1[[#This Row],[Số hóa đơn]])</f>
        <v>162</v>
      </c>
      <c r="AH214" s="94" t="e">
        <f>_xlfn.XLOOKUP(Table1[[#This Row],[Column1]],CTTT_Lotte!R:R,CTTT_Lotte!O:O)</f>
        <v>#N/A</v>
      </c>
    </row>
    <row r="215" spans="1:34" ht="25.5" hidden="1" customHeight="1" x14ac:dyDescent="0.2">
      <c r="A215" s="29" t="s">
        <v>10289</v>
      </c>
      <c r="B215" s="29" t="s">
        <v>752</v>
      </c>
      <c r="C215" s="35">
        <v>46049</v>
      </c>
      <c r="D215" s="29" t="s">
        <v>10988</v>
      </c>
      <c r="E215" s="35">
        <v>46049</v>
      </c>
      <c r="F215" s="29"/>
      <c r="G215" s="29" t="s">
        <v>10989</v>
      </c>
      <c r="H215" s="36">
        <v>116611</v>
      </c>
      <c r="I215" s="59">
        <v>0</v>
      </c>
      <c r="J215" s="36">
        <v>9329</v>
      </c>
      <c r="K215" s="36">
        <v>125940</v>
      </c>
      <c r="L215" s="60" t="s">
        <v>41</v>
      </c>
      <c r="M215" s="6">
        <v>46063</v>
      </c>
      <c r="O215" s="33">
        <f>IF(Table1[[#This Row],[Phân loại]]="Tồn đầu kỳ",Table1[[#This Row],[Tổng giá trị]],0)</f>
        <v>0</v>
      </c>
      <c r="P215" s="7">
        <f>IF(Table1[[#This Row],[Số còn phải thu ĐK]]&lt;&gt;0,0,IF(Table1[[#This Row],[Phân loại]]="Bán hàng",Table1[[#This Row],[Tổng giá trị]],-Table1[[#This Row],[Tổng giá trị]]))</f>
        <v>-125940</v>
      </c>
      <c r="Q215" s="33">
        <f t="shared" si="129"/>
        <v>-125940</v>
      </c>
      <c r="R215" s="7">
        <f>Table1[[#This Row],[Số còn phải thu ĐK]]+Table1[[#This Row],[Giá Trị HD sau CK]]-Table1[[#This Row],[Số tiền đã thu]]</f>
        <v>0</v>
      </c>
      <c r="S215" s="6">
        <f>IF(Table1[[#This Row],[Ngày hóa đơn]]&lt;&gt;"",Table1[[#This Row],[Ngày hóa đơn]],IF(Table1[[#This Row],[Ngày hạch toán]]&lt;&gt;"",Table1[[#This Row],[Ngày hạch toán]],""))</f>
        <v>46049</v>
      </c>
      <c r="T215" s="7"/>
      <c r="U215" s="6">
        <f>IF(Table1[[#This Row],[Ngày tính CN]]="","",S215+T215)</f>
        <v>46049</v>
      </c>
      <c r="V215" s="33">
        <f ca="1">IF(Table1[[#This Row],[Hạn thanh toán]]="","",IF((U215-NOW())&lt;0,0,(U215-NOW())))</f>
        <v>0</v>
      </c>
      <c r="W215" s="33"/>
      <c r="X215" s="33" t="str">
        <f t="shared" ca="1" si="130"/>
        <v/>
      </c>
      <c r="Y215" s="2" t="str">
        <f t="shared" si="131"/>
        <v>Đã thanh toán</v>
      </c>
      <c r="Z215" s="46">
        <f t="shared" si="132"/>
        <v>46049</v>
      </c>
      <c r="AA215" s="46">
        <f t="shared" si="133"/>
        <v>46063</v>
      </c>
      <c r="AD215" s="2" t="str">
        <f>VLOOKUP($A215,MA_KH!$A:$V,MA_KH!U$1,0)</f>
        <v>LOTTE</v>
      </c>
      <c r="AE215" s="2" t="str">
        <f>VLOOKUP($A215,MA_KH!$A:$V,MA_KH!V$1,0)</f>
        <v>CÔNG TY CỔ PHẦN TRUNG TÂM THƯƠNG MẠI LOTTE VIỆT NAM</v>
      </c>
      <c r="AF215" s="2" t="str">
        <f>VLOOKUP($A215,MA_KH!$A:$V,MA_KH!H$1,0)</f>
        <v>SG011</v>
      </c>
      <c r="AG215" s="96">
        <f>VALUE(Table1[[#This Row],[Số hóa đơn]])</f>
        <v>0</v>
      </c>
      <c r="AH215" s="94">
        <f>_xlfn.XLOOKUP(Table1[[#This Row],[Column1]],CTTT_Lotte!R:R,CTTT_Lotte!O:O)</f>
        <v>46034</v>
      </c>
    </row>
    <row r="216" spans="1:34" ht="25.5" hidden="1" customHeight="1" x14ac:dyDescent="0.2">
      <c r="A216" s="29" t="s">
        <v>10290</v>
      </c>
      <c r="B216" s="29" t="s">
        <v>750</v>
      </c>
      <c r="C216" s="35">
        <v>46050</v>
      </c>
      <c r="D216" s="29" t="s">
        <v>10990</v>
      </c>
      <c r="E216" s="35">
        <v>46050</v>
      </c>
      <c r="F216" s="29">
        <v>6763</v>
      </c>
      <c r="G216" s="29" t="s">
        <v>10991</v>
      </c>
      <c r="H216" s="36">
        <v>1464510</v>
      </c>
      <c r="I216" s="59">
        <v>0</v>
      </c>
      <c r="J216" s="36">
        <v>117161</v>
      </c>
      <c r="K216" s="36">
        <v>1581671</v>
      </c>
      <c r="L216" s="7" t="s">
        <v>11004</v>
      </c>
      <c r="M216" s="6">
        <v>46092</v>
      </c>
      <c r="O216" s="33">
        <f>IF(Table1[[#This Row],[Phân loại]]="Tồn đầu kỳ",Table1[[#This Row],[Tổng giá trị]],0)</f>
        <v>0</v>
      </c>
      <c r="P216" s="7">
        <f>IF(Table1[[#This Row],[Số còn phải thu ĐK]]&lt;&gt;0,0,IF(Table1[[#This Row],[Phân loại]]="Bán hàng",Table1[[#This Row],[Tổng giá trị]],-Table1[[#This Row],[Tổng giá trị]]))</f>
        <v>1581671</v>
      </c>
      <c r="Q216" s="33">
        <f t="shared" si="129"/>
        <v>1581671</v>
      </c>
      <c r="R216" s="7">
        <f>Table1[[#This Row],[Số còn phải thu ĐK]]+Table1[[#This Row],[Giá Trị HD sau CK]]-Table1[[#This Row],[Số tiền đã thu]]</f>
        <v>0</v>
      </c>
      <c r="S216" s="6">
        <f>IF(Table1[[#This Row],[Ngày hóa đơn]]&lt;&gt;"",Table1[[#This Row],[Ngày hóa đơn]],IF(Table1[[#This Row],[Ngày hạch toán]]&lt;&gt;"",Table1[[#This Row],[Ngày hạch toán]],""))</f>
        <v>46050</v>
      </c>
      <c r="T216" s="7"/>
      <c r="U216" s="6">
        <f>IF(Table1[[#This Row],[Ngày tính CN]]="","",S216+T216)</f>
        <v>46050</v>
      </c>
      <c r="V216" s="33">
        <f ca="1">IF(Table1[[#This Row],[Hạn thanh toán]]="","",IF((U216-NOW())&lt;0,0,(U216-NOW())))</f>
        <v>0</v>
      </c>
      <c r="W216" s="33"/>
      <c r="X216" s="33" t="str">
        <f t="shared" ca="1" si="130"/>
        <v/>
      </c>
      <c r="Y216" s="2" t="str">
        <f t="shared" si="131"/>
        <v>Đã thanh toán</v>
      </c>
      <c r="Z216" s="46">
        <f t="shared" si="132"/>
        <v>46050</v>
      </c>
      <c r="AA216" s="46">
        <f t="shared" si="133"/>
        <v>46092</v>
      </c>
      <c r="AD216" s="2" t="str">
        <f>VLOOKUP($A216,MA_KH!$A:$V,MA_KH!U$1,0)</f>
        <v>LOTTE</v>
      </c>
      <c r="AE216" s="2" t="str">
        <f>VLOOKUP($A216,MA_KH!$A:$V,MA_KH!V$1,0)</f>
        <v>CÔNG TY CỔ PHẦN TRUNG TÂM THƯƠNG MẠI LOTTE VIỆT NAM</v>
      </c>
      <c r="AF216" s="2" t="str">
        <f>VLOOKUP($A216,MA_KH!$A:$V,MA_KH!H$1,0)</f>
        <v>SG002</v>
      </c>
      <c r="AG216" s="96">
        <f>VALUE(Table1[[#This Row],[Số hóa đơn]])</f>
        <v>6763</v>
      </c>
      <c r="AH216" s="94">
        <f>_xlfn.XLOOKUP(Table1[[#This Row],[Column1]],CTTT_Lotte!R:R,CTTT_Lotte!O:O)</f>
        <v>46092</v>
      </c>
    </row>
    <row r="217" spans="1:34" ht="25.5" hidden="1" customHeight="1" x14ac:dyDescent="0.2">
      <c r="A217" s="29" t="s">
        <v>10290</v>
      </c>
      <c r="B217" s="29" t="s">
        <v>750</v>
      </c>
      <c r="C217" s="35">
        <v>46050</v>
      </c>
      <c r="D217" s="29" t="s">
        <v>10992</v>
      </c>
      <c r="E217" s="35">
        <v>46050</v>
      </c>
      <c r="F217" s="29">
        <v>6764</v>
      </c>
      <c r="G217" s="29" t="s">
        <v>10993</v>
      </c>
      <c r="H217" s="36">
        <v>932890</v>
      </c>
      <c r="I217" s="59">
        <v>0</v>
      </c>
      <c r="J217" s="36">
        <v>74631</v>
      </c>
      <c r="K217" s="36">
        <v>1007521</v>
      </c>
      <c r="L217" s="7" t="s">
        <v>11004</v>
      </c>
      <c r="M217" s="6">
        <v>46092</v>
      </c>
      <c r="O217" s="33">
        <f>IF(Table1[[#This Row],[Phân loại]]="Tồn đầu kỳ",Table1[[#This Row],[Tổng giá trị]],0)</f>
        <v>0</v>
      </c>
      <c r="P217" s="7">
        <f>IF(Table1[[#This Row],[Số còn phải thu ĐK]]&lt;&gt;0,0,IF(Table1[[#This Row],[Phân loại]]="Bán hàng",Table1[[#This Row],[Tổng giá trị]],-Table1[[#This Row],[Tổng giá trị]]))</f>
        <v>1007521</v>
      </c>
      <c r="Q217" s="33">
        <f t="shared" si="129"/>
        <v>1007521</v>
      </c>
      <c r="R217" s="7">
        <f>Table1[[#This Row],[Số còn phải thu ĐK]]+Table1[[#This Row],[Giá Trị HD sau CK]]-Table1[[#This Row],[Số tiền đã thu]]</f>
        <v>0</v>
      </c>
      <c r="S217" s="6">
        <f>IF(Table1[[#This Row],[Ngày hóa đơn]]&lt;&gt;"",Table1[[#This Row],[Ngày hóa đơn]],IF(Table1[[#This Row],[Ngày hạch toán]]&lt;&gt;"",Table1[[#This Row],[Ngày hạch toán]],""))</f>
        <v>46050</v>
      </c>
      <c r="T217" s="7"/>
      <c r="U217" s="6">
        <f>IF(Table1[[#This Row],[Ngày tính CN]]="","",S217+T217)</f>
        <v>46050</v>
      </c>
      <c r="V217" s="33">
        <f ca="1">IF(Table1[[#This Row],[Hạn thanh toán]]="","",IF((U217-NOW())&lt;0,0,(U217-NOW())))</f>
        <v>0</v>
      </c>
      <c r="W217" s="33"/>
      <c r="X217" s="33" t="str">
        <f t="shared" ca="1" si="130"/>
        <v/>
      </c>
      <c r="Y217" s="2" t="str">
        <f t="shared" si="131"/>
        <v>Đã thanh toán</v>
      </c>
      <c r="Z217" s="46">
        <f t="shared" si="132"/>
        <v>46050</v>
      </c>
      <c r="AA217" s="46">
        <f t="shared" si="133"/>
        <v>46092</v>
      </c>
      <c r="AD217" s="2" t="str">
        <f>VLOOKUP($A217,MA_KH!$A:$V,MA_KH!U$1,0)</f>
        <v>LOTTE</v>
      </c>
      <c r="AE217" s="2" t="str">
        <f>VLOOKUP($A217,MA_KH!$A:$V,MA_KH!V$1,0)</f>
        <v>CÔNG TY CỔ PHẦN TRUNG TÂM THƯƠNG MẠI LOTTE VIỆT NAM</v>
      </c>
      <c r="AF217" s="2" t="str">
        <f>VLOOKUP($A217,MA_KH!$A:$V,MA_KH!H$1,0)</f>
        <v>SG002</v>
      </c>
      <c r="AG217" s="96">
        <f>VALUE(Table1[[#This Row],[Số hóa đơn]])</f>
        <v>6764</v>
      </c>
      <c r="AH217" s="94">
        <f>_xlfn.XLOOKUP(Table1[[#This Row],[Column1]],CTTT_Lotte!R:R,CTTT_Lotte!O:O)</f>
        <v>46092</v>
      </c>
    </row>
    <row r="218" spans="1:34" ht="25.5" hidden="1" customHeight="1" x14ac:dyDescent="0.2">
      <c r="A218" s="29" t="s">
        <v>10292</v>
      </c>
      <c r="B218" s="29" t="s">
        <v>781</v>
      </c>
      <c r="C218" s="35">
        <v>46051</v>
      </c>
      <c r="D218" s="29" t="s">
        <v>10994</v>
      </c>
      <c r="E218" s="35">
        <v>46051</v>
      </c>
      <c r="F218" s="29">
        <v>7196</v>
      </c>
      <c r="G218" s="29" t="s">
        <v>10995</v>
      </c>
      <c r="H218" s="36">
        <v>1932550</v>
      </c>
      <c r="I218" s="59">
        <v>0</v>
      </c>
      <c r="J218" s="36">
        <v>154604</v>
      </c>
      <c r="K218" s="36">
        <v>2087154</v>
      </c>
      <c r="L218" s="7" t="s">
        <v>11004</v>
      </c>
      <c r="M218" s="6">
        <v>46092</v>
      </c>
      <c r="O218" s="33">
        <f>IF(Table1[[#This Row],[Phân loại]]="Tồn đầu kỳ",Table1[[#This Row],[Tổng giá trị]],0)</f>
        <v>0</v>
      </c>
      <c r="P218" s="7">
        <f>IF(Table1[[#This Row],[Số còn phải thu ĐK]]&lt;&gt;0,0,IF(Table1[[#This Row],[Phân loại]]="Bán hàng",Table1[[#This Row],[Tổng giá trị]],-Table1[[#This Row],[Tổng giá trị]]))</f>
        <v>2087154</v>
      </c>
      <c r="Q218" s="33">
        <f t="shared" si="129"/>
        <v>2087154</v>
      </c>
      <c r="R218" s="7">
        <f>Table1[[#This Row],[Số còn phải thu ĐK]]+Table1[[#This Row],[Giá Trị HD sau CK]]-Table1[[#This Row],[Số tiền đã thu]]</f>
        <v>0</v>
      </c>
      <c r="S218" s="6">
        <f>IF(Table1[[#This Row],[Ngày hóa đơn]]&lt;&gt;"",Table1[[#This Row],[Ngày hóa đơn]],IF(Table1[[#This Row],[Ngày hạch toán]]&lt;&gt;"",Table1[[#This Row],[Ngày hạch toán]],""))</f>
        <v>46051</v>
      </c>
      <c r="T218" s="7"/>
      <c r="U218" s="6">
        <f>IF(Table1[[#This Row],[Ngày tính CN]]="","",S218+T218)</f>
        <v>46051</v>
      </c>
      <c r="V218" s="33">
        <f ca="1">IF(Table1[[#This Row],[Hạn thanh toán]]="","",IF((U218-NOW())&lt;0,0,(U218-NOW())))</f>
        <v>0</v>
      </c>
      <c r="W218" s="33"/>
      <c r="X218" s="33" t="str">
        <f t="shared" ca="1" si="130"/>
        <v/>
      </c>
      <c r="Y218" s="2" t="str">
        <f t="shared" si="131"/>
        <v>Đã thanh toán</v>
      </c>
      <c r="Z218" s="46">
        <f t="shared" si="132"/>
        <v>46051</v>
      </c>
      <c r="AA218" s="46">
        <f t="shared" si="133"/>
        <v>46092</v>
      </c>
      <c r="AD218" s="2" t="str">
        <f>VLOOKUP($A218,MA_KH!$A:$V,MA_KH!U$1,0)</f>
        <v>LOTTE</v>
      </c>
      <c r="AE218" s="2" t="str">
        <f>VLOOKUP($A218,MA_KH!$A:$V,MA_KH!V$1,0)</f>
        <v>CÔNG TY CỔ PHẦN TRUNG TÂM THƯƠNG MẠI LOTTE VIỆT NAM</v>
      </c>
      <c r="AF218" s="2" t="str">
        <f>VLOOKUP($A218,MA_KH!$A:$V,MA_KH!H$1,0)</f>
        <v>SG023</v>
      </c>
      <c r="AG218" s="96">
        <f>VALUE(Table1[[#This Row],[Số hóa đơn]])</f>
        <v>7196</v>
      </c>
      <c r="AH218" s="94">
        <f>_xlfn.XLOOKUP(Table1[[#This Row],[Column1]],CTTT_Lotte!R:R,CTTT_Lotte!O:O)</f>
        <v>46092</v>
      </c>
    </row>
    <row r="219" spans="1:34" ht="25.5" hidden="1" customHeight="1" x14ac:dyDescent="0.2">
      <c r="A219" s="29" t="s">
        <v>10292</v>
      </c>
      <c r="B219" s="29" t="s">
        <v>781</v>
      </c>
      <c r="C219" s="35">
        <v>46051</v>
      </c>
      <c r="D219" s="29" t="s">
        <v>10996</v>
      </c>
      <c r="E219" s="35">
        <v>46051</v>
      </c>
      <c r="F219" s="29">
        <v>7197</v>
      </c>
      <c r="G219" s="29" t="s">
        <v>10997</v>
      </c>
      <c r="H219" s="36">
        <v>4664450</v>
      </c>
      <c r="I219" s="59">
        <v>0</v>
      </c>
      <c r="J219" s="36">
        <v>373156</v>
      </c>
      <c r="K219" s="36">
        <v>5037606</v>
      </c>
      <c r="L219" s="7" t="s">
        <v>11004</v>
      </c>
      <c r="M219" s="6">
        <v>46092</v>
      </c>
      <c r="O219" s="33">
        <f>IF(Table1[[#This Row],[Phân loại]]="Tồn đầu kỳ",Table1[[#This Row],[Tổng giá trị]],0)</f>
        <v>0</v>
      </c>
      <c r="P219" s="7">
        <f>IF(Table1[[#This Row],[Số còn phải thu ĐK]]&lt;&gt;0,0,IF(Table1[[#This Row],[Phân loại]]="Bán hàng",Table1[[#This Row],[Tổng giá trị]],-Table1[[#This Row],[Tổng giá trị]]))</f>
        <v>5037606</v>
      </c>
      <c r="Q219" s="33">
        <f t="shared" si="129"/>
        <v>5037606</v>
      </c>
      <c r="R219" s="7">
        <f>Table1[[#This Row],[Số còn phải thu ĐK]]+Table1[[#This Row],[Giá Trị HD sau CK]]-Table1[[#This Row],[Số tiền đã thu]]</f>
        <v>0</v>
      </c>
      <c r="S219" s="6">
        <f>IF(Table1[[#This Row],[Ngày hóa đơn]]&lt;&gt;"",Table1[[#This Row],[Ngày hóa đơn]],IF(Table1[[#This Row],[Ngày hạch toán]]&lt;&gt;"",Table1[[#This Row],[Ngày hạch toán]],""))</f>
        <v>46051</v>
      </c>
      <c r="T219" s="7"/>
      <c r="U219" s="6">
        <f>IF(Table1[[#This Row],[Ngày tính CN]]="","",S219+T219)</f>
        <v>46051</v>
      </c>
      <c r="V219" s="33">
        <f ca="1">IF(Table1[[#This Row],[Hạn thanh toán]]="","",IF((U219-NOW())&lt;0,0,(U219-NOW())))</f>
        <v>0</v>
      </c>
      <c r="W219" s="33"/>
      <c r="X219" s="33" t="str">
        <f t="shared" ca="1" si="130"/>
        <v/>
      </c>
      <c r="Y219" s="2" t="str">
        <f t="shared" si="131"/>
        <v>Đã thanh toán</v>
      </c>
      <c r="Z219" s="46">
        <f t="shared" si="132"/>
        <v>46051</v>
      </c>
      <c r="AA219" s="46">
        <f t="shared" si="133"/>
        <v>46092</v>
      </c>
      <c r="AD219" s="2" t="str">
        <f>VLOOKUP($A219,MA_KH!$A:$V,MA_KH!U$1,0)</f>
        <v>LOTTE</v>
      </c>
      <c r="AE219" s="2" t="str">
        <f>VLOOKUP($A219,MA_KH!$A:$V,MA_KH!V$1,0)</f>
        <v>CÔNG TY CỔ PHẦN TRUNG TÂM THƯƠNG MẠI LOTTE VIỆT NAM</v>
      </c>
      <c r="AF219" s="2" t="str">
        <f>VLOOKUP($A219,MA_KH!$A:$V,MA_KH!H$1,0)</f>
        <v>SG023</v>
      </c>
      <c r="AG219" s="96">
        <f>VALUE(Table1[[#This Row],[Số hóa đơn]])</f>
        <v>7197</v>
      </c>
      <c r="AH219" s="94">
        <f>_xlfn.XLOOKUP(Table1[[#This Row],[Column1]],CTTT_Lotte!R:R,CTTT_Lotte!O:O)</f>
        <v>46092</v>
      </c>
    </row>
    <row r="220" spans="1:34" ht="25.5" hidden="1" customHeight="1" x14ac:dyDescent="0.2">
      <c r="A220" s="29" t="s">
        <v>10287</v>
      </c>
      <c r="B220" s="29" t="s">
        <v>612</v>
      </c>
      <c r="C220" s="35">
        <v>46053</v>
      </c>
      <c r="D220" s="29" t="s">
        <v>10998</v>
      </c>
      <c r="E220" s="35">
        <v>46052</v>
      </c>
      <c r="F220" s="29">
        <v>7298</v>
      </c>
      <c r="G220" s="29" t="s">
        <v>10999</v>
      </c>
      <c r="H220" s="36">
        <v>2865440</v>
      </c>
      <c r="I220" s="59">
        <v>0</v>
      </c>
      <c r="J220" s="36">
        <v>229235</v>
      </c>
      <c r="K220" s="36">
        <v>3094675</v>
      </c>
      <c r="L220" s="7" t="s">
        <v>11004</v>
      </c>
      <c r="M220" s="6">
        <v>46112</v>
      </c>
      <c r="O220" s="33">
        <f>IF(Table1[[#This Row],[Phân loại]]="Tồn đầu kỳ",Table1[[#This Row],[Tổng giá trị]],0)</f>
        <v>0</v>
      </c>
      <c r="P220" s="7">
        <f>IF(Table1[[#This Row],[Số còn phải thu ĐK]]&lt;&gt;0,0,IF(Table1[[#This Row],[Phân loại]]="Bán hàng",Table1[[#This Row],[Tổng giá trị]],-Table1[[#This Row],[Tổng giá trị]]))</f>
        <v>3094675</v>
      </c>
      <c r="Q220" s="33">
        <f t="shared" si="129"/>
        <v>3094675</v>
      </c>
      <c r="R220" s="7">
        <f>Table1[[#This Row],[Số còn phải thu ĐK]]+Table1[[#This Row],[Giá Trị HD sau CK]]-Table1[[#This Row],[Số tiền đã thu]]</f>
        <v>0</v>
      </c>
      <c r="S220" s="6">
        <f>IF(Table1[[#This Row],[Ngày hóa đơn]]&lt;&gt;"",Table1[[#This Row],[Ngày hóa đơn]],IF(Table1[[#This Row],[Ngày hạch toán]]&lt;&gt;"",Table1[[#This Row],[Ngày hạch toán]],""))</f>
        <v>46052</v>
      </c>
      <c r="T220" s="7"/>
      <c r="U220" s="6">
        <f>IF(Table1[[#This Row],[Ngày tính CN]]="","",S220+T220)</f>
        <v>46052</v>
      </c>
      <c r="V220" s="33">
        <f ca="1">IF(Table1[[#This Row],[Hạn thanh toán]]="","",IF((U220-NOW())&lt;0,0,(U220-NOW())))</f>
        <v>0</v>
      </c>
      <c r="W220" s="33"/>
      <c r="X220" s="33" t="str">
        <f t="shared" ca="1" si="130"/>
        <v/>
      </c>
      <c r="Y220" s="2" t="str">
        <f t="shared" si="131"/>
        <v>Đã thanh toán</v>
      </c>
      <c r="Z220" s="46">
        <f t="shared" si="132"/>
        <v>46052</v>
      </c>
      <c r="AA220" s="46">
        <f t="shared" si="133"/>
        <v>46112</v>
      </c>
      <c r="AD220" s="2" t="str">
        <f>VLOOKUP($A220,MA_KH!$A:$V,MA_KH!U$1,0)</f>
        <v>LOTTE</v>
      </c>
      <c r="AE220" s="2" t="str">
        <f>VLOOKUP($A220,MA_KH!$A:$V,MA_KH!V$1,0)</f>
        <v>CÔNG TY CỔ PHẦN TRUNG TÂM THƯƠNG MẠI LOTTE VIỆT NAM</v>
      </c>
      <c r="AF220" s="2" t="str">
        <f>VLOOKUP($A220,MA_KH!$A:$V,MA_KH!H$1,0)</f>
        <v>SG011</v>
      </c>
      <c r="AG220" s="96">
        <f>VALUE(Table1[[#This Row],[Số hóa đơn]])</f>
        <v>7298</v>
      </c>
      <c r="AH220" s="94">
        <f>_xlfn.XLOOKUP(Table1[[#This Row],[Column1]],CTTT_Lotte!R:R,CTTT_Lotte!O:O)</f>
        <v>46112</v>
      </c>
    </row>
    <row r="221" spans="1:34" ht="25.5" hidden="1" customHeight="1" x14ac:dyDescent="0.2">
      <c r="A221" s="29" t="s">
        <v>10299</v>
      </c>
      <c r="B221" s="29" t="s">
        <v>355</v>
      </c>
      <c r="C221" s="35">
        <v>46053</v>
      </c>
      <c r="D221" s="29" t="s">
        <v>11000</v>
      </c>
      <c r="E221" s="35">
        <v>46052</v>
      </c>
      <c r="F221" s="29">
        <v>7299</v>
      </c>
      <c r="G221" s="29" t="s">
        <v>11001</v>
      </c>
      <c r="H221" s="36">
        <v>4149040</v>
      </c>
      <c r="I221" s="59">
        <v>0</v>
      </c>
      <c r="J221" s="36">
        <v>331923</v>
      </c>
      <c r="K221" s="36">
        <v>4480963</v>
      </c>
      <c r="L221" s="7" t="s">
        <v>11004</v>
      </c>
      <c r="M221" s="6">
        <v>46112</v>
      </c>
      <c r="O221" s="33">
        <f>IF(Table1[[#This Row],[Phân loại]]="Tồn đầu kỳ",Table1[[#This Row],[Tổng giá trị]],0)</f>
        <v>0</v>
      </c>
      <c r="P221" s="7">
        <f>IF(Table1[[#This Row],[Số còn phải thu ĐK]]&lt;&gt;0,0,IF(Table1[[#This Row],[Phân loại]]="Bán hàng",Table1[[#This Row],[Tổng giá trị]],-Table1[[#This Row],[Tổng giá trị]]))</f>
        <v>4480963</v>
      </c>
      <c r="Q221" s="33">
        <f t="shared" si="129"/>
        <v>4480963</v>
      </c>
      <c r="R221" s="7">
        <f>Table1[[#This Row],[Số còn phải thu ĐK]]+Table1[[#This Row],[Giá Trị HD sau CK]]-Table1[[#This Row],[Số tiền đã thu]]</f>
        <v>0</v>
      </c>
      <c r="S221" s="6">
        <f>IF(Table1[[#This Row],[Ngày hóa đơn]]&lt;&gt;"",Table1[[#This Row],[Ngày hóa đơn]],IF(Table1[[#This Row],[Ngày hạch toán]]&lt;&gt;"",Table1[[#This Row],[Ngày hạch toán]],""))</f>
        <v>46052</v>
      </c>
      <c r="T221" s="7"/>
      <c r="U221" s="6">
        <f>IF(Table1[[#This Row],[Ngày tính CN]]="","",S221+T221)</f>
        <v>46052</v>
      </c>
      <c r="V221" s="33">
        <f ca="1">IF(Table1[[#This Row],[Hạn thanh toán]]="","",IF((U221-NOW())&lt;0,0,(U221-NOW())))</f>
        <v>0</v>
      </c>
      <c r="W221" s="33"/>
      <c r="X221" s="33" t="str">
        <f t="shared" ca="1" si="130"/>
        <v/>
      </c>
      <c r="Y221" s="2" t="str">
        <f t="shared" si="131"/>
        <v>Đã thanh toán</v>
      </c>
      <c r="Z221" s="46">
        <f t="shared" si="132"/>
        <v>46052</v>
      </c>
      <c r="AA221" s="46">
        <f t="shared" si="133"/>
        <v>46112</v>
      </c>
      <c r="AD221" s="2" t="str">
        <f>VLOOKUP($A221,MA_KH!$A:$V,MA_KH!U$1,0)</f>
        <v>LOTTE</v>
      </c>
      <c r="AE221" s="2" t="str">
        <f>VLOOKUP($A221,MA_KH!$A:$V,MA_KH!V$1,0)</f>
        <v>CÔNG TY CỔ PHẦN TRUNG TÂM THƯƠNG MẠI LOTTE VIỆT NAM</v>
      </c>
      <c r="AF221" s="2" t="str">
        <f>VLOOKUP($A221,MA_KH!$A:$V,MA_KH!H$1,0)</f>
        <v>SG011</v>
      </c>
      <c r="AG221" s="96">
        <f>VALUE(Table1[[#This Row],[Số hóa đơn]])</f>
        <v>7299</v>
      </c>
      <c r="AH221" s="94">
        <f>_xlfn.XLOOKUP(Table1[[#This Row],[Column1]],CTTT_Lotte!R:R,CTTT_Lotte!O:O)</f>
        <v>46112</v>
      </c>
    </row>
    <row r="222" spans="1:34" ht="25.5" hidden="1" customHeight="1" x14ac:dyDescent="0.2">
      <c r="A222" s="29" t="s">
        <v>10291</v>
      </c>
      <c r="B222" s="29" t="s">
        <v>511</v>
      </c>
      <c r="C222" s="35">
        <v>46055</v>
      </c>
      <c r="D222" s="29" t="s">
        <v>11021</v>
      </c>
      <c r="E222" s="35">
        <v>46055</v>
      </c>
      <c r="F222" s="29">
        <v>8356</v>
      </c>
      <c r="G222" s="29" t="s">
        <v>11022</v>
      </c>
      <c r="H222" s="36">
        <v>14544450</v>
      </c>
      <c r="I222" s="59">
        <v>0</v>
      </c>
      <c r="J222" s="36">
        <v>1163556</v>
      </c>
      <c r="K222" s="36">
        <v>15708006</v>
      </c>
      <c r="L222" s="7" t="s">
        <v>11004</v>
      </c>
      <c r="M222" s="6">
        <v>46112</v>
      </c>
      <c r="O222" s="33">
        <f>IF(Table1[[#This Row],[Phân loại]]="Tồn đầu kỳ",Table1[[#This Row],[Tổng giá trị]],0)</f>
        <v>0</v>
      </c>
      <c r="P222" s="7">
        <f>IF(Table1[[#This Row],[Số còn phải thu ĐK]]&lt;&gt;0,0,IF(Table1[[#This Row],[Phân loại]]="Bán hàng",Table1[[#This Row],[Tổng giá trị]],-Table1[[#This Row],[Tổng giá trị]]))</f>
        <v>15708006</v>
      </c>
      <c r="Q222" s="33">
        <f t="shared" ref="Q222:Q253" si="134">IF(M222&lt;&gt;"",IF(O222&lt;&gt;0,O222,P222),0)</f>
        <v>15708006</v>
      </c>
      <c r="R222" s="7">
        <f>Table1[[#This Row],[Số còn phải thu ĐK]]+Table1[[#This Row],[Giá Trị HD sau CK]]-Table1[[#This Row],[Số tiền đã thu]]</f>
        <v>0</v>
      </c>
      <c r="S222" s="6">
        <f>IF(Table1[[#This Row],[Ngày hóa đơn]]&lt;&gt;"",Table1[[#This Row],[Ngày hóa đơn]],IF(Table1[[#This Row],[Ngày hạch toán]]&lt;&gt;"",Table1[[#This Row],[Ngày hạch toán]],""))</f>
        <v>46055</v>
      </c>
      <c r="T222" s="7"/>
      <c r="U222" s="6">
        <f>IF(Table1[[#This Row],[Ngày tính CN]]="","",S222+T222)</f>
        <v>46055</v>
      </c>
      <c r="V222" s="33">
        <f ca="1">IF(Table1[[#This Row],[Hạn thanh toán]]="","",IF((U222-NOW())&lt;0,0,(U222-NOW())))</f>
        <v>0</v>
      </c>
      <c r="W222" s="33"/>
      <c r="X222" s="33" t="str">
        <f t="shared" ref="X222:X253" ca="1" si="135">IF(OR(U222="",R222=0),"",IF((U222-NOW())&lt;0,-(U222-NOW()),0))</f>
        <v/>
      </c>
      <c r="Y222" s="2" t="str">
        <f t="shared" ref="Y222:Y253" si="136">IF(R222=0,"Đã thanh toán",IF(X222="","",IF(X222&lt;=0,"Chưa đến hạn thanh toán",IF(X222&lt;=30,"Nợ quá hạn 30 ngày",IF(X222&lt;=60,"Nợ quá hạn từ 30 ngày đến 60 ngày",IF(X222&lt;=90,"Nợ quá hạn từ 60 ngày đến 90 ngày",IF(X222&lt;=120,"Nợ quá hạn từ 90 ngày đến 120 ngày","Nợ quá hạn hơn 120 ngày có khả năng mất thanh toán")))))))</f>
        <v>Đã thanh toán</v>
      </c>
      <c r="Z222" s="46">
        <f t="shared" ref="Z222:Z261" si="137">IF(S222="","",S222)</f>
        <v>46055</v>
      </c>
      <c r="AA222" s="46">
        <f t="shared" ref="AA222:AA261" si="138">IF(M222="","",M222)</f>
        <v>46112</v>
      </c>
      <c r="AD222" s="2" t="str">
        <f>VLOOKUP($A222,MA_KH!$A:$V,MA_KH!U$1,0)</f>
        <v>LOTTE</v>
      </c>
      <c r="AE222" s="2" t="str">
        <f>VLOOKUP($A222,MA_KH!$A:$V,MA_KH!V$1,0)</f>
        <v>CÔNG TY CỔ PHẦN TRUNG TÂM THƯƠNG MẠI LOTTE VIỆT NAM</v>
      </c>
      <c r="AF222" s="2" t="str">
        <f>VLOOKUP($A222,MA_KH!$A:$V,MA_KH!H$1,0)</f>
        <v>SG023</v>
      </c>
      <c r="AG222" s="96">
        <f>VALUE(Table1[[#This Row],[Số hóa đơn]])</f>
        <v>8356</v>
      </c>
      <c r="AH222" s="94">
        <f>_xlfn.XLOOKUP(Table1[[#This Row],[Column1]],CTTT_Lotte!R:R,CTTT_Lotte!O:O)</f>
        <v>46112</v>
      </c>
    </row>
    <row r="223" spans="1:34" ht="25.5" hidden="1" customHeight="1" x14ac:dyDescent="0.2">
      <c r="A223" s="29" t="s">
        <v>10288</v>
      </c>
      <c r="B223" s="29" t="s">
        <v>683</v>
      </c>
      <c r="C223" s="35">
        <v>46055</v>
      </c>
      <c r="D223" s="29" t="s">
        <v>11023</v>
      </c>
      <c r="E223" s="35">
        <v>46055</v>
      </c>
      <c r="F223" s="29">
        <v>8448</v>
      </c>
      <c r="G223" s="29" t="s">
        <v>11024</v>
      </c>
      <c r="H223" s="36">
        <v>3873570</v>
      </c>
      <c r="I223" s="59">
        <v>0</v>
      </c>
      <c r="J223" s="36">
        <v>309886</v>
      </c>
      <c r="K223" s="36">
        <v>4183456</v>
      </c>
      <c r="L223" s="7" t="s">
        <v>11004</v>
      </c>
      <c r="M223" s="6">
        <v>46112</v>
      </c>
      <c r="O223" s="33">
        <f>IF(Table1[[#This Row],[Phân loại]]="Tồn đầu kỳ",Table1[[#This Row],[Tổng giá trị]],0)</f>
        <v>0</v>
      </c>
      <c r="P223" s="7">
        <f>IF(Table1[[#This Row],[Số còn phải thu ĐK]]&lt;&gt;0,0,IF(Table1[[#This Row],[Phân loại]]="Bán hàng",Table1[[#This Row],[Tổng giá trị]],-Table1[[#This Row],[Tổng giá trị]]))</f>
        <v>4183456</v>
      </c>
      <c r="Q223" s="33">
        <f t="shared" si="134"/>
        <v>4183456</v>
      </c>
      <c r="R223" s="7">
        <f>Table1[[#This Row],[Số còn phải thu ĐK]]+Table1[[#This Row],[Giá Trị HD sau CK]]-Table1[[#This Row],[Số tiền đã thu]]</f>
        <v>0</v>
      </c>
      <c r="S223" s="6">
        <f>IF(Table1[[#This Row],[Ngày hóa đơn]]&lt;&gt;"",Table1[[#This Row],[Ngày hóa đơn]],IF(Table1[[#This Row],[Ngày hạch toán]]&lt;&gt;"",Table1[[#This Row],[Ngày hạch toán]],""))</f>
        <v>46055</v>
      </c>
      <c r="T223" s="7"/>
      <c r="U223" s="6">
        <f>IF(Table1[[#This Row],[Ngày tính CN]]="","",S223+T223)</f>
        <v>46055</v>
      </c>
      <c r="V223" s="33">
        <f ca="1">IF(Table1[[#This Row],[Hạn thanh toán]]="","",IF((U223-NOW())&lt;0,0,(U223-NOW())))</f>
        <v>0</v>
      </c>
      <c r="W223" s="33"/>
      <c r="X223" s="33" t="str">
        <f t="shared" ca="1" si="135"/>
        <v/>
      </c>
      <c r="Y223" s="2" t="str">
        <f t="shared" si="136"/>
        <v>Đã thanh toán</v>
      </c>
      <c r="Z223" s="46">
        <f t="shared" si="137"/>
        <v>46055</v>
      </c>
      <c r="AA223" s="46">
        <f t="shared" si="138"/>
        <v>46112</v>
      </c>
      <c r="AD223" s="2" t="str">
        <f>VLOOKUP($A223,MA_KH!$A:$V,MA_KH!U$1,0)</f>
        <v>LOTTE</v>
      </c>
      <c r="AE223" s="2" t="str">
        <f>VLOOKUP($A223,MA_KH!$A:$V,MA_KH!V$1,0)</f>
        <v>CÔNG TY CỔ PHẦN TRUNG TÂM THƯƠNG MẠI LOTTE VIỆT NAM</v>
      </c>
      <c r="AF223" s="2" t="str">
        <f>VLOOKUP($A223,MA_KH!$A:$V,MA_KH!H$1,0)</f>
        <v>SG011</v>
      </c>
      <c r="AG223" s="96">
        <f>VALUE(Table1[[#This Row],[Số hóa đơn]])</f>
        <v>8448</v>
      </c>
      <c r="AH223" s="94">
        <f>_xlfn.XLOOKUP(Table1[[#This Row],[Column1]],CTTT_Lotte!R:R,CTTT_Lotte!O:O)</f>
        <v>46112</v>
      </c>
    </row>
    <row r="224" spans="1:34" ht="25.5" hidden="1" customHeight="1" x14ac:dyDescent="0.2">
      <c r="A224" s="29" t="s">
        <v>10297</v>
      </c>
      <c r="B224" s="29" t="s">
        <v>439</v>
      </c>
      <c r="C224" s="35">
        <v>46055</v>
      </c>
      <c r="D224" s="29" t="s">
        <v>11027</v>
      </c>
      <c r="E224" s="35">
        <v>46055</v>
      </c>
      <c r="F224" s="29">
        <v>8419</v>
      </c>
      <c r="G224" s="29" t="s">
        <v>11028</v>
      </c>
      <c r="H224" s="36">
        <v>3252620</v>
      </c>
      <c r="I224" s="59">
        <v>0</v>
      </c>
      <c r="J224" s="36">
        <v>260210</v>
      </c>
      <c r="K224" s="36">
        <v>3512830</v>
      </c>
      <c r="L224" s="7" t="s">
        <v>11004</v>
      </c>
      <c r="M224" s="6">
        <v>46112</v>
      </c>
      <c r="O224" s="33">
        <f>IF(Table1[[#This Row],[Phân loại]]="Tồn đầu kỳ",Table1[[#This Row],[Tổng giá trị]],0)</f>
        <v>0</v>
      </c>
      <c r="P224" s="7">
        <f>IF(Table1[[#This Row],[Số còn phải thu ĐK]]&lt;&gt;0,0,IF(Table1[[#This Row],[Phân loại]]="Bán hàng",Table1[[#This Row],[Tổng giá trị]],-Table1[[#This Row],[Tổng giá trị]]))</f>
        <v>3512830</v>
      </c>
      <c r="Q224" s="33">
        <f t="shared" si="134"/>
        <v>3512830</v>
      </c>
      <c r="R224" s="7">
        <f>Table1[[#This Row],[Số còn phải thu ĐK]]+Table1[[#This Row],[Giá Trị HD sau CK]]-Table1[[#This Row],[Số tiền đã thu]]</f>
        <v>0</v>
      </c>
      <c r="S224" s="6">
        <f>IF(Table1[[#This Row],[Ngày hóa đơn]]&lt;&gt;"",Table1[[#This Row],[Ngày hóa đơn]],IF(Table1[[#This Row],[Ngày hạch toán]]&lt;&gt;"",Table1[[#This Row],[Ngày hạch toán]],""))</f>
        <v>46055</v>
      </c>
      <c r="T224" s="7"/>
      <c r="U224" s="6">
        <f>IF(Table1[[#This Row],[Ngày tính CN]]="","",S224+T224)</f>
        <v>46055</v>
      </c>
      <c r="V224" s="33">
        <f ca="1">IF(Table1[[#This Row],[Hạn thanh toán]]="","",IF((U224-NOW())&lt;0,0,(U224-NOW())))</f>
        <v>0</v>
      </c>
      <c r="W224" s="33"/>
      <c r="X224" s="33" t="str">
        <f t="shared" ca="1" si="135"/>
        <v/>
      </c>
      <c r="Y224" s="2" t="str">
        <f t="shared" si="136"/>
        <v>Đã thanh toán</v>
      </c>
      <c r="Z224" s="46">
        <f t="shared" si="137"/>
        <v>46055</v>
      </c>
      <c r="AA224" s="46">
        <f t="shared" si="138"/>
        <v>46112</v>
      </c>
      <c r="AD224" s="2" t="str">
        <f>VLOOKUP($A224,MA_KH!$A:$V,MA_KH!U$1,0)</f>
        <v>LOTTE</v>
      </c>
      <c r="AE224" s="2" t="str">
        <f>VLOOKUP($A224,MA_KH!$A:$V,MA_KH!V$1,0)</f>
        <v>CÔNG TY CỔ PHẦN TRUNG TÂM THƯƠNG MẠI LOTTE VIỆT NAM</v>
      </c>
      <c r="AF224" s="2" t="str">
        <f>VLOOKUP($A224,MA_KH!$A:$V,MA_KH!H$1,0)</f>
        <v>HN008</v>
      </c>
      <c r="AG224" s="96">
        <f>VALUE(Table1[[#This Row],[Số hóa đơn]])</f>
        <v>8419</v>
      </c>
      <c r="AH224" s="94">
        <f>_xlfn.XLOOKUP(Table1[[#This Row],[Column1]],CTTT_Lotte!R:R,CTTT_Lotte!O:O)</f>
        <v>46112</v>
      </c>
    </row>
    <row r="225" spans="1:34" ht="25.5" hidden="1" customHeight="1" x14ac:dyDescent="0.2">
      <c r="A225" s="29" t="s">
        <v>10301</v>
      </c>
      <c r="B225" s="29" t="s">
        <v>463</v>
      </c>
      <c r="C225" s="35">
        <v>46056</v>
      </c>
      <c r="D225" s="29" t="s">
        <v>11029</v>
      </c>
      <c r="E225" s="35">
        <v>46055</v>
      </c>
      <c r="F225" s="29">
        <v>8442</v>
      </c>
      <c r="G225" s="29" t="s">
        <v>11030</v>
      </c>
      <c r="H225" s="36">
        <v>11198160</v>
      </c>
      <c r="I225" s="59">
        <v>0</v>
      </c>
      <c r="J225" s="36">
        <v>895853</v>
      </c>
      <c r="K225" s="36">
        <v>12094013</v>
      </c>
      <c r="L225" s="7" t="s">
        <v>11004</v>
      </c>
      <c r="M225" s="6">
        <v>46112</v>
      </c>
      <c r="O225" s="33">
        <f>IF(Table1[[#This Row],[Phân loại]]="Tồn đầu kỳ",Table1[[#This Row],[Tổng giá trị]],0)</f>
        <v>0</v>
      </c>
      <c r="P225" s="7">
        <f>IF(Table1[[#This Row],[Số còn phải thu ĐK]]&lt;&gt;0,0,IF(Table1[[#This Row],[Phân loại]]="Bán hàng",Table1[[#This Row],[Tổng giá trị]],-Table1[[#This Row],[Tổng giá trị]]))</f>
        <v>12094013</v>
      </c>
      <c r="Q225" s="33">
        <f t="shared" si="134"/>
        <v>12094013</v>
      </c>
      <c r="R225" s="7">
        <f>Table1[[#This Row],[Số còn phải thu ĐK]]+Table1[[#This Row],[Giá Trị HD sau CK]]-Table1[[#This Row],[Số tiền đã thu]]</f>
        <v>0</v>
      </c>
      <c r="S225" s="6">
        <f>IF(Table1[[#This Row],[Ngày hóa đơn]]&lt;&gt;"",Table1[[#This Row],[Ngày hóa đơn]],IF(Table1[[#This Row],[Ngày hạch toán]]&lt;&gt;"",Table1[[#This Row],[Ngày hạch toán]],""))</f>
        <v>46055</v>
      </c>
      <c r="T225" s="7"/>
      <c r="U225" s="6">
        <f>IF(Table1[[#This Row],[Ngày tính CN]]="","",S225+T225)</f>
        <v>46055</v>
      </c>
      <c r="V225" s="33">
        <f ca="1">IF(Table1[[#This Row],[Hạn thanh toán]]="","",IF((U225-NOW())&lt;0,0,(U225-NOW())))</f>
        <v>0</v>
      </c>
      <c r="W225" s="33"/>
      <c r="X225" s="33" t="str">
        <f t="shared" ca="1" si="135"/>
        <v/>
      </c>
      <c r="Y225" s="2" t="str">
        <f t="shared" si="136"/>
        <v>Đã thanh toán</v>
      </c>
      <c r="Z225" s="46">
        <f t="shared" si="137"/>
        <v>46055</v>
      </c>
      <c r="AA225" s="46">
        <f t="shared" si="138"/>
        <v>46112</v>
      </c>
      <c r="AD225" s="2" t="str">
        <f>VLOOKUP($A225,MA_KH!$A:$V,MA_KH!U$1,0)</f>
        <v>LOTTE</v>
      </c>
      <c r="AE225" s="2" t="str">
        <f>VLOOKUP($A225,MA_KH!$A:$V,MA_KH!V$1,0)</f>
        <v>CÔNG TY CỔ PHẦN TRUNG TÂM THƯƠNG MẠI LOTTE VIỆT NAM</v>
      </c>
      <c r="AF225" s="2" t="str">
        <f>VLOOKUP($A225,MA_KH!$A:$V,MA_KH!H$1,0)</f>
        <v>SG002</v>
      </c>
      <c r="AG225" s="96">
        <f>VALUE(Table1[[#This Row],[Số hóa đơn]])</f>
        <v>8442</v>
      </c>
      <c r="AH225" s="94">
        <f>_xlfn.XLOOKUP(Table1[[#This Row],[Column1]],CTTT_Lotte!R:R,CTTT_Lotte!O:O)</f>
        <v>46112</v>
      </c>
    </row>
    <row r="226" spans="1:34" ht="25.5" hidden="1" customHeight="1" x14ac:dyDescent="0.2">
      <c r="A226" s="29" t="s">
        <v>10289</v>
      </c>
      <c r="B226" s="29" t="s">
        <v>752</v>
      </c>
      <c r="C226" s="35">
        <v>46056</v>
      </c>
      <c r="D226" s="29" t="s">
        <v>11031</v>
      </c>
      <c r="E226" s="35">
        <v>46055</v>
      </c>
      <c r="F226" s="29">
        <v>8443</v>
      </c>
      <c r="G226" s="29" t="s">
        <v>11032</v>
      </c>
      <c r="H226" s="36">
        <v>976340</v>
      </c>
      <c r="I226" s="59">
        <v>0</v>
      </c>
      <c r="J226" s="36">
        <v>78107</v>
      </c>
      <c r="K226" s="36">
        <v>1054447</v>
      </c>
      <c r="L226" s="7" t="s">
        <v>11004</v>
      </c>
      <c r="M226" s="6">
        <v>46112</v>
      </c>
      <c r="O226" s="33">
        <f>IF(Table1[[#This Row],[Phân loại]]="Tồn đầu kỳ",Table1[[#This Row],[Tổng giá trị]],0)</f>
        <v>0</v>
      </c>
      <c r="P226" s="7">
        <f>IF(Table1[[#This Row],[Số còn phải thu ĐK]]&lt;&gt;0,0,IF(Table1[[#This Row],[Phân loại]]="Bán hàng",Table1[[#This Row],[Tổng giá trị]],-Table1[[#This Row],[Tổng giá trị]]))</f>
        <v>1054447</v>
      </c>
      <c r="Q226" s="33">
        <f t="shared" si="134"/>
        <v>1054447</v>
      </c>
      <c r="R226" s="7">
        <f>Table1[[#This Row],[Số còn phải thu ĐK]]+Table1[[#This Row],[Giá Trị HD sau CK]]-Table1[[#This Row],[Số tiền đã thu]]</f>
        <v>0</v>
      </c>
      <c r="S226" s="6">
        <f>IF(Table1[[#This Row],[Ngày hóa đơn]]&lt;&gt;"",Table1[[#This Row],[Ngày hóa đơn]],IF(Table1[[#This Row],[Ngày hạch toán]]&lt;&gt;"",Table1[[#This Row],[Ngày hạch toán]],""))</f>
        <v>46055</v>
      </c>
      <c r="T226" s="7"/>
      <c r="U226" s="6">
        <f>IF(Table1[[#This Row],[Ngày tính CN]]="","",S226+T226)</f>
        <v>46055</v>
      </c>
      <c r="V226" s="33">
        <f ca="1">IF(Table1[[#This Row],[Hạn thanh toán]]="","",IF((U226-NOW())&lt;0,0,(U226-NOW())))</f>
        <v>0</v>
      </c>
      <c r="W226" s="33"/>
      <c r="X226" s="33" t="str">
        <f t="shared" ca="1" si="135"/>
        <v/>
      </c>
      <c r="Y226" s="2" t="str">
        <f t="shared" si="136"/>
        <v>Đã thanh toán</v>
      </c>
      <c r="Z226" s="46">
        <f t="shared" si="137"/>
        <v>46055</v>
      </c>
      <c r="AA226" s="46">
        <f t="shared" si="138"/>
        <v>46112</v>
      </c>
      <c r="AD226" s="2" t="str">
        <f>VLOOKUP($A226,MA_KH!$A:$V,MA_KH!U$1,0)</f>
        <v>LOTTE</v>
      </c>
      <c r="AE226" s="2" t="str">
        <f>VLOOKUP($A226,MA_KH!$A:$V,MA_KH!V$1,0)</f>
        <v>CÔNG TY CỔ PHẦN TRUNG TÂM THƯƠNG MẠI LOTTE VIỆT NAM</v>
      </c>
      <c r="AF226" s="2" t="str">
        <f>VLOOKUP($A226,MA_KH!$A:$V,MA_KH!H$1,0)</f>
        <v>SG011</v>
      </c>
      <c r="AG226" s="96">
        <f>VALUE(Table1[[#This Row],[Số hóa đơn]])</f>
        <v>8443</v>
      </c>
      <c r="AH226" s="94">
        <f>_xlfn.XLOOKUP(Table1[[#This Row],[Column1]],CTTT_Lotte!R:R,CTTT_Lotte!O:O)</f>
        <v>46112</v>
      </c>
    </row>
    <row r="227" spans="1:34" ht="25.5" hidden="1" customHeight="1" x14ac:dyDescent="0.2">
      <c r="A227" s="29" t="s">
        <v>10289</v>
      </c>
      <c r="B227" s="29" t="s">
        <v>752</v>
      </c>
      <c r="C227" s="35">
        <v>46056</v>
      </c>
      <c r="D227" s="29" t="s">
        <v>11033</v>
      </c>
      <c r="E227" s="35">
        <v>46055</v>
      </c>
      <c r="F227" s="29">
        <v>8444</v>
      </c>
      <c r="G227" s="29" t="s">
        <v>11034</v>
      </c>
      <c r="H227" s="36">
        <v>875350</v>
      </c>
      <c r="I227" s="59">
        <v>0</v>
      </c>
      <c r="J227" s="36">
        <v>70028</v>
      </c>
      <c r="K227" s="36">
        <v>945378</v>
      </c>
      <c r="L227" s="7" t="s">
        <v>11004</v>
      </c>
      <c r="M227" s="6">
        <v>46112</v>
      </c>
      <c r="O227" s="33">
        <f>IF(Table1[[#This Row],[Phân loại]]="Tồn đầu kỳ",Table1[[#This Row],[Tổng giá trị]],0)</f>
        <v>0</v>
      </c>
      <c r="P227" s="7">
        <f>IF(Table1[[#This Row],[Số còn phải thu ĐK]]&lt;&gt;0,0,IF(Table1[[#This Row],[Phân loại]]="Bán hàng",Table1[[#This Row],[Tổng giá trị]],-Table1[[#This Row],[Tổng giá trị]]))</f>
        <v>945378</v>
      </c>
      <c r="Q227" s="33">
        <f t="shared" si="134"/>
        <v>945378</v>
      </c>
      <c r="R227" s="7">
        <f>Table1[[#This Row],[Số còn phải thu ĐK]]+Table1[[#This Row],[Giá Trị HD sau CK]]-Table1[[#This Row],[Số tiền đã thu]]</f>
        <v>0</v>
      </c>
      <c r="S227" s="6">
        <f>IF(Table1[[#This Row],[Ngày hóa đơn]]&lt;&gt;"",Table1[[#This Row],[Ngày hóa đơn]],IF(Table1[[#This Row],[Ngày hạch toán]]&lt;&gt;"",Table1[[#This Row],[Ngày hạch toán]],""))</f>
        <v>46055</v>
      </c>
      <c r="T227" s="7"/>
      <c r="U227" s="6">
        <f>IF(Table1[[#This Row],[Ngày tính CN]]="","",S227+T227)</f>
        <v>46055</v>
      </c>
      <c r="V227" s="33">
        <f ca="1">IF(Table1[[#This Row],[Hạn thanh toán]]="","",IF((U227-NOW())&lt;0,0,(U227-NOW())))</f>
        <v>0</v>
      </c>
      <c r="W227" s="33"/>
      <c r="X227" s="33" t="str">
        <f t="shared" ca="1" si="135"/>
        <v/>
      </c>
      <c r="Y227" s="2" t="str">
        <f t="shared" si="136"/>
        <v>Đã thanh toán</v>
      </c>
      <c r="Z227" s="46">
        <f t="shared" si="137"/>
        <v>46055</v>
      </c>
      <c r="AA227" s="46">
        <f t="shared" si="138"/>
        <v>46112</v>
      </c>
      <c r="AD227" s="2" t="str">
        <f>VLOOKUP($A227,MA_KH!$A:$V,MA_KH!U$1,0)</f>
        <v>LOTTE</v>
      </c>
      <c r="AE227" s="2" t="str">
        <f>VLOOKUP($A227,MA_KH!$A:$V,MA_KH!V$1,0)</f>
        <v>CÔNG TY CỔ PHẦN TRUNG TÂM THƯƠNG MẠI LOTTE VIỆT NAM</v>
      </c>
      <c r="AF227" s="2" t="str">
        <f>VLOOKUP($A227,MA_KH!$A:$V,MA_KH!H$1,0)</f>
        <v>SG011</v>
      </c>
      <c r="AG227" s="96">
        <f>VALUE(Table1[[#This Row],[Số hóa đơn]])</f>
        <v>8444</v>
      </c>
      <c r="AH227" s="94">
        <f>_xlfn.XLOOKUP(Table1[[#This Row],[Column1]],CTTT_Lotte!R:R,CTTT_Lotte!O:O)</f>
        <v>46112</v>
      </c>
    </row>
    <row r="228" spans="1:34" ht="25.5" hidden="1" customHeight="1" x14ac:dyDescent="0.2">
      <c r="A228" s="29" t="s">
        <v>10287</v>
      </c>
      <c r="B228" s="29" t="s">
        <v>612</v>
      </c>
      <c r="C228" s="35">
        <v>46056</v>
      </c>
      <c r="D228" s="29" t="s">
        <v>11035</v>
      </c>
      <c r="E228" s="35">
        <v>46055</v>
      </c>
      <c r="F228" s="29">
        <v>8445</v>
      </c>
      <c r="G228" s="29" t="s">
        <v>11036</v>
      </c>
      <c r="H228" s="36">
        <v>5360250</v>
      </c>
      <c r="I228" s="59">
        <v>0</v>
      </c>
      <c r="J228" s="36">
        <v>428820</v>
      </c>
      <c r="K228" s="36">
        <v>5789070</v>
      </c>
      <c r="L228" s="7" t="s">
        <v>11004</v>
      </c>
      <c r="M228" s="62"/>
      <c r="O228" s="33">
        <f>IF(Table1[[#This Row],[Phân loại]]="Tồn đầu kỳ",Table1[[#This Row],[Tổng giá trị]],0)</f>
        <v>0</v>
      </c>
      <c r="P228" s="7">
        <f>IF(Table1[[#This Row],[Số còn phải thu ĐK]]&lt;&gt;0,0,IF(Table1[[#This Row],[Phân loại]]="Bán hàng",Table1[[#This Row],[Tổng giá trị]],-Table1[[#This Row],[Tổng giá trị]]))</f>
        <v>5789070</v>
      </c>
      <c r="Q228" s="33">
        <f t="shared" si="134"/>
        <v>0</v>
      </c>
      <c r="R228" s="7">
        <f>Table1[[#This Row],[Số còn phải thu ĐK]]+Table1[[#This Row],[Giá Trị HD sau CK]]-Table1[[#This Row],[Số tiền đã thu]]</f>
        <v>5789070</v>
      </c>
      <c r="S228" s="6">
        <f>IF(Table1[[#This Row],[Ngày hóa đơn]]&lt;&gt;"",Table1[[#This Row],[Ngày hóa đơn]],IF(Table1[[#This Row],[Ngày hạch toán]]&lt;&gt;"",Table1[[#This Row],[Ngày hạch toán]],""))</f>
        <v>46055</v>
      </c>
      <c r="T228" s="7"/>
      <c r="U228" s="6">
        <f>IF(Table1[[#This Row],[Ngày tính CN]]="","",S228+T228)</f>
        <v>46055</v>
      </c>
      <c r="V228" s="33">
        <f ca="1">IF(Table1[[#This Row],[Hạn thanh toán]]="","",IF((U228-NOW())&lt;0,0,(U228-NOW())))</f>
        <v>0</v>
      </c>
      <c r="W228" s="33"/>
      <c r="X228" s="33">
        <f t="shared" ca="1" si="135"/>
        <v>173.58894293981575</v>
      </c>
      <c r="Y228" s="2" t="str">
        <f t="shared" ca="1" si="136"/>
        <v>Nợ quá hạn hơn 120 ngày có khả năng mất thanh toán</v>
      </c>
      <c r="Z228" s="46">
        <f t="shared" si="137"/>
        <v>46055</v>
      </c>
      <c r="AA228" s="46" t="str">
        <f t="shared" si="138"/>
        <v/>
      </c>
      <c r="AD228" s="2" t="str">
        <f>VLOOKUP($A228,MA_KH!$A:$V,MA_KH!U$1,0)</f>
        <v>LOTTE</v>
      </c>
      <c r="AE228" s="2" t="str">
        <f>VLOOKUP($A228,MA_KH!$A:$V,MA_KH!V$1,0)</f>
        <v>CÔNG TY CỔ PHẦN TRUNG TÂM THƯƠNG MẠI LOTTE VIỆT NAM</v>
      </c>
      <c r="AF228" s="2" t="str">
        <f>VLOOKUP($A228,MA_KH!$A:$V,MA_KH!H$1,0)</f>
        <v>SG011</v>
      </c>
      <c r="AG228" s="96">
        <f>VALUE(Table1[[#This Row],[Số hóa đơn]])</f>
        <v>8445</v>
      </c>
      <c r="AH228" s="94">
        <f>_xlfn.XLOOKUP(Table1[[#This Row],[Column1]],CTTT_Lotte!R:R,CTTT_Lotte!O:O)</f>
        <v>46122</v>
      </c>
    </row>
    <row r="229" spans="1:34" ht="25.5" hidden="1" customHeight="1" x14ac:dyDescent="0.2">
      <c r="A229" s="29" t="s">
        <v>10287</v>
      </c>
      <c r="B229" s="29" t="s">
        <v>612</v>
      </c>
      <c r="C229" s="35">
        <v>46056</v>
      </c>
      <c r="D229" s="29" t="s">
        <v>11037</v>
      </c>
      <c r="E229" s="35">
        <v>46055</v>
      </c>
      <c r="F229" s="29">
        <v>8446</v>
      </c>
      <c r="G229" s="29" t="s">
        <v>11038</v>
      </c>
      <c r="H229" s="36">
        <v>12002950</v>
      </c>
      <c r="I229" s="59">
        <v>0</v>
      </c>
      <c r="J229" s="36">
        <v>960236</v>
      </c>
      <c r="K229" s="36">
        <v>12963186</v>
      </c>
      <c r="L229" s="7" t="s">
        <v>11004</v>
      </c>
      <c r="M229" s="6">
        <v>46112</v>
      </c>
      <c r="O229" s="33">
        <f>IF(Table1[[#This Row],[Phân loại]]="Tồn đầu kỳ",Table1[[#This Row],[Tổng giá trị]],0)</f>
        <v>0</v>
      </c>
      <c r="P229" s="7">
        <f>IF(Table1[[#This Row],[Số còn phải thu ĐK]]&lt;&gt;0,0,IF(Table1[[#This Row],[Phân loại]]="Bán hàng",Table1[[#This Row],[Tổng giá trị]],-Table1[[#This Row],[Tổng giá trị]]))</f>
        <v>12963186</v>
      </c>
      <c r="Q229" s="33">
        <f t="shared" si="134"/>
        <v>12963186</v>
      </c>
      <c r="R229" s="7">
        <f>Table1[[#This Row],[Số còn phải thu ĐK]]+Table1[[#This Row],[Giá Trị HD sau CK]]-Table1[[#This Row],[Số tiền đã thu]]</f>
        <v>0</v>
      </c>
      <c r="S229" s="6">
        <f>IF(Table1[[#This Row],[Ngày hóa đơn]]&lt;&gt;"",Table1[[#This Row],[Ngày hóa đơn]],IF(Table1[[#This Row],[Ngày hạch toán]]&lt;&gt;"",Table1[[#This Row],[Ngày hạch toán]],""))</f>
        <v>46055</v>
      </c>
      <c r="T229" s="7"/>
      <c r="U229" s="6">
        <f>IF(Table1[[#This Row],[Ngày tính CN]]="","",S229+T229)</f>
        <v>46055</v>
      </c>
      <c r="V229" s="33">
        <f ca="1">IF(Table1[[#This Row],[Hạn thanh toán]]="","",IF((U229-NOW())&lt;0,0,(U229-NOW())))</f>
        <v>0</v>
      </c>
      <c r="W229" s="33"/>
      <c r="X229" s="33" t="str">
        <f t="shared" ca="1" si="135"/>
        <v/>
      </c>
      <c r="Y229" s="2" t="str">
        <f t="shared" si="136"/>
        <v>Đã thanh toán</v>
      </c>
      <c r="Z229" s="46">
        <f t="shared" si="137"/>
        <v>46055</v>
      </c>
      <c r="AA229" s="46">
        <f t="shared" si="138"/>
        <v>46112</v>
      </c>
      <c r="AD229" s="2" t="str">
        <f>VLOOKUP($A229,MA_KH!$A:$V,MA_KH!U$1,0)</f>
        <v>LOTTE</v>
      </c>
      <c r="AE229" s="2" t="str">
        <f>VLOOKUP($A229,MA_KH!$A:$V,MA_KH!V$1,0)</f>
        <v>CÔNG TY CỔ PHẦN TRUNG TÂM THƯƠNG MẠI LOTTE VIỆT NAM</v>
      </c>
      <c r="AF229" s="2" t="str">
        <f>VLOOKUP($A229,MA_KH!$A:$V,MA_KH!H$1,0)</f>
        <v>SG011</v>
      </c>
      <c r="AG229" s="96">
        <f>VALUE(Table1[[#This Row],[Số hóa đơn]])</f>
        <v>8446</v>
      </c>
      <c r="AH229" s="94">
        <f>_xlfn.XLOOKUP(Table1[[#This Row],[Column1]],CTTT_Lotte!R:R,CTTT_Lotte!O:O)</f>
        <v>46112</v>
      </c>
    </row>
    <row r="230" spans="1:34" ht="25.5" hidden="1" customHeight="1" x14ac:dyDescent="0.2">
      <c r="A230" s="29" t="s">
        <v>10287</v>
      </c>
      <c r="B230" s="29" t="s">
        <v>612</v>
      </c>
      <c r="C230" s="35">
        <v>46056</v>
      </c>
      <c r="D230" s="29" t="s">
        <v>11039</v>
      </c>
      <c r="E230" s="35">
        <v>46055</v>
      </c>
      <c r="F230" s="29">
        <v>8447</v>
      </c>
      <c r="G230" s="29" t="s">
        <v>11040</v>
      </c>
      <c r="H230" s="36">
        <v>875350</v>
      </c>
      <c r="I230" s="59">
        <v>0</v>
      </c>
      <c r="J230" s="36">
        <v>70028</v>
      </c>
      <c r="K230" s="36">
        <v>945378</v>
      </c>
      <c r="L230" s="7" t="s">
        <v>11004</v>
      </c>
      <c r="M230" s="6">
        <v>46112</v>
      </c>
      <c r="O230" s="33">
        <f>IF(Table1[[#This Row],[Phân loại]]="Tồn đầu kỳ",Table1[[#This Row],[Tổng giá trị]],0)</f>
        <v>0</v>
      </c>
      <c r="P230" s="7">
        <f>IF(Table1[[#This Row],[Số còn phải thu ĐK]]&lt;&gt;0,0,IF(Table1[[#This Row],[Phân loại]]="Bán hàng",Table1[[#This Row],[Tổng giá trị]],-Table1[[#This Row],[Tổng giá trị]]))</f>
        <v>945378</v>
      </c>
      <c r="Q230" s="33">
        <f t="shared" si="134"/>
        <v>945378</v>
      </c>
      <c r="R230" s="7">
        <f>Table1[[#This Row],[Số còn phải thu ĐK]]+Table1[[#This Row],[Giá Trị HD sau CK]]-Table1[[#This Row],[Số tiền đã thu]]</f>
        <v>0</v>
      </c>
      <c r="S230" s="6">
        <f>IF(Table1[[#This Row],[Ngày hóa đơn]]&lt;&gt;"",Table1[[#This Row],[Ngày hóa đơn]],IF(Table1[[#This Row],[Ngày hạch toán]]&lt;&gt;"",Table1[[#This Row],[Ngày hạch toán]],""))</f>
        <v>46055</v>
      </c>
      <c r="T230" s="7"/>
      <c r="U230" s="6">
        <f>IF(Table1[[#This Row],[Ngày tính CN]]="","",S230+T230)</f>
        <v>46055</v>
      </c>
      <c r="V230" s="33">
        <f ca="1">IF(Table1[[#This Row],[Hạn thanh toán]]="","",IF((U230-NOW())&lt;0,0,(U230-NOW())))</f>
        <v>0</v>
      </c>
      <c r="W230" s="33"/>
      <c r="X230" s="33" t="str">
        <f t="shared" ca="1" si="135"/>
        <v/>
      </c>
      <c r="Y230" s="2" t="str">
        <f t="shared" si="136"/>
        <v>Đã thanh toán</v>
      </c>
      <c r="Z230" s="46">
        <f t="shared" si="137"/>
        <v>46055</v>
      </c>
      <c r="AA230" s="46">
        <f t="shared" si="138"/>
        <v>46112</v>
      </c>
      <c r="AD230" s="2" t="str">
        <f>VLOOKUP($A230,MA_KH!$A:$V,MA_KH!U$1,0)</f>
        <v>LOTTE</v>
      </c>
      <c r="AE230" s="2" t="str">
        <f>VLOOKUP($A230,MA_KH!$A:$V,MA_KH!V$1,0)</f>
        <v>CÔNG TY CỔ PHẦN TRUNG TÂM THƯƠNG MẠI LOTTE VIỆT NAM</v>
      </c>
      <c r="AF230" s="2" t="str">
        <f>VLOOKUP($A230,MA_KH!$A:$V,MA_KH!H$1,0)</f>
        <v>SG011</v>
      </c>
      <c r="AG230" s="96">
        <f>VALUE(Table1[[#This Row],[Số hóa đơn]])</f>
        <v>8447</v>
      </c>
      <c r="AH230" s="94">
        <f>_xlfn.XLOOKUP(Table1[[#This Row],[Column1]],CTTT_Lotte!R:R,CTTT_Lotte!O:O)</f>
        <v>46112</v>
      </c>
    </row>
    <row r="231" spans="1:34" ht="25.5" hidden="1" customHeight="1" x14ac:dyDescent="0.2">
      <c r="A231" s="29" t="s">
        <v>10286</v>
      </c>
      <c r="B231" s="29" t="s">
        <v>616</v>
      </c>
      <c r="C231" s="35">
        <v>46056</v>
      </c>
      <c r="D231" s="29" t="s">
        <v>11041</v>
      </c>
      <c r="E231" s="35">
        <v>46056</v>
      </c>
      <c r="F231" s="29">
        <v>8455</v>
      </c>
      <c r="G231" s="29" t="s">
        <v>11042</v>
      </c>
      <c r="H231" s="36">
        <v>478105</v>
      </c>
      <c r="I231" s="59">
        <v>0</v>
      </c>
      <c r="J231" s="36">
        <v>38248</v>
      </c>
      <c r="K231" s="36">
        <v>516353</v>
      </c>
      <c r="L231" s="7" t="s">
        <v>11004</v>
      </c>
      <c r="M231" s="6">
        <v>46112</v>
      </c>
      <c r="O231" s="33">
        <f>IF(Table1[[#This Row],[Phân loại]]="Tồn đầu kỳ",Table1[[#This Row],[Tổng giá trị]],0)</f>
        <v>0</v>
      </c>
      <c r="P231" s="7">
        <f>IF(Table1[[#This Row],[Số còn phải thu ĐK]]&lt;&gt;0,0,IF(Table1[[#This Row],[Phân loại]]="Bán hàng",Table1[[#This Row],[Tổng giá trị]],-Table1[[#This Row],[Tổng giá trị]]))</f>
        <v>516353</v>
      </c>
      <c r="Q231" s="33">
        <f t="shared" si="134"/>
        <v>516353</v>
      </c>
      <c r="R231" s="7">
        <f>Table1[[#This Row],[Số còn phải thu ĐK]]+Table1[[#This Row],[Giá Trị HD sau CK]]-Table1[[#This Row],[Số tiền đã thu]]</f>
        <v>0</v>
      </c>
      <c r="S231" s="6">
        <f>IF(Table1[[#This Row],[Ngày hóa đơn]]&lt;&gt;"",Table1[[#This Row],[Ngày hóa đơn]],IF(Table1[[#This Row],[Ngày hạch toán]]&lt;&gt;"",Table1[[#This Row],[Ngày hạch toán]],""))</f>
        <v>46056</v>
      </c>
      <c r="T231" s="7"/>
      <c r="U231" s="6">
        <f>IF(Table1[[#This Row],[Ngày tính CN]]="","",S231+T231)</f>
        <v>46056</v>
      </c>
      <c r="V231" s="33">
        <f ca="1">IF(Table1[[#This Row],[Hạn thanh toán]]="","",IF((U231-NOW())&lt;0,0,(U231-NOW())))</f>
        <v>0</v>
      </c>
      <c r="W231" s="33"/>
      <c r="X231" s="33" t="str">
        <f t="shared" ca="1" si="135"/>
        <v/>
      </c>
      <c r="Y231" s="2" t="str">
        <f t="shared" si="136"/>
        <v>Đã thanh toán</v>
      </c>
      <c r="Z231" s="46">
        <f t="shared" si="137"/>
        <v>46056</v>
      </c>
      <c r="AA231" s="46">
        <f t="shared" si="138"/>
        <v>46112</v>
      </c>
      <c r="AD231" s="2" t="str">
        <f>VLOOKUP($A231,MA_KH!$A:$V,MA_KH!U$1,0)</f>
        <v>LOTTE</v>
      </c>
      <c r="AE231" s="2" t="str">
        <f>VLOOKUP($A231,MA_KH!$A:$V,MA_KH!V$1,0)</f>
        <v>CÔNG TY CỔ PHẦN TRUNG TÂM THƯƠNG MẠI LOTTE VIỆT NAM</v>
      </c>
      <c r="AF231" s="2" t="str">
        <f>VLOOKUP($A231,MA_KH!$A:$V,MA_KH!H$1,0)</f>
        <v>SG002</v>
      </c>
      <c r="AG231" s="96">
        <f>VALUE(Table1[[#This Row],[Số hóa đơn]])</f>
        <v>8455</v>
      </c>
      <c r="AH231" s="94">
        <f>_xlfn.XLOOKUP(Table1[[#This Row],[Column1]],CTTT_Lotte!R:R,CTTT_Lotte!O:O)</f>
        <v>46112</v>
      </c>
    </row>
    <row r="232" spans="1:34" ht="25.5" hidden="1" customHeight="1" x14ac:dyDescent="0.2">
      <c r="A232" s="29" t="s">
        <v>10286</v>
      </c>
      <c r="B232" s="29" t="s">
        <v>616</v>
      </c>
      <c r="C232" s="35">
        <v>46056</v>
      </c>
      <c r="D232" s="29" t="s">
        <v>11043</v>
      </c>
      <c r="E232" s="35">
        <v>46056</v>
      </c>
      <c r="F232" s="29">
        <v>8456</v>
      </c>
      <c r="G232" s="29" t="s">
        <v>11044</v>
      </c>
      <c r="H232" s="36">
        <v>466445</v>
      </c>
      <c r="I232" s="59">
        <v>0</v>
      </c>
      <c r="J232" s="36">
        <v>37316</v>
      </c>
      <c r="K232" s="36">
        <v>503761</v>
      </c>
      <c r="L232" s="7" t="s">
        <v>11004</v>
      </c>
      <c r="M232" s="6">
        <v>46112</v>
      </c>
      <c r="O232" s="33">
        <f>IF(Table1[[#This Row],[Phân loại]]="Tồn đầu kỳ",Table1[[#This Row],[Tổng giá trị]],0)</f>
        <v>0</v>
      </c>
      <c r="P232" s="7">
        <f>IF(Table1[[#This Row],[Số còn phải thu ĐK]]&lt;&gt;0,0,IF(Table1[[#This Row],[Phân loại]]="Bán hàng",Table1[[#This Row],[Tổng giá trị]],-Table1[[#This Row],[Tổng giá trị]]))</f>
        <v>503761</v>
      </c>
      <c r="Q232" s="33">
        <f t="shared" si="134"/>
        <v>503761</v>
      </c>
      <c r="R232" s="7">
        <f>Table1[[#This Row],[Số còn phải thu ĐK]]+Table1[[#This Row],[Giá Trị HD sau CK]]-Table1[[#This Row],[Số tiền đã thu]]</f>
        <v>0</v>
      </c>
      <c r="S232" s="6">
        <f>IF(Table1[[#This Row],[Ngày hóa đơn]]&lt;&gt;"",Table1[[#This Row],[Ngày hóa đơn]],IF(Table1[[#This Row],[Ngày hạch toán]]&lt;&gt;"",Table1[[#This Row],[Ngày hạch toán]],""))</f>
        <v>46056</v>
      </c>
      <c r="T232" s="7"/>
      <c r="U232" s="6">
        <f>IF(Table1[[#This Row],[Ngày tính CN]]="","",S232+T232)</f>
        <v>46056</v>
      </c>
      <c r="V232" s="33">
        <f ca="1">IF(Table1[[#This Row],[Hạn thanh toán]]="","",IF((U232-NOW())&lt;0,0,(U232-NOW())))</f>
        <v>0</v>
      </c>
      <c r="W232" s="33"/>
      <c r="X232" s="33" t="str">
        <f t="shared" ca="1" si="135"/>
        <v/>
      </c>
      <c r="Y232" s="2" t="str">
        <f t="shared" si="136"/>
        <v>Đã thanh toán</v>
      </c>
      <c r="Z232" s="46">
        <f t="shared" si="137"/>
        <v>46056</v>
      </c>
      <c r="AA232" s="46">
        <f t="shared" si="138"/>
        <v>46112</v>
      </c>
      <c r="AD232" s="2" t="str">
        <f>VLOOKUP($A232,MA_KH!$A:$V,MA_KH!U$1,0)</f>
        <v>LOTTE</v>
      </c>
      <c r="AE232" s="2" t="str">
        <f>VLOOKUP($A232,MA_KH!$A:$V,MA_KH!V$1,0)</f>
        <v>CÔNG TY CỔ PHẦN TRUNG TÂM THƯƠNG MẠI LOTTE VIỆT NAM</v>
      </c>
      <c r="AF232" s="2" t="str">
        <f>VLOOKUP($A232,MA_KH!$A:$V,MA_KH!H$1,0)</f>
        <v>SG002</v>
      </c>
      <c r="AG232" s="96">
        <f>VALUE(Table1[[#This Row],[Số hóa đơn]])</f>
        <v>8456</v>
      </c>
      <c r="AH232" s="94">
        <f>_xlfn.XLOOKUP(Table1[[#This Row],[Column1]],CTTT_Lotte!R:R,CTTT_Lotte!O:O)</f>
        <v>46112</v>
      </c>
    </row>
    <row r="233" spans="1:34" ht="25.5" hidden="1" customHeight="1" x14ac:dyDescent="0.2">
      <c r="A233" s="29" t="s">
        <v>10301</v>
      </c>
      <c r="B233" s="29" t="s">
        <v>463</v>
      </c>
      <c r="C233" s="35">
        <v>46058</v>
      </c>
      <c r="D233" s="29" t="s">
        <v>11045</v>
      </c>
      <c r="E233" s="35">
        <v>46057</v>
      </c>
      <c r="F233" s="29">
        <v>9342</v>
      </c>
      <c r="G233" s="29" t="s">
        <v>11046</v>
      </c>
      <c r="H233" s="36">
        <v>14703475</v>
      </c>
      <c r="I233" s="59">
        <v>0</v>
      </c>
      <c r="J233" s="36">
        <v>1176278</v>
      </c>
      <c r="K233" s="36">
        <v>15879753</v>
      </c>
      <c r="L233" s="7" t="s">
        <v>11004</v>
      </c>
      <c r="M233" s="6">
        <v>46112</v>
      </c>
      <c r="O233" s="33">
        <f>IF(Table1[[#This Row],[Phân loại]]="Tồn đầu kỳ",Table1[[#This Row],[Tổng giá trị]],0)</f>
        <v>0</v>
      </c>
      <c r="P233" s="7">
        <f>IF(Table1[[#This Row],[Số còn phải thu ĐK]]&lt;&gt;0,0,IF(Table1[[#This Row],[Phân loại]]="Bán hàng",Table1[[#This Row],[Tổng giá trị]],-Table1[[#This Row],[Tổng giá trị]]))</f>
        <v>15879753</v>
      </c>
      <c r="Q233" s="33">
        <f t="shared" si="134"/>
        <v>15879753</v>
      </c>
      <c r="R233" s="7">
        <f>Table1[[#This Row],[Số còn phải thu ĐK]]+Table1[[#This Row],[Giá Trị HD sau CK]]-Table1[[#This Row],[Số tiền đã thu]]</f>
        <v>0</v>
      </c>
      <c r="S233" s="6">
        <f>IF(Table1[[#This Row],[Ngày hóa đơn]]&lt;&gt;"",Table1[[#This Row],[Ngày hóa đơn]],IF(Table1[[#This Row],[Ngày hạch toán]]&lt;&gt;"",Table1[[#This Row],[Ngày hạch toán]],""))</f>
        <v>46057</v>
      </c>
      <c r="T233" s="7"/>
      <c r="U233" s="6">
        <f>IF(Table1[[#This Row],[Ngày tính CN]]="","",S233+T233)</f>
        <v>46057</v>
      </c>
      <c r="V233" s="33">
        <f ca="1">IF(Table1[[#This Row],[Hạn thanh toán]]="","",IF((U233-NOW())&lt;0,0,(U233-NOW())))</f>
        <v>0</v>
      </c>
      <c r="W233" s="33"/>
      <c r="X233" s="33" t="str">
        <f t="shared" ca="1" si="135"/>
        <v/>
      </c>
      <c r="Y233" s="2" t="str">
        <f t="shared" si="136"/>
        <v>Đã thanh toán</v>
      </c>
      <c r="Z233" s="46">
        <f t="shared" si="137"/>
        <v>46057</v>
      </c>
      <c r="AA233" s="46">
        <f t="shared" si="138"/>
        <v>46112</v>
      </c>
      <c r="AD233" s="2" t="str">
        <f>VLOOKUP($A233,MA_KH!$A:$V,MA_KH!U$1,0)</f>
        <v>LOTTE</v>
      </c>
      <c r="AE233" s="2" t="str">
        <f>VLOOKUP($A233,MA_KH!$A:$V,MA_KH!V$1,0)</f>
        <v>CÔNG TY CỔ PHẦN TRUNG TÂM THƯƠNG MẠI LOTTE VIỆT NAM</v>
      </c>
      <c r="AF233" s="2" t="str">
        <f>VLOOKUP($A233,MA_KH!$A:$V,MA_KH!H$1,0)</f>
        <v>SG002</v>
      </c>
      <c r="AG233" s="96">
        <f>VALUE(Table1[[#This Row],[Số hóa đơn]])</f>
        <v>9342</v>
      </c>
      <c r="AH233" s="94">
        <f>_xlfn.XLOOKUP(Table1[[#This Row],[Column1]],CTTT_Lotte!R:R,CTTT_Lotte!O:O)</f>
        <v>46112</v>
      </c>
    </row>
    <row r="234" spans="1:34" ht="25.5" hidden="1" customHeight="1" x14ac:dyDescent="0.2">
      <c r="A234" s="29" t="s">
        <v>10288</v>
      </c>
      <c r="B234" s="29" t="s">
        <v>683</v>
      </c>
      <c r="C234" s="35">
        <v>46058</v>
      </c>
      <c r="D234" s="29" t="s">
        <v>11047</v>
      </c>
      <c r="E234" s="35">
        <v>46057</v>
      </c>
      <c r="F234" s="29">
        <v>9343</v>
      </c>
      <c r="G234" s="29" t="s">
        <v>11048</v>
      </c>
      <c r="H234" s="36">
        <v>1313025</v>
      </c>
      <c r="I234" s="59">
        <v>0</v>
      </c>
      <c r="J234" s="36">
        <v>105042</v>
      </c>
      <c r="K234" s="36">
        <v>1418067</v>
      </c>
      <c r="L234" s="7" t="s">
        <v>11004</v>
      </c>
      <c r="M234" s="6">
        <v>46112</v>
      </c>
      <c r="O234" s="33">
        <f>IF(Table1[[#This Row],[Phân loại]]="Tồn đầu kỳ",Table1[[#This Row],[Tổng giá trị]],0)</f>
        <v>0</v>
      </c>
      <c r="P234" s="7">
        <f>IF(Table1[[#This Row],[Số còn phải thu ĐK]]&lt;&gt;0,0,IF(Table1[[#This Row],[Phân loại]]="Bán hàng",Table1[[#This Row],[Tổng giá trị]],-Table1[[#This Row],[Tổng giá trị]]))</f>
        <v>1418067</v>
      </c>
      <c r="Q234" s="33">
        <f t="shared" si="134"/>
        <v>1418067</v>
      </c>
      <c r="R234" s="7">
        <f>Table1[[#This Row],[Số còn phải thu ĐK]]+Table1[[#This Row],[Giá Trị HD sau CK]]-Table1[[#This Row],[Số tiền đã thu]]</f>
        <v>0</v>
      </c>
      <c r="S234" s="6">
        <f>IF(Table1[[#This Row],[Ngày hóa đơn]]&lt;&gt;"",Table1[[#This Row],[Ngày hóa đơn]],IF(Table1[[#This Row],[Ngày hạch toán]]&lt;&gt;"",Table1[[#This Row],[Ngày hạch toán]],""))</f>
        <v>46057</v>
      </c>
      <c r="T234" s="7"/>
      <c r="U234" s="6">
        <f>IF(Table1[[#This Row],[Ngày tính CN]]="","",S234+T234)</f>
        <v>46057</v>
      </c>
      <c r="V234" s="33">
        <f ca="1">IF(Table1[[#This Row],[Hạn thanh toán]]="","",IF((U234-NOW())&lt;0,0,(U234-NOW())))</f>
        <v>0</v>
      </c>
      <c r="W234" s="33"/>
      <c r="X234" s="33" t="str">
        <f t="shared" ca="1" si="135"/>
        <v/>
      </c>
      <c r="Y234" s="2" t="str">
        <f t="shared" si="136"/>
        <v>Đã thanh toán</v>
      </c>
      <c r="Z234" s="46">
        <f t="shared" si="137"/>
        <v>46057</v>
      </c>
      <c r="AA234" s="46">
        <f t="shared" si="138"/>
        <v>46112</v>
      </c>
      <c r="AD234" s="2" t="str">
        <f>VLOOKUP($A234,MA_KH!$A:$V,MA_KH!U$1,0)</f>
        <v>LOTTE</v>
      </c>
      <c r="AE234" s="2" t="str">
        <f>VLOOKUP($A234,MA_KH!$A:$V,MA_KH!V$1,0)</f>
        <v>CÔNG TY CỔ PHẦN TRUNG TÂM THƯƠNG MẠI LOTTE VIỆT NAM</v>
      </c>
      <c r="AF234" s="2" t="str">
        <f>VLOOKUP($A234,MA_KH!$A:$V,MA_KH!H$1,0)</f>
        <v>SG011</v>
      </c>
      <c r="AG234" s="96">
        <f>VALUE(Table1[[#This Row],[Số hóa đơn]])</f>
        <v>9343</v>
      </c>
      <c r="AH234" s="94">
        <f>_xlfn.XLOOKUP(Table1[[#This Row],[Column1]],CTTT_Lotte!R:R,CTTT_Lotte!O:O)</f>
        <v>46112</v>
      </c>
    </row>
    <row r="235" spans="1:34" ht="25.5" hidden="1" customHeight="1" x14ac:dyDescent="0.2">
      <c r="A235" s="29" t="s">
        <v>10299</v>
      </c>
      <c r="B235" s="29" t="s">
        <v>355</v>
      </c>
      <c r="C235" s="35">
        <v>46058</v>
      </c>
      <c r="D235" s="29" t="s">
        <v>11049</v>
      </c>
      <c r="E235" s="35">
        <v>46057</v>
      </c>
      <c r="F235" s="29">
        <v>9344</v>
      </c>
      <c r="G235" s="29" t="s">
        <v>11050</v>
      </c>
      <c r="H235" s="36">
        <v>12340950</v>
      </c>
      <c r="I235" s="59">
        <v>0</v>
      </c>
      <c r="J235" s="36">
        <v>987276</v>
      </c>
      <c r="K235" s="36">
        <v>13328226</v>
      </c>
      <c r="L235" s="7" t="s">
        <v>11004</v>
      </c>
      <c r="M235" s="6">
        <v>46112</v>
      </c>
      <c r="O235" s="33">
        <f>IF(Table1[[#This Row],[Phân loại]]="Tồn đầu kỳ",Table1[[#This Row],[Tổng giá trị]],0)</f>
        <v>0</v>
      </c>
      <c r="P235" s="7">
        <f>IF(Table1[[#This Row],[Số còn phải thu ĐK]]&lt;&gt;0,0,IF(Table1[[#This Row],[Phân loại]]="Bán hàng",Table1[[#This Row],[Tổng giá trị]],-Table1[[#This Row],[Tổng giá trị]]))</f>
        <v>13328226</v>
      </c>
      <c r="Q235" s="33">
        <f t="shared" si="134"/>
        <v>13328226</v>
      </c>
      <c r="R235" s="7">
        <f>Table1[[#This Row],[Số còn phải thu ĐK]]+Table1[[#This Row],[Giá Trị HD sau CK]]-Table1[[#This Row],[Số tiền đã thu]]</f>
        <v>0</v>
      </c>
      <c r="S235" s="6">
        <f>IF(Table1[[#This Row],[Ngày hóa đơn]]&lt;&gt;"",Table1[[#This Row],[Ngày hóa đơn]],IF(Table1[[#This Row],[Ngày hạch toán]]&lt;&gt;"",Table1[[#This Row],[Ngày hạch toán]],""))</f>
        <v>46057</v>
      </c>
      <c r="T235" s="7"/>
      <c r="U235" s="6">
        <f>IF(Table1[[#This Row],[Ngày tính CN]]="","",S235+T235)</f>
        <v>46057</v>
      </c>
      <c r="V235" s="33">
        <f ca="1">IF(Table1[[#This Row],[Hạn thanh toán]]="","",IF((U235-NOW())&lt;0,0,(U235-NOW())))</f>
        <v>0</v>
      </c>
      <c r="W235" s="33"/>
      <c r="X235" s="33" t="str">
        <f t="shared" ca="1" si="135"/>
        <v/>
      </c>
      <c r="Y235" s="2" t="str">
        <f t="shared" si="136"/>
        <v>Đã thanh toán</v>
      </c>
      <c r="Z235" s="46">
        <f t="shared" si="137"/>
        <v>46057</v>
      </c>
      <c r="AA235" s="46">
        <f t="shared" si="138"/>
        <v>46112</v>
      </c>
      <c r="AD235" s="2" t="str">
        <f>VLOOKUP($A235,MA_KH!$A:$V,MA_KH!U$1,0)</f>
        <v>LOTTE</v>
      </c>
      <c r="AE235" s="2" t="str">
        <f>VLOOKUP($A235,MA_KH!$A:$V,MA_KH!V$1,0)</f>
        <v>CÔNG TY CỔ PHẦN TRUNG TÂM THƯƠNG MẠI LOTTE VIỆT NAM</v>
      </c>
      <c r="AF235" s="2" t="str">
        <f>VLOOKUP($A235,MA_KH!$A:$V,MA_KH!H$1,0)</f>
        <v>SG011</v>
      </c>
      <c r="AG235" s="96">
        <f>VALUE(Table1[[#This Row],[Số hóa đơn]])</f>
        <v>9344</v>
      </c>
      <c r="AH235" s="94">
        <f>_xlfn.XLOOKUP(Table1[[#This Row],[Column1]],CTTT_Lotte!R:R,CTTT_Lotte!O:O)</f>
        <v>46112</v>
      </c>
    </row>
    <row r="236" spans="1:34" ht="25.5" hidden="1" customHeight="1" x14ac:dyDescent="0.2">
      <c r="A236" s="29" t="s">
        <v>10297</v>
      </c>
      <c r="B236" s="29" t="s">
        <v>439</v>
      </c>
      <c r="C236" s="35">
        <v>46058</v>
      </c>
      <c r="D236" s="29" t="s">
        <v>11051</v>
      </c>
      <c r="E236" s="35">
        <v>46058</v>
      </c>
      <c r="F236" s="29">
        <v>9375</v>
      </c>
      <c r="G236" s="29" t="s">
        <v>11052</v>
      </c>
      <c r="H236" s="36">
        <v>3141455</v>
      </c>
      <c r="I236" s="59">
        <v>0</v>
      </c>
      <c r="J236" s="36">
        <v>251316</v>
      </c>
      <c r="K236" s="36">
        <v>3392771</v>
      </c>
      <c r="L236" s="7" t="s">
        <v>11004</v>
      </c>
      <c r="M236" s="6">
        <v>46112</v>
      </c>
      <c r="O236" s="33">
        <f>IF(Table1[[#This Row],[Phân loại]]="Tồn đầu kỳ",Table1[[#This Row],[Tổng giá trị]],0)</f>
        <v>0</v>
      </c>
      <c r="P236" s="7">
        <f>IF(Table1[[#This Row],[Số còn phải thu ĐK]]&lt;&gt;0,0,IF(Table1[[#This Row],[Phân loại]]="Bán hàng",Table1[[#This Row],[Tổng giá trị]],-Table1[[#This Row],[Tổng giá trị]]))</f>
        <v>3392771</v>
      </c>
      <c r="Q236" s="33">
        <f t="shared" si="134"/>
        <v>3392771</v>
      </c>
      <c r="R236" s="7">
        <f>Table1[[#This Row],[Số còn phải thu ĐK]]+Table1[[#This Row],[Giá Trị HD sau CK]]-Table1[[#This Row],[Số tiền đã thu]]</f>
        <v>0</v>
      </c>
      <c r="S236" s="6">
        <f>IF(Table1[[#This Row],[Ngày hóa đơn]]&lt;&gt;"",Table1[[#This Row],[Ngày hóa đơn]],IF(Table1[[#This Row],[Ngày hạch toán]]&lt;&gt;"",Table1[[#This Row],[Ngày hạch toán]],""))</f>
        <v>46058</v>
      </c>
      <c r="T236" s="7"/>
      <c r="U236" s="6">
        <f>IF(Table1[[#This Row],[Ngày tính CN]]="","",S236+T236)</f>
        <v>46058</v>
      </c>
      <c r="V236" s="33">
        <f ca="1">IF(Table1[[#This Row],[Hạn thanh toán]]="","",IF((U236-NOW())&lt;0,0,(U236-NOW())))</f>
        <v>0</v>
      </c>
      <c r="W236" s="33"/>
      <c r="X236" s="33" t="str">
        <f t="shared" ca="1" si="135"/>
        <v/>
      </c>
      <c r="Y236" s="2" t="str">
        <f t="shared" si="136"/>
        <v>Đã thanh toán</v>
      </c>
      <c r="Z236" s="46">
        <f t="shared" si="137"/>
        <v>46058</v>
      </c>
      <c r="AA236" s="46">
        <f t="shared" si="138"/>
        <v>46112</v>
      </c>
      <c r="AD236" s="2" t="str">
        <f>VLOOKUP($A236,MA_KH!$A:$V,MA_KH!U$1,0)</f>
        <v>LOTTE</v>
      </c>
      <c r="AE236" s="2" t="str">
        <f>VLOOKUP($A236,MA_KH!$A:$V,MA_KH!V$1,0)</f>
        <v>CÔNG TY CỔ PHẦN TRUNG TÂM THƯƠNG MẠI LOTTE VIỆT NAM</v>
      </c>
      <c r="AF236" s="2" t="str">
        <f>VLOOKUP($A236,MA_KH!$A:$V,MA_KH!H$1,0)</f>
        <v>HN008</v>
      </c>
      <c r="AG236" s="96">
        <f>VALUE(Table1[[#This Row],[Số hóa đơn]])</f>
        <v>9375</v>
      </c>
      <c r="AH236" s="94">
        <f>_xlfn.XLOOKUP(Table1[[#This Row],[Column1]],CTTT_Lotte!R:R,CTTT_Lotte!O:O)</f>
        <v>46112</v>
      </c>
    </row>
    <row r="237" spans="1:34" ht="25.5" hidden="1" customHeight="1" x14ac:dyDescent="0.2">
      <c r="A237" s="29" t="s">
        <v>10295</v>
      </c>
      <c r="B237" s="29" t="s">
        <v>560</v>
      </c>
      <c r="C237" s="35">
        <v>46058</v>
      </c>
      <c r="D237" s="29" t="s">
        <v>11053</v>
      </c>
      <c r="E237" s="35">
        <v>46058</v>
      </c>
      <c r="F237" s="29">
        <v>9376</v>
      </c>
      <c r="G237" s="29" t="s">
        <v>11054</v>
      </c>
      <c r="H237" s="36">
        <v>9625680</v>
      </c>
      <c r="I237" s="59">
        <v>0</v>
      </c>
      <c r="J237" s="36">
        <v>770054</v>
      </c>
      <c r="K237" s="36">
        <v>10395734</v>
      </c>
      <c r="L237" s="7" t="s">
        <v>11004</v>
      </c>
      <c r="M237" s="6">
        <v>46112</v>
      </c>
      <c r="O237" s="33">
        <f>IF(Table1[[#This Row],[Phân loại]]="Tồn đầu kỳ",Table1[[#This Row],[Tổng giá trị]],0)</f>
        <v>0</v>
      </c>
      <c r="P237" s="7">
        <f>IF(Table1[[#This Row],[Số còn phải thu ĐK]]&lt;&gt;0,0,IF(Table1[[#This Row],[Phân loại]]="Bán hàng",Table1[[#This Row],[Tổng giá trị]],-Table1[[#This Row],[Tổng giá trị]]))</f>
        <v>10395734</v>
      </c>
      <c r="Q237" s="33">
        <f t="shared" si="134"/>
        <v>10395734</v>
      </c>
      <c r="R237" s="7">
        <f>Table1[[#This Row],[Số còn phải thu ĐK]]+Table1[[#This Row],[Giá Trị HD sau CK]]-Table1[[#This Row],[Số tiền đã thu]]</f>
        <v>0</v>
      </c>
      <c r="S237" s="6">
        <f>IF(Table1[[#This Row],[Ngày hóa đơn]]&lt;&gt;"",Table1[[#This Row],[Ngày hóa đơn]],IF(Table1[[#This Row],[Ngày hạch toán]]&lt;&gt;"",Table1[[#This Row],[Ngày hạch toán]],""))</f>
        <v>46058</v>
      </c>
      <c r="T237" s="7"/>
      <c r="U237" s="6">
        <f>IF(Table1[[#This Row],[Ngày tính CN]]="","",S237+T237)</f>
        <v>46058</v>
      </c>
      <c r="V237" s="33">
        <f ca="1">IF(Table1[[#This Row],[Hạn thanh toán]]="","",IF((U237-NOW())&lt;0,0,(U237-NOW())))</f>
        <v>0</v>
      </c>
      <c r="W237" s="33"/>
      <c r="X237" s="33" t="str">
        <f t="shared" ca="1" si="135"/>
        <v/>
      </c>
      <c r="Y237" s="2" t="str">
        <f t="shared" si="136"/>
        <v>Đã thanh toán</v>
      </c>
      <c r="Z237" s="46">
        <f t="shared" si="137"/>
        <v>46058</v>
      </c>
      <c r="AA237" s="46">
        <f t="shared" si="138"/>
        <v>46112</v>
      </c>
      <c r="AD237" s="2" t="str">
        <f>VLOOKUP($A237,MA_KH!$A:$V,MA_KH!U$1,0)</f>
        <v>LOTTE</v>
      </c>
      <c r="AE237" s="2" t="str">
        <f>VLOOKUP($A237,MA_KH!$A:$V,MA_KH!V$1,0)</f>
        <v>CÔNG TY CỔ PHẦN TRUNG TÂM THƯƠNG MẠI LOTTE VIỆT NAM</v>
      </c>
      <c r="AF237" s="2" t="str">
        <f>VLOOKUP($A237,MA_KH!$A:$V,MA_KH!H$1,0)</f>
        <v>HN008</v>
      </c>
      <c r="AG237" s="96">
        <f>VALUE(Table1[[#This Row],[Số hóa đơn]])</f>
        <v>9376</v>
      </c>
      <c r="AH237" s="94">
        <f>_xlfn.XLOOKUP(Table1[[#This Row],[Column1]],CTTT_Lotte!R:R,CTTT_Lotte!O:O)</f>
        <v>46112</v>
      </c>
    </row>
    <row r="238" spans="1:34" ht="25.5" hidden="1" customHeight="1" x14ac:dyDescent="0.2">
      <c r="A238" s="29" t="s">
        <v>10295</v>
      </c>
      <c r="B238" s="29" t="s">
        <v>560</v>
      </c>
      <c r="C238" s="35">
        <v>46058</v>
      </c>
      <c r="D238" s="29" t="s">
        <v>11055</v>
      </c>
      <c r="E238" s="35">
        <v>46058</v>
      </c>
      <c r="F238" s="29">
        <v>9377</v>
      </c>
      <c r="G238" s="29" t="s">
        <v>11056</v>
      </c>
      <c r="H238" s="36">
        <v>1865780</v>
      </c>
      <c r="I238" s="59">
        <v>0</v>
      </c>
      <c r="J238" s="36">
        <v>149262</v>
      </c>
      <c r="K238" s="36">
        <v>2015042</v>
      </c>
      <c r="L238" s="7" t="s">
        <v>11004</v>
      </c>
      <c r="M238" s="6">
        <v>46112</v>
      </c>
      <c r="O238" s="33">
        <f>IF(Table1[[#This Row],[Phân loại]]="Tồn đầu kỳ",Table1[[#This Row],[Tổng giá trị]],0)</f>
        <v>0</v>
      </c>
      <c r="P238" s="7">
        <f>IF(Table1[[#This Row],[Số còn phải thu ĐK]]&lt;&gt;0,0,IF(Table1[[#This Row],[Phân loại]]="Bán hàng",Table1[[#This Row],[Tổng giá trị]],-Table1[[#This Row],[Tổng giá trị]]))</f>
        <v>2015042</v>
      </c>
      <c r="Q238" s="33">
        <f t="shared" si="134"/>
        <v>2015042</v>
      </c>
      <c r="R238" s="7">
        <f>Table1[[#This Row],[Số còn phải thu ĐK]]+Table1[[#This Row],[Giá Trị HD sau CK]]-Table1[[#This Row],[Số tiền đã thu]]</f>
        <v>0</v>
      </c>
      <c r="S238" s="6">
        <f>IF(Table1[[#This Row],[Ngày hóa đơn]]&lt;&gt;"",Table1[[#This Row],[Ngày hóa đơn]],IF(Table1[[#This Row],[Ngày hạch toán]]&lt;&gt;"",Table1[[#This Row],[Ngày hạch toán]],""))</f>
        <v>46058</v>
      </c>
      <c r="T238" s="7"/>
      <c r="U238" s="6">
        <f>IF(Table1[[#This Row],[Ngày tính CN]]="","",S238+T238)</f>
        <v>46058</v>
      </c>
      <c r="V238" s="33">
        <f ca="1">IF(Table1[[#This Row],[Hạn thanh toán]]="","",IF((U238-NOW())&lt;0,0,(U238-NOW())))</f>
        <v>0</v>
      </c>
      <c r="W238" s="33"/>
      <c r="X238" s="33" t="str">
        <f t="shared" ca="1" si="135"/>
        <v/>
      </c>
      <c r="Y238" s="2" t="str">
        <f t="shared" si="136"/>
        <v>Đã thanh toán</v>
      </c>
      <c r="Z238" s="46">
        <f t="shared" si="137"/>
        <v>46058</v>
      </c>
      <c r="AA238" s="46">
        <f t="shared" si="138"/>
        <v>46112</v>
      </c>
      <c r="AD238" s="2" t="str">
        <f>VLOOKUP($A238,MA_KH!$A:$V,MA_KH!U$1,0)</f>
        <v>LOTTE</v>
      </c>
      <c r="AE238" s="2" t="str">
        <f>VLOOKUP($A238,MA_KH!$A:$V,MA_KH!V$1,0)</f>
        <v>CÔNG TY CỔ PHẦN TRUNG TÂM THƯƠNG MẠI LOTTE VIỆT NAM</v>
      </c>
      <c r="AF238" s="2" t="str">
        <f>VLOOKUP($A238,MA_KH!$A:$V,MA_KH!H$1,0)</f>
        <v>HN008</v>
      </c>
      <c r="AG238" s="96">
        <f>VALUE(Table1[[#This Row],[Số hóa đơn]])</f>
        <v>9377</v>
      </c>
      <c r="AH238" s="94">
        <f>_xlfn.XLOOKUP(Table1[[#This Row],[Column1]],CTTT_Lotte!R:R,CTTT_Lotte!O:O)</f>
        <v>46112</v>
      </c>
    </row>
    <row r="239" spans="1:34" ht="25.5" hidden="1" customHeight="1" x14ac:dyDescent="0.2">
      <c r="A239" s="29" t="s">
        <v>10289</v>
      </c>
      <c r="B239" s="29" t="s">
        <v>752</v>
      </c>
      <c r="C239" s="35">
        <v>46060</v>
      </c>
      <c r="D239" s="29" t="s">
        <v>11057</v>
      </c>
      <c r="E239" s="35">
        <v>46060</v>
      </c>
      <c r="F239" s="29">
        <v>9567</v>
      </c>
      <c r="G239" s="29" t="s">
        <v>11058</v>
      </c>
      <c r="H239" s="36">
        <v>976340</v>
      </c>
      <c r="I239" s="59">
        <v>0</v>
      </c>
      <c r="J239" s="36">
        <v>78107</v>
      </c>
      <c r="K239" s="36">
        <v>1054447</v>
      </c>
      <c r="L239" s="7" t="s">
        <v>11004</v>
      </c>
      <c r="M239" s="6">
        <v>46112</v>
      </c>
      <c r="O239" s="33">
        <f>IF(Table1[[#This Row],[Phân loại]]="Tồn đầu kỳ",Table1[[#This Row],[Tổng giá trị]],0)</f>
        <v>0</v>
      </c>
      <c r="P239" s="7">
        <f>IF(Table1[[#This Row],[Số còn phải thu ĐK]]&lt;&gt;0,0,IF(Table1[[#This Row],[Phân loại]]="Bán hàng",Table1[[#This Row],[Tổng giá trị]],-Table1[[#This Row],[Tổng giá trị]]))</f>
        <v>1054447</v>
      </c>
      <c r="Q239" s="33">
        <f t="shared" si="134"/>
        <v>1054447</v>
      </c>
      <c r="R239" s="7">
        <f>Table1[[#This Row],[Số còn phải thu ĐK]]+Table1[[#This Row],[Giá Trị HD sau CK]]-Table1[[#This Row],[Số tiền đã thu]]</f>
        <v>0</v>
      </c>
      <c r="S239" s="6">
        <f>IF(Table1[[#This Row],[Ngày hóa đơn]]&lt;&gt;"",Table1[[#This Row],[Ngày hóa đơn]],IF(Table1[[#This Row],[Ngày hạch toán]]&lt;&gt;"",Table1[[#This Row],[Ngày hạch toán]],""))</f>
        <v>46060</v>
      </c>
      <c r="T239" s="7"/>
      <c r="U239" s="6">
        <f>IF(Table1[[#This Row],[Ngày tính CN]]="","",S239+T239)</f>
        <v>46060</v>
      </c>
      <c r="V239" s="33">
        <f ca="1">IF(Table1[[#This Row],[Hạn thanh toán]]="","",IF((U239-NOW())&lt;0,0,(U239-NOW())))</f>
        <v>0</v>
      </c>
      <c r="W239" s="33"/>
      <c r="X239" s="33" t="str">
        <f t="shared" ca="1" si="135"/>
        <v/>
      </c>
      <c r="Y239" s="2" t="str">
        <f t="shared" si="136"/>
        <v>Đã thanh toán</v>
      </c>
      <c r="Z239" s="46">
        <f t="shared" si="137"/>
        <v>46060</v>
      </c>
      <c r="AA239" s="46">
        <f t="shared" si="138"/>
        <v>46112</v>
      </c>
      <c r="AD239" s="2" t="str">
        <f>VLOOKUP($A239,MA_KH!$A:$V,MA_KH!U$1,0)</f>
        <v>LOTTE</v>
      </c>
      <c r="AE239" s="2" t="str">
        <f>VLOOKUP($A239,MA_KH!$A:$V,MA_KH!V$1,0)</f>
        <v>CÔNG TY CỔ PHẦN TRUNG TÂM THƯƠNG MẠI LOTTE VIỆT NAM</v>
      </c>
      <c r="AF239" s="2" t="str">
        <f>VLOOKUP($A239,MA_KH!$A:$V,MA_KH!H$1,0)</f>
        <v>SG011</v>
      </c>
      <c r="AG239" s="96">
        <f>VALUE(Table1[[#This Row],[Số hóa đơn]])</f>
        <v>9567</v>
      </c>
      <c r="AH239" s="94">
        <f>_xlfn.XLOOKUP(Table1[[#This Row],[Column1]],CTTT_Lotte!R:R,CTTT_Lotte!O:O)</f>
        <v>46112</v>
      </c>
    </row>
    <row r="240" spans="1:34" ht="25.5" hidden="1" customHeight="1" x14ac:dyDescent="0.2">
      <c r="A240" s="29" t="s">
        <v>10289</v>
      </c>
      <c r="B240" s="29" t="s">
        <v>752</v>
      </c>
      <c r="C240" s="35">
        <v>46060</v>
      </c>
      <c r="D240" s="29" t="s">
        <v>11059</v>
      </c>
      <c r="E240" s="35">
        <v>46060</v>
      </c>
      <c r="F240" s="29">
        <v>9568</v>
      </c>
      <c r="G240" s="29" t="s">
        <v>11060</v>
      </c>
      <c r="H240" s="36">
        <v>875350</v>
      </c>
      <c r="I240" s="59">
        <v>0</v>
      </c>
      <c r="J240" s="36">
        <v>70028</v>
      </c>
      <c r="K240" s="36">
        <v>945378</v>
      </c>
      <c r="L240" s="7" t="s">
        <v>11004</v>
      </c>
      <c r="M240" s="6">
        <v>46112</v>
      </c>
      <c r="O240" s="33">
        <f>IF(Table1[[#This Row],[Phân loại]]="Tồn đầu kỳ",Table1[[#This Row],[Tổng giá trị]],0)</f>
        <v>0</v>
      </c>
      <c r="P240" s="7">
        <f>IF(Table1[[#This Row],[Số còn phải thu ĐK]]&lt;&gt;0,0,IF(Table1[[#This Row],[Phân loại]]="Bán hàng",Table1[[#This Row],[Tổng giá trị]],-Table1[[#This Row],[Tổng giá trị]]))</f>
        <v>945378</v>
      </c>
      <c r="Q240" s="33">
        <f t="shared" si="134"/>
        <v>945378</v>
      </c>
      <c r="R240" s="7">
        <f>Table1[[#This Row],[Số còn phải thu ĐK]]+Table1[[#This Row],[Giá Trị HD sau CK]]-Table1[[#This Row],[Số tiền đã thu]]</f>
        <v>0</v>
      </c>
      <c r="S240" s="6">
        <f>IF(Table1[[#This Row],[Ngày hóa đơn]]&lt;&gt;"",Table1[[#This Row],[Ngày hóa đơn]],IF(Table1[[#This Row],[Ngày hạch toán]]&lt;&gt;"",Table1[[#This Row],[Ngày hạch toán]],""))</f>
        <v>46060</v>
      </c>
      <c r="T240" s="7"/>
      <c r="U240" s="6">
        <f>IF(Table1[[#This Row],[Ngày tính CN]]="","",S240+T240)</f>
        <v>46060</v>
      </c>
      <c r="V240" s="33">
        <f ca="1">IF(Table1[[#This Row],[Hạn thanh toán]]="","",IF((U240-NOW())&lt;0,0,(U240-NOW())))</f>
        <v>0</v>
      </c>
      <c r="W240" s="33"/>
      <c r="X240" s="33" t="str">
        <f t="shared" ca="1" si="135"/>
        <v/>
      </c>
      <c r="Y240" s="2" t="str">
        <f t="shared" si="136"/>
        <v>Đã thanh toán</v>
      </c>
      <c r="Z240" s="46">
        <f t="shared" si="137"/>
        <v>46060</v>
      </c>
      <c r="AA240" s="46">
        <f t="shared" si="138"/>
        <v>46112</v>
      </c>
      <c r="AD240" s="2" t="str">
        <f>VLOOKUP($A240,MA_KH!$A:$V,MA_KH!U$1,0)</f>
        <v>LOTTE</v>
      </c>
      <c r="AE240" s="2" t="str">
        <f>VLOOKUP($A240,MA_KH!$A:$V,MA_KH!V$1,0)</f>
        <v>CÔNG TY CỔ PHẦN TRUNG TÂM THƯƠNG MẠI LOTTE VIỆT NAM</v>
      </c>
      <c r="AF240" s="2" t="str">
        <f>VLOOKUP($A240,MA_KH!$A:$V,MA_KH!H$1,0)</f>
        <v>SG011</v>
      </c>
      <c r="AG240" s="96">
        <f>VALUE(Table1[[#This Row],[Số hóa đơn]])</f>
        <v>9568</v>
      </c>
      <c r="AH240" s="94">
        <f>_xlfn.XLOOKUP(Table1[[#This Row],[Column1]],CTTT_Lotte!R:R,CTTT_Lotte!O:O)</f>
        <v>46112</v>
      </c>
    </row>
    <row r="241" spans="1:34" ht="25.5" hidden="1" customHeight="1" x14ac:dyDescent="0.2">
      <c r="A241" s="29" t="s">
        <v>10300</v>
      </c>
      <c r="B241" s="29" t="s">
        <v>610</v>
      </c>
      <c r="C241" s="35">
        <v>46060</v>
      </c>
      <c r="D241" s="29" t="s">
        <v>11061</v>
      </c>
      <c r="E241" s="35">
        <v>46060</v>
      </c>
      <c r="F241" s="29">
        <v>9569</v>
      </c>
      <c r="G241" s="29" t="s">
        <v>11062</v>
      </c>
      <c r="H241" s="36">
        <v>34404050</v>
      </c>
      <c r="I241" s="59">
        <v>0</v>
      </c>
      <c r="J241" s="36">
        <v>2752324</v>
      </c>
      <c r="K241" s="36">
        <v>37156374</v>
      </c>
      <c r="L241" s="7" t="s">
        <v>11004</v>
      </c>
      <c r="M241" s="6">
        <v>46112</v>
      </c>
      <c r="O241" s="33">
        <f>IF(Table1[[#This Row],[Phân loại]]="Tồn đầu kỳ",Table1[[#This Row],[Tổng giá trị]],0)</f>
        <v>0</v>
      </c>
      <c r="P241" s="7">
        <f>IF(Table1[[#This Row],[Số còn phải thu ĐK]]&lt;&gt;0,0,IF(Table1[[#This Row],[Phân loại]]="Bán hàng",Table1[[#This Row],[Tổng giá trị]],-Table1[[#This Row],[Tổng giá trị]]))</f>
        <v>37156374</v>
      </c>
      <c r="Q241" s="33">
        <f t="shared" si="134"/>
        <v>37156374</v>
      </c>
      <c r="R241" s="7">
        <f>Table1[[#This Row],[Số còn phải thu ĐK]]+Table1[[#This Row],[Giá Trị HD sau CK]]-Table1[[#This Row],[Số tiền đã thu]]</f>
        <v>0</v>
      </c>
      <c r="S241" s="6">
        <f>IF(Table1[[#This Row],[Ngày hóa đơn]]&lt;&gt;"",Table1[[#This Row],[Ngày hóa đơn]],IF(Table1[[#This Row],[Ngày hạch toán]]&lt;&gt;"",Table1[[#This Row],[Ngày hạch toán]],""))</f>
        <v>46060</v>
      </c>
      <c r="T241" s="7"/>
      <c r="U241" s="6">
        <f>IF(Table1[[#This Row],[Ngày tính CN]]="","",S241+T241)</f>
        <v>46060</v>
      </c>
      <c r="V241" s="33">
        <f ca="1">IF(Table1[[#This Row],[Hạn thanh toán]]="","",IF((U241-NOW())&lt;0,0,(U241-NOW())))</f>
        <v>0</v>
      </c>
      <c r="W241" s="33"/>
      <c r="X241" s="33" t="str">
        <f t="shared" ca="1" si="135"/>
        <v/>
      </c>
      <c r="Y241" s="2" t="str">
        <f t="shared" si="136"/>
        <v>Đã thanh toán</v>
      </c>
      <c r="Z241" s="46">
        <f t="shared" si="137"/>
        <v>46060</v>
      </c>
      <c r="AA241" s="46">
        <f t="shared" si="138"/>
        <v>46112</v>
      </c>
      <c r="AD241" s="2" t="str">
        <f>VLOOKUP($A241,MA_KH!$A:$V,MA_KH!U$1,0)</f>
        <v>LOTTE</v>
      </c>
      <c r="AE241" s="2" t="str">
        <f>VLOOKUP($A241,MA_KH!$A:$V,MA_KH!V$1,0)</f>
        <v>CÔNG TY CỔ PHẦN TRUNG TÂM THƯƠNG MẠI LOTTE VIỆT NAM</v>
      </c>
      <c r="AF241" s="2" t="str">
        <f>VLOOKUP($A241,MA_KH!$A:$V,MA_KH!H$1,0)</f>
        <v>SG011</v>
      </c>
      <c r="AG241" s="96">
        <f>VALUE(Table1[[#This Row],[Số hóa đơn]])</f>
        <v>9569</v>
      </c>
      <c r="AH241" s="94">
        <f>_xlfn.XLOOKUP(Table1[[#This Row],[Column1]],CTTT_Lotte!R:R,CTTT_Lotte!O:O)</f>
        <v>46112</v>
      </c>
    </row>
    <row r="242" spans="1:34" ht="25.5" hidden="1" customHeight="1" x14ac:dyDescent="0.2">
      <c r="A242" s="29" t="s">
        <v>10299</v>
      </c>
      <c r="B242" s="29" t="s">
        <v>355</v>
      </c>
      <c r="C242" s="35">
        <v>46060</v>
      </c>
      <c r="D242" s="29" t="s">
        <v>11063</v>
      </c>
      <c r="E242" s="35">
        <v>46060</v>
      </c>
      <c r="F242" s="29">
        <v>9570</v>
      </c>
      <c r="G242" s="29" t="s">
        <v>11064</v>
      </c>
      <c r="H242" s="36">
        <v>15123650</v>
      </c>
      <c r="I242" s="59">
        <v>0</v>
      </c>
      <c r="J242" s="36">
        <v>1209892</v>
      </c>
      <c r="K242" s="36">
        <v>16333542</v>
      </c>
      <c r="L242" s="7" t="s">
        <v>11004</v>
      </c>
      <c r="M242" s="6">
        <v>46112</v>
      </c>
      <c r="O242" s="33">
        <f>IF(Table1[[#This Row],[Phân loại]]="Tồn đầu kỳ",Table1[[#This Row],[Tổng giá trị]],0)</f>
        <v>0</v>
      </c>
      <c r="P242" s="7">
        <f>IF(Table1[[#This Row],[Số còn phải thu ĐK]]&lt;&gt;0,0,IF(Table1[[#This Row],[Phân loại]]="Bán hàng",Table1[[#This Row],[Tổng giá trị]],-Table1[[#This Row],[Tổng giá trị]]))</f>
        <v>16333542</v>
      </c>
      <c r="Q242" s="33">
        <f t="shared" si="134"/>
        <v>16333542</v>
      </c>
      <c r="R242" s="7">
        <f>Table1[[#This Row],[Số còn phải thu ĐK]]+Table1[[#This Row],[Giá Trị HD sau CK]]-Table1[[#This Row],[Số tiền đã thu]]</f>
        <v>0</v>
      </c>
      <c r="S242" s="6">
        <f>IF(Table1[[#This Row],[Ngày hóa đơn]]&lt;&gt;"",Table1[[#This Row],[Ngày hóa đơn]],IF(Table1[[#This Row],[Ngày hạch toán]]&lt;&gt;"",Table1[[#This Row],[Ngày hạch toán]],""))</f>
        <v>46060</v>
      </c>
      <c r="T242" s="7"/>
      <c r="U242" s="6">
        <f>IF(Table1[[#This Row],[Ngày tính CN]]="","",S242+T242)</f>
        <v>46060</v>
      </c>
      <c r="V242" s="33">
        <f ca="1">IF(Table1[[#This Row],[Hạn thanh toán]]="","",IF((U242-NOW())&lt;0,0,(U242-NOW())))</f>
        <v>0</v>
      </c>
      <c r="W242" s="33"/>
      <c r="X242" s="33" t="str">
        <f t="shared" ca="1" si="135"/>
        <v/>
      </c>
      <c r="Y242" s="2" t="str">
        <f t="shared" si="136"/>
        <v>Đã thanh toán</v>
      </c>
      <c r="Z242" s="46">
        <f t="shared" si="137"/>
        <v>46060</v>
      </c>
      <c r="AA242" s="46">
        <f t="shared" si="138"/>
        <v>46112</v>
      </c>
      <c r="AD242" s="2" t="str">
        <f>VLOOKUP($A242,MA_KH!$A:$V,MA_KH!U$1,0)</f>
        <v>LOTTE</v>
      </c>
      <c r="AE242" s="2" t="str">
        <f>VLOOKUP($A242,MA_KH!$A:$V,MA_KH!V$1,0)</f>
        <v>CÔNG TY CỔ PHẦN TRUNG TÂM THƯƠNG MẠI LOTTE VIỆT NAM</v>
      </c>
      <c r="AF242" s="2" t="str">
        <f>VLOOKUP($A242,MA_KH!$A:$V,MA_KH!H$1,0)</f>
        <v>SG011</v>
      </c>
      <c r="AG242" s="96">
        <f>VALUE(Table1[[#This Row],[Số hóa đơn]])</f>
        <v>9570</v>
      </c>
      <c r="AH242" s="94">
        <f>_xlfn.XLOOKUP(Table1[[#This Row],[Column1]],CTTT_Lotte!R:R,CTTT_Lotte!O:O)</f>
        <v>46112</v>
      </c>
    </row>
    <row r="243" spans="1:34" ht="25.5" hidden="1" customHeight="1" x14ac:dyDescent="0.2">
      <c r="A243" s="29" t="s">
        <v>10291</v>
      </c>
      <c r="B243" s="29" t="s">
        <v>511</v>
      </c>
      <c r="C243" s="35">
        <v>46060</v>
      </c>
      <c r="D243" s="29" t="s">
        <v>11065</v>
      </c>
      <c r="E243" s="35">
        <v>46060</v>
      </c>
      <c r="F243" s="29">
        <v>9655</v>
      </c>
      <c r="G243" s="29" t="s">
        <v>11066</v>
      </c>
      <c r="H243" s="36">
        <v>9258450</v>
      </c>
      <c r="I243" s="59">
        <v>0</v>
      </c>
      <c r="J243" s="36">
        <v>740676</v>
      </c>
      <c r="K243" s="36">
        <v>9999126</v>
      </c>
      <c r="L243" s="7" t="s">
        <v>11004</v>
      </c>
      <c r="M243" s="6">
        <v>46112</v>
      </c>
      <c r="O243" s="33">
        <f>IF(Table1[[#This Row],[Phân loại]]="Tồn đầu kỳ",Table1[[#This Row],[Tổng giá trị]],0)</f>
        <v>0</v>
      </c>
      <c r="P243" s="7">
        <f>IF(Table1[[#This Row],[Số còn phải thu ĐK]]&lt;&gt;0,0,IF(Table1[[#This Row],[Phân loại]]="Bán hàng",Table1[[#This Row],[Tổng giá trị]],-Table1[[#This Row],[Tổng giá trị]]))</f>
        <v>9999126</v>
      </c>
      <c r="Q243" s="33">
        <f t="shared" si="134"/>
        <v>9999126</v>
      </c>
      <c r="R243" s="7">
        <f>Table1[[#This Row],[Số còn phải thu ĐK]]+Table1[[#This Row],[Giá Trị HD sau CK]]-Table1[[#This Row],[Số tiền đã thu]]</f>
        <v>0</v>
      </c>
      <c r="S243" s="6">
        <f>IF(Table1[[#This Row],[Ngày hóa đơn]]&lt;&gt;"",Table1[[#This Row],[Ngày hóa đơn]],IF(Table1[[#This Row],[Ngày hạch toán]]&lt;&gt;"",Table1[[#This Row],[Ngày hạch toán]],""))</f>
        <v>46060</v>
      </c>
      <c r="T243" s="7"/>
      <c r="U243" s="6">
        <f>IF(Table1[[#This Row],[Ngày tính CN]]="","",S243+T243)</f>
        <v>46060</v>
      </c>
      <c r="V243" s="33">
        <f ca="1">IF(Table1[[#This Row],[Hạn thanh toán]]="","",IF((U243-NOW())&lt;0,0,(U243-NOW())))</f>
        <v>0</v>
      </c>
      <c r="W243" s="33"/>
      <c r="X243" s="33" t="str">
        <f t="shared" ca="1" si="135"/>
        <v/>
      </c>
      <c r="Y243" s="2" t="str">
        <f t="shared" si="136"/>
        <v>Đã thanh toán</v>
      </c>
      <c r="Z243" s="46">
        <f t="shared" si="137"/>
        <v>46060</v>
      </c>
      <c r="AA243" s="46">
        <f t="shared" si="138"/>
        <v>46112</v>
      </c>
      <c r="AD243" s="2" t="str">
        <f>VLOOKUP($A243,MA_KH!$A:$V,MA_KH!U$1,0)</f>
        <v>LOTTE</v>
      </c>
      <c r="AE243" s="2" t="str">
        <f>VLOOKUP($A243,MA_KH!$A:$V,MA_KH!V$1,0)</f>
        <v>CÔNG TY CỔ PHẦN TRUNG TÂM THƯƠNG MẠI LOTTE VIỆT NAM</v>
      </c>
      <c r="AF243" s="2" t="str">
        <f>VLOOKUP($A243,MA_KH!$A:$V,MA_KH!H$1,0)</f>
        <v>SG023</v>
      </c>
      <c r="AG243" s="96">
        <f>VALUE(Table1[[#This Row],[Số hóa đơn]])</f>
        <v>9655</v>
      </c>
      <c r="AH243" s="94">
        <f>_xlfn.XLOOKUP(Table1[[#This Row],[Column1]],CTTT_Lotte!R:R,CTTT_Lotte!O:O)</f>
        <v>46112</v>
      </c>
    </row>
    <row r="244" spans="1:34" ht="25.5" hidden="1" customHeight="1" x14ac:dyDescent="0.2">
      <c r="A244" s="29" t="s">
        <v>10293</v>
      </c>
      <c r="B244" s="29" t="s">
        <v>621</v>
      </c>
      <c r="C244" s="35">
        <v>46060</v>
      </c>
      <c r="D244" s="29" t="s">
        <v>11067</v>
      </c>
      <c r="E244" s="35">
        <v>46060</v>
      </c>
      <c r="F244" s="29">
        <v>9676</v>
      </c>
      <c r="G244" s="29" t="s">
        <v>11068</v>
      </c>
      <c r="H244" s="36">
        <v>33684600</v>
      </c>
      <c r="I244" s="59">
        <v>0</v>
      </c>
      <c r="J244" s="36">
        <v>2694768</v>
      </c>
      <c r="K244" s="36">
        <v>36379368</v>
      </c>
      <c r="L244" s="7" t="s">
        <v>11004</v>
      </c>
      <c r="M244" s="6">
        <v>46112</v>
      </c>
      <c r="O244" s="33">
        <f>IF(Table1[[#This Row],[Phân loại]]="Tồn đầu kỳ",Table1[[#This Row],[Tổng giá trị]],0)</f>
        <v>0</v>
      </c>
      <c r="P244" s="7">
        <f>IF(Table1[[#This Row],[Số còn phải thu ĐK]]&lt;&gt;0,0,IF(Table1[[#This Row],[Phân loại]]="Bán hàng",Table1[[#This Row],[Tổng giá trị]],-Table1[[#This Row],[Tổng giá trị]]))</f>
        <v>36379368</v>
      </c>
      <c r="Q244" s="33">
        <f t="shared" si="134"/>
        <v>36379368</v>
      </c>
      <c r="R244" s="7">
        <f>Table1[[#This Row],[Số còn phải thu ĐK]]+Table1[[#This Row],[Giá Trị HD sau CK]]-Table1[[#This Row],[Số tiền đã thu]]</f>
        <v>0</v>
      </c>
      <c r="S244" s="6">
        <f>IF(Table1[[#This Row],[Ngày hóa đơn]]&lt;&gt;"",Table1[[#This Row],[Ngày hóa đơn]],IF(Table1[[#This Row],[Ngày hạch toán]]&lt;&gt;"",Table1[[#This Row],[Ngày hạch toán]],""))</f>
        <v>46060</v>
      </c>
      <c r="T244" s="7"/>
      <c r="U244" s="6">
        <f>IF(Table1[[#This Row],[Ngày tính CN]]="","",S244+T244)</f>
        <v>46060</v>
      </c>
      <c r="V244" s="33">
        <f ca="1">IF(Table1[[#This Row],[Hạn thanh toán]]="","",IF((U244-NOW())&lt;0,0,(U244-NOW())))</f>
        <v>0</v>
      </c>
      <c r="W244" s="33"/>
      <c r="X244" s="33" t="str">
        <f t="shared" ca="1" si="135"/>
        <v/>
      </c>
      <c r="Y244" s="2" t="str">
        <f t="shared" si="136"/>
        <v>Đã thanh toán</v>
      </c>
      <c r="Z244" s="46">
        <f t="shared" si="137"/>
        <v>46060</v>
      </c>
      <c r="AA244" s="46">
        <f t="shared" si="138"/>
        <v>46112</v>
      </c>
      <c r="AD244" s="2" t="str">
        <f>VLOOKUP($A244,MA_KH!$A:$V,MA_KH!U$1,0)</f>
        <v>LOTTE</v>
      </c>
      <c r="AE244" s="2" t="str">
        <f>VLOOKUP($A244,MA_KH!$A:$V,MA_KH!V$1,0)</f>
        <v>CÔNG TY CỔ PHẦN TRUNG TÂM THƯƠNG MẠI LOTTE VIỆT NAM</v>
      </c>
      <c r="AF244" s="2" t="str">
        <f>VLOOKUP($A244,MA_KH!$A:$V,MA_KH!H$1,0)</f>
        <v>SG009</v>
      </c>
      <c r="AG244" s="96">
        <f>VALUE(Table1[[#This Row],[Số hóa đơn]])</f>
        <v>9676</v>
      </c>
      <c r="AH244" s="94">
        <f>_xlfn.XLOOKUP(Table1[[#This Row],[Column1]],CTTT_Lotte!R:R,CTTT_Lotte!O:O)</f>
        <v>46112</v>
      </c>
    </row>
    <row r="245" spans="1:34" ht="25.5" hidden="1" customHeight="1" x14ac:dyDescent="0.2">
      <c r="A245" s="29" t="s">
        <v>10301</v>
      </c>
      <c r="B245" s="29" t="s">
        <v>463</v>
      </c>
      <c r="C245" s="35">
        <v>46062</v>
      </c>
      <c r="D245" s="29" t="s">
        <v>11069</v>
      </c>
      <c r="E245" s="35">
        <v>46062</v>
      </c>
      <c r="F245" s="29">
        <v>10598</v>
      </c>
      <c r="G245" s="29" t="s">
        <v>11070</v>
      </c>
      <c r="H245" s="36">
        <v>15123650</v>
      </c>
      <c r="I245" s="59">
        <v>0</v>
      </c>
      <c r="J245" s="36">
        <v>1209892</v>
      </c>
      <c r="K245" s="36">
        <v>16333542</v>
      </c>
      <c r="L245" s="7" t="s">
        <v>11004</v>
      </c>
      <c r="M245" s="6">
        <v>46112</v>
      </c>
      <c r="O245" s="33">
        <f>IF(Table1[[#This Row],[Phân loại]]="Tồn đầu kỳ",Table1[[#This Row],[Tổng giá trị]],0)</f>
        <v>0</v>
      </c>
      <c r="P245" s="7">
        <f>IF(Table1[[#This Row],[Số còn phải thu ĐK]]&lt;&gt;0,0,IF(Table1[[#This Row],[Phân loại]]="Bán hàng",Table1[[#This Row],[Tổng giá trị]],-Table1[[#This Row],[Tổng giá trị]]))</f>
        <v>16333542</v>
      </c>
      <c r="Q245" s="33">
        <f t="shared" si="134"/>
        <v>16333542</v>
      </c>
      <c r="R245" s="7">
        <f>Table1[[#This Row],[Số còn phải thu ĐK]]+Table1[[#This Row],[Giá Trị HD sau CK]]-Table1[[#This Row],[Số tiền đã thu]]</f>
        <v>0</v>
      </c>
      <c r="S245" s="6">
        <f>IF(Table1[[#This Row],[Ngày hóa đơn]]&lt;&gt;"",Table1[[#This Row],[Ngày hóa đơn]],IF(Table1[[#This Row],[Ngày hạch toán]]&lt;&gt;"",Table1[[#This Row],[Ngày hạch toán]],""))</f>
        <v>46062</v>
      </c>
      <c r="T245" s="7"/>
      <c r="U245" s="6">
        <f>IF(Table1[[#This Row],[Ngày tính CN]]="","",S245+T245)</f>
        <v>46062</v>
      </c>
      <c r="V245" s="33">
        <f ca="1">IF(Table1[[#This Row],[Hạn thanh toán]]="","",IF((U245-NOW())&lt;0,0,(U245-NOW())))</f>
        <v>0</v>
      </c>
      <c r="W245" s="33"/>
      <c r="X245" s="33" t="str">
        <f t="shared" ca="1" si="135"/>
        <v/>
      </c>
      <c r="Y245" s="2" t="str">
        <f t="shared" si="136"/>
        <v>Đã thanh toán</v>
      </c>
      <c r="Z245" s="46">
        <f t="shared" si="137"/>
        <v>46062</v>
      </c>
      <c r="AA245" s="46">
        <f t="shared" si="138"/>
        <v>46112</v>
      </c>
      <c r="AD245" s="2" t="str">
        <f>VLOOKUP($A245,MA_KH!$A:$V,MA_KH!U$1,0)</f>
        <v>LOTTE</v>
      </c>
      <c r="AE245" s="2" t="str">
        <f>VLOOKUP($A245,MA_KH!$A:$V,MA_KH!V$1,0)</f>
        <v>CÔNG TY CỔ PHẦN TRUNG TÂM THƯƠNG MẠI LOTTE VIỆT NAM</v>
      </c>
      <c r="AF245" s="2" t="str">
        <f>VLOOKUP($A245,MA_KH!$A:$V,MA_KH!H$1,0)</f>
        <v>SG002</v>
      </c>
      <c r="AG245" s="96">
        <f>VALUE(Table1[[#This Row],[Số hóa đơn]])</f>
        <v>10598</v>
      </c>
      <c r="AH245" s="94">
        <f>_xlfn.XLOOKUP(Table1[[#This Row],[Column1]],CTTT_Lotte!R:R,CTTT_Lotte!O:O)</f>
        <v>46112</v>
      </c>
    </row>
    <row r="246" spans="1:34" ht="25.5" customHeight="1" x14ac:dyDescent="0.2">
      <c r="A246" s="29" t="s">
        <v>10295</v>
      </c>
      <c r="B246" s="29" t="s">
        <v>560</v>
      </c>
      <c r="C246" s="35">
        <v>46062</v>
      </c>
      <c r="D246" s="29" t="s">
        <v>11071</v>
      </c>
      <c r="E246" s="35">
        <v>46062</v>
      </c>
      <c r="F246" s="29">
        <v>10470</v>
      </c>
      <c r="G246" s="29" t="s">
        <v>11072</v>
      </c>
      <c r="H246" s="36">
        <v>1952680</v>
      </c>
      <c r="I246" s="59">
        <v>0</v>
      </c>
      <c r="J246" s="36">
        <v>156214</v>
      </c>
      <c r="K246" s="36">
        <v>2108894</v>
      </c>
      <c r="L246" s="7" t="s">
        <v>11004</v>
      </c>
      <c r="O246" s="33">
        <f>IF(Table1[[#This Row],[Phân loại]]="Tồn đầu kỳ",Table1[[#This Row],[Tổng giá trị]],0)</f>
        <v>0</v>
      </c>
      <c r="P246" s="7">
        <f>IF(Table1[[#This Row],[Số còn phải thu ĐK]]&lt;&gt;0,0,IF(Table1[[#This Row],[Phân loại]]="Bán hàng",Table1[[#This Row],[Tổng giá trị]],-Table1[[#This Row],[Tổng giá trị]]))</f>
        <v>2108894</v>
      </c>
      <c r="Q246" s="33">
        <f t="shared" si="134"/>
        <v>0</v>
      </c>
      <c r="R246" s="7">
        <f>Table1[[#This Row],[Số còn phải thu ĐK]]+Table1[[#This Row],[Giá Trị HD sau CK]]-Table1[[#This Row],[Số tiền đã thu]]</f>
        <v>2108894</v>
      </c>
      <c r="S246" s="6">
        <f>IF(Table1[[#This Row],[Ngày hóa đơn]]&lt;&gt;"",Table1[[#This Row],[Ngày hóa đơn]],IF(Table1[[#This Row],[Ngày hạch toán]]&lt;&gt;"",Table1[[#This Row],[Ngày hạch toán]],""))</f>
        <v>46062</v>
      </c>
      <c r="T246" s="7"/>
      <c r="U246" s="6">
        <f>IF(Table1[[#This Row],[Ngày tính CN]]="","",S246+T246)</f>
        <v>46062</v>
      </c>
      <c r="V246" s="33">
        <f ca="1">IF(Table1[[#This Row],[Hạn thanh toán]]="","",IF((U246-NOW())&lt;0,0,(U246-NOW())))</f>
        <v>0</v>
      </c>
      <c r="W246" s="33"/>
      <c r="X246" s="33">
        <f t="shared" ca="1" si="135"/>
        <v>166.58894293981575</v>
      </c>
      <c r="Y246" s="2" t="str">
        <f t="shared" ca="1" si="136"/>
        <v>Nợ quá hạn hơn 120 ngày có khả năng mất thanh toán</v>
      </c>
      <c r="Z246" s="46">
        <f t="shared" si="137"/>
        <v>46062</v>
      </c>
      <c r="AA246" s="46" t="str">
        <f t="shared" si="138"/>
        <v/>
      </c>
      <c r="AD246" s="2" t="str">
        <f>VLOOKUP($A246,MA_KH!$A:$V,MA_KH!U$1,0)</f>
        <v>LOTTE</v>
      </c>
      <c r="AE246" s="2" t="str">
        <f>VLOOKUP($A246,MA_KH!$A:$V,MA_KH!V$1,0)</f>
        <v>CÔNG TY CỔ PHẦN TRUNG TÂM THƯƠNG MẠI LOTTE VIỆT NAM</v>
      </c>
      <c r="AF246" s="2" t="str">
        <f>VLOOKUP($A246,MA_KH!$A:$V,MA_KH!H$1,0)</f>
        <v>HN008</v>
      </c>
      <c r="AG246" s="96">
        <f>VALUE(Table1[[#This Row],[Số hóa đơn]])</f>
        <v>10470</v>
      </c>
      <c r="AH246" s="94" t="e">
        <f>_xlfn.XLOOKUP(Table1[[#This Row],[Column1]],CTTT_Lotte!R:R,CTTT_Lotte!O:O)</f>
        <v>#N/A</v>
      </c>
    </row>
    <row r="247" spans="1:34" ht="25.5" customHeight="1" x14ac:dyDescent="0.2">
      <c r="A247" s="29" t="s">
        <v>10297</v>
      </c>
      <c r="B247" s="29" t="s">
        <v>439</v>
      </c>
      <c r="C247" s="35">
        <v>46062</v>
      </c>
      <c r="D247" s="29" t="s">
        <v>11073</v>
      </c>
      <c r="E247" s="35">
        <v>46062</v>
      </c>
      <c r="F247" s="29">
        <v>10488</v>
      </c>
      <c r="G247" s="29" t="s">
        <v>11074</v>
      </c>
      <c r="H247" s="36">
        <v>32214875</v>
      </c>
      <c r="I247" s="59">
        <v>0</v>
      </c>
      <c r="J247" s="36">
        <v>2577190</v>
      </c>
      <c r="K247" s="36">
        <v>34792065</v>
      </c>
      <c r="L247" s="7" t="s">
        <v>11004</v>
      </c>
      <c r="M247" s="6">
        <v>46064</v>
      </c>
      <c r="O247" s="33">
        <f>IF(Table1[[#This Row],[Phân loại]]="Tồn đầu kỳ",Table1[[#This Row],[Tổng giá trị]],0)</f>
        <v>0</v>
      </c>
      <c r="P247" s="7">
        <f>IF(Table1[[#This Row],[Số còn phải thu ĐK]]&lt;&gt;0,0,IF(Table1[[#This Row],[Phân loại]]="Bán hàng",Table1[[#This Row],[Tổng giá trị]],-Table1[[#This Row],[Tổng giá trị]]))</f>
        <v>34792065</v>
      </c>
      <c r="Q247" s="33">
        <f t="shared" si="134"/>
        <v>34792065</v>
      </c>
      <c r="R247" s="7">
        <f>Table1[[#This Row],[Số còn phải thu ĐK]]+Table1[[#This Row],[Giá Trị HD sau CK]]-Table1[[#This Row],[Số tiền đã thu]]</f>
        <v>0</v>
      </c>
      <c r="S247" s="6">
        <f>IF(Table1[[#This Row],[Ngày hóa đơn]]&lt;&gt;"",Table1[[#This Row],[Ngày hóa đơn]],IF(Table1[[#This Row],[Ngày hạch toán]]&lt;&gt;"",Table1[[#This Row],[Ngày hạch toán]],""))</f>
        <v>46062</v>
      </c>
      <c r="T247" s="7"/>
      <c r="U247" s="6">
        <f>IF(Table1[[#This Row],[Ngày tính CN]]="","",S247+T247)</f>
        <v>46062</v>
      </c>
      <c r="V247" s="33">
        <f ca="1">IF(Table1[[#This Row],[Hạn thanh toán]]="","",IF((U247-NOW())&lt;0,0,(U247-NOW())))</f>
        <v>0</v>
      </c>
      <c r="W247" s="33"/>
      <c r="X247" s="33" t="str">
        <f t="shared" ca="1" si="135"/>
        <v/>
      </c>
      <c r="Y247" s="2" t="str">
        <f t="shared" si="136"/>
        <v>Đã thanh toán</v>
      </c>
      <c r="Z247" s="46">
        <f t="shared" si="137"/>
        <v>46062</v>
      </c>
      <c r="AA247" s="46">
        <f t="shared" si="138"/>
        <v>46064</v>
      </c>
      <c r="AD247" s="2" t="str">
        <f>VLOOKUP($A247,MA_KH!$A:$V,MA_KH!U$1,0)</f>
        <v>LOTTE</v>
      </c>
      <c r="AE247" s="2" t="str">
        <f>VLOOKUP($A247,MA_KH!$A:$V,MA_KH!V$1,0)</f>
        <v>CÔNG TY CỔ PHẦN TRUNG TÂM THƯƠNG MẠI LOTTE VIỆT NAM</v>
      </c>
      <c r="AF247" s="2" t="str">
        <f>VLOOKUP($A247,MA_KH!$A:$V,MA_KH!H$1,0)</f>
        <v>HN008</v>
      </c>
      <c r="AG247" s="96">
        <f>VALUE(Table1[[#This Row],[Số hóa đơn]])</f>
        <v>10488</v>
      </c>
      <c r="AH247" s="94" t="e">
        <f>_xlfn.XLOOKUP(Table1[[#This Row],[Column1]],CTTT_Lotte!R:R,CTTT_Lotte!O:O)</f>
        <v>#N/A</v>
      </c>
    </row>
    <row r="248" spans="1:34" ht="25.5" hidden="1" customHeight="1" x14ac:dyDescent="0.2">
      <c r="A248" s="29" t="s">
        <v>10290</v>
      </c>
      <c r="B248" s="29" t="s">
        <v>750</v>
      </c>
      <c r="C248" s="35">
        <v>46063</v>
      </c>
      <c r="D248" s="29" t="s">
        <v>11075</v>
      </c>
      <c r="E248" s="35">
        <v>46063</v>
      </c>
      <c r="F248" s="29">
        <v>10619</v>
      </c>
      <c r="G248" s="29" t="s">
        <v>11076</v>
      </c>
      <c r="H248" s="36">
        <v>1655105</v>
      </c>
      <c r="I248" s="59">
        <v>0</v>
      </c>
      <c r="J248" s="36">
        <v>132408</v>
      </c>
      <c r="K248" s="36">
        <v>1787513</v>
      </c>
      <c r="L248" s="7" t="s">
        <v>11004</v>
      </c>
      <c r="M248" s="6">
        <v>46112</v>
      </c>
      <c r="O248" s="33">
        <f>IF(Table1[[#This Row],[Phân loại]]="Tồn đầu kỳ",Table1[[#This Row],[Tổng giá trị]],0)</f>
        <v>0</v>
      </c>
      <c r="P248" s="7">
        <f>IF(Table1[[#This Row],[Số còn phải thu ĐK]]&lt;&gt;0,0,IF(Table1[[#This Row],[Phân loại]]="Bán hàng",Table1[[#This Row],[Tổng giá trị]],-Table1[[#This Row],[Tổng giá trị]]))</f>
        <v>1787513</v>
      </c>
      <c r="Q248" s="33">
        <f t="shared" si="134"/>
        <v>1787513</v>
      </c>
      <c r="R248" s="7">
        <f>Table1[[#This Row],[Số còn phải thu ĐK]]+Table1[[#This Row],[Giá Trị HD sau CK]]-Table1[[#This Row],[Số tiền đã thu]]</f>
        <v>0</v>
      </c>
      <c r="S248" s="6">
        <f>IF(Table1[[#This Row],[Ngày hóa đơn]]&lt;&gt;"",Table1[[#This Row],[Ngày hóa đơn]],IF(Table1[[#This Row],[Ngày hạch toán]]&lt;&gt;"",Table1[[#This Row],[Ngày hạch toán]],""))</f>
        <v>46063</v>
      </c>
      <c r="T248" s="7"/>
      <c r="U248" s="6">
        <f>IF(Table1[[#This Row],[Ngày tính CN]]="","",S248+T248)</f>
        <v>46063</v>
      </c>
      <c r="V248" s="33">
        <f ca="1">IF(Table1[[#This Row],[Hạn thanh toán]]="","",IF((U248-NOW())&lt;0,0,(U248-NOW())))</f>
        <v>0</v>
      </c>
      <c r="W248" s="33"/>
      <c r="X248" s="33" t="str">
        <f t="shared" ca="1" si="135"/>
        <v/>
      </c>
      <c r="Y248" s="2" t="str">
        <f t="shared" si="136"/>
        <v>Đã thanh toán</v>
      </c>
      <c r="Z248" s="46">
        <f t="shared" si="137"/>
        <v>46063</v>
      </c>
      <c r="AA248" s="46">
        <f t="shared" si="138"/>
        <v>46112</v>
      </c>
      <c r="AD248" s="2" t="str">
        <f>VLOOKUP($A248,MA_KH!$A:$V,MA_KH!U$1,0)</f>
        <v>LOTTE</v>
      </c>
      <c r="AE248" s="2" t="str">
        <f>VLOOKUP($A248,MA_KH!$A:$V,MA_KH!V$1,0)</f>
        <v>CÔNG TY CỔ PHẦN TRUNG TÂM THƯƠNG MẠI LOTTE VIỆT NAM</v>
      </c>
      <c r="AF248" s="2" t="str">
        <f>VLOOKUP($A248,MA_KH!$A:$V,MA_KH!H$1,0)</f>
        <v>SG002</v>
      </c>
      <c r="AG248" s="96">
        <f>VALUE(Table1[[#This Row],[Số hóa đơn]])</f>
        <v>10619</v>
      </c>
      <c r="AH248" s="94">
        <f>_xlfn.XLOOKUP(Table1[[#This Row],[Column1]],CTTT_Lotte!R:R,CTTT_Lotte!O:O)</f>
        <v>46112</v>
      </c>
    </row>
    <row r="249" spans="1:34" ht="25.5" hidden="1" customHeight="1" x14ac:dyDescent="0.2">
      <c r="A249" s="29" t="s">
        <v>10291</v>
      </c>
      <c r="B249" s="29" t="s">
        <v>511</v>
      </c>
      <c r="C249" s="35">
        <v>46063</v>
      </c>
      <c r="D249" s="29" t="s">
        <v>11077</v>
      </c>
      <c r="E249" s="35">
        <v>46063</v>
      </c>
      <c r="F249" s="29">
        <v>10650</v>
      </c>
      <c r="G249" s="29" t="s">
        <v>11078</v>
      </c>
      <c r="H249" s="36">
        <v>9763400</v>
      </c>
      <c r="I249" s="59">
        <v>0</v>
      </c>
      <c r="J249" s="36">
        <v>781072</v>
      </c>
      <c r="K249" s="36">
        <v>10544472</v>
      </c>
      <c r="L249" s="7" t="s">
        <v>11004</v>
      </c>
      <c r="M249" s="6">
        <v>46112</v>
      </c>
      <c r="O249" s="33">
        <f>IF(Table1[[#This Row],[Phân loại]]="Tồn đầu kỳ",Table1[[#This Row],[Tổng giá trị]],0)</f>
        <v>0</v>
      </c>
      <c r="P249" s="7">
        <f>IF(Table1[[#This Row],[Số còn phải thu ĐK]]&lt;&gt;0,0,IF(Table1[[#This Row],[Phân loại]]="Bán hàng",Table1[[#This Row],[Tổng giá trị]],-Table1[[#This Row],[Tổng giá trị]]))</f>
        <v>10544472</v>
      </c>
      <c r="Q249" s="33">
        <f t="shared" si="134"/>
        <v>10544472</v>
      </c>
      <c r="R249" s="7">
        <f>Table1[[#This Row],[Số còn phải thu ĐK]]+Table1[[#This Row],[Giá Trị HD sau CK]]-Table1[[#This Row],[Số tiền đã thu]]</f>
        <v>0</v>
      </c>
      <c r="S249" s="6">
        <f>IF(Table1[[#This Row],[Ngày hóa đơn]]&lt;&gt;"",Table1[[#This Row],[Ngày hóa đơn]],IF(Table1[[#This Row],[Ngày hạch toán]]&lt;&gt;"",Table1[[#This Row],[Ngày hạch toán]],""))</f>
        <v>46063</v>
      </c>
      <c r="T249" s="7"/>
      <c r="U249" s="6">
        <f>IF(Table1[[#This Row],[Ngày tính CN]]="","",S249+T249)</f>
        <v>46063</v>
      </c>
      <c r="V249" s="33">
        <f ca="1">IF(Table1[[#This Row],[Hạn thanh toán]]="","",IF((U249-NOW())&lt;0,0,(U249-NOW())))</f>
        <v>0</v>
      </c>
      <c r="W249" s="33"/>
      <c r="X249" s="33" t="str">
        <f t="shared" ca="1" si="135"/>
        <v/>
      </c>
      <c r="Y249" s="2" t="str">
        <f t="shared" si="136"/>
        <v>Đã thanh toán</v>
      </c>
      <c r="Z249" s="46">
        <f t="shared" si="137"/>
        <v>46063</v>
      </c>
      <c r="AA249" s="46">
        <f t="shared" si="138"/>
        <v>46112</v>
      </c>
      <c r="AD249" s="2" t="str">
        <f>VLOOKUP($A249,MA_KH!$A:$V,MA_KH!U$1,0)</f>
        <v>LOTTE</v>
      </c>
      <c r="AE249" s="2" t="str">
        <f>VLOOKUP($A249,MA_KH!$A:$V,MA_KH!V$1,0)</f>
        <v>CÔNG TY CỔ PHẦN TRUNG TÂM THƯƠNG MẠI LOTTE VIỆT NAM</v>
      </c>
      <c r="AF249" s="2" t="str">
        <f>VLOOKUP($A249,MA_KH!$A:$V,MA_KH!H$1,0)</f>
        <v>SG023</v>
      </c>
      <c r="AG249" s="96">
        <f>VALUE(Table1[[#This Row],[Số hóa đơn]])</f>
        <v>10650</v>
      </c>
      <c r="AH249" s="94">
        <f>_xlfn.XLOOKUP(Table1[[#This Row],[Column1]],CTTT_Lotte!R:R,CTTT_Lotte!O:O)</f>
        <v>46112</v>
      </c>
    </row>
    <row r="250" spans="1:34" ht="25.5" hidden="1" customHeight="1" x14ac:dyDescent="0.2">
      <c r="A250" s="29" t="s">
        <v>10291</v>
      </c>
      <c r="B250" s="29" t="s">
        <v>511</v>
      </c>
      <c r="C250" s="35">
        <v>46063</v>
      </c>
      <c r="D250" s="29" t="s">
        <v>11079</v>
      </c>
      <c r="E250" s="35">
        <v>46063</v>
      </c>
      <c r="F250" s="29">
        <v>10651</v>
      </c>
      <c r="G250" s="29" t="s">
        <v>11080</v>
      </c>
      <c r="H250" s="36">
        <v>19283150</v>
      </c>
      <c r="I250" s="59">
        <v>0</v>
      </c>
      <c r="J250" s="36">
        <v>1542652</v>
      </c>
      <c r="K250" s="36">
        <v>20825802</v>
      </c>
      <c r="L250" s="7" t="s">
        <v>11004</v>
      </c>
      <c r="M250" s="6">
        <v>46112</v>
      </c>
      <c r="O250" s="33">
        <f>IF(Table1[[#This Row],[Phân loại]]="Tồn đầu kỳ",Table1[[#This Row],[Tổng giá trị]],0)</f>
        <v>0</v>
      </c>
      <c r="P250" s="7">
        <f>IF(Table1[[#This Row],[Số còn phải thu ĐK]]&lt;&gt;0,0,IF(Table1[[#This Row],[Phân loại]]="Bán hàng",Table1[[#This Row],[Tổng giá trị]],-Table1[[#This Row],[Tổng giá trị]]))</f>
        <v>20825802</v>
      </c>
      <c r="Q250" s="33">
        <f t="shared" si="134"/>
        <v>20825802</v>
      </c>
      <c r="R250" s="7">
        <f>Table1[[#This Row],[Số còn phải thu ĐK]]+Table1[[#This Row],[Giá Trị HD sau CK]]-Table1[[#This Row],[Số tiền đã thu]]</f>
        <v>0</v>
      </c>
      <c r="S250" s="6">
        <f>IF(Table1[[#This Row],[Ngày hóa đơn]]&lt;&gt;"",Table1[[#This Row],[Ngày hóa đơn]],IF(Table1[[#This Row],[Ngày hạch toán]]&lt;&gt;"",Table1[[#This Row],[Ngày hạch toán]],""))</f>
        <v>46063</v>
      </c>
      <c r="T250" s="7"/>
      <c r="U250" s="6">
        <f>IF(Table1[[#This Row],[Ngày tính CN]]="","",S250+T250)</f>
        <v>46063</v>
      </c>
      <c r="V250" s="33">
        <f ca="1">IF(Table1[[#This Row],[Hạn thanh toán]]="","",IF((U250-NOW())&lt;0,0,(U250-NOW())))</f>
        <v>0</v>
      </c>
      <c r="W250" s="33"/>
      <c r="X250" s="33" t="str">
        <f t="shared" ca="1" si="135"/>
        <v/>
      </c>
      <c r="Y250" s="2" t="str">
        <f t="shared" si="136"/>
        <v>Đã thanh toán</v>
      </c>
      <c r="Z250" s="46">
        <f t="shared" si="137"/>
        <v>46063</v>
      </c>
      <c r="AA250" s="46">
        <f t="shared" si="138"/>
        <v>46112</v>
      </c>
      <c r="AD250" s="2" t="str">
        <f>VLOOKUP($A250,MA_KH!$A:$V,MA_KH!U$1,0)</f>
        <v>LOTTE</v>
      </c>
      <c r="AE250" s="2" t="str">
        <f>VLOOKUP($A250,MA_KH!$A:$V,MA_KH!V$1,0)</f>
        <v>CÔNG TY CỔ PHẦN TRUNG TÂM THƯƠNG MẠI LOTTE VIỆT NAM</v>
      </c>
      <c r="AF250" s="2" t="str">
        <f>VLOOKUP($A250,MA_KH!$A:$V,MA_KH!H$1,0)</f>
        <v>SG023</v>
      </c>
      <c r="AG250" s="96">
        <f>VALUE(Table1[[#This Row],[Số hóa đơn]])</f>
        <v>10651</v>
      </c>
      <c r="AH250" s="94">
        <f>_xlfn.XLOOKUP(Table1[[#This Row],[Column1]],CTTT_Lotte!R:R,CTTT_Lotte!O:O)</f>
        <v>46112</v>
      </c>
    </row>
    <row r="251" spans="1:34" ht="25.5" customHeight="1" x14ac:dyDescent="0.2">
      <c r="A251" s="29" t="s">
        <v>10300</v>
      </c>
      <c r="B251" s="29" t="s">
        <v>610</v>
      </c>
      <c r="C251" s="35">
        <v>46063</v>
      </c>
      <c r="D251" s="29" t="s">
        <v>11081</v>
      </c>
      <c r="E251" s="35">
        <v>46063</v>
      </c>
      <c r="F251" s="29">
        <v>1116</v>
      </c>
      <c r="G251" s="29" t="s">
        <v>10867</v>
      </c>
      <c r="H251" s="36">
        <v>946836</v>
      </c>
      <c r="I251" s="59">
        <v>0</v>
      </c>
      <c r="J251" s="36">
        <v>94684</v>
      </c>
      <c r="K251" s="36">
        <v>1041520</v>
      </c>
      <c r="L251" s="60" t="s">
        <v>11005</v>
      </c>
      <c r="M251" s="6">
        <v>46063</v>
      </c>
      <c r="O251" s="33">
        <f>IF(Table1[[#This Row],[Phân loại]]="Tồn đầu kỳ",Table1[[#This Row],[Tổng giá trị]],0)</f>
        <v>0</v>
      </c>
      <c r="P251" s="7">
        <f>IF(Table1[[#This Row],[Số còn phải thu ĐK]]&lt;&gt;0,0,IF(Table1[[#This Row],[Phân loại]]="Bán hàng",Table1[[#This Row],[Tổng giá trị]],-Table1[[#This Row],[Tổng giá trị]]))</f>
        <v>-1041520</v>
      </c>
      <c r="Q251" s="33">
        <f t="shared" si="134"/>
        <v>-1041520</v>
      </c>
      <c r="R251" s="7">
        <f>Table1[[#This Row],[Số còn phải thu ĐK]]+Table1[[#This Row],[Giá Trị HD sau CK]]-Table1[[#This Row],[Số tiền đã thu]]</f>
        <v>0</v>
      </c>
      <c r="S251" s="6">
        <f>IF(Table1[[#This Row],[Ngày hóa đơn]]&lt;&gt;"",Table1[[#This Row],[Ngày hóa đơn]],IF(Table1[[#This Row],[Ngày hạch toán]]&lt;&gt;"",Table1[[#This Row],[Ngày hạch toán]],""))</f>
        <v>46063</v>
      </c>
      <c r="T251" s="7"/>
      <c r="U251" s="6">
        <f>IF(Table1[[#This Row],[Ngày tính CN]]="","",S251+T251)</f>
        <v>46063</v>
      </c>
      <c r="V251" s="33">
        <f ca="1">IF(Table1[[#This Row],[Hạn thanh toán]]="","",IF((U251-NOW())&lt;0,0,(U251-NOW())))</f>
        <v>0</v>
      </c>
      <c r="W251" s="33"/>
      <c r="X251" s="33" t="str">
        <f t="shared" ca="1" si="135"/>
        <v/>
      </c>
      <c r="Y251" s="2" t="str">
        <f t="shared" si="136"/>
        <v>Đã thanh toán</v>
      </c>
      <c r="Z251" s="46">
        <f t="shared" si="137"/>
        <v>46063</v>
      </c>
      <c r="AA251" s="46">
        <f t="shared" si="138"/>
        <v>46063</v>
      </c>
      <c r="AD251" s="2" t="str">
        <f>VLOOKUP($A251,MA_KH!$A:$V,MA_KH!U$1,0)</f>
        <v>LOTTE</v>
      </c>
      <c r="AE251" s="2" t="str">
        <f>VLOOKUP($A251,MA_KH!$A:$V,MA_KH!V$1,0)</f>
        <v>CÔNG TY CỔ PHẦN TRUNG TÂM THƯƠNG MẠI LOTTE VIỆT NAM</v>
      </c>
      <c r="AF251" s="2" t="str">
        <f>VLOOKUP($A251,MA_KH!$A:$V,MA_KH!H$1,0)</f>
        <v>SG011</v>
      </c>
      <c r="AG251" s="96">
        <f>VALUE(Table1[[#This Row],[Số hóa đơn]])</f>
        <v>1116</v>
      </c>
      <c r="AH251" s="94" t="e">
        <f>_xlfn.XLOOKUP(Table1[[#This Row],[Column1]],CTTT_Lotte!R:R,CTTT_Lotte!O:O)</f>
        <v>#N/A</v>
      </c>
    </row>
    <row r="252" spans="1:34" ht="25.5" customHeight="1" x14ac:dyDescent="0.2">
      <c r="A252" s="29" t="s">
        <v>10300</v>
      </c>
      <c r="B252" s="29" t="s">
        <v>610</v>
      </c>
      <c r="C252" s="35">
        <v>46063</v>
      </c>
      <c r="D252" s="29" t="s">
        <v>11081</v>
      </c>
      <c r="E252" s="35">
        <v>46064</v>
      </c>
      <c r="F252" s="29">
        <v>1360</v>
      </c>
      <c r="G252" s="29" t="s">
        <v>10868</v>
      </c>
      <c r="H252" s="36">
        <v>3156120</v>
      </c>
      <c r="I252" s="59">
        <v>0</v>
      </c>
      <c r="J252" s="36">
        <v>252490</v>
      </c>
      <c r="K252" s="36">
        <v>3408610</v>
      </c>
      <c r="L252" s="60" t="s">
        <v>11005</v>
      </c>
      <c r="M252" s="6">
        <v>46063</v>
      </c>
      <c r="O252" s="33">
        <f>IF(Table1[[#This Row],[Phân loại]]="Tồn đầu kỳ",Table1[[#This Row],[Tổng giá trị]],0)</f>
        <v>0</v>
      </c>
      <c r="P252" s="7">
        <f>IF(Table1[[#This Row],[Số còn phải thu ĐK]]&lt;&gt;0,0,IF(Table1[[#This Row],[Phân loại]]="Bán hàng",Table1[[#This Row],[Tổng giá trị]],-Table1[[#This Row],[Tổng giá trị]]))</f>
        <v>-3408610</v>
      </c>
      <c r="Q252" s="33">
        <f t="shared" si="134"/>
        <v>-3408610</v>
      </c>
      <c r="R252" s="7">
        <f>Table1[[#This Row],[Số còn phải thu ĐK]]+Table1[[#This Row],[Giá Trị HD sau CK]]-Table1[[#This Row],[Số tiền đã thu]]</f>
        <v>0</v>
      </c>
      <c r="S252" s="6">
        <f>IF(Table1[[#This Row],[Ngày hóa đơn]]&lt;&gt;"",Table1[[#This Row],[Ngày hóa đơn]],IF(Table1[[#This Row],[Ngày hạch toán]]&lt;&gt;"",Table1[[#This Row],[Ngày hạch toán]],""))</f>
        <v>46064</v>
      </c>
      <c r="T252" s="7"/>
      <c r="U252" s="6">
        <f>IF(Table1[[#This Row],[Ngày tính CN]]="","",S252+T252)</f>
        <v>46064</v>
      </c>
      <c r="V252" s="33">
        <f ca="1">IF(Table1[[#This Row],[Hạn thanh toán]]="","",IF((U252-NOW())&lt;0,0,(U252-NOW())))</f>
        <v>0</v>
      </c>
      <c r="W252" s="33"/>
      <c r="X252" s="33" t="str">
        <f t="shared" ca="1" si="135"/>
        <v/>
      </c>
      <c r="Y252" s="2" t="str">
        <f t="shared" si="136"/>
        <v>Đã thanh toán</v>
      </c>
      <c r="Z252" s="46">
        <f t="shared" si="137"/>
        <v>46064</v>
      </c>
      <c r="AA252" s="46">
        <f t="shared" si="138"/>
        <v>46063</v>
      </c>
      <c r="AD252" s="2" t="str">
        <f>VLOOKUP($A252,MA_KH!$A:$V,MA_KH!U$1,0)</f>
        <v>LOTTE</v>
      </c>
      <c r="AE252" s="2" t="str">
        <f>VLOOKUP($A252,MA_KH!$A:$V,MA_KH!V$1,0)</f>
        <v>CÔNG TY CỔ PHẦN TRUNG TÂM THƯƠNG MẠI LOTTE VIỆT NAM</v>
      </c>
      <c r="AF252" s="2" t="str">
        <f>VLOOKUP($A252,MA_KH!$A:$V,MA_KH!H$1,0)</f>
        <v>SG011</v>
      </c>
      <c r="AG252" s="96">
        <f>VALUE(Table1[[#This Row],[Số hóa đơn]])</f>
        <v>1360</v>
      </c>
      <c r="AH252" s="94" t="e">
        <f>_xlfn.XLOOKUP(Table1[[#This Row],[Column1]],CTTT_Lotte!R:R,CTTT_Lotte!O:O)</f>
        <v>#N/A</v>
      </c>
    </row>
    <row r="253" spans="1:34" ht="25.5" customHeight="1" x14ac:dyDescent="0.2">
      <c r="A253" s="29" t="s">
        <v>10293</v>
      </c>
      <c r="B253" s="29" t="s">
        <v>621</v>
      </c>
      <c r="C253" s="35">
        <v>46063</v>
      </c>
      <c r="D253" s="29" t="s">
        <v>11082</v>
      </c>
      <c r="E253" s="35">
        <v>46063</v>
      </c>
      <c r="F253" s="29">
        <v>1812</v>
      </c>
      <c r="G253" s="29" t="s">
        <v>11083</v>
      </c>
      <c r="H253" s="36">
        <v>2125625</v>
      </c>
      <c r="I253" s="59">
        <v>0</v>
      </c>
      <c r="J253" s="36">
        <v>212563</v>
      </c>
      <c r="K253" s="36">
        <v>2338188</v>
      </c>
      <c r="L253" s="60" t="s">
        <v>11005</v>
      </c>
      <c r="M253" s="6">
        <v>46063</v>
      </c>
      <c r="O253" s="33">
        <f>IF(Table1[[#This Row],[Phân loại]]="Tồn đầu kỳ",Table1[[#This Row],[Tổng giá trị]],0)</f>
        <v>0</v>
      </c>
      <c r="P253" s="7">
        <f>IF(Table1[[#This Row],[Số còn phải thu ĐK]]&lt;&gt;0,0,IF(Table1[[#This Row],[Phân loại]]="Bán hàng",Table1[[#This Row],[Tổng giá trị]],-Table1[[#This Row],[Tổng giá trị]]))</f>
        <v>-2338188</v>
      </c>
      <c r="Q253" s="33">
        <f t="shared" si="134"/>
        <v>-2338188</v>
      </c>
      <c r="R253" s="7">
        <f>Table1[[#This Row],[Số còn phải thu ĐK]]+Table1[[#This Row],[Giá Trị HD sau CK]]-Table1[[#This Row],[Số tiền đã thu]]</f>
        <v>0</v>
      </c>
      <c r="S253" s="6">
        <f>IF(Table1[[#This Row],[Ngày hóa đơn]]&lt;&gt;"",Table1[[#This Row],[Ngày hóa đơn]],IF(Table1[[#This Row],[Ngày hạch toán]]&lt;&gt;"",Table1[[#This Row],[Ngày hạch toán]],""))</f>
        <v>46063</v>
      </c>
      <c r="T253" s="7"/>
      <c r="U253" s="6">
        <f>IF(Table1[[#This Row],[Ngày tính CN]]="","",S253+T253)</f>
        <v>46063</v>
      </c>
      <c r="V253" s="33">
        <f ca="1">IF(Table1[[#This Row],[Hạn thanh toán]]="","",IF((U253-NOW())&lt;0,0,(U253-NOW())))</f>
        <v>0</v>
      </c>
      <c r="W253" s="33"/>
      <c r="X253" s="33" t="str">
        <f t="shared" ca="1" si="135"/>
        <v/>
      </c>
      <c r="Y253" s="2" t="str">
        <f t="shared" si="136"/>
        <v>Đã thanh toán</v>
      </c>
      <c r="Z253" s="46">
        <f t="shared" si="137"/>
        <v>46063</v>
      </c>
      <c r="AA253" s="46">
        <f t="shared" si="138"/>
        <v>46063</v>
      </c>
      <c r="AD253" s="2" t="str">
        <f>VLOOKUP($A253,MA_KH!$A:$V,MA_KH!U$1,0)</f>
        <v>LOTTE</v>
      </c>
      <c r="AE253" s="2" t="str">
        <f>VLOOKUP($A253,MA_KH!$A:$V,MA_KH!V$1,0)</f>
        <v>CÔNG TY CỔ PHẦN TRUNG TÂM THƯƠNG MẠI LOTTE VIỆT NAM</v>
      </c>
      <c r="AF253" s="2" t="str">
        <f>VLOOKUP($A253,MA_KH!$A:$V,MA_KH!H$1,0)</f>
        <v>SG009</v>
      </c>
      <c r="AG253" s="96">
        <f>VALUE(Table1[[#This Row],[Số hóa đơn]])</f>
        <v>1812</v>
      </c>
      <c r="AH253" s="94" t="e">
        <f>_xlfn.XLOOKUP(Table1[[#This Row],[Column1]],CTTT_Lotte!R:R,CTTT_Lotte!O:O)</f>
        <v>#N/A</v>
      </c>
    </row>
    <row r="254" spans="1:34" ht="25.5" hidden="1" customHeight="1" x14ac:dyDescent="0.2">
      <c r="A254" s="29" t="s">
        <v>10293</v>
      </c>
      <c r="B254" s="29" t="s">
        <v>621</v>
      </c>
      <c r="C254" s="35">
        <v>46063</v>
      </c>
      <c r="D254" s="29" t="s">
        <v>11082</v>
      </c>
      <c r="E254" s="35">
        <v>46065</v>
      </c>
      <c r="F254" s="29">
        <v>2172</v>
      </c>
      <c r="G254" s="29" t="s">
        <v>11084</v>
      </c>
      <c r="H254" s="36">
        <v>7085415</v>
      </c>
      <c r="I254" s="59">
        <v>0</v>
      </c>
      <c r="J254" s="36">
        <v>566833</v>
      </c>
      <c r="K254" s="36">
        <v>7652248</v>
      </c>
      <c r="L254" s="60" t="s">
        <v>11005</v>
      </c>
      <c r="M254" s="6">
        <v>46063</v>
      </c>
      <c r="O254" s="33">
        <f>IF(Table1[[#This Row],[Phân loại]]="Tồn đầu kỳ",Table1[[#This Row],[Tổng giá trị]],0)</f>
        <v>0</v>
      </c>
      <c r="P254" s="7">
        <f>IF(Table1[[#This Row],[Số còn phải thu ĐK]]&lt;&gt;0,0,IF(Table1[[#This Row],[Phân loại]]="Bán hàng",Table1[[#This Row],[Tổng giá trị]],-Table1[[#This Row],[Tổng giá trị]]))</f>
        <v>-7652248</v>
      </c>
      <c r="Q254" s="33">
        <f t="shared" ref="Q254:Q285" si="139">IF(M254&lt;&gt;"",IF(O254&lt;&gt;0,O254,P254),0)</f>
        <v>-7652248</v>
      </c>
      <c r="R254" s="7">
        <f>Table1[[#This Row],[Số còn phải thu ĐK]]+Table1[[#This Row],[Giá Trị HD sau CK]]-Table1[[#This Row],[Số tiền đã thu]]</f>
        <v>0</v>
      </c>
      <c r="S254" s="6">
        <f>IF(Table1[[#This Row],[Ngày hóa đơn]]&lt;&gt;"",Table1[[#This Row],[Ngày hóa đơn]],IF(Table1[[#This Row],[Ngày hạch toán]]&lt;&gt;"",Table1[[#This Row],[Ngày hạch toán]],""))</f>
        <v>46065</v>
      </c>
      <c r="T254" s="7"/>
      <c r="U254" s="6">
        <f>IF(Table1[[#This Row],[Ngày tính CN]]="","",S254+T254)</f>
        <v>46065</v>
      </c>
      <c r="V254" s="33">
        <f ca="1">IF(Table1[[#This Row],[Hạn thanh toán]]="","",IF((U254-NOW())&lt;0,0,(U254-NOW())))</f>
        <v>0</v>
      </c>
      <c r="W254" s="33"/>
      <c r="X254" s="33" t="str">
        <f t="shared" ref="X254:X285" ca="1" si="140">IF(OR(U254="",R254=0),"",IF((U254-NOW())&lt;0,-(U254-NOW()),0))</f>
        <v/>
      </c>
      <c r="Y254" s="2" t="str">
        <f t="shared" ref="Y254:Y285" si="141">IF(R254=0,"Đã thanh toán",IF(X254="","",IF(X254&lt;=0,"Chưa đến hạn thanh toán",IF(X254&lt;=30,"Nợ quá hạn 30 ngày",IF(X254&lt;=60,"Nợ quá hạn từ 30 ngày đến 60 ngày",IF(X254&lt;=90,"Nợ quá hạn từ 60 ngày đến 90 ngày",IF(X254&lt;=120,"Nợ quá hạn từ 90 ngày đến 120 ngày","Nợ quá hạn hơn 120 ngày có khả năng mất thanh toán")))))))</f>
        <v>Đã thanh toán</v>
      </c>
      <c r="Z254" s="46">
        <f t="shared" si="137"/>
        <v>46065</v>
      </c>
      <c r="AA254" s="46">
        <f t="shared" si="138"/>
        <v>46063</v>
      </c>
      <c r="AD254" s="2" t="str">
        <f>VLOOKUP($A254,MA_KH!$A:$V,MA_KH!U$1,0)</f>
        <v>LOTTE</v>
      </c>
      <c r="AE254" s="2" t="str">
        <f>VLOOKUP($A254,MA_KH!$A:$V,MA_KH!V$1,0)</f>
        <v>CÔNG TY CỔ PHẦN TRUNG TÂM THƯƠNG MẠI LOTTE VIỆT NAM</v>
      </c>
      <c r="AF254" s="2" t="str">
        <f>VLOOKUP($A254,MA_KH!$A:$V,MA_KH!H$1,0)</f>
        <v>SG009</v>
      </c>
      <c r="AG254" s="96">
        <f>VALUE(Table1[[#This Row],[Số hóa đơn]])</f>
        <v>2172</v>
      </c>
      <c r="AH254" s="94">
        <f>_xlfn.XLOOKUP(Table1[[#This Row],[Column1]],CTTT_Lotte!R:R,CTTT_Lotte!O:O)</f>
        <v>46063</v>
      </c>
    </row>
    <row r="255" spans="1:34" ht="25.5" hidden="1" customHeight="1" x14ac:dyDescent="0.2">
      <c r="A255" s="29" t="s">
        <v>10293</v>
      </c>
      <c r="B255" s="29" t="s">
        <v>621</v>
      </c>
      <c r="C255" s="35">
        <v>46063</v>
      </c>
      <c r="D255" s="29" t="s">
        <v>11082</v>
      </c>
      <c r="E255" s="35">
        <v>46065</v>
      </c>
      <c r="F255" s="29">
        <v>2172</v>
      </c>
      <c r="G255" s="29" t="s">
        <v>11085</v>
      </c>
      <c r="H255" s="36">
        <v>16000000</v>
      </c>
      <c r="I255" s="59">
        <v>0</v>
      </c>
      <c r="J255" s="36">
        <v>1280000</v>
      </c>
      <c r="K255" s="36">
        <v>17280000</v>
      </c>
      <c r="L255" s="60" t="s">
        <v>11005</v>
      </c>
      <c r="M255" s="6">
        <v>46063</v>
      </c>
      <c r="O255" s="33">
        <f>IF(Table1[[#This Row],[Phân loại]]="Tồn đầu kỳ",Table1[[#This Row],[Tổng giá trị]],0)</f>
        <v>0</v>
      </c>
      <c r="P255" s="7">
        <f>IF(Table1[[#This Row],[Số còn phải thu ĐK]]&lt;&gt;0,0,IF(Table1[[#This Row],[Phân loại]]="Bán hàng",Table1[[#This Row],[Tổng giá trị]],-Table1[[#This Row],[Tổng giá trị]]))</f>
        <v>-17280000</v>
      </c>
      <c r="Q255" s="33">
        <f t="shared" si="139"/>
        <v>-17280000</v>
      </c>
      <c r="R255" s="7">
        <f>Table1[[#This Row],[Số còn phải thu ĐK]]+Table1[[#This Row],[Giá Trị HD sau CK]]-Table1[[#This Row],[Số tiền đã thu]]</f>
        <v>0</v>
      </c>
      <c r="S255" s="6">
        <f>IF(Table1[[#This Row],[Ngày hóa đơn]]&lt;&gt;"",Table1[[#This Row],[Ngày hóa đơn]],IF(Table1[[#This Row],[Ngày hạch toán]]&lt;&gt;"",Table1[[#This Row],[Ngày hạch toán]],""))</f>
        <v>46065</v>
      </c>
      <c r="T255" s="7"/>
      <c r="U255" s="6">
        <f>IF(Table1[[#This Row],[Ngày tính CN]]="","",S255+T255)</f>
        <v>46065</v>
      </c>
      <c r="V255" s="33">
        <f ca="1">IF(Table1[[#This Row],[Hạn thanh toán]]="","",IF((U255-NOW())&lt;0,0,(U255-NOW())))</f>
        <v>0</v>
      </c>
      <c r="W255" s="33"/>
      <c r="X255" s="33" t="str">
        <f t="shared" ca="1" si="140"/>
        <v/>
      </c>
      <c r="Y255" s="2" t="str">
        <f t="shared" si="141"/>
        <v>Đã thanh toán</v>
      </c>
      <c r="Z255" s="46">
        <f t="shared" si="137"/>
        <v>46065</v>
      </c>
      <c r="AA255" s="46">
        <f t="shared" si="138"/>
        <v>46063</v>
      </c>
      <c r="AD255" s="2" t="str">
        <f>VLOOKUP($A255,MA_KH!$A:$V,MA_KH!U$1,0)</f>
        <v>LOTTE</v>
      </c>
      <c r="AE255" s="2" t="str">
        <f>VLOOKUP($A255,MA_KH!$A:$V,MA_KH!V$1,0)</f>
        <v>CÔNG TY CỔ PHẦN TRUNG TÂM THƯƠNG MẠI LOTTE VIỆT NAM</v>
      </c>
      <c r="AF255" s="2" t="str">
        <f>VLOOKUP($A255,MA_KH!$A:$V,MA_KH!H$1,0)</f>
        <v>SG009</v>
      </c>
      <c r="AG255" s="96">
        <f>VALUE(Table1[[#This Row],[Số hóa đơn]])</f>
        <v>2172</v>
      </c>
      <c r="AH255" s="94">
        <f>_xlfn.XLOOKUP(Table1[[#This Row],[Column1]],CTTT_Lotte!R:R,CTTT_Lotte!O:O)</f>
        <v>46063</v>
      </c>
    </row>
    <row r="256" spans="1:34" ht="25.5" hidden="1" customHeight="1" x14ac:dyDescent="0.2">
      <c r="A256" s="29" t="s">
        <v>10293</v>
      </c>
      <c r="B256" s="29" t="s">
        <v>621</v>
      </c>
      <c r="C256" s="35">
        <v>46064</v>
      </c>
      <c r="D256" s="29" t="s">
        <v>11025</v>
      </c>
      <c r="E256" s="35">
        <v>46064</v>
      </c>
      <c r="F256" s="29">
        <v>10756</v>
      </c>
      <c r="G256" s="29" t="s">
        <v>11086</v>
      </c>
      <c r="H256" s="36">
        <v>1607250</v>
      </c>
      <c r="I256" s="59">
        <v>0</v>
      </c>
      <c r="J256" s="36">
        <v>128580</v>
      </c>
      <c r="K256" s="36">
        <v>1735830</v>
      </c>
      <c r="L256" s="7" t="s">
        <v>11004</v>
      </c>
      <c r="M256" s="6">
        <v>46112</v>
      </c>
      <c r="O256" s="33">
        <f>IF(Table1[[#This Row],[Phân loại]]="Tồn đầu kỳ",Table1[[#This Row],[Tổng giá trị]],0)</f>
        <v>0</v>
      </c>
      <c r="P256" s="7">
        <f>IF(Table1[[#This Row],[Số còn phải thu ĐK]]&lt;&gt;0,0,IF(Table1[[#This Row],[Phân loại]]="Bán hàng",Table1[[#This Row],[Tổng giá trị]],-Table1[[#This Row],[Tổng giá trị]]))</f>
        <v>1735830</v>
      </c>
      <c r="Q256" s="33">
        <f t="shared" si="139"/>
        <v>1735830</v>
      </c>
      <c r="R256" s="7">
        <f>Table1[[#This Row],[Số còn phải thu ĐK]]+Table1[[#This Row],[Giá Trị HD sau CK]]-Table1[[#This Row],[Số tiền đã thu]]</f>
        <v>0</v>
      </c>
      <c r="S256" s="6">
        <f>IF(Table1[[#This Row],[Ngày hóa đơn]]&lt;&gt;"",Table1[[#This Row],[Ngày hóa đơn]],IF(Table1[[#This Row],[Ngày hạch toán]]&lt;&gt;"",Table1[[#This Row],[Ngày hạch toán]],""))</f>
        <v>46064</v>
      </c>
      <c r="T256" s="7"/>
      <c r="U256" s="6">
        <f>IF(Table1[[#This Row],[Ngày tính CN]]="","",S256+T256)</f>
        <v>46064</v>
      </c>
      <c r="V256" s="33">
        <f ca="1">IF(Table1[[#This Row],[Hạn thanh toán]]="","",IF((U256-NOW())&lt;0,0,(U256-NOW())))</f>
        <v>0</v>
      </c>
      <c r="W256" s="33"/>
      <c r="X256" s="33" t="str">
        <f t="shared" ca="1" si="140"/>
        <v/>
      </c>
      <c r="Y256" s="2" t="str">
        <f t="shared" si="141"/>
        <v>Đã thanh toán</v>
      </c>
      <c r="Z256" s="46">
        <f t="shared" si="137"/>
        <v>46064</v>
      </c>
      <c r="AA256" s="46">
        <f t="shared" si="138"/>
        <v>46112</v>
      </c>
      <c r="AD256" s="2" t="str">
        <f>VLOOKUP($A256,MA_KH!$A:$V,MA_KH!U$1,0)</f>
        <v>LOTTE</v>
      </c>
      <c r="AE256" s="2" t="str">
        <f>VLOOKUP($A256,MA_KH!$A:$V,MA_KH!V$1,0)</f>
        <v>CÔNG TY CỔ PHẦN TRUNG TÂM THƯƠNG MẠI LOTTE VIỆT NAM</v>
      </c>
      <c r="AF256" s="2" t="str">
        <f>VLOOKUP($A256,MA_KH!$A:$V,MA_KH!H$1,0)</f>
        <v>SG009</v>
      </c>
      <c r="AG256" s="96">
        <f>VALUE(Table1[[#This Row],[Số hóa đơn]])</f>
        <v>10756</v>
      </c>
      <c r="AH256" s="94">
        <f>_xlfn.XLOOKUP(Table1[[#This Row],[Column1]],CTTT_Lotte!R:R,CTTT_Lotte!O:O)</f>
        <v>46112</v>
      </c>
    </row>
    <row r="257" spans="1:34" ht="25.5" hidden="1" customHeight="1" x14ac:dyDescent="0.2">
      <c r="A257" s="29" t="s">
        <v>10293</v>
      </c>
      <c r="B257" s="29" t="s">
        <v>621</v>
      </c>
      <c r="C257" s="35">
        <v>46064</v>
      </c>
      <c r="D257" s="29" t="s">
        <v>11026</v>
      </c>
      <c r="E257" s="35">
        <v>46064</v>
      </c>
      <c r="F257" s="29">
        <v>10757</v>
      </c>
      <c r="G257" s="29" t="s">
        <v>11087</v>
      </c>
      <c r="H257" s="36">
        <v>1166110</v>
      </c>
      <c r="I257" s="59">
        <v>0</v>
      </c>
      <c r="J257" s="36">
        <v>93289</v>
      </c>
      <c r="K257" s="36">
        <v>1259399</v>
      </c>
      <c r="L257" s="7" t="s">
        <v>11004</v>
      </c>
      <c r="M257" s="6">
        <v>46112</v>
      </c>
      <c r="O257" s="33">
        <f>IF(Table1[[#This Row],[Phân loại]]="Tồn đầu kỳ",Table1[[#This Row],[Tổng giá trị]],0)</f>
        <v>0</v>
      </c>
      <c r="P257" s="7">
        <f>IF(Table1[[#This Row],[Số còn phải thu ĐK]]&lt;&gt;0,0,IF(Table1[[#This Row],[Phân loại]]="Bán hàng",Table1[[#This Row],[Tổng giá trị]],-Table1[[#This Row],[Tổng giá trị]]))</f>
        <v>1259399</v>
      </c>
      <c r="Q257" s="33">
        <f t="shared" si="139"/>
        <v>1259399</v>
      </c>
      <c r="R257" s="7">
        <f>Table1[[#This Row],[Số còn phải thu ĐK]]+Table1[[#This Row],[Giá Trị HD sau CK]]-Table1[[#This Row],[Số tiền đã thu]]</f>
        <v>0</v>
      </c>
      <c r="S257" s="6">
        <f>IF(Table1[[#This Row],[Ngày hóa đơn]]&lt;&gt;"",Table1[[#This Row],[Ngày hóa đơn]],IF(Table1[[#This Row],[Ngày hạch toán]]&lt;&gt;"",Table1[[#This Row],[Ngày hạch toán]],""))</f>
        <v>46064</v>
      </c>
      <c r="T257" s="7"/>
      <c r="U257" s="6">
        <f>IF(Table1[[#This Row],[Ngày tính CN]]="","",S257+T257)</f>
        <v>46064</v>
      </c>
      <c r="V257" s="33">
        <f ca="1">IF(Table1[[#This Row],[Hạn thanh toán]]="","",IF((U257-NOW())&lt;0,0,(U257-NOW())))</f>
        <v>0</v>
      </c>
      <c r="W257" s="33"/>
      <c r="X257" s="33" t="str">
        <f t="shared" ca="1" si="140"/>
        <v/>
      </c>
      <c r="Y257" s="2" t="str">
        <f t="shared" si="141"/>
        <v>Đã thanh toán</v>
      </c>
      <c r="Z257" s="46">
        <f t="shared" si="137"/>
        <v>46064</v>
      </c>
      <c r="AA257" s="46">
        <f t="shared" si="138"/>
        <v>46112</v>
      </c>
      <c r="AD257" s="2" t="str">
        <f>VLOOKUP($A257,MA_KH!$A:$V,MA_KH!U$1,0)</f>
        <v>LOTTE</v>
      </c>
      <c r="AE257" s="2" t="str">
        <f>VLOOKUP($A257,MA_KH!$A:$V,MA_KH!V$1,0)</f>
        <v>CÔNG TY CỔ PHẦN TRUNG TÂM THƯƠNG MẠI LOTTE VIỆT NAM</v>
      </c>
      <c r="AF257" s="2" t="str">
        <f>VLOOKUP($A257,MA_KH!$A:$V,MA_KH!H$1,0)</f>
        <v>SG009</v>
      </c>
      <c r="AG257" s="96">
        <f>VALUE(Table1[[#This Row],[Số hóa đơn]])</f>
        <v>10757</v>
      </c>
      <c r="AH257" s="94">
        <f>_xlfn.XLOOKUP(Table1[[#This Row],[Column1]],CTTT_Lotte!R:R,CTTT_Lotte!O:O)</f>
        <v>46112</v>
      </c>
    </row>
    <row r="258" spans="1:34" ht="25.5" hidden="1" customHeight="1" x14ac:dyDescent="0.2">
      <c r="A258" s="29" t="s">
        <v>10291</v>
      </c>
      <c r="B258" s="29" t="s">
        <v>511</v>
      </c>
      <c r="C258" s="35">
        <v>46064</v>
      </c>
      <c r="D258" s="29" t="s">
        <v>11088</v>
      </c>
      <c r="E258" s="35">
        <v>46064</v>
      </c>
      <c r="F258" s="29">
        <v>10796</v>
      </c>
      <c r="G258" s="29" t="s">
        <v>11089</v>
      </c>
      <c r="H258" s="36">
        <v>6432300</v>
      </c>
      <c r="I258" s="59">
        <v>0</v>
      </c>
      <c r="J258" s="36">
        <v>514584</v>
      </c>
      <c r="K258" s="36">
        <v>6946884</v>
      </c>
      <c r="L258" s="7" t="s">
        <v>11004</v>
      </c>
      <c r="M258" s="6">
        <v>46112</v>
      </c>
      <c r="O258" s="33">
        <f>IF(Table1[[#This Row],[Phân loại]]="Tồn đầu kỳ",Table1[[#This Row],[Tổng giá trị]],0)</f>
        <v>0</v>
      </c>
      <c r="P258" s="7">
        <f>IF(Table1[[#This Row],[Số còn phải thu ĐK]]&lt;&gt;0,0,IF(Table1[[#This Row],[Phân loại]]="Bán hàng",Table1[[#This Row],[Tổng giá trị]],-Table1[[#This Row],[Tổng giá trị]]))</f>
        <v>6946884</v>
      </c>
      <c r="Q258" s="33">
        <f t="shared" si="139"/>
        <v>6946884</v>
      </c>
      <c r="R258" s="7">
        <f>Table1[[#This Row],[Số còn phải thu ĐK]]+Table1[[#This Row],[Giá Trị HD sau CK]]-Table1[[#This Row],[Số tiền đã thu]]</f>
        <v>0</v>
      </c>
      <c r="S258" s="6">
        <f>IF(Table1[[#This Row],[Ngày hóa đơn]]&lt;&gt;"",Table1[[#This Row],[Ngày hóa đơn]],IF(Table1[[#This Row],[Ngày hạch toán]]&lt;&gt;"",Table1[[#This Row],[Ngày hạch toán]],""))</f>
        <v>46064</v>
      </c>
      <c r="T258" s="7"/>
      <c r="U258" s="6">
        <f>IF(Table1[[#This Row],[Ngày tính CN]]="","",S258+T258)</f>
        <v>46064</v>
      </c>
      <c r="V258" s="33">
        <f ca="1">IF(Table1[[#This Row],[Hạn thanh toán]]="","",IF((U258-NOW())&lt;0,0,(U258-NOW())))</f>
        <v>0</v>
      </c>
      <c r="W258" s="33"/>
      <c r="X258" s="33" t="str">
        <f t="shared" ca="1" si="140"/>
        <v/>
      </c>
      <c r="Y258" s="2" t="str">
        <f t="shared" si="141"/>
        <v>Đã thanh toán</v>
      </c>
      <c r="Z258" s="46">
        <f t="shared" si="137"/>
        <v>46064</v>
      </c>
      <c r="AA258" s="46">
        <f t="shared" si="138"/>
        <v>46112</v>
      </c>
      <c r="AD258" s="2" t="str">
        <f>VLOOKUP($A258,MA_KH!$A:$V,MA_KH!U$1,0)</f>
        <v>LOTTE</v>
      </c>
      <c r="AE258" s="2" t="str">
        <f>VLOOKUP($A258,MA_KH!$A:$V,MA_KH!V$1,0)</f>
        <v>CÔNG TY CỔ PHẦN TRUNG TÂM THƯƠNG MẠI LOTTE VIỆT NAM</v>
      </c>
      <c r="AF258" s="2" t="str">
        <f>VLOOKUP($A258,MA_KH!$A:$V,MA_KH!H$1,0)</f>
        <v>SG023</v>
      </c>
      <c r="AG258" s="96">
        <f>VALUE(Table1[[#This Row],[Số hóa đơn]])</f>
        <v>10796</v>
      </c>
      <c r="AH258" s="94">
        <f>_xlfn.XLOOKUP(Table1[[#This Row],[Column1]],CTTT_Lotte!R:R,CTTT_Lotte!O:O)</f>
        <v>46112</v>
      </c>
    </row>
    <row r="259" spans="1:34" ht="25.5" hidden="1" customHeight="1" x14ac:dyDescent="0.2">
      <c r="A259" s="29" t="s">
        <v>10291</v>
      </c>
      <c r="B259" s="29" t="s">
        <v>511</v>
      </c>
      <c r="C259" s="35">
        <v>46064</v>
      </c>
      <c r="D259" s="29" t="s">
        <v>11090</v>
      </c>
      <c r="E259" s="35">
        <v>46064</v>
      </c>
      <c r="F259" s="29">
        <v>10804</v>
      </c>
      <c r="G259" s="29" t="s">
        <v>11091</v>
      </c>
      <c r="H259" s="36">
        <v>9258450</v>
      </c>
      <c r="I259" s="59">
        <v>0</v>
      </c>
      <c r="J259" s="36">
        <v>740676</v>
      </c>
      <c r="K259" s="36">
        <v>9999126</v>
      </c>
      <c r="L259" s="7" t="s">
        <v>11004</v>
      </c>
      <c r="M259" s="6">
        <v>46112</v>
      </c>
      <c r="O259" s="33">
        <f>IF(Table1[[#This Row],[Phân loại]]="Tồn đầu kỳ",Table1[[#This Row],[Tổng giá trị]],0)</f>
        <v>0</v>
      </c>
      <c r="P259" s="7">
        <f>IF(Table1[[#This Row],[Số còn phải thu ĐK]]&lt;&gt;0,0,IF(Table1[[#This Row],[Phân loại]]="Bán hàng",Table1[[#This Row],[Tổng giá trị]],-Table1[[#This Row],[Tổng giá trị]]))</f>
        <v>9999126</v>
      </c>
      <c r="Q259" s="33">
        <f t="shared" si="139"/>
        <v>9999126</v>
      </c>
      <c r="R259" s="7">
        <f>Table1[[#This Row],[Số còn phải thu ĐK]]+Table1[[#This Row],[Giá Trị HD sau CK]]-Table1[[#This Row],[Số tiền đã thu]]</f>
        <v>0</v>
      </c>
      <c r="S259" s="6">
        <f>IF(Table1[[#This Row],[Ngày hóa đơn]]&lt;&gt;"",Table1[[#This Row],[Ngày hóa đơn]],IF(Table1[[#This Row],[Ngày hạch toán]]&lt;&gt;"",Table1[[#This Row],[Ngày hạch toán]],""))</f>
        <v>46064</v>
      </c>
      <c r="T259" s="7"/>
      <c r="U259" s="6">
        <f>IF(Table1[[#This Row],[Ngày tính CN]]="","",S259+T259)</f>
        <v>46064</v>
      </c>
      <c r="V259" s="33">
        <f ca="1">IF(Table1[[#This Row],[Hạn thanh toán]]="","",IF((U259-NOW())&lt;0,0,(U259-NOW())))</f>
        <v>0</v>
      </c>
      <c r="W259" s="33"/>
      <c r="X259" s="33" t="str">
        <f t="shared" ca="1" si="140"/>
        <v/>
      </c>
      <c r="Y259" s="2" t="str">
        <f t="shared" si="141"/>
        <v>Đã thanh toán</v>
      </c>
      <c r="Z259" s="46">
        <f t="shared" si="137"/>
        <v>46064</v>
      </c>
      <c r="AA259" s="46">
        <f t="shared" si="138"/>
        <v>46112</v>
      </c>
      <c r="AD259" s="2" t="str">
        <f>VLOOKUP($A259,MA_KH!$A:$V,MA_KH!U$1,0)</f>
        <v>LOTTE</v>
      </c>
      <c r="AE259" s="2" t="str">
        <f>VLOOKUP($A259,MA_KH!$A:$V,MA_KH!V$1,0)</f>
        <v>CÔNG TY CỔ PHẦN TRUNG TÂM THƯƠNG MẠI LOTTE VIỆT NAM</v>
      </c>
      <c r="AF259" s="2" t="str">
        <f>VLOOKUP($A259,MA_KH!$A:$V,MA_KH!H$1,0)</f>
        <v>SG023</v>
      </c>
      <c r="AG259" s="96">
        <f>VALUE(Table1[[#This Row],[Số hóa đơn]])</f>
        <v>10804</v>
      </c>
      <c r="AH259" s="94">
        <f>_xlfn.XLOOKUP(Table1[[#This Row],[Column1]],CTTT_Lotte!R:R,CTTT_Lotte!O:O)</f>
        <v>46112</v>
      </c>
    </row>
    <row r="260" spans="1:34" ht="25.5" hidden="1" customHeight="1" x14ac:dyDescent="0.2">
      <c r="A260" s="29" t="s">
        <v>10297</v>
      </c>
      <c r="B260" s="29" t="s">
        <v>439</v>
      </c>
      <c r="C260" s="35">
        <v>46064</v>
      </c>
      <c r="D260" s="29" t="s">
        <v>11092</v>
      </c>
      <c r="E260" s="35">
        <v>46064</v>
      </c>
      <c r="F260" s="29">
        <v>10806</v>
      </c>
      <c r="G260" s="29" t="s">
        <v>11093</v>
      </c>
      <c r="H260" s="36">
        <v>22451475</v>
      </c>
      <c r="I260" s="59">
        <v>0</v>
      </c>
      <c r="J260" s="36">
        <v>1796118</v>
      </c>
      <c r="K260" s="36">
        <v>24247593</v>
      </c>
      <c r="L260" s="7" t="s">
        <v>11004</v>
      </c>
      <c r="O260" s="33">
        <f>IF(Table1[[#This Row],[Phân loại]]="Tồn đầu kỳ",Table1[[#This Row],[Tổng giá trị]],0)</f>
        <v>0</v>
      </c>
      <c r="P260" s="7">
        <f>IF(Table1[[#This Row],[Số còn phải thu ĐK]]&lt;&gt;0,0,IF(Table1[[#This Row],[Phân loại]]="Bán hàng",Table1[[#This Row],[Tổng giá trị]],-Table1[[#This Row],[Tổng giá trị]]))</f>
        <v>24247593</v>
      </c>
      <c r="Q260" s="33">
        <f t="shared" si="139"/>
        <v>0</v>
      </c>
      <c r="R260" s="7">
        <f>Table1[[#This Row],[Số còn phải thu ĐK]]+Table1[[#This Row],[Giá Trị HD sau CK]]-Table1[[#This Row],[Số tiền đã thu]]</f>
        <v>24247593</v>
      </c>
      <c r="S260" s="6">
        <f>IF(Table1[[#This Row],[Ngày hóa đơn]]&lt;&gt;"",Table1[[#This Row],[Ngày hóa đơn]],IF(Table1[[#This Row],[Ngày hạch toán]]&lt;&gt;"",Table1[[#This Row],[Ngày hạch toán]],""))</f>
        <v>46064</v>
      </c>
      <c r="T260" s="7"/>
      <c r="U260" s="6">
        <f>IF(Table1[[#This Row],[Ngày tính CN]]="","",S260+T260)</f>
        <v>46064</v>
      </c>
      <c r="V260" s="33">
        <f ca="1">IF(Table1[[#This Row],[Hạn thanh toán]]="","",IF((U260-NOW())&lt;0,0,(U260-NOW())))</f>
        <v>0</v>
      </c>
      <c r="W260" s="33"/>
      <c r="X260" s="33">
        <f t="shared" ca="1" si="140"/>
        <v>164.58894293981575</v>
      </c>
      <c r="Y260" s="2" t="str">
        <f t="shared" ca="1" si="141"/>
        <v>Nợ quá hạn hơn 120 ngày có khả năng mất thanh toán</v>
      </c>
      <c r="Z260" s="46">
        <f t="shared" si="137"/>
        <v>46064</v>
      </c>
      <c r="AA260" s="46" t="str">
        <f t="shared" si="138"/>
        <v/>
      </c>
      <c r="AD260" s="2" t="str">
        <f>VLOOKUP($A260,MA_KH!$A:$V,MA_KH!U$1,0)</f>
        <v>LOTTE</v>
      </c>
      <c r="AE260" s="2" t="str">
        <f>VLOOKUP($A260,MA_KH!$A:$V,MA_KH!V$1,0)</f>
        <v>CÔNG TY CỔ PHẦN TRUNG TÂM THƯƠNG MẠI LOTTE VIỆT NAM</v>
      </c>
      <c r="AF260" s="2" t="str">
        <f>VLOOKUP($A260,MA_KH!$A:$V,MA_KH!H$1,0)</f>
        <v>HN008</v>
      </c>
      <c r="AG260" s="96">
        <f>VALUE(Table1[[#This Row],[Số hóa đơn]])</f>
        <v>10806</v>
      </c>
      <c r="AH260" s="94">
        <f>_xlfn.XLOOKUP(Table1[[#This Row],[Column1]],CTTT_Lotte!R:R,CTTT_Lotte!O:O)</f>
        <v>46122</v>
      </c>
    </row>
    <row r="261" spans="1:34" ht="25.5" hidden="1" customHeight="1" x14ac:dyDescent="0.2">
      <c r="A261" s="29" t="s">
        <v>10295</v>
      </c>
      <c r="B261" s="29" t="s">
        <v>560</v>
      </c>
      <c r="C261" s="35">
        <v>46064</v>
      </c>
      <c r="D261" s="29" t="s">
        <v>11094</v>
      </c>
      <c r="E261" s="35">
        <v>46064</v>
      </c>
      <c r="F261" s="29">
        <v>10805</v>
      </c>
      <c r="G261" s="29" t="s">
        <v>11095</v>
      </c>
      <c r="H261" s="36">
        <v>2798670</v>
      </c>
      <c r="I261" s="59">
        <v>0</v>
      </c>
      <c r="J261" s="36">
        <v>223894</v>
      </c>
      <c r="K261" s="36">
        <v>3022564</v>
      </c>
      <c r="L261" s="7" t="s">
        <v>11004</v>
      </c>
      <c r="M261" s="6">
        <v>46112</v>
      </c>
      <c r="O261" s="33">
        <f>IF(Table1[[#This Row],[Phân loại]]="Tồn đầu kỳ",Table1[[#This Row],[Tổng giá trị]],0)</f>
        <v>0</v>
      </c>
      <c r="P261" s="7">
        <f>IF(Table1[[#This Row],[Số còn phải thu ĐK]]&lt;&gt;0,0,IF(Table1[[#This Row],[Phân loại]]="Bán hàng",Table1[[#This Row],[Tổng giá trị]],-Table1[[#This Row],[Tổng giá trị]]))</f>
        <v>3022564</v>
      </c>
      <c r="Q261" s="33">
        <f t="shared" si="139"/>
        <v>3022564</v>
      </c>
      <c r="R261" s="7">
        <f>Table1[[#This Row],[Số còn phải thu ĐK]]+Table1[[#This Row],[Giá Trị HD sau CK]]-Table1[[#This Row],[Số tiền đã thu]]</f>
        <v>0</v>
      </c>
      <c r="S261" s="6">
        <f>IF(Table1[[#This Row],[Ngày hóa đơn]]&lt;&gt;"",Table1[[#This Row],[Ngày hóa đơn]],IF(Table1[[#This Row],[Ngày hạch toán]]&lt;&gt;"",Table1[[#This Row],[Ngày hạch toán]],""))</f>
        <v>46064</v>
      </c>
      <c r="T261" s="7"/>
      <c r="U261" s="6">
        <f>IF(Table1[[#This Row],[Ngày tính CN]]="","",S261+T261)</f>
        <v>46064</v>
      </c>
      <c r="V261" s="33">
        <f ca="1">IF(Table1[[#This Row],[Hạn thanh toán]]="","",IF((U261-NOW())&lt;0,0,(U261-NOW())))</f>
        <v>0</v>
      </c>
      <c r="W261" s="33"/>
      <c r="X261" s="33" t="str">
        <f t="shared" ca="1" si="140"/>
        <v/>
      </c>
      <c r="Y261" s="2" t="str">
        <f t="shared" si="141"/>
        <v>Đã thanh toán</v>
      </c>
      <c r="Z261" s="46">
        <f t="shared" si="137"/>
        <v>46064</v>
      </c>
      <c r="AA261" s="46">
        <f t="shared" si="138"/>
        <v>46112</v>
      </c>
      <c r="AD261" s="2" t="str">
        <f>VLOOKUP($A261,MA_KH!$A:$V,MA_KH!U$1,0)</f>
        <v>LOTTE</v>
      </c>
      <c r="AE261" s="2" t="str">
        <f>VLOOKUP($A261,MA_KH!$A:$V,MA_KH!V$1,0)</f>
        <v>CÔNG TY CỔ PHẦN TRUNG TÂM THƯƠNG MẠI LOTTE VIỆT NAM</v>
      </c>
      <c r="AF261" s="2" t="str">
        <f>VLOOKUP($A261,MA_KH!$A:$V,MA_KH!H$1,0)</f>
        <v>HN008</v>
      </c>
      <c r="AG261" s="96">
        <f>VALUE(Table1[[#This Row],[Số hóa đơn]])</f>
        <v>10805</v>
      </c>
      <c r="AH261" s="94">
        <f>_xlfn.XLOOKUP(Table1[[#This Row],[Column1]],CTTT_Lotte!R:R,CTTT_Lotte!O:O)</f>
        <v>46112</v>
      </c>
    </row>
    <row r="262" spans="1:34" ht="25.5" customHeight="1" x14ac:dyDescent="0.2">
      <c r="A262" s="29" t="s">
        <v>10297</v>
      </c>
      <c r="B262" s="29" t="s">
        <v>439</v>
      </c>
      <c r="C262" s="35">
        <v>46064</v>
      </c>
      <c r="D262" s="29" t="s">
        <v>11096</v>
      </c>
      <c r="E262" s="35">
        <v>46064</v>
      </c>
      <c r="F262" s="29">
        <v>242</v>
      </c>
      <c r="G262" s="29" t="s">
        <v>11097</v>
      </c>
      <c r="H262" s="36">
        <v>-32214875</v>
      </c>
      <c r="I262" s="59">
        <v>0</v>
      </c>
      <c r="J262" s="36">
        <v>-2577190</v>
      </c>
      <c r="K262" s="36">
        <v>-34792065</v>
      </c>
      <c r="L262" s="7" t="s">
        <v>11004</v>
      </c>
      <c r="M262" s="6">
        <v>46064</v>
      </c>
      <c r="O262" s="33">
        <f>IF(Table1[[#This Row],[Phân loại]]="Tồn đầu kỳ",Table1[[#This Row],[Tổng giá trị]],0)</f>
        <v>0</v>
      </c>
      <c r="P262" s="7">
        <f>IF(Table1[[#This Row],[Số còn phải thu ĐK]]&lt;&gt;0,0,IF(Table1[[#This Row],[Phân loại]]="Bán hàng",Table1[[#This Row],[Tổng giá trị]],-Table1[[#This Row],[Tổng giá trị]]))</f>
        <v>-34792065</v>
      </c>
      <c r="Q262" s="33">
        <f t="shared" si="139"/>
        <v>-34792065</v>
      </c>
      <c r="R262" s="7">
        <f>Table1[[#This Row],[Số còn phải thu ĐK]]+Table1[[#This Row],[Giá Trị HD sau CK]]-Table1[[#This Row],[Số tiền đã thu]]</f>
        <v>0</v>
      </c>
      <c r="S262" s="6">
        <f>IF(Table1[[#This Row],[Ngày hóa đơn]]&lt;&gt;"",Table1[[#This Row],[Ngày hóa đơn]],IF(Table1[[#This Row],[Ngày hạch toán]]&lt;&gt;"",Table1[[#This Row],[Ngày hạch toán]],""))</f>
        <v>46064</v>
      </c>
      <c r="T262" s="7"/>
      <c r="U262" s="6">
        <f>IF(Table1[[#This Row],[Ngày tính CN]]="","",S262+T262)</f>
        <v>46064</v>
      </c>
      <c r="V262" s="33">
        <f ca="1">IF(Table1[[#This Row],[Hạn thanh toán]]="","",IF((U262-NOW())&lt;0,0,(U262-NOW())))</f>
        <v>0</v>
      </c>
      <c r="W262" s="33"/>
      <c r="X262" s="33" t="str">
        <f t="shared" ca="1" si="140"/>
        <v/>
      </c>
      <c r="Y262" s="2" t="str">
        <f t="shared" si="141"/>
        <v>Đã thanh toán</v>
      </c>
      <c r="Z262" s="46">
        <f t="shared" ref="Z262:Z325" si="142">IF(S262="","",S262)</f>
        <v>46064</v>
      </c>
      <c r="AA262" s="46">
        <f t="shared" ref="AA262:AA325" si="143">IF(M262="","",M262)</f>
        <v>46064</v>
      </c>
      <c r="AD262" s="2" t="str">
        <f>VLOOKUP($A262,MA_KH!$A:$V,MA_KH!U$1,0)</f>
        <v>LOTTE</v>
      </c>
      <c r="AE262" s="2" t="str">
        <f>VLOOKUP($A262,MA_KH!$A:$V,MA_KH!V$1,0)</f>
        <v>CÔNG TY CỔ PHẦN TRUNG TÂM THƯƠNG MẠI LOTTE VIỆT NAM</v>
      </c>
      <c r="AF262" s="2" t="str">
        <f>VLOOKUP($A262,MA_KH!$A:$V,MA_KH!H$1,0)</f>
        <v>HN008</v>
      </c>
      <c r="AG262" s="96">
        <f>VALUE(Table1[[#This Row],[Số hóa đơn]])</f>
        <v>242</v>
      </c>
      <c r="AH262" s="94" t="e">
        <f>_xlfn.XLOOKUP(Table1[[#This Row],[Column1]],CTTT_Lotte!R:R,CTTT_Lotte!O:O)</f>
        <v>#N/A</v>
      </c>
    </row>
    <row r="263" spans="1:34" ht="25.5" customHeight="1" x14ac:dyDescent="0.2">
      <c r="A263" s="29" t="s">
        <v>10294</v>
      </c>
      <c r="B263" s="29" t="s">
        <v>481</v>
      </c>
      <c r="C263" s="35">
        <v>46064</v>
      </c>
      <c r="D263" s="29" t="s">
        <v>11098</v>
      </c>
      <c r="E263" s="35">
        <v>46064</v>
      </c>
      <c r="F263" s="29">
        <v>1657</v>
      </c>
      <c r="G263" s="29" t="s">
        <v>11083</v>
      </c>
      <c r="H263" s="36">
        <v>76412</v>
      </c>
      <c r="I263" s="59">
        <v>0</v>
      </c>
      <c r="J263" s="36">
        <v>7641</v>
      </c>
      <c r="K263" s="36">
        <v>84053</v>
      </c>
      <c r="L263" s="60" t="s">
        <v>11005</v>
      </c>
      <c r="M263" s="6">
        <v>46063</v>
      </c>
      <c r="O263" s="33">
        <f>IF(Table1[[#This Row],[Phân loại]]="Tồn đầu kỳ",Table1[[#This Row],[Tổng giá trị]],0)</f>
        <v>0</v>
      </c>
      <c r="P263" s="7">
        <f>IF(Table1[[#This Row],[Số còn phải thu ĐK]]&lt;&gt;0,0,IF(Table1[[#This Row],[Phân loại]]="Bán hàng",Table1[[#This Row],[Tổng giá trị]],-Table1[[#This Row],[Tổng giá trị]]))</f>
        <v>-84053</v>
      </c>
      <c r="Q263" s="33">
        <f t="shared" si="139"/>
        <v>-84053</v>
      </c>
      <c r="R263" s="7">
        <f>Table1[[#This Row],[Số còn phải thu ĐK]]+Table1[[#This Row],[Giá Trị HD sau CK]]-Table1[[#This Row],[Số tiền đã thu]]</f>
        <v>0</v>
      </c>
      <c r="S263" s="6">
        <f>IF(Table1[[#This Row],[Ngày hóa đơn]]&lt;&gt;"",Table1[[#This Row],[Ngày hóa đơn]],IF(Table1[[#This Row],[Ngày hạch toán]]&lt;&gt;"",Table1[[#This Row],[Ngày hạch toán]],""))</f>
        <v>46064</v>
      </c>
      <c r="T263" s="7"/>
      <c r="U263" s="6">
        <f>IF(Table1[[#This Row],[Ngày tính CN]]="","",S263+T263)</f>
        <v>46064</v>
      </c>
      <c r="V263" s="33">
        <f ca="1">IF(Table1[[#This Row],[Hạn thanh toán]]="","",IF((U263-NOW())&lt;0,0,(U263-NOW())))</f>
        <v>0</v>
      </c>
      <c r="W263" s="33"/>
      <c r="X263" s="33" t="str">
        <f t="shared" ca="1" si="140"/>
        <v/>
      </c>
      <c r="Y263" s="2" t="str">
        <f t="shared" si="141"/>
        <v>Đã thanh toán</v>
      </c>
      <c r="Z263" s="46">
        <f t="shared" si="142"/>
        <v>46064</v>
      </c>
      <c r="AA263" s="46">
        <f t="shared" si="143"/>
        <v>46063</v>
      </c>
      <c r="AD263" s="2" t="str">
        <f>VLOOKUP($A263,MA_KH!$A:$V,MA_KH!U$1,0)</f>
        <v>LOTTE</v>
      </c>
      <c r="AE263" s="2" t="str">
        <f>VLOOKUP($A263,MA_KH!$A:$V,MA_KH!V$1,0)</f>
        <v>CÔNG TY CỔ PHẦN TRUNG TÂM THƯƠNG MẠI LOTTE VIỆT NAM</v>
      </c>
      <c r="AF263" s="2" t="str">
        <f>VLOOKUP($A263,MA_KH!$A:$V,MA_KH!H$1,0)</f>
        <v>SG039</v>
      </c>
      <c r="AG263" s="96">
        <f>VALUE(Table1[[#This Row],[Số hóa đơn]])</f>
        <v>1657</v>
      </c>
      <c r="AH263" s="94" t="e">
        <f>_xlfn.XLOOKUP(Table1[[#This Row],[Column1]],CTTT_Lotte!R:R,CTTT_Lotte!O:O)</f>
        <v>#N/A</v>
      </c>
    </row>
    <row r="264" spans="1:34" ht="25.5" hidden="1" customHeight="1" x14ac:dyDescent="0.2">
      <c r="A264" s="29" t="s">
        <v>10294</v>
      </c>
      <c r="B264" s="29" t="s">
        <v>481</v>
      </c>
      <c r="C264" s="35">
        <v>46064</v>
      </c>
      <c r="D264" s="29" t="s">
        <v>11098</v>
      </c>
      <c r="E264" s="35">
        <v>46064</v>
      </c>
      <c r="F264" s="29">
        <v>1219</v>
      </c>
      <c r="G264" s="29" t="s">
        <v>11084</v>
      </c>
      <c r="H264" s="36">
        <v>254708</v>
      </c>
      <c r="I264" s="59">
        <v>0</v>
      </c>
      <c r="J264" s="36">
        <v>20377</v>
      </c>
      <c r="K264" s="36">
        <v>275085</v>
      </c>
      <c r="L264" s="60" t="s">
        <v>11005</v>
      </c>
      <c r="M264" s="6">
        <v>46063</v>
      </c>
      <c r="O264" s="33">
        <f>IF(Table1[[#This Row],[Phân loại]]="Tồn đầu kỳ",Table1[[#This Row],[Tổng giá trị]],0)</f>
        <v>0</v>
      </c>
      <c r="P264" s="7">
        <f>IF(Table1[[#This Row],[Số còn phải thu ĐK]]&lt;&gt;0,0,IF(Table1[[#This Row],[Phân loại]]="Bán hàng",Table1[[#This Row],[Tổng giá trị]],-Table1[[#This Row],[Tổng giá trị]]))</f>
        <v>-275085</v>
      </c>
      <c r="Q264" s="33">
        <f t="shared" si="139"/>
        <v>-275085</v>
      </c>
      <c r="R264" s="7">
        <f>Table1[[#This Row],[Số còn phải thu ĐK]]+Table1[[#This Row],[Giá Trị HD sau CK]]-Table1[[#This Row],[Số tiền đã thu]]</f>
        <v>0</v>
      </c>
      <c r="S264" s="6">
        <f>IF(Table1[[#This Row],[Ngày hóa đơn]]&lt;&gt;"",Table1[[#This Row],[Ngày hóa đơn]],IF(Table1[[#This Row],[Ngày hạch toán]]&lt;&gt;"",Table1[[#This Row],[Ngày hạch toán]],""))</f>
        <v>46064</v>
      </c>
      <c r="T264" s="7"/>
      <c r="U264" s="6">
        <f>IF(Table1[[#This Row],[Ngày tính CN]]="","",S264+T264)</f>
        <v>46064</v>
      </c>
      <c r="V264" s="33">
        <f ca="1">IF(Table1[[#This Row],[Hạn thanh toán]]="","",IF((U264-NOW())&lt;0,0,(U264-NOW())))</f>
        <v>0</v>
      </c>
      <c r="W264" s="33"/>
      <c r="X264" s="33" t="str">
        <f t="shared" ca="1" si="140"/>
        <v/>
      </c>
      <c r="Y264" s="2" t="str">
        <f t="shared" si="141"/>
        <v>Đã thanh toán</v>
      </c>
      <c r="Z264" s="46">
        <f t="shared" si="142"/>
        <v>46064</v>
      </c>
      <c r="AA264" s="46">
        <f t="shared" si="143"/>
        <v>46063</v>
      </c>
      <c r="AD264" s="2" t="str">
        <f>VLOOKUP($A264,MA_KH!$A:$V,MA_KH!U$1,0)</f>
        <v>LOTTE</v>
      </c>
      <c r="AE264" s="2" t="str">
        <f>VLOOKUP($A264,MA_KH!$A:$V,MA_KH!V$1,0)</f>
        <v>CÔNG TY CỔ PHẦN TRUNG TÂM THƯƠNG MẠI LOTTE VIỆT NAM</v>
      </c>
      <c r="AF264" s="2" t="str">
        <f>VLOOKUP($A264,MA_KH!$A:$V,MA_KH!H$1,0)</f>
        <v>SG039</v>
      </c>
      <c r="AG264" s="96">
        <f>VALUE(Table1[[#This Row],[Số hóa đơn]])</f>
        <v>1219</v>
      </c>
      <c r="AH264" s="94">
        <f>_xlfn.XLOOKUP(Table1[[#This Row],[Column1]],CTTT_Lotte!R:R,CTTT_Lotte!O:O)</f>
        <v>46063</v>
      </c>
    </row>
    <row r="265" spans="1:34" ht="25.5" customHeight="1" x14ac:dyDescent="0.2">
      <c r="A265" s="29" t="s">
        <v>10290</v>
      </c>
      <c r="B265" s="29" t="s">
        <v>750</v>
      </c>
      <c r="C265" s="35">
        <v>46064</v>
      </c>
      <c r="D265" s="29" t="s">
        <v>11099</v>
      </c>
      <c r="E265" s="35">
        <v>46064</v>
      </c>
      <c r="F265" s="29">
        <v>1439</v>
      </c>
      <c r="G265" s="29" t="s">
        <v>11083</v>
      </c>
      <c r="H265" s="36">
        <v>114781</v>
      </c>
      <c r="I265" s="59">
        <v>0</v>
      </c>
      <c r="J265" s="36">
        <v>11478</v>
      </c>
      <c r="K265" s="36">
        <v>126259</v>
      </c>
      <c r="L265" s="60" t="s">
        <v>11005</v>
      </c>
      <c r="M265" s="6">
        <v>46063</v>
      </c>
      <c r="O265" s="33">
        <f>IF(Table1[[#This Row],[Phân loại]]="Tồn đầu kỳ",Table1[[#This Row],[Tổng giá trị]],0)</f>
        <v>0</v>
      </c>
      <c r="P265" s="7">
        <f>IF(Table1[[#This Row],[Số còn phải thu ĐK]]&lt;&gt;0,0,IF(Table1[[#This Row],[Phân loại]]="Bán hàng",Table1[[#This Row],[Tổng giá trị]],-Table1[[#This Row],[Tổng giá trị]]))</f>
        <v>-126259</v>
      </c>
      <c r="Q265" s="33">
        <f t="shared" si="139"/>
        <v>-126259</v>
      </c>
      <c r="R265" s="7">
        <f>Table1[[#This Row],[Số còn phải thu ĐK]]+Table1[[#This Row],[Giá Trị HD sau CK]]-Table1[[#This Row],[Số tiền đã thu]]</f>
        <v>0</v>
      </c>
      <c r="S265" s="6">
        <f>IF(Table1[[#This Row],[Ngày hóa đơn]]&lt;&gt;"",Table1[[#This Row],[Ngày hóa đơn]],IF(Table1[[#This Row],[Ngày hạch toán]]&lt;&gt;"",Table1[[#This Row],[Ngày hạch toán]],""))</f>
        <v>46064</v>
      </c>
      <c r="T265" s="7"/>
      <c r="U265" s="6">
        <f>IF(Table1[[#This Row],[Ngày tính CN]]="","",S265+T265)</f>
        <v>46064</v>
      </c>
      <c r="V265" s="33">
        <f ca="1">IF(Table1[[#This Row],[Hạn thanh toán]]="","",IF((U265-NOW())&lt;0,0,(U265-NOW())))</f>
        <v>0</v>
      </c>
      <c r="W265" s="33"/>
      <c r="X265" s="33" t="str">
        <f t="shared" ca="1" si="140"/>
        <v/>
      </c>
      <c r="Y265" s="2" t="str">
        <f t="shared" si="141"/>
        <v>Đã thanh toán</v>
      </c>
      <c r="Z265" s="46">
        <f t="shared" si="142"/>
        <v>46064</v>
      </c>
      <c r="AA265" s="46">
        <f t="shared" si="143"/>
        <v>46063</v>
      </c>
      <c r="AD265" s="2" t="str">
        <f>VLOOKUP($A265,MA_KH!$A:$V,MA_KH!U$1,0)</f>
        <v>LOTTE</v>
      </c>
      <c r="AE265" s="2" t="str">
        <f>VLOOKUP($A265,MA_KH!$A:$V,MA_KH!V$1,0)</f>
        <v>CÔNG TY CỔ PHẦN TRUNG TÂM THƯƠNG MẠI LOTTE VIỆT NAM</v>
      </c>
      <c r="AF265" s="2" t="str">
        <f>VLOOKUP($A265,MA_KH!$A:$V,MA_KH!H$1,0)</f>
        <v>SG002</v>
      </c>
      <c r="AG265" s="96">
        <f>VALUE(Table1[[#This Row],[Số hóa đơn]])</f>
        <v>1439</v>
      </c>
      <c r="AH265" s="94" t="e">
        <f>_xlfn.XLOOKUP(Table1[[#This Row],[Column1]],CTTT_Lotte!R:R,CTTT_Lotte!O:O)</f>
        <v>#N/A</v>
      </c>
    </row>
    <row r="266" spans="1:34" ht="25.5" hidden="1" customHeight="1" x14ac:dyDescent="0.2">
      <c r="A266" s="29" t="s">
        <v>10290</v>
      </c>
      <c r="B266" s="29" t="s">
        <v>750</v>
      </c>
      <c r="C266" s="35">
        <v>46064</v>
      </c>
      <c r="D266" s="29" t="s">
        <v>11099</v>
      </c>
      <c r="E266" s="35">
        <v>46064</v>
      </c>
      <c r="F266" s="29">
        <v>1051</v>
      </c>
      <c r="G266" s="29" t="s">
        <v>11084</v>
      </c>
      <c r="H266" s="36">
        <v>382603</v>
      </c>
      <c r="I266" s="59">
        <v>0</v>
      </c>
      <c r="J266" s="36">
        <v>30608</v>
      </c>
      <c r="K266" s="36">
        <v>413211</v>
      </c>
      <c r="L266" s="60" t="s">
        <v>11005</v>
      </c>
      <c r="M266" s="6">
        <v>46063</v>
      </c>
      <c r="O266" s="33">
        <f>IF(Table1[[#This Row],[Phân loại]]="Tồn đầu kỳ",Table1[[#This Row],[Tổng giá trị]],0)</f>
        <v>0</v>
      </c>
      <c r="P266" s="7">
        <f>IF(Table1[[#This Row],[Số còn phải thu ĐK]]&lt;&gt;0,0,IF(Table1[[#This Row],[Phân loại]]="Bán hàng",Table1[[#This Row],[Tổng giá trị]],-Table1[[#This Row],[Tổng giá trị]]))</f>
        <v>-413211</v>
      </c>
      <c r="Q266" s="33">
        <f t="shared" si="139"/>
        <v>-413211</v>
      </c>
      <c r="R266" s="7">
        <f>Table1[[#This Row],[Số còn phải thu ĐK]]+Table1[[#This Row],[Giá Trị HD sau CK]]-Table1[[#This Row],[Số tiền đã thu]]</f>
        <v>0</v>
      </c>
      <c r="S266" s="6">
        <f>IF(Table1[[#This Row],[Ngày hóa đơn]]&lt;&gt;"",Table1[[#This Row],[Ngày hóa đơn]],IF(Table1[[#This Row],[Ngày hạch toán]]&lt;&gt;"",Table1[[#This Row],[Ngày hạch toán]],""))</f>
        <v>46064</v>
      </c>
      <c r="T266" s="7"/>
      <c r="U266" s="6">
        <f>IF(Table1[[#This Row],[Ngày tính CN]]="","",S266+T266)</f>
        <v>46064</v>
      </c>
      <c r="V266" s="33">
        <f ca="1">IF(Table1[[#This Row],[Hạn thanh toán]]="","",IF((U266-NOW())&lt;0,0,(U266-NOW())))</f>
        <v>0</v>
      </c>
      <c r="W266" s="33"/>
      <c r="X266" s="33" t="str">
        <f t="shared" ca="1" si="140"/>
        <v/>
      </c>
      <c r="Y266" s="2" t="str">
        <f t="shared" si="141"/>
        <v>Đã thanh toán</v>
      </c>
      <c r="Z266" s="46">
        <f t="shared" si="142"/>
        <v>46064</v>
      </c>
      <c r="AA266" s="46">
        <f t="shared" si="143"/>
        <v>46063</v>
      </c>
      <c r="AD266" s="2" t="str">
        <f>VLOOKUP($A266,MA_KH!$A:$V,MA_KH!U$1,0)</f>
        <v>LOTTE</v>
      </c>
      <c r="AE266" s="2" t="str">
        <f>VLOOKUP($A266,MA_KH!$A:$V,MA_KH!V$1,0)</f>
        <v>CÔNG TY CỔ PHẦN TRUNG TÂM THƯƠNG MẠI LOTTE VIỆT NAM</v>
      </c>
      <c r="AF266" s="2" t="str">
        <f>VLOOKUP($A266,MA_KH!$A:$V,MA_KH!H$1,0)</f>
        <v>SG002</v>
      </c>
      <c r="AG266" s="96">
        <f>VALUE(Table1[[#This Row],[Số hóa đơn]])</f>
        <v>1051</v>
      </c>
      <c r="AH266" s="94">
        <f>_xlfn.XLOOKUP(Table1[[#This Row],[Column1]],CTTT_Lotte!R:R,CTTT_Lotte!O:O)</f>
        <v>46063</v>
      </c>
    </row>
    <row r="267" spans="1:34" ht="25.5" hidden="1" customHeight="1" x14ac:dyDescent="0.2">
      <c r="A267" s="29" t="s">
        <v>10301</v>
      </c>
      <c r="B267" s="29" t="s">
        <v>463</v>
      </c>
      <c r="C267" s="35">
        <v>46065</v>
      </c>
      <c r="D267" s="29" t="s">
        <v>11100</v>
      </c>
      <c r="E267" s="35">
        <v>46065</v>
      </c>
      <c r="F267" s="29">
        <v>10811</v>
      </c>
      <c r="G267" s="29" t="s">
        <v>11101</v>
      </c>
      <c r="H267" s="36">
        <v>4376750</v>
      </c>
      <c r="I267" s="59">
        <v>0</v>
      </c>
      <c r="J267" s="36">
        <v>350140</v>
      </c>
      <c r="K267" s="36">
        <v>4726890</v>
      </c>
      <c r="L267" s="7" t="s">
        <v>11004</v>
      </c>
      <c r="M267" s="6">
        <v>46112</v>
      </c>
      <c r="O267" s="33">
        <f>IF(Table1[[#This Row],[Phân loại]]="Tồn đầu kỳ",Table1[[#This Row],[Tổng giá trị]],0)</f>
        <v>0</v>
      </c>
      <c r="P267" s="7">
        <f>IF(Table1[[#This Row],[Số còn phải thu ĐK]]&lt;&gt;0,0,IF(Table1[[#This Row],[Phân loại]]="Bán hàng",Table1[[#This Row],[Tổng giá trị]],-Table1[[#This Row],[Tổng giá trị]]))</f>
        <v>4726890</v>
      </c>
      <c r="Q267" s="33">
        <f t="shared" si="139"/>
        <v>4726890</v>
      </c>
      <c r="R267" s="7">
        <f>Table1[[#This Row],[Số còn phải thu ĐK]]+Table1[[#This Row],[Giá Trị HD sau CK]]-Table1[[#This Row],[Số tiền đã thu]]</f>
        <v>0</v>
      </c>
      <c r="S267" s="6">
        <f>IF(Table1[[#This Row],[Ngày hóa đơn]]&lt;&gt;"",Table1[[#This Row],[Ngày hóa đơn]],IF(Table1[[#This Row],[Ngày hạch toán]]&lt;&gt;"",Table1[[#This Row],[Ngày hạch toán]],""))</f>
        <v>46065</v>
      </c>
      <c r="T267" s="7"/>
      <c r="U267" s="6">
        <f>IF(Table1[[#This Row],[Ngày tính CN]]="","",S267+T267)</f>
        <v>46065</v>
      </c>
      <c r="V267" s="33">
        <f ca="1">IF(Table1[[#This Row],[Hạn thanh toán]]="","",IF((U267-NOW())&lt;0,0,(U267-NOW())))</f>
        <v>0</v>
      </c>
      <c r="W267" s="33"/>
      <c r="X267" s="33" t="str">
        <f t="shared" ca="1" si="140"/>
        <v/>
      </c>
      <c r="Y267" s="2" t="str">
        <f t="shared" si="141"/>
        <v>Đã thanh toán</v>
      </c>
      <c r="Z267" s="46">
        <f t="shared" si="142"/>
        <v>46065</v>
      </c>
      <c r="AA267" s="46">
        <f t="shared" si="143"/>
        <v>46112</v>
      </c>
      <c r="AD267" s="2" t="str">
        <f>VLOOKUP($A267,MA_KH!$A:$V,MA_KH!U$1,0)</f>
        <v>LOTTE</v>
      </c>
      <c r="AE267" s="2" t="str">
        <f>VLOOKUP($A267,MA_KH!$A:$V,MA_KH!V$1,0)</f>
        <v>CÔNG TY CỔ PHẦN TRUNG TÂM THƯƠNG MẠI LOTTE VIỆT NAM</v>
      </c>
      <c r="AF267" s="2" t="str">
        <f>VLOOKUP($A267,MA_KH!$A:$V,MA_KH!H$1,0)</f>
        <v>SG002</v>
      </c>
      <c r="AG267" s="96">
        <f>VALUE(Table1[[#This Row],[Số hóa đơn]])</f>
        <v>10811</v>
      </c>
      <c r="AH267" s="94">
        <f>_xlfn.XLOOKUP(Table1[[#This Row],[Column1]],CTTT_Lotte!R:R,CTTT_Lotte!O:O)</f>
        <v>46112</v>
      </c>
    </row>
    <row r="268" spans="1:34" ht="25.5" hidden="1" customHeight="1" x14ac:dyDescent="0.2">
      <c r="A268" s="29" t="s">
        <v>10299</v>
      </c>
      <c r="B268" s="29" t="s">
        <v>355</v>
      </c>
      <c r="C268" s="35">
        <v>46065</v>
      </c>
      <c r="D268" s="29" t="s">
        <v>11102</v>
      </c>
      <c r="E268" s="35">
        <v>46065</v>
      </c>
      <c r="F268" s="29">
        <v>10812</v>
      </c>
      <c r="G268" s="29" t="s">
        <v>11103</v>
      </c>
      <c r="H268" s="36">
        <v>8611325</v>
      </c>
      <c r="I268" s="59">
        <v>0</v>
      </c>
      <c r="J268" s="36">
        <v>688906</v>
      </c>
      <c r="K268" s="36">
        <v>9300231</v>
      </c>
      <c r="L268" s="7" t="s">
        <v>11004</v>
      </c>
      <c r="O268" s="33">
        <f>IF(Table1[[#This Row],[Phân loại]]="Tồn đầu kỳ",Table1[[#This Row],[Tổng giá trị]],0)</f>
        <v>0</v>
      </c>
      <c r="P268" s="7">
        <f>IF(Table1[[#This Row],[Số còn phải thu ĐK]]&lt;&gt;0,0,IF(Table1[[#This Row],[Phân loại]]="Bán hàng",Table1[[#This Row],[Tổng giá trị]],-Table1[[#This Row],[Tổng giá trị]]))</f>
        <v>9300231</v>
      </c>
      <c r="Q268" s="33">
        <f t="shared" si="139"/>
        <v>0</v>
      </c>
      <c r="R268" s="7">
        <f>Table1[[#This Row],[Số còn phải thu ĐK]]+Table1[[#This Row],[Giá Trị HD sau CK]]-Table1[[#This Row],[Số tiền đã thu]]</f>
        <v>9300231</v>
      </c>
      <c r="S268" s="6">
        <f>IF(Table1[[#This Row],[Ngày hóa đơn]]&lt;&gt;"",Table1[[#This Row],[Ngày hóa đơn]],IF(Table1[[#This Row],[Ngày hạch toán]]&lt;&gt;"",Table1[[#This Row],[Ngày hạch toán]],""))</f>
        <v>46065</v>
      </c>
      <c r="T268" s="7"/>
      <c r="U268" s="6">
        <f>IF(Table1[[#This Row],[Ngày tính CN]]="","",S268+T268)</f>
        <v>46065</v>
      </c>
      <c r="V268" s="33">
        <f ca="1">IF(Table1[[#This Row],[Hạn thanh toán]]="","",IF((U268-NOW())&lt;0,0,(U268-NOW())))</f>
        <v>0</v>
      </c>
      <c r="W268" s="33"/>
      <c r="X268" s="33">
        <f t="shared" ca="1" si="140"/>
        <v>163.58894293981575</v>
      </c>
      <c r="Y268" s="2" t="str">
        <f t="shared" ca="1" si="141"/>
        <v>Nợ quá hạn hơn 120 ngày có khả năng mất thanh toán</v>
      </c>
      <c r="Z268" s="46">
        <f t="shared" si="142"/>
        <v>46065</v>
      </c>
      <c r="AA268" s="46" t="str">
        <f t="shared" si="143"/>
        <v/>
      </c>
      <c r="AD268" s="2" t="str">
        <f>VLOOKUP($A268,MA_KH!$A:$V,MA_KH!U$1,0)</f>
        <v>LOTTE</v>
      </c>
      <c r="AE268" s="2" t="str">
        <f>VLOOKUP($A268,MA_KH!$A:$V,MA_KH!V$1,0)</f>
        <v>CÔNG TY CỔ PHẦN TRUNG TÂM THƯƠNG MẠI LOTTE VIỆT NAM</v>
      </c>
      <c r="AF268" s="2" t="str">
        <f>VLOOKUP($A268,MA_KH!$A:$V,MA_KH!H$1,0)</f>
        <v>SG011</v>
      </c>
      <c r="AG268" s="96">
        <f>VALUE(Table1[[#This Row],[Số hóa đơn]])</f>
        <v>10812</v>
      </c>
      <c r="AH268" s="94">
        <f>_xlfn.XLOOKUP(Table1[[#This Row],[Column1]],CTTT_Lotte!R:R,CTTT_Lotte!O:O)</f>
        <v>46122</v>
      </c>
    </row>
    <row r="269" spans="1:34" ht="25.5" hidden="1" customHeight="1" x14ac:dyDescent="0.2">
      <c r="A269" s="29" t="s">
        <v>10293</v>
      </c>
      <c r="B269" s="29" t="s">
        <v>621</v>
      </c>
      <c r="C269" s="35">
        <v>46065</v>
      </c>
      <c r="D269" s="29" t="s">
        <v>11104</v>
      </c>
      <c r="E269" s="35">
        <v>46065</v>
      </c>
      <c r="F269" s="29">
        <v>10880</v>
      </c>
      <c r="G269" s="29" t="s">
        <v>11105</v>
      </c>
      <c r="H269" s="36">
        <v>10849440</v>
      </c>
      <c r="I269" s="59">
        <v>0</v>
      </c>
      <c r="J269" s="36">
        <v>867955</v>
      </c>
      <c r="K269" s="36">
        <v>11717395</v>
      </c>
      <c r="L269" s="7" t="s">
        <v>11004</v>
      </c>
      <c r="M269" s="6">
        <v>46112</v>
      </c>
      <c r="O269" s="33">
        <f>IF(Table1[[#This Row],[Phân loại]]="Tồn đầu kỳ",Table1[[#This Row],[Tổng giá trị]],0)</f>
        <v>0</v>
      </c>
      <c r="P269" s="7">
        <f>IF(Table1[[#This Row],[Số còn phải thu ĐK]]&lt;&gt;0,0,IF(Table1[[#This Row],[Phân loại]]="Bán hàng",Table1[[#This Row],[Tổng giá trị]],-Table1[[#This Row],[Tổng giá trị]]))</f>
        <v>11717395</v>
      </c>
      <c r="Q269" s="33">
        <f t="shared" si="139"/>
        <v>11717395</v>
      </c>
      <c r="R269" s="7">
        <f>Table1[[#This Row],[Số còn phải thu ĐK]]+Table1[[#This Row],[Giá Trị HD sau CK]]-Table1[[#This Row],[Số tiền đã thu]]</f>
        <v>0</v>
      </c>
      <c r="S269" s="6">
        <f>IF(Table1[[#This Row],[Ngày hóa đơn]]&lt;&gt;"",Table1[[#This Row],[Ngày hóa đơn]],IF(Table1[[#This Row],[Ngày hạch toán]]&lt;&gt;"",Table1[[#This Row],[Ngày hạch toán]],""))</f>
        <v>46065</v>
      </c>
      <c r="T269" s="7"/>
      <c r="U269" s="6">
        <f>IF(Table1[[#This Row],[Ngày tính CN]]="","",S269+T269)</f>
        <v>46065</v>
      </c>
      <c r="V269" s="33">
        <f ca="1">IF(Table1[[#This Row],[Hạn thanh toán]]="","",IF((U269-NOW())&lt;0,0,(U269-NOW())))</f>
        <v>0</v>
      </c>
      <c r="W269" s="33"/>
      <c r="X269" s="33" t="str">
        <f t="shared" ca="1" si="140"/>
        <v/>
      </c>
      <c r="Y269" s="2" t="str">
        <f t="shared" si="141"/>
        <v>Đã thanh toán</v>
      </c>
      <c r="Z269" s="46">
        <f t="shared" si="142"/>
        <v>46065</v>
      </c>
      <c r="AA269" s="46">
        <f t="shared" si="143"/>
        <v>46112</v>
      </c>
      <c r="AD269" s="2" t="str">
        <f>VLOOKUP($A269,MA_KH!$A:$V,MA_KH!U$1,0)</f>
        <v>LOTTE</v>
      </c>
      <c r="AE269" s="2" t="str">
        <f>VLOOKUP($A269,MA_KH!$A:$V,MA_KH!V$1,0)</f>
        <v>CÔNG TY CỔ PHẦN TRUNG TÂM THƯƠNG MẠI LOTTE VIỆT NAM</v>
      </c>
      <c r="AF269" s="2" t="str">
        <f>VLOOKUP($A269,MA_KH!$A:$V,MA_KH!H$1,0)</f>
        <v>SG009</v>
      </c>
      <c r="AG269" s="96">
        <f>VALUE(Table1[[#This Row],[Số hóa đơn]])</f>
        <v>10880</v>
      </c>
      <c r="AH269" s="94">
        <f>_xlfn.XLOOKUP(Table1[[#This Row],[Column1]],CTTT_Lotte!R:R,CTTT_Lotte!O:O)</f>
        <v>46112</v>
      </c>
    </row>
    <row r="270" spans="1:34" ht="25.5" hidden="1" customHeight="1" x14ac:dyDescent="0.2">
      <c r="A270" s="29" t="s">
        <v>10293</v>
      </c>
      <c r="B270" s="29" t="s">
        <v>621</v>
      </c>
      <c r="C270" s="35">
        <v>46065</v>
      </c>
      <c r="D270" s="29" t="s">
        <v>11106</v>
      </c>
      <c r="E270" s="35">
        <v>46065</v>
      </c>
      <c r="F270" s="29">
        <v>10881</v>
      </c>
      <c r="G270" s="29" t="s">
        <v>11107</v>
      </c>
      <c r="H270" s="36">
        <v>9763400</v>
      </c>
      <c r="I270" s="59">
        <v>0</v>
      </c>
      <c r="J270" s="36">
        <v>781072</v>
      </c>
      <c r="K270" s="36">
        <v>10544472</v>
      </c>
      <c r="L270" s="7" t="s">
        <v>11004</v>
      </c>
      <c r="M270" s="6">
        <v>46112</v>
      </c>
      <c r="O270" s="33">
        <f>IF(Table1[[#This Row],[Phân loại]]="Tồn đầu kỳ",Table1[[#This Row],[Tổng giá trị]],0)</f>
        <v>0</v>
      </c>
      <c r="P270" s="7">
        <f>IF(Table1[[#This Row],[Số còn phải thu ĐK]]&lt;&gt;0,0,IF(Table1[[#This Row],[Phân loại]]="Bán hàng",Table1[[#This Row],[Tổng giá trị]],-Table1[[#This Row],[Tổng giá trị]]))</f>
        <v>10544472</v>
      </c>
      <c r="Q270" s="33">
        <f t="shared" si="139"/>
        <v>10544472</v>
      </c>
      <c r="R270" s="7">
        <f>Table1[[#This Row],[Số còn phải thu ĐK]]+Table1[[#This Row],[Giá Trị HD sau CK]]-Table1[[#This Row],[Số tiền đã thu]]</f>
        <v>0</v>
      </c>
      <c r="S270" s="6">
        <f>IF(Table1[[#This Row],[Ngày hóa đơn]]&lt;&gt;"",Table1[[#This Row],[Ngày hóa đơn]],IF(Table1[[#This Row],[Ngày hạch toán]]&lt;&gt;"",Table1[[#This Row],[Ngày hạch toán]],""))</f>
        <v>46065</v>
      </c>
      <c r="T270" s="7"/>
      <c r="U270" s="6">
        <f>IF(Table1[[#This Row],[Ngày tính CN]]="","",S270+T270)</f>
        <v>46065</v>
      </c>
      <c r="V270" s="33">
        <f ca="1">IF(Table1[[#This Row],[Hạn thanh toán]]="","",IF((U270-NOW())&lt;0,0,(U270-NOW())))</f>
        <v>0</v>
      </c>
      <c r="W270" s="33"/>
      <c r="X270" s="33" t="str">
        <f t="shared" ca="1" si="140"/>
        <v/>
      </c>
      <c r="Y270" s="2" t="str">
        <f t="shared" si="141"/>
        <v>Đã thanh toán</v>
      </c>
      <c r="Z270" s="46">
        <f t="shared" si="142"/>
        <v>46065</v>
      </c>
      <c r="AA270" s="46">
        <f t="shared" si="143"/>
        <v>46112</v>
      </c>
      <c r="AD270" s="2" t="str">
        <f>VLOOKUP($A270,MA_KH!$A:$V,MA_KH!U$1,0)</f>
        <v>LOTTE</v>
      </c>
      <c r="AE270" s="2" t="str">
        <f>VLOOKUP($A270,MA_KH!$A:$V,MA_KH!V$1,0)</f>
        <v>CÔNG TY CỔ PHẦN TRUNG TÂM THƯƠNG MẠI LOTTE VIỆT NAM</v>
      </c>
      <c r="AF270" s="2" t="str">
        <f>VLOOKUP($A270,MA_KH!$A:$V,MA_KH!H$1,0)</f>
        <v>SG009</v>
      </c>
      <c r="AG270" s="96">
        <f>VALUE(Table1[[#This Row],[Số hóa đơn]])</f>
        <v>10881</v>
      </c>
      <c r="AH270" s="94">
        <f>_xlfn.XLOOKUP(Table1[[#This Row],[Column1]],CTTT_Lotte!R:R,CTTT_Lotte!O:O)</f>
        <v>46112</v>
      </c>
    </row>
    <row r="271" spans="1:34" ht="25.5" customHeight="1" x14ac:dyDescent="0.2">
      <c r="A271" s="29" t="s">
        <v>10286</v>
      </c>
      <c r="B271" s="29" t="s">
        <v>616</v>
      </c>
      <c r="C271" s="35">
        <v>46065</v>
      </c>
      <c r="D271" s="29" t="s">
        <v>11108</v>
      </c>
      <c r="E271" s="35">
        <v>46065</v>
      </c>
      <c r="F271" s="29">
        <v>1158</v>
      </c>
      <c r="G271" s="29" t="s">
        <v>11083</v>
      </c>
      <c r="H271" s="36">
        <v>95005</v>
      </c>
      <c r="I271" s="59">
        <v>0</v>
      </c>
      <c r="J271" s="36">
        <v>9501</v>
      </c>
      <c r="K271" s="36">
        <v>104506</v>
      </c>
      <c r="L271" s="60" t="s">
        <v>11005</v>
      </c>
      <c r="M271" s="6">
        <v>46063</v>
      </c>
      <c r="O271" s="33">
        <f>IF(Table1[[#This Row],[Phân loại]]="Tồn đầu kỳ",Table1[[#This Row],[Tổng giá trị]],0)</f>
        <v>0</v>
      </c>
      <c r="P271" s="7">
        <f>IF(Table1[[#This Row],[Số còn phải thu ĐK]]&lt;&gt;0,0,IF(Table1[[#This Row],[Phân loại]]="Bán hàng",Table1[[#This Row],[Tổng giá trị]],-Table1[[#This Row],[Tổng giá trị]]))</f>
        <v>-104506</v>
      </c>
      <c r="Q271" s="33">
        <f t="shared" si="139"/>
        <v>-104506</v>
      </c>
      <c r="R271" s="7">
        <f>Table1[[#This Row],[Số còn phải thu ĐK]]+Table1[[#This Row],[Giá Trị HD sau CK]]-Table1[[#This Row],[Số tiền đã thu]]</f>
        <v>0</v>
      </c>
      <c r="S271" s="6">
        <f>IF(Table1[[#This Row],[Ngày hóa đơn]]&lt;&gt;"",Table1[[#This Row],[Ngày hóa đơn]],IF(Table1[[#This Row],[Ngày hạch toán]]&lt;&gt;"",Table1[[#This Row],[Ngày hạch toán]],""))</f>
        <v>46065</v>
      </c>
      <c r="T271" s="7"/>
      <c r="U271" s="6">
        <f>IF(Table1[[#This Row],[Ngày tính CN]]="","",S271+T271)</f>
        <v>46065</v>
      </c>
      <c r="V271" s="33">
        <f ca="1">IF(Table1[[#This Row],[Hạn thanh toán]]="","",IF((U271-NOW())&lt;0,0,(U271-NOW())))</f>
        <v>0</v>
      </c>
      <c r="W271" s="33"/>
      <c r="X271" s="33" t="str">
        <f t="shared" ca="1" si="140"/>
        <v/>
      </c>
      <c r="Y271" s="2" t="str">
        <f t="shared" si="141"/>
        <v>Đã thanh toán</v>
      </c>
      <c r="Z271" s="46">
        <f t="shared" si="142"/>
        <v>46065</v>
      </c>
      <c r="AA271" s="46">
        <f t="shared" si="143"/>
        <v>46063</v>
      </c>
      <c r="AD271" s="2" t="str">
        <f>VLOOKUP($A271,MA_KH!$A:$V,MA_KH!U$1,0)</f>
        <v>LOTTE</v>
      </c>
      <c r="AE271" s="2" t="str">
        <f>VLOOKUP($A271,MA_KH!$A:$V,MA_KH!V$1,0)</f>
        <v>CÔNG TY CỔ PHẦN TRUNG TÂM THƯƠNG MẠI LOTTE VIỆT NAM</v>
      </c>
      <c r="AF271" s="2" t="str">
        <f>VLOOKUP($A271,MA_KH!$A:$V,MA_KH!H$1,0)</f>
        <v>SG002</v>
      </c>
      <c r="AG271" s="96">
        <f>VALUE(Table1[[#This Row],[Số hóa đơn]])</f>
        <v>1158</v>
      </c>
      <c r="AH271" s="94" t="e">
        <f>_xlfn.XLOOKUP(Table1[[#This Row],[Column1]],CTTT_Lotte!R:R,CTTT_Lotte!O:O)</f>
        <v>#N/A</v>
      </c>
    </row>
    <row r="272" spans="1:34" ht="25.5" hidden="1" customHeight="1" x14ac:dyDescent="0.2">
      <c r="A272" s="29" t="s">
        <v>10286</v>
      </c>
      <c r="B272" s="29" t="s">
        <v>616</v>
      </c>
      <c r="C272" s="35">
        <v>46065</v>
      </c>
      <c r="D272" s="29" t="s">
        <v>11108</v>
      </c>
      <c r="E272" s="35">
        <v>46065</v>
      </c>
      <c r="F272" s="29">
        <v>1157</v>
      </c>
      <c r="G272" s="29" t="s">
        <v>11084</v>
      </c>
      <c r="H272" s="36">
        <v>316685</v>
      </c>
      <c r="I272" s="59">
        <v>0</v>
      </c>
      <c r="J272" s="36">
        <v>25335</v>
      </c>
      <c r="K272" s="36">
        <v>342020</v>
      </c>
      <c r="L272" s="60" t="s">
        <v>11005</v>
      </c>
      <c r="M272" s="6">
        <v>46063</v>
      </c>
      <c r="O272" s="33">
        <f>IF(Table1[[#This Row],[Phân loại]]="Tồn đầu kỳ",Table1[[#This Row],[Tổng giá trị]],0)</f>
        <v>0</v>
      </c>
      <c r="P272" s="7">
        <f>IF(Table1[[#This Row],[Số còn phải thu ĐK]]&lt;&gt;0,0,IF(Table1[[#This Row],[Phân loại]]="Bán hàng",Table1[[#This Row],[Tổng giá trị]],-Table1[[#This Row],[Tổng giá trị]]))</f>
        <v>-342020</v>
      </c>
      <c r="Q272" s="33">
        <f t="shared" si="139"/>
        <v>-342020</v>
      </c>
      <c r="R272" s="7">
        <f>Table1[[#This Row],[Số còn phải thu ĐK]]+Table1[[#This Row],[Giá Trị HD sau CK]]-Table1[[#This Row],[Số tiền đã thu]]</f>
        <v>0</v>
      </c>
      <c r="S272" s="6">
        <f>IF(Table1[[#This Row],[Ngày hóa đơn]]&lt;&gt;"",Table1[[#This Row],[Ngày hóa đơn]],IF(Table1[[#This Row],[Ngày hạch toán]]&lt;&gt;"",Table1[[#This Row],[Ngày hạch toán]],""))</f>
        <v>46065</v>
      </c>
      <c r="T272" s="7"/>
      <c r="U272" s="6">
        <f>IF(Table1[[#This Row],[Ngày tính CN]]="","",S272+T272)</f>
        <v>46065</v>
      </c>
      <c r="V272" s="33">
        <f ca="1">IF(Table1[[#This Row],[Hạn thanh toán]]="","",IF((U272-NOW())&lt;0,0,(U272-NOW())))</f>
        <v>0</v>
      </c>
      <c r="W272" s="33"/>
      <c r="X272" s="33" t="str">
        <f t="shared" ca="1" si="140"/>
        <v/>
      </c>
      <c r="Y272" s="2" t="str">
        <f t="shared" si="141"/>
        <v>Đã thanh toán</v>
      </c>
      <c r="Z272" s="46">
        <f t="shared" si="142"/>
        <v>46065</v>
      </c>
      <c r="AA272" s="46">
        <f t="shared" si="143"/>
        <v>46063</v>
      </c>
      <c r="AD272" s="2" t="str">
        <f>VLOOKUP($A272,MA_KH!$A:$V,MA_KH!U$1,0)</f>
        <v>LOTTE</v>
      </c>
      <c r="AE272" s="2" t="str">
        <f>VLOOKUP($A272,MA_KH!$A:$V,MA_KH!V$1,0)</f>
        <v>CÔNG TY CỔ PHẦN TRUNG TÂM THƯƠNG MẠI LOTTE VIỆT NAM</v>
      </c>
      <c r="AF272" s="2" t="str">
        <f>VLOOKUP($A272,MA_KH!$A:$V,MA_KH!H$1,0)</f>
        <v>SG002</v>
      </c>
      <c r="AG272" s="96">
        <f>VALUE(Table1[[#This Row],[Số hóa đơn]])</f>
        <v>1157</v>
      </c>
      <c r="AH272" s="94">
        <f>_xlfn.XLOOKUP(Table1[[#This Row],[Column1]],CTTT_Lotte!R:R,CTTT_Lotte!O:O)</f>
        <v>46063</v>
      </c>
    </row>
    <row r="273" spans="1:34" ht="25.5" hidden="1" customHeight="1" x14ac:dyDescent="0.2">
      <c r="A273" s="29" t="s">
        <v>10294</v>
      </c>
      <c r="B273" s="29" t="s">
        <v>481</v>
      </c>
      <c r="C273" s="35">
        <v>46066</v>
      </c>
      <c r="D273" s="29" t="s">
        <v>11109</v>
      </c>
      <c r="E273" s="35">
        <v>46066</v>
      </c>
      <c r="F273" s="29">
        <v>12128</v>
      </c>
      <c r="G273" s="29" t="s">
        <v>11110</v>
      </c>
      <c r="H273" s="36">
        <v>1952680</v>
      </c>
      <c r="I273" s="59">
        <v>0</v>
      </c>
      <c r="J273" s="36">
        <v>156214</v>
      </c>
      <c r="K273" s="36">
        <v>2108894</v>
      </c>
      <c r="L273" s="7" t="s">
        <v>11004</v>
      </c>
      <c r="M273" s="6">
        <v>46112</v>
      </c>
      <c r="O273" s="33">
        <f>IF(Table1[[#This Row],[Phân loại]]="Tồn đầu kỳ",Table1[[#This Row],[Tổng giá trị]],0)</f>
        <v>0</v>
      </c>
      <c r="P273" s="7">
        <f>IF(Table1[[#This Row],[Số còn phải thu ĐK]]&lt;&gt;0,0,IF(Table1[[#This Row],[Phân loại]]="Bán hàng",Table1[[#This Row],[Tổng giá trị]],-Table1[[#This Row],[Tổng giá trị]]))</f>
        <v>2108894</v>
      </c>
      <c r="Q273" s="33">
        <f t="shared" si="139"/>
        <v>2108894</v>
      </c>
      <c r="R273" s="7">
        <f>Table1[[#This Row],[Số còn phải thu ĐK]]+Table1[[#This Row],[Giá Trị HD sau CK]]-Table1[[#This Row],[Số tiền đã thu]]</f>
        <v>0</v>
      </c>
      <c r="S273" s="6">
        <f>IF(Table1[[#This Row],[Ngày hóa đơn]]&lt;&gt;"",Table1[[#This Row],[Ngày hóa đơn]],IF(Table1[[#This Row],[Ngày hạch toán]]&lt;&gt;"",Table1[[#This Row],[Ngày hạch toán]],""))</f>
        <v>46066</v>
      </c>
      <c r="T273" s="7"/>
      <c r="U273" s="6">
        <f>IF(Table1[[#This Row],[Ngày tính CN]]="","",S273+T273)</f>
        <v>46066</v>
      </c>
      <c r="V273" s="33">
        <f ca="1">IF(Table1[[#This Row],[Hạn thanh toán]]="","",IF((U273-NOW())&lt;0,0,(U273-NOW())))</f>
        <v>0</v>
      </c>
      <c r="W273" s="33"/>
      <c r="X273" s="33" t="str">
        <f t="shared" ca="1" si="140"/>
        <v/>
      </c>
      <c r="Y273" s="2" t="str">
        <f t="shared" si="141"/>
        <v>Đã thanh toán</v>
      </c>
      <c r="Z273" s="46">
        <f t="shared" si="142"/>
        <v>46066</v>
      </c>
      <c r="AA273" s="46">
        <f t="shared" si="143"/>
        <v>46112</v>
      </c>
      <c r="AD273" s="2" t="str">
        <f>VLOOKUP($A273,MA_KH!$A:$V,MA_KH!U$1,0)</f>
        <v>LOTTE</v>
      </c>
      <c r="AE273" s="2" t="str">
        <f>VLOOKUP($A273,MA_KH!$A:$V,MA_KH!V$1,0)</f>
        <v>CÔNG TY CỔ PHẦN TRUNG TÂM THƯƠNG MẠI LOTTE VIỆT NAM</v>
      </c>
      <c r="AF273" s="2" t="str">
        <f>VLOOKUP($A273,MA_KH!$A:$V,MA_KH!H$1,0)</f>
        <v>SG039</v>
      </c>
      <c r="AG273" s="96">
        <f>VALUE(Table1[[#This Row],[Số hóa đơn]])</f>
        <v>12128</v>
      </c>
      <c r="AH273" s="94">
        <f>_xlfn.XLOOKUP(Table1[[#This Row],[Column1]],CTTT_Lotte!R:R,CTTT_Lotte!O:O)</f>
        <v>46112</v>
      </c>
    </row>
    <row r="274" spans="1:34" ht="25.5" hidden="1" customHeight="1" x14ac:dyDescent="0.2">
      <c r="A274" s="29" t="s">
        <v>10293</v>
      </c>
      <c r="B274" s="29" t="s">
        <v>621</v>
      </c>
      <c r="C274" s="35">
        <v>46066</v>
      </c>
      <c r="D274" s="29" t="s">
        <v>11111</v>
      </c>
      <c r="E274" s="35">
        <v>46066</v>
      </c>
      <c r="F274" s="29">
        <v>12140</v>
      </c>
      <c r="G274" s="29" t="s">
        <v>11112</v>
      </c>
      <c r="H274" s="36">
        <v>39071250</v>
      </c>
      <c r="I274" s="59">
        <v>0</v>
      </c>
      <c r="J274" s="36">
        <v>3125700</v>
      </c>
      <c r="K274" s="36">
        <v>42196950</v>
      </c>
      <c r="L274" s="7" t="s">
        <v>11004</v>
      </c>
      <c r="M274" s="6">
        <v>46112</v>
      </c>
      <c r="O274" s="33">
        <f>IF(Table1[[#This Row],[Phân loại]]="Tồn đầu kỳ",Table1[[#This Row],[Tổng giá trị]],0)</f>
        <v>0</v>
      </c>
      <c r="P274" s="7">
        <f>IF(Table1[[#This Row],[Số còn phải thu ĐK]]&lt;&gt;0,0,IF(Table1[[#This Row],[Phân loại]]="Bán hàng",Table1[[#This Row],[Tổng giá trị]],-Table1[[#This Row],[Tổng giá trị]]))</f>
        <v>42196950</v>
      </c>
      <c r="Q274" s="33">
        <f t="shared" si="139"/>
        <v>42196950</v>
      </c>
      <c r="R274" s="7">
        <f>Table1[[#This Row],[Số còn phải thu ĐK]]+Table1[[#This Row],[Giá Trị HD sau CK]]-Table1[[#This Row],[Số tiền đã thu]]</f>
        <v>0</v>
      </c>
      <c r="S274" s="6">
        <f>IF(Table1[[#This Row],[Ngày hóa đơn]]&lt;&gt;"",Table1[[#This Row],[Ngày hóa đơn]],IF(Table1[[#This Row],[Ngày hạch toán]]&lt;&gt;"",Table1[[#This Row],[Ngày hạch toán]],""))</f>
        <v>46066</v>
      </c>
      <c r="T274" s="7"/>
      <c r="U274" s="6">
        <f>IF(Table1[[#This Row],[Ngày tính CN]]="","",S274+T274)</f>
        <v>46066</v>
      </c>
      <c r="V274" s="33">
        <f ca="1">IF(Table1[[#This Row],[Hạn thanh toán]]="","",IF((U274-NOW())&lt;0,0,(U274-NOW())))</f>
        <v>0</v>
      </c>
      <c r="W274" s="33"/>
      <c r="X274" s="33" t="str">
        <f t="shared" ca="1" si="140"/>
        <v/>
      </c>
      <c r="Y274" s="2" t="str">
        <f t="shared" si="141"/>
        <v>Đã thanh toán</v>
      </c>
      <c r="Z274" s="46">
        <f t="shared" si="142"/>
        <v>46066</v>
      </c>
      <c r="AA274" s="46">
        <f t="shared" si="143"/>
        <v>46112</v>
      </c>
      <c r="AD274" s="2" t="str">
        <f>VLOOKUP($A274,MA_KH!$A:$V,MA_KH!U$1,0)</f>
        <v>LOTTE</v>
      </c>
      <c r="AE274" s="2" t="str">
        <f>VLOOKUP($A274,MA_KH!$A:$V,MA_KH!V$1,0)</f>
        <v>CÔNG TY CỔ PHẦN TRUNG TÂM THƯƠNG MẠI LOTTE VIỆT NAM</v>
      </c>
      <c r="AF274" s="2" t="str">
        <f>VLOOKUP($A274,MA_KH!$A:$V,MA_KH!H$1,0)</f>
        <v>SG009</v>
      </c>
      <c r="AG274" s="96">
        <f>VALUE(Table1[[#This Row],[Số hóa đơn]])</f>
        <v>12140</v>
      </c>
      <c r="AH274" s="94">
        <f>_xlfn.XLOOKUP(Table1[[#This Row],[Column1]],CTTT_Lotte!R:R,CTTT_Lotte!O:O)</f>
        <v>46112</v>
      </c>
    </row>
    <row r="275" spans="1:34" ht="25.5" customHeight="1" x14ac:dyDescent="0.2">
      <c r="A275" s="29" t="s">
        <v>10301</v>
      </c>
      <c r="B275" s="29" t="s">
        <v>463</v>
      </c>
      <c r="C275" s="35">
        <v>46066</v>
      </c>
      <c r="D275" s="29" t="s">
        <v>11113</v>
      </c>
      <c r="E275" s="35">
        <v>46066</v>
      </c>
      <c r="F275" s="29">
        <v>1135</v>
      </c>
      <c r="G275" s="29" t="s">
        <v>11083</v>
      </c>
      <c r="H275" s="36">
        <v>326250</v>
      </c>
      <c r="I275" s="59">
        <v>0</v>
      </c>
      <c r="J275" s="36">
        <v>32625</v>
      </c>
      <c r="K275" s="36">
        <v>358875</v>
      </c>
      <c r="L275" s="60" t="s">
        <v>11005</v>
      </c>
      <c r="M275" s="6">
        <v>46063</v>
      </c>
      <c r="O275" s="33">
        <f>IF(Table1[[#This Row],[Phân loại]]="Tồn đầu kỳ",Table1[[#This Row],[Tổng giá trị]],0)</f>
        <v>0</v>
      </c>
      <c r="P275" s="7">
        <f>IF(Table1[[#This Row],[Số còn phải thu ĐK]]&lt;&gt;0,0,IF(Table1[[#This Row],[Phân loại]]="Bán hàng",Table1[[#This Row],[Tổng giá trị]],-Table1[[#This Row],[Tổng giá trị]]))</f>
        <v>-358875</v>
      </c>
      <c r="Q275" s="33">
        <f t="shared" si="139"/>
        <v>-358875</v>
      </c>
      <c r="R275" s="7">
        <f>Table1[[#This Row],[Số còn phải thu ĐK]]+Table1[[#This Row],[Giá Trị HD sau CK]]-Table1[[#This Row],[Số tiền đã thu]]</f>
        <v>0</v>
      </c>
      <c r="S275" s="6">
        <f>IF(Table1[[#This Row],[Ngày hóa đơn]]&lt;&gt;"",Table1[[#This Row],[Ngày hóa đơn]],IF(Table1[[#This Row],[Ngày hạch toán]]&lt;&gt;"",Table1[[#This Row],[Ngày hạch toán]],""))</f>
        <v>46066</v>
      </c>
      <c r="T275" s="7"/>
      <c r="U275" s="6">
        <f>IF(Table1[[#This Row],[Ngày tính CN]]="","",S275+T275)</f>
        <v>46066</v>
      </c>
      <c r="V275" s="33">
        <f ca="1">IF(Table1[[#This Row],[Hạn thanh toán]]="","",IF((U275-NOW())&lt;0,0,(U275-NOW())))</f>
        <v>0</v>
      </c>
      <c r="W275" s="33"/>
      <c r="X275" s="33" t="str">
        <f t="shared" ca="1" si="140"/>
        <v/>
      </c>
      <c r="Y275" s="2" t="str">
        <f t="shared" si="141"/>
        <v>Đã thanh toán</v>
      </c>
      <c r="Z275" s="46">
        <f t="shared" si="142"/>
        <v>46066</v>
      </c>
      <c r="AA275" s="46">
        <f t="shared" si="143"/>
        <v>46063</v>
      </c>
      <c r="AD275" s="2" t="str">
        <f>VLOOKUP($A275,MA_KH!$A:$V,MA_KH!U$1,0)</f>
        <v>LOTTE</v>
      </c>
      <c r="AE275" s="2" t="str">
        <f>VLOOKUP($A275,MA_KH!$A:$V,MA_KH!V$1,0)</f>
        <v>CÔNG TY CỔ PHẦN TRUNG TÂM THƯƠNG MẠI LOTTE VIỆT NAM</v>
      </c>
      <c r="AF275" s="2" t="str">
        <f>VLOOKUP($A275,MA_KH!$A:$V,MA_KH!H$1,0)</f>
        <v>SG002</v>
      </c>
      <c r="AG275" s="96">
        <f>VALUE(Table1[[#This Row],[Số hóa đơn]])</f>
        <v>1135</v>
      </c>
      <c r="AH275" s="94" t="e">
        <f>_xlfn.XLOOKUP(Table1[[#This Row],[Column1]],CTTT_Lotte!R:R,CTTT_Lotte!O:O)</f>
        <v>#N/A</v>
      </c>
    </row>
    <row r="276" spans="1:34" ht="25.5" hidden="1" customHeight="1" x14ac:dyDescent="0.2">
      <c r="A276" s="29" t="s">
        <v>10301</v>
      </c>
      <c r="B276" s="29" t="s">
        <v>463</v>
      </c>
      <c r="C276" s="35">
        <v>46066</v>
      </c>
      <c r="D276" s="29" t="s">
        <v>11113</v>
      </c>
      <c r="E276" s="35">
        <v>46068</v>
      </c>
      <c r="F276" s="29">
        <v>1341</v>
      </c>
      <c r="G276" s="29" t="s">
        <v>11084</v>
      </c>
      <c r="H276" s="36">
        <v>1087501</v>
      </c>
      <c r="I276" s="59">
        <v>0</v>
      </c>
      <c r="J276" s="36">
        <v>87000</v>
      </c>
      <c r="K276" s="36">
        <v>1174501</v>
      </c>
      <c r="L276" s="60" t="s">
        <v>11005</v>
      </c>
      <c r="M276" s="6">
        <v>46063</v>
      </c>
      <c r="O276" s="33">
        <f>IF(Table1[[#This Row],[Phân loại]]="Tồn đầu kỳ",Table1[[#This Row],[Tổng giá trị]],0)</f>
        <v>0</v>
      </c>
      <c r="P276" s="7">
        <f>IF(Table1[[#This Row],[Số còn phải thu ĐK]]&lt;&gt;0,0,IF(Table1[[#This Row],[Phân loại]]="Bán hàng",Table1[[#This Row],[Tổng giá trị]],-Table1[[#This Row],[Tổng giá trị]]))</f>
        <v>-1174501</v>
      </c>
      <c r="Q276" s="33">
        <f t="shared" si="139"/>
        <v>-1174501</v>
      </c>
      <c r="R276" s="7">
        <f>Table1[[#This Row],[Số còn phải thu ĐK]]+Table1[[#This Row],[Giá Trị HD sau CK]]-Table1[[#This Row],[Số tiền đã thu]]</f>
        <v>0</v>
      </c>
      <c r="S276" s="6">
        <f>IF(Table1[[#This Row],[Ngày hóa đơn]]&lt;&gt;"",Table1[[#This Row],[Ngày hóa đơn]],IF(Table1[[#This Row],[Ngày hạch toán]]&lt;&gt;"",Table1[[#This Row],[Ngày hạch toán]],""))</f>
        <v>46068</v>
      </c>
      <c r="T276" s="7"/>
      <c r="U276" s="6">
        <f>IF(Table1[[#This Row],[Ngày tính CN]]="","",S276+T276)</f>
        <v>46068</v>
      </c>
      <c r="V276" s="33">
        <f ca="1">IF(Table1[[#This Row],[Hạn thanh toán]]="","",IF((U276-NOW())&lt;0,0,(U276-NOW())))</f>
        <v>0</v>
      </c>
      <c r="W276" s="33"/>
      <c r="X276" s="33" t="str">
        <f t="shared" ca="1" si="140"/>
        <v/>
      </c>
      <c r="Y276" s="2" t="str">
        <f t="shared" si="141"/>
        <v>Đã thanh toán</v>
      </c>
      <c r="Z276" s="46">
        <f t="shared" si="142"/>
        <v>46068</v>
      </c>
      <c r="AA276" s="46">
        <f t="shared" si="143"/>
        <v>46063</v>
      </c>
      <c r="AD276" s="2" t="str">
        <f>VLOOKUP($A276,MA_KH!$A:$V,MA_KH!U$1,0)</f>
        <v>LOTTE</v>
      </c>
      <c r="AE276" s="2" t="str">
        <f>VLOOKUP($A276,MA_KH!$A:$V,MA_KH!V$1,0)</f>
        <v>CÔNG TY CỔ PHẦN TRUNG TÂM THƯƠNG MẠI LOTTE VIỆT NAM</v>
      </c>
      <c r="AF276" s="2" t="str">
        <f>VLOOKUP($A276,MA_KH!$A:$V,MA_KH!H$1,0)</f>
        <v>SG002</v>
      </c>
      <c r="AG276" s="96">
        <f>VALUE(Table1[[#This Row],[Số hóa đơn]])</f>
        <v>1341</v>
      </c>
      <c r="AH276" s="94">
        <f>_xlfn.XLOOKUP(Table1[[#This Row],[Column1]],CTTT_Lotte!R:R,CTTT_Lotte!O:O)</f>
        <v>46063</v>
      </c>
    </row>
    <row r="277" spans="1:34" ht="25.5" customHeight="1" x14ac:dyDescent="0.2">
      <c r="A277" s="29" t="s">
        <v>10288</v>
      </c>
      <c r="B277" s="29" t="s">
        <v>683</v>
      </c>
      <c r="C277" s="35">
        <v>46066</v>
      </c>
      <c r="D277" s="29" t="s">
        <v>11114</v>
      </c>
      <c r="E277" s="35">
        <v>46066</v>
      </c>
      <c r="F277" s="29">
        <v>1637</v>
      </c>
      <c r="G277" s="29" t="s">
        <v>11083</v>
      </c>
      <c r="H277" s="36">
        <v>73205</v>
      </c>
      <c r="I277" s="59">
        <v>0</v>
      </c>
      <c r="J277" s="36">
        <v>7321</v>
      </c>
      <c r="K277" s="36">
        <v>80526</v>
      </c>
      <c r="L277" s="60" t="s">
        <v>11005</v>
      </c>
      <c r="M277" s="6">
        <v>46063</v>
      </c>
      <c r="O277" s="33">
        <f>IF(Table1[[#This Row],[Phân loại]]="Tồn đầu kỳ",Table1[[#This Row],[Tổng giá trị]],0)</f>
        <v>0</v>
      </c>
      <c r="P277" s="7">
        <f>IF(Table1[[#This Row],[Số còn phải thu ĐK]]&lt;&gt;0,0,IF(Table1[[#This Row],[Phân loại]]="Bán hàng",Table1[[#This Row],[Tổng giá trị]],-Table1[[#This Row],[Tổng giá trị]]))</f>
        <v>-80526</v>
      </c>
      <c r="Q277" s="33">
        <f t="shared" si="139"/>
        <v>-80526</v>
      </c>
      <c r="R277" s="7">
        <f>Table1[[#This Row],[Số còn phải thu ĐK]]+Table1[[#This Row],[Giá Trị HD sau CK]]-Table1[[#This Row],[Số tiền đã thu]]</f>
        <v>0</v>
      </c>
      <c r="S277" s="6">
        <f>IF(Table1[[#This Row],[Ngày hóa đơn]]&lt;&gt;"",Table1[[#This Row],[Ngày hóa đơn]],IF(Table1[[#This Row],[Ngày hạch toán]]&lt;&gt;"",Table1[[#This Row],[Ngày hạch toán]],""))</f>
        <v>46066</v>
      </c>
      <c r="T277" s="7"/>
      <c r="U277" s="6">
        <f>IF(Table1[[#This Row],[Ngày tính CN]]="","",S277+T277)</f>
        <v>46066</v>
      </c>
      <c r="V277" s="33">
        <f ca="1">IF(Table1[[#This Row],[Hạn thanh toán]]="","",IF((U277-NOW())&lt;0,0,(U277-NOW())))</f>
        <v>0</v>
      </c>
      <c r="W277" s="33"/>
      <c r="X277" s="33" t="str">
        <f t="shared" ca="1" si="140"/>
        <v/>
      </c>
      <c r="Y277" s="2" t="str">
        <f t="shared" si="141"/>
        <v>Đã thanh toán</v>
      </c>
      <c r="Z277" s="46">
        <f t="shared" si="142"/>
        <v>46066</v>
      </c>
      <c r="AA277" s="46">
        <f t="shared" si="143"/>
        <v>46063</v>
      </c>
      <c r="AD277" s="2" t="str">
        <f>VLOOKUP($A277,MA_KH!$A:$V,MA_KH!U$1,0)</f>
        <v>LOTTE</v>
      </c>
      <c r="AE277" s="2" t="str">
        <f>VLOOKUP($A277,MA_KH!$A:$V,MA_KH!V$1,0)</f>
        <v>CÔNG TY CỔ PHẦN TRUNG TÂM THƯƠNG MẠI LOTTE VIỆT NAM</v>
      </c>
      <c r="AF277" s="2" t="str">
        <f>VLOOKUP($A277,MA_KH!$A:$V,MA_KH!H$1,0)</f>
        <v>SG011</v>
      </c>
      <c r="AG277" s="96">
        <f>VALUE(Table1[[#This Row],[Số hóa đơn]])</f>
        <v>1637</v>
      </c>
      <c r="AH277" s="94" t="e">
        <f>_xlfn.XLOOKUP(Table1[[#This Row],[Column1]],CTTT_Lotte!R:R,CTTT_Lotte!O:O)</f>
        <v>#N/A</v>
      </c>
    </row>
    <row r="278" spans="1:34" ht="25.5" hidden="1" customHeight="1" x14ac:dyDescent="0.2">
      <c r="A278" s="29" t="s">
        <v>10288</v>
      </c>
      <c r="B278" s="29" t="s">
        <v>683</v>
      </c>
      <c r="C278" s="35">
        <v>46066</v>
      </c>
      <c r="D278" s="29" t="s">
        <v>11114</v>
      </c>
      <c r="E278" s="35">
        <v>46066</v>
      </c>
      <c r="F278" s="29">
        <v>1148</v>
      </c>
      <c r="G278" s="29" t="s">
        <v>11084</v>
      </c>
      <c r="H278" s="36">
        <v>244017</v>
      </c>
      <c r="I278" s="59">
        <v>0</v>
      </c>
      <c r="J278" s="36">
        <v>19521</v>
      </c>
      <c r="K278" s="36">
        <v>263538</v>
      </c>
      <c r="L278" s="60" t="s">
        <v>11005</v>
      </c>
      <c r="M278" s="6">
        <v>46063</v>
      </c>
      <c r="O278" s="33">
        <f>IF(Table1[[#This Row],[Phân loại]]="Tồn đầu kỳ",Table1[[#This Row],[Tổng giá trị]],0)</f>
        <v>0</v>
      </c>
      <c r="P278" s="7">
        <f>IF(Table1[[#This Row],[Số còn phải thu ĐK]]&lt;&gt;0,0,IF(Table1[[#This Row],[Phân loại]]="Bán hàng",Table1[[#This Row],[Tổng giá trị]],-Table1[[#This Row],[Tổng giá trị]]))</f>
        <v>-263538</v>
      </c>
      <c r="Q278" s="33">
        <f t="shared" si="139"/>
        <v>-263538</v>
      </c>
      <c r="R278" s="7">
        <f>Table1[[#This Row],[Số còn phải thu ĐK]]+Table1[[#This Row],[Giá Trị HD sau CK]]-Table1[[#This Row],[Số tiền đã thu]]</f>
        <v>0</v>
      </c>
      <c r="S278" s="6">
        <f>IF(Table1[[#This Row],[Ngày hóa đơn]]&lt;&gt;"",Table1[[#This Row],[Ngày hóa đơn]],IF(Table1[[#This Row],[Ngày hạch toán]]&lt;&gt;"",Table1[[#This Row],[Ngày hạch toán]],""))</f>
        <v>46066</v>
      </c>
      <c r="T278" s="7"/>
      <c r="U278" s="6">
        <f>IF(Table1[[#This Row],[Ngày tính CN]]="","",S278+T278)</f>
        <v>46066</v>
      </c>
      <c r="V278" s="33">
        <f ca="1">IF(Table1[[#This Row],[Hạn thanh toán]]="","",IF((U278-NOW())&lt;0,0,(U278-NOW())))</f>
        <v>0</v>
      </c>
      <c r="W278" s="33"/>
      <c r="X278" s="33" t="str">
        <f t="shared" ca="1" si="140"/>
        <v/>
      </c>
      <c r="Y278" s="2" t="str">
        <f t="shared" si="141"/>
        <v>Đã thanh toán</v>
      </c>
      <c r="Z278" s="46">
        <f t="shared" si="142"/>
        <v>46066</v>
      </c>
      <c r="AA278" s="46">
        <f t="shared" si="143"/>
        <v>46063</v>
      </c>
      <c r="AD278" s="2" t="str">
        <f>VLOOKUP($A278,MA_KH!$A:$V,MA_KH!U$1,0)</f>
        <v>LOTTE</v>
      </c>
      <c r="AE278" s="2" t="str">
        <f>VLOOKUP($A278,MA_KH!$A:$V,MA_KH!V$1,0)</f>
        <v>CÔNG TY CỔ PHẦN TRUNG TÂM THƯƠNG MẠI LOTTE VIỆT NAM</v>
      </c>
      <c r="AF278" s="2" t="str">
        <f>VLOOKUP($A278,MA_KH!$A:$V,MA_KH!H$1,0)</f>
        <v>SG011</v>
      </c>
      <c r="AG278" s="96">
        <f>VALUE(Table1[[#This Row],[Số hóa đơn]])</f>
        <v>1148</v>
      </c>
      <c r="AH278" s="94">
        <f>_xlfn.XLOOKUP(Table1[[#This Row],[Column1]],CTTT_Lotte!R:R,CTTT_Lotte!O:O)</f>
        <v>46063</v>
      </c>
    </row>
    <row r="279" spans="1:34" ht="25.5" customHeight="1" x14ac:dyDescent="0.2">
      <c r="A279" s="29" t="s">
        <v>10297</v>
      </c>
      <c r="B279" s="29" t="s">
        <v>439</v>
      </c>
      <c r="C279" s="35">
        <v>46066</v>
      </c>
      <c r="D279" s="29" t="s">
        <v>11168</v>
      </c>
      <c r="E279" s="35">
        <f>+C279</f>
        <v>46066</v>
      </c>
      <c r="F279" s="29">
        <v>257</v>
      </c>
      <c r="G279" s="29" t="s">
        <v>11169</v>
      </c>
      <c r="H279" s="36">
        <v>941782</v>
      </c>
      <c r="I279" s="59">
        <v>0</v>
      </c>
      <c r="J279" s="36">
        <v>0</v>
      </c>
      <c r="K279" s="36">
        <v>941782</v>
      </c>
      <c r="L279" s="60" t="s">
        <v>11005</v>
      </c>
      <c r="M279" s="6">
        <v>46063</v>
      </c>
      <c r="O279" s="33">
        <f>IF(Table1[[#This Row],[Phân loại]]="Tồn đầu kỳ",Table1[[#This Row],[Tổng giá trị]],0)</f>
        <v>0</v>
      </c>
      <c r="P279" s="7">
        <f>IF(Table1[[#This Row],[Số còn phải thu ĐK]]&lt;&gt;0,0,IF(Table1[[#This Row],[Phân loại]]="Bán hàng",Table1[[#This Row],[Tổng giá trị]],-Table1[[#This Row],[Tổng giá trị]]))</f>
        <v>-941782</v>
      </c>
      <c r="Q279" s="33">
        <f t="shared" si="139"/>
        <v>-941782</v>
      </c>
      <c r="R279" s="7">
        <f>Table1[[#This Row],[Số còn phải thu ĐK]]+Table1[[#This Row],[Giá Trị HD sau CK]]-Table1[[#This Row],[Số tiền đã thu]]</f>
        <v>0</v>
      </c>
      <c r="S279" s="6">
        <f>IF(Table1[[#This Row],[Ngày hóa đơn]]&lt;&gt;"",Table1[[#This Row],[Ngày hóa đơn]],IF(Table1[[#This Row],[Ngày hạch toán]]&lt;&gt;"",Table1[[#This Row],[Ngày hạch toán]],""))</f>
        <v>46066</v>
      </c>
      <c r="T279" s="7"/>
      <c r="U279" s="6">
        <f>IF(Table1[[#This Row],[Ngày tính CN]]="","",S279+T279)</f>
        <v>46066</v>
      </c>
      <c r="V279" s="33">
        <f ca="1">IF(Table1[[#This Row],[Hạn thanh toán]]="","",IF((U279-NOW())&lt;0,0,(U279-NOW())))</f>
        <v>0</v>
      </c>
      <c r="W279" s="33"/>
      <c r="X279" s="33" t="str">
        <f t="shared" ca="1" si="140"/>
        <v/>
      </c>
      <c r="Y279" s="2" t="str">
        <f t="shared" si="141"/>
        <v>Đã thanh toán</v>
      </c>
      <c r="Z279" s="46">
        <f t="shared" si="142"/>
        <v>46066</v>
      </c>
      <c r="AA279" s="46">
        <f t="shared" si="143"/>
        <v>46063</v>
      </c>
      <c r="AD279" s="2" t="str">
        <f>VLOOKUP($A279,MA_KH!$A:$V,MA_KH!U$1,0)</f>
        <v>LOTTE</v>
      </c>
      <c r="AE279" s="2" t="str">
        <f>VLOOKUP($A279,MA_KH!$A:$V,MA_KH!V$1,0)</f>
        <v>CÔNG TY CỔ PHẦN TRUNG TÂM THƯƠNG MẠI LOTTE VIỆT NAM</v>
      </c>
      <c r="AF279" s="2" t="str">
        <f>VLOOKUP($A279,MA_KH!$A:$V,MA_KH!H$1,0)</f>
        <v>HN008</v>
      </c>
      <c r="AG279" s="96">
        <f>VALUE(Table1[[#This Row],[Số hóa đơn]])</f>
        <v>257</v>
      </c>
      <c r="AH279" s="94" t="e">
        <f>_xlfn.XLOOKUP(Table1[[#This Row],[Column1]],CTTT_Lotte!R:R,CTTT_Lotte!O:O)</f>
        <v>#N/A</v>
      </c>
    </row>
    <row r="280" spans="1:34" ht="25.5" customHeight="1" x14ac:dyDescent="0.2">
      <c r="A280" s="29" t="s">
        <v>10297</v>
      </c>
      <c r="B280" s="29" t="s">
        <v>439</v>
      </c>
      <c r="C280" s="35">
        <v>46066</v>
      </c>
      <c r="D280" s="29" t="s">
        <v>11168</v>
      </c>
      <c r="E280" s="35">
        <f t="shared" ref="E280:E306" si="144">+C280</f>
        <v>46066</v>
      </c>
      <c r="F280" s="29">
        <v>257</v>
      </c>
      <c r="G280" s="29" t="s">
        <v>11170</v>
      </c>
      <c r="H280" s="36">
        <v>75343</v>
      </c>
      <c r="I280" s="59">
        <v>0</v>
      </c>
      <c r="J280" s="36">
        <v>0</v>
      </c>
      <c r="K280" s="36">
        <v>75343</v>
      </c>
      <c r="L280" s="60" t="s">
        <v>11005</v>
      </c>
      <c r="M280" s="6">
        <v>46063</v>
      </c>
      <c r="O280" s="33">
        <f>IF(Table1[[#This Row],[Phân loại]]="Tồn đầu kỳ",Table1[[#This Row],[Tổng giá trị]],0)</f>
        <v>0</v>
      </c>
      <c r="P280" s="7">
        <f>IF(Table1[[#This Row],[Số còn phải thu ĐK]]&lt;&gt;0,0,IF(Table1[[#This Row],[Phân loại]]="Bán hàng",Table1[[#This Row],[Tổng giá trị]],-Table1[[#This Row],[Tổng giá trị]]))</f>
        <v>-75343</v>
      </c>
      <c r="Q280" s="33">
        <f t="shared" si="139"/>
        <v>-75343</v>
      </c>
      <c r="R280" s="7">
        <f>Table1[[#This Row],[Số còn phải thu ĐK]]+Table1[[#This Row],[Giá Trị HD sau CK]]-Table1[[#This Row],[Số tiền đã thu]]</f>
        <v>0</v>
      </c>
      <c r="S280" s="6">
        <f>IF(Table1[[#This Row],[Ngày hóa đơn]]&lt;&gt;"",Table1[[#This Row],[Ngày hóa đơn]],IF(Table1[[#This Row],[Ngày hạch toán]]&lt;&gt;"",Table1[[#This Row],[Ngày hạch toán]],""))</f>
        <v>46066</v>
      </c>
      <c r="T280" s="7"/>
      <c r="U280" s="6">
        <f>IF(Table1[[#This Row],[Ngày tính CN]]="","",S280+T280)</f>
        <v>46066</v>
      </c>
      <c r="V280" s="33">
        <f ca="1">IF(Table1[[#This Row],[Hạn thanh toán]]="","",IF((U280-NOW())&lt;0,0,(U280-NOW())))</f>
        <v>0</v>
      </c>
      <c r="W280" s="33"/>
      <c r="X280" s="33" t="str">
        <f t="shared" ca="1" si="140"/>
        <v/>
      </c>
      <c r="Y280" s="2" t="str">
        <f t="shared" si="141"/>
        <v>Đã thanh toán</v>
      </c>
      <c r="Z280" s="46">
        <f t="shared" si="142"/>
        <v>46066</v>
      </c>
      <c r="AA280" s="46">
        <f t="shared" si="143"/>
        <v>46063</v>
      </c>
      <c r="AD280" s="2" t="str">
        <f>VLOOKUP($A280,MA_KH!$A:$V,MA_KH!U$1,0)</f>
        <v>LOTTE</v>
      </c>
      <c r="AE280" s="2" t="str">
        <f>VLOOKUP($A280,MA_KH!$A:$V,MA_KH!V$1,0)</f>
        <v>CÔNG TY CỔ PHẦN TRUNG TÂM THƯƠNG MẠI LOTTE VIỆT NAM</v>
      </c>
      <c r="AF280" s="2" t="str">
        <f>VLOOKUP($A280,MA_KH!$A:$V,MA_KH!H$1,0)</f>
        <v>HN008</v>
      </c>
      <c r="AG280" s="96">
        <f>VALUE(Table1[[#This Row],[Số hóa đơn]])</f>
        <v>257</v>
      </c>
      <c r="AH280" s="94" t="e">
        <f>_xlfn.XLOOKUP(Table1[[#This Row],[Column1]],CTTT_Lotte!R:R,CTTT_Lotte!O:O)</f>
        <v>#N/A</v>
      </c>
    </row>
    <row r="281" spans="1:34" ht="25.5" customHeight="1" x14ac:dyDescent="0.2">
      <c r="A281" s="29" t="s">
        <v>10295</v>
      </c>
      <c r="B281" s="29" t="s">
        <v>560</v>
      </c>
      <c r="C281" s="35">
        <v>46066</v>
      </c>
      <c r="D281" s="29" t="s">
        <v>11171</v>
      </c>
      <c r="E281" s="35">
        <f t="shared" si="144"/>
        <v>46066</v>
      </c>
      <c r="F281" s="29">
        <v>250</v>
      </c>
      <c r="G281" s="29" t="s">
        <v>11172</v>
      </c>
      <c r="H281" s="36">
        <v>754051</v>
      </c>
      <c r="I281" s="59">
        <v>0</v>
      </c>
      <c r="J281" s="36">
        <v>0</v>
      </c>
      <c r="K281" s="36">
        <v>754051</v>
      </c>
      <c r="L281" s="60" t="s">
        <v>11005</v>
      </c>
      <c r="M281" s="6">
        <v>46063</v>
      </c>
      <c r="O281" s="33">
        <f>IF(Table1[[#This Row],[Phân loại]]="Tồn đầu kỳ",Table1[[#This Row],[Tổng giá trị]],0)</f>
        <v>0</v>
      </c>
      <c r="P281" s="7">
        <f>IF(Table1[[#This Row],[Số còn phải thu ĐK]]&lt;&gt;0,0,IF(Table1[[#This Row],[Phân loại]]="Bán hàng",Table1[[#This Row],[Tổng giá trị]],-Table1[[#This Row],[Tổng giá trị]]))</f>
        <v>-754051</v>
      </c>
      <c r="Q281" s="33">
        <f t="shared" si="139"/>
        <v>-754051</v>
      </c>
      <c r="R281" s="7">
        <f>Table1[[#This Row],[Số còn phải thu ĐK]]+Table1[[#This Row],[Giá Trị HD sau CK]]-Table1[[#This Row],[Số tiền đã thu]]</f>
        <v>0</v>
      </c>
      <c r="S281" s="6">
        <f>IF(Table1[[#This Row],[Ngày hóa đơn]]&lt;&gt;"",Table1[[#This Row],[Ngày hóa đơn]],IF(Table1[[#This Row],[Ngày hạch toán]]&lt;&gt;"",Table1[[#This Row],[Ngày hạch toán]],""))</f>
        <v>46066</v>
      </c>
      <c r="T281" s="7"/>
      <c r="U281" s="6">
        <f>IF(Table1[[#This Row],[Ngày tính CN]]="","",S281+T281)</f>
        <v>46066</v>
      </c>
      <c r="V281" s="33">
        <f ca="1">IF(Table1[[#This Row],[Hạn thanh toán]]="","",IF((U281-NOW())&lt;0,0,(U281-NOW())))</f>
        <v>0</v>
      </c>
      <c r="W281" s="33"/>
      <c r="X281" s="33" t="str">
        <f t="shared" ca="1" si="140"/>
        <v/>
      </c>
      <c r="Y281" s="2" t="str">
        <f t="shared" si="141"/>
        <v>Đã thanh toán</v>
      </c>
      <c r="Z281" s="46">
        <f t="shared" si="142"/>
        <v>46066</v>
      </c>
      <c r="AA281" s="46">
        <f t="shared" si="143"/>
        <v>46063</v>
      </c>
      <c r="AD281" s="2" t="str">
        <f>VLOOKUP($A281,MA_KH!$A:$V,MA_KH!U$1,0)</f>
        <v>LOTTE</v>
      </c>
      <c r="AE281" s="2" t="str">
        <f>VLOOKUP($A281,MA_KH!$A:$V,MA_KH!V$1,0)</f>
        <v>CÔNG TY CỔ PHẦN TRUNG TÂM THƯƠNG MẠI LOTTE VIỆT NAM</v>
      </c>
      <c r="AF281" s="2" t="str">
        <f>VLOOKUP($A281,MA_KH!$A:$V,MA_KH!H$1,0)</f>
        <v>HN008</v>
      </c>
      <c r="AG281" s="96">
        <f>VALUE(Table1[[#This Row],[Số hóa đơn]])</f>
        <v>250</v>
      </c>
      <c r="AH281" s="94" t="e">
        <f>_xlfn.XLOOKUP(Table1[[#This Row],[Column1]],CTTT_Lotte!R:R,CTTT_Lotte!O:O)</f>
        <v>#N/A</v>
      </c>
    </row>
    <row r="282" spans="1:34" ht="25.5" customHeight="1" x14ac:dyDescent="0.2">
      <c r="A282" s="29" t="s">
        <v>10295</v>
      </c>
      <c r="B282" s="29" t="s">
        <v>560</v>
      </c>
      <c r="C282" s="35">
        <v>46066</v>
      </c>
      <c r="D282" s="29" t="s">
        <v>11171</v>
      </c>
      <c r="E282" s="35">
        <f t="shared" si="144"/>
        <v>46066</v>
      </c>
      <c r="F282" s="29">
        <v>250</v>
      </c>
      <c r="G282" s="29" t="s">
        <v>11173</v>
      </c>
      <c r="H282" s="36">
        <v>60324</v>
      </c>
      <c r="I282" s="59">
        <v>0</v>
      </c>
      <c r="J282" s="36">
        <v>0</v>
      </c>
      <c r="K282" s="36">
        <v>60324</v>
      </c>
      <c r="L282" s="60" t="s">
        <v>11005</v>
      </c>
      <c r="M282" s="6">
        <v>46063</v>
      </c>
      <c r="O282" s="33">
        <f>IF(Table1[[#This Row],[Phân loại]]="Tồn đầu kỳ",Table1[[#This Row],[Tổng giá trị]],0)</f>
        <v>0</v>
      </c>
      <c r="P282" s="7">
        <f>IF(Table1[[#This Row],[Số còn phải thu ĐK]]&lt;&gt;0,0,IF(Table1[[#This Row],[Phân loại]]="Bán hàng",Table1[[#This Row],[Tổng giá trị]],-Table1[[#This Row],[Tổng giá trị]]))</f>
        <v>-60324</v>
      </c>
      <c r="Q282" s="33">
        <f t="shared" si="139"/>
        <v>-60324</v>
      </c>
      <c r="R282" s="7">
        <f>Table1[[#This Row],[Số còn phải thu ĐK]]+Table1[[#This Row],[Giá Trị HD sau CK]]-Table1[[#This Row],[Số tiền đã thu]]</f>
        <v>0</v>
      </c>
      <c r="S282" s="6">
        <f>IF(Table1[[#This Row],[Ngày hóa đơn]]&lt;&gt;"",Table1[[#This Row],[Ngày hóa đơn]],IF(Table1[[#This Row],[Ngày hạch toán]]&lt;&gt;"",Table1[[#This Row],[Ngày hạch toán]],""))</f>
        <v>46066</v>
      </c>
      <c r="T282" s="7"/>
      <c r="U282" s="6">
        <f>IF(Table1[[#This Row],[Ngày tính CN]]="","",S282+T282)</f>
        <v>46066</v>
      </c>
      <c r="V282" s="33">
        <f ca="1">IF(Table1[[#This Row],[Hạn thanh toán]]="","",IF((U282-NOW())&lt;0,0,(U282-NOW())))</f>
        <v>0</v>
      </c>
      <c r="W282" s="33"/>
      <c r="X282" s="33" t="str">
        <f t="shared" ca="1" si="140"/>
        <v/>
      </c>
      <c r="Y282" s="2" t="str">
        <f t="shared" si="141"/>
        <v>Đã thanh toán</v>
      </c>
      <c r="Z282" s="46">
        <f t="shared" si="142"/>
        <v>46066</v>
      </c>
      <c r="AA282" s="46">
        <f t="shared" si="143"/>
        <v>46063</v>
      </c>
      <c r="AD282" s="2" t="str">
        <f>VLOOKUP($A282,MA_KH!$A:$V,MA_KH!U$1,0)</f>
        <v>LOTTE</v>
      </c>
      <c r="AE282" s="2" t="str">
        <f>VLOOKUP($A282,MA_KH!$A:$V,MA_KH!V$1,0)</f>
        <v>CÔNG TY CỔ PHẦN TRUNG TÂM THƯƠNG MẠI LOTTE VIỆT NAM</v>
      </c>
      <c r="AF282" s="2" t="str">
        <f>VLOOKUP($A282,MA_KH!$A:$V,MA_KH!H$1,0)</f>
        <v>HN008</v>
      </c>
      <c r="AG282" s="96">
        <f>VALUE(Table1[[#This Row],[Số hóa đơn]])</f>
        <v>250</v>
      </c>
      <c r="AH282" s="94" t="e">
        <f>_xlfn.XLOOKUP(Table1[[#This Row],[Column1]],CTTT_Lotte!R:R,CTTT_Lotte!O:O)</f>
        <v>#N/A</v>
      </c>
    </row>
    <row r="283" spans="1:34" ht="25.5" customHeight="1" x14ac:dyDescent="0.2">
      <c r="A283" s="29" t="s">
        <v>10300</v>
      </c>
      <c r="B283" s="29" t="s">
        <v>610</v>
      </c>
      <c r="C283" s="35">
        <v>46066</v>
      </c>
      <c r="D283" s="29" t="s">
        <v>11174</v>
      </c>
      <c r="E283" s="35">
        <f t="shared" si="144"/>
        <v>46066</v>
      </c>
      <c r="F283" s="29">
        <v>256</v>
      </c>
      <c r="G283" s="29" t="s">
        <v>11175</v>
      </c>
      <c r="H283" s="36">
        <v>4418569</v>
      </c>
      <c r="I283" s="59">
        <v>0</v>
      </c>
      <c r="J283" s="36">
        <v>0</v>
      </c>
      <c r="K283" s="36">
        <v>4418569</v>
      </c>
      <c r="L283" s="60" t="s">
        <v>11005</v>
      </c>
      <c r="M283" s="6">
        <v>46063</v>
      </c>
      <c r="O283" s="33">
        <f>IF(Table1[[#This Row],[Phân loại]]="Tồn đầu kỳ",Table1[[#This Row],[Tổng giá trị]],0)</f>
        <v>0</v>
      </c>
      <c r="P283" s="7">
        <f>IF(Table1[[#This Row],[Số còn phải thu ĐK]]&lt;&gt;0,0,IF(Table1[[#This Row],[Phân loại]]="Bán hàng",Table1[[#This Row],[Tổng giá trị]],-Table1[[#This Row],[Tổng giá trị]]))</f>
        <v>-4418569</v>
      </c>
      <c r="Q283" s="33">
        <f t="shared" si="139"/>
        <v>-4418569</v>
      </c>
      <c r="R283" s="7">
        <f>Table1[[#This Row],[Số còn phải thu ĐK]]+Table1[[#This Row],[Giá Trị HD sau CK]]-Table1[[#This Row],[Số tiền đã thu]]</f>
        <v>0</v>
      </c>
      <c r="S283" s="6">
        <f>IF(Table1[[#This Row],[Ngày hóa đơn]]&lt;&gt;"",Table1[[#This Row],[Ngày hóa đơn]],IF(Table1[[#This Row],[Ngày hạch toán]]&lt;&gt;"",Table1[[#This Row],[Ngày hạch toán]],""))</f>
        <v>46066</v>
      </c>
      <c r="T283" s="7"/>
      <c r="U283" s="6">
        <f>IF(Table1[[#This Row],[Ngày tính CN]]="","",S283+T283)</f>
        <v>46066</v>
      </c>
      <c r="V283" s="33">
        <f ca="1">IF(Table1[[#This Row],[Hạn thanh toán]]="","",IF((U283-NOW())&lt;0,0,(U283-NOW())))</f>
        <v>0</v>
      </c>
      <c r="W283" s="33"/>
      <c r="X283" s="33" t="str">
        <f t="shared" ca="1" si="140"/>
        <v/>
      </c>
      <c r="Y283" s="2" t="str">
        <f t="shared" si="141"/>
        <v>Đã thanh toán</v>
      </c>
      <c r="Z283" s="46">
        <f t="shared" si="142"/>
        <v>46066</v>
      </c>
      <c r="AA283" s="46">
        <f t="shared" si="143"/>
        <v>46063</v>
      </c>
      <c r="AD283" s="2" t="str">
        <f>VLOOKUP($A283,MA_KH!$A:$V,MA_KH!U$1,0)</f>
        <v>LOTTE</v>
      </c>
      <c r="AE283" s="2" t="str">
        <f>VLOOKUP($A283,MA_KH!$A:$V,MA_KH!V$1,0)</f>
        <v>CÔNG TY CỔ PHẦN TRUNG TÂM THƯƠNG MẠI LOTTE VIỆT NAM</v>
      </c>
      <c r="AF283" s="2" t="str">
        <f>VLOOKUP($A283,MA_KH!$A:$V,MA_KH!H$1,0)</f>
        <v>SG011</v>
      </c>
      <c r="AG283" s="96">
        <f>VALUE(Table1[[#This Row],[Số hóa đơn]])</f>
        <v>256</v>
      </c>
      <c r="AH283" s="94" t="e">
        <f>_xlfn.XLOOKUP(Table1[[#This Row],[Column1]],CTTT_Lotte!R:R,CTTT_Lotte!O:O)</f>
        <v>#N/A</v>
      </c>
    </row>
    <row r="284" spans="1:34" ht="25.5" customHeight="1" x14ac:dyDescent="0.2">
      <c r="A284" s="29" t="s">
        <v>10300</v>
      </c>
      <c r="B284" s="29" t="s">
        <v>610</v>
      </c>
      <c r="C284" s="35">
        <v>46066</v>
      </c>
      <c r="D284" s="29" t="s">
        <v>11174</v>
      </c>
      <c r="E284" s="35">
        <f t="shared" si="144"/>
        <v>46066</v>
      </c>
      <c r="F284" s="29">
        <v>256</v>
      </c>
      <c r="G284" s="29" t="s">
        <v>11176</v>
      </c>
      <c r="H284" s="36">
        <v>353486</v>
      </c>
      <c r="I284" s="59">
        <v>0</v>
      </c>
      <c r="J284" s="36">
        <v>0</v>
      </c>
      <c r="K284" s="36">
        <v>353486</v>
      </c>
      <c r="L284" s="60" t="s">
        <v>11005</v>
      </c>
      <c r="M284" s="6">
        <v>46063</v>
      </c>
      <c r="O284" s="33">
        <f>IF(Table1[[#This Row],[Phân loại]]="Tồn đầu kỳ",Table1[[#This Row],[Tổng giá trị]],0)</f>
        <v>0</v>
      </c>
      <c r="P284" s="7">
        <f>IF(Table1[[#This Row],[Số còn phải thu ĐK]]&lt;&gt;0,0,IF(Table1[[#This Row],[Phân loại]]="Bán hàng",Table1[[#This Row],[Tổng giá trị]],-Table1[[#This Row],[Tổng giá trị]]))</f>
        <v>-353486</v>
      </c>
      <c r="Q284" s="33">
        <f t="shared" si="139"/>
        <v>-353486</v>
      </c>
      <c r="R284" s="7">
        <f>Table1[[#This Row],[Số còn phải thu ĐK]]+Table1[[#This Row],[Giá Trị HD sau CK]]-Table1[[#This Row],[Số tiền đã thu]]</f>
        <v>0</v>
      </c>
      <c r="S284" s="6">
        <f>IF(Table1[[#This Row],[Ngày hóa đơn]]&lt;&gt;"",Table1[[#This Row],[Ngày hóa đơn]],IF(Table1[[#This Row],[Ngày hạch toán]]&lt;&gt;"",Table1[[#This Row],[Ngày hạch toán]],""))</f>
        <v>46066</v>
      </c>
      <c r="T284" s="7"/>
      <c r="U284" s="6">
        <f>IF(Table1[[#This Row],[Ngày tính CN]]="","",S284+T284)</f>
        <v>46066</v>
      </c>
      <c r="V284" s="33">
        <f ca="1">IF(Table1[[#This Row],[Hạn thanh toán]]="","",IF((U284-NOW())&lt;0,0,(U284-NOW())))</f>
        <v>0</v>
      </c>
      <c r="W284" s="33"/>
      <c r="X284" s="33" t="str">
        <f t="shared" ca="1" si="140"/>
        <v/>
      </c>
      <c r="Y284" s="2" t="str">
        <f t="shared" si="141"/>
        <v>Đã thanh toán</v>
      </c>
      <c r="Z284" s="46">
        <f t="shared" si="142"/>
        <v>46066</v>
      </c>
      <c r="AA284" s="46">
        <f t="shared" si="143"/>
        <v>46063</v>
      </c>
      <c r="AD284" s="2" t="str">
        <f>VLOOKUP($A284,MA_KH!$A:$V,MA_KH!U$1,0)</f>
        <v>LOTTE</v>
      </c>
      <c r="AE284" s="2" t="str">
        <f>VLOOKUP($A284,MA_KH!$A:$V,MA_KH!V$1,0)</f>
        <v>CÔNG TY CỔ PHẦN TRUNG TÂM THƯƠNG MẠI LOTTE VIỆT NAM</v>
      </c>
      <c r="AF284" s="2" t="str">
        <f>VLOOKUP($A284,MA_KH!$A:$V,MA_KH!H$1,0)</f>
        <v>SG011</v>
      </c>
      <c r="AG284" s="96">
        <f>VALUE(Table1[[#This Row],[Số hóa đơn]])</f>
        <v>256</v>
      </c>
      <c r="AH284" s="94" t="e">
        <f>_xlfn.XLOOKUP(Table1[[#This Row],[Column1]],CTTT_Lotte!R:R,CTTT_Lotte!O:O)</f>
        <v>#N/A</v>
      </c>
    </row>
    <row r="285" spans="1:34" ht="25.5" customHeight="1" x14ac:dyDescent="0.2">
      <c r="A285" s="29" t="s">
        <v>10299</v>
      </c>
      <c r="B285" s="29" t="s">
        <v>355</v>
      </c>
      <c r="C285" s="35">
        <v>46066</v>
      </c>
      <c r="D285" s="29" t="s">
        <v>11177</v>
      </c>
      <c r="E285" s="35">
        <f t="shared" si="144"/>
        <v>46066</v>
      </c>
      <c r="F285" s="29">
        <v>255</v>
      </c>
      <c r="G285" s="29" t="s">
        <v>11178</v>
      </c>
      <c r="H285" s="36">
        <v>1924558</v>
      </c>
      <c r="I285" s="59">
        <v>0</v>
      </c>
      <c r="J285" s="36">
        <v>0</v>
      </c>
      <c r="K285" s="36">
        <v>1924558</v>
      </c>
      <c r="L285" s="60" t="s">
        <v>11005</v>
      </c>
      <c r="M285" s="6">
        <v>46063</v>
      </c>
      <c r="O285" s="33">
        <f>IF(Table1[[#This Row],[Phân loại]]="Tồn đầu kỳ",Table1[[#This Row],[Tổng giá trị]],0)</f>
        <v>0</v>
      </c>
      <c r="P285" s="7">
        <f>IF(Table1[[#This Row],[Số còn phải thu ĐK]]&lt;&gt;0,0,IF(Table1[[#This Row],[Phân loại]]="Bán hàng",Table1[[#This Row],[Tổng giá trị]],-Table1[[#This Row],[Tổng giá trị]]))</f>
        <v>-1924558</v>
      </c>
      <c r="Q285" s="33">
        <f t="shared" si="139"/>
        <v>-1924558</v>
      </c>
      <c r="R285" s="7">
        <f>Table1[[#This Row],[Số còn phải thu ĐK]]+Table1[[#This Row],[Giá Trị HD sau CK]]-Table1[[#This Row],[Số tiền đã thu]]</f>
        <v>0</v>
      </c>
      <c r="S285" s="6">
        <f>IF(Table1[[#This Row],[Ngày hóa đơn]]&lt;&gt;"",Table1[[#This Row],[Ngày hóa đơn]],IF(Table1[[#This Row],[Ngày hạch toán]]&lt;&gt;"",Table1[[#This Row],[Ngày hạch toán]],""))</f>
        <v>46066</v>
      </c>
      <c r="T285" s="7"/>
      <c r="U285" s="6">
        <f>IF(Table1[[#This Row],[Ngày tính CN]]="","",S285+T285)</f>
        <v>46066</v>
      </c>
      <c r="V285" s="33">
        <f ca="1">IF(Table1[[#This Row],[Hạn thanh toán]]="","",IF((U285-NOW())&lt;0,0,(U285-NOW())))</f>
        <v>0</v>
      </c>
      <c r="W285" s="33"/>
      <c r="X285" s="33" t="str">
        <f t="shared" ca="1" si="140"/>
        <v/>
      </c>
      <c r="Y285" s="2" t="str">
        <f t="shared" si="141"/>
        <v>Đã thanh toán</v>
      </c>
      <c r="Z285" s="46">
        <f t="shared" si="142"/>
        <v>46066</v>
      </c>
      <c r="AA285" s="46">
        <f t="shared" si="143"/>
        <v>46063</v>
      </c>
      <c r="AD285" s="2" t="str">
        <f>VLOOKUP($A285,MA_KH!$A:$V,MA_KH!U$1,0)</f>
        <v>LOTTE</v>
      </c>
      <c r="AE285" s="2" t="str">
        <f>VLOOKUP($A285,MA_KH!$A:$V,MA_KH!V$1,0)</f>
        <v>CÔNG TY CỔ PHẦN TRUNG TÂM THƯƠNG MẠI LOTTE VIỆT NAM</v>
      </c>
      <c r="AF285" s="2" t="str">
        <f>VLOOKUP($A285,MA_KH!$A:$V,MA_KH!H$1,0)</f>
        <v>SG011</v>
      </c>
      <c r="AG285" s="96">
        <f>VALUE(Table1[[#This Row],[Số hóa đơn]])</f>
        <v>255</v>
      </c>
      <c r="AH285" s="94" t="e">
        <f>_xlfn.XLOOKUP(Table1[[#This Row],[Column1]],CTTT_Lotte!R:R,CTTT_Lotte!O:O)</f>
        <v>#N/A</v>
      </c>
    </row>
    <row r="286" spans="1:34" ht="25.5" customHeight="1" x14ac:dyDescent="0.2">
      <c r="A286" s="29" t="s">
        <v>10299</v>
      </c>
      <c r="B286" s="29" t="s">
        <v>355</v>
      </c>
      <c r="C286" s="35">
        <v>46066</v>
      </c>
      <c r="D286" s="29" t="s">
        <v>11177</v>
      </c>
      <c r="E286" s="35">
        <f t="shared" si="144"/>
        <v>46066</v>
      </c>
      <c r="F286" s="29">
        <v>255</v>
      </c>
      <c r="G286" s="29" t="s">
        <v>11179</v>
      </c>
      <c r="H286" s="36">
        <v>153965</v>
      </c>
      <c r="I286" s="59">
        <v>0</v>
      </c>
      <c r="J286" s="36">
        <v>0</v>
      </c>
      <c r="K286" s="36">
        <v>153965</v>
      </c>
      <c r="L286" s="60" t="s">
        <v>11005</v>
      </c>
      <c r="M286" s="6">
        <v>46063</v>
      </c>
      <c r="O286" s="33">
        <f>IF(Table1[[#This Row],[Phân loại]]="Tồn đầu kỳ",Table1[[#This Row],[Tổng giá trị]],0)</f>
        <v>0</v>
      </c>
      <c r="P286" s="7">
        <f>IF(Table1[[#This Row],[Số còn phải thu ĐK]]&lt;&gt;0,0,IF(Table1[[#This Row],[Phân loại]]="Bán hàng",Table1[[#This Row],[Tổng giá trị]],-Table1[[#This Row],[Tổng giá trị]]))</f>
        <v>-153965</v>
      </c>
      <c r="Q286" s="33">
        <f t="shared" ref="Q286:Q317" si="145">IF(M286&lt;&gt;"",IF(O286&lt;&gt;0,O286,P286),0)</f>
        <v>-153965</v>
      </c>
      <c r="R286" s="7">
        <f>Table1[[#This Row],[Số còn phải thu ĐK]]+Table1[[#This Row],[Giá Trị HD sau CK]]-Table1[[#This Row],[Số tiền đã thu]]</f>
        <v>0</v>
      </c>
      <c r="S286" s="6">
        <f>IF(Table1[[#This Row],[Ngày hóa đơn]]&lt;&gt;"",Table1[[#This Row],[Ngày hóa đơn]],IF(Table1[[#This Row],[Ngày hạch toán]]&lt;&gt;"",Table1[[#This Row],[Ngày hạch toán]],""))</f>
        <v>46066</v>
      </c>
      <c r="T286" s="7"/>
      <c r="U286" s="6">
        <f>IF(Table1[[#This Row],[Ngày tính CN]]="","",S286+T286)</f>
        <v>46066</v>
      </c>
      <c r="V286" s="33">
        <f ca="1">IF(Table1[[#This Row],[Hạn thanh toán]]="","",IF((U286-NOW())&lt;0,0,(U286-NOW())))</f>
        <v>0</v>
      </c>
      <c r="W286" s="33"/>
      <c r="X286" s="33" t="str">
        <f t="shared" ref="X286:X317" ca="1" si="146">IF(OR(U286="",R286=0),"",IF((U286-NOW())&lt;0,-(U286-NOW()),0))</f>
        <v/>
      </c>
      <c r="Y286" s="2" t="str">
        <f t="shared" ref="Y286:Y317" si="147">IF(R286=0,"Đã thanh toán",IF(X286="","",IF(X286&lt;=0,"Chưa đến hạn thanh toán",IF(X286&lt;=30,"Nợ quá hạn 30 ngày",IF(X286&lt;=60,"Nợ quá hạn từ 30 ngày đến 60 ngày",IF(X286&lt;=90,"Nợ quá hạn từ 60 ngày đến 90 ngày",IF(X286&lt;=120,"Nợ quá hạn từ 90 ngày đến 120 ngày","Nợ quá hạn hơn 120 ngày có khả năng mất thanh toán")))))))</f>
        <v>Đã thanh toán</v>
      </c>
      <c r="Z286" s="46">
        <f t="shared" si="142"/>
        <v>46066</v>
      </c>
      <c r="AA286" s="46">
        <f t="shared" si="143"/>
        <v>46063</v>
      </c>
      <c r="AD286" s="2" t="str">
        <f>VLOOKUP($A286,MA_KH!$A:$V,MA_KH!U$1,0)</f>
        <v>LOTTE</v>
      </c>
      <c r="AE286" s="2" t="str">
        <f>VLOOKUP($A286,MA_KH!$A:$V,MA_KH!V$1,0)</f>
        <v>CÔNG TY CỔ PHẦN TRUNG TÂM THƯƠNG MẠI LOTTE VIỆT NAM</v>
      </c>
      <c r="AF286" s="2" t="str">
        <f>VLOOKUP($A286,MA_KH!$A:$V,MA_KH!H$1,0)</f>
        <v>SG011</v>
      </c>
      <c r="AG286" s="96">
        <f>VALUE(Table1[[#This Row],[Số hóa đơn]])</f>
        <v>255</v>
      </c>
      <c r="AH286" s="94" t="e">
        <f>_xlfn.XLOOKUP(Table1[[#This Row],[Column1]],CTTT_Lotte!R:R,CTTT_Lotte!O:O)</f>
        <v>#N/A</v>
      </c>
    </row>
    <row r="287" spans="1:34" ht="25.5" customHeight="1" x14ac:dyDescent="0.2">
      <c r="A287" s="29" t="s">
        <v>10291</v>
      </c>
      <c r="B287" s="29" t="s">
        <v>511</v>
      </c>
      <c r="C287" s="35">
        <v>46066</v>
      </c>
      <c r="D287" s="29" t="s">
        <v>11180</v>
      </c>
      <c r="E287" s="35">
        <f t="shared" si="144"/>
        <v>46066</v>
      </c>
      <c r="F287" s="29">
        <v>254</v>
      </c>
      <c r="G287" s="29" t="s">
        <v>11181</v>
      </c>
      <c r="H287" s="36">
        <v>4502980</v>
      </c>
      <c r="I287" s="59">
        <v>0</v>
      </c>
      <c r="J287" s="36">
        <v>0</v>
      </c>
      <c r="K287" s="36">
        <v>4502980</v>
      </c>
      <c r="L287" s="60" t="s">
        <v>11005</v>
      </c>
      <c r="M287" s="6">
        <v>46063</v>
      </c>
      <c r="O287" s="33">
        <f>IF(Table1[[#This Row],[Phân loại]]="Tồn đầu kỳ",Table1[[#This Row],[Tổng giá trị]],0)</f>
        <v>0</v>
      </c>
      <c r="P287" s="7">
        <f>IF(Table1[[#This Row],[Số còn phải thu ĐK]]&lt;&gt;0,0,IF(Table1[[#This Row],[Phân loại]]="Bán hàng",Table1[[#This Row],[Tổng giá trị]],-Table1[[#This Row],[Tổng giá trị]]))</f>
        <v>-4502980</v>
      </c>
      <c r="Q287" s="33">
        <f t="shared" si="145"/>
        <v>-4502980</v>
      </c>
      <c r="R287" s="7">
        <f>Table1[[#This Row],[Số còn phải thu ĐK]]+Table1[[#This Row],[Giá Trị HD sau CK]]-Table1[[#This Row],[Số tiền đã thu]]</f>
        <v>0</v>
      </c>
      <c r="S287" s="6">
        <f>IF(Table1[[#This Row],[Ngày hóa đơn]]&lt;&gt;"",Table1[[#This Row],[Ngày hóa đơn]],IF(Table1[[#This Row],[Ngày hạch toán]]&lt;&gt;"",Table1[[#This Row],[Ngày hạch toán]],""))</f>
        <v>46066</v>
      </c>
      <c r="T287" s="7"/>
      <c r="U287" s="6">
        <f>IF(Table1[[#This Row],[Ngày tính CN]]="","",S287+T287)</f>
        <v>46066</v>
      </c>
      <c r="V287" s="33">
        <f ca="1">IF(Table1[[#This Row],[Hạn thanh toán]]="","",IF((U287-NOW())&lt;0,0,(U287-NOW())))</f>
        <v>0</v>
      </c>
      <c r="W287" s="33"/>
      <c r="X287" s="33" t="str">
        <f t="shared" ca="1" si="146"/>
        <v/>
      </c>
      <c r="Y287" s="2" t="str">
        <f t="shared" si="147"/>
        <v>Đã thanh toán</v>
      </c>
      <c r="Z287" s="46">
        <f t="shared" si="142"/>
        <v>46066</v>
      </c>
      <c r="AA287" s="46">
        <f t="shared" si="143"/>
        <v>46063</v>
      </c>
      <c r="AD287" s="2" t="str">
        <f>VLOOKUP($A287,MA_KH!$A:$V,MA_KH!U$1,0)</f>
        <v>LOTTE</v>
      </c>
      <c r="AE287" s="2" t="str">
        <f>VLOOKUP($A287,MA_KH!$A:$V,MA_KH!V$1,0)</f>
        <v>CÔNG TY CỔ PHẦN TRUNG TÂM THƯƠNG MẠI LOTTE VIỆT NAM</v>
      </c>
      <c r="AF287" s="2" t="str">
        <f>VLOOKUP($A287,MA_KH!$A:$V,MA_KH!H$1,0)</f>
        <v>SG023</v>
      </c>
      <c r="AG287" s="96">
        <f>VALUE(Table1[[#This Row],[Số hóa đơn]])</f>
        <v>254</v>
      </c>
      <c r="AH287" s="94" t="e">
        <f>_xlfn.XLOOKUP(Table1[[#This Row],[Column1]],CTTT_Lotte!R:R,CTTT_Lotte!O:O)</f>
        <v>#N/A</v>
      </c>
    </row>
    <row r="288" spans="1:34" ht="25.5" customHeight="1" x14ac:dyDescent="0.2">
      <c r="A288" s="29" t="s">
        <v>10291</v>
      </c>
      <c r="B288" s="29" t="s">
        <v>511</v>
      </c>
      <c r="C288" s="35">
        <v>46066</v>
      </c>
      <c r="D288" s="29" t="s">
        <v>11180</v>
      </c>
      <c r="E288" s="35">
        <f t="shared" si="144"/>
        <v>46066</v>
      </c>
      <c r="F288" s="29">
        <v>254</v>
      </c>
      <c r="G288" s="29" t="s">
        <v>11182</v>
      </c>
      <c r="H288" s="36">
        <v>360238</v>
      </c>
      <c r="I288" s="59">
        <v>0</v>
      </c>
      <c r="J288" s="36">
        <v>0</v>
      </c>
      <c r="K288" s="36">
        <v>360238</v>
      </c>
      <c r="L288" s="60" t="s">
        <v>11005</v>
      </c>
      <c r="M288" s="6">
        <v>46063</v>
      </c>
      <c r="O288" s="33">
        <f>IF(Table1[[#This Row],[Phân loại]]="Tồn đầu kỳ",Table1[[#This Row],[Tổng giá trị]],0)</f>
        <v>0</v>
      </c>
      <c r="P288" s="7">
        <f>IF(Table1[[#This Row],[Số còn phải thu ĐK]]&lt;&gt;0,0,IF(Table1[[#This Row],[Phân loại]]="Bán hàng",Table1[[#This Row],[Tổng giá trị]],-Table1[[#This Row],[Tổng giá trị]]))</f>
        <v>-360238</v>
      </c>
      <c r="Q288" s="33">
        <f t="shared" si="145"/>
        <v>-360238</v>
      </c>
      <c r="R288" s="7">
        <f>Table1[[#This Row],[Số còn phải thu ĐK]]+Table1[[#This Row],[Giá Trị HD sau CK]]-Table1[[#This Row],[Số tiền đã thu]]</f>
        <v>0</v>
      </c>
      <c r="S288" s="6">
        <f>IF(Table1[[#This Row],[Ngày hóa đơn]]&lt;&gt;"",Table1[[#This Row],[Ngày hóa đơn]],IF(Table1[[#This Row],[Ngày hạch toán]]&lt;&gt;"",Table1[[#This Row],[Ngày hạch toán]],""))</f>
        <v>46066</v>
      </c>
      <c r="T288" s="7"/>
      <c r="U288" s="6">
        <f>IF(Table1[[#This Row],[Ngày tính CN]]="","",S288+T288)</f>
        <v>46066</v>
      </c>
      <c r="V288" s="33">
        <f ca="1">IF(Table1[[#This Row],[Hạn thanh toán]]="","",IF((U288-NOW())&lt;0,0,(U288-NOW())))</f>
        <v>0</v>
      </c>
      <c r="W288" s="33"/>
      <c r="X288" s="33" t="str">
        <f t="shared" ca="1" si="146"/>
        <v/>
      </c>
      <c r="Y288" s="2" t="str">
        <f t="shared" si="147"/>
        <v>Đã thanh toán</v>
      </c>
      <c r="Z288" s="46">
        <f t="shared" si="142"/>
        <v>46066</v>
      </c>
      <c r="AA288" s="46">
        <f t="shared" si="143"/>
        <v>46063</v>
      </c>
      <c r="AD288" s="2" t="str">
        <f>VLOOKUP($A288,MA_KH!$A:$V,MA_KH!U$1,0)</f>
        <v>LOTTE</v>
      </c>
      <c r="AE288" s="2" t="str">
        <f>VLOOKUP($A288,MA_KH!$A:$V,MA_KH!V$1,0)</f>
        <v>CÔNG TY CỔ PHẦN TRUNG TÂM THƯƠNG MẠI LOTTE VIỆT NAM</v>
      </c>
      <c r="AF288" s="2" t="str">
        <f>VLOOKUP($A288,MA_KH!$A:$V,MA_KH!H$1,0)</f>
        <v>SG023</v>
      </c>
      <c r="AG288" s="96">
        <f>VALUE(Table1[[#This Row],[Số hóa đơn]])</f>
        <v>254</v>
      </c>
      <c r="AH288" s="94" t="e">
        <f>_xlfn.XLOOKUP(Table1[[#This Row],[Column1]],CTTT_Lotte!R:R,CTTT_Lotte!O:O)</f>
        <v>#N/A</v>
      </c>
    </row>
    <row r="289" spans="1:34" ht="25.5" customHeight="1" x14ac:dyDescent="0.2">
      <c r="A289" s="29" t="s">
        <v>10288</v>
      </c>
      <c r="B289" s="29" t="s">
        <v>683</v>
      </c>
      <c r="C289" s="35">
        <v>46066</v>
      </c>
      <c r="D289" s="29" t="s">
        <v>11183</v>
      </c>
      <c r="E289" s="35">
        <f t="shared" si="144"/>
        <v>46066</v>
      </c>
      <c r="F289" s="29">
        <v>253</v>
      </c>
      <c r="G289" s="29" t="s">
        <v>11184</v>
      </c>
      <c r="H289" s="36">
        <v>341623</v>
      </c>
      <c r="I289" s="59">
        <v>0</v>
      </c>
      <c r="J289" s="36">
        <v>0</v>
      </c>
      <c r="K289" s="36">
        <v>341623</v>
      </c>
      <c r="L289" s="60" t="s">
        <v>11005</v>
      </c>
      <c r="M289" s="6">
        <v>46063</v>
      </c>
      <c r="O289" s="33">
        <f>IF(Table1[[#This Row],[Phân loại]]="Tồn đầu kỳ",Table1[[#This Row],[Tổng giá trị]],0)</f>
        <v>0</v>
      </c>
      <c r="P289" s="7">
        <f>IF(Table1[[#This Row],[Số còn phải thu ĐK]]&lt;&gt;0,0,IF(Table1[[#This Row],[Phân loại]]="Bán hàng",Table1[[#This Row],[Tổng giá trị]],-Table1[[#This Row],[Tổng giá trị]]))</f>
        <v>-341623</v>
      </c>
      <c r="Q289" s="33">
        <f t="shared" si="145"/>
        <v>-341623</v>
      </c>
      <c r="R289" s="7">
        <f>Table1[[#This Row],[Số còn phải thu ĐK]]+Table1[[#This Row],[Giá Trị HD sau CK]]-Table1[[#This Row],[Số tiền đã thu]]</f>
        <v>0</v>
      </c>
      <c r="S289" s="6">
        <f>IF(Table1[[#This Row],[Ngày hóa đơn]]&lt;&gt;"",Table1[[#This Row],[Ngày hóa đơn]],IF(Table1[[#This Row],[Ngày hạch toán]]&lt;&gt;"",Table1[[#This Row],[Ngày hạch toán]],""))</f>
        <v>46066</v>
      </c>
      <c r="T289" s="7"/>
      <c r="U289" s="6">
        <f>IF(Table1[[#This Row],[Ngày tính CN]]="","",S289+T289)</f>
        <v>46066</v>
      </c>
      <c r="V289" s="33">
        <f ca="1">IF(Table1[[#This Row],[Hạn thanh toán]]="","",IF((U289-NOW())&lt;0,0,(U289-NOW())))</f>
        <v>0</v>
      </c>
      <c r="W289" s="33"/>
      <c r="X289" s="33" t="str">
        <f t="shared" ca="1" si="146"/>
        <v/>
      </c>
      <c r="Y289" s="2" t="str">
        <f t="shared" si="147"/>
        <v>Đã thanh toán</v>
      </c>
      <c r="Z289" s="46">
        <f t="shared" si="142"/>
        <v>46066</v>
      </c>
      <c r="AA289" s="46">
        <f t="shared" si="143"/>
        <v>46063</v>
      </c>
      <c r="AD289" s="2" t="str">
        <f>VLOOKUP($A289,MA_KH!$A:$V,MA_KH!U$1,0)</f>
        <v>LOTTE</v>
      </c>
      <c r="AE289" s="2" t="str">
        <f>VLOOKUP($A289,MA_KH!$A:$V,MA_KH!V$1,0)</f>
        <v>CÔNG TY CỔ PHẦN TRUNG TÂM THƯƠNG MẠI LOTTE VIỆT NAM</v>
      </c>
      <c r="AF289" s="2" t="str">
        <f>VLOOKUP($A289,MA_KH!$A:$V,MA_KH!H$1,0)</f>
        <v>SG011</v>
      </c>
      <c r="AG289" s="96">
        <f>VALUE(Table1[[#This Row],[Số hóa đơn]])</f>
        <v>253</v>
      </c>
      <c r="AH289" s="94" t="e">
        <f>_xlfn.XLOOKUP(Table1[[#This Row],[Column1]],CTTT_Lotte!R:R,CTTT_Lotte!O:O)</f>
        <v>#N/A</v>
      </c>
    </row>
    <row r="290" spans="1:34" ht="25.5" customHeight="1" x14ac:dyDescent="0.2">
      <c r="A290" s="29" t="s">
        <v>10288</v>
      </c>
      <c r="B290" s="29" t="s">
        <v>683</v>
      </c>
      <c r="C290" s="35">
        <v>46066</v>
      </c>
      <c r="D290" s="29" t="s">
        <v>11183</v>
      </c>
      <c r="E290" s="35">
        <f t="shared" si="144"/>
        <v>46066</v>
      </c>
      <c r="F290" s="29">
        <v>253</v>
      </c>
      <c r="G290" s="29" t="s">
        <v>11185</v>
      </c>
      <c r="H290" s="36">
        <v>27330</v>
      </c>
      <c r="I290" s="59">
        <v>0</v>
      </c>
      <c r="J290" s="36">
        <v>0</v>
      </c>
      <c r="K290" s="36">
        <v>27330</v>
      </c>
      <c r="L290" s="60" t="s">
        <v>11005</v>
      </c>
      <c r="M290" s="6">
        <v>46063</v>
      </c>
      <c r="O290" s="33">
        <f>IF(Table1[[#This Row],[Phân loại]]="Tồn đầu kỳ",Table1[[#This Row],[Tổng giá trị]],0)</f>
        <v>0</v>
      </c>
      <c r="P290" s="7">
        <f>IF(Table1[[#This Row],[Số còn phải thu ĐK]]&lt;&gt;0,0,IF(Table1[[#This Row],[Phân loại]]="Bán hàng",Table1[[#This Row],[Tổng giá trị]],-Table1[[#This Row],[Tổng giá trị]]))</f>
        <v>-27330</v>
      </c>
      <c r="Q290" s="33">
        <f t="shared" si="145"/>
        <v>-27330</v>
      </c>
      <c r="R290" s="7">
        <f>Table1[[#This Row],[Số còn phải thu ĐK]]+Table1[[#This Row],[Giá Trị HD sau CK]]-Table1[[#This Row],[Số tiền đã thu]]</f>
        <v>0</v>
      </c>
      <c r="S290" s="6">
        <f>IF(Table1[[#This Row],[Ngày hóa đơn]]&lt;&gt;"",Table1[[#This Row],[Ngày hóa đơn]],IF(Table1[[#This Row],[Ngày hạch toán]]&lt;&gt;"",Table1[[#This Row],[Ngày hạch toán]],""))</f>
        <v>46066</v>
      </c>
      <c r="T290" s="7"/>
      <c r="U290" s="6">
        <f>IF(Table1[[#This Row],[Ngày tính CN]]="","",S290+T290)</f>
        <v>46066</v>
      </c>
      <c r="V290" s="33">
        <f ca="1">IF(Table1[[#This Row],[Hạn thanh toán]]="","",IF((U290-NOW())&lt;0,0,(U290-NOW())))</f>
        <v>0</v>
      </c>
      <c r="W290" s="33"/>
      <c r="X290" s="33" t="str">
        <f t="shared" ca="1" si="146"/>
        <v/>
      </c>
      <c r="Y290" s="2" t="str">
        <f t="shared" si="147"/>
        <v>Đã thanh toán</v>
      </c>
      <c r="Z290" s="46">
        <f t="shared" si="142"/>
        <v>46066</v>
      </c>
      <c r="AA290" s="46">
        <f t="shared" si="143"/>
        <v>46063</v>
      </c>
      <c r="AD290" s="2" t="str">
        <f>VLOOKUP($A290,MA_KH!$A:$V,MA_KH!U$1,0)</f>
        <v>LOTTE</v>
      </c>
      <c r="AE290" s="2" t="str">
        <f>VLOOKUP($A290,MA_KH!$A:$V,MA_KH!V$1,0)</f>
        <v>CÔNG TY CỔ PHẦN TRUNG TÂM THƯƠNG MẠI LOTTE VIỆT NAM</v>
      </c>
      <c r="AF290" s="2" t="str">
        <f>VLOOKUP($A290,MA_KH!$A:$V,MA_KH!H$1,0)</f>
        <v>SG011</v>
      </c>
      <c r="AG290" s="96">
        <f>VALUE(Table1[[#This Row],[Số hóa đơn]])</f>
        <v>253</v>
      </c>
      <c r="AH290" s="94" t="e">
        <f>_xlfn.XLOOKUP(Table1[[#This Row],[Column1]],CTTT_Lotte!R:R,CTTT_Lotte!O:O)</f>
        <v>#N/A</v>
      </c>
    </row>
    <row r="291" spans="1:34" ht="25.5" customHeight="1" x14ac:dyDescent="0.2">
      <c r="A291" s="29" t="s">
        <v>10294</v>
      </c>
      <c r="B291" s="29" t="s">
        <v>481</v>
      </c>
      <c r="C291" s="35">
        <v>46066</v>
      </c>
      <c r="D291" s="29" t="s">
        <v>11186</v>
      </c>
      <c r="E291" s="35">
        <f t="shared" si="144"/>
        <v>46066</v>
      </c>
      <c r="F291" s="29">
        <v>252</v>
      </c>
      <c r="G291" s="29" t="s">
        <v>11187</v>
      </c>
      <c r="H291" s="36">
        <v>356591</v>
      </c>
      <c r="I291" s="59">
        <v>0</v>
      </c>
      <c r="J291" s="36">
        <v>0</v>
      </c>
      <c r="K291" s="36">
        <v>356591</v>
      </c>
      <c r="L291" s="60" t="s">
        <v>11005</v>
      </c>
      <c r="M291" s="6">
        <v>46063</v>
      </c>
      <c r="O291" s="33">
        <f>IF(Table1[[#This Row],[Phân loại]]="Tồn đầu kỳ",Table1[[#This Row],[Tổng giá trị]],0)</f>
        <v>0</v>
      </c>
      <c r="P291" s="7">
        <f>IF(Table1[[#This Row],[Số còn phải thu ĐK]]&lt;&gt;0,0,IF(Table1[[#This Row],[Phân loại]]="Bán hàng",Table1[[#This Row],[Tổng giá trị]],-Table1[[#This Row],[Tổng giá trị]]))</f>
        <v>-356591</v>
      </c>
      <c r="Q291" s="33">
        <f t="shared" si="145"/>
        <v>-356591</v>
      </c>
      <c r="R291" s="7">
        <f>Table1[[#This Row],[Số còn phải thu ĐK]]+Table1[[#This Row],[Giá Trị HD sau CK]]-Table1[[#This Row],[Số tiền đã thu]]</f>
        <v>0</v>
      </c>
      <c r="S291" s="6">
        <f>IF(Table1[[#This Row],[Ngày hóa đơn]]&lt;&gt;"",Table1[[#This Row],[Ngày hóa đơn]],IF(Table1[[#This Row],[Ngày hạch toán]]&lt;&gt;"",Table1[[#This Row],[Ngày hạch toán]],""))</f>
        <v>46066</v>
      </c>
      <c r="T291" s="7"/>
      <c r="U291" s="6">
        <f>IF(Table1[[#This Row],[Ngày tính CN]]="","",S291+T291)</f>
        <v>46066</v>
      </c>
      <c r="V291" s="33">
        <f ca="1">IF(Table1[[#This Row],[Hạn thanh toán]]="","",IF((U291-NOW())&lt;0,0,(U291-NOW())))</f>
        <v>0</v>
      </c>
      <c r="W291" s="33"/>
      <c r="X291" s="33" t="str">
        <f t="shared" ca="1" si="146"/>
        <v/>
      </c>
      <c r="Y291" s="2" t="str">
        <f t="shared" si="147"/>
        <v>Đã thanh toán</v>
      </c>
      <c r="Z291" s="46">
        <f t="shared" si="142"/>
        <v>46066</v>
      </c>
      <c r="AA291" s="46">
        <f t="shared" si="143"/>
        <v>46063</v>
      </c>
      <c r="AD291" s="2" t="str">
        <f>VLOOKUP($A291,MA_KH!$A:$V,MA_KH!U$1,0)</f>
        <v>LOTTE</v>
      </c>
      <c r="AE291" s="2" t="str">
        <f>VLOOKUP($A291,MA_KH!$A:$V,MA_KH!V$1,0)</f>
        <v>CÔNG TY CỔ PHẦN TRUNG TÂM THƯƠNG MẠI LOTTE VIỆT NAM</v>
      </c>
      <c r="AF291" s="2" t="str">
        <f>VLOOKUP($A291,MA_KH!$A:$V,MA_KH!H$1,0)</f>
        <v>SG039</v>
      </c>
      <c r="AG291" s="96">
        <f>VALUE(Table1[[#This Row],[Số hóa đơn]])</f>
        <v>252</v>
      </c>
      <c r="AH291" s="94" t="e">
        <f>_xlfn.XLOOKUP(Table1[[#This Row],[Column1]],CTTT_Lotte!R:R,CTTT_Lotte!O:O)</f>
        <v>#N/A</v>
      </c>
    </row>
    <row r="292" spans="1:34" ht="25.5" customHeight="1" x14ac:dyDescent="0.2">
      <c r="A292" s="29" t="s">
        <v>10294</v>
      </c>
      <c r="B292" s="29" t="s">
        <v>481</v>
      </c>
      <c r="C292" s="35">
        <v>46066</v>
      </c>
      <c r="D292" s="29" t="s">
        <v>11186</v>
      </c>
      <c r="E292" s="35">
        <f t="shared" si="144"/>
        <v>46066</v>
      </c>
      <c r="F292" s="29">
        <v>252</v>
      </c>
      <c r="G292" s="29" t="s">
        <v>11188</v>
      </c>
      <c r="H292" s="36">
        <v>28527</v>
      </c>
      <c r="I292" s="59">
        <v>0</v>
      </c>
      <c r="J292" s="36">
        <v>0</v>
      </c>
      <c r="K292" s="36">
        <v>28527</v>
      </c>
      <c r="L292" s="60" t="s">
        <v>11005</v>
      </c>
      <c r="M292" s="6">
        <v>46063</v>
      </c>
      <c r="O292" s="33">
        <f>IF(Table1[[#This Row],[Phân loại]]="Tồn đầu kỳ",Table1[[#This Row],[Tổng giá trị]],0)</f>
        <v>0</v>
      </c>
      <c r="P292" s="7">
        <f>IF(Table1[[#This Row],[Số còn phải thu ĐK]]&lt;&gt;0,0,IF(Table1[[#This Row],[Phân loại]]="Bán hàng",Table1[[#This Row],[Tổng giá trị]],-Table1[[#This Row],[Tổng giá trị]]))</f>
        <v>-28527</v>
      </c>
      <c r="Q292" s="33">
        <f t="shared" si="145"/>
        <v>-28527</v>
      </c>
      <c r="R292" s="7">
        <f>Table1[[#This Row],[Số còn phải thu ĐK]]+Table1[[#This Row],[Giá Trị HD sau CK]]-Table1[[#This Row],[Số tiền đã thu]]</f>
        <v>0</v>
      </c>
      <c r="S292" s="6">
        <f>IF(Table1[[#This Row],[Ngày hóa đơn]]&lt;&gt;"",Table1[[#This Row],[Ngày hóa đơn]],IF(Table1[[#This Row],[Ngày hạch toán]]&lt;&gt;"",Table1[[#This Row],[Ngày hạch toán]],""))</f>
        <v>46066</v>
      </c>
      <c r="T292" s="7"/>
      <c r="U292" s="6">
        <f>IF(Table1[[#This Row],[Ngày tính CN]]="","",S292+T292)</f>
        <v>46066</v>
      </c>
      <c r="V292" s="33">
        <f ca="1">IF(Table1[[#This Row],[Hạn thanh toán]]="","",IF((U292-NOW())&lt;0,0,(U292-NOW())))</f>
        <v>0</v>
      </c>
      <c r="W292" s="33"/>
      <c r="X292" s="33" t="str">
        <f t="shared" ca="1" si="146"/>
        <v/>
      </c>
      <c r="Y292" s="2" t="str">
        <f t="shared" si="147"/>
        <v>Đã thanh toán</v>
      </c>
      <c r="Z292" s="46">
        <f t="shared" si="142"/>
        <v>46066</v>
      </c>
      <c r="AA292" s="46">
        <f t="shared" si="143"/>
        <v>46063</v>
      </c>
      <c r="AD292" s="2" t="str">
        <f>VLOOKUP($A292,MA_KH!$A:$V,MA_KH!U$1,0)</f>
        <v>LOTTE</v>
      </c>
      <c r="AE292" s="2" t="str">
        <f>VLOOKUP($A292,MA_KH!$A:$V,MA_KH!V$1,0)</f>
        <v>CÔNG TY CỔ PHẦN TRUNG TÂM THƯƠNG MẠI LOTTE VIỆT NAM</v>
      </c>
      <c r="AF292" s="2" t="str">
        <f>VLOOKUP($A292,MA_KH!$A:$V,MA_KH!H$1,0)</f>
        <v>SG039</v>
      </c>
      <c r="AG292" s="96">
        <f>VALUE(Table1[[#This Row],[Số hóa đơn]])</f>
        <v>252</v>
      </c>
      <c r="AH292" s="94" t="e">
        <f>_xlfn.XLOOKUP(Table1[[#This Row],[Column1]],CTTT_Lotte!R:R,CTTT_Lotte!O:O)</f>
        <v>#N/A</v>
      </c>
    </row>
    <row r="293" spans="1:34" ht="25.5" customHeight="1" x14ac:dyDescent="0.2">
      <c r="A293" s="29" t="s">
        <v>10301</v>
      </c>
      <c r="B293" s="29" t="s">
        <v>463</v>
      </c>
      <c r="C293" s="35">
        <v>46066</v>
      </c>
      <c r="D293" s="29" t="s">
        <v>11189</v>
      </c>
      <c r="E293" s="35">
        <f t="shared" si="144"/>
        <v>46066</v>
      </c>
      <c r="F293" s="29">
        <v>251</v>
      </c>
      <c r="G293" s="29" t="s">
        <v>11190</v>
      </c>
      <c r="H293" s="36">
        <v>1522501</v>
      </c>
      <c r="I293" s="59">
        <v>0</v>
      </c>
      <c r="J293" s="36">
        <v>0</v>
      </c>
      <c r="K293" s="36">
        <v>1522501</v>
      </c>
      <c r="L293" s="60" t="s">
        <v>11005</v>
      </c>
      <c r="M293" s="6">
        <v>46063</v>
      </c>
      <c r="O293" s="33">
        <f>IF(Table1[[#This Row],[Phân loại]]="Tồn đầu kỳ",Table1[[#This Row],[Tổng giá trị]],0)</f>
        <v>0</v>
      </c>
      <c r="P293" s="7">
        <f>IF(Table1[[#This Row],[Số còn phải thu ĐK]]&lt;&gt;0,0,IF(Table1[[#This Row],[Phân loại]]="Bán hàng",Table1[[#This Row],[Tổng giá trị]],-Table1[[#This Row],[Tổng giá trị]]))</f>
        <v>-1522501</v>
      </c>
      <c r="Q293" s="33">
        <f t="shared" si="145"/>
        <v>-1522501</v>
      </c>
      <c r="R293" s="7">
        <f>Table1[[#This Row],[Số còn phải thu ĐK]]+Table1[[#This Row],[Giá Trị HD sau CK]]-Table1[[#This Row],[Số tiền đã thu]]</f>
        <v>0</v>
      </c>
      <c r="S293" s="6">
        <f>IF(Table1[[#This Row],[Ngày hóa đơn]]&lt;&gt;"",Table1[[#This Row],[Ngày hóa đơn]],IF(Table1[[#This Row],[Ngày hạch toán]]&lt;&gt;"",Table1[[#This Row],[Ngày hạch toán]],""))</f>
        <v>46066</v>
      </c>
      <c r="T293" s="7"/>
      <c r="U293" s="6">
        <f>IF(Table1[[#This Row],[Ngày tính CN]]="","",S293+T293)</f>
        <v>46066</v>
      </c>
      <c r="V293" s="33">
        <f ca="1">IF(Table1[[#This Row],[Hạn thanh toán]]="","",IF((U293-NOW())&lt;0,0,(U293-NOW())))</f>
        <v>0</v>
      </c>
      <c r="W293" s="33"/>
      <c r="X293" s="33" t="str">
        <f t="shared" ca="1" si="146"/>
        <v/>
      </c>
      <c r="Y293" s="2" t="str">
        <f t="shared" si="147"/>
        <v>Đã thanh toán</v>
      </c>
      <c r="Z293" s="46">
        <f t="shared" si="142"/>
        <v>46066</v>
      </c>
      <c r="AA293" s="46">
        <f t="shared" si="143"/>
        <v>46063</v>
      </c>
      <c r="AD293" s="2" t="str">
        <f>VLOOKUP($A293,MA_KH!$A:$V,MA_KH!U$1,0)</f>
        <v>LOTTE</v>
      </c>
      <c r="AE293" s="2" t="str">
        <f>VLOOKUP($A293,MA_KH!$A:$V,MA_KH!V$1,0)</f>
        <v>CÔNG TY CỔ PHẦN TRUNG TÂM THƯƠNG MẠI LOTTE VIỆT NAM</v>
      </c>
      <c r="AF293" s="2" t="str">
        <f>VLOOKUP($A293,MA_KH!$A:$V,MA_KH!H$1,0)</f>
        <v>SG002</v>
      </c>
      <c r="AG293" s="96">
        <f>VALUE(Table1[[#This Row],[Số hóa đơn]])</f>
        <v>251</v>
      </c>
      <c r="AH293" s="94" t="e">
        <f>_xlfn.XLOOKUP(Table1[[#This Row],[Column1]],CTTT_Lotte!R:R,CTTT_Lotte!O:O)</f>
        <v>#N/A</v>
      </c>
    </row>
    <row r="294" spans="1:34" ht="25.5" customHeight="1" x14ac:dyDescent="0.2">
      <c r="A294" s="29" t="s">
        <v>10301</v>
      </c>
      <c r="B294" s="29" t="s">
        <v>463</v>
      </c>
      <c r="C294" s="35">
        <v>46066</v>
      </c>
      <c r="D294" s="29" t="s">
        <v>11189</v>
      </c>
      <c r="E294" s="35">
        <f t="shared" si="144"/>
        <v>46066</v>
      </c>
      <c r="F294" s="29">
        <v>251</v>
      </c>
      <c r="G294" s="29" t="s">
        <v>11191</v>
      </c>
      <c r="H294" s="36">
        <v>121800</v>
      </c>
      <c r="I294" s="59">
        <v>0</v>
      </c>
      <c r="J294" s="36">
        <v>0</v>
      </c>
      <c r="K294" s="36">
        <v>121800</v>
      </c>
      <c r="L294" s="60" t="s">
        <v>11005</v>
      </c>
      <c r="M294" s="6">
        <v>46063</v>
      </c>
      <c r="O294" s="33">
        <f>IF(Table1[[#This Row],[Phân loại]]="Tồn đầu kỳ",Table1[[#This Row],[Tổng giá trị]],0)</f>
        <v>0</v>
      </c>
      <c r="P294" s="7">
        <f>IF(Table1[[#This Row],[Số còn phải thu ĐK]]&lt;&gt;0,0,IF(Table1[[#This Row],[Phân loại]]="Bán hàng",Table1[[#This Row],[Tổng giá trị]],-Table1[[#This Row],[Tổng giá trị]]))</f>
        <v>-121800</v>
      </c>
      <c r="Q294" s="33">
        <f t="shared" si="145"/>
        <v>-121800</v>
      </c>
      <c r="R294" s="7">
        <f>Table1[[#This Row],[Số còn phải thu ĐK]]+Table1[[#This Row],[Giá Trị HD sau CK]]-Table1[[#This Row],[Số tiền đã thu]]</f>
        <v>0</v>
      </c>
      <c r="S294" s="6">
        <f>IF(Table1[[#This Row],[Ngày hóa đơn]]&lt;&gt;"",Table1[[#This Row],[Ngày hóa đơn]],IF(Table1[[#This Row],[Ngày hạch toán]]&lt;&gt;"",Table1[[#This Row],[Ngày hạch toán]],""))</f>
        <v>46066</v>
      </c>
      <c r="T294" s="7"/>
      <c r="U294" s="6">
        <f>IF(Table1[[#This Row],[Ngày tính CN]]="","",S294+T294)</f>
        <v>46066</v>
      </c>
      <c r="V294" s="33">
        <f ca="1">IF(Table1[[#This Row],[Hạn thanh toán]]="","",IF((U294-NOW())&lt;0,0,(U294-NOW())))</f>
        <v>0</v>
      </c>
      <c r="W294" s="33"/>
      <c r="X294" s="33" t="str">
        <f t="shared" ca="1" si="146"/>
        <v/>
      </c>
      <c r="Y294" s="2" t="str">
        <f t="shared" si="147"/>
        <v>Đã thanh toán</v>
      </c>
      <c r="Z294" s="46">
        <f t="shared" si="142"/>
        <v>46066</v>
      </c>
      <c r="AA294" s="46">
        <f t="shared" si="143"/>
        <v>46063</v>
      </c>
      <c r="AD294" s="2" t="str">
        <f>VLOOKUP($A294,MA_KH!$A:$V,MA_KH!U$1,0)</f>
        <v>LOTTE</v>
      </c>
      <c r="AE294" s="2" t="str">
        <f>VLOOKUP($A294,MA_KH!$A:$V,MA_KH!V$1,0)</f>
        <v>CÔNG TY CỔ PHẦN TRUNG TÂM THƯƠNG MẠI LOTTE VIỆT NAM</v>
      </c>
      <c r="AF294" s="2" t="str">
        <f>VLOOKUP($A294,MA_KH!$A:$V,MA_KH!H$1,0)</f>
        <v>SG002</v>
      </c>
      <c r="AG294" s="96">
        <f>VALUE(Table1[[#This Row],[Số hóa đơn]])</f>
        <v>251</v>
      </c>
      <c r="AH294" s="94" t="e">
        <f>_xlfn.XLOOKUP(Table1[[#This Row],[Column1]],CTTT_Lotte!R:R,CTTT_Lotte!O:O)</f>
        <v>#N/A</v>
      </c>
    </row>
    <row r="295" spans="1:34" ht="25.5" customHeight="1" x14ac:dyDescent="0.2">
      <c r="A295" s="29" t="s">
        <v>10287</v>
      </c>
      <c r="B295" s="29" t="s">
        <v>612</v>
      </c>
      <c r="C295" s="35">
        <v>46066</v>
      </c>
      <c r="D295" s="29" t="s">
        <v>11192</v>
      </c>
      <c r="E295" s="35">
        <f t="shared" si="144"/>
        <v>46066</v>
      </c>
      <c r="F295" s="29">
        <v>249</v>
      </c>
      <c r="G295" s="29" t="s">
        <v>11193</v>
      </c>
      <c r="H295" s="36">
        <v>820278</v>
      </c>
      <c r="I295" s="59">
        <v>0</v>
      </c>
      <c r="J295" s="36">
        <v>0</v>
      </c>
      <c r="K295" s="36">
        <v>820278</v>
      </c>
      <c r="L295" s="60" t="s">
        <v>11005</v>
      </c>
      <c r="M295" s="6">
        <v>46063</v>
      </c>
      <c r="O295" s="33">
        <f>IF(Table1[[#This Row],[Phân loại]]="Tồn đầu kỳ",Table1[[#This Row],[Tổng giá trị]],0)</f>
        <v>0</v>
      </c>
      <c r="P295" s="7">
        <f>IF(Table1[[#This Row],[Số còn phải thu ĐK]]&lt;&gt;0,0,IF(Table1[[#This Row],[Phân loại]]="Bán hàng",Table1[[#This Row],[Tổng giá trị]],-Table1[[#This Row],[Tổng giá trị]]))</f>
        <v>-820278</v>
      </c>
      <c r="Q295" s="33">
        <f t="shared" si="145"/>
        <v>-820278</v>
      </c>
      <c r="R295" s="7">
        <f>Table1[[#This Row],[Số còn phải thu ĐK]]+Table1[[#This Row],[Giá Trị HD sau CK]]-Table1[[#This Row],[Số tiền đã thu]]</f>
        <v>0</v>
      </c>
      <c r="S295" s="6">
        <f>IF(Table1[[#This Row],[Ngày hóa đơn]]&lt;&gt;"",Table1[[#This Row],[Ngày hóa đơn]],IF(Table1[[#This Row],[Ngày hạch toán]]&lt;&gt;"",Table1[[#This Row],[Ngày hạch toán]],""))</f>
        <v>46066</v>
      </c>
      <c r="T295" s="7"/>
      <c r="U295" s="6">
        <f>IF(Table1[[#This Row],[Ngày tính CN]]="","",S295+T295)</f>
        <v>46066</v>
      </c>
      <c r="V295" s="33">
        <f ca="1">IF(Table1[[#This Row],[Hạn thanh toán]]="","",IF((U295-NOW())&lt;0,0,(U295-NOW())))</f>
        <v>0</v>
      </c>
      <c r="W295" s="33"/>
      <c r="X295" s="33" t="str">
        <f t="shared" ca="1" si="146"/>
        <v/>
      </c>
      <c r="Y295" s="2" t="str">
        <f t="shared" si="147"/>
        <v>Đã thanh toán</v>
      </c>
      <c r="Z295" s="46">
        <f t="shared" si="142"/>
        <v>46066</v>
      </c>
      <c r="AA295" s="46">
        <f t="shared" si="143"/>
        <v>46063</v>
      </c>
      <c r="AD295" s="2" t="str">
        <f>VLOOKUP($A295,MA_KH!$A:$V,MA_KH!U$1,0)</f>
        <v>LOTTE</v>
      </c>
      <c r="AE295" s="2" t="str">
        <f>VLOOKUP($A295,MA_KH!$A:$V,MA_KH!V$1,0)</f>
        <v>CÔNG TY CỔ PHẦN TRUNG TÂM THƯƠNG MẠI LOTTE VIỆT NAM</v>
      </c>
      <c r="AF295" s="2" t="str">
        <f>VLOOKUP($A295,MA_KH!$A:$V,MA_KH!H$1,0)</f>
        <v>SG011</v>
      </c>
      <c r="AG295" s="96">
        <f>VALUE(Table1[[#This Row],[Số hóa đơn]])</f>
        <v>249</v>
      </c>
      <c r="AH295" s="94" t="e">
        <f>_xlfn.XLOOKUP(Table1[[#This Row],[Column1]],CTTT_Lotte!R:R,CTTT_Lotte!O:O)</f>
        <v>#N/A</v>
      </c>
    </row>
    <row r="296" spans="1:34" ht="25.5" customHeight="1" x14ac:dyDescent="0.2">
      <c r="A296" s="29" t="s">
        <v>10287</v>
      </c>
      <c r="B296" s="29" t="s">
        <v>612</v>
      </c>
      <c r="C296" s="35">
        <v>46066</v>
      </c>
      <c r="D296" s="29" t="s">
        <v>11192</v>
      </c>
      <c r="E296" s="35">
        <f t="shared" si="144"/>
        <v>46066</v>
      </c>
      <c r="F296" s="29">
        <v>249</v>
      </c>
      <c r="G296" s="29" t="s">
        <v>11194</v>
      </c>
      <c r="H296" s="36">
        <v>65622</v>
      </c>
      <c r="I296" s="59">
        <v>0</v>
      </c>
      <c r="J296" s="36">
        <v>0</v>
      </c>
      <c r="K296" s="36">
        <v>65622</v>
      </c>
      <c r="L296" s="60" t="s">
        <v>11005</v>
      </c>
      <c r="M296" s="6">
        <v>46063</v>
      </c>
      <c r="O296" s="33">
        <f>IF(Table1[[#This Row],[Phân loại]]="Tồn đầu kỳ",Table1[[#This Row],[Tổng giá trị]],0)</f>
        <v>0</v>
      </c>
      <c r="P296" s="7">
        <f>IF(Table1[[#This Row],[Số còn phải thu ĐK]]&lt;&gt;0,0,IF(Table1[[#This Row],[Phân loại]]="Bán hàng",Table1[[#This Row],[Tổng giá trị]],-Table1[[#This Row],[Tổng giá trị]]))</f>
        <v>-65622</v>
      </c>
      <c r="Q296" s="33">
        <f t="shared" si="145"/>
        <v>-65622</v>
      </c>
      <c r="R296" s="7">
        <f>Table1[[#This Row],[Số còn phải thu ĐK]]+Table1[[#This Row],[Giá Trị HD sau CK]]-Table1[[#This Row],[Số tiền đã thu]]</f>
        <v>0</v>
      </c>
      <c r="S296" s="6">
        <f>IF(Table1[[#This Row],[Ngày hóa đơn]]&lt;&gt;"",Table1[[#This Row],[Ngày hóa đơn]],IF(Table1[[#This Row],[Ngày hạch toán]]&lt;&gt;"",Table1[[#This Row],[Ngày hạch toán]],""))</f>
        <v>46066</v>
      </c>
      <c r="T296" s="7"/>
      <c r="U296" s="6">
        <f>IF(Table1[[#This Row],[Ngày tính CN]]="","",S296+T296)</f>
        <v>46066</v>
      </c>
      <c r="V296" s="33">
        <f ca="1">IF(Table1[[#This Row],[Hạn thanh toán]]="","",IF((U296-NOW())&lt;0,0,(U296-NOW())))</f>
        <v>0</v>
      </c>
      <c r="W296" s="33"/>
      <c r="X296" s="33" t="str">
        <f t="shared" ca="1" si="146"/>
        <v/>
      </c>
      <c r="Y296" s="2" t="str">
        <f t="shared" si="147"/>
        <v>Đã thanh toán</v>
      </c>
      <c r="Z296" s="46">
        <f t="shared" si="142"/>
        <v>46066</v>
      </c>
      <c r="AA296" s="46">
        <f t="shared" si="143"/>
        <v>46063</v>
      </c>
      <c r="AD296" s="2" t="str">
        <f>VLOOKUP($A296,MA_KH!$A:$V,MA_KH!U$1,0)</f>
        <v>LOTTE</v>
      </c>
      <c r="AE296" s="2" t="str">
        <f>VLOOKUP($A296,MA_KH!$A:$V,MA_KH!V$1,0)</f>
        <v>CÔNG TY CỔ PHẦN TRUNG TÂM THƯƠNG MẠI LOTTE VIỆT NAM</v>
      </c>
      <c r="AF296" s="2" t="str">
        <f>VLOOKUP($A296,MA_KH!$A:$V,MA_KH!H$1,0)</f>
        <v>SG011</v>
      </c>
      <c r="AG296" s="96">
        <f>VALUE(Table1[[#This Row],[Số hóa đơn]])</f>
        <v>249</v>
      </c>
      <c r="AH296" s="94" t="e">
        <f>_xlfn.XLOOKUP(Table1[[#This Row],[Column1]],CTTT_Lotte!R:R,CTTT_Lotte!O:O)</f>
        <v>#N/A</v>
      </c>
    </row>
    <row r="297" spans="1:34" ht="25.5" customHeight="1" x14ac:dyDescent="0.2">
      <c r="A297" s="29" t="s">
        <v>10286</v>
      </c>
      <c r="B297" s="29" t="s">
        <v>616</v>
      </c>
      <c r="C297" s="35">
        <v>46066</v>
      </c>
      <c r="D297" s="29" t="s">
        <v>11195</v>
      </c>
      <c r="E297" s="35">
        <f t="shared" si="144"/>
        <v>46066</v>
      </c>
      <c r="F297" s="29">
        <v>248</v>
      </c>
      <c r="G297" s="29" t="s">
        <v>11196</v>
      </c>
      <c r="H297" s="36">
        <v>443359</v>
      </c>
      <c r="I297" s="59">
        <v>0</v>
      </c>
      <c r="J297" s="36">
        <v>0</v>
      </c>
      <c r="K297" s="36">
        <v>443359</v>
      </c>
      <c r="L297" s="60" t="s">
        <v>11005</v>
      </c>
      <c r="M297" s="6">
        <v>46063</v>
      </c>
      <c r="O297" s="33">
        <f>IF(Table1[[#This Row],[Phân loại]]="Tồn đầu kỳ",Table1[[#This Row],[Tổng giá trị]],0)</f>
        <v>0</v>
      </c>
      <c r="P297" s="7">
        <f>IF(Table1[[#This Row],[Số còn phải thu ĐK]]&lt;&gt;0,0,IF(Table1[[#This Row],[Phân loại]]="Bán hàng",Table1[[#This Row],[Tổng giá trị]],-Table1[[#This Row],[Tổng giá trị]]))</f>
        <v>-443359</v>
      </c>
      <c r="Q297" s="33">
        <f t="shared" si="145"/>
        <v>-443359</v>
      </c>
      <c r="R297" s="7">
        <f>Table1[[#This Row],[Số còn phải thu ĐK]]+Table1[[#This Row],[Giá Trị HD sau CK]]-Table1[[#This Row],[Số tiền đã thu]]</f>
        <v>0</v>
      </c>
      <c r="S297" s="6">
        <f>IF(Table1[[#This Row],[Ngày hóa đơn]]&lt;&gt;"",Table1[[#This Row],[Ngày hóa đơn]],IF(Table1[[#This Row],[Ngày hạch toán]]&lt;&gt;"",Table1[[#This Row],[Ngày hạch toán]],""))</f>
        <v>46066</v>
      </c>
      <c r="T297" s="7"/>
      <c r="U297" s="6">
        <f>IF(Table1[[#This Row],[Ngày tính CN]]="","",S297+T297)</f>
        <v>46066</v>
      </c>
      <c r="V297" s="33">
        <f ca="1">IF(Table1[[#This Row],[Hạn thanh toán]]="","",IF((U297-NOW())&lt;0,0,(U297-NOW())))</f>
        <v>0</v>
      </c>
      <c r="W297" s="33"/>
      <c r="X297" s="33" t="str">
        <f t="shared" ca="1" si="146"/>
        <v/>
      </c>
      <c r="Y297" s="2" t="str">
        <f t="shared" si="147"/>
        <v>Đã thanh toán</v>
      </c>
      <c r="Z297" s="46">
        <f t="shared" si="142"/>
        <v>46066</v>
      </c>
      <c r="AA297" s="46">
        <f t="shared" si="143"/>
        <v>46063</v>
      </c>
      <c r="AD297" s="2" t="str">
        <f>VLOOKUP($A297,MA_KH!$A:$V,MA_KH!U$1,0)</f>
        <v>LOTTE</v>
      </c>
      <c r="AE297" s="2" t="str">
        <f>VLOOKUP($A297,MA_KH!$A:$V,MA_KH!V$1,0)</f>
        <v>CÔNG TY CỔ PHẦN TRUNG TÂM THƯƠNG MẠI LOTTE VIỆT NAM</v>
      </c>
      <c r="AF297" s="2" t="str">
        <f>VLOOKUP($A297,MA_KH!$A:$V,MA_KH!H$1,0)</f>
        <v>SG002</v>
      </c>
      <c r="AG297" s="96">
        <f>VALUE(Table1[[#This Row],[Số hóa đơn]])</f>
        <v>248</v>
      </c>
      <c r="AH297" s="94" t="e">
        <f>_xlfn.XLOOKUP(Table1[[#This Row],[Column1]],CTTT_Lotte!R:R,CTTT_Lotte!O:O)</f>
        <v>#N/A</v>
      </c>
    </row>
    <row r="298" spans="1:34" ht="25.5" customHeight="1" x14ac:dyDescent="0.2">
      <c r="A298" s="29" t="s">
        <v>10286</v>
      </c>
      <c r="B298" s="29" t="s">
        <v>616</v>
      </c>
      <c r="C298" s="35">
        <v>46066</v>
      </c>
      <c r="D298" s="29" t="s">
        <v>11195</v>
      </c>
      <c r="E298" s="35">
        <f t="shared" si="144"/>
        <v>46066</v>
      </c>
      <c r="F298" s="29">
        <v>248</v>
      </c>
      <c r="G298" s="29" t="s">
        <v>11197</v>
      </c>
      <c r="H298" s="36">
        <v>35469</v>
      </c>
      <c r="I298" s="59">
        <v>0</v>
      </c>
      <c r="J298" s="36">
        <v>0</v>
      </c>
      <c r="K298" s="36">
        <v>35469</v>
      </c>
      <c r="L298" s="60" t="s">
        <v>11005</v>
      </c>
      <c r="M298" s="6">
        <v>46063</v>
      </c>
      <c r="O298" s="33">
        <f>IF(Table1[[#This Row],[Phân loại]]="Tồn đầu kỳ",Table1[[#This Row],[Tổng giá trị]],0)</f>
        <v>0</v>
      </c>
      <c r="P298" s="7">
        <f>IF(Table1[[#This Row],[Số còn phải thu ĐK]]&lt;&gt;0,0,IF(Table1[[#This Row],[Phân loại]]="Bán hàng",Table1[[#This Row],[Tổng giá trị]],-Table1[[#This Row],[Tổng giá trị]]))</f>
        <v>-35469</v>
      </c>
      <c r="Q298" s="33">
        <f t="shared" si="145"/>
        <v>-35469</v>
      </c>
      <c r="R298" s="7">
        <f>Table1[[#This Row],[Số còn phải thu ĐK]]+Table1[[#This Row],[Giá Trị HD sau CK]]-Table1[[#This Row],[Số tiền đã thu]]</f>
        <v>0</v>
      </c>
      <c r="S298" s="6">
        <f>IF(Table1[[#This Row],[Ngày hóa đơn]]&lt;&gt;"",Table1[[#This Row],[Ngày hóa đơn]],IF(Table1[[#This Row],[Ngày hạch toán]]&lt;&gt;"",Table1[[#This Row],[Ngày hạch toán]],""))</f>
        <v>46066</v>
      </c>
      <c r="T298" s="7"/>
      <c r="U298" s="6">
        <f>IF(Table1[[#This Row],[Ngày tính CN]]="","",S298+T298)</f>
        <v>46066</v>
      </c>
      <c r="V298" s="33">
        <f ca="1">IF(Table1[[#This Row],[Hạn thanh toán]]="","",IF((U298-NOW())&lt;0,0,(U298-NOW())))</f>
        <v>0</v>
      </c>
      <c r="W298" s="33"/>
      <c r="X298" s="33" t="str">
        <f t="shared" ca="1" si="146"/>
        <v/>
      </c>
      <c r="Y298" s="2" t="str">
        <f t="shared" si="147"/>
        <v>Đã thanh toán</v>
      </c>
      <c r="Z298" s="46">
        <f t="shared" si="142"/>
        <v>46066</v>
      </c>
      <c r="AA298" s="46">
        <f t="shared" si="143"/>
        <v>46063</v>
      </c>
      <c r="AD298" s="2" t="str">
        <f>VLOOKUP($A298,MA_KH!$A:$V,MA_KH!U$1,0)</f>
        <v>LOTTE</v>
      </c>
      <c r="AE298" s="2" t="str">
        <f>VLOOKUP($A298,MA_KH!$A:$V,MA_KH!V$1,0)</f>
        <v>CÔNG TY CỔ PHẦN TRUNG TÂM THƯƠNG MẠI LOTTE VIỆT NAM</v>
      </c>
      <c r="AF298" s="2" t="str">
        <f>VLOOKUP($A298,MA_KH!$A:$V,MA_KH!H$1,0)</f>
        <v>SG002</v>
      </c>
      <c r="AG298" s="96">
        <f>VALUE(Table1[[#This Row],[Số hóa đơn]])</f>
        <v>248</v>
      </c>
      <c r="AH298" s="94" t="e">
        <f>_xlfn.XLOOKUP(Table1[[#This Row],[Column1]],CTTT_Lotte!R:R,CTTT_Lotte!O:O)</f>
        <v>#N/A</v>
      </c>
    </row>
    <row r="299" spans="1:34" ht="25.5" customHeight="1" x14ac:dyDescent="0.2">
      <c r="A299" s="29" t="s">
        <v>10289</v>
      </c>
      <c r="B299" s="29" t="s">
        <v>752</v>
      </c>
      <c r="C299" s="35">
        <v>46066</v>
      </c>
      <c r="D299" s="29" t="s">
        <v>11198</v>
      </c>
      <c r="E299" s="35">
        <f t="shared" si="144"/>
        <v>46066</v>
      </c>
      <c r="F299" s="29">
        <v>247</v>
      </c>
      <c r="G299" s="29" t="s">
        <v>11199</v>
      </c>
      <c r="H299" s="36">
        <v>741863</v>
      </c>
      <c r="I299" s="59">
        <v>0</v>
      </c>
      <c r="J299" s="36">
        <v>0</v>
      </c>
      <c r="K299" s="36">
        <v>741863</v>
      </c>
      <c r="L299" s="60" t="s">
        <v>11005</v>
      </c>
      <c r="M299" s="6">
        <v>46063</v>
      </c>
      <c r="O299" s="33">
        <f>IF(Table1[[#This Row],[Phân loại]]="Tồn đầu kỳ",Table1[[#This Row],[Tổng giá trị]],0)</f>
        <v>0</v>
      </c>
      <c r="P299" s="7">
        <f>IF(Table1[[#This Row],[Số còn phải thu ĐK]]&lt;&gt;0,0,IF(Table1[[#This Row],[Phân loại]]="Bán hàng",Table1[[#This Row],[Tổng giá trị]],-Table1[[#This Row],[Tổng giá trị]]))</f>
        <v>-741863</v>
      </c>
      <c r="Q299" s="33">
        <f t="shared" si="145"/>
        <v>-741863</v>
      </c>
      <c r="R299" s="7">
        <f>Table1[[#This Row],[Số còn phải thu ĐK]]+Table1[[#This Row],[Giá Trị HD sau CK]]-Table1[[#This Row],[Số tiền đã thu]]</f>
        <v>0</v>
      </c>
      <c r="S299" s="6">
        <f>IF(Table1[[#This Row],[Ngày hóa đơn]]&lt;&gt;"",Table1[[#This Row],[Ngày hóa đơn]],IF(Table1[[#This Row],[Ngày hạch toán]]&lt;&gt;"",Table1[[#This Row],[Ngày hạch toán]],""))</f>
        <v>46066</v>
      </c>
      <c r="T299" s="7"/>
      <c r="U299" s="6">
        <f>IF(Table1[[#This Row],[Ngày tính CN]]="","",S299+T299)</f>
        <v>46066</v>
      </c>
      <c r="V299" s="33">
        <f ca="1">IF(Table1[[#This Row],[Hạn thanh toán]]="","",IF((U299-NOW())&lt;0,0,(U299-NOW())))</f>
        <v>0</v>
      </c>
      <c r="W299" s="33"/>
      <c r="X299" s="33" t="str">
        <f t="shared" ca="1" si="146"/>
        <v/>
      </c>
      <c r="Y299" s="2" t="str">
        <f t="shared" si="147"/>
        <v>Đã thanh toán</v>
      </c>
      <c r="Z299" s="46">
        <f t="shared" si="142"/>
        <v>46066</v>
      </c>
      <c r="AA299" s="46">
        <f t="shared" si="143"/>
        <v>46063</v>
      </c>
      <c r="AD299" s="2" t="str">
        <f>VLOOKUP($A299,MA_KH!$A:$V,MA_KH!U$1,0)</f>
        <v>LOTTE</v>
      </c>
      <c r="AE299" s="2" t="str">
        <f>VLOOKUP($A299,MA_KH!$A:$V,MA_KH!V$1,0)</f>
        <v>CÔNG TY CỔ PHẦN TRUNG TÂM THƯƠNG MẠI LOTTE VIỆT NAM</v>
      </c>
      <c r="AF299" s="2" t="str">
        <f>VLOOKUP($A299,MA_KH!$A:$V,MA_KH!H$1,0)</f>
        <v>SG011</v>
      </c>
      <c r="AG299" s="96">
        <f>VALUE(Table1[[#This Row],[Số hóa đơn]])</f>
        <v>247</v>
      </c>
      <c r="AH299" s="94" t="e">
        <f>_xlfn.XLOOKUP(Table1[[#This Row],[Column1]],CTTT_Lotte!R:R,CTTT_Lotte!O:O)</f>
        <v>#N/A</v>
      </c>
    </row>
    <row r="300" spans="1:34" ht="25.5" customHeight="1" x14ac:dyDescent="0.2">
      <c r="A300" s="29" t="s">
        <v>10289</v>
      </c>
      <c r="B300" s="29" t="s">
        <v>752</v>
      </c>
      <c r="C300" s="35">
        <v>46066</v>
      </c>
      <c r="D300" s="29" t="s">
        <v>11198</v>
      </c>
      <c r="E300" s="35">
        <f t="shared" si="144"/>
        <v>46066</v>
      </c>
      <c r="F300" s="29">
        <v>247</v>
      </c>
      <c r="G300" s="29" t="s">
        <v>11200</v>
      </c>
      <c r="H300" s="36">
        <v>59349</v>
      </c>
      <c r="I300" s="59">
        <v>0</v>
      </c>
      <c r="J300" s="36">
        <v>0</v>
      </c>
      <c r="K300" s="36">
        <v>59349</v>
      </c>
      <c r="L300" s="60" t="s">
        <v>11005</v>
      </c>
      <c r="M300" s="6">
        <v>46063</v>
      </c>
      <c r="O300" s="33">
        <f>IF(Table1[[#This Row],[Phân loại]]="Tồn đầu kỳ",Table1[[#This Row],[Tổng giá trị]],0)</f>
        <v>0</v>
      </c>
      <c r="P300" s="7">
        <f>IF(Table1[[#This Row],[Số còn phải thu ĐK]]&lt;&gt;0,0,IF(Table1[[#This Row],[Phân loại]]="Bán hàng",Table1[[#This Row],[Tổng giá trị]],-Table1[[#This Row],[Tổng giá trị]]))</f>
        <v>-59349</v>
      </c>
      <c r="Q300" s="33">
        <f t="shared" si="145"/>
        <v>-59349</v>
      </c>
      <c r="R300" s="7">
        <f>Table1[[#This Row],[Số còn phải thu ĐK]]+Table1[[#This Row],[Giá Trị HD sau CK]]-Table1[[#This Row],[Số tiền đã thu]]</f>
        <v>0</v>
      </c>
      <c r="S300" s="6">
        <f>IF(Table1[[#This Row],[Ngày hóa đơn]]&lt;&gt;"",Table1[[#This Row],[Ngày hóa đơn]],IF(Table1[[#This Row],[Ngày hạch toán]]&lt;&gt;"",Table1[[#This Row],[Ngày hạch toán]],""))</f>
        <v>46066</v>
      </c>
      <c r="T300" s="7"/>
      <c r="U300" s="6">
        <f>IF(Table1[[#This Row],[Ngày tính CN]]="","",S300+T300)</f>
        <v>46066</v>
      </c>
      <c r="V300" s="33">
        <f ca="1">IF(Table1[[#This Row],[Hạn thanh toán]]="","",IF((U300-NOW())&lt;0,0,(U300-NOW())))</f>
        <v>0</v>
      </c>
      <c r="W300" s="33"/>
      <c r="X300" s="33" t="str">
        <f t="shared" ca="1" si="146"/>
        <v/>
      </c>
      <c r="Y300" s="2" t="str">
        <f t="shared" si="147"/>
        <v>Đã thanh toán</v>
      </c>
      <c r="Z300" s="46">
        <f t="shared" si="142"/>
        <v>46066</v>
      </c>
      <c r="AA300" s="46">
        <f t="shared" si="143"/>
        <v>46063</v>
      </c>
      <c r="AD300" s="2" t="str">
        <f>VLOOKUP($A300,MA_KH!$A:$V,MA_KH!U$1,0)</f>
        <v>LOTTE</v>
      </c>
      <c r="AE300" s="2" t="str">
        <f>VLOOKUP($A300,MA_KH!$A:$V,MA_KH!V$1,0)</f>
        <v>CÔNG TY CỔ PHẦN TRUNG TÂM THƯƠNG MẠI LOTTE VIỆT NAM</v>
      </c>
      <c r="AF300" s="2" t="str">
        <f>VLOOKUP($A300,MA_KH!$A:$V,MA_KH!H$1,0)</f>
        <v>SG011</v>
      </c>
      <c r="AG300" s="96">
        <f>VALUE(Table1[[#This Row],[Số hóa đơn]])</f>
        <v>247</v>
      </c>
      <c r="AH300" s="94" t="e">
        <f>_xlfn.XLOOKUP(Table1[[#This Row],[Column1]],CTTT_Lotte!R:R,CTTT_Lotte!O:O)</f>
        <v>#N/A</v>
      </c>
    </row>
    <row r="301" spans="1:34" ht="25.5" customHeight="1" x14ac:dyDescent="0.2">
      <c r="A301" s="29" t="s">
        <v>10290</v>
      </c>
      <c r="B301" s="29" t="s">
        <v>750</v>
      </c>
      <c r="C301" s="35">
        <v>46066</v>
      </c>
      <c r="D301" s="29" t="s">
        <v>11201</v>
      </c>
      <c r="E301" s="35">
        <f t="shared" si="144"/>
        <v>46066</v>
      </c>
      <c r="F301" s="29">
        <v>246</v>
      </c>
      <c r="G301" s="29" t="s">
        <v>11202</v>
      </c>
      <c r="H301" s="36">
        <v>535644</v>
      </c>
      <c r="I301" s="59">
        <v>0</v>
      </c>
      <c r="J301" s="36">
        <v>0</v>
      </c>
      <c r="K301" s="36">
        <v>535644</v>
      </c>
      <c r="L301" s="60" t="s">
        <v>11005</v>
      </c>
      <c r="M301" s="6">
        <v>46063</v>
      </c>
      <c r="O301" s="33">
        <f>IF(Table1[[#This Row],[Phân loại]]="Tồn đầu kỳ",Table1[[#This Row],[Tổng giá trị]],0)</f>
        <v>0</v>
      </c>
      <c r="P301" s="7">
        <f>IF(Table1[[#This Row],[Số còn phải thu ĐK]]&lt;&gt;0,0,IF(Table1[[#This Row],[Phân loại]]="Bán hàng",Table1[[#This Row],[Tổng giá trị]],-Table1[[#This Row],[Tổng giá trị]]))</f>
        <v>-535644</v>
      </c>
      <c r="Q301" s="33">
        <f t="shared" si="145"/>
        <v>-535644</v>
      </c>
      <c r="R301" s="7">
        <f>Table1[[#This Row],[Số còn phải thu ĐK]]+Table1[[#This Row],[Giá Trị HD sau CK]]-Table1[[#This Row],[Số tiền đã thu]]</f>
        <v>0</v>
      </c>
      <c r="S301" s="6">
        <f>IF(Table1[[#This Row],[Ngày hóa đơn]]&lt;&gt;"",Table1[[#This Row],[Ngày hóa đơn]],IF(Table1[[#This Row],[Ngày hạch toán]]&lt;&gt;"",Table1[[#This Row],[Ngày hạch toán]],""))</f>
        <v>46066</v>
      </c>
      <c r="T301" s="7"/>
      <c r="U301" s="6">
        <f>IF(Table1[[#This Row],[Ngày tính CN]]="","",S301+T301)</f>
        <v>46066</v>
      </c>
      <c r="V301" s="33">
        <f ca="1">IF(Table1[[#This Row],[Hạn thanh toán]]="","",IF((U301-NOW())&lt;0,0,(U301-NOW())))</f>
        <v>0</v>
      </c>
      <c r="W301" s="33"/>
      <c r="X301" s="33" t="str">
        <f t="shared" ca="1" si="146"/>
        <v/>
      </c>
      <c r="Y301" s="2" t="str">
        <f t="shared" si="147"/>
        <v>Đã thanh toán</v>
      </c>
      <c r="Z301" s="46">
        <f t="shared" si="142"/>
        <v>46066</v>
      </c>
      <c r="AA301" s="46">
        <f t="shared" si="143"/>
        <v>46063</v>
      </c>
      <c r="AD301" s="2" t="str">
        <f>VLOOKUP($A301,MA_KH!$A:$V,MA_KH!U$1,0)</f>
        <v>LOTTE</v>
      </c>
      <c r="AE301" s="2" t="str">
        <f>VLOOKUP($A301,MA_KH!$A:$V,MA_KH!V$1,0)</f>
        <v>CÔNG TY CỔ PHẦN TRUNG TÂM THƯƠNG MẠI LOTTE VIỆT NAM</v>
      </c>
      <c r="AF301" s="2" t="str">
        <f>VLOOKUP($A301,MA_KH!$A:$V,MA_KH!H$1,0)</f>
        <v>SG002</v>
      </c>
      <c r="AG301" s="96">
        <f>VALUE(Table1[[#This Row],[Số hóa đơn]])</f>
        <v>246</v>
      </c>
      <c r="AH301" s="94" t="e">
        <f>_xlfn.XLOOKUP(Table1[[#This Row],[Column1]],CTTT_Lotte!R:R,CTTT_Lotte!O:O)</f>
        <v>#N/A</v>
      </c>
    </row>
    <row r="302" spans="1:34" ht="25.5" customHeight="1" x14ac:dyDescent="0.2">
      <c r="A302" s="29" t="s">
        <v>10290</v>
      </c>
      <c r="B302" s="29" t="s">
        <v>750</v>
      </c>
      <c r="C302" s="35">
        <v>46066</v>
      </c>
      <c r="D302" s="29" t="s">
        <v>11201</v>
      </c>
      <c r="E302" s="35">
        <f t="shared" si="144"/>
        <v>46066</v>
      </c>
      <c r="F302" s="29">
        <v>246</v>
      </c>
      <c r="G302" s="29" t="s">
        <v>11203</v>
      </c>
      <c r="H302" s="36">
        <v>42852</v>
      </c>
      <c r="I302" s="59">
        <v>0</v>
      </c>
      <c r="J302" s="36">
        <v>0</v>
      </c>
      <c r="K302" s="36">
        <v>42852</v>
      </c>
      <c r="L302" s="60" t="s">
        <v>11005</v>
      </c>
      <c r="M302" s="6">
        <v>46063</v>
      </c>
      <c r="O302" s="33">
        <f>IF(Table1[[#This Row],[Phân loại]]="Tồn đầu kỳ",Table1[[#This Row],[Tổng giá trị]],0)</f>
        <v>0</v>
      </c>
      <c r="P302" s="7">
        <f>IF(Table1[[#This Row],[Số còn phải thu ĐK]]&lt;&gt;0,0,IF(Table1[[#This Row],[Phân loại]]="Bán hàng",Table1[[#This Row],[Tổng giá trị]],-Table1[[#This Row],[Tổng giá trị]]))</f>
        <v>-42852</v>
      </c>
      <c r="Q302" s="33">
        <f t="shared" si="145"/>
        <v>-42852</v>
      </c>
      <c r="R302" s="7">
        <f>Table1[[#This Row],[Số còn phải thu ĐK]]+Table1[[#This Row],[Giá Trị HD sau CK]]-Table1[[#This Row],[Số tiền đã thu]]</f>
        <v>0</v>
      </c>
      <c r="S302" s="6">
        <f>IF(Table1[[#This Row],[Ngày hóa đơn]]&lt;&gt;"",Table1[[#This Row],[Ngày hóa đơn]],IF(Table1[[#This Row],[Ngày hạch toán]]&lt;&gt;"",Table1[[#This Row],[Ngày hạch toán]],""))</f>
        <v>46066</v>
      </c>
      <c r="T302" s="7"/>
      <c r="U302" s="6">
        <f>IF(Table1[[#This Row],[Ngày tính CN]]="","",S302+T302)</f>
        <v>46066</v>
      </c>
      <c r="V302" s="33">
        <f ca="1">IF(Table1[[#This Row],[Hạn thanh toán]]="","",IF((U302-NOW())&lt;0,0,(U302-NOW())))</f>
        <v>0</v>
      </c>
      <c r="W302" s="33"/>
      <c r="X302" s="33" t="str">
        <f t="shared" ca="1" si="146"/>
        <v/>
      </c>
      <c r="Y302" s="2" t="str">
        <f t="shared" si="147"/>
        <v>Đã thanh toán</v>
      </c>
      <c r="Z302" s="46">
        <f t="shared" si="142"/>
        <v>46066</v>
      </c>
      <c r="AA302" s="46">
        <f t="shared" si="143"/>
        <v>46063</v>
      </c>
      <c r="AD302" s="2" t="str">
        <f>VLOOKUP($A302,MA_KH!$A:$V,MA_KH!U$1,0)</f>
        <v>LOTTE</v>
      </c>
      <c r="AE302" s="2" t="str">
        <f>VLOOKUP($A302,MA_KH!$A:$V,MA_KH!V$1,0)</f>
        <v>CÔNG TY CỔ PHẦN TRUNG TÂM THƯƠNG MẠI LOTTE VIỆT NAM</v>
      </c>
      <c r="AF302" s="2" t="str">
        <f>VLOOKUP($A302,MA_KH!$A:$V,MA_KH!H$1,0)</f>
        <v>SG002</v>
      </c>
      <c r="AG302" s="96">
        <f>VALUE(Table1[[#This Row],[Số hóa đơn]])</f>
        <v>246</v>
      </c>
      <c r="AH302" s="94" t="e">
        <f>_xlfn.XLOOKUP(Table1[[#This Row],[Column1]],CTTT_Lotte!R:R,CTTT_Lotte!O:O)</f>
        <v>#N/A</v>
      </c>
    </row>
    <row r="303" spans="1:34" ht="25.5" customHeight="1" x14ac:dyDescent="0.2">
      <c r="A303" s="29" t="s">
        <v>10293</v>
      </c>
      <c r="B303" s="29" t="s">
        <v>621</v>
      </c>
      <c r="C303" s="35">
        <v>46066</v>
      </c>
      <c r="D303" s="29" t="s">
        <v>11204</v>
      </c>
      <c r="E303" s="35">
        <f t="shared" si="144"/>
        <v>46066</v>
      </c>
      <c r="F303" s="29">
        <v>245</v>
      </c>
      <c r="G303" s="29" t="s">
        <v>11205</v>
      </c>
      <c r="H303" s="36">
        <v>497633</v>
      </c>
      <c r="I303" s="59">
        <v>0</v>
      </c>
      <c r="J303" s="36">
        <v>0</v>
      </c>
      <c r="K303" s="36">
        <v>497633</v>
      </c>
      <c r="L303" s="60" t="s">
        <v>11005</v>
      </c>
      <c r="M303" s="6">
        <v>46063</v>
      </c>
      <c r="O303" s="33">
        <f>IF(Table1[[#This Row],[Phân loại]]="Tồn đầu kỳ",Table1[[#This Row],[Tổng giá trị]],0)</f>
        <v>0</v>
      </c>
      <c r="P303" s="7">
        <f>IF(Table1[[#This Row],[Số còn phải thu ĐK]]&lt;&gt;0,0,IF(Table1[[#This Row],[Phân loại]]="Bán hàng",Table1[[#This Row],[Tổng giá trị]],-Table1[[#This Row],[Tổng giá trị]]))</f>
        <v>-497633</v>
      </c>
      <c r="Q303" s="33">
        <f t="shared" si="145"/>
        <v>-497633</v>
      </c>
      <c r="R303" s="7">
        <f>Table1[[#This Row],[Số còn phải thu ĐK]]+Table1[[#This Row],[Giá Trị HD sau CK]]-Table1[[#This Row],[Số tiền đã thu]]</f>
        <v>0</v>
      </c>
      <c r="S303" s="6">
        <f>IF(Table1[[#This Row],[Ngày hóa đơn]]&lt;&gt;"",Table1[[#This Row],[Ngày hóa đơn]],IF(Table1[[#This Row],[Ngày hạch toán]]&lt;&gt;"",Table1[[#This Row],[Ngày hạch toán]],""))</f>
        <v>46066</v>
      </c>
      <c r="T303" s="7"/>
      <c r="U303" s="6">
        <f>IF(Table1[[#This Row],[Ngày tính CN]]="","",S303+T303)</f>
        <v>46066</v>
      </c>
      <c r="V303" s="33">
        <f ca="1">IF(Table1[[#This Row],[Hạn thanh toán]]="","",IF((U303-NOW())&lt;0,0,(U303-NOW())))</f>
        <v>0</v>
      </c>
      <c r="W303" s="33"/>
      <c r="X303" s="33" t="str">
        <f t="shared" ca="1" si="146"/>
        <v/>
      </c>
      <c r="Y303" s="2" t="str">
        <f t="shared" si="147"/>
        <v>Đã thanh toán</v>
      </c>
      <c r="Z303" s="46">
        <f t="shared" si="142"/>
        <v>46066</v>
      </c>
      <c r="AA303" s="46">
        <f t="shared" si="143"/>
        <v>46063</v>
      </c>
      <c r="AD303" s="2" t="str">
        <f>VLOOKUP($A303,MA_KH!$A:$V,MA_KH!U$1,0)</f>
        <v>LOTTE</v>
      </c>
      <c r="AE303" s="2" t="str">
        <f>VLOOKUP($A303,MA_KH!$A:$V,MA_KH!V$1,0)</f>
        <v>CÔNG TY CỔ PHẦN TRUNG TÂM THƯƠNG MẠI LOTTE VIỆT NAM</v>
      </c>
      <c r="AF303" s="2" t="str">
        <f>VLOOKUP($A303,MA_KH!$A:$V,MA_KH!H$1,0)</f>
        <v>SG009</v>
      </c>
      <c r="AG303" s="96">
        <f>VALUE(Table1[[#This Row],[Số hóa đơn]])</f>
        <v>245</v>
      </c>
      <c r="AH303" s="94" t="e">
        <f>_xlfn.XLOOKUP(Table1[[#This Row],[Column1]],CTTT_Lotte!R:R,CTTT_Lotte!O:O)</f>
        <v>#N/A</v>
      </c>
    </row>
    <row r="304" spans="1:34" ht="25.5" customHeight="1" x14ac:dyDescent="0.2">
      <c r="A304" s="29" t="s">
        <v>10293</v>
      </c>
      <c r="B304" s="29" t="s">
        <v>621</v>
      </c>
      <c r="C304" s="35">
        <v>46066</v>
      </c>
      <c r="D304" s="29" t="s">
        <v>11204</v>
      </c>
      <c r="E304" s="35">
        <f t="shared" si="144"/>
        <v>46066</v>
      </c>
      <c r="F304" s="29">
        <v>245</v>
      </c>
      <c r="G304" s="29" t="s">
        <v>11206</v>
      </c>
      <c r="H304" s="36">
        <v>39811</v>
      </c>
      <c r="I304" s="59">
        <v>0</v>
      </c>
      <c r="J304" s="36">
        <v>0</v>
      </c>
      <c r="K304" s="36">
        <v>39811</v>
      </c>
      <c r="L304" s="60" t="s">
        <v>11005</v>
      </c>
      <c r="M304" s="6">
        <v>46063</v>
      </c>
      <c r="O304" s="33">
        <f>IF(Table1[[#This Row],[Phân loại]]="Tồn đầu kỳ",Table1[[#This Row],[Tổng giá trị]],0)</f>
        <v>0</v>
      </c>
      <c r="P304" s="7">
        <f>IF(Table1[[#This Row],[Số còn phải thu ĐK]]&lt;&gt;0,0,IF(Table1[[#This Row],[Phân loại]]="Bán hàng",Table1[[#This Row],[Tổng giá trị]],-Table1[[#This Row],[Tổng giá trị]]))</f>
        <v>-39811</v>
      </c>
      <c r="Q304" s="33">
        <f t="shared" si="145"/>
        <v>-39811</v>
      </c>
      <c r="R304" s="7">
        <f>Table1[[#This Row],[Số còn phải thu ĐK]]+Table1[[#This Row],[Giá Trị HD sau CK]]-Table1[[#This Row],[Số tiền đã thu]]</f>
        <v>0</v>
      </c>
      <c r="S304" s="6">
        <f>IF(Table1[[#This Row],[Ngày hóa đơn]]&lt;&gt;"",Table1[[#This Row],[Ngày hóa đơn]],IF(Table1[[#This Row],[Ngày hạch toán]]&lt;&gt;"",Table1[[#This Row],[Ngày hạch toán]],""))</f>
        <v>46066</v>
      </c>
      <c r="T304" s="7"/>
      <c r="U304" s="6">
        <f>IF(Table1[[#This Row],[Ngày tính CN]]="","",S304+T304)</f>
        <v>46066</v>
      </c>
      <c r="V304" s="33">
        <f ca="1">IF(Table1[[#This Row],[Hạn thanh toán]]="","",IF((U304-NOW())&lt;0,0,(U304-NOW())))</f>
        <v>0</v>
      </c>
      <c r="W304" s="33"/>
      <c r="X304" s="33" t="str">
        <f t="shared" ca="1" si="146"/>
        <v/>
      </c>
      <c r="Y304" s="2" t="str">
        <f t="shared" si="147"/>
        <v>Đã thanh toán</v>
      </c>
      <c r="Z304" s="46">
        <f t="shared" si="142"/>
        <v>46066</v>
      </c>
      <c r="AA304" s="46">
        <f t="shared" si="143"/>
        <v>46063</v>
      </c>
      <c r="AD304" s="2" t="str">
        <f>VLOOKUP($A304,MA_KH!$A:$V,MA_KH!U$1,0)</f>
        <v>LOTTE</v>
      </c>
      <c r="AE304" s="2" t="str">
        <f>VLOOKUP($A304,MA_KH!$A:$V,MA_KH!V$1,0)</f>
        <v>CÔNG TY CỔ PHẦN TRUNG TÂM THƯƠNG MẠI LOTTE VIỆT NAM</v>
      </c>
      <c r="AF304" s="2" t="str">
        <f>VLOOKUP($A304,MA_KH!$A:$V,MA_KH!H$1,0)</f>
        <v>SG009</v>
      </c>
      <c r="AG304" s="96">
        <f>VALUE(Table1[[#This Row],[Số hóa đơn]])</f>
        <v>245</v>
      </c>
      <c r="AH304" s="94" t="e">
        <f>_xlfn.XLOOKUP(Table1[[#This Row],[Column1]],CTTT_Lotte!R:R,CTTT_Lotte!O:O)</f>
        <v>#N/A</v>
      </c>
    </row>
    <row r="305" spans="1:34" ht="25.5" customHeight="1" x14ac:dyDescent="0.2">
      <c r="A305" s="29" t="s">
        <v>10293</v>
      </c>
      <c r="B305" s="29" t="s">
        <v>621</v>
      </c>
      <c r="C305" s="35">
        <v>46066</v>
      </c>
      <c r="D305" s="29" t="s">
        <v>11207</v>
      </c>
      <c r="E305" s="35">
        <f t="shared" si="144"/>
        <v>46066</v>
      </c>
      <c r="F305" s="29">
        <v>244</v>
      </c>
      <c r="G305" s="29" t="s">
        <v>11208</v>
      </c>
      <c r="H305" s="36">
        <v>9919582</v>
      </c>
      <c r="I305" s="59">
        <v>0</v>
      </c>
      <c r="J305" s="36">
        <v>0</v>
      </c>
      <c r="K305" s="36">
        <v>9919582</v>
      </c>
      <c r="L305" s="60" t="s">
        <v>11005</v>
      </c>
      <c r="M305" s="6">
        <v>46063</v>
      </c>
      <c r="O305" s="33">
        <f>IF(Table1[[#This Row],[Phân loại]]="Tồn đầu kỳ",Table1[[#This Row],[Tổng giá trị]],0)</f>
        <v>0</v>
      </c>
      <c r="P305" s="7">
        <f>IF(Table1[[#This Row],[Số còn phải thu ĐK]]&lt;&gt;0,0,IF(Table1[[#This Row],[Phân loại]]="Bán hàng",Table1[[#This Row],[Tổng giá trị]],-Table1[[#This Row],[Tổng giá trị]]))</f>
        <v>-9919582</v>
      </c>
      <c r="Q305" s="33">
        <f t="shared" si="145"/>
        <v>-9919582</v>
      </c>
      <c r="R305" s="7">
        <f>Table1[[#This Row],[Số còn phải thu ĐK]]+Table1[[#This Row],[Giá Trị HD sau CK]]-Table1[[#This Row],[Số tiền đã thu]]</f>
        <v>0</v>
      </c>
      <c r="S305" s="6">
        <f>IF(Table1[[#This Row],[Ngày hóa đơn]]&lt;&gt;"",Table1[[#This Row],[Ngày hóa đơn]],IF(Table1[[#This Row],[Ngày hạch toán]]&lt;&gt;"",Table1[[#This Row],[Ngày hạch toán]],""))</f>
        <v>46066</v>
      </c>
      <c r="T305" s="7"/>
      <c r="U305" s="6">
        <f>IF(Table1[[#This Row],[Ngày tính CN]]="","",S305+T305)</f>
        <v>46066</v>
      </c>
      <c r="V305" s="33">
        <f ca="1">IF(Table1[[#This Row],[Hạn thanh toán]]="","",IF((U305-NOW())&lt;0,0,(U305-NOW())))</f>
        <v>0</v>
      </c>
      <c r="W305" s="33"/>
      <c r="X305" s="33" t="str">
        <f t="shared" ca="1" si="146"/>
        <v/>
      </c>
      <c r="Y305" s="2" t="str">
        <f t="shared" si="147"/>
        <v>Đã thanh toán</v>
      </c>
      <c r="Z305" s="46">
        <f t="shared" si="142"/>
        <v>46066</v>
      </c>
      <c r="AA305" s="46">
        <f t="shared" si="143"/>
        <v>46063</v>
      </c>
      <c r="AD305" s="2" t="str">
        <f>VLOOKUP($A305,MA_KH!$A:$V,MA_KH!U$1,0)</f>
        <v>LOTTE</v>
      </c>
      <c r="AE305" s="2" t="str">
        <f>VLOOKUP($A305,MA_KH!$A:$V,MA_KH!V$1,0)</f>
        <v>CÔNG TY CỔ PHẦN TRUNG TÂM THƯƠNG MẠI LOTTE VIỆT NAM</v>
      </c>
      <c r="AF305" s="2" t="str">
        <f>VLOOKUP($A305,MA_KH!$A:$V,MA_KH!H$1,0)</f>
        <v>SG009</v>
      </c>
      <c r="AG305" s="96">
        <f>VALUE(Table1[[#This Row],[Số hóa đơn]])</f>
        <v>244</v>
      </c>
      <c r="AH305" s="94" t="e">
        <f>_xlfn.XLOOKUP(Table1[[#This Row],[Column1]],CTTT_Lotte!R:R,CTTT_Lotte!O:O)</f>
        <v>#N/A</v>
      </c>
    </row>
    <row r="306" spans="1:34" ht="25.5" customHeight="1" x14ac:dyDescent="0.2">
      <c r="A306" s="29" t="s">
        <v>10293</v>
      </c>
      <c r="B306" s="29" t="s">
        <v>621</v>
      </c>
      <c r="C306" s="35">
        <v>46066</v>
      </c>
      <c r="D306" s="29" t="s">
        <v>11207</v>
      </c>
      <c r="E306" s="35">
        <f t="shared" si="144"/>
        <v>46066</v>
      </c>
      <c r="F306" s="29">
        <v>244</v>
      </c>
      <c r="G306" s="29" t="s">
        <v>11209</v>
      </c>
      <c r="H306" s="36">
        <v>793567</v>
      </c>
      <c r="I306" s="59">
        <v>0</v>
      </c>
      <c r="J306" s="36">
        <v>0</v>
      </c>
      <c r="K306" s="36">
        <v>793567</v>
      </c>
      <c r="L306" s="60" t="s">
        <v>11005</v>
      </c>
      <c r="M306" s="6">
        <v>46063</v>
      </c>
      <c r="O306" s="33">
        <f>IF(Table1[[#This Row],[Phân loại]]="Tồn đầu kỳ",Table1[[#This Row],[Tổng giá trị]],0)</f>
        <v>0</v>
      </c>
      <c r="P306" s="7">
        <f>IF(Table1[[#This Row],[Số còn phải thu ĐK]]&lt;&gt;0,0,IF(Table1[[#This Row],[Phân loại]]="Bán hàng",Table1[[#This Row],[Tổng giá trị]],-Table1[[#This Row],[Tổng giá trị]]))</f>
        <v>-793567</v>
      </c>
      <c r="Q306" s="33">
        <f t="shared" si="145"/>
        <v>-793567</v>
      </c>
      <c r="R306" s="7">
        <f>Table1[[#This Row],[Số còn phải thu ĐK]]+Table1[[#This Row],[Giá Trị HD sau CK]]-Table1[[#This Row],[Số tiền đã thu]]</f>
        <v>0</v>
      </c>
      <c r="S306" s="6">
        <f>IF(Table1[[#This Row],[Ngày hóa đơn]]&lt;&gt;"",Table1[[#This Row],[Ngày hóa đơn]],IF(Table1[[#This Row],[Ngày hạch toán]]&lt;&gt;"",Table1[[#This Row],[Ngày hạch toán]],""))</f>
        <v>46066</v>
      </c>
      <c r="T306" s="7"/>
      <c r="U306" s="6">
        <f>IF(Table1[[#This Row],[Ngày tính CN]]="","",S306+T306)</f>
        <v>46066</v>
      </c>
      <c r="V306" s="33">
        <f ca="1">IF(Table1[[#This Row],[Hạn thanh toán]]="","",IF((U306-NOW())&lt;0,0,(U306-NOW())))</f>
        <v>0</v>
      </c>
      <c r="W306" s="33"/>
      <c r="X306" s="33" t="str">
        <f t="shared" ca="1" si="146"/>
        <v/>
      </c>
      <c r="Y306" s="2" t="str">
        <f t="shared" si="147"/>
        <v>Đã thanh toán</v>
      </c>
      <c r="Z306" s="46">
        <f t="shared" si="142"/>
        <v>46066</v>
      </c>
      <c r="AA306" s="46">
        <f t="shared" si="143"/>
        <v>46063</v>
      </c>
      <c r="AD306" s="2" t="str">
        <f>VLOOKUP($A306,MA_KH!$A:$V,MA_KH!U$1,0)</f>
        <v>LOTTE</v>
      </c>
      <c r="AE306" s="2" t="str">
        <f>VLOOKUP($A306,MA_KH!$A:$V,MA_KH!V$1,0)</f>
        <v>CÔNG TY CỔ PHẦN TRUNG TÂM THƯƠNG MẠI LOTTE VIỆT NAM</v>
      </c>
      <c r="AF306" s="2" t="str">
        <f>VLOOKUP($A306,MA_KH!$A:$V,MA_KH!H$1,0)</f>
        <v>SG009</v>
      </c>
      <c r="AG306" s="96">
        <f>VALUE(Table1[[#This Row],[Số hóa đơn]])</f>
        <v>244</v>
      </c>
      <c r="AH306" s="94" t="e">
        <f>_xlfn.XLOOKUP(Table1[[#This Row],[Column1]],CTTT_Lotte!R:R,CTTT_Lotte!O:O)</f>
        <v>#N/A</v>
      </c>
    </row>
    <row r="307" spans="1:34" ht="25.5" hidden="1" customHeight="1" x14ac:dyDescent="0.2">
      <c r="A307" s="29" t="s">
        <v>10291</v>
      </c>
      <c r="B307" s="29" t="s">
        <v>511</v>
      </c>
      <c r="C307" s="35">
        <v>46067</v>
      </c>
      <c r="D307" s="29" t="s">
        <v>11115</v>
      </c>
      <c r="E307" s="35">
        <v>46067</v>
      </c>
      <c r="F307" s="29">
        <v>12145</v>
      </c>
      <c r="G307" s="29" t="s">
        <v>11116</v>
      </c>
      <c r="H307" s="36">
        <v>28829300</v>
      </c>
      <c r="I307" s="59">
        <v>0</v>
      </c>
      <c r="J307" s="36">
        <v>2306344</v>
      </c>
      <c r="K307" s="36">
        <v>31135644</v>
      </c>
      <c r="L307" s="7" t="s">
        <v>11004</v>
      </c>
      <c r="M307" s="6">
        <v>46112</v>
      </c>
      <c r="O307" s="33">
        <f>IF(Table1[[#This Row],[Phân loại]]="Tồn đầu kỳ",Table1[[#This Row],[Tổng giá trị]],0)</f>
        <v>0</v>
      </c>
      <c r="P307" s="7">
        <f>IF(Table1[[#This Row],[Số còn phải thu ĐK]]&lt;&gt;0,0,IF(Table1[[#This Row],[Phân loại]]="Bán hàng",Table1[[#This Row],[Tổng giá trị]],-Table1[[#This Row],[Tổng giá trị]]))</f>
        <v>31135644</v>
      </c>
      <c r="Q307" s="33">
        <f t="shared" si="145"/>
        <v>31135644</v>
      </c>
      <c r="R307" s="7">
        <f>Table1[[#This Row],[Số còn phải thu ĐK]]+Table1[[#This Row],[Giá Trị HD sau CK]]-Table1[[#This Row],[Số tiền đã thu]]</f>
        <v>0</v>
      </c>
      <c r="S307" s="6">
        <f>IF(Table1[[#This Row],[Ngày hóa đơn]]&lt;&gt;"",Table1[[#This Row],[Ngày hóa đơn]],IF(Table1[[#This Row],[Ngày hạch toán]]&lt;&gt;"",Table1[[#This Row],[Ngày hạch toán]],""))</f>
        <v>46067</v>
      </c>
      <c r="T307" s="7"/>
      <c r="U307" s="6">
        <f>IF(Table1[[#This Row],[Ngày tính CN]]="","",S307+T307)</f>
        <v>46067</v>
      </c>
      <c r="V307" s="33">
        <f ca="1">IF(Table1[[#This Row],[Hạn thanh toán]]="","",IF((U307-NOW())&lt;0,0,(U307-NOW())))</f>
        <v>0</v>
      </c>
      <c r="W307" s="33"/>
      <c r="X307" s="33" t="str">
        <f t="shared" ca="1" si="146"/>
        <v/>
      </c>
      <c r="Y307" s="2" t="str">
        <f t="shared" si="147"/>
        <v>Đã thanh toán</v>
      </c>
      <c r="Z307" s="46">
        <f t="shared" si="142"/>
        <v>46067</v>
      </c>
      <c r="AA307" s="46">
        <f t="shared" si="143"/>
        <v>46112</v>
      </c>
      <c r="AD307" s="2" t="str">
        <f>VLOOKUP($A307,MA_KH!$A:$V,MA_KH!U$1,0)</f>
        <v>LOTTE</v>
      </c>
      <c r="AE307" s="2" t="str">
        <f>VLOOKUP($A307,MA_KH!$A:$V,MA_KH!V$1,0)</f>
        <v>CÔNG TY CỔ PHẦN TRUNG TÂM THƯƠNG MẠI LOTTE VIỆT NAM</v>
      </c>
      <c r="AF307" s="2" t="str">
        <f>VLOOKUP($A307,MA_KH!$A:$V,MA_KH!H$1,0)</f>
        <v>SG023</v>
      </c>
      <c r="AG307" s="96">
        <f>VALUE(Table1[[#This Row],[Số hóa đơn]])</f>
        <v>12145</v>
      </c>
      <c r="AH307" s="94">
        <f>_xlfn.XLOOKUP(Table1[[#This Row],[Column1]],CTTT_Lotte!R:R,CTTT_Lotte!O:O)</f>
        <v>46112</v>
      </c>
    </row>
    <row r="308" spans="1:34" ht="25.5" hidden="1" customHeight="1" x14ac:dyDescent="0.2">
      <c r="A308" s="29" t="s">
        <v>10293</v>
      </c>
      <c r="B308" s="29" t="s">
        <v>621</v>
      </c>
      <c r="C308" s="35">
        <v>46067</v>
      </c>
      <c r="D308" s="29" t="s">
        <v>11117</v>
      </c>
      <c r="E308" s="35">
        <v>46067</v>
      </c>
      <c r="F308" s="29">
        <v>12186</v>
      </c>
      <c r="G308" s="29" t="s">
        <v>11118</v>
      </c>
      <c r="H308" s="36">
        <v>34189550</v>
      </c>
      <c r="I308" s="59">
        <v>0</v>
      </c>
      <c r="J308" s="36">
        <v>2735164</v>
      </c>
      <c r="K308" s="36">
        <v>36924714</v>
      </c>
      <c r="L308" s="7" t="s">
        <v>11004</v>
      </c>
      <c r="O308" s="33">
        <f>IF(Table1[[#This Row],[Phân loại]]="Tồn đầu kỳ",Table1[[#This Row],[Tổng giá trị]],0)</f>
        <v>0</v>
      </c>
      <c r="P308" s="7">
        <f>IF(Table1[[#This Row],[Số còn phải thu ĐK]]&lt;&gt;0,0,IF(Table1[[#This Row],[Phân loại]]="Bán hàng",Table1[[#This Row],[Tổng giá trị]],-Table1[[#This Row],[Tổng giá trị]]))</f>
        <v>36924714</v>
      </c>
      <c r="Q308" s="33">
        <f t="shared" si="145"/>
        <v>0</v>
      </c>
      <c r="R308" s="7">
        <f>Table1[[#This Row],[Số còn phải thu ĐK]]+Table1[[#This Row],[Giá Trị HD sau CK]]-Table1[[#This Row],[Số tiền đã thu]]</f>
        <v>36924714</v>
      </c>
      <c r="S308" s="6">
        <f>IF(Table1[[#This Row],[Ngày hóa đơn]]&lt;&gt;"",Table1[[#This Row],[Ngày hóa đơn]],IF(Table1[[#This Row],[Ngày hạch toán]]&lt;&gt;"",Table1[[#This Row],[Ngày hạch toán]],""))</f>
        <v>46067</v>
      </c>
      <c r="T308" s="7"/>
      <c r="U308" s="6">
        <f>IF(Table1[[#This Row],[Ngày tính CN]]="","",S308+T308)</f>
        <v>46067</v>
      </c>
      <c r="V308" s="33">
        <f ca="1">IF(Table1[[#This Row],[Hạn thanh toán]]="","",IF((U308-NOW())&lt;0,0,(U308-NOW())))</f>
        <v>0</v>
      </c>
      <c r="W308" s="33"/>
      <c r="X308" s="33">
        <f t="shared" ca="1" si="146"/>
        <v>161.58894293981575</v>
      </c>
      <c r="Y308" s="2" t="str">
        <f t="shared" ca="1" si="147"/>
        <v>Nợ quá hạn hơn 120 ngày có khả năng mất thanh toán</v>
      </c>
      <c r="Z308" s="46">
        <f t="shared" si="142"/>
        <v>46067</v>
      </c>
      <c r="AA308" s="46" t="str">
        <f t="shared" si="143"/>
        <v/>
      </c>
      <c r="AD308" s="2" t="str">
        <f>VLOOKUP($A308,MA_KH!$A:$V,MA_KH!U$1,0)</f>
        <v>LOTTE</v>
      </c>
      <c r="AE308" s="2" t="str">
        <f>VLOOKUP($A308,MA_KH!$A:$V,MA_KH!V$1,0)</f>
        <v>CÔNG TY CỔ PHẦN TRUNG TÂM THƯƠNG MẠI LOTTE VIỆT NAM</v>
      </c>
      <c r="AF308" s="2" t="str">
        <f>VLOOKUP($A308,MA_KH!$A:$V,MA_KH!H$1,0)</f>
        <v>SG009</v>
      </c>
      <c r="AG308" s="96">
        <f>VALUE(Table1[[#This Row],[Số hóa đơn]])</f>
        <v>12186</v>
      </c>
      <c r="AH308" s="94">
        <f>_xlfn.XLOOKUP(Table1[[#This Row],[Column1]],CTTT_Lotte!R:R,CTTT_Lotte!O:O)</f>
        <v>46122</v>
      </c>
    </row>
    <row r="309" spans="1:34" ht="25.5" customHeight="1" x14ac:dyDescent="0.2">
      <c r="A309" s="29" t="s">
        <v>10299</v>
      </c>
      <c r="B309" s="29" t="s">
        <v>355</v>
      </c>
      <c r="C309" s="35">
        <v>46071</v>
      </c>
      <c r="D309" s="29" t="s">
        <v>11119</v>
      </c>
      <c r="E309" s="35">
        <v>46071</v>
      </c>
      <c r="F309" s="29">
        <v>1699</v>
      </c>
      <c r="G309" s="29" t="s">
        <v>11083</v>
      </c>
      <c r="H309" s="36">
        <v>412405</v>
      </c>
      <c r="I309" s="59">
        <v>0</v>
      </c>
      <c r="J309" s="36">
        <v>41241</v>
      </c>
      <c r="K309" s="36">
        <v>453646</v>
      </c>
      <c r="L309" s="60" t="s">
        <v>11005</v>
      </c>
      <c r="M309" s="6">
        <v>46063</v>
      </c>
      <c r="O309" s="33">
        <f>IF(Table1[[#This Row],[Phân loại]]="Tồn đầu kỳ",Table1[[#This Row],[Tổng giá trị]],0)</f>
        <v>0</v>
      </c>
      <c r="P309" s="7">
        <f>IF(Table1[[#This Row],[Số còn phải thu ĐK]]&lt;&gt;0,0,IF(Table1[[#This Row],[Phân loại]]="Bán hàng",Table1[[#This Row],[Tổng giá trị]],-Table1[[#This Row],[Tổng giá trị]]))</f>
        <v>-453646</v>
      </c>
      <c r="Q309" s="33">
        <f t="shared" si="145"/>
        <v>-453646</v>
      </c>
      <c r="R309" s="7">
        <f>Table1[[#This Row],[Số còn phải thu ĐK]]+Table1[[#This Row],[Giá Trị HD sau CK]]-Table1[[#This Row],[Số tiền đã thu]]</f>
        <v>0</v>
      </c>
      <c r="S309" s="6">
        <f>IF(Table1[[#This Row],[Ngày hóa đơn]]&lt;&gt;"",Table1[[#This Row],[Ngày hóa đơn]],IF(Table1[[#This Row],[Ngày hạch toán]]&lt;&gt;"",Table1[[#This Row],[Ngày hạch toán]],""))</f>
        <v>46071</v>
      </c>
      <c r="T309" s="7"/>
      <c r="U309" s="6">
        <f>IF(Table1[[#This Row],[Ngày tính CN]]="","",S309+T309)</f>
        <v>46071</v>
      </c>
      <c r="V309" s="33">
        <f ca="1">IF(Table1[[#This Row],[Hạn thanh toán]]="","",IF((U309-NOW())&lt;0,0,(U309-NOW())))</f>
        <v>0</v>
      </c>
      <c r="W309" s="33"/>
      <c r="X309" s="33" t="str">
        <f t="shared" ca="1" si="146"/>
        <v/>
      </c>
      <c r="Y309" s="2" t="str">
        <f t="shared" si="147"/>
        <v>Đã thanh toán</v>
      </c>
      <c r="Z309" s="46">
        <f t="shared" si="142"/>
        <v>46071</v>
      </c>
      <c r="AA309" s="46">
        <f t="shared" si="143"/>
        <v>46063</v>
      </c>
      <c r="AD309" s="2" t="str">
        <f>VLOOKUP($A309,MA_KH!$A:$V,MA_KH!U$1,0)</f>
        <v>LOTTE</v>
      </c>
      <c r="AE309" s="2" t="str">
        <f>VLOOKUP($A309,MA_KH!$A:$V,MA_KH!V$1,0)</f>
        <v>CÔNG TY CỔ PHẦN TRUNG TÂM THƯƠNG MẠI LOTTE VIỆT NAM</v>
      </c>
      <c r="AF309" s="2" t="str">
        <f>VLOOKUP($A309,MA_KH!$A:$V,MA_KH!H$1,0)</f>
        <v>SG011</v>
      </c>
      <c r="AG309" s="96">
        <f>VALUE(Table1[[#This Row],[Số hóa đơn]])</f>
        <v>1699</v>
      </c>
      <c r="AH309" s="94" t="e">
        <f>_xlfn.XLOOKUP(Table1[[#This Row],[Column1]],CTTT_Lotte!R:R,CTTT_Lotte!O:O)</f>
        <v>#N/A</v>
      </c>
    </row>
    <row r="310" spans="1:34" ht="25.5" hidden="1" customHeight="1" x14ac:dyDescent="0.2">
      <c r="A310" s="29" t="s">
        <v>10299</v>
      </c>
      <c r="B310" s="29" t="s">
        <v>355</v>
      </c>
      <c r="C310" s="35">
        <v>46071</v>
      </c>
      <c r="D310" s="29" t="s">
        <v>11119</v>
      </c>
      <c r="E310" s="35">
        <v>46065</v>
      </c>
      <c r="F310" s="29">
        <v>1147</v>
      </c>
      <c r="G310" s="29" t="s">
        <v>11084</v>
      </c>
      <c r="H310" s="36">
        <v>1374684</v>
      </c>
      <c r="I310" s="59">
        <v>0</v>
      </c>
      <c r="J310" s="36">
        <v>109975</v>
      </c>
      <c r="K310" s="36">
        <v>1484659</v>
      </c>
      <c r="L310" s="60" t="s">
        <v>11005</v>
      </c>
      <c r="M310" s="6">
        <v>46063</v>
      </c>
      <c r="O310" s="33">
        <f>IF(Table1[[#This Row],[Phân loại]]="Tồn đầu kỳ",Table1[[#This Row],[Tổng giá trị]],0)</f>
        <v>0</v>
      </c>
      <c r="P310" s="7">
        <f>IF(Table1[[#This Row],[Số còn phải thu ĐK]]&lt;&gt;0,0,IF(Table1[[#This Row],[Phân loại]]="Bán hàng",Table1[[#This Row],[Tổng giá trị]],-Table1[[#This Row],[Tổng giá trị]]))</f>
        <v>-1484659</v>
      </c>
      <c r="Q310" s="33">
        <f t="shared" si="145"/>
        <v>-1484659</v>
      </c>
      <c r="R310" s="7">
        <f>Table1[[#This Row],[Số còn phải thu ĐK]]+Table1[[#This Row],[Giá Trị HD sau CK]]-Table1[[#This Row],[Số tiền đã thu]]</f>
        <v>0</v>
      </c>
      <c r="S310" s="6">
        <f>IF(Table1[[#This Row],[Ngày hóa đơn]]&lt;&gt;"",Table1[[#This Row],[Ngày hóa đơn]],IF(Table1[[#This Row],[Ngày hạch toán]]&lt;&gt;"",Table1[[#This Row],[Ngày hạch toán]],""))</f>
        <v>46065</v>
      </c>
      <c r="T310" s="7"/>
      <c r="U310" s="6">
        <f>IF(Table1[[#This Row],[Ngày tính CN]]="","",S310+T310)</f>
        <v>46065</v>
      </c>
      <c r="V310" s="33">
        <f ca="1">IF(Table1[[#This Row],[Hạn thanh toán]]="","",IF((U310-NOW())&lt;0,0,(U310-NOW())))</f>
        <v>0</v>
      </c>
      <c r="W310" s="33"/>
      <c r="X310" s="33" t="str">
        <f t="shared" ca="1" si="146"/>
        <v/>
      </c>
      <c r="Y310" s="2" t="str">
        <f t="shared" si="147"/>
        <v>Đã thanh toán</v>
      </c>
      <c r="Z310" s="46">
        <f t="shared" si="142"/>
        <v>46065</v>
      </c>
      <c r="AA310" s="46">
        <f t="shared" si="143"/>
        <v>46063</v>
      </c>
      <c r="AD310" s="2" t="str">
        <f>VLOOKUP($A310,MA_KH!$A:$V,MA_KH!U$1,0)</f>
        <v>LOTTE</v>
      </c>
      <c r="AE310" s="2" t="str">
        <f>VLOOKUP($A310,MA_KH!$A:$V,MA_KH!V$1,0)</f>
        <v>CÔNG TY CỔ PHẦN TRUNG TÂM THƯƠNG MẠI LOTTE VIỆT NAM</v>
      </c>
      <c r="AF310" s="2" t="str">
        <f>VLOOKUP($A310,MA_KH!$A:$V,MA_KH!H$1,0)</f>
        <v>SG011</v>
      </c>
      <c r="AG310" s="96">
        <f>VALUE(Table1[[#This Row],[Số hóa đơn]])</f>
        <v>1147</v>
      </c>
      <c r="AH310" s="94">
        <f>_xlfn.XLOOKUP(Table1[[#This Row],[Column1]],CTTT_Lotte!R:R,CTTT_Lotte!O:O)</f>
        <v>46063</v>
      </c>
    </row>
    <row r="311" spans="1:34" ht="25.5" customHeight="1" x14ac:dyDescent="0.2">
      <c r="A311" s="29" t="s">
        <v>10287</v>
      </c>
      <c r="B311" s="29" t="s">
        <v>612</v>
      </c>
      <c r="C311" s="35">
        <v>46075</v>
      </c>
      <c r="D311" s="29" t="s">
        <v>11120</v>
      </c>
      <c r="E311" s="35">
        <v>46075</v>
      </c>
      <c r="F311" s="29">
        <v>1468</v>
      </c>
      <c r="G311" s="29" t="s">
        <v>11083</v>
      </c>
      <c r="H311" s="36">
        <v>175774</v>
      </c>
      <c r="I311" s="59">
        <v>0</v>
      </c>
      <c r="J311" s="36">
        <v>17577</v>
      </c>
      <c r="K311" s="36">
        <v>193351</v>
      </c>
      <c r="L311" s="60" t="s">
        <v>11005</v>
      </c>
      <c r="M311" s="6">
        <v>46063</v>
      </c>
      <c r="O311" s="33">
        <f>IF(Table1[[#This Row],[Phân loại]]="Tồn đầu kỳ",Table1[[#This Row],[Tổng giá trị]],0)</f>
        <v>0</v>
      </c>
      <c r="P311" s="7">
        <f>IF(Table1[[#This Row],[Số còn phải thu ĐK]]&lt;&gt;0,0,IF(Table1[[#This Row],[Phân loại]]="Bán hàng",Table1[[#This Row],[Tổng giá trị]],-Table1[[#This Row],[Tổng giá trị]]))</f>
        <v>-193351</v>
      </c>
      <c r="Q311" s="33">
        <f t="shared" si="145"/>
        <v>-193351</v>
      </c>
      <c r="R311" s="7">
        <f>Table1[[#This Row],[Số còn phải thu ĐK]]+Table1[[#This Row],[Giá Trị HD sau CK]]-Table1[[#This Row],[Số tiền đã thu]]</f>
        <v>0</v>
      </c>
      <c r="S311" s="6">
        <f>IF(Table1[[#This Row],[Ngày hóa đơn]]&lt;&gt;"",Table1[[#This Row],[Ngày hóa đơn]],IF(Table1[[#This Row],[Ngày hạch toán]]&lt;&gt;"",Table1[[#This Row],[Ngày hạch toán]],""))</f>
        <v>46075</v>
      </c>
      <c r="T311" s="7"/>
      <c r="U311" s="6">
        <f>IF(Table1[[#This Row],[Ngày tính CN]]="","",S311+T311)</f>
        <v>46075</v>
      </c>
      <c r="V311" s="33">
        <f ca="1">IF(Table1[[#This Row],[Hạn thanh toán]]="","",IF((U311-NOW())&lt;0,0,(U311-NOW())))</f>
        <v>0</v>
      </c>
      <c r="W311" s="33"/>
      <c r="X311" s="33" t="str">
        <f t="shared" ca="1" si="146"/>
        <v/>
      </c>
      <c r="Y311" s="2" t="str">
        <f t="shared" si="147"/>
        <v>Đã thanh toán</v>
      </c>
      <c r="Z311" s="46">
        <f t="shared" si="142"/>
        <v>46075</v>
      </c>
      <c r="AA311" s="46">
        <f t="shared" si="143"/>
        <v>46063</v>
      </c>
      <c r="AD311" s="2" t="str">
        <f>VLOOKUP($A311,MA_KH!$A:$V,MA_KH!U$1,0)</f>
        <v>LOTTE</v>
      </c>
      <c r="AE311" s="2" t="str">
        <f>VLOOKUP($A311,MA_KH!$A:$V,MA_KH!V$1,0)</f>
        <v>CÔNG TY CỔ PHẦN TRUNG TÂM THƯƠNG MẠI LOTTE VIỆT NAM</v>
      </c>
      <c r="AF311" s="2" t="str">
        <f>VLOOKUP($A311,MA_KH!$A:$V,MA_KH!H$1,0)</f>
        <v>SG011</v>
      </c>
      <c r="AG311" s="96">
        <f>VALUE(Table1[[#This Row],[Số hóa đơn]])</f>
        <v>1468</v>
      </c>
      <c r="AH311" s="94" t="e">
        <f>_xlfn.XLOOKUP(Table1[[#This Row],[Column1]],CTTT_Lotte!R:R,CTTT_Lotte!O:O)</f>
        <v>#N/A</v>
      </c>
    </row>
    <row r="312" spans="1:34" ht="25.5" hidden="1" customHeight="1" x14ac:dyDescent="0.2">
      <c r="A312" s="29" t="s">
        <v>10287</v>
      </c>
      <c r="B312" s="29" t="s">
        <v>612</v>
      </c>
      <c r="C312" s="35">
        <v>46075</v>
      </c>
      <c r="D312" s="29" t="s">
        <v>11120</v>
      </c>
      <c r="E312" s="35">
        <v>46075</v>
      </c>
      <c r="F312" s="29">
        <v>1755</v>
      </c>
      <c r="G312" s="29" t="s">
        <v>11084</v>
      </c>
      <c r="H312" s="36">
        <v>585913</v>
      </c>
      <c r="I312" s="59">
        <v>0</v>
      </c>
      <c r="J312" s="36">
        <v>46873</v>
      </c>
      <c r="K312" s="36">
        <v>632786</v>
      </c>
      <c r="L312" s="60" t="s">
        <v>11005</v>
      </c>
      <c r="M312" s="6">
        <v>46063</v>
      </c>
      <c r="O312" s="33">
        <f>IF(Table1[[#This Row],[Phân loại]]="Tồn đầu kỳ",Table1[[#This Row],[Tổng giá trị]],0)</f>
        <v>0</v>
      </c>
      <c r="P312" s="7">
        <f>IF(Table1[[#This Row],[Số còn phải thu ĐK]]&lt;&gt;0,0,IF(Table1[[#This Row],[Phân loại]]="Bán hàng",Table1[[#This Row],[Tổng giá trị]],-Table1[[#This Row],[Tổng giá trị]]))</f>
        <v>-632786</v>
      </c>
      <c r="Q312" s="33">
        <f t="shared" si="145"/>
        <v>-632786</v>
      </c>
      <c r="R312" s="7">
        <f>Table1[[#This Row],[Số còn phải thu ĐK]]+Table1[[#This Row],[Giá Trị HD sau CK]]-Table1[[#This Row],[Số tiền đã thu]]</f>
        <v>0</v>
      </c>
      <c r="S312" s="6">
        <f>IF(Table1[[#This Row],[Ngày hóa đơn]]&lt;&gt;"",Table1[[#This Row],[Ngày hóa đơn]],IF(Table1[[#This Row],[Ngày hạch toán]]&lt;&gt;"",Table1[[#This Row],[Ngày hạch toán]],""))</f>
        <v>46075</v>
      </c>
      <c r="T312" s="7"/>
      <c r="U312" s="6">
        <f>IF(Table1[[#This Row],[Ngày tính CN]]="","",S312+T312)</f>
        <v>46075</v>
      </c>
      <c r="V312" s="33">
        <f ca="1">IF(Table1[[#This Row],[Hạn thanh toán]]="","",IF((U312-NOW())&lt;0,0,(U312-NOW())))</f>
        <v>0</v>
      </c>
      <c r="W312" s="33"/>
      <c r="X312" s="33" t="str">
        <f t="shared" ca="1" si="146"/>
        <v/>
      </c>
      <c r="Y312" s="2" t="str">
        <f t="shared" si="147"/>
        <v>Đã thanh toán</v>
      </c>
      <c r="Z312" s="46">
        <f t="shared" si="142"/>
        <v>46075</v>
      </c>
      <c r="AA312" s="46">
        <f t="shared" si="143"/>
        <v>46063</v>
      </c>
      <c r="AD312" s="2" t="str">
        <f>VLOOKUP($A312,MA_KH!$A:$V,MA_KH!U$1,0)</f>
        <v>LOTTE</v>
      </c>
      <c r="AE312" s="2" t="str">
        <f>VLOOKUP($A312,MA_KH!$A:$V,MA_KH!V$1,0)</f>
        <v>CÔNG TY CỔ PHẦN TRUNG TÂM THƯƠNG MẠI LOTTE VIỆT NAM</v>
      </c>
      <c r="AF312" s="2" t="str">
        <f>VLOOKUP($A312,MA_KH!$A:$V,MA_KH!H$1,0)</f>
        <v>SG011</v>
      </c>
      <c r="AG312" s="96">
        <f>VALUE(Table1[[#This Row],[Số hóa đơn]])</f>
        <v>1755</v>
      </c>
      <c r="AH312" s="94">
        <f>_xlfn.XLOOKUP(Table1[[#This Row],[Column1]],CTTT_Lotte!R:R,CTTT_Lotte!O:O)</f>
        <v>46063</v>
      </c>
    </row>
    <row r="313" spans="1:34" ht="25.5" customHeight="1" x14ac:dyDescent="0.2">
      <c r="A313" s="29" t="s">
        <v>10295</v>
      </c>
      <c r="B313" s="29" t="s">
        <v>560</v>
      </c>
      <c r="C313" s="35">
        <v>46076</v>
      </c>
      <c r="D313" s="29" t="s">
        <v>11121</v>
      </c>
      <c r="E313" s="35">
        <v>46076</v>
      </c>
      <c r="F313" s="29">
        <v>844</v>
      </c>
      <c r="G313" s="29" t="s">
        <v>10867</v>
      </c>
      <c r="H313" s="36">
        <v>161582</v>
      </c>
      <c r="I313" s="59">
        <v>0</v>
      </c>
      <c r="J313" s="36">
        <v>16158</v>
      </c>
      <c r="K313" s="36">
        <v>177740</v>
      </c>
      <c r="L313" s="60" t="s">
        <v>11005</v>
      </c>
      <c r="M313" s="6">
        <v>46063</v>
      </c>
      <c r="O313" s="33">
        <f>IF(Table1[[#This Row],[Phân loại]]="Tồn đầu kỳ",Table1[[#This Row],[Tổng giá trị]],0)</f>
        <v>0</v>
      </c>
      <c r="P313" s="7">
        <f>IF(Table1[[#This Row],[Số còn phải thu ĐK]]&lt;&gt;0,0,IF(Table1[[#This Row],[Phân loại]]="Bán hàng",Table1[[#This Row],[Tổng giá trị]],-Table1[[#This Row],[Tổng giá trị]]))</f>
        <v>-177740</v>
      </c>
      <c r="Q313" s="33">
        <f t="shared" si="145"/>
        <v>-177740</v>
      </c>
      <c r="R313" s="7">
        <f>Table1[[#This Row],[Số còn phải thu ĐK]]+Table1[[#This Row],[Giá Trị HD sau CK]]-Table1[[#This Row],[Số tiền đã thu]]</f>
        <v>0</v>
      </c>
      <c r="S313" s="6">
        <f>IF(Table1[[#This Row],[Ngày hóa đơn]]&lt;&gt;"",Table1[[#This Row],[Ngày hóa đơn]],IF(Table1[[#This Row],[Ngày hạch toán]]&lt;&gt;"",Table1[[#This Row],[Ngày hạch toán]],""))</f>
        <v>46076</v>
      </c>
      <c r="T313" s="7"/>
      <c r="U313" s="6">
        <f>IF(Table1[[#This Row],[Ngày tính CN]]="","",S313+T313)</f>
        <v>46076</v>
      </c>
      <c r="V313" s="33">
        <f ca="1">IF(Table1[[#This Row],[Hạn thanh toán]]="","",IF((U313-NOW())&lt;0,0,(U313-NOW())))</f>
        <v>0</v>
      </c>
      <c r="W313" s="33"/>
      <c r="X313" s="33" t="str">
        <f t="shared" ca="1" si="146"/>
        <v/>
      </c>
      <c r="Y313" s="2" t="str">
        <f t="shared" si="147"/>
        <v>Đã thanh toán</v>
      </c>
      <c r="Z313" s="46">
        <f t="shared" si="142"/>
        <v>46076</v>
      </c>
      <c r="AA313" s="46">
        <f t="shared" si="143"/>
        <v>46063</v>
      </c>
      <c r="AD313" s="2" t="str">
        <f>VLOOKUP($A313,MA_KH!$A:$V,MA_KH!U$1,0)</f>
        <v>LOTTE</v>
      </c>
      <c r="AE313" s="2" t="str">
        <f>VLOOKUP($A313,MA_KH!$A:$V,MA_KH!V$1,0)</f>
        <v>CÔNG TY CỔ PHẦN TRUNG TÂM THƯƠNG MẠI LOTTE VIỆT NAM</v>
      </c>
      <c r="AF313" s="2" t="str">
        <f>VLOOKUP($A313,MA_KH!$A:$V,MA_KH!H$1,0)</f>
        <v>HN008</v>
      </c>
      <c r="AG313" s="96">
        <f>VALUE(Table1[[#This Row],[Số hóa đơn]])</f>
        <v>844</v>
      </c>
      <c r="AH313" s="94" t="e">
        <f>_xlfn.XLOOKUP(Table1[[#This Row],[Column1]],CTTT_Lotte!R:R,CTTT_Lotte!O:O)</f>
        <v>#N/A</v>
      </c>
    </row>
    <row r="314" spans="1:34" ht="25.5" customHeight="1" x14ac:dyDescent="0.2">
      <c r="A314" s="29" t="s">
        <v>10295</v>
      </c>
      <c r="B314" s="29" t="s">
        <v>560</v>
      </c>
      <c r="C314" s="35">
        <v>46076</v>
      </c>
      <c r="D314" s="29" t="s">
        <v>11121</v>
      </c>
      <c r="E314" s="35">
        <v>46076</v>
      </c>
      <c r="F314" s="29">
        <v>1114</v>
      </c>
      <c r="G314" s="29" t="s">
        <v>10868</v>
      </c>
      <c r="H314" s="36">
        <v>538608</v>
      </c>
      <c r="I314" s="59">
        <v>0</v>
      </c>
      <c r="J314" s="36">
        <v>43089</v>
      </c>
      <c r="K314" s="36">
        <v>581697</v>
      </c>
      <c r="L314" s="60" t="s">
        <v>11005</v>
      </c>
      <c r="M314" s="6">
        <v>46063</v>
      </c>
      <c r="O314" s="33">
        <f>IF(Table1[[#This Row],[Phân loại]]="Tồn đầu kỳ",Table1[[#This Row],[Tổng giá trị]],0)</f>
        <v>0</v>
      </c>
      <c r="P314" s="7">
        <f>IF(Table1[[#This Row],[Số còn phải thu ĐK]]&lt;&gt;0,0,IF(Table1[[#This Row],[Phân loại]]="Bán hàng",Table1[[#This Row],[Tổng giá trị]],-Table1[[#This Row],[Tổng giá trị]]))</f>
        <v>-581697</v>
      </c>
      <c r="Q314" s="33">
        <f t="shared" si="145"/>
        <v>-581697</v>
      </c>
      <c r="R314" s="7">
        <f>Table1[[#This Row],[Số còn phải thu ĐK]]+Table1[[#This Row],[Giá Trị HD sau CK]]-Table1[[#This Row],[Số tiền đã thu]]</f>
        <v>0</v>
      </c>
      <c r="S314" s="6">
        <f>IF(Table1[[#This Row],[Ngày hóa đơn]]&lt;&gt;"",Table1[[#This Row],[Ngày hóa đơn]],IF(Table1[[#This Row],[Ngày hạch toán]]&lt;&gt;"",Table1[[#This Row],[Ngày hạch toán]],""))</f>
        <v>46076</v>
      </c>
      <c r="T314" s="7"/>
      <c r="U314" s="6">
        <f>IF(Table1[[#This Row],[Ngày tính CN]]="","",S314+T314)</f>
        <v>46076</v>
      </c>
      <c r="V314" s="33">
        <f ca="1">IF(Table1[[#This Row],[Hạn thanh toán]]="","",IF((U314-NOW())&lt;0,0,(U314-NOW())))</f>
        <v>0</v>
      </c>
      <c r="W314" s="33"/>
      <c r="X314" s="33" t="str">
        <f t="shared" ca="1" si="146"/>
        <v/>
      </c>
      <c r="Y314" s="2" t="str">
        <f t="shared" si="147"/>
        <v>Đã thanh toán</v>
      </c>
      <c r="Z314" s="46">
        <f t="shared" si="142"/>
        <v>46076</v>
      </c>
      <c r="AA314" s="46">
        <f t="shared" si="143"/>
        <v>46063</v>
      </c>
      <c r="AD314" s="2" t="str">
        <f>VLOOKUP($A314,MA_KH!$A:$V,MA_KH!U$1,0)</f>
        <v>LOTTE</v>
      </c>
      <c r="AE314" s="2" t="str">
        <f>VLOOKUP($A314,MA_KH!$A:$V,MA_KH!V$1,0)</f>
        <v>CÔNG TY CỔ PHẦN TRUNG TÂM THƯƠNG MẠI LOTTE VIỆT NAM</v>
      </c>
      <c r="AF314" s="2" t="str">
        <f>VLOOKUP($A314,MA_KH!$A:$V,MA_KH!H$1,0)</f>
        <v>HN008</v>
      </c>
      <c r="AG314" s="96">
        <f>VALUE(Table1[[#This Row],[Số hóa đơn]])</f>
        <v>1114</v>
      </c>
      <c r="AH314" s="94" t="e">
        <f>_xlfn.XLOOKUP(Table1[[#This Row],[Column1]],CTTT_Lotte!R:R,CTTT_Lotte!O:O)</f>
        <v>#N/A</v>
      </c>
    </row>
    <row r="315" spans="1:34" ht="25.5" customHeight="1" x14ac:dyDescent="0.2">
      <c r="A315" s="29" t="s">
        <v>10292</v>
      </c>
      <c r="B315" s="29" t="s">
        <v>781</v>
      </c>
      <c r="C315" s="35">
        <v>46076</v>
      </c>
      <c r="D315" s="29" t="s">
        <v>11122</v>
      </c>
      <c r="E315" s="35">
        <v>46076</v>
      </c>
      <c r="F315" s="29">
        <v>1591</v>
      </c>
      <c r="G315" s="29" t="s">
        <v>11083</v>
      </c>
      <c r="H315" s="36">
        <v>106636</v>
      </c>
      <c r="I315" s="59">
        <v>0</v>
      </c>
      <c r="J315" s="36">
        <v>10664</v>
      </c>
      <c r="K315" s="36">
        <v>117300</v>
      </c>
      <c r="L315" s="60" t="s">
        <v>11005</v>
      </c>
      <c r="M315" s="6">
        <v>46063</v>
      </c>
      <c r="O315" s="33">
        <f>IF(Table1[[#This Row],[Phân loại]]="Tồn đầu kỳ",Table1[[#This Row],[Tổng giá trị]],0)</f>
        <v>0</v>
      </c>
      <c r="P315" s="7">
        <f>IF(Table1[[#This Row],[Số còn phải thu ĐK]]&lt;&gt;0,0,IF(Table1[[#This Row],[Phân loại]]="Bán hàng",Table1[[#This Row],[Tổng giá trị]],-Table1[[#This Row],[Tổng giá trị]]))</f>
        <v>-117300</v>
      </c>
      <c r="Q315" s="33">
        <f t="shared" si="145"/>
        <v>-117300</v>
      </c>
      <c r="R315" s="7">
        <f>Table1[[#This Row],[Số còn phải thu ĐK]]+Table1[[#This Row],[Giá Trị HD sau CK]]-Table1[[#This Row],[Số tiền đã thu]]</f>
        <v>0</v>
      </c>
      <c r="S315" s="6">
        <f>IF(Table1[[#This Row],[Ngày hóa đơn]]&lt;&gt;"",Table1[[#This Row],[Ngày hóa đơn]],IF(Table1[[#This Row],[Ngày hạch toán]]&lt;&gt;"",Table1[[#This Row],[Ngày hạch toán]],""))</f>
        <v>46076</v>
      </c>
      <c r="T315" s="7"/>
      <c r="U315" s="6">
        <f>IF(Table1[[#This Row],[Ngày tính CN]]="","",S315+T315)</f>
        <v>46076</v>
      </c>
      <c r="V315" s="33">
        <f ca="1">IF(Table1[[#This Row],[Hạn thanh toán]]="","",IF((U315-NOW())&lt;0,0,(U315-NOW())))</f>
        <v>0</v>
      </c>
      <c r="W315" s="33"/>
      <c r="X315" s="33" t="str">
        <f t="shared" ca="1" si="146"/>
        <v/>
      </c>
      <c r="Y315" s="2" t="str">
        <f t="shared" si="147"/>
        <v>Đã thanh toán</v>
      </c>
      <c r="Z315" s="46">
        <f t="shared" si="142"/>
        <v>46076</v>
      </c>
      <c r="AA315" s="46">
        <f t="shared" si="143"/>
        <v>46063</v>
      </c>
      <c r="AD315" s="2" t="str">
        <f>VLOOKUP($A315,MA_KH!$A:$V,MA_KH!U$1,0)</f>
        <v>LOTTE</v>
      </c>
      <c r="AE315" s="2" t="str">
        <f>VLOOKUP($A315,MA_KH!$A:$V,MA_KH!V$1,0)</f>
        <v>CÔNG TY CỔ PHẦN TRUNG TÂM THƯƠNG MẠI LOTTE VIỆT NAM</v>
      </c>
      <c r="AF315" s="2" t="str">
        <f>VLOOKUP($A315,MA_KH!$A:$V,MA_KH!H$1,0)</f>
        <v>SG023</v>
      </c>
      <c r="AG315" s="96">
        <f>VALUE(Table1[[#This Row],[Số hóa đơn]])</f>
        <v>1591</v>
      </c>
      <c r="AH315" s="94" t="e">
        <f>_xlfn.XLOOKUP(Table1[[#This Row],[Column1]],CTTT_Lotte!R:R,CTTT_Lotte!O:O)</f>
        <v>#N/A</v>
      </c>
    </row>
    <row r="316" spans="1:34" ht="25.5" hidden="1" customHeight="1" x14ac:dyDescent="0.2">
      <c r="A316" s="29" t="s">
        <v>10292</v>
      </c>
      <c r="B316" s="29" t="s">
        <v>781</v>
      </c>
      <c r="C316" s="35">
        <v>46076</v>
      </c>
      <c r="D316" s="29" t="s">
        <v>11122</v>
      </c>
      <c r="E316" s="35">
        <v>46064</v>
      </c>
      <c r="F316" s="29">
        <v>1109</v>
      </c>
      <c r="G316" s="29" t="s">
        <v>11084</v>
      </c>
      <c r="H316" s="36">
        <v>355452</v>
      </c>
      <c r="I316" s="59">
        <v>0</v>
      </c>
      <c r="J316" s="36">
        <v>28436</v>
      </c>
      <c r="K316" s="36">
        <v>383888</v>
      </c>
      <c r="L316" s="60" t="s">
        <v>11005</v>
      </c>
      <c r="M316" s="6">
        <v>46063</v>
      </c>
      <c r="O316" s="33">
        <f>IF(Table1[[#This Row],[Phân loại]]="Tồn đầu kỳ",Table1[[#This Row],[Tổng giá trị]],0)</f>
        <v>0</v>
      </c>
      <c r="P316" s="7">
        <f>IF(Table1[[#This Row],[Số còn phải thu ĐK]]&lt;&gt;0,0,IF(Table1[[#This Row],[Phân loại]]="Bán hàng",Table1[[#This Row],[Tổng giá trị]],-Table1[[#This Row],[Tổng giá trị]]))</f>
        <v>-383888</v>
      </c>
      <c r="Q316" s="33">
        <f t="shared" si="145"/>
        <v>-383888</v>
      </c>
      <c r="R316" s="7">
        <f>Table1[[#This Row],[Số còn phải thu ĐK]]+Table1[[#This Row],[Giá Trị HD sau CK]]-Table1[[#This Row],[Số tiền đã thu]]</f>
        <v>0</v>
      </c>
      <c r="S316" s="6">
        <f>IF(Table1[[#This Row],[Ngày hóa đơn]]&lt;&gt;"",Table1[[#This Row],[Ngày hóa đơn]],IF(Table1[[#This Row],[Ngày hạch toán]]&lt;&gt;"",Table1[[#This Row],[Ngày hạch toán]],""))</f>
        <v>46064</v>
      </c>
      <c r="T316" s="7"/>
      <c r="U316" s="6">
        <f>IF(Table1[[#This Row],[Ngày tính CN]]="","",S316+T316)</f>
        <v>46064</v>
      </c>
      <c r="V316" s="33">
        <f ca="1">IF(Table1[[#This Row],[Hạn thanh toán]]="","",IF((U316-NOW())&lt;0,0,(U316-NOW())))</f>
        <v>0</v>
      </c>
      <c r="W316" s="33"/>
      <c r="X316" s="33" t="str">
        <f t="shared" ca="1" si="146"/>
        <v/>
      </c>
      <c r="Y316" s="2" t="str">
        <f t="shared" si="147"/>
        <v>Đã thanh toán</v>
      </c>
      <c r="Z316" s="46">
        <f t="shared" si="142"/>
        <v>46064</v>
      </c>
      <c r="AA316" s="46">
        <f t="shared" si="143"/>
        <v>46063</v>
      </c>
      <c r="AD316" s="2" t="str">
        <f>VLOOKUP($A316,MA_KH!$A:$V,MA_KH!U$1,0)</f>
        <v>LOTTE</v>
      </c>
      <c r="AE316" s="2" t="str">
        <f>VLOOKUP($A316,MA_KH!$A:$V,MA_KH!V$1,0)</f>
        <v>CÔNG TY CỔ PHẦN TRUNG TÂM THƯƠNG MẠI LOTTE VIỆT NAM</v>
      </c>
      <c r="AF316" s="2" t="str">
        <f>VLOOKUP($A316,MA_KH!$A:$V,MA_KH!H$1,0)</f>
        <v>SG023</v>
      </c>
      <c r="AG316" s="96">
        <f>VALUE(Table1[[#This Row],[Số hóa đơn]])</f>
        <v>1109</v>
      </c>
      <c r="AH316" s="94">
        <f>_xlfn.XLOOKUP(Table1[[#This Row],[Column1]],CTTT_Lotte!R:R,CTTT_Lotte!O:O)</f>
        <v>46063</v>
      </c>
    </row>
    <row r="317" spans="1:34" ht="25.5" customHeight="1" x14ac:dyDescent="0.2">
      <c r="A317" s="29" t="s">
        <v>10293</v>
      </c>
      <c r="B317" s="29" t="s">
        <v>621</v>
      </c>
      <c r="C317" s="35">
        <v>46076</v>
      </c>
      <c r="D317" s="29" t="s">
        <v>11123</v>
      </c>
      <c r="E317" s="35">
        <v>46076</v>
      </c>
      <c r="F317" s="29">
        <v>846</v>
      </c>
      <c r="G317" s="29" t="s">
        <v>11124</v>
      </c>
      <c r="H317" s="36">
        <v>3673470</v>
      </c>
      <c r="I317" s="59">
        <v>0</v>
      </c>
      <c r="J317" s="36">
        <v>293879</v>
      </c>
      <c r="K317" s="36">
        <v>3967349</v>
      </c>
      <c r="L317" s="60" t="s">
        <v>11005</v>
      </c>
      <c r="M317" s="6">
        <v>46092</v>
      </c>
      <c r="O317" s="33">
        <f>IF(Table1[[#This Row],[Phân loại]]="Tồn đầu kỳ",Table1[[#This Row],[Tổng giá trị]],0)</f>
        <v>0</v>
      </c>
      <c r="P317" s="7">
        <f>IF(Table1[[#This Row],[Số còn phải thu ĐK]]&lt;&gt;0,0,IF(Table1[[#This Row],[Phân loại]]="Bán hàng",Table1[[#This Row],[Tổng giá trị]],-Table1[[#This Row],[Tổng giá trị]]))</f>
        <v>-3967349</v>
      </c>
      <c r="Q317" s="33">
        <f t="shared" si="145"/>
        <v>-3967349</v>
      </c>
      <c r="R317" s="7">
        <f>Table1[[#This Row],[Số còn phải thu ĐK]]+Table1[[#This Row],[Giá Trị HD sau CK]]-Table1[[#This Row],[Số tiền đã thu]]</f>
        <v>0</v>
      </c>
      <c r="S317" s="6">
        <f>IF(Table1[[#This Row],[Ngày hóa đơn]]&lt;&gt;"",Table1[[#This Row],[Ngày hóa đơn]],IF(Table1[[#This Row],[Ngày hạch toán]]&lt;&gt;"",Table1[[#This Row],[Ngày hạch toán]],""))</f>
        <v>46076</v>
      </c>
      <c r="T317" s="7"/>
      <c r="U317" s="6">
        <f>IF(Table1[[#This Row],[Ngày tính CN]]="","",S317+T317)</f>
        <v>46076</v>
      </c>
      <c r="V317" s="33">
        <f ca="1">IF(Table1[[#This Row],[Hạn thanh toán]]="","",IF((U317-NOW())&lt;0,0,(U317-NOW())))</f>
        <v>0</v>
      </c>
      <c r="W317" s="33"/>
      <c r="X317" s="33" t="str">
        <f t="shared" ca="1" si="146"/>
        <v/>
      </c>
      <c r="Y317" s="2" t="str">
        <f t="shared" si="147"/>
        <v>Đã thanh toán</v>
      </c>
      <c r="Z317" s="46">
        <f t="shared" si="142"/>
        <v>46076</v>
      </c>
      <c r="AA317" s="46">
        <f t="shared" si="143"/>
        <v>46092</v>
      </c>
      <c r="AD317" s="2" t="str">
        <f>VLOOKUP($A317,MA_KH!$A:$V,MA_KH!U$1,0)</f>
        <v>LOTTE</v>
      </c>
      <c r="AE317" s="2" t="str">
        <f>VLOOKUP($A317,MA_KH!$A:$V,MA_KH!V$1,0)</f>
        <v>CÔNG TY CỔ PHẦN TRUNG TÂM THƯƠNG MẠI LOTTE VIỆT NAM</v>
      </c>
      <c r="AF317" s="2" t="str">
        <f>VLOOKUP($A317,MA_KH!$A:$V,MA_KH!H$1,0)</f>
        <v>SG009</v>
      </c>
      <c r="AG317" s="96">
        <f>VALUE(Table1[[#This Row],[Số hóa đơn]])</f>
        <v>846</v>
      </c>
      <c r="AH317" s="94" t="e">
        <f>_xlfn.XLOOKUP(Table1[[#This Row],[Column1]],CTTT_Lotte!R:R,CTTT_Lotte!O:O)</f>
        <v>#N/A</v>
      </c>
    </row>
    <row r="318" spans="1:34" ht="25.5" hidden="1" customHeight="1" x14ac:dyDescent="0.2">
      <c r="A318" s="29" t="s">
        <v>10301</v>
      </c>
      <c r="B318" s="29" t="s">
        <v>463</v>
      </c>
      <c r="C318" s="35">
        <v>46077</v>
      </c>
      <c r="D318" s="29" t="s">
        <v>11125</v>
      </c>
      <c r="E318" s="35">
        <v>46077</v>
      </c>
      <c r="F318" s="29">
        <v>13148</v>
      </c>
      <c r="G318" s="29" t="s">
        <v>11126</v>
      </c>
      <c r="H318" s="36">
        <v>8088505</v>
      </c>
      <c r="I318" s="59">
        <v>0</v>
      </c>
      <c r="J318" s="36">
        <v>647080</v>
      </c>
      <c r="K318" s="36">
        <v>8735585</v>
      </c>
      <c r="L318" s="7" t="s">
        <v>11004</v>
      </c>
      <c r="O318" s="33">
        <f>IF(Table1[[#This Row],[Phân loại]]="Tồn đầu kỳ",Table1[[#This Row],[Tổng giá trị]],0)</f>
        <v>0</v>
      </c>
      <c r="P318" s="7">
        <f>IF(Table1[[#This Row],[Số còn phải thu ĐK]]&lt;&gt;0,0,IF(Table1[[#This Row],[Phân loại]]="Bán hàng",Table1[[#This Row],[Tổng giá trị]],-Table1[[#This Row],[Tổng giá trị]]))</f>
        <v>8735585</v>
      </c>
      <c r="Q318" s="33">
        <f t="shared" ref="Q318:Q346" si="148">IF(M318&lt;&gt;"",IF(O318&lt;&gt;0,O318,P318),0)</f>
        <v>0</v>
      </c>
      <c r="R318" s="7">
        <f>Table1[[#This Row],[Số còn phải thu ĐK]]+Table1[[#This Row],[Giá Trị HD sau CK]]-Table1[[#This Row],[Số tiền đã thu]]</f>
        <v>8735585</v>
      </c>
      <c r="S318" s="6">
        <f>IF(Table1[[#This Row],[Ngày hóa đơn]]&lt;&gt;"",Table1[[#This Row],[Ngày hóa đơn]],IF(Table1[[#This Row],[Ngày hạch toán]]&lt;&gt;"",Table1[[#This Row],[Ngày hạch toán]],""))</f>
        <v>46077</v>
      </c>
      <c r="T318" s="7"/>
      <c r="U318" s="6">
        <f>IF(Table1[[#This Row],[Ngày tính CN]]="","",S318+T318)</f>
        <v>46077</v>
      </c>
      <c r="V318" s="33">
        <f ca="1">IF(Table1[[#This Row],[Hạn thanh toán]]="","",IF((U318-NOW())&lt;0,0,(U318-NOW())))</f>
        <v>0</v>
      </c>
      <c r="W318" s="33"/>
      <c r="X318" s="33">
        <f t="shared" ref="X318:X346" ca="1" si="149">IF(OR(U318="",R318=0),"",IF((U318-NOW())&lt;0,-(U318-NOW()),0))</f>
        <v>151.58894293981575</v>
      </c>
      <c r="Y318" s="2" t="str">
        <f t="shared" ref="Y318:Y346" ca="1" si="150">IF(R318=0,"Đã thanh toán",IF(X318="","",IF(X318&lt;=0,"Chưa đến hạn thanh toán",IF(X318&lt;=30,"Nợ quá hạn 30 ngày",IF(X318&lt;=60,"Nợ quá hạn từ 30 ngày đến 60 ngày",IF(X318&lt;=90,"Nợ quá hạn từ 60 ngày đến 90 ngày",IF(X318&lt;=120,"Nợ quá hạn từ 90 ngày đến 120 ngày","Nợ quá hạn hơn 120 ngày có khả năng mất thanh toán")))))))</f>
        <v>Nợ quá hạn hơn 120 ngày có khả năng mất thanh toán</v>
      </c>
      <c r="Z318" s="46">
        <f t="shared" si="142"/>
        <v>46077</v>
      </c>
      <c r="AA318" s="46" t="str">
        <f t="shared" si="143"/>
        <v/>
      </c>
      <c r="AD318" s="2" t="str">
        <f>VLOOKUP($A318,MA_KH!$A:$V,MA_KH!U$1,0)</f>
        <v>LOTTE</v>
      </c>
      <c r="AE318" s="2" t="str">
        <f>VLOOKUP($A318,MA_KH!$A:$V,MA_KH!V$1,0)</f>
        <v>CÔNG TY CỔ PHẦN TRUNG TÂM THƯƠNG MẠI LOTTE VIỆT NAM</v>
      </c>
      <c r="AF318" s="2" t="str">
        <f>VLOOKUP($A318,MA_KH!$A:$V,MA_KH!H$1,0)</f>
        <v>SG002</v>
      </c>
      <c r="AG318" s="96">
        <f>VALUE(Table1[[#This Row],[Số hóa đơn]])</f>
        <v>13148</v>
      </c>
      <c r="AH318" s="94">
        <f>_xlfn.XLOOKUP(Table1[[#This Row],[Column1]],CTTT_Lotte!R:R,CTTT_Lotte!O:O)</f>
        <v>46122</v>
      </c>
    </row>
    <row r="319" spans="1:34" ht="25.5" hidden="1" customHeight="1" x14ac:dyDescent="0.2">
      <c r="A319" s="29" t="s">
        <v>10299</v>
      </c>
      <c r="B319" s="29" t="s">
        <v>355</v>
      </c>
      <c r="C319" s="35">
        <v>46077</v>
      </c>
      <c r="D319" s="29" t="s">
        <v>11127</v>
      </c>
      <c r="E319" s="35">
        <v>46077</v>
      </c>
      <c r="F319" s="29">
        <v>13149</v>
      </c>
      <c r="G319" s="29" t="s">
        <v>11128</v>
      </c>
      <c r="H319" s="36">
        <v>2332220</v>
      </c>
      <c r="I319" s="59">
        <v>0</v>
      </c>
      <c r="J319" s="36">
        <v>186578</v>
      </c>
      <c r="K319" s="36">
        <v>2518798</v>
      </c>
      <c r="L319" s="7" t="s">
        <v>11004</v>
      </c>
      <c r="O319" s="33">
        <f>IF(Table1[[#This Row],[Phân loại]]="Tồn đầu kỳ",Table1[[#This Row],[Tổng giá trị]],0)</f>
        <v>0</v>
      </c>
      <c r="P319" s="7">
        <f>IF(Table1[[#This Row],[Số còn phải thu ĐK]]&lt;&gt;0,0,IF(Table1[[#This Row],[Phân loại]]="Bán hàng",Table1[[#This Row],[Tổng giá trị]],-Table1[[#This Row],[Tổng giá trị]]))</f>
        <v>2518798</v>
      </c>
      <c r="Q319" s="33">
        <f t="shared" si="148"/>
        <v>0</v>
      </c>
      <c r="R319" s="7">
        <f>Table1[[#This Row],[Số còn phải thu ĐK]]+Table1[[#This Row],[Giá Trị HD sau CK]]-Table1[[#This Row],[Số tiền đã thu]]</f>
        <v>2518798</v>
      </c>
      <c r="S319" s="6">
        <f>IF(Table1[[#This Row],[Ngày hóa đơn]]&lt;&gt;"",Table1[[#This Row],[Ngày hóa đơn]],IF(Table1[[#This Row],[Ngày hạch toán]]&lt;&gt;"",Table1[[#This Row],[Ngày hạch toán]],""))</f>
        <v>46077</v>
      </c>
      <c r="T319" s="7"/>
      <c r="U319" s="6">
        <f>IF(Table1[[#This Row],[Ngày tính CN]]="","",S319+T319)</f>
        <v>46077</v>
      </c>
      <c r="V319" s="33">
        <f ca="1">IF(Table1[[#This Row],[Hạn thanh toán]]="","",IF((U319-NOW())&lt;0,0,(U319-NOW())))</f>
        <v>0</v>
      </c>
      <c r="W319" s="33"/>
      <c r="X319" s="33">
        <f t="shared" ca="1" si="149"/>
        <v>151.58894293981575</v>
      </c>
      <c r="Y319" s="2" t="str">
        <f t="shared" ca="1" si="150"/>
        <v>Nợ quá hạn hơn 120 ngày có khả năng mất thanh toán</v>
      </c>
      <c r="Z319" s="46">
        <f t="shared" si="142"/>
        <v>46077</v>
      </c>
      <c r="AA319" s="46" t="str">
        <f t="shared" si="143"/>
        <v/>
      </c>
      <c r="AD319" s="2" t="str">
        <f>VLOOKUP($A319,MA_KH!$A:$V,MA_KH!U$1,0)</f>
        <v>LOTTE</v>
      </c>
      <c r="AE319" s="2" t="str">
        <f>VLOOKUP($A319,MA_KH!$A:$V,MA_KH!V$1,0)</f>
        <v>CÔNG TY CỔ PHẦN TRUNG TÂM THƯƠNG MẠI LOTTE VIỆT NAM</v>
      </c>
      <c r="AF319" s="2" t="str">
        <f>VLOOKUP($A319,MA_KH!$A:$V,MA_KH!H$1,0)</f>
        <v>SG011</v>
      </c>
      <c r="AG319" s="96">
        <f>VALUE(Table1[[#This Row],[Số hóa đơn]])</f>
        <v>13149</v>
      </c>
      <c r="AH319" s="94">
        <f>_xlfn.XLOOKUP(Table1[[#This Row],[Column1]],CTTT_Lotte!R:R,CTTT_Lotte!O:O)</f>
        <v>46122</v>
      </c>
    </row>
    <row r="320" spans="1:34" ht="25.5" hidden="1" customHeight="1" x14ac:dyDescent="0.2">
      <c r="A320" s="29" t="s">
        <v>10300</v>
      </c>
      <c r="B320" s="29" t="s">
        <v>610</v>
      </c>
      <c r="C320" s="35">
        <v>46077</v>
      </c>
      <c r="D320" s="29" t="s">
        <v>11129</v>
      </c>
      <c r="E320" s="35">
        <v>46077</v>
      </c>
      <c r="F320" s="29">
        <v>13150</v>
      </c>
      <c r="G320" s="29" t="s">
        <v>11130</v>
      </c>
      <c r="H320" s="36">
        <v>7070310</v>
      </c>
      <c r="I320" s="59">
        <v>0</v>
      </c>
      <c r="J320" s="36">
        <v>565625</v>
      </c>
      <c r="K320" s="36">
        <v>7635935</v>
      </c>
      <c r="L320" s="7" t="s">
        <v>11004</v>
      </c>
      <c r="O320" s="33">
        <f>IF(Table1[[#This Row],[Phân loại]]="Tồn đầu kỳ",Table1[[#This Row],[Tổng giá trị]],0)</f>
        <v>0</v>
      </c>
      <c r="P320" s="7">
        <f>IF(Table1[[#This Row],[Số còn phải thu ĐK]]&lt;&gt;0,0,IF(Table1[[#This Row],[Phân loại]]="Bán hàng",Table1[[#This Row],[Tổng giá trị]],-Table1[[#This Row],[Tổng giá trị]]))</f>
        <v>7635935</v>
      </c>
      <c r="Q320" s="33">
        <f t="shared" si="148"/>
        <v>0</v>
      </c>
      <c r="R320" s="7">
        <f>Table1[[#This Row],[Số còn phải thu ĐK]]+Table1[[#This Row],[Giá Trị HD sau CK]]-Table1[[#This Row],[Số tiền đã thu]]</f>
        <v>7635935</v>
      </c>
      <c r="S320" s="6">
        <f>IF(Table1[[#This Row],[Ngày hóa đơn]]&lt;&gt;"",Table1[[#This Row],[Ngày hóa đơn]],IF(Table1[[#This Row],[Ngày hạch toán]]&lt;&gt;"",Table1[[#This Row],[Ngày hạch toán]],""))</f>
        <v>46077</v>
      </c>
      <c r="T320" s="7"/>
      <c r="U320" s="6">
        <f>IF(Table1[[#This Row],[Ngày tính CN]]="","",S320+T320)</f>
        <v>46077</v>
      </c>
      <c r="V320" s="33">
        <f ca="1">IF(Table1[[#This Row],[Hạn thanh toán]]="","",IF((U320-NOW())&lt;0,0,(U320-NOW())))</f>
        <v>0</v>
      </c>
      <c r="W320" s="33"/>
      <c r="X320" s="33">
        <f t="shared" ca="1" si="149"/>
        <v>151.58894293981575</v>
      </c>
      <c r="Y320" s="2" t="str">
        <f t="shared" ca="1" si="150"/>
        <v>Nợ quá hạn hơn 120 ngày có khả năng mất thanh toán</v>
      </c>
      <c r="Z320" s="46">
        <f t="shared" si="142"/>
        <v>46077</v>
      </c>
      <c r="AA320" s="46" t="str">
        <f t="shared" si="143"/>
        <v/>
      </c>
      <c r="AD320" s="2" t="str">
        <f>VLOOKUP($A320,MA_KH!$A:$V,MA_KH!U$1,0)</f>
        <v>LOTTE</v>
      </c>
      <c r="AE320" s="2" t="str">
        <f>VLOOKUP($A320,MA_KH!$A:$V,MA_KH!V$1,0)</f>
        <v>CÔNG TY CỔ PHẦN TRUNG TÂM THƯƠNG MẠI LOTTE VIỆT NAM</v>
      </c>
      <c r="AF320" s="2" t="str">
        <f>VLOOKUP($A320,MA_KH!$A:$V,MA_KH!H$1,0)</f>
        <v>SG011</v>
      </c>
      <c r="AG320" s="96">
        <f>VALUE(Table1[[#This Row],[Số hóa đơn]])</f>
        <v>13150</v>
      </c>
      <c r="AH320" s="94">
        <f>_xlfn.XLOOKUP(Table1[[#This Row],[Column1]],CTTT_Lotte!R:R,CTTT_Lotte!O:O)</f>
        <v>46141</v>
      </c>
    </row>
    <row r="321" spans="1:34" ht="25.5" hidden="1" customHeight="1" x14ac:dyDescent="0.2">
      <c r="A321" s="29" t="s">
        <v>10288</v>
      </c>
      <c r="B321" s="29" t="s">
        <v>683</v>
      </c>
      <c r="C321" s="35">
        <v>46077</v>
      </c>
      <c r="D321" s="29" t="s">
        <v>11131</v>
      </c>
      <c r="E321" s="35">
        <v>46077</v>
      </c>
      <c r="F321" s="29">
        <v>13151</v>
      </c>
      <c r="G321" s="29" t="s">
        <v>11132</v>
      </c>
      <c r="H321" s="36">
        <v>4664235</v>
      </c>
      <c r="I321" s="59">
        <v>0</v>
      </c>
      <c r="J321" s="36">
        <v>373139</v>
      </c>
      <c r="K321" s="36">
        <v>5037374</v>
      </c>
      <c r="L321" s="7" t="s">
        <v>11004</v>
      </c>
      <c r="O321" s="33">
        <f>IF(Table1[[#This Row],[Phân loại]]="Tồn đầu kỳ",Table1[[#This Row],[Tổng giá trị]],0)</f>
        <v>0</v>
      </c>
      <c r="P321" s="7">
        <f>IF(Table1[[#This Row],[Số còn phải thu ĐK]]&lt;&gt;0,0,IF(Table1[[#This Row],[Phân loại]]="Bán hàng",Table1[[#This Row],[Tổng giá trị]],-Table1[[#This Row],[Tổng giá trị]]))</f>
        <v>5037374</v>
      </c>
      <c r="Q321" s="33">
        <f t="shared" si="148"/>
        <v>0</v>
      </c>
      <c r="R321" s="7">
        <f>Table1[[#This Row],[Số còn phải thu ĐK]]+Table1[[#This Row],[Giá Trị HD sau CK]]-Table1[[#This Row],[Số tiền đã thu]]</f>
        <v>5037374</v>
      </c>
      <c r="S321" s="6">
        <f>IF(Table1[[#This Row],[Ngày hóa đơn]]&lt;&gt;"",Table1[[#This Row],[Ngày hóa đơn]],IF(Table1[[#This Row],[Ngày hạch toán]]&lt;&gt;"",Table1[[#This Row],[Ngày hạch toán]],""))</f>
        <v>46077</v>
      </c>
      <c r="T321" s="7"/>
      <c r="U321" s="6">
        <f>IF(Table1[[#This Row],[Ngày tính CN]]="","",S321+T321)</f>
        <v>46077</v>
      </c>
      <c r="V321" s="33">
        <f ca="1">IF(Table1[[#This Row],[Hạn thanh toán]]="","",IF((U321-NOW())&lt;0,0,(U321-NOW())))</f>
        <v>0</v>
      </c>
      <c r="W321" s="33"/>
      <c r="X321" s="33">
        <f t="shared" ca="1" si="149"/>
        <v>151.58894293981575</v>
      </c>
      <c r="Y321" s="2" t="str">
        <f t="shared" ca="1" si="150"/>
        <v>Nợ quá hạn hơn 120 ngày có khả năng mất thanh toán</v>
      </c>
      <c r="Z321" s="46">
        <f t="shared" si="142"/>
        <v>46077</v>
      </c>
      <c r="AA321" s="46" t="str">
        <f t="shared" si="143"/>
        <v/>
      </c>
      <c r="AD321" s="2" t="str">
        <f>VLOOKUP($A321,MA_KH!$A:$V,MA_KH!U$1,0)</f>
        <v>LOTTE</v>
      </c>
      <c r="AE321" s="2" t="str">
        <f>VLOOKUP($A321,MA_KH!$A:$V,MA_KH!V$1,0)</f>
        <v>CÔNG TY CỔ PHẦN TRUNG TÂM THƯƠNG MẠI LOTTE VIỆT NAM</v>
      </c>
      <c r="AF321" s="2" t="str">
        <f>VLOOKUP($A321,MA_KH!$A:$V,MA_KH!H$1,0)</f>
        <v>SG011</v>
      </c>
      <c r="AG321" s="96">
        <f>VALUE(Table1[[#This Row],[Số hóa đơn]])</f>
        <v>13151</v>
      </c>
      <c r="AH321" s="94">
        <f>_xlfn.XLOOKUP(Table1[[#This Row],[Column1]],CTTT_Lotte!R:R,CTTT_Lotte!O:O)</f>
        <v>46122</v>
      </c>
    </row>
    <row r="322" spans="1:34" ht="25.5" hidden="1" customHeight="1" x14ac:dyDescent="0.2">
      <c r="A322" s="29" t="s">
        <v>10286</v>
      </c>
      <c r="B322" s="29" t="s">
        <v>616</v>
      </c>
      <c r="C322" s="35">
        <v>46078</v>
      </c>
      <c r="D322" s="29" t="s">
        <v>11133</v>
      </c>
      <c r="E322" s="35">
        <v>46078</v>
      </c>
      <c r="F322" s="29">
        <v>13216</v>
      </c>
      <c r="G322" s="29" t="s">
        <v>11134</v>
      </c>
      <c r="H322" s="36">
        <v>1608075</v>
      </c>
      <c r="I322" s="59">
        <v>0</v>
      </c>
      <c r="J322" s="36">
        <v>128646</v>
      </c>
      <c r="K322" s="36">
        <v>1736721</v>
      </c>
      <c r="L322" s="7" t="s">
        <v>11004</v>
      </c>
      <c r="O322" s="33">
        <f>IF(Table1[[#This Row],[Phân loại]]="Tồn đầu kỳ",Table1[[#This Row],[Tổng giá trị]],0)</f>
        <v>0</v>
      </c>
      <c r="P322" s="7">
        <f>IF(Table1[[#This Row],[Số còn phải thu ĐK]]&lt;&gt;0,0,IF(Table1[[#This Row],[Phân loại]]="Bán hàng",Table1[[#This Row],[Tổng giá trị]],-Table1[[#This Row],[Tổng giá trị]]))</f>
        <v>1736721</v>
      </c>
      <c r="Q322" s="33">
        <f t="shared" si="148"/>
        <v>0</v>
      </c>
      <c r="R322" s="7">
        <f>Table1[[#This Row],[Số còn phải thu ĐK]]+Table1[[#This Row],[Giá Trị HD sau CK]]-Table1[[#This Row],[Số tiền đã thu]]</f>
        <v>1736721</v>
      </c>
      <c r="S322" s="6">
        <f>IF(Table1[[#This Row],[Ngày hóa đơn]]&lt;&gt;"",Table1[[#This Row],[Ngày hóa đơn]],IF(Table1[[#This Row],[Ngày hạch toán]]&lt;&gt;"",Table1[[#This Row],[Ngày hạch toán]],""))</f>
        <v>46078</v>
      </c>
      <c r="T322" s="7"/>
      <c r="U322" s="6">
        <f>IF(Table1[[#This Row],[Ngày tính CN]]="","",S322+T322)</f>
        <v>46078</v>
      </c>
      <c r="V322" s="33">
        <f ca="1">IF(Table1[[#This Row],[Hạn thanh toán]]="","",IF((U322-NOW())&lt;0,0,(U322-NOW())))</f>
        <v>0</v>
      </c>
      <c r="W322" s="33"/>
      <c r="X322" s="33">
        <f t="shared" ca="1" si="149"/>
        <v>150.58894293981575</v>
      </c>
      <c r="Y322" s="2" t="str">
        <f t="shared" ca="1" si="150"/>
        <v>Nợ quá hạn hơn 120 ngày có khả năng mất thanh toán</v>
      </c>
      <c r="Z322" s="46">
        <f t="shared" si="142"/>
        <v>46078</v>
      </c>
      <c r="AA322" s="46" t="str">
        <f t="shared" si="143"/>
        <v/>
      </c>
      <c r="AD322" s="2" t="str">
        <f>VLOOKUP($A322,MA_KH!$A:$V,MA_KH!U$1,0)</f>
        <v>LOTTE</v>
      </c>
      <c r="AE322" s="2" t="str">
        <f>VLOOKUP($A322,MA_KH!$A:$V,MA_KH!V$1,0)</f>
        <v>CÔNG TY CỔ PHẦN TRUNG TÂM THƯƠNG MẠI LOTTE VIỆT NAM</v>
      </c>
      <c r="AF322" s="2" t="str">
        <f>VLOOKUP($A322,MA_KH!$A:$V,MA_KH!H$1,0)</f>
        <v>SG002</v>
      </c>
      <c r="AG322" s="96">
        <f>VALUE(Table1[[#This Row],[Số hóa đơn]])</f>
        <v>13216</v>
      </c>
      <c r="AH322" s="94">
        <f>_xlfn.XLOOKUP(Table1[[#This Row],[Column1]],CTTT_Lotte!R:R,CTTT_Lotte!O:O)</f>
        <v>46122</v>
      </c>
    </row>
    <row r="323" spans="1:34" ht="25.5" customHeight="1" x14ac:dyDescent="0.2">
      <c r="A323" s="29" t="s">
        <v>10297</v>
      </c>
      <c r="B323" s="29" t="s">
        <v>439</v>
      </c>
      <c r="C323" s="35">
        <v>46078</v>
      </c>
      <c r="D323" s="29" t="s">
        <v>11138</v>
      </c>
      <c r="E323" s="35">
        <v>46078</v>
      </c>
      <c r="F323" s="29">
        <v>1433</v>
      </c>
      <c r="G323" s="29" t="s">
        <v>10867</v>
      </c>
      <c r="H323" s="36">
        <v>201811</v>
      </c>
      <c r="I323" s="59">
        <v>0</v>
      </c>
      <c r="J323" s="36">
        <v>20181</v>
      </c>
      <c r="K323" s="36">
        <v>221992</v>
      </c>
      <c r="L323" s="60" t="s">
        <v>11005</v>
      </c>
      <c r="M323" s="6">
        <v>46063</v>
      </c>
      <c r="O323" s="33">
        <f>IF(Table1[[#This Row],[Phân loại]]="Tồn đầu kỳ",Table1[[#This Row],[Tổng giá trị]],0)</f>
        <v>0</v>
      </c>
      <c r="P323" s="7">
        <f>IF(Table1[[#This Row],[Số còn phải thu ĐK]]&lt;&gt;0,0,IF(Table1[[#This Row],[Phân loại]]="Bán hàng",Table1[[#This Row],[Tổng giá trị]],-Table1[[#This Row],[Tổng giá trị]]))</f>
        <v>-221992</v>
      </c>
      <c r="Q323" s="33">
        <f t="shared" si="148"/>
        <v>-221992</v>
      </c>
      <c r="R323" s="7">
        <f>Table1[[#This Row],[Số còn phải thu ĐK]]+Table1[[#This Row],[Giá Trị HD sau CK]]-Table1[[#This Row],[Số tiền đã thu]]</f>
        <v>0</v>
      </c>
      <c r="S323" s="6">
        <f>IF(Table1[[#This Row],[Ngày hóa đơn]]&lt;&gt;"",Table1[[#This Row],[Ngày hóa đơn]],IF(Table1[[#This Row],[Ngày hạch toán]]&lt;&gt;"",Table1[[#This Row],[Ngày hạch toán]],""))</f>
        <v>46078</v>
      </c>
      <c r="T323" s="7"/>
      <c r="U323" s="6">
        <f>IF(Table1[[#This Row],[Ngày tính CN]]="","",S323+T323)</f>
        <v>46078</v>
      </c>
      <c r="V323" s="33">
        <f ca="1">IF(Table1[[#This Row],[Hạn thanh toán]]="","",IF((U323-NOW())&lt;0,0,(U323-NOW())))</f>
        <v>0</v>
      </c>
      <c r="W323" s="33"/>
      <c r="X323" s="33" t="str">
        <f t="shared" ca="1" si="149"/>
        <v/>
      </c>
      <c r="Y323" s="2" t="str">
        <f t="shared" si="150"/>
        <v>Đã thanh toán</v>
      </c>
      <c r="Z323" s="46">
        <f t="shared" si="142"/>
        <v>46078</v>
      </c>
      <c r="AA323" s="46">
        <f t="shared" si="143"/>
        <v>46063</v>
      </c>
      <c r="AD323" s="2" t="str">
        <f>VLOOKUP($A323,MA_KH!$A:$V,MA_KH!U$1,0)</f>
        <v>LOTTE</v>
      </c>
      <c r="AE323" s="2" t="str">
        <f>VLOOKUP($A323,MA_KH!$A:$V,MA_KH!V$1,0)</f>
        <v>CÔNG TY CỔ PHẦN TRUNG TÂM THƯƠNG MẠI LOTTE VIỆT NAM</v>
      </c>
      <c r="AF323" s="2" t="str">
        <f>VLOOKUP($A323,MA_KH!$A:$V,MA_KH!H$1,0)</f>
        <v>HN008</v>
      </c>
      <c r="AG323" s="96">
        <f>VALUE(Table1[[#This Row],[Số hóa đơn]])</f>
        <v>1433</v>
      </c>
      <c r="AH323" s="94" t="e">
        <f>_xlfn.XLOOKUP(Table1[[#This Row],[Column1]],CTTT_Lotte!R:R,CTTT_Lotte!O:O)</f>
        <v>#N/A</v>
      </c>
    </row>
    <row r="324" spans="1:34" ht="25.5" customHeight="1" x14ac:dyDescent="0.2">
      <c r="A324" s="29" t="s">
        <v>10297</v>
      </c>
      <c r="B324" s="29" t="s">
        <v>439</v>
      </c>
      <c r="C324" s="35">
        <v>46078</v>
      </c>
      <c r="D324" s="29" t="s">
        <v>11138</v>
      </c>
      <c r="E324" s="35">
        <v>46078</v>
      </c>
      <c r="F324" s="29">
        <v>1264</v>
      </c>
      <c r="G324" s="29" t="s">
        <v>10868</v>
      </c>
      <c r="H324" s="36">
        <v>672702</v>
      </c>
      <c r="I324" s="59">
        <v>0</v>
      </c>
      <c r="J324" s="36">
        <v>53816</v>
      </c>
      <c r="K324" s="36">
        <v>726518</v>
      </c>
      <c r="L324" s="60" t="s">
        <v>11005</v>
      </c>
      <c r="M324" s="6">
        <v>46063</v>
      </c>
      <c r="O324" s="33">
        <f>IF(Table1[[#This Row],[Phân loại]]="Tồn đầu kỳ",Table1[[#This Row],[Tổng giá trị]],0)</f>
        <v>0</v>
      </c>
      <c r="P324" s="7">
        <f>IF(Table1[[#This Row],[Số còn phải thu ĐK]]&lt;&gt;0,0,IF(Table1[[#This Row],[Phân loại]]="Bán hàng",Table1[[#This Row],[Tổng giá trị]],-Table1[[#This Row],[Tổng giá trị]]))</f>
        <v>-726518</v>
      </c>
      <c r="Q324" s="33">
        <f t="shared" si="148"/>
        <v>-726518</v>
      </c>
      <c r="R324" s="7">
        <f>Table1[[#This Row],[Số còn phải thu ĐK]]+Table1[[#This Row],[Giá Trị HD sau CK]]-Table1[[#This Row],[Số tiền đã thu]]</f>
        <v>0</v>
      </c>
      <c r="S324" s="6">
        <f>IF(Table1[[#This Row],[Ngày hóa đơn]]&lt;&gt;"",Table1[[#This Row],[Ngày hóa đơn]],IF(Table1[[#This Row],[Ngày hạch toán]]&lt;&gt;"",Table1[[#This Row],[Ngày hạch toán]],""))</f>
        <v>46078</v>
      </c>
      <c r="T324" s="7"/>
      <c r="U324" s="6">
        <f>IF(Table1[[#This Row],[Ngày tính CN]]="","",S324+T324)</f>
        <v>46078</v>
      </c>
      <c r="V324" s="33">
        <f ca="1">IF(Table1[[#This Row],[Hạn thanh toán]]="","",IF((U324-NOW())&lt;0,0,(U324-NOW())))</f>
        <v>0</v>
      </c>
      <c r="W324" s="33"/>
      <c r="X324" s="33" t="str">
        <f t="shared" ca="1" si="149"/>
        <v/>
      </c>
      <c r="Y324" s="2" t="str">
        <f t="shared" si="150"/>
        <v>Đã thanh toán</v>
      </c>
      <c r="Z324" s="46">
        <f t="shared" si="142"/>
        <v>46078</v>
      </c>
      <c r="AA324" s="46">
        <f t="shared" si="143"/>
        <v>46063</v>
      </c>
      <c r="AD324" s="2" t="str">
        <f>VLOOKUP($A324,MA_KH!$A:$V,MA_KH!U$1,0)</f>
        <v>LOTTE</v>
      </c>
      <c r="AE324" s="2" t="str">
        <f>VLOOKUP($A324,MA_KH!$A:$V,MA_KH!V$1,0)</f>
        <v>CÔNG TY CỔ PHẦN TRUNG TÂM THƯƠNG MẠI LOTTE VIỆT NAM</v>
      </c>
      <c r="AF324" s="2" t="str">
        <f>VLOOKUP($A324,MA_KH!$A:$V,MA_KH!H$1,0)</f>
        <v>HN008</v>
      </c>
      <c r="AG324" s="96">
        <f>VALUE(Table1[[#This Row],[Số hóa đơn]])</f>
        <v>1264</v>
      </c>
      <c r="AH324" s="94" t="e">
        <f>_xlfn.XLOOKUP(Table1[[#This Row],[Column1]],CTTT_Lotte!R:R,CTTT_Lotte!O:O)</f>
        <v>#N/A</v>
      </c>
    </row>
    <row r="325" spans="1:34" ht="25.5" customHeight="1" x14ac:dyDescent="0.2">
      <c r="A325" s="29" t="s">
        <v>10289</v>
      </c>
      <c r="B325" s="29" t="s">
        <v>752</v>
      </c>
      <c r="C325" s="35">
        <v>46078</v>
      </c>
      <c r="D325" s="29" t="s">
        <v>11139</v>
      </c>
      <c r="E325" s="35">
        <v>46078</v>
      </c>
      <c r="F325" s="29">
        <v>2171</v>
      </c>
      <c r="G325" s="29" t="s">
        <v>11083</v>
      </c>
      <c r="H325" s="36">
        <v>158971</v>
      </c>
      <c r="I325" s="59">
        <v>0</v>
      </c>
      <c r="J325" s="36">
        <v>15897</v>
      </c>
      <c r="K325" s="36">
        <v>174868</v>
      </c>
      <c r="L325" s="60" t="s">
        <v>11005</v>
      </c>
      <c r="M325" s="6">
        <v>46063</v>
      </c>
      <c r="O325" s="33">
        <f>IF(Table1[[#This Row],[Phân loại]]="Tồn đầu kỳ",Table1[[#This Row],[Tổng giá trị]],0)</f>
        <v>0</v>
      </c>
      <c r="P325" s="7">
        <f>IF(Table1[[#This Row],[Số còn phải thu ĐK]]&lt;&gt;0,0,IF(Table1[[#This Row],[Phân loại]]="Bán hàng",Table1[[#This Row],[Tổng giá trị]],-Table1[[#This Row],[Tổng giá trị]]))</f>
        <v>-174868</v>
      </c>
      <c r="Q325" s="33">
        <f t="shared" si="148"/>
        <v>-174868</v>
      </c>
      <c r="R325" s="7">
        <f>Table1[[#This Row],[Số còn phải thu ĐK]]+Table1[[#This Row],[Giá Trị HD sau CK]]-Table1[[#This Row],[Số tiền đã thu]]</f>
        <v>0</v>
      </c>
      <c r="S325" s="6">
        <f>IF(Table1[[#This Row],[Ngày hóa đơn]]&lt;&gt;"",Table1[[#This Row],[Ngày hóa đơn]],IF(Table1[[#This Row],[Ngày hạch toán]]&lt;&gt;"",Table1[[#This Row],[Ngày hạch toán]],""))</f>
        <v>46078</v>
      </c>
      <c r="T325" s="7"/>
      <c r="U325" s="6">
        <f>IF(Table1[[#This Row],[Ngày tính CN]]="","",S325+T325)</f>
        <v>46078</v>
      </c>
      <c r="V325" s="33">
        <f ca="1">IF(Table1[[#This Row],[Hạn thanh toán]]="","",IF((U325-NOW())&lt;0,0,(U325-NOW())))</f>
        <v>0</v>
      </c>
      <c r="W325" s="33"/>
      <c r="X325" s="33" t="str">
        <f t="shared" ca="1" si="149"/>
        <v/>
      </c>
      <c r="Y325" s="2" t="str">
        <f t="shared" si="150"/>
        <v>Đã thanh toán</v>
      </c>
      <c r="Z325" s="46">
        <f t="shared" si="142"/>
        <v>46078</v>
      </c>
      <c r="AA325" s="46">
        <f t="shared" si="143"/>
        <v>46063</v>
      </c>
      <c r="AD325" s="2" t="str">
        <f>VLOOKUP($A325,MA_KH!$A:$V,MA_KH!U$1,0)</f>
        <v>LOTTE</v>
      </c>
      <c r="AE325" s="2" t="str">
        <f>VLOOKUP($A325,MA_KH!$A:$V,MA_KH!V$1,0)</f>
        <v>CÔNG TY CỔ PHẦN TRUNG TÂM THƯƠNG MẠI LOTTE VIỆT NAM</v>
      </c>
      <c r="AF325" s="2" t="str">
        <f>VLOOKUP($A325,MA_KH!$A:$V,MA_KH!H$1,0)</f>
        <v>SG011</v>
      </c>
      <c r="AG325" s="96">
        <f>VALUE(Table1[[#This Row],[Số hóa đơn]])</f>
        <v>2171</v>
      </c>
      <c r="AH325" s="94" t="e">
        <f>_xlfn.XLOOKUP(Table1[[#This Row],[Column1]],CTTT_Lotte!R:R,CTTT_Lotte!O:O)</f>
        <v>#N/A</v>
      </c>
    </row>
    <row r="326" spans="1:34" ht="25.5" hidden="1" customHeight="1" x14ac:dyDescent="0.2">
      <c r="A326" s="29" t="s">
        <v>10289</v>
      </c>
      <c r="B326" s="29" t="s">
        <v>752</v>
      </c>
      <c r="C326" s="35">
        <v>46078</v>
      </c>
      <c r="D326" s="29" t="s">
        <v>11139</v>
      </c>
      <c r="E326" s="35">
        <v>46064</v>
      </c>
      <c r="F326" s="29">
        <v>1647</v>
      </c>
      <c r="G326" s="29" t="s">
        <v>11084</v>
      </c>
      <c r="H326" s="36">
        <v>529902</v>
      </c>
      <c r="I326" s="59">
        <v>0</v>
      </c>
      <c r="J326" s="36">
        <v>42392</v>
      </c>
      <c r="K326" s="36">
        <v>572294</v>
      </c>
      <c r="L326" s="60" t="s">
        <v>11005</v>
      </c>
      <c r="M326" s="6">
        <v>46063</v>
      </c>
      <c r="O326" s="33">
        <f>IF(Table1[[#This Row],[Phân loại]]="Tồn đầu kỳ",Table1[[#This Row],[Tổng giá trị]],0)</f>
        <v>0</v>
      </c>
      <c r="P326" s="7">
        <f>IF(Table1[[#This Row],[Số còn phải thu ĐK]]&lt;&gt;0,0,IF(Table1[[#This Row],[Phân loại]]="Bán hàng",Table1[[#This Row],[Tổng giá trị]],-Table1[[#This Row],[Tổng giá trị]]))</f>
        <v>-572294</v>
      </c>
      <c r="Q326" s="33">
        <f t="shared" si="148"/>
        <v>-572294</v>
      </c>
      <c r="R326" s="7">
        <f>Table1[[#This Row],[Số còn phải thu ĐK]]+Table1[[#This Row],[Giá Trị HD sau CK]]-Table1[[#This Row],[Số tiền đã thu]]</f>
        <v>0</v>
      </c>
      <c r="S326" s="6">
        <f>IF(Table1[[#This Row],[Ngày hóa đơn]]&lt;&gt;"",Table1[[#This Row],[Ngày hóa đơn]],IF(Table1[[#This Row],[Ngày hạch toán]]&lt;&gt;"",Table1[[#This Row],[Ngày hạch toán]],""))</f>
        <v>46064</v>
      </c>
      <c r="T326" s="7"/>
      <c r="U326" s="6">
        <f>IF(Table1[[#This Row],[Ngày tính CN]]="","",S326+T326)</f>
        <v>46064</v>
      </c>
      <c r="V326" s="33">
        <f ca="1">IF(Table1[[#This Row],[Hạn thanh toán]]="","",IF((U326-NOW())&lt;0,0,(U326-NOW())))</f>
        <v>0</v>
      </c>
      <c r="W326" s="33"/>
      <c r="X326" s="33" t="str">
        <f t="shared" ca="1" si="149"/>
        <v/>
      </c>
      <c r="Y326" s="2" t="str">
        <f t="shared" si="150"/>
        <v>Đã thanh toán</v>
      </c>
      <c r="Z326" s="46">
        <f t="shared" ref="Z326:Z346" si="151">IF(S326="","",S326)</f>
        <v>46064</v>
      </c>
      <c r="AA326" s="46">
        <f t="shared" ref="AA326:AA346" si="152">IF(M326="","",M326)</f>
        <v>46063</v>
      </c>
      <c r="AD326" s="2" t="str">
        <f>VLOOKUP($A326,MA_KH!$A:$V,MA_KH!U$1,0)</f>
        <v>LOTTE</v>
      </c>
      <c r="AE326" s="2" t="str">
        <f>VLOOKUP($A326,MA_KH!$A:$V,MA_KH!V$1,0)</f>
        <v>CÔNG TY CỔ PHẦN TRUNG TÂM THƯƠNG MẠI LOTTE VIỆT NAM</v>
      </c>
      <c r="AF326" s="2" t="str">
        <f>VLOOKUP($A326,MA_KH!$A:$V,MA_KH!H$1,0)</f>
        <v>SG011</v>
      </c>
      <c r="AG326" s="96">
        <f>VALUE(Table1[[#This Row],[Số hóa đơn]])</f>
        <v>1647</v>
      </c>
      <c r="AH326" s="94">
        <f>_xlfn.XLOOKUP(Table1[[#This Row],[Column1]],CTTT_Lotte!R:R,CTTT_Lotte!O:O)</f>
        <v>46063</v>
      </c>
    </row>
    <row r="327" spans="1:34" ht="25.5" customHeight="1" x14ac:dyDescent="0.2">
      <c r="A327" s="29" t="s">
        <v>10291</v>
      </c>
      <c r="B327" s="29" t="s">
        <v>511</v>
      </c>
      <c r="C327" s="35">
        <v>46078</v>
      </c>
      <c r="D327" s="29" t="s">
        <v>11140</v>
      </c>
      <c r="E327" s="35">
        <v>46078</v>
      </c>
      <c r="F327" s="29">
        <v>2015</v>
      </c>
      <c r="G327" s="29" t="s">
        <v>11083</v>
      </c>
      <c r="H327" s="36">
        <v>964924</v>
      </c>
      <c r="I327" s="59">
        <v>0</v>
      </c>
      <c r="J327" s="36">
        <v>96492</v>
      </c>
      <c r="K327" s="36">
        <v>1061416</v>
      </c>
      <c r="L327" s="60" t="s">
        <v>11005</v>
      </c>
      <c r="M327" s="6">
        <v>46063</v>
      </c>
      <c r="O327" s="33">
        <f>IF(Table1[[#This Row],[Phân loại]]="Tồn đầu kỳ",Table1[[#This Row],[Tổng giá trị]],0)</f>
        <v>0</v>
      </c>
      <c r="P327" s="7">
        <f>IF(Table1[[#This Row],[Số còn phải thu ĐK]]&lt;&gt;0,0,IF(Table1[[#This Row],[Phân loại]]="Bán hàng",Table1[[#This Row],[Tổng giá trị]],-Table1[[#This Row],[Tổng giá trị]]))</f>
        <v>-1061416</v>
      </c>
      <c r="Q327" s="33">
        <f t="shared" si="148"/>
        <v>-1061416</v>
      </c>
      <c r="R327" s="7">
        <f>Table1[[#This Row],[Số còn phải thu ĐK]]+Table1[[#This Row],[Giá Trị HD sau CK]]-Table1[[#This Row],[Số tiền đã thu]]</f>
        <v>0</v>
      </c>
      <c r="S327" s="6">
        <f>IF(Table1[[#This Row],[Ngày hóa đơn]]&lt;&gt;"",Table1[[#This Row],[Ngày hóa đơn]],IF(Table1[[#This Row],[Ngày hạch toán]]&lt;&gt;"",Table1[[#This Row],[Ngày hạch toán]],""))</f>
        <v>46078</v>
      </c>
      <c r="T327" s="7"/>
      <c r="U327" s="6">
        <f>IF(Table1[[#This Row],[Ngày tính CN]]="","",S327+T327)</f>
        <v>46078</v>
      </c>
      <c r="V327" s="33">
        <f ca="1">IF(Table1[[#This Row],[Hạn thanh toán]]="","",IF((U327-NOW())&lt;0,0,(U327-NOW())))</f>
        <v>0</v>
      </c>
      <c r="W327" s="33"/>
      <c r="X327" s="33" t="str">
        <f t="shared" ca="1" si="149"/>
        <v/>
      </c>
      <c r="Y327" s="2" t="str">
        <f t="shared" si="150"/>
        <v>Đã thanh toán</v>
      </c>
      <c r="Z327" s="46">
        <f t="shared" si="151"/>
        <v>46078</v>
      </c>
      <c r="AA327" s="46">
        <f t="shared" si="152"/>
        <v>46063</v>
      </c>
      <c r="AD327" s="2" t="str">
        <f>VLOOKUP($A327,MA_KH!$A:$V,MA_KH!U$1,0)</f>
        <v>LOTTE</v>
      </c>
      <c r="AE327" s="2" t="str">
        <f>VLOOKUP($A327,MA_KH!$A:$V,MA_KH!V$1,0)</f>
        <v>CÔNG TY CỔ PHẦN TRUNG TÂM THƯƠNG MẠI LOTTE VIỆT NAM</v>
      </c>
      <c r="AF327" s="2" t="str">
        <f>VLOOKUP($A327,MA_KH!$A:$V,MA_KH!H$1,0)</f>
        <v>SG023</v>
      </c>
      <c r="AG327" s="96">
        <f>VALUE(Table1[[#This Row],[Số hóa đơn]])</f>
        <v>2015</v>
      </c>
      <c r="AH327" s="94" t="e">
        <f>_xlfn.XLOOKUP(Table1[[#This Row],[Column1]],CTTT_Lotte!R:R,CTTT_Lotte!O:O)</f>
        <v>#N/A</v>
      </c>
    </row>
    <row r="328" spans="1:34" ht="25.5" hidden="1" customHeight="1" x14ac:dyDescent="0.2">
      <c r="A328" s="29" t="s">
        <v>10291</v>
      </c>
      <c r="B328" s="29" t="s">
        <v>511</v>
      </c>
      <c r="C328" s="35">
        <v>46078</v>
      </c>
      <c r="D328" s="29" t="s">
        <v>11140</v>
      </c>
      <c r="E328" s="35">
        <v>46063</v>
      </c>
      <c r="F328" s="29">
        <v>1365</v>
      </c>
      <c r="G328" s="29" t="s">
        <v>11084</v>
      </c>
      <c r="H328" s="36">
        <v>3216414</v>
      </c>
      <c r="I328" s="59">
        <v>0</v>
      </c>
      <c r="J328" s="36">
        <v>257313</v>
      </c>
      <c r="K328" s="36">
        <v>3473727</v>
      </c>
      <c r="L328" s="60" t="s">
        <v>11005</v>
      </c>
      <c r="M328" s="6">
        <v>46063</v>
      </c>
      <c r="O328" s="33">
        <f>IF(Table1[[#This Row],[Phân loại]]="Tồn đầu kỳ",Table1[[#This Row],[Tổng giá trị]],0)</f>
        <v>0</v>
      </c>
      <c r="P328" s="7">
        <f>IF(Table1[[#This Row],[Số còn phải thu ĐK]]&lt;&gt;0,0,IF(Table1[[#This Row],[Phân loại]]="Bán hàng",Table1[[#This Row],[Tổng giá trị]],-Table1[[#This Row],[Tổng giá trị]]))</f>
        <v>-3473727</v>
      </c>
      <c r="Q328" s="33">
        <f t="shared" si="148"/>
        <v>-3473727</v>
      </c>
      <c r="R328" s="7">
        <f>Table1[[#This Row],[Số còn phải thu ĐK]]+Table1[[#This Row],[Giá Trị HD sau CK]]-Table1[[#This Row],[Số tiền đã thu]]</f>
        <v>0</v>
      </c>
      <c r="S328" s="6">
        <f>IF(Table1[[#This Row],[Ngày hóa đơn]]&lt;&gt;"",Table1[[#This Row],[Ngày hóa đơn]],IF(Table1[[#This Row],[Ngày hạch toán]]&lt;&gt;"",Table1[[#This Row],[Ngày hạch toán]],""))</f>
        <v>46063</v>
      </c>
      <c r="T328" s="7"/>
      <c r="U328" s="6">
        <f>IF(Table1[[#This Row],[Ngày tính CN]]="","",S328+T328)</f>
        <v>46063</v>
      </c>
      <c r="V328" s="33">
        <f ca="1">IF(Table1[[#This Row],[Hạn thanh toán]]="","",IF((U328-NOW())&lt;0,0,(U328-NOW())))</f>
        <v>0</v>
      </c>
      <c r="W328" s="33"/>
      <c r="X328" s="33" t="str">
        <f t="shared" ca="1" si="149"/>
        <v/>
      </c>
      <c r="Y328" s="2" t="str">
        <f t="shared" si="150"/>
        <v>Đã thanh toán</v>
      </c>
      <c r="Z328" s="46">
        <f t="shared" si="151"/>
        <v>46063</v>
      </c>
      <c r="AA328" s="46">
        <f t="shared" si="152"/>
        <v>46063</v>
      </c>
      <c r="AD328" s="2" t="str">
        <f>VLOOKUP($A328,MA_KH!$A:$V,MA_KH!U$1,0)</f>
        <v>LOTTE</v>
      </c>
      <c r="AE328" s="2" t="str">
        <f>VLOOKUP($A328,MA_KH!$A:$V,MA_KH!V$1,0)</f>
        <v>CÔNG TY CỔ PHẦN TRUNG TÂM THƯƠNG MẠI LOTTE VIỆT NAM</v>
      </c>
      <c r="AF328" s="2" t="str">
        <f>VLOOKUP($A328,MA_KH!$A:$V,MA_KH!H$1,0)</f>
        <v>SG023</v>
      </c>
      <c r="AG328" s="96">
        <f>VALUE(Table1[[#This Row],[Số hóa đơn]])</f>
        <v>1365</v>
      </c>
      <c r="AH328" s="94">
        <f>_xlfn.XLOOKUP(Table1[[#This Row],[Column1]],CTTT_Lotte!R:R,CTTT_Lotte!O:O)</f>
        <v>46063</v>
      </c>
    </row>
    <row r="329" spans="1:34" ht="25.5" hidden="1" customHeight="1" x14ac:dyDescent="0.2">
      <c r="A329" s="29" t="s">
        <v>10288</v>
      </c>
      <c r="B329" s="29" t="s">
        <v>683</v>
      </c>
      <c r="C329" s="35">
        <v>46079</v>
      </c>
      <c r="D329" s="29" t="s">
        <v>11141</v>
      </c>
      <c r="E329" s="35">
        <v>46078</v>
      </c>
      <c r="F329" s="29">
        <v>13237</v>
      </c>
      <c r="G329" s="29" t="s">
        <v>11142</v>
      </c>
      <c r="H329" s="36">
        <v>1608075</v>
      </c>
      <c r="I329" s="59">
        <v>0</v>
      </c>
      <c r="J329" s="36">
        <v>128646</v>
      </c>
      <c r="K329" s="36">
        <v>1736721</v>
      </c>
      <c r="L329" s="7" t="s">
        <v>11004</v>
      </c>
      <c r="O329" s="33">
        <f>IF(Table1[[#This Row],[Phân loại]]="Tồn đầu kỳ",Table1[[#This Row],[Tổng giá trị]],0)</f>
        <v>0</v>
      </c>
      <c r="P329" s="7">
        <f>IF(Table1[[#This Row],[Số còn phải thu ĐK]]&lt;&gt;0,0,IF(Table1[[#This Row],[Phân loại]]="Bán hàng",Table1[[#This Row],[Tổng giá trị]],-Table1[[#This Row],[Tổng giá trị]]))</f>
        <v>1736721</v>
      </c>
      <c r="Q329" s="33">
        <f t="shared" si="148"/>
        <v>0</v>
      </c>
      <c r="R329" s="7">
        <f>Table1[[#This Row],[Số còn phải thu ĐK]]+Table1[[#This Row],[Giá Trị HD sau CK]]-Table1[[#This Row],[Số tiền đã thu]]</f>
        <v>1736721</v>
      </c>
      <c r="S329" s="6">
        <f>IF(Table1[[#This Row],[Ngày hóa đơn]]&lt;&gt;"",Table1[[#This Row],[Ngày hóa đơn]],IF(Table1[[#This Row],[Ngày hạch toán]]&lt;&gt;"",Table1[[#This Row],[Ngày hạch toán]],""))</f>
        <v>46078</v>
      </c>
      <c r="T329" s="7"/>
      <c r="U329" s="6">
        <f>IF(Table1[[#This Row],[Ngày tính CN]]="","",S329+T329)</f>
        <v>46078</v>
      </c>
      <c r="V329" s="33">
        <f ca="1">IF(Table1[[#This Row],[Hạn thanh toán]]="","",IF((U329-NOW())&lt;0,0,(U329-NOW())))</f>
        <v>0</v>
      </c>
      <c r="W329" s="33"/>
      <c r="X329" s="33">
        <f t="shared" ca="1" si="149"/>
        <v>150.58894293981575</v>
      </c>
      <c r="Y329" s="2" t="str">
        <f t="shared" ca="1" si="150"/>
        <v>Nợ quá hạn hơn 120 ngày có khả năng mất thanh toán</v>
      </c>
      <c r="Z329" s="46">
        <f t="shared" si="151"/>
        <v>46078</v>
      </c>
      <c r="AA329" s="46" t="str">
        <f t="shared" si="152"/>
        <v/>
      </c>
      <c r="AD329" s="2" t="str">
        <f>VLOOKUP($A329,MA_KH!$A:$V,MA_KH!U$1,0)</f>
        <v>LOTTE</v>
      </c>
      <c r="AE329" s="2" t="str">
        <f>VLOOKUP($A329,MA_KH!$A:$V,MA_KH!V$1,0)</f>
        <v>CÔNG TY CỔ PHẦN TRUNG TÂM THƯƠNG MẠI LOTTE VIỆT NAM</v>
      </c>
      <c r="AF329" s="2" t="str">
        <f>VLOOKUP($A329,MA_KH!$A:$V,MA_KH!H$1,0)</f>
        <v>SG011</v>
      </c>
      <c r="AG329" s="96">
        <f>VALUE(Table1[[#This Row],[Số hóa đơn]])</f>
        <v>13237</v>
      </c>
      <c r="AH329" s="94">
        <f>_xlfn.XLOOKUP(Table1[[#This Row],[Column1]],CTTT_Lotte!R:R,CTTT_Lotte!O:O)</f>
        <v>46122</v>
      </c>
    </row>
    <row r="330" spans="1:34" ht="25.5" hidden="1" customHeight="1" x14ac:dyDescent="0.2">
      <c r="A330" s="29" t="s">
        <v>10295</v>
      </c>
      <c r="B330" s="29" t="s">
        <v>560</v>
      </c>
      <c r="C330" s="35">
        <v>46079</v>
      </c>
      <c r="D330" s="29" t="s">
        <v>11143</v>
      </c>
      <c r="E330" s="35">
        <v>46079</v>
      </c>
      <c r="F330" s="29">
        <v>13965</v>
      </c>
      <c r="G330" s="29" t="s">
        <v>11144</v>
      </c>
      <c r="H330" s="36">
        <v>4590380</v>
      </c>
      <c r="I330" s="59">
        <v>0</v>
      </c>
      <c r="J330" s="36">
        <v>367230</v>
      </c>
      <c r="K330" s="36">
        <v>4957610</v>
      </c>
      <c r="L330" s="7" t="s">
        <v>11004</v>
      </c>
      <c r="O330" s="33">
        <f>IF(Table1[[#This Row],[Phân loại]]="Tồn đầu kỳ",Table1[[#This Row],[Tổng giá trị]],0)</f>
        <v>0</v>
      </c>
      <c r="P330" s="7">
        <f>IF(Table1[[#This Row],[Số còn phải thu ĐK]]&lt;&gt;0,0,IF(Table1[[#This Row],[Phân loại]]="Bán hàng",Table1[[#This Row],[Tổng giá trị]],-Table1[[#This Row],[Tổng giá trị]]))</f>
        <v>4957610</v>
      </c>
      <c r="Q330" s="33">
        <f t="shared" si="148"/>
        <v>0</v>
      </c>
      <c r="R330" s="7">
        <f>Table1[[#This Row],[Số còn phải thu ĐK]]+Table1[[#This Row],[Giá Trị HD sau CK]]-Table1[[#This Row],[Số tiền đã thu]]</f>
        <v>4957610</v>
      </c>
      <c r="S330" s="6">
        <f>IF(Table1[[#This Row],[Ngày hóa đơn]]&lt;&gt;"",Table1[[#This Row],[Ngày hóa đơn]],IF(Table1[[#This Row],[Ngày hạch toán]]&lt;&gt;"",Table1[[#This Row],[Ngày hạch toán]],""))</f>
        <v>46079</v>
      </c>
      <c r="T330" s="7"/>
      <c r="U330" s="6">
        <f>IF(Table1[[#This Row],[Ngày tính CN]]="","",S330+T330)</f>
        <v>46079</v>
      </c>
      <c r="V330" s="33">
        <f ca="1">IF(Table1[[#This Row],[Hạn thanh toán]]="","",IF((U330-NOW())&lt;0,0,(U330-NOW())))</f>
        <v>0</v>
      </c>
      <c r="W330" s="33"/>
      <c r="X330" s="33">
        <f t="shared" ca="1" si="149"/>
        <v>149.58894293981575</v>
      </c>
      <c r="Y330" s="2" t="str">
        <f t="shared" ca="1" si="150"/>
        <v>Nợ quá hạn hơn 120 ngày có khả năng mất thanh toán</v>
      </c>
      <c r="Z330" s="46">
        <f t="shared" si="151"/>
        <v>46079</v>
      </c>
      <c r="AA330" s="46" t="str">
        <f t="shared" si="152"/>
        <v/>
      </c>
      <c r="AD330" s="2" t="str">
        <f>VLOOKUP($A330,MA_KH!$A:$V,MA_KH!U$1,0)</f>
        <v>LOTTE</v>
      </c>
      <c r="AE330" s="2" t="str">
        <f>VLOOKUP($A330,MA_KH!$A:$V,MA_KH!V$1,0)</f>
        <v>CÔNG TY CỔ PHẦN TRUNG TÂM THƯƠNG MẠI LOTTE VIỆT NAM</v>
      </c>
      <c r="AF330" s="2" t="str">
        <f>VLOOKUP($A330,MA_KH!$A:$V,MA_KH!H$1,0)</f>
        <v>HN008</v>
      </c>
      <c r="AG330" s="96">
        <f>VALUE(Table1[[#This Row],[Số hóa đơn]])</f>
        <v>13965</v>
      </c>
      <c r="AH330" s="94">
        <f>_xlfn.XLOOKUP(Table1[[#This Row],[Column1]],CTTT_Lotte!R:R,CTTT_Lotte!O:O)</f>
        <v>46122</v>
      </c>
    </row>
    <row r="331" spans="1:34" ht="25.5" hidden="1" customHeight="1" x14ac:dyDescent="0.2">
      <c r="A331" s="29" t="s">
        <v>10293</v>
      </c>
      <c r="B331" s="29" t="s">
        <v>621</v>
      </c>
      <c r="C331" s="35">
        <v>46080</v>
      </c>
      <c r="D331" s="29" t="s">
        <v>11145</v>
      </c>
      <c r="E331" s="35">
        <v>46080</v>
      </c>
      <c r="F331" s="29">
        <v>13969</v>
      </c>
      <c r="G331" s="29" t="s">
        <v>11210</v>
      </c>
      <c r="H331" s="36">
        <v>10718220</v>
      </c>
      <c r="I331" s="59">
        <v>0</v>
      </c>
      <c r="J331" s="36">
        <v>857458</v>
      </c>
      <c r="K331" s="36">
        <v>11575678</v>
      </c>
      <c r="L331" s="7" t="s">
        <v>11004</v>
      </c>
      <c r="O331" s="33">
        <f>IF(Table1[[#This Row],[Phân loại]]="Tồn đầu kỳ",Table1[[#This Row],[Tổng giá trị]],0)</f>
        <v>0</v>
      </c>
      <c r="P331" s="7">
        <f>IF(Table1[[#This Row],[Số còn phải thu ĐK]]&lt;&gt;0,0,IF(Table1[[#This Row],[Phân loại]]="Bán hàng",Table1[[#This Row],[Tổng giá trị]],-Table1[[#This Row],[Tổng giá trị]]))</f>
        <v>11575678</v>
      </c>
      <c r="Q331" s="33">
        <f t="shared" si="148"/>
        <v>0</v>
      </c>
      <c r="R331" s="7">
        <f>Table1[[#This Row],[Số còn phải thu ĐK]]+Table1[[#This Row],[Giá Trị HD sau CK]]-Table1[[#This Row],[Số tiền đã thu]]</f>
        <v>11575678</v>
      </c>
      <c r="S331" s="6">
        <f>IF(Table1[[#This Row],[Ngày hóa đơn]]&lt;&gt;"",Table1[[#This Row],[Ngày hóa đơn]],IF(Table1[[#This Row],[Ngày hạch toán]]&lt;&gt;"",Table1[[#This Row],[Ngày hạch toán]],""))</f>
        <v>46080</v>
      </c>
      <c r="T331" s="7"/>
      <c r="U331" s="6">
        <f>IF(Table1[[#This Row],[Ngày tính CN]]="","",S331+T331)</f>
        <v>46080</v>
      </c>
      <c r="V331" s="33">
        <f ca="1">IF(Table1[[#This Row],[Hạn thanh toán]]="","",IF((U331-NOW())&lt;0,0,(U331-NOW())))</f>
        <v>0</v>
      </c>
      <c r="W331" s="33"/>
      <c r="X331" s="33">
        <f t="shared" ca="1" si="149"/>
        <v>148.58894293981575</v>
      </c>
      <c r="Y331" s="2" t="str">
        <f t="shared" ca="1" si="150"/>
        <v>Nợ quá hạn hơn 120 ngày có khả năng mất thanh toán</v>
      </c>
      <c r="Z331" s="46">
        <f t="shared" si="151"/>
        <v>46080</v>
      </c>
      <c r="AA331" s="46" t="str">
        <f t="shared" si="152"/>
        <v/>
      </c>
      <c r="AD331" s="2" t="str">
        <f>VLOOKUP($A331,MA_KH!$A:$V,MA_KH!U$1,0)</f>
        <v>LOTTE</v>
      </c>
      <c r="AE331" s="2" t="str">
        <f>VLOOKUP($A331,MA_KH!$A:$V,MA_KH!V$1,0)</f>
        <v>CÔNG TY CỔ PHẦN TRUNG TÂM THƯƠNG MẠI LOTTE VIỆT NAM</v>
      </c>
      <c r="AF331" s="2" t="str">
        <f>VLOOKUP($A331,MA_KH!$A:$V,MA_KH!H$1,0)</f>
        <v>SG009</v>
      </c>
      <c r="AG331" s="96">
        <f>VALUE(Table1[[#This Row],[Số hóa đơn]])</f>
        <v>13969</v>
      </c>
      <c r="AH331" s="94">
        <f>_xlfn.XLOOKUP(Table1[[#This Row],[Column1]],CTTT_Lotte!R:R,CTTT_Lotte!O:O)</f>
        <v>46122</v>
      </c>
    </row>
    <row r="332" spans="1:34" ht="25.5" hidden="1" customHeight="1" x14ac:dyDescent="0.2">
      <c r="A332" s="29" t="s">
        <v>10293</v>
      </c>
      <c r="B332" s="29" t="s">
        <v>621</v>
      </c>
      <c r="C332" s="35">
        <v>46080</v>
      </c>
      <c r="D332" s="29" t="s">
        <v>11146</v>
      </c>
      <c r="E332" s="35">
        <v>46080</v>
      </c>
      <c r="F332" s="29">
        <v>13970</v>
      </c>
      <c r="G332" s="29" t="s">
        <v>11211</v>
      </c>
      <c r="H332" s="36">
        <v>1072050</v>
      </c>
      <c r="I332" s="59">
        <v>0</v>
      </c>
      <c r="J332" s="36">
        <v>85764</v>
      </c>
      <c r="K332" s="36">
        <v>1157814</v>
      </c>
      <c r="L332" s="7" t="s">
        <v>11004</v>
      </c>
      <c r="O332" s="33">
        <f>IF(Table1[[#This Row],[Phân loại]]="Tồn đầu kỳ",Table1[[#This Row],[Tổng giá trị]],0)</f>
        <v>0</v>
      </c>
      <c r="P332" s="7">
        <f>IF(Table1[[#This Row],[Số còn phải thu ĐK]]&lt;&gt;0,0,IF(Table1[[#This Row],[Phân loại]]="Bán hàng",Table1[[#This Row],[Tổng giá trị]],-Table1[[#This Row],[Tổng giá trị]]))</f>
        <v>1157814</v>
      </c>
      <c r="Q332" s="33">
        <f t="shared" si="148"/>
        <v>0</v>
      </c>
      <c r="R332" s="7">
        <f>Table1[[#This Row],[Số còn phải thu ĐK]]+Table1[[#This Row],[Giá Trị HD sau CK]]-Table1[[#This Row],[Số tiền đã thu]]</f>
        <v>1157814</v>
      </c>
      <c r="S332" s="6">
        <f>IF(Table1[[#This Row],[Ngày hóa đơn]]&lt;&gt;"",Table1[[#This Row],[Ngày hóa đơn]],IF(Table1[[#This Row],[Ngày hạch toán]]&lt;&gt;"",Table1[[#This Row],[Ngày hạch toán]],""))</f>
        <v>46080</v>
      </c>
      <c r="T332" s="7"/>
      <c r="U332" s="6">
        <f>IF(Table1[[#This Row],[Ngày tính CN]]="","",S332+T332)</f>
        <v>46080</v>
      </c>
      <c r="V332" s="33">
        <f ca="1">IF(Table1[[#This Row],[Hạn thanh toán]]="","",IF((U332-NOW())&lt;0,0,(U332-NOW())))</f>
        <v>0</v>
      </c>
      <c r="W332" s="33"/>
      <c r="X332" s="33">
        <f t="shared" ca="1" si="149"/>
        <v>148.58894293981575</v>
      </c>
      <c r="Y332" s="2" t="str">
        <f t="shared" ca="1" si="150"/>
        <v>Nợ quá hạn hơn 120 ngày có khả năng mất thanh toán</v>
      </c>
      <c r="Z332" s="46">
        <f t="shared" si="151"/>
        <v>46080</v>
      </c>
      <c r="AA332" s="46" t="str">
        <f t="shared" si="152"/>
        <v/>
      </c>
      <c r="AD332" s="2" t="str">
        <f>VLOOKUP($A332,MA_KH!$A:$V,MA_KH!U$1,0)</f>
        <v>LOTTE</v>
      </c>
      <c r="AE332" s="2" t="str">
        <f>VLOOKUP($A332,MA_KH!$A:$V,MA_KH!V$1,0)</f>
        <v>CÔNG TY CỔ PHẦN TRUNG TÂM THƯƠNG MẠI LOTTE VIỆT NAM</v>
      </c>
      <c r="AF332" s="2" t="str">
        <f>VLOOKUP($A332,MA_KH!$A:$V,MA_KH!H$1,0)</f>
        <v>SG009</v>
      </c>
      <c r="AG332" s="96">
        <f>VALUE(Table1[[#This Row],[Số hóa đơn]])</f>
        <v>13970</v>
      </c>
      <c r="AH332" s="94">
        <f>_xlfn.XLOOKUP(Table1[[#This Row],[Column1]],CTTT_Lotte!R:R,CTTT_Lotte!O:O)</f>
        <v>46122</v>
      </c>
    </row>
    <row r="333" spans="1:34" ht="25.5" hidden="1" customHeight="1" x14ac:dyDescent="0.2">
      <c r="A333" s="29" t="s">
        <v>10293</v>
      </c>
      <c r="B333" s="29" t="s">
        <v>621</v>
      </c>
      <c r="C333" s="35">
        <v>46080</v>
      </c>
      <c r="D333" s="29" t="s">
        <v>11147</v>
      </c>
      <c r="E333" s="35">
        <v>46080</v>
      </c>
      <c r="F333" s="29">
        <v>13971</v>
      </c>
      <c r="G333" s="29" t="s">
        <v>11212</v>
      </c>
      <c r="H333" s="36">
        <v>5061445</v>
      </c>
      <c r="I333" s="59">
        <v>0</v>
      </c>
      <c r="J333" s="36">
        <v>404916</v>
      </c>
      <c r="K333" s="36">
        <v>5466361</v>
      </c>
      <c r="L333" s="7" t="s">
        <v>11004</v>
      </c>
      <c r="O333" s="33">
        <f>IF(Table1[[#This Row],[Phân loại]]="Tồn đầu kỳ",Table1[[#This Row],[Tổng giá trị]],0)</f>
        <v>0</v>
      </c>
      <c r="P333" s="7">
        <f>IF(Table1[[#This Row],[Số còn phải thu ĐK]]&lt;&gt;0,0,IF(Table1[[#This Row],[Phân loại]]="Bán hàng",Table1[[#This Row],[Tổng giá trị]],-Table1[[#This Row],[Tổng giá trị]]))</f>
        <v>5466361</v>
      </c>
      <c r="Q333" s="33">
        <f t="shared" si="148"/>
        <v>0</v>
      </c>
      <c r="R333" s="7">
        <f>Table1[[#This Row],[Số còn phải thu ĐK]]+Table1[[#This Row],[Giá Trị HD sau CK]]-Table1[[#This Row],[Số tiền đã thu]]</f>
        <v>5466361</v>
      </c>
      <c r="S333" s="6">
        <f>IF(Table1[[#This Row],[Ngày hóa đơn]]&lt;&gt;"",Table1[[#This Row],[Ngày hóa đơn]],IF(Table1[[#This Row],[Ngày hạch toán]]&lt;&gt;"",Table1[[#This Row],[Ngày hạch toán]],""))</f>
        <v>46080</v>
      </c>
      <c r="T333" s="7"/>
      <c r="U333" s="6">
        <f>IF(Table1[[#This Row],[Ngày tính CN]]="","",S333+T333)</f>
        <v>46080</v>
      </c>
      <c r="V333" s="33">
        <f ca="1">IF(Table1[[#This Row],[Hạn thanh toán]]="","",IF((U333-NOW())&lt;0,0,(U333-NOW())))</f>
        <v>0</v>
      </c>
      <c r="W333" s="33"/>
      <c r="X333" s="33">
        <f t="shared" ca="1" si="149"/>
        <v>148.58894293981575</v>
      </c>
      <c r="Y333" s="2" t="str">
        <f t="shared" ca="1" si="150"/>
        <v>Nợ quá hạn hơn 120 ngày có khả năng mất thanh toán</v>
      </c>
      <c r="Z333" s="46">
        <f t="shared" si="151"/>
        <v>46080</v>
      </c>
      <c r="AA333" s="46" t="str">
        <f t="shared" si="152"/>
        <v/>
      </c>
      <c r="AD333" s="2" t="str">
        <f>VLOOKUP($A333,MA_KH!$A:$V,MA_KH!U$1,0)</f>
        <v>LOTTE</v>
      </c>
      <c r="AE333" s="2" t="str">
        <f>VLOOKUP($A333,MA_KH!$A:$V,MA_KH!V$1,0)</f>
        <v>CÔNG TY CỔ PHẦN TRUNG TÂM THƯƠNG MẠI LOTTE VIỆT NAM</v>
      </c>
      <c r="AF333" s="2" t="str">
        <f>VLOOKUP($A333,MA_KH!$A:$V,MA_KH!H$1,0)</f>
        <v>SG009</v>
      </c>
      <c r="AG333" s="96">
        <f>VALUE(Table1[[#This Row],[Số hóa đơn]])</f>
        <v>13971</v>
      </c>
      <c r="AH333" s="94">
        <f>_xlfn.XLOOKUP(Table1[[#This Row],[Column1]],CTTT_Lotte!R:R,CTTT_Lotte!O:O)</f>
        <v>46122</v>
      </c>
    </row>
    <row r="334" spans="1:34" ht="25.5" hidden="1" customHeight="1" x14ac:dyDescent="0.2">
      <c r="A334" s="29" t="s">
        <v>10293</v>
      </c>
      <c r="B334" s="29" t="s">
        <v>621</v>
      </c>
      <c r="C334" s="35">
        <v>46080</v>
      </c>
      <c r="D334" s="29" t="s">
        <v>11148</v>
      </c>
      <c r="E334" s="35">
        <v>46080</v>
      </c>
      <c r="F334" s="29">
        <v>13992</v>
      </c>
      <c r="G334" s="29" t="s">
        <v>11213</v>
      </c>
      <c r="H334" s="36">
        <v>595330</v>
      </c>
      <c r="I334" s="59">
        <v>0</v>
      </c>
      <c r="J334" s="36">
        <v>47626</v>
      </c>
      <c r="K334" s="36">
        <v>642956</v>
      </c>
      <c r="L334" s="7" t="s">
        <v>11004</v>
      </c>
      <c r="O334" s="33">
        <f>IF(Table1[[#This Row],[Phân loại]]="Tồn đầu kỳ",Table1[[#This Row],[Tổng giá trị]],0)</f>
        <v>0</v>
      </c>
      <c r="P334" s="7">
        <f>IF(Table1[[#This Row],[Số còn phải thu ĐK]]&lt;&gt;0,0,IF(Table1[[#This Row],[Phân loại]]="Bán hàng",Table1[[#This Row],[Tổng giá trị]],-Table1[[#This Row],[Tổng giá trị]]))</f>
        <v>642956</v>
      </c>
      <c r="Q334" s="33">
        <f t="shared" si="148"/>
        <v>0</v>
      </c>
      <c r="R334" s="7">
        <f>Table1[[#This Row],[Số còn phải thu ĐK]]+Table1[[#This Row],[Giá Trị HD sau CK]]-Table1[[#This Row],[Số tiền đã thu]]</f>
        <v>642956</v>
      </c>
      <c r="S334" s="6">
        <f>IF(Table1[[#This Row],[Ngày hóa đơn]]&lt;&gt;"",Table1[[#This Row],[Ngày hóa đơn]],IF(Table1[[#This Row],[Ngày hạch toán]]&lt;&gt;"",Table1[[#This Row],[Ngày hạch toán]],""))</f>
        <v>46080</v>
      </c>
      <c r="T334" s="7"/>
      <c r="U334" s="6">
        <f>IF(Table1[[#This Row],[Ngày tính CN]]="","",S334+T334)</f>
        <v>46080</v>
      </c>
      <c r="V334" s="33">
        <f ca="1">IF(Table1[[#This Row],[Hạn thanh toán]]="","",IF((U334-NOW())&lt;0,0,(U334-NOW())))</f>
        <v>0</v>
      </c>
      <c r="W334" s="33"/>
      <c r="X334" s="33">
        <f t="shared" ca="1" si="149"/>
        <v>148.58894293981575</v>
      </c>
      <c r="Y334" s="2" t="str">
        <f t="shared" ca="1" si="150"/>
        <v>Nợ quá hạn hơn 120 ngày có khả năng mất thanh toán</v>
      </c>
      <c r="Z334" s="46">
        <f t="shared" si="151"/>
        <v>46080</v>
      </c>
      <c r="AA334" s="46" t="str">
        <f t="shared" si="152"/>
        <v/>
      </c>
      <c r="AD334" s="2" t="str">
        <f>VLOOKUP($A334,MA_KH!$A:$V,MA_KH!U$1,0)</f>
        <v>LOTTE</v>
      </c>
      <c r="AE334" s="2" t="str">
        <f>VLOOKUP($A334,MA_KH!$A:$V,MA_KH!V$1,0)</f>
        <v>CÔNG TY CỔ PHẦN TRUNG TÂM THƯƠNG MẠI LOTTE VIỆT NAM</v>
      </c>
      <c r="AF334" s="2" t="str">
        <f>VLOOKUP($A334,MA_KH!$A:$V,MA_KH!H$1,0)</f>
        <v>SG009</v>
      </c>
      <c r="AG334" s="96">
        <f>VALUE(Table1[[#This Row],[Số hóa đơn]])</f>
        <v>13992</v>
      </c>
      <c r="AH334" s="94">
        <f>_xlfn.XLOOKUP(Table1[[#This Row],[Column1]],CTTT_Lotte!R:R,CTTT_Lotte!O:O)</f>
        <v>46122</v>
      </c>
    </row>
    <row r="335" spans="1:34" ht="25.5" hidden="1" customHeight="1" x14ac:dyDescent="0.2">
      <c r="A335" s="29" t="s">
        <v>10293</v>
      </c>
      <c r="B335" s="29" t="s">
        <v>621</v>
      </c>
      <c r="C335" s="35">
        <v>46080</v>
      </c>
      <c r="D335" s="29" t="s">
        <v>11149</v>
      </c>
      <c r="E335" s="35">
        <v>46080</v>
      </c>
      <c r="F335" s="29">
        <v>13993</v>
      </c>
      <c r="G335" s="29" t="s">
        <v>11214</v>
      </c>
      <c r="H335" s="36">
        <v>536025</v>
      </c>
      <c r="I335" s="59">
        <v>0</v>
      </c>
      <c r="J335" s="36">
        <v>42882</v>
      </c>
      <c r="K335" s="36">
        <v>578907</v>
      </c>
      <c r="L335" s="7" t="s">
        <v>11004</v>
      </c>
      <c r="O335" s="33">
        <f>IF(Table1[[#This Row],[Phân loại]]="Tồn đầu kỳ",Table1[[#This Row],[Tổng giá trị]],0)</f>
        <v>0</v>
      </c>
      <c r="P335" s="7">
        <f>IF(Table1[[#This Row],[Số còn phải thu ĐK]]&lt;&gt;0,0,IF(Table1[[#This Row],[Phân loại]]="Bán hàng",Table1[[#This Row],[Tổng giá trị]],-Table1[[#This Row],[Tổng giá trị]]))</f>
        <v>578907</v>
      </c>
      <c r="Q335" s="33">
        <f t="shared" si="148"/>
        <v>0</v>
      </c>
      <c r="R335" s="7">
        <f>Table1[[#This Row],[Số còn phải thu ĐK]]+Table1[[#This Row],[Giá Trị HD sau CK]]-Table1[[#This Row],[Số tiền đã thu]]</f>
        <v>578907</v>
      </c>
      <c r="S335" s="6">
        <f>IF(Table1[[#This Row],[Ngày hóa đơn]]&lt;&gt;"",Table1[[#This Row],[Ngày hóa đơn]],IF(Table1[[#This Row],[Ngày hạch toán]]&lt;&gt;"",Table1[[#This Row],[Ngày hạch toán]],""))</f>
        <v>46080</v>
      </c>
      <c r="T335" s="7"/>
      <c r="U335" s="6">
        <f>IF(Table1[[#This Row],[Ngày tính CN]]="","",S335+T335)</f>
        <v>46080</v>
      </c>
      <c r="V335" s="33">
        <f ca="1">IF(Table1[[#This Row],[Hạn thanh toán]]="","",IF((U335-NOW())&lt;0,0,(U335-NOW())))</f>
        <v>0</v>
      </c>
      <c r="W335" s="33"/>
      <c r="X335" s="33">
        <f t="shared" ca="1" si="149"/>
        <v>148.58894293981575</v>
      </c>
      <c r="Y335" s="2" t="str">
        <f t="shared" ca="1" si="150"/>
        <v>Nợ quá hạn hơn 120 ngày có khả năng mất thanh toán</v>
      </c>
      <c r="Z335" s="46">
        <f t="shared" si="151"/>
        <v>46080</v>
      </c>
      <c r="AA335" s="46" t="str">
        <f t="shared" si="152"/>
        <v/>
      </c>
      <c r="AD335" s="2" t="str">
        <f>VLOOKUP($A335,MA_KH!$A:$V,MA_KH!U$1,0)</f>
        <v>LOTTE</v>
      </c>
      <c r="AE335" s="2" t="str">
        <f>VLOOKUP($A335,MA_KH!$A:$V,MA_KH!V$1,0)</f>
        <v>CÔNG TY CỔ PHẦN TRUNG TÂM THƯƠNG MẠI LOTTE VIỆT NAM</v>
      </c>
      <c r="AF335" s="2" t="str">
        <f>VLOOKUP($A335,MA_KH!$A:$V,MA_KH!H$1,0)</f>
        <v>SG009</v>
      </c>
      <c r="AG335" s="96">
        <f>VALUE(Table1[[#This Row],[Số hóa đơn]])</f>
        <v>13993</v>
      </c>
      <c r="AH335" s="94">
        <f>_xlfn.XLOOKUP(Table1[[#This Row],[Column1]],CTTT_Lotte!R:R,CTTT_Lotte!O:O)</f>
        <v>46122</v>
      </c>
    </row>
    <row r="336" spans="1:34" ht="25.5" hidden="1" customHeight="1" x14ac:dyDescent="0.2">
      <c r="A336" s="29" t="s">
        <v>10286</v>
      </c>
      <c r="B336" s="29" t="s">
        <v>616</v>
      </c>
      <c r="C336" s="35">
        <v>46080</v>
      </c>
      <c r="D336" s="29" t="s">
        <v>11150</v>
      </c>
      <c r="E336" s="35">
        <v>46080</v>
      </c>
      <c r="F336" s="29">
        <v>14001</v>
      </c>
      <c r="G336" s="29" t="s">
        <v>11151</v>
      </c>
      <c r="H336" s="36">
        <v>1773715</v>
      </c>
      <c r="I336" s="59">
        <v>0</v>
      </c>
      <c r="J336" s="36">
        <v>141897</v>
      </c>
      <c r="K336" s="36">
        <v>1915612</v>
      </c>
      <c r="L336" s="7" t="s">
        <v>11004</v>
      </c>
      <c r="O336" s="33">
        <f>IF(Table1[[#This Row],[Phân loại]]="Tồn đầu kỳ",Table1[[#This Row],[Tổng giá trị]],0)</f>
        <v>0</v>
      </c>
      <c r="P336" s="7">
        <f>IF(Table1[[#This Row],[Số còn phải thu ĐK]]&lt;&gt;0,0,IF(Table1[[#This Row],[Phân loại]]="Bán hàng",Table1[[#This Row],[Tổng giá trị]],-Table1[[#This Row],[Tổng giá trị]]))</f>
        <v>1915612</v>
      </c>
      <c r="Q336" s="33">
        <f t="shared" si="148"/>
        <v>0</v>
      </c>
      <c r="R336" s="7">
        <f>Table1[[#This Row],[Số còn phải thu ĐK]]+Table1[[#This Row],[Giá Trị HD sau CK]]-Table1[[#This Row],[Số tiền đã thu]]</f>
        <v>1915612</v>
      </c>
      <c r="S336" s="6">
        <f>IF(Table1[[#This Row],[Ngày hóa đơn]]&lt;&gt;"",Table1[[#This Row],[Ngày hóa đơn]],IF(Table1[[#This Row],[Ngày hạch toán]]&lt;&gt;"",Table1[[#This Row],[Ngày hạch toán]],""))</f>
        <v>46080</v>
      </c>
      <c r="T336" s="7"/>
      <c r="U336" s="6">
        <f>IF(Table1[[#This Row],[Ngày tính CN]]="","",S336+T336)</f>
        <v>46080</v>
      </c>
      <c r="V336" s="33">
        <f ca="1">IF(Table1[[#This Row],[Hạn thanh toán]]="","",IF((U336-NOW())&lt;0,0,(U336-NOW())))</f>
        <v>0</v>
      </c>
      <c r="W336" s="33"/>
      <c r="X336" s="33">
        <f t="shared" ca="1" si="149"/>
        <v>148.58894293981575</v>
      </c>
      <c r="Y336" s="2" t="str">
        <f t="shared" ca="1" si="150"/>
        <v>Nợ quá hạn hơn 120 ngày có khả năng mất thanh toán</v>
      </c>
      <c r="Z336" s="46">
        <f t="shared" si="151"/>
        <v>46080</v>
      </c>
      <c r="AA336" s="46" t="str">
        <f t="shared" si="152"/>
        <v/>
      </c>
      <c r="AD336" s="2" t="str">
        <f>VLOOKUP($A336,MA_KH!$A:$V,MA_KH!U$1,0)</f>
        <v>LOTTE</v>
      </c>
      <c r="AE336" s="2" t="str">
        <f>VLOOKUP($A336,MA_KH!$A:$V,MA_KH!V$1,0)</f>
        <v>CÔNG TY CỔ PHẦN TRUNG TÂM THƯƠNG MẠI LOTTE VIỆT NAM</v>
      </c>
      <c r="AF336" s="2" t="str">
        <f>VLOOKUP($A336,MA_KH!$A:$V,MA_KH!H$1,0)</f>
        <v>SG002</v>
      </c>
      <c r="AG336" s="96">
        <f>VALUE(Table1[[#This Row],[Số hóa đơn]])</f>
        <v>14001</v>
      </c>
      <c r="AH336" s="94">
        <f>_xlfn.XLOOKUP(Table1[[#This Row],[Column1]],CTTT_Lotte!R:R,CTTT_Lotte!O:O)</f>
        <v>46122</v>
      </c>
    </row>
    <row r="337" spans="1:34" ht="25.5" hidden="1" customHeight="1" x14ac:dyDescent="0.2">
      <c r="A337" s="29" t="s">
        <v>10294</v>
      </c>
      <c r="B337" s="29" t="s">
        <v>481</v>
      </c>
      <c r="C337" s="35">
        <v>46080</v>
      </c>
      <c r="D337" s="29" t="s">
        <v>11152</v>
      </c>
      <c r="E337" s="35">
        <v>46080</v>
      </c>
      <c r="F337" s="29">
        <v>14028</v>
      </c>
      <c r="G337" s="29" t="s">
        <v>11153</v>
      </c>
      <c r="H337" s="36">
        <v>1166110</v>
      </c>
      <c r="I337" s="59">
        <v>0</v>
      </c>
      <c r="J337" s="36">
        <v>93289</v>
      </c>
      <c r="K337" s="36">
        <v>1259399</v>
      </c>
      <c r="L337" s="7" t="s">
        <v>11004</v>
      </c>
      <c r="O337" s="33">
        <f>IF(Table1[[#This Row],[Phân loại]]="Tồn đầu kỳ",Table1[[#This Row],[Tổng giá trị]],0)</f>
        <v>0</v>
      </c>
      <c r="P337" s="7">
        <f>IF(Table1[[#This Row],[Số còn phải thu ĐK]]&lt;&gt;0,0,IF(Table1[[#This Row],[Phân loại]]="Bán hàng",Table1[[#This Row],[Tổng giá trị]],-Table1[[#This Row],[Tổng giá trị]]))</f>
        <v>1259399</v>
      </c>
      <c r="Q337" s="33">
        <f t="shared" si="148"/>
        <v>0</v>
      </c>
      <c r="R337" s="7">
        <f>Table1[[#This Row],[Số còn phải thu ĐK]]+Table1[[#This Row],[Giá Trị HD sau CK]]-Table1[[#This Row],[Số tiền đã thu]]</f>
        <v>1259399</v>
      </c>
      <c r="S337" s="6">
        <f>IF(Table1[[#This Row],[Ngày hóa đơn]]&lt;&gt;"",Table1[[#This Row],[Ngày hóa đơn]],IF(Table1[[#This Row],[Ngày hạch toán]]&lt;&gt;"",Table1[[#This Row],[Ngày hạch toán]],""))</f>
        <v>46080</v>
      </c>
      <c r="T337" s="7"/>
      <c r="U337" s="6">
        <f>IF(Table1[[#This Row],[Ngày tính CN]]="","",S337+T337)</f>
        <v>46080</v>
      </c>
      <c r="V337" s="33">
        <f ca="1">IF(Table1[[#This Row],[Hạn thanh toán]]="","",IF((U337-NOW())&lt;0,0,(U337-NOW())))</f>
        <v>0</v>
      </c>
      <c r="W337" s="33"/>
      <c r="X337" s="33">
        <f t="shared" ca="1" si="149"/>
        <v>148.58894293981575</v>
      </c>
      <c r="Y337" s="2" t="str">
        <f t="shared" ca="1" si="150"/>
        <v>Nợ quá hạn hơn 120 ngày có khả năng mất thanh toán</v>
      </c>
      <c r="Z337" s="46">
        <f t="shared" si="151"/>
        <v>46080</v>
      </c>
      <c r="AA337" s="46" t="str">
        <f t="shared" si="152"/>
        <v/>
      </c>
      <c r="AD337" s="2" t="str">
        <f>VLOOKUP($A337,MA_KH!$A:$V,MA_KH!U$1,0)</f>
        <v>LOTTE</v>
      </c>
      <c r="AE337" s="2" t="str">
        <f>VLOOKUP($A337,MA_KH!$A:$V,MA_KH!V$1,0)</f>
        <v>CÔNG TY CỔ PHẦN TRUNG TÂM THƯƠNG MẠI LOTTE VIỆT NAM</v>
      </c>
      <c r="AF337" s="2" t="str">
        <f>VLOOKUP($A337,MA_KH!$A:$V,MA_KH!H$1,0)</f>
        <v>SG039</v>
      </c>
      <c r="AG337" s="96">
        <f>VALUE(Table1[[#This Row],[Số hóa đơn]])</f>
        <v>14028</v>
      </c>
      <c r="AH337" s="94">
        <f>_xlfn.XLOOKUP(Table1[[#This Row],[Column1]],CTTT_Lotte!R:R,CTTT_Lotte!O:O)</f>
        <v>46122</v>
      </c>
    </row>
    <row r="338" spans="1:34" ht="25.5" hidden="1" customHeight="1" x14ac:dyDescent="0.2">
      <c r="A338" s="29" t="s">
        <v>10294</v>
      </c>
      <c r="B338" s="29" t="s">
        <v>481</v>
      </c>
      <c r="C338" s="35">
        <v>46080</v>
      </c>
      <c r="D338" s="29" t="s">
        <v>11154</v>
      </c>
      <c r="E338" s="35">
        <v>46080</v>
      </c>
      <c r="F338" s="29">
        <v>14029</v>
      </c>
      <c r="G338" s="29" t="s">
        <v>11155</v>
      </c>
      <c r="H338" s="36">
        <v>1131355</v>
      </c>
      <c r="I338" s="59">
        <v>0</v>
      </c>
      <c r="J338" s="36">
        <v>90508</v>
      </c>
      <c r="K338" s="36">
        <v>1221863</v>
      </c>
      <c r="L338" s="7" t="s">
        <v>11004</v>
      </c>
      <c r="O338" s="33">
        <f>IF(Table1[[#This Row],[Phân loại]]="Tồn đầu kỳ",Table1[[#This Row],[Tổng giá trị]],0)</f>
        <v>0</v>
      </c>
      <c r="P338" s="7">
        <f>IF(Table1[[#This Row],[Số còn phải thu ĐK]]&lt;&gt;0,0,IF(Table1[[#This Row],[Phân loại]]="Bán hàng",Table1[[#This Row],[Tổng giá trị]],-Table1[[#This Row],[Tổng giá trị]]))</f>
        <v>1221863</v>
      </c>
      <c r="Q338" s="33">
        <f t="shared" si="148"/>
        <v>0</v>
      </c>
      <c r="R338" s="7">
        <f>Table1[[#This Row],[Số còn phải thu ĐK]]+Table1[[#This Row],[Giá Trị HD sau CK]]-Table1[[#This Row],[Số tiền đã thu]]</f>
        <v>1221863</v>
      </c>
      <c r="S338" s="6">
        <f>IF(Table1[[#This Row],[Ngày hóa đơn]]&lt;&gt;"",Table1[[#This Row],[Ngày hóa đơn]],IF(Table1[[#This Row],[Ngày hạch toán]]&lt;&gt;"",Table1[[#This Row],[Ngày hạch toán]],""))</f>
        <v>46080</v>
      </c>
      <c r="T338" s="7"/>
      <c r="U338" s="6">
        <f>IF(Table1[[#This Row],[Ngày tính CN]]="","",S338+T338)</f>
        <v>46080</v>
      </c>
      <c r="V338" s="33">
        <f ca="1">IF(Table1[[#This Row],[Hạn thanh toán]]="","",IF((U338-NOW())&lt;0,0,(U338-NOW())))</f>
        <v>0</v>
      </c>
      <c r="W338" s="33"/>
      <c r="X338" s="33">
        <f t="shared" ca="1" si="149"/>
        <v>148.58894293981575</v>
      </c>
      <c r="Y338" s="2" t="str">
        <f t="shared" ca="1" si="150"/>
        <v>Nợ quá hạn hơn 120 ngày có khả năng mất thanh toán</v>
      </c>
      <c r="Z338" s="46">
        <f t="shared" si="151"/>
        <v>46080</v>
      </c>
      <c r="AA338" s="46" t="str">
        <f t="shared" si="152"/>
        <v/>
      </c>
      <c r="AD338" s="2" t="str">
        <f>VLOOKUP($A338,MA_KH!$A:$V,MA_KH!U$1,0)</f>
        <v>LOTTE</v>
      </c>
      <c r="AE338" s="2" t="str">
        <f>VLOOKUP($A338,MA_KH!$A:$V,MA_KH!V$1,0)</f>
        <v>CÔNG TY CỔ PHẦN TRUNG TÂM THƯƠNG MẠI LOTTE VIỆT NAM</v>
      </c>
      <c r="AF338" s="2" t="str">
        <f>VLOOKUP($A338,MA_KH!$A:$V,MA_KH!H$1,0)</f>
        <v>SG039</v>
      </c>
      <c r="AG338" s="96">
        <f>VALUE(Table1[[#This Row],[Số hóa đơn]])</f>
        <v>14029</v>
      </c>
      <c r="AH338" s="94">
        <f>_xlfn.XLOOKUP(Table1[[#This Row],[Column1]],CTTT_Lotte!R:R,CTTT_Lotte!O:O)</f>
        <v>46122</v>
      </c>
    </row>
    <row r="339" spans="1:34" ht="25.5" customHeight="1" x14ac:dyDescent="0.2">
      <c r="A339" s="29" t="s">
        <v>10300</v>
      </c>
      <c r="B339" s="29" t="s">
        <v>610</v>
      </c>
      <c r="C339" s="35">
        <v>46080</v>
      </c>
      <c r="D339" s="29" t="s">
        <v>11215</v>
      </c>
      <c r="E339" s="35">
        <v>46080</v>
      </c>
      <c r="F339" s="57">
        <v>267</v>
      </c>
      <c r="G339" s="29" t="s">
        <v>11216</v>
      </c>
      <c r="H339" s="36">
        <v>1225790</v>
      </c>
      <c r="I339" s="59">
        <v>0</v>
      </c>
      <c r="J339" s="36">
        <v>98063</v>
      </c>
      <c r="K339" s="36">
        <v>1323853</v>
      </c>
      <c r="L339" s="60" t="s">
        <v>41</v>
      </c>
      <c r="M339" s="6">
        <v>46092</v>
      </c>
      <c r="O339" s="33">
        <f>IF(Table1[[#This Row],[Phân loại]]="Tồn đầu kỳ",Table1[[#This Row],[Tổng giá trị]],0)</f>
        <v>0</v>
      </c>
      <c r="P339" s="7">
        <f>IF(Table1[[#This Row],[Số còn phải thu ĐK]]&lt;&gt;0,0,IF(Table1[[#This Row],[Phân loại]]="Bán hàng",Table1[[#This Row],[Tổng giá trị]],-Table1[[#This Row],[Tổng giá trị]]))</f>
        <v>-1323853</v>
      </c>
      <c r="Q339" s="33">
        <f t="shared" si="148"/>
        <v>-1323853</v>
      </c>
      <c r="R339" s="7">
        <f>Table1[[#This Row],[Số còn phải thu ĐK]]+Table1[[#This Row],[Giá Trị HD sau CK]]-Table1[[#This Row],[Số tiền đã thu]]</f>
        <v>0</v>
      </c>
      <c r="S339" s="6">
        <f>IF(Table1[[#This Row],[Ngày hóa đơn]]&lt;&gt;"",Table1[[#This Row],[Ngày hóa đơn]],IF(Table1[[#This Row],[Ngày hạch toán]]&lt;&gt;"",Table1[[#This Row],[Ngày hạch toán]],""))</f>
        <v>46080</v>
      </c>
      <c r="T339" s="7"/>
      <c r="U339" s="6">
        <f>IF(Table1[[#This Row],[Ngày tính CN]]="","",S339+T339)</f>
        <v>46080</v>
      </c>
      <c r="V339" s="33">
        <f ca="1">IF(Table1[[#This Row],[Hạn thanh toán]]="","",IF((U339-NOW())&lt;0,0,(U339-NOW())))</f>
        <v>0</v>
      </c>
      <c r="W339" s="33"/>
      <c r="X339" s="33" t="str">
        <f t="shared" ca="1" si="149"/>
        <v/>
      </c>
      <c r="Y339" s="2" t="str">
        <f t="shared" si="150"/>
        <v>Đã thanh toán</v>
      </c>
      <c r="Z339" s="46">
        <f t="shared" si="151"/>
        <v>46080</v>
      </c>
      <c r="AA339" s="46">
        <f t="shared" si="152"/>
        <v>46092</v>
      </c>
      <c r="AD339" s="2" t="str">
        <f>VLOOKUP($A339,MA_KH!$A:$V,MA_KH!U$1,0)</f>
        <v>LOTTE</v>
      </c>
      <c r="AE339" s="2" t="str">
        <f>VLOOKUP($A339,MA_KH!$A:$V,MA_KH!V$1,0)</f>
        <v>CÔNG TY CỔ PHẦN TRUNG TÂM THƯƠNG MẠI LOTTE VIỆT NAM</v>
      </c>
      <c r="AF339" s="2" t="str">
        <f>VLOOKUP($A339,MA_KH!$A:$V,MA_KH!H$1,0)</f>
        <v>SG011</v>
      </c>
      <c r="AG339" s="96">
        <f>VALUE(Table1[[#This Row],[Số hóa đơn]])</f>
        <v>267</v>
      </c>
      <c r="AH339" s="94" t="e">
        <f>_xlfn.XLOOKUP(Table1[[#This Row],[Column1]],CTTT_Lotte!R:R,CTTT_Lotte!O:O)</f>
        <v>#N/A</v>
      </c>
    </row>
    <row r="340" spans="1:34" ht="25.5" customHeight="1" x14ac:dyDescent="0.2">
      <c r="A340" s="29" t="s">
        <v>10287</v>
      </c>
      <c r="B340" s="29" t="s">
        <v>612</v>
      </c>
      <c r="C340" s="35">
        <v>46080</v>
      </c>
      <c r="D340" s="29" t="s">
        <v>11217</v>
      </c>
      <c r="E340" s="35">
        <v>46080</v>
      </c>
      <c r="F340" s="57">
        <v>268</v>
      </c>
      <c r="G340" s="29" t="s">
        <v>11218</v>
      </c>
      <c r="H340" s="36">
        <v>286863</v>
      </c>
      <c r="I340" s="59">
        <v>0</v>
      </c>
      <c r="J340" s="36">
        <v>22949</v>
      </c>
      <c r="K340" s="36">
        <v>309812</v>
      </c>
      <c r="L340" s="60" t="s">
        <v>41</v>
      </c>
      <c r="M340" s="6">
        <v>46092</v>
      </c>
      <c r="O340" s="33">
        <f>IF(Table1[[#This Row],[Phân loại]]="Tồn đầu kỳ",Table1[[#This Row],[Tổng giá trị]],0)</f>
        <v>0</v>
      </c>
      <c r="P340" s="7">
        <f>IF(Table1[[#This Row],[Số còn phải thu ĐK]]&lt;&gt;0,0,IF(Table1[[#This Row],[Phân loại]]="Bán hàng",Table1[[#This Row],[Tổng giá trị]],-Table1[[#This Row],[Tổng giá trị]]))</f>
        <v>-309812</v>
      </c>
      <c r="Q340" s="33">
        <f t="shared" si="148"/>
        <v>-309812</v>
      </c>
      <c r="R340" s="7">
        <f>Table1[[#This Row],[Số còn phải thu ĐK]]+Table1[[#This Row],[Giá Trị HD sau CK]]-Table1[[#This Row],[Số tiền đã thu]]</f>
        <v>0</v>
      </c>
      <c r="S340" s="6">
        <f>IF(Table1[[#This Row],[Ngày hóa đơn]]&lt;&gt;"",Table1[[#This Row],[Ngày hóa đơn]],IF(Table1[[#This Row],[Ngày hạch toán]]&lt;&gt;"",Table1[[#This Row],[Ngày hạch toán]],""))</f>
        <v>46080</v>
      </c>
      <c r="T340" s="7"/>
      <c r="U340" s="6">
        <f>IF(Table1[[#This Row],[Ngày tính CN]]="","",S340+T340)</f>
        <v>46080</v>
      </c>
      <c r="V340" s="33">
        <f ca="1">IF(Table1[[#This Row],[Hạn thanh toán]]="","",IF((U340-NOW())&lt;0,0,(U340-NOW())))</f>
        <v>0</v>
      </c>
      <c r="W340" s="33"/>
      <c r="X340" s="33" t="str">
        <f t="shared" ca="1" si="149"/>
        <v/>
      </c>
      <c r="Y340" s="2" t="str">
        <f t="shared" si="150"/>
        <v>Đã thanh toán</v>
      </c>
      <c r="Z340" s="46">
        <f t="shared" si="151"/>
        <v>46080</v>
      </c>
      <c r="AA340" s="46">
        <f t="shared" si="152"/>
        <v>46092</v>
      </c>
      <c r="AD340" s="2" t="str">
        <f>VLOOKUP($A340,MA_KH!$A:$V,MA_KH!U$1,0)</f>
        <v>LOTTE</v>
      </c>
      <c r="AE340" s="2" t="str">
        <f>VLOOKUP($A340,MA_KH!$A:$V,MA_KH!V$1,0)</f>
        <v>CÔNG TY CỔ PHẦN TRUNG TÂM THƯƠNG MẠI LOTTE VIỆT NAM</v>
      </c>
      <c r="AF340" s="2" t="str">
        <f>VLOOKUP($A340,MA_KH!$A:$V,MA_KH!H$1,0)</f>
        <v>SG011</v>
      </c>
      <c r="AG340" s="96">
        <f>VALUE(Table1[[#This Row],[Số hóa đơn]])</f>
        <v>268</v>
      </c>
      <c r="AH340" s="94" t="e">
        <f>_xlfn.XLOOKUP(Table1[[#This Row],[Column1]],CTTT_Lotte!R:R,CTTT_Lotte!O:O)</f>
        <v>#N/A</v>
      </c>
    </row>
    <row r="341" spans="1:34" ht="25.5" hidden="1" customHeight="1" x14ac:dyDescent="0.2">
      <c r="A341" s="29" t="s">
        <v>10287</v>
      </c>
      <c r="B341" s="29" t="s">
        <v>612</v>
      </c>
      <c r="C341" s="35">
        <v>46081</v>
      </c>
      <c r="D341" s="29" t="s">
        <v>11156</v>
      </c>
      <c r="E341" s="35">
        <v>46080</v>
      </c>
      <c r="F341" s="29">
        <v>14451</v>
      </c>
      <c r="G341" s="29" t="s">
        <v>11157</v>
      </c>
      <c r="H341" s="36">
        <v>1785990</v>
      </c>
      <c r="I341" s="59">
        <v>0</v>
      </c>
      <c r="J341" s="36">
        <v>142879</v>
      </c>
      <c r="K341" s="36">
        <v>1928869</v>
      </c>
      <c r="L341" s="7" t="s">
        <v>11004</v>
      </c>
      <c r="O341" s="33">
        <f>IF(Table1[[#This Row],[Phân loại]]="Tồn đầu kỳ",Table1[[#This Row],[Tổng giá trị]],0)</f>
        <v>0</v>
      </c>
      <c r="P341" s="7">
        <f>IF(Table1[[#This Row],[Số còn phải thu ĐK]]&lt;&gt;0,0,IF(Table1[[#This Row],[Phân loại]]="Bán hàng",Table1[[#This Row],[Tổng giá trị]],-Table1[[#This Row],[Tổng giá trị]]))</f>
        <v>1928869</v>
      </c>
      <c r="Q341" s="33">
        <f t="shared" si="148"/>
        <v>0</v>
      </c>
      <c r="R341" s="7">
        <f>Table1[[#This Row],[Số còn phải thu ĐK]]+Table1[[#This Row],[Giá Trị HD sau CK]]-Table1[[#This Row],[Số tiền đã thu]]</f>
        <v>1928869</v>
      </c>
      <c r="S341" s="6">
        <f>IF(Table1[[#This Row],[Ngày hóa đơn]]&lt;&gt;"",Table1[[#This Row],[Ngày hóa đơn]],IF(Table1[[#This Row],[Ngày hạch toán]]&lt;&gt;"",Table1[[#This Row],[Ngày hạch toán]],""))</f>
        <v>46080</v>
      </c>
      <c r="T341" s="7"/>
      <c r="U341" s="6">
        <f>IF(Table1[[#This Row],[Ngày tính CN]]="","",S341+T341)</f>
        <v>46080</v>
      </c>
      <c r="V341" s="33">
        <f ca="1">IF(Table1[[#This Row],[Hạn thanh toán]]="","",IF((U341-NOW())&lt;0,0,(U341-NOW())))</f>
        <v>0</v>
      </c>
      <c r="W341" s="33"/>
      <c r="X341" s="33">
        <f t="shared" ca="1" si="149"/>
        <v>148.58894293981575</v>
      </c>
      <c r="Y341" s="2" t="str">
        <f t="shared" ca="1" si="150"/>
        <v>Nợ quá hạn hơn 120 ngày có khả năng mất thanh toán</v>
      </c>
      <c r="Z341" s="46">
        <f t="shared" si="151"/>
        <v>46080</v>
      </c>
      <c r="AA341" s="46" t="str">
        <f t="shared" si="152"/>
        <v/>
      </c>
      <c r="AD341" s="2" t="str">
        <f>VLOOKUP($A341,MA_KH!$A:$V,MA_KH!U$1,0)</f>
        <v>LOTTE</v>
      </c>
      <c r="AE341" s="2" t="str">
        <f>VLOOKUP($A341,MA_KH!$A:$V,MA_KH!V$1,0)</f>
        <v>CÔNG TY CỔ PHẦN TRUNG TÂM THƯƠNG MẠI LOTTE VIỆT NAM</v>
      </c>
      <c r="AF341" s="2" t="str">
        <f>VLOOKUP($A341,MA_KH!$A:$V,MA_KH!H$1,0)</f>
        <v>SG011</v>
      </c>
      <c r="AG341" s="96">
        <f>VALUE(Table1[[#This Row],[Số hóa đơn]])</f>
        <v>14451</v>
      </c>
      <c r="AH341" s="94">
        <f>_xlfn.XLOOKUP(Table1[[#This Row],[Column1]],CTTT_Lotte!R:R,CTTT_Lotte!O:O)</f>
        <v>46141</v>
      </c>
    </row>
    <row r="342" spans="1:34" ht="25.5" hidden="1" customHeight="1" x14ac:dyDescent="0.2">
      <c r="A342" s="29" t="s">
        <v>10289</v>
      </c>
      <c r="B342" s="29" t="s">
        <v>752</v>
      </c>
      <c r="C342" s="35">
        <v>46081</v>
      </c>
      <c r="D342" s="29" t="s">
        <v>11158</v>
      </c>
      <c r="E342" s="35">
        <v>46080</v>
      </c>
      <c r="F342" s="29">
        <v>14452</v>
      </c>
      <c r="G342" s="29" t="s">
        <v>11159</v>
      </c>
      <c r="H342" s="36">
        <v>1190660</v>
      </c>
      <c r="I342" s="59">
        <v>0</v>
      </c>
      <c r="J342" s="36">
        <v>95253</v>
      </c>
      <c r="K342" s="36">
        <v>1285913</v>
      </c>
      <c r="L342" s="7" t="s">
        <v>11004</v>
      </c>
      <c r="O342" s="33">
        <f>IF(Table1[[#This Row],[Phân loại]]="Tồn đầu kỳ",Table1[[#This Row],[Tổng giá trị]],0)</f>
        <v>0</v>
      </c>
      <c r="P342" s="7">
        <f>IF(Table1[[#This Row],[Số còn phải thu ĐK]]&lt;&gt;0,0,IF(Table1[[#This Row],[Phân loại]]="Bán hàng",Table1[[#This Row],[Tổng giá trị]],-Table1[[#This Row],[Tổng giá trị]]))</f>
        <v>1285913</v>
      </c>
      <c r="Q342" s="33">
        <f t="shared" si="148"/>
        <v>0</v>
      </c>
      <c r="R342" s="7">
        <f>Table1[[#This Row],[Số còn phải thu ĐK]]+Table1[[#This Row],[Giá Trị HD sau CK]]-Table1[[#This Row],[Số tiền đã thu]]</f>
        <v>1285913</v>
      </c>
      <c r="S342" s="6">
        <f>IF(Table1[[#This Row],[Ngày hóa đơn]]&lt;&gt;"",Table1[[#This Row],[Ngày hóa đơn]],IF(Table1[[#This Row],[Ngày hạch toán]]&lt;&gt;"",Table1[[#This Row],[Ngày hạch toán]],""))</f>
        <v>46080</v>
      </c>
      <c r="T342" s="7"/>
      <c r="U342" s="6">
        <f>IF(Table1[[#This Row],[Ngày tính CN]]="","",S342+T342)</f>
        <v>46080</v>
      </c>
      <c r="V342" s="33">
        <f ca="1">IF(Table1[[#This Row],[Hạn thanh toán]]="","",IF((U342-NOW())&lt;0,0,(U342-NOW())))</f>
        <v>0</v>
      </c>
      <c r="W342" s="33"/>
      <c r="X342" s="33">
        <f t="shared" ca="1" si="149"/>
        <v>148.58894293981575</v>
      </c>
      <c r="Y342" s="2" t="str">
        <f t="shared" ca="1" si="150"/>
        <v>Nợ quá hạn hơn 120 ngày có khả năng mất thanh toán</v>
      </c>
      <c r="Z342" s="46">
        <f t="shared" si="151"/>
        <v>46080</v>
      </c>
      <c r="AA342" s="46" t="str">
        <f t="shared" si="152"/>
        <v/>
      </c>
      <c r="AD342" s="2" t="str">
        <f>VLOOKUP($A342,MA_KH!$A:$V,MA_KH!U$1,0)</f>
        <v>LOTTE</v>
      </c>
      <c r="AE342" s="2" t="str">
        <f>VLOOKUP($A342,MA_KH!$A:$V,MA_KH!V$1,0)</f>
        <v>CÔNG TY CỔ PHẦN TRUNG TÂM THƯƠNG MẠI LOTTE VIỆT NAM</v>
      </c>
      <c r="AF342" s="2" t="str">
        <f>VLOOKUP($A342,MA_KH!$A:$V,MA_KH!H$1,0)</f>
        <v>SG011</v>
      </c>
      <c r="AG342" s="96">
        <f>VALUE(Table1[[#This Row],[Số hóa đơn]])</f>
        <v>14452</v>
      </c>
      <c r="AH342" s="94">
        <f>_xlfn.XLOOKUP(Table1[[#This Row],[Column1]],CTTT_Lotte!R:R,CTTT_Lotte!O:O)</f>
        <v>46141</v>
      </c>
    </row>
    <row r="343" spans="1:34" ht="25.5" hidden="1" customHeight="1" x14ac:dyDescent="0.2">
      <c r="A343" s="29" t="s">
        <v>10300</v>
      </c>
      <c r="B343" s="29" t="s">
        <v>610</v>
      </c>
      <c r="C343" s="35">
        <v>46081</v>
      </c>
      <c r="D343" s="29" t="s">
        <v>11160</v>
      </c>
      <c r="E343" s="35">
        <v>46080</v>
      </c>
      <c r="F343" s="29">
        <v>14453</v>
      </c>
      <c r="G343" s="29" t="s">
        <v>11161</v>
      </c>
      <c r="H343" s="36">
        <v>2733720</v>
      </c>
      <c r="I343" s="59">
        <v>0</v>
      </c>
      <c r="J343" s="36">
        <v>218698</v>
      </c>
      <c r="K343" s="36">
        <v>2952418</v>
      </c>
      <c r="L343" s="7" t="s">
        <v>11004</v>
      </c>
      <c r="O343" s="33">
        <f>IF(Table1[[#This Row],[Phân loại]]="Tồn đầu kỳ",Table1[[#This Row],[Tổng giá trị]],0)</f>
        <v>0</v>
      </c>
      <c r="P343" s="7">
        <f>IF(Table1[[#This Row],[Số còn phải thu ĐK]]&lt;&gt;0,0,IF(Table1[[#This Row],[Phân loại]]="Bán hàng",Table1[[#This Row],[Tổng giá trị]],-Table1[[#This Row],[Tổng giá trị]]))</f>
        <v>2952418</v>
      </c>
      <c r="Q343" s="33">
        <f t="shared" si="148"/>
        <v>0</v>
      </c>
      <c r="R343" s="7">
        <f>Table1[[#This Row],[Số còn phải thu ĐK]]+Table1[[#This Row],[Giá Trị HD sau CK]]-Table1[[#This Row],[Số tiền đã thu]]</f>
        <v>2952418</v>
      </c>
      <c r="S343" s="6">
        <f>IF(Table1[[#This Row],[Ngày hóa đơn]]&lt;&gt;"",Table1[[#This Row],[Ngày hóa đơn]],IF(Table1[[#This Row],[Ngày hạch toán]]&lt;&gt;"",Table1[[#This Row],[Ngày hạch toán]],""))</f>
        <v>46080</v>
      </c>
      <c r="T343" s="7"/>
      <c r="U343" s="6">
        <f>IF(Table1[[#This Row],[Ngày tính CN]]="","",S343+T343)</f>
        <v>46080</v>
      </c>
      <c r="V343" s="33">
        <f ca="1">IF(Table1[[#This Row],[Hạn thanh toán]]="","",IF((U343-NOW())&lt;0,0,(U343-NOW())))</f>
        <v>0</v>
      </c>
      <c r="W343" s="33"/>
      <c r="X343" s="33">
        <f t="shared" ca="1" si="149"/>
        <v>148.58894293981575</v>
      </c>
      <c r="Y343" s="2" t="str">
        <f t="shared" ca="1" si="150"/>
        <v>Nợ quá hạn hơn 120 ngày có khả năng mất thanh toán</v>
      </c>
      <c r="Z343" s="46">
        <f t="shared" si="151"/>
        <v>46080</v>
      </c>
      <c r="AA343" s="46" t="str">
        <f t="shared" si="152"/>
        <v/>
      </c>
      <c r="AD343" s="2" t="str">
        <f>VLOOKUP($A343,MA_KH!$A:$V,MA_KH!U$1,0)</f>
        <v>LOTTE</v>
      </c>
      <c r="AE343" s="2" t="str">
        <f>VLOOKUP($A343,MA_KH!$A:$V,MA_KH!V$1,0)</f>
        <v>CÔNG TY CỔ PHẦN TRUNG TÂM THƯƠNG MẠI LOTTE VIỆT NAM</v>
      </c>
      <c r="AF343" s="2" t="str">
        <f>VLOOKUP($A343,MA_KH!$A:$V,MA_KH!H$1,0)</f>
        <v>SG011</v>
      </c>
      <c r="AG343" s="96">
        <f>VALUE(Table1[[#This Row],[Số hóa đơn]])</f>
        <v>14453</v>
      </c>
      <c r="AH343" s="94">
        <f>_xlfn.XLOOKUP(Table1[[#This Row],[Column1]],CTTT_Lotte!R:R,CTTT_Lotte!O:O)</f>
        <v>46141</v>
      </c>
    </row>
    <row r="344" spans="1:34" ht="25.5" hidden="1" customHeight="1" x14ac:dyDescent="0.2">
      <c r="A344" s="29" t="s">
        <v>10291</v>
      </c>
      <c r="B344" s="29" t="s">
        <v>511</v>
      </c>
      <c r="C344" s="35">
        <v>46081</v>
      </c>
      <c r="D344" s="29" t="s">
        <v>11162</v>
      </c>
      <c r="E344" s="35">
        <v>46081</v>
      </c>
      <c r="F344" s="29">
        <v>14517</v>
      </c>
      <c r="G344" s="29" t="s">
        <v>11163</v>
      </c>
      <c r="H344" s="36">
        <v>4525420</v>
      </c>
      <c r="I344" s="59">
        <v>0</v>
      </c>
      <c r="J344" s="36">
        <v>362034</v>
      </c>
      <c r="K344" s="36">
        <v>4887454</v>
      </c>
      <c r="L344" s="7" t="s">
        <v>11004</v>
      </c>
      <c r="O344" s="33">
        <f>IF(Table1[[#This Row],[Phân loại]]="Tồn đầu kỳ",Table1[[#This Row],[Tổng giá trị]],0)</f>
        <v>0</v>
      </c>
      <c r="P344" s="7">
        <f>IF(Table1[[#This Row],[Số còn phải thu ĐK]]&lt;&gt;0,0,IF(Table1[[#This Row],[Phân loại]]="Bán hàng",Table1[[#This Row],[Tổng giá trị]],-Table1[[#This Row],[Tổng giá trị]]))</f>
        <v>4887454</v>
      </c>
      <c r="Q344" s="33">
        <f t="shared" si="148"/>
        <v>0</v>
      </c>
      <c r="R344" s="7">
        <f>Table1[[#This Row],[Số còn phải thu ĐK]]+Table1[[#This Row],[Giá Trị HD sau CK]]-Table1[[#This Row],[Số tiền đã thu]]</f>
        <v>4887454</v>
      </c>
      <c r="S344" s="6">
        <f>IF(Table1[[#This Row],[Ngày hóa đơn]]&lt;&gt;"",Table1[[#This Row],[Ngày hóa đơn]],IF(Table1[[#This Row],[Ngày hạch toán]]&lt;&gt;"",Table1[[#This Row],[Ngày hạch toán]],""))</f>
        <v>46081</v>
      </c>
      <c r="T344" s="7"/>
      <c r="U344" s="6">
        <f>IF(Table1[[#This Row],[Ngày tính CN]]="","",S344+T344)</f>
        <v>46081</v>
      </c>
      <c r="V344" s="33">
        <f ca="1">IF(Table1[[#This Row],[Hạn thanh toán]]="","",IF((U344-NOW())&lt;0,0,(U344-NOW())))</f>
        <v>0</v>
      </c>
      <c r="W344" s="33"/>
      <c r="X344" s="33">
        <f t="shared" ca="1" si="149"/>
        <v>147.58894293981575</v>
      </c>
      <c r="Y344" s="2" t="str">
        <f t="shared" ca="1" si="150"/>
        <v>Nợ quá hạn hơn 120 ngày có khả năng mất thanh toán</v>
      </c>
      <c r="Z344" s="46">
        <f t="shared" si="151"/>
        <v>46081</v>
      </c>
      <c r="AA344" s="46" t="str">
        <f t="shared" si="152"/>
        <v/>
      </c>
      <c r="AD344" s="2" t="str">
        <f>VLOOKUP($A344,MA_KH!$A:$V,MA_KH!U$1,0)</f>
        <v>LOTTE</v>
      </c>
      <c r="AE344" s="2" t="str">
        <f>VLOOKUP($A344,MA_KH!$A:$V,MA_KH!V$1,0)</f>
        <v>CÔNG TY CỔ PHẦN TRUNG TÂM THƯƠNG MẠI LOTTE VIỆT NAM</v>
      </c>
      <c r="AF344" s="2" t="str">
        <f>VLOOKUP($A344,MA_KH!$A:$V,MA_KH!H$1,0)</f>
        <v>SG023</v>
      </c>
      <c r="AG344" s="96">
        <f>VALUE(Table1[[#This Row],[Số hóa đơn]])</f>
        <v>14517</v>
      </c>
      <c r="AH344" s="94">
        <f>_xlfn.XLOOKUP(Table1[[#This Row],[Column1]],CTTT_Lotte!R:R,CTTT_Lotte!O:O)</f>
        <v>46122</v>
      </c>
    </row>
    <row r="345" spans="1:34" ht="25.5" hidden="1" customHeight="1" x14ac:dyDescent="0.2">
      <c r="A345" s="29" t="s">
        <v>10291</v>
      </c>
      <c r="B345" s="29" t="s">
        <v>511</v>
      </c>
      <c r="C345" s="35">
        <v>46081</v>
      </c>
      <c r="D345" s="29" t="s">
        <v>11164</v>
      </c>
      <c r="E345" s="35">
        <v>46081</v>
      </c>
      <c r="F345" s="29">
        <v>14518</v>
      </c>
      <c r="G345" s="29" t="s">
        <v>11165</v>
      </c>
      <c r="H345" s="36">
        <v>3453370</v>
      </c>
      <c r="I345" s="59">
        <v>0</v>
      </c>
      <c r="J345" s="36">
        <v>276270</v>
      </c>
      <c r="K345" s="36">
        <v>3729640</v>
      </c>
      <c r="L345" s="7" t="s">
        <v>11004</v>
      </c>
      <c r="O345" s="33">
        <f>IF(Table1[[#This Row],[Phân loại]]="Tồn đầu kỳ",Table1[[#This Row],[Tổng giá trị]],0)</f>
        <v>0</v>
      </c>
      <c r="P345" s="7">
        <f>IF(Table1[[#This Row],[Số còn phải thu ĐK]]&lt;&gt;0,0,IF(Table1[[#This Row],[Phân loại]]="Bán hàng",Table1[[#This Row],[Tổng giá trị]],-Table1[[#This Row],[Tổng giá trị]]))</f>
        <v>3729640</v>
      </c>
      <c r="Q345" s="33">
        <f t="shared" si="148"/>
        <v>0</v>
      </c>
      <c r="R345" s="7">
        <f>Table1[[#This Row],[Số còn phải thu ĐK]]+Table1[[#This Row],[Giá Trị HD sau CK]]-Table1[[#This Row],[Số tiền đã thu]]</f>
        <v>3729640</v>
      </c>
      <c r="S345" s="6">
        <f>IF(Table1[[#This Row],[Ngày hóa đơn]]&lt;&gt;"",Table1[[#This Row],[Ngày hóa đơn]],IF(Table1[[#This Row],[Ngày hạch toán]]&lt;&gt;"",Table1[[#This Row],[Ngày hạch toán]],""))</f>
        <v>46081</v>
      </c>
      <c r="T345" s="7"/>
      <c r="U345" s="6">
        <f>IF(Table1[[#This Row],[Ngày tính CN]]="","",S345+T345)</f>
        <v>46081</v>
      </c>
      <c r="V345" s="33">
        <f ca="1">IF(Table1[[#This Row],[Hạn thanh toán]]="","",IF((U345-NOW())&lt;0,0,(U345-NOW())))</f>
        <v>0</v>
      </c>
      <c r="W345" s="33"/>
      <c r="X345" s="33">
        <f t="shared" ca="1" si="149"/>
        <v>147.58894293981575</v>
      </c>
      <c r="Y345" s="2" t="str">
        <f t="shared" ca="1" si="150"/>
        <v>Nợ quá hạn hơn 120 ngày có khả năng mất thanh toán</v>
      </c>
      <c r="Z345" s="46">
        <f t="shared" si="151"/>
        <v>46081</v>
      </c>
      <c r="AA345" s="46" t="str">
        <f t="shared" si="152"/>
        <v/>
      </c>
      <c r="AD345" s="2" t="str">
        <f>VLOOKUP($A345,MA_KH!$A:$V,MA_KH!U$1,0)</f>
        <v>LOTTE</v>
      </c>
      <c r="AE345" s="2" t="str">
        <f>VLOOKUP($A345,MA_KH!$A:$V,MA_KH!V$1,0)</f>
        <v>CÔNG TY CỔ PHẦN TRUNG TÂM THƯƠNG MẠI LOTTE VIỆT NAM</v>
      </c>
      <c r="AF345" s="2" t="str">
        <f>VLOOKUP($A345,MA_KH!$A:$V,MA_KH!H$1,0)</f>
        <v>SG023</v>
      </c>
      <c r="AG345" s="96">
        <f>VALUE(Table1[[#This Row],[Số hóa đơn]])</f>
        <v>14518</v>
      </c>
      <c r="AH345" s="94">
        <f>_xlfn.XLOOKUP(Table1[[#This Row],[Column1]],CTTT_Lotte!R:R,CTTT_Lotte!O:O)</f>
        <v>46122</v>
      </c>
    </row>
    <row r="346" spans="1:34" ht="25.5" hidden="1" customHeight="1" x14ac:dyDescent="0.2">
      <c r="A346" s="29" t="s">
        <v>10290</v>
      </c>
      <c r="B346" s="37" t="s">
        <v>750</v>
      </c>
      <c r="C346" s="38">
        <v>46081</v>
      </c>
      <c r="D346" s="37" t="s">
        <v>11166</v>
      </c>
      <c r="E346" s="38">
        <v>46081</v>
      </c>
      <c r="F346" s="37">
        <v>14509</v>
      </c>
      <c r="G346" s="37" t="s">
        <v>11167</v>
      </c>
      <c r="H346" s="39">
        <v>1131355</v>
      </c>
      <c r="I346" s="59">
        <v>0</v>
      </c>
      <c r="J346" s="39">
        <v>90508</v>
      </c>
      <c r="K346" s="39">
        <v>1221863</v>
      </c>
      <c r="L346" s="7" t="s">
        <v>11004</v>
      </c>
      <c r="O346" s="33">
        <f>IF(Table1[[#This Row],[Phân loại]]="Tồn đầu kỳ",Table1[[#This Row],[Tổng giá trị]],0)</f>
        <v>0</v>
      </c>
      <c r="P346" s="7">
        <f>IF(Table1[[#This Row],[Số còn phải thu ĐK]]&lt;&gt;0,0,IF(Table1[[#This Row],[Phân loại]]="Bán hàng",Table1[[#This Row],[Tổng giá trị]],-Table1[[#This Row],[Tổng giá trị]]))</f>
        <v>1221863</v>
      </c>
      <c r="Q346" s="33">
        <f t="shared" si="148"/>
        <v>0</v>
      </c>
      <c r="R346" s="7">
        <f>Table1[[#This Row],[Số còn phải thu ĐK]]+Table1[[#This Row],[Giá Trị HD sau CK]]-Table1[[#This Row],[Số tiền đã thu]]</f>
        <v>1221863</v>
      </c>
      <c r="S346" s="6">
        <f>IF(Table1[[#This Row],[Ngày hóa đơn]]&lt;&gt;"",Table1[[#This Row],[Ngày hóa đơn]],IF(Table1[[#This Row],[Ngày hạch toán]]&lt;&gt;"",Table1[[#This Row],[Ngày hạch toán]],""))</f>
        <v>46081</v>
      </c>
      <c r="T346" s="7"/>
      <c r="U346" s="6">
        <f>IF(Table1[[#This Row],[Ngày tính CN]]="","",S346+T346)</f>
        <v>46081</v>
      </c>
      <c r="V346" s="33">
        <f ca="1">IF(Table1[[#This Row],[Hạn thanh toán]]="","",IF((U346-NOW())&lt;0,0,(U346-NOW())))</f>
        <v>0</v>
      </c>
      <c r="W346" s="33"/>
      <c r="X346" s="33">
        <f t="shared" ca="1" si="149"/>
        <v>147.58894293981575</v>
      </c>
      <c r="Y346" s="2" t="str">
        <f t="shared" ca="1" si="150"/>
        <v>Nợ quá hạn hơn 120 ngày có khả năng mất thanh toán</v>
      </c>
      <c r="Z346" s="46">
        <f t="shared" si="151"/>
        <v>46081</v>
      </c>
      <c r="AA346" s="46" t="str">
        <f t="shared" si="152"/>
        <v/>
      </c>
      <c r="AD346" s="2" t="str">
        <f>VLOOKUP($A346,MA_KH!$A:$V,MA_KH!U$1,0)</f>
        <v>LOTTE</v>
      </c>
      <c r="AE346" s="2" t="str">
        <f>VLOOKUP($A346,MA_KH!$A:$V,MA_KH!V$1,0)</f>
        <v>CÔNG TY CỔ PHẦN TRUNG TÂM THƯƠNG MẠI LOTTE VIỆT NAM</v>
      </c>
      <c r="AF346" s="2" t="str">
        <f>VLOOKUP($A346,MA_KH!$A:$V,MA_KH!H$1,0)</f>
        <v>SG002</v>
      </c>
      <c r="AG346" s="96">
        <f>VALUE(Table1[[#This Row],[Số hóa đơn]])</f>
        <v>14509</v>
      </c>
      <c r="AH346" s="94">
        <f>_xlfn.XLOOKUP(Table1[[#This Row],[Column1]],CTTT_Lotte!R:R,CTTT_Lotte!O:O)</f>
        <v>46122</v>
      </c>
    </row>
    <row r="347" spans="1:34" ht="25.5" hidden="1" customHeight="1" x14ac:dyDescent="0.2">
      <c r="A347" s="29" t="s">
        <v>10290</v>
      </c>
      <c r="B347" s="29" t="s">
        <v>750</v>
      </c>
      <c r="C347" s="35">
        <v>46082</v>
      </c>
      <c r="D347" s="29" t="s">
        <v>11224</v>
      </c>
      <c r="E347" s="35">
        <v>46085</v>
      </c>
      <c r="F347" s="29">
        <v>14825</v>
      </c>
      <c r="G347" s="29" t="s">
        <v>11225</v>
      </c>
      <c r="H347" s="36">
        <v>1131355</v>
      </c>
      <c r="I347" s="59">
        <v>0</v>
      </c>
      <c r="J347" s="36">
        <v>90508</v>
      </c>
      <c r="K347" s="36">
        <v>1221863</v>
      </c>
      <c r="L347" s="7" t="s">
        <v>11004</v>
      </c>
      <c r="O347" s="33">
        <f>IF(Table1[[#This Row],[Phân loại]]="Tồn đầu kỳ",Table1[[#This Row],[Tổng giá trị]],0)</f>
        <v>0</v>
      </c>
      <c r="P347" s="7">
        <f>IF(Table1[[#This Row],[Số còn phải thu ĐK]]&lt;&gt;0,0,IF(Table1[[#This Row],[Phân loại]]="Bán hàng",Table1[[#This Row],[Tổng giá trị]],-Table1[[#This Row],[Tổng giá trị]]))</f>
        <v>1221863</v>
      </c>
      <c r="Q347" s="33">
        <f t="shared" ref="Q347:Q378" si="153">IF(M347&lt;&gt;"",IF(O347&lt;&gt;0,O347,P347),0)</f>
        <v>0</v>
      </c>
      <c r="R347" s="7">
        <f>Table1[[#This Row],[Số còn phải thu ĐK]]+Table1[[#This Row],[Giá Trị HD sau CK]]-Table1[[#This Row],[Số tiền đã thu]]</f>
        <v>1221863</v>
      </c>
      <c r="S347" s="6">
        <f>IF(Table1[[#This Row],[Ngày hóa đơn]]&lt;&gt;"",Table1[[#This Row],[Ngày hóa đơn]],IF(Table1[[#This Row],[Ngày hạch toán]]&lt;&gt;"",Table1[[#This Row],[Ngày hạch toán]],""))</f>
        <v>46085</v>
      </c>
      <c r="T347" s="7"/>
      <c r="U347" s="6">
        <f>IF(Table1[[#This Row],[Ngày tính CN]]="","",S347+T347)</f>
        <v>46085</v>
      </c>
      <c r="V347" s="33">
        <f ca="1">IF(Table1[[#This Row],[Hạn thanh toán]]="","",IF((U347-NOW())&lt;0,0,(U347-NOW())))</f>
        <v>0</v>
      </c>
      <c r="W347" s="33"/>
      <c r="X347" s="33">
        <f t="shared" ref="X347:X378" ca="1" si="154">IF(OR(U347="",R347=0),"",IF((U347-NOW())&lt;0,-(U347-NOW()),0))</f>
        <v>143.58894293981575</v>
      </c>
      <c r="Y347" s="2" t="str">
        <f t="shared" ref="Y347:Y378" ca="1" si="155">IF(R347=0,"Đã thanh toán",IF(X347="","",IF(X347&lt;=0,"Chưa đến hạn thanh toán",IF(X347&lt;=30,"Nợ quá hạn 30 ngày",IF(X347&lt;=60,"Nợ quá hạn từ 30 ngày đến 60 ngày",IF(X347&lt;=90,"Nợ quá hạn từ 60 ngày đến 90 ngày",IF(X347&lt;=120,"Nợ quá hạn từ 90 ngày đến 120 ngày","Nợ quá hạn hơn 120 ngày có khả năng mất thanh toán")))))))</f>
        <v>Nợ quá hạn hơn 120 ngày có khả năng mất thanh toán</v>
      </c>
      <c r="Z347" s="46">
        <f t="shared" ref="Z347:Z353" si="156">IF(S347="","",S347)</f>
        <v>46085</v>
      </c>
      <c r="AA347" s="46" t="str">
        <f t="shared" ref="AA347:AA353" si="157">IF(M347="","",M347)</f>
        <v/>
      </c>
      <c r="AD347" s="2" t="str">
        <f>VLOOKUP($A347,MA_KH!$A:$V,MA_KH!U$1,0)</f>
        <v>LOTTE</v>
      </c>
      <c r="AE347" s="2" t="str">
        <f>VLOOKUP($A347,MA_KH!$A:$V,MA_KH!V$1,0)</f>
        <v>CÔNG TY CỔ PHẦN TRUNG TÂM THƯƠNG MẠI LOTTE VIỆT NAM</v>
      </c>
      <c r="AF347" s="2" t="str">
        <f>VLOOKUP($A347,MA_KH!$A:$V,MA_KH!H$1,0)</f>
        <v>SG002</v>
      </c>
      <c r="AG347" s="96">
        <f>VALUE(Table1[[#This Row],[Số hóa đơn]])</f>
        <v>14825</v>
      </c>
      <c r="AH347" s="94">
        <f>_xlfn.XLOOKUP(Table1[[#This Row],[Column1]],CTTT_Lotte!R:R,CTTT_Lotte!O:O)</f>
        <v>46141</v>
      </c>
    </row>
    <row r="348" spans="1:34" ht="25.5" hidden="1" customHeight="1" x14ac:dyDescent="0.2">
      <c r="A348" s="29" t="s">
        <v>10297</v>
      </c>
      <c r="B348" s="29" t="s">
        <v>439</v>
      </c>
      <c r="C348" s="35">
        <v>46082</v>
      </c>
      <c r="D348" s="29" t="s">
        <v>11226</v>
      </c>
      <c r="E348" s="35">
        <v>46082</v>
      </c>
      <c r="F348" s="29">
        <v>14574</v>
      </c>
      <c r="G348" s="29" t="s">
        <v>11227</v>
      </c>
      <c r="H348" s="36">
        <v>2858040</v>
      </c>
      <c r="I348" s="59">
        <v>0</v>
      </c>
      <c r="J348" s="36">
        <v>228643</v>
      </c>
      <c r="K348" s="36">
        <v>3086683</v>
      </c>
      <c r="L348" s="7" t="s">
        <v>11004</v>
      </c>
      <c r="O348" s="33">
        <f>IF(Table1[[#This Row],[Phân loại]]="Tồn đầu kỳ",Table1[[#This Row],[Tổng giá trị]],0)</f>
        <v>0</v>
      </c>
      <c r="P348" s="7">
        <f>IF(Table1[[#This Row],[Số còn phải thu ĐK]]&lt;&gt;0,0,IF(Table1[[#This Row],[Phân loại]]="Bán hàng",Table1[[#This Row],[Tổng giá trị]],-Table1[[#This Row],[Tổng giá trị]]))</f>
        <v>3086683</v>
      </c>
      <c r="Q348" s="33">
        <f t="shared" si="153"/>
        <v>0</v>
      </c>
      <c r="R348" s="7">
        <f>Table1[[#This Row],[Số còn phải thu ĐK]]+Table1[[#This Row],[Giá Trị HD sau CK]]-Table1[[#This Row],[Số tiền đã thu]]</f>
        <v>3086683</v>
      </c>
      <c r="S348" s="6">
        <f>IF(Table1[[#This Row],[Ngày hóa đơn]]&lt;&gt;"",Table1[[#This Row],[Ngày hóa đơn]],IF(Table1[[#This Row],[Ngày hạch toán]]&lt;&gt;"",Table1[[#This Row],[Ngày hạch toán]],""))</f>
        <v>46082</v>
      </c>
      <c r="T348" s="7"/>
      <c r="U348" s="6">
        <f>IF(Table1[[#This Row],[Ngày tính CN]]="","",S348+T348)</f>
        <v>46082</v>
      </c>
      <c r="V348" s="33">
        <f ca="1">IF(Table1[[#This Row],[Hạn thanh toán]]="","",IF((U348-NOW())&lt;0,0,(U348-NOW())))</f>
        <v>0</v>
      </c>
      <c r="W348" s="33"/>
      <c r="X348" s="33">
        <f t="shared" ca="1" si="154"/>
        <v>146.58894293981575</v>
      </c>
      <c r="Y348" s="2" t="str">
        <f t="shared" ca="1" si="155"/>
        <v>Nợ quá hạn hơn 120 ngày có khả năng mất thanh toán</v>
      </c>
      <c r="Z348" s="46">
        <f t="shared" si="156"/>
        <v>46082</v>
      </c>
      <c r="AA348" s="46" t="str">
        <f t="shared" si="157"/>
        <v/>
      </c>
      <c r="AD348" s="2" t="str">
        <f>VLOOKUP($A348,MA_KH!$A:$V,MA_KH!U$1,0)</f>
        <v>LOTTE</v>
      </c>
      <c r="AE348" s="2" t="str">
        <f>VLOOKUP($A348,MA_KH!$A:$V,MA_KH!V$1,0)</f>
        <v>CÔNG TY CỔ PHẦN TRUNG TÂM THƯƠNG MẠI LOTTE VIỆT NAM</v>
      </c>
      <c r="AF348" s="2" t="str">
        <f>VLOOKUP($A348,MA_KH!$A:$V,MA_KH!H$1,0)</f>
        <v>HN008</v>
      </c>
      <c r="AG348" s="96">
        <f>VALUE(Table1[[#This Row],[Số hóa đơn]])</f>
        <v>14574</v>
      </c>
      <c r="AH348" s="94">
        <f>_xlfn.XLOOKUP(Table1[[#This Row],[Column1]],CTTT_Lotte!R:R,CTTT_Lotte!O:O)</f>
        <v>46141</v>
      </c>
    </row>
    <row r="349" spans="1:34" ht="25.5" hidden="1" customHeight="1" x14ac:dyDescent="0.2">
      <c r="A349" s="29" t="s">
        <v>10297</v>
      </c>
      <c r="B349" s="29" t="s">
        <v>439</v>
      </c>
      <c r="C349" s="35">
        <v>46082</v>
      </c>
      <c r="D349" s="29" t="s">
        <v>11228</v>
      </c>
      <c r="E349" s="35">
        <v>46082</v>
      </c>
      <c r="F349" s="29">
        <v>14575</v>
      </c>
      <c r="G349" s="29" t="s">
        <v>11229</v>
      </c>
      <c r="H349" s="36">
        <v>2332220</v>
      </c>
      <c r="I349" s="59">
        <v>0</v>
      </c>
      <c r="J349" s="36">
        <v>186578</v>
      </c>
      <c r="K349" s="36">
        <v>2518798</v>
      </c>
      <c r="L349" s="7" t="s">
        <v>11004</v>
      </c>
      <c r="O349" s="33">
        <f>IF(Table1[[#This Row],[Phân loại]]="Tồn đầu kỳ",Table1[[#This Row],[Tổng giá trị]],0)</f>
        <v>0</v>
      </c>
      <c r="P349" s="7">
        <f>IF(Table1[[#This Row],[Số còn phải thu ĐK]]&lt;&gt;0,0,IF(Table1[[#This Row],[Phân loại]]="Bán hàng",Table1[[#This Row],[Tổng giá trị]],-Table1[[#This Row],[Tổng giá trị]]))</f>
        <v>2518798</v>
      </c>
      <c r="Q349" s="33">
        <f t="shared" si="153"/>
        <v>0</v>
      </c>
      <c r="R349" s="7">
        <f>Table1[[#This Row],[Số còn phải thu ĐK]]+Table1[[#This Row],[Giá Trị HD sau CK]]-Table1[[#This Row],[Số tiền đã thu]]</f>
        <v>2518798</v>
      </c>
      <c r="S349" s="6">
        <f>IF(Table1[[#This Row],[Ngày hóa đơn]]&lt;&gt;"",Table1[[#This Row],[Ngày hóa đơn]],IF(Table1[[#This Row],[Ngày hạch toán]]&lt;&gt;"",Table1[[#This Row],[Ngày hạch toán]],""))</f>
        <v>46082</v>
      </c>
      <c r="T349" s="7"/>
      <c r="U349" s="6">
        <f>IF(Table1[[#This Row],[Ngày tính CN]]="","",S349+T349)</f>
        <v>46082</v>
      </c>
      <c r="V349" s="33">
        <f ca="1">IF(Table1[[#This Row],[Hạn thanh toán]]="","",IF((U349-NOW())&lt;0,0,(U349-NOW())))</f>
        <v>0</v>
      </c>
      <c r="W349" s="33"/>
      <c r="X349" s="33">
        <f t="shared" ca="1" si="154"/>
        <v>146.58894293981575</v>
      </c>
      <c r="Y349" s="2" t="str">
        <f t="shared" ca="1" si="155"/>
        <v>Nợ quá hạn hơn 120 ngày có khả năng mất thanh toán</v>
      </c>
      <c r="Z349" s="46">
        <f t="shared" si="156"/>
        <v>46082</v>
      </c>
      <c r="AA349" s="46" t="str">
        <f t="shared" si="157"/>
        <v/>
      </c>
      <c r="AD349" s="2" t="str">
        <f>VLOOKUP($A349,MA_KH!$A:$V,MA_KH!U$1,0)</f>
        <v>LOTTE</v>
      </c>
      <c r="AE349" s="2" t="str">
        <f>VLOOKUP($A349,MA_KH!$A:$V,MA_KH!V$1,0)</f>
        <v>CÔNG TY CỔ PHẦN TRUNG TÂM THƯƠNG MẠI LOTTE VIỆT NAM</v>
      </c>
      <c r="AF349" s="2" t="str">
        <f>VLOOKUP($A349,MA_KH!$A:$V,MA_KH!H$1,0)</f>
        <v>HN008</v>
      </c>
      <c r="AG349" s="96">
        <f>VALUE(Table1[[#This Row],[Số hóa đơn]])</f>
        <v>14575</v>
      </c>
      <c r="AH349" s="94">
        <f>_xlfn.XLOOKUP(Table1[[#This Row],[Column1]],CTTT_Lotte!R:R,CTTT_Lotte!O:O)</f>
        <v>46141</v>
      </c>
    </row>
    <row r="350" spans="1:34" ht="25.5" hidden="1" customHeight="1" x14ac:dyDescent="0.2">
      <c r="A350" s="29" t="s">
        <v>10297</v>
      </c>
      <c r="B350" s="29" t="s">
        <v>439</v>
      </c>
      <c r="C350" s="35">
        <v>46082</v>
      </c>
      <c r="D350" s="29" t="s">
        <v>11230</v>
      </c>
      <c r="E350" s="35">
        <v>46082</v>
      </c>
      <c r="F350" s="29">
        <v>14576</v>
      </c>
      <c r="G350" s="29" t="s">
        <v>11231</v>
      </c>
      <c r="H350" s="36">
        <v>1190660</v>
      </c>
      <c r="I350" s="59">
        <v>0</v>
      </c>
      <c r="J350" s="36">
        <v>95253</v>
      </c>
      <c r="K350" s="36">
        <v>1285913</v>
      </c>
      <c r="L350" s="7" t="s">
        <v>11004</v>
      </c>
      <c r="O350" s="33">
        <f>IF(Table1[[#This Row],[Phân loại]]="Tồn đầu kỳ",Table1[[#This Row],[Tổng giá trị]],0)</f>
        <v>0</v>
      </c>
      <c r="P350" s="7">
        <f>IF(Table1[[#This Row],[Số còn phải thu ĐK]]&lt;&gt;0,0,IF(Table1[[#This Row],[Phân loại]]="Bán hàng",Table1[[#This Row],[Tổng giá trị]],-Table1[[#This Row],[Tổng giá trị]]))</f>
        <v>1285913</v>
      </c>
      <c r="Q350" s="33">
        <f t="shared" si="153"/>
        <v>0</v>
      </c>
      <c r="R350" s="7">
        <f>Table1[[#This Row],[Số còn phải thu ĐK]]+Table1[[#This Row],[Giá Trị HD sau CK]]-Table1[[#This Row],[Số tiền đã thu]]</f>
        <v>1285913</v>
      </c>
      <c r="S350" s="6">
        <f>IF(Table1[[#This Row],[Ngày hóa đơn]]&lt;&gt;"",Table1[[#This Row],[Ngày hóa đơn]],IF(Table1[[#This Row],[Ngày hạch toán]]&lt;&gt;"",Table1[[#This Row],[Ngày hạch toán]],""))</f>
        <v>46082</v>
      </c>
      <c r="T350" s="7"/>
      <c r="U350" s="6">
        <f>IF(Table1[[#This Row],[Ngày tính CN]]="","",S350+T350)</f>
        <v>46082</v>
      </c>
      <c r="V350" s="33">
        <f ca="1">IF(Table1[[#This Row],[Hạn thanh toán]]="","",IF((U350-NOW())&lt;0,0,(U350-NOW())))</f>
        <v>0</v>
      </c>
      <c r="W350" s="33"/>
      <c r="X350" s="33">
        <f t="shared" ca="1" si="154"/>
        <v>146.58894293981575</v>
      </c>
      <c r="Y350" s="2" t="str">
        <f t="shared" ca="1" si="155"/>
        <v>Nợ quá hạn hơn 120 ngày có khả năng mất thanh toán</v>
      </c>
      <c r="Z350" s="46">
        <f t="shared" si="156"/>
        <v>46082</v>
      </c>
      <c r="AA350" s="46" t="str">
        <f t="shared" si="157"/>
        <v/>
      </c>
      <c r="AD350" s="2" t="str">
        <f>VLOOKUP($A350,MA_KH!$A:$V,MA_KH!U$1,0)</f>
        <v>LOTTE</v>
      </c>
      <c r="AE350" s="2" t="str">
        <f>VLOOKUP($A350,MA_KH!$A:$V,MA_KH!V$1,0)</f>
        <v>CÔNG TY CỔ PHẦN TRUNG TÂM THƯƠNG MẠI LOTTE VIỆT NAM</v>
      </c>
      <c r="AF350" s="2" t="str">
        <f>VLOOKUP($A350,MA_KH!$A:$V,MA_KH!H$1,0)</f>
        <v>HN008</v>
      </c>
      <c r="AG350" s="96">
        <f>VALUE(Table1[[#This Row],[Số hóa đơn]])</f>
        <v>14576</v>
      </c>
      <c r="AH350" s="94">
        <f>_xlfn.XLOOKUP(Table1[[#This Row],[Column1]],CTTT_Lotte!R:R,CTTT_Lotte!O:O)</f>
        <v>46141</v>
      </c>
    </row>
    <row r="351" spans="1:34" ht="25.5" hidden="1" customHeight="1" x14ac:dyDescent="0.2">
      <c r="A351" s="29" t="s">
        <v>10289</v>
      </c>
      <c r="B351" s="29" t="s">
        <v>752</v>
      </c>
      <c r="C351" s="35">
        <v>46084</v>
      </c>
      <c r="D351" s="29" t="s">
        <v>11232</v>
      </c>
      <c r="E351" s="35">
        <v>46083</v>
      </c>
      <c r="F351" s="29">
        <v>19</v>
      </c>
      <c r="G351" s="29" t="s">
        <v>11233</v>
      </c>
      <c r="H351" s="36">
        <v>1822480</v>
      </c>
      <c r="I351" s="59">
        <v>0</v>
      </c>
      <c r="J351" s="36">
        <v>145798</v>
      </c>
      <c r="K351" s="36">
        <v>1968278</v>
      </c>
      <c r="L351" s="7" t="s">
        <v>11004</v>
      </c>
      <c r="O351" s="33">
        <f>IF(Table1[[#This Row],[Phân loại]]="Tồn đầu kỳ",Table1[[#This Row],[Tổng giá trị]],0)</f>
        <v>0</v>
      </c>
      <c r="P351" s="7">
        <f>IF(Table1[[#This Row],[Số còn phải thu ĐK]]&lt;&gt;0,0,IF(Table1[[#This Row],[Phân loại]]="Bán hàng",Table1[[#This Row],[Tổng giá trị]],-Table1[[#This Row],[Tổng giá trị]]))</f>
        <v>1968278</v>
      </c>
      <c r="Q351" s="33">
        <f t="shared" si="153"/>
        <v>0</v>
      </c>
      <c r="R351" s="7">
        <f>Table1[[#This Row],[Số còn phải thu ĐK]]+Table1[[#This Row],[Giá Trị HD sau CK]]-Table1[[#This Row],[Số tiền đã thu]]</f>
        <v>1968278</v>
      </c>
      <c r="S351" s="6">
        <f>IF(Table1[[#This Row],[Ngày hóa đơn]]&lt;&gt;"",Table1[[#This Row],[Ngày hóa đơn]],IF(Table1[[#This Row],[Ngày hạch toán]]&lt;&gt;"",Table1[[#This Row],[Ngày hạch toán]],""))</f>
        <v>46083</v>
      </c>
      <c r="T351" s="7"/>
      <c r="U351" s="6">
        <f>IF(Table1[[#This Row],[Ngày tính CN]]="","",S351+T351)</f>
        <v>46083</v>
      </c>
      <c r="V351" s="33">
        <f ca="1">IF(Table1[[#This Row],[Hạn thanh toán]]="","",IF((U351-NOW())&lt;0,0,(U351-NOW())))</f>
        <v>0</v>
      </c>
      <c r="W351" s="33"/>
      <c r="X351" s="33">
        <f t="shared" ca="1" si="154"/>
        <v>145.58894293981575</v>
      </c>
      <c r="Y351" s="2" t="str">
        <f t="shared" ca="1" si="155"/>
        <v>Nợ quá hạn hơn 120 ngày có khả năng mất thanh toán</v>
      </c>
      <c r="Z351" s="46">
        <f t="shared" si="156"/>
        <v>46083</v>
      </c>
      <c r="AA351" s="46" t="str">
        <f t="shared" si="157"/>
        <v/>
      </c>
      <c r="AD351" s="2" t="str">
        <f>VLOOKUP($A351,MA_KH!$A:$V,MA_KH!U$1,0)</f>
        <v>LOTTE</v>
      </c>
      <c r="AE351" s="2" t="str">
        <f>VLOOKUP($A351,MA_KH!$A:$V,MA_KH!V$1,0)</f>
        <v>CÔNG TY CỔ PHẦN TRUNG TÂM THƯƠNG MẠI LOTTE VIỆT NAM</v>
      </c>
      <c r="AF351" s="2" t="str">
        <f>VLOOKUP($A351,MA_KH!$A:$V,MA_KH!H$1,0)</f>
        <v>SG011</v>
      </c>
      <c r="AG351" s="96">
        <f>VALUE(Table1[[#This Row],[Số hóa đơn]])</f>
        <v>19</v>
      </c>
      <c r="AH351" s="94">
        <f>_xlfn.XLOOKUP(Table1[[#This Row],[Column1]],CTTT_Lotte!R:R,CTTT_Lotte!O:O)</f>
        <v>46141</v>
      </c>
    </row>
    <row r="352" spans="1:34" ht="25.5" hidden="1" customHeight="1" x14ac:dyDescent="0.2">
      <c r="A352" s="29" t="s">
        <v>10286</v>
      </c>
      <c r="B352" s="29" t="s">
        <v>616</v>
      </c>
      <c r="C352" s="35">
        <v>46084</v>
      </c>
      <c r="D352" s="29" t="s">
        <v>11234</v>
      </c>
      <c r="E352" s="35">
        <v>46084</v>
      </c>
      <c r="F352" s="29">
        <v>14770</v>
      </c>
      <c r="G352" s="29" t="s">
        <v>11235</v>
      </c>
      <c r="H352" s="36">
        <v>1190660</v>
      </c>
      <c r="I352" s="59">
        <v>0</v>
      </c>
      <c r="J352" s="36">
        <v>95253</v>
      </c>
      <c r="K352" s="36">
        <v>1285913</v>
      </c>
      <c r="L352" s="7" t="s">
        <v>11004</v>
      </c>
      <c r="O352" s="33">
        <f>IF(Table1[[#This Row],[Phân loại]]="Tồn đầu kỳ",Table1[[#This Row],[Tổng giá trị]],0)</f>
        <v>0</v>
      </c>
      <c r="P352" s="7">
        <f>IF(Table1[[#This Row],[Số còn phải thu ĐK]]&lt;&gt;0,0,IF(Table1[[#This Row],[Phân loại]]="Bán hàng",Table1[[#This Row],[Tổng giá trị]],-Table1[[#This Row],[Tổng giá trị]]))</f>
        <v>1285913</v>
      </c>
      <c r="Q352" s="33">
        <f t="shared" si="153"/>
        <v>0</v>
      </c>
      <c r="R352" s="7">
        <f>Table1[[#This Row],[Số còn phải thu ĐK]]+Table1[[#This Row],[Giá Trị HD sau CK]]-Table1[[#This Row],[Số tiền đã thu]]</f>
        <v>1285913</v>
      </c>
      <c r="S352" s="6">
        <f>IF(Table1[[#This Row],[Ngày hóa đơn]]&lt;&gt;"",Table1[[#This Row],[Ngày hóa đơn]],IF(Table1[[#This Row],[Ngày hạch toán]]&lt;&gt;"",Table1[[#This Row],[Ngày hạch toán]],""))</f>
        <v>46084</v>
      </c>
      <c r="T352" s="7"/>
      <c r="U352" s="6">
        <f>IF(Table1[[#This Row],[Ngày tính CN]]="","",S352+T352)</f>
        <v>46084</v>
      </c>
      <c r="V352" s="33">
        <f ca="1">IF(Table1[[#This Row],[Hạn thanh toán]]="","",IF((U352-NOW())&lt;0,0,(U352-NOW())))</f>
        <v>0</v>
      </c>
      <c r="W352" s="33"/>
      <c r="X352" s="33">
        <f t="shared" ca="1" si="154"/>
        <v>144.58894293981575</v>
      </c>
      <c r="Y352" s="2" t="str">
        <f t="shared" ca="1" si="155"/>
        <v>Nợ quá hạn hơn 120 ngày có khả năng mất thanh toán</v>
      </c>
      <c r="Z352" s="46">
        <f t="shared" si="156"/>
        <v>46084</v>
      </c>
      <c r="AA352" s="46" t="str">
        <f t="shared" si="157"/>
        <v/>
      </c>
      <c r="AD352" s="2" t="str">
        <f>VLOOKUP($A352,MA_KH!$A:$V,MA_KH!U$1,0)</f>
        <v>LOTTE</v>
      </c>
      <c r="AE352" s="2" t="str">
        <f>VLOOKUP($A352,MA_KH!$A:$V,MA_KH!V$1,0)</f>
        <v>CÔNG TY CỔ PHẦN TRUNG TÂM THƯƠNG MẠI LOTTE VIỆT NAM</v>
      </c>
      <c r="AF352" s="2" t="str">
        <f>VLOOKUP($A352,MA_KH!$A:$V,MA_KH!H$1,0)</f>
        <v>SG002</v>
      </c>
      <c r="AG352" s="96">
        <f>VALUE(Table1[[#This Row],[Số hóa đơn]])</f>
        <v>14770</v>
      </c>
      <c r="AH352" s="94">
        <f>_xlfn.XLOOKUP(Table1[[#This Row],[Column1]],CTTT_Lotte!R:R,CTTT_Lotte!O:O)</f>
        <v>46141</v>
      </c>
    </row>
    <row r="353" spans="1:34" ht="25.5" hidden="1" customHeight="1" x14ac:dyDescent="0.2">
      <c r="A353" s="29" t="s">
        <v>10290</v>
      </c>
      <c r="B353" s="29" t="s">
        <v>750</v>
      </c>
      <c r="C353" s="35">
        <v>46085</v>
      </c>
      <c r="D353" s="29" t="s">
        <v>11236</v>
      </c>
      <c r="E353" s="35">
        <v>46085</v>
      </c>
      <c r="F353" s="29">
        <v>14910</v>
      </c>
      <c r="G353" s="29" t="s">
        <v>11237</v>
      </c>
      <c r="H353" s="36">
        <v>1178385</v>
      </c>
      <c r="I353" s="59">
        <v>0</v>
      </c>
      <c r="J353" s="36">
        <v>94271</v>
      </c>
      <c r="K353" s="36">
        <v>1272656</v>
      </c>
      <c r="L353" s="7" t="s">
        <v>11004</v>
      </c>
      <c r="O353" s="33">
        <f>IF(Table1[[#This Row],[Phân loại]]="Tồn đầu kỳ",Table1[[#This Row],[Tổng giá trị]],0)</f>
        <v>0</v>
      </c>
      <c r="P353" s="7">
        <f>IF(Table1[[#This Row],[Số còn phải thu ĐK]]&lt;&gt;0,0,IF(Table1[[#This Row],[Phân loại]]="Bán hàng",Table1[[#This Row],[Tổng giá trị]],-Table1[[#This Row],[Tổng giá trị]]))</f>
        <v>1272656</v>
      </c>
      <c r="Q353" s="33">
        <f t="shared" si="153"/>
        <v>0</v>
      </c>
      <c r="R353" s="7">
        <f>Table1[[#This Row],[Số còn phải thu ĐK]]+Table1[[#This Row],[Giá Trị HD sau CK]]-Table1[[#This Row],[Số tiền đã thu]]</f>
        <v>1272656</v>
      </c>
      <c r="S353" s="6">
        <f>IF(Table1[[#This Row],[Ngày hóa đơn]]&lt;&gt;"",Table1[[#This Row],[Ngày hóa đơn]],IF(Table1[[#This Row],[Ngày hạch toán]]&lt;&gt;"",Table1[[#This Row],[Ngày hạch toán]],""))</f>
        <v>46085</v>
      </c>
      <c r="T353" s="7"/>
      <c r="U353" s="6">
        <f>IF(Table1[[#This Row],[Ngày tính CN]]="","",S353+T353)</f>
        <v>46085</v>
      </c>
      <c r="V353" s="33">
        <f ca="1">IF(Table1[[#This Row],[Hạn thanh toán]]="","",IF((U353-NOW())&lt;0,0,(U353-NOW())))</f>
        <v>0</v>
      </c>
      <c r="W353" s="33"/>
      <c r="X353" s="33">
        <f t="shared" ca="1" si="154"/>
        <v>143.58894293981575</v>
      </c>
      <c r="Y353" s="2" t="str">
        <f t="shared" ca="1" si="155"/>
        <v>Nợ quá hạn hơn 120 ngày có khả năng mất thanh toán</v>
      </c>
      <c r="Z353" s="46">
        <f t="shared" si="156"/>
        <v>46085</v>
      </c>
      <c r="AA353" s="46" t="str">
        <f t="shared" si="157"/>
        <v/>
      </c>
      <c r="AD353" s="2" t="str">
        <f>VLOOKUP($A353,MA_KH!$A:$V,MA_KH!U$1,0)</f>
        <v>LOTTE</v>
      </c>
      <c r="AE353" s="2" t="str">
        <f>VLOOKUP($A353,MA_KH!$A:$V,MA_KH!V$1,0)</f>
        <v>CÔNG TY CỔ PHẦN TRUNG TÂM THƯƠNG MẠI LOTTE VIỆT NAM</v>
      </c>
      <c r="AF353" s="2" t="str">
        <f>VLOOKUP($A353,MA_KH!$A:$V,MA_KH!H$1,0)</f>
        <v>SG002</v>
      </c>
      <c r="AG353" s="96">
        <f>VALUE(Table1[[#This Row],[Số hóa đơn]])</f>
        <v>14910</v>
      </c>
      <c r="AH353" s="94">
        <f>_xlfn.XLOOKUP(Table1[[#This Row],[Column1]],CTTT_Lotte!R:R,CTTT_Lotte!O:O)</f>
        <v>46141</v>
      </c>
    </row>
    <row r="354" spans="1:34" ht="25.5" customHeight="1" x14ac:dyDescent="0.2">
      <c r="A354" s="29" t="s">
        <v>10287</v>
      </c>
      <c r="B354" s="29" t="s">
        <v>612</v>
      </c>
      <c r="C354" s="35">
        <v>46087</v>
      </c>
      <c r="D354" s="29" t="s">
        <v>11238</v>
      </c>
      <c r="E354" s="35">
        <v>46087</v>
      </c>
      <c r="F354" s="29">
        <v>2455</v>
      </c>
      <c r="G354" s="29" t="s">
        <v>11239</v>
      </c>
      <c r="H354" s="36">
        <v>312257</v>
      </c>
      <c r="I354" s="59">
        <v>0</v>
      </c>
      <c r="J354" s="36">
        <v>31226</v>
      </c>
      <c r="K354" s="36">
        <v>343483</v>
      </c>
      <c r="L354" s="7" t="s">
        <v>11005</v>
      </c>
      <c r="M354" s="6">
        <v>46092</v>
      </c>
      <c r="O354" s="33">
        <f>IF(Table1[[#This Row],[Phân loại]]="Tồn đầu kỳ",Table1[[#This Row],[Tổng giá trị]],0)</f>
        <v>0</v>
      </c>
      <c r="P354" s="7">
        <f>IF(Table1[[#This Row],[Số còn phải thu ĐK]]&lt;&gt;0,0,IF(Table1[[#This Row],[Phân loại]]="Bán hàng",Table1[[#This Row],[Tổng giá trị]],-Table1[[#This Row],[Tổng giá trị]]))</f>
        <v>-343483</v>
      </c>
      <c r="Q354" s="33">
        <f t="shared" si="153"/>
        <v>-343483</v>
      </c>
      <c r="R354" s="7">
        <f>Table1[[#This Row],[Số còn phải thu ĐK]]+Table1[[#This Row],[Giá Trị HD sau CK]]-Table1[[#This Row],[Số tiền đã thu]]</f>
        <v>0</v>
      </c>
      <c r="S354" s="6">
        <f>IF(Table1[[#This Row],[Ngày hóa đơn]]&lt;&gt;"",Table1[[#This Row],[Ngày hóa đơn]],IF(Table1[[#This Row],[Ngày hạch toán]]&lt;&gt;"",Table1[[#This Row],[Ngày hạch toán]],""))</f>
        <v>46087</v>
      </c>
      <c r="T354" s="7"/>
      <c r="U354" s="6">
        <f>IF(Table1[[#This Row],[Ngày tính CN]]="","",S354+T354)</f>
        <v>46087</v>
      </c>
      <c r="V354" s="33">
        <f ca="1">IF(Table1[[#This Row],[Hạn thanh toán]]="","",IF((U354-NOW())&lt;0,0,(U354-NOW())))</f>
        <v>0</v>
      </c>
      <c r="W354" s="33"/>
      <c r="X354" s="33" t="str">
        <f t="shared" ca="1" si="154"/>
        <v/>
      </c>
      <c r="Y354" s="2" t="str">
        <f t="shared" si="155"/>
        <v>Đã thanh toán</v>
      </c>
      <c r="Z354" s="46">
        <f t="shared" ref="Z354:Z417" si="158">IF(S354="","",S354)</f>
        <v>46087</v>
      </c>
      <c r="AA354" s="46">
        <f t="shared" ref="AA354:AA417" si="159">IF(M354="","",M354)</f>
        <v>46092</v>
      </c>
      <c r="AD354" s="2" t="str">
        <f>VLOOKUP($A354,MA_KH!$A:$V,MA_KH!U$1,0)</f>
        <v>LOTTE</v>
      </c>
      <c r="AE354" s="2" t="str">
        <f>VLOOKUP($A354,MA_KH!$A:$V,MA_KH!V$1,0)</f>
        <v>CÔNG TY CỔ PHẦN TRUNG TÂM THƯƠNG MẠI LOTTE VIỆT NAM</v>
      </c>
      <c r="AF354" s="2" t="str">
        <f>VLOOKUP($A354,MA_KH!$A:$V,MA_KH!H$1,0)</f>
        <v>SG011</v>
      </c>
      <c r="AG354" s="96">
        <f>VALUE(Table1[[#This Row],[Số hóa đơn]])</f>
        <v>2455</v>
      </c>
      <c r="AH354" s="94" t="e">
        <f>_xlfn.XLOOKUP(Table1[[#This Row],[Column1]],CTTT_Lotte!R:R,CTTT_Lotte!O:O)</f>
        <v>#N/A</v>
      </c>
    </row>
    <row r="355" spans="1:34" ht="25.5" customHeight="1" x14ac:dyDescent="0.2">
      <c r="A355" s="29" t="s">
        <v>10287</v>
      </c>
      <c r="B355" s="29" t="s">
        <v>612</v>
      </c>
      <c r="C355" s="35">
        <v>46087</v>
      </c>
      <c r="D355" s="29" t="s">
        <v>11238</v>
      </c>
      <c r="E355" s="35">
        <v>46087</v>
      </c>
      <c r="F355" s="29">
        <v>2725</v>
      </c>
      <c r="G355" s="29" t="s">
        <v>11240</v>
      </c>
      <c r="H355" s="36">
        <v>1040856</v>
      </c>
      <c r="I355" s="59">
        <v>0</v>
      </c>
      <c r="J355" s="36">
        <v>83268</v>
      </c>
      <c r="K355" s="36">
        <v>1124124</v>
      </c>
      <c r="L355" s="7" t="s">
        <v>11005</v>
      </c>
      <c r="M355" s="6">
        <v>46092</v>
      </c>
      <c r="O355" s="33">
        <f>IF(Table1[[#This Row],[Phân loại]]="Tồn đầu kỳ",Table1[[#This Row],[Tổng giá trị]],0)</f>
        <v>0</v>
      </c>
      <c r="P355" s="7">
        <f>IF(Table1[[#This Row],[Số còn phải thu ĐK]]&lt;&gt;0,0,IF(Table1[[#This Row],[Phân loại]]="Bán hàng",Table1[[#This Row],[Tổng giá trị]],-Table1[[#This Row],[Tổng giá trị]]))</f>
        <v>-1124124</v>
      </c>
      <c r="Q355" s="33">
        <f t="shared" si="153"/>
        <v>-1124124</v>
      </c>
      <c r="R355" s="7">
        <f>Table1[[#This Row],[Số còn phải thu ĐK]]+Table1[[#This Row],[Giá Trị HD sau CK]]-Table1[[#This Row],[Số tiền đã thu]]</f>
        <v>0</v>
      </c>
      <c r="S355" s="6">
        <f>IF(Table1[[#This Row],[Ngày hóa đơn]]&lt;&gt;"",Table1[[#This Row],[Ngày hóa đơn]],IF(Table1[[#This Row],[Ngày hạch toán]]&lt;&gt;"",Table1[[#This Row],[Ngày hạch toán]],""))</f>
        <v>46087</v>
      </c>
      <c r="T355" s="7"/>
      <c r="U355" s="6">
        <f>IF(Table1[[#This Row],[Ngày tính CN]]="","",S355+T355)</f>
        <v>46087</v>
      </c>
      <c r="V355" s="33">
        <f ca="1">IF(Table1[[#This Row],[Hạn thanh toán]]="","",IF((U355-NOW())&lt;0,0,(U355-NOW())))</f>
        <v>0</v>
      </c>
      <c r="W355" s="33"/>
      <c r="X355" s="33" t="str">
        <f t="shared" ca="1" si="154"/>
        <v/>
      </c>
      <c r="Y355" s="2" t="str">
        <f t="shared" si="155"/>
        <v>Đã thanh toán</v>
      </c>
      <c r="Z355" s="46">
        <f t="shared" si="158"/>
        <v>46087</v>
      </c>
      <c r="AA355" s="46">
        <f t="shared" si="159"/>
        <v>46092</v>
      </c>
      <c r="AD355" s="2" t="str">
        <f>VLOOKUP($A355,MA_KH!$A:$V,MA_KH!U$1,0)</f>
        <v>LOTTE</v>
      </c>
      <c r="AE355" s="2" t="str">
        <f>VLOOKUP($A355,MA_KH!$A:$V,MA_KH!V$1,0)</f>
        <v>CÔNG TY CỔ PHẦN TRUNG TÂM THƯƠNG MẠI LOTTE VIỆT NAM</v>
      </c>
      <c r="AF355" s="2" t="str">
        <f>VLOOKUP($A355,MA_KH!$A:$V,MA_KH!H$1,0)</f>
        <v>SG011</v>
      </c>
      <c r="AG355" s="96">
        <f>VALUE(Table1[[#This Row],[Số hóa đơn]])</f>
        <v>2725</v>
      </c>
      <c r="AH355" s="94" t="e">
        <f>_xlfn.XLOOKUP(Table1[[#This Row],[Column1]],CTTT_Lotte!R:R,CTTT_Lotte!O:O)</f>
        <v>#N/A</v>
      </c>
    </row>
    <row r="356" spans="1:34" ht="25.5" hidden="1" customHeight="1" x14ac:dyDescent="0.2">
      <c r="A356" s="29" t="s">
        <v>10289</v>
      </c>
      <c r="B356" s="29" t="s">
        <v>752</v>
      </c>
      <c r="C356" s="35">
        <v>46088</v>
      </c>
      <c r="D356" s="29" t="s">
        <v>11241</v>
      </c>
      <c r="E356" s="35">
        <v>46087</v>
      </c>
      <c r="F356" s="29">
        <v>16264</v>
      </c>
      <c r="G356" s="29" t="s">
        <v>11242</v>
      </c>
      <c r="H356" s="36">
        <v>911240</v>
      </c>
      <c r="I356" s="59">
        <v>0</v>
      </c>
      <c r="J356" s="36">
        <v>72899</v>
      </c>
      <c r="K356" s="36">
        <v>984139</v>
      </c>
      <c r="L356" s="7" t="s">
        <v>11004</v>
      </c>
      <c r="O356" s="33">
        <f>IF(Table1[[#This Row],[Phân loại]]="Tồn đầu kỳ",Table1[[#This Row],[Tổng giá trị]],0)</f>
        <v>0</v>
      </c>
      <c r="P356" s="7">
        <f>IF(Table1[[#This Row],[Số còn phải thu ĐK]]&lt;&gt;0,0,IF(Table1[[#This Row],[Phân loại]]="Bán hàng",Table1[[#This Row],[Tổng giá trị]],-Table1[[#This Row],[Tổng giá trị]]))</f>
        <v>984139</v>
      </c>
      <c r="Q356" s="33">
        <f t="shared" si="153"/>
        <v>0</v>
      </c>
      <c r="R356" s="7">
        <f>Table1[[#This Row],[Số còn phải thu ĐK]]+Table1[[#This Row],[Giá Trị HD sau CK]]-Table1[[#This Row],[Số tiền đã thu]]</f>
        <v>984139</v>
      </c>
      <c r="S356" s="6">
        <f>IF(Table1[[#This Row],[Ngày hóa đơn]]&lt;&gt;"",Table1[[#This Row],[Ngày hóa đơn]],IF(Table1[[#This Row],[Ngày hạch toán]]&lt;&gt;"",Table1[[#This Row],[Ngày hạch toán]],""))</f>
        <v>46087</v>
      </c>
      <c r="T356" s="7"/>
      <c r="U356" s="6">
        <f>IF(Table1[[#This Row],[Ngày tính CN]]="","",S356+T356)</f>
        <v>46087</v>
      </c>
      <c r="V356" s="33">
        <f ca="1">IF(Table1[[#This Row],[Hạn thanh toán]]="","",IF((U356-NOW())&lt;0,0,(U356-NOW())))</f>
        <v>0</v>
      </c>
      <c r="W356" s="33"/>
      <c r="X356" s="33">
        <f t="shared" ca="1" si="154"/>
        <v>141.58894293981575</v>
      </c>
      <c r="Y356" s="2" t="str">
        <f t="shared" ca="1" si="155"/>
        <v>Nợ quá hạn hơn 120 ngày có khả năng mất thanh toán</v>
      </c>
      <c r="Z356" s="46">
        <f t="shared" si="158"/>
        <v>46087</v>
      </c>
      <c r="AA356" s="46" t="str">
        <f t="shared" si="159"/>
        <v/>
      </c>
      <c r="AD356" s="2" t="str">
        <f>VLOOKUP($A356,MA_KH!$A:$V,MA_KH!U$1,0)</f>
        <v>LOTTE</v>
      </c>
      <c r="AE356" s="2" t="str">
        <f>VLOOKUP($A356,MA_KH!$A:$V,MA_KH!V$1,0)</f>
        <v>CÔNG TY CỔ PHẦN TRUNG TÂM THƯƠNG MẠI LOTTE VIỆT NAM</v>
      </c>
      <c r="AF356" s="2" t="str">
        <f>VLOOKUP($A356,MA_KH!$A:$V,MA_KH!H$1,0)</f>
        <v>SG011</v>
      </c>
      <c r="AG356" s="96">
        <f>VALUE(Table1[[#This Row],[Số hóa đơn]])</f>
        <v>16264</v>
      </c>
      <c r="AH356" s="94">
        <f>_xlfn.XLOOKUP(Table1[[#This Row],[Column1]],CTTT_Lotte!R:R,CTTT_Lotte!O:O)</f>
        <v>46141</v>
      </c>
    </row>
    <row r="357" spans="1:34" ht="25.5" hidden="1" customHeight="1" x14ac:dyDescent="0.2">
      <c r="A357" s="29" t="s">
        <v>10287</v>
      </c>
      <c r="B357" s="29" t="s">
        <v>612</v>
      </c>
      <c r="C357" s="35">
        <v>46088</v>
      </c>
      <c r="D357" s="29" t="s">
        <v>11243</v>
      </c>
      <c r="E357" s="35">
        <v>46087</v>
      </c>
      <c r="F357" s="29">
        <v>16265</v>
      </c>
      <c r="G357" s="29" t="s">
        <v>11244</v>
      </c>
      <c r="H357" s="36">
        <v>1822480</v>
      </c>
      <c r="I357" s="59">
        <v>0</v>
      </c>
      <c r="J357" s="36">
        <v>145798</v>
      </c>
      <c r="K357" s="36">
        <v>1968278</v>
      </c>
      <c r="L357" s="7" t="s">
        <v>11004</v>
      </c>
      <c r="O357" s="33">
        <f>IF(Table1[[#This Row],[Phân loại]]="Tồn đầu kỳ",Table1[[#This Row],[Tổng giá trị]],0)</f>
        <v>0</v>
      </c>
      <c r="P357" s="7">
        <f>IF(Table1[[#This Row],[Số còn phải thu ĐK]]&lt;&gt;0,0,IF(Table1[[#This Row],[Phân loại]]="Bán hàng",Table1[[#This Row],[Tổng giá trị]],-Table1[[#This Row],[Tổng giá trị]]))</f>
        <v>1968278</v>
      </c>
      <c r="Q357" s="33">
        <f t="shared" si="153"/>
        <v>0</v>
      </c>
      <c r="R357" s="7">
        <f>Table1[[#This Row],[Số còn phải thu ĐK]]+Table1[[#This Row],[Giá Trị HD sau CK]]-Table1[[#This Row],[Số tiền đã thu]]</f>
        <v>1968278</v>
      </c>
      <c r="S357" s="6">
        <f>IF(Table1[[#This Row],[Ngày hóa đơn]]&lt;&gt;"",Table1[[#This Row],[Ngày hóa đơn]],IF(Table1[[#This Row],[Ngày hạch toán]]&lt;&gt;"",Table1[[#This Row],[Ngày hạch toán]],""))</f>
        <v>46087</v>
      </c>
      <c r="T357" s="7"/>
      <c r="U357" s="6">
        <f>IF(Table1[[#This Row],[Ngày tính CN]]="","",S357+T357)</f>
        <v>46087</v>
      </c>
      <c r="V357" s="33">
        <f ca="1">IF(Table1[[#This Row],[Hạn thanh toán]]="","",IF((U357-NOW())&lt;0,0,(U357-NOW())))</f>
        <v>0</v>
      </c>
      <c r="W357" s="33"/>
      <c r="X357" s="33">
        <f t="shared" ca="1" si="154"/>
        <v>141.58894293981575</v>
      </c>
      <c r="Y357" s="2" t="str">
        <f t="shared" ca="1" si="155"/>
        <v>Nợ quá hạn hơn 120 ngày có khả năng mất thanh toán</v>
      </c>
      <c r="Z357" s="46">
        <f t="shared" si="158"/>
        <v>46087</v>
      </c>
      <c r="AA357" s="46" t="str">
        <f t="shared" si="159"/>
        <v/>
      </c>
      <c r="AD357" s="2" t="str">
        <f>VLOOKUP($A357,MA_KH!$A:$V,MA_KH!U$1,0)</f>
        <v>LOTTE</v>
      </c>
      <c r="AE357" s="2" t="str">
        <f>VLOOKUP($A357,MA_KH!$A:$V,MA_KH!V$1,0)</f>
        <v>CÔNG TY CỔ PHẦN TRUNG TÂM THƯƠNG MẠI LOTTE VIỆT NAM</v>
      </c>
      <c r="AF357" s="2" t="str">
        <f>VLOOKUP($A357,MA_KH!$A:$V,MA_KH!H$1,0)</f>
        <v>SG011</v>
      </c>
      <c r="AG357" s="96">
        <f>VALUE(Table1[[#This Row],[Số hóa đơn]])</f>
        <v>16265</v>
      </c>
      <c r="AH357" s="94">
        <f>_xlfn.XLOOKUP(Table1[[#This Row],[Column1]],CTTT_Lotte!R:R,CTTT_Lotte!O:O)</f>
        <v>46141</v>
      </c>
    </row>
    <row r="358" spans="1:34" ht="25.5" hidden="1" customHeight="1" x14ac:dyDescent="0.2">
      <c r="A358" s="29" t="s">
        <v>10299</v>
      </c>
      <c r="B358" s="29" t="s">
        <v>355</v>
      </c>
      <c r="C358" s="35">
        <v>46088</v>
      </c>
      <c r="D358" s="29" t="s">
        <v>11245</v>
      </c>
      <c r="E358" s="35">
        <v>46087</v>
      </c>
      <c r="F358" s="29">
        <v>16266</v>
      </c>
      <c r="G358" s="29" t="s">
        <v>11246</v>
      </c>
      <c r="H358" s="36">
        <v>2976650</v>
      </c>
      <c r="I358" s="59">
        <v>0</v>
      </c>
      <c r="J358" s="36">
        <v>238132</v>
      </c>
      <c r="K358" s="36">
        <v>3214782</v>
      </c>
      <c r="L358" s="7" t="s">
        <v>11004</v>
      </c>
      <c r="O358" s="33">
        <f>IF(Table1[[#This Row],[Phân loại]]="Tồn đầu kỳ",Table1[[#This Row],[Tổng giá trị]],0)</f>
        <v>0</v>
      </c>
      <c r="P358" s="7">
        <f>IF(Table1[[#This Row],[Số còn phải thu ĐK]]&lt;&gt;0,0,IF(Table1[[#This Row],[Phân loại]]="Bán hàng",Table1[[#This Row],[Tổng giá trị]],-Table1[[#This Row],[Tổng giá trị]]))</f>
        <v>3214782</v>
      </c>
      <c r="Q358" s="33">
        <f t="shared" si="153"/>
        <v>0</v>
      </c>
      <c r="R358" s="7">
        <f>Table1[[#This Row],[Số còn phải thu ĐK]]+Table1[[#This Row],[Giá Trị HD sau CK]]-Table1[[#This Row],[Số tiền đã thu]]</f>
        <v>3214782</v>
      </c>
      <c r="S358" s="6">
        <f>IF(Table1[[#This Row],[Ngày hóa đơn]]&lt;&gt;"",Table1[[#This Row],[Ngày hóa đơn]],IF(Table1[[#This Row],[Ngày hạch toán]]&lt;&gt;"",Table1[[#This Row],[Ngày hạch toán]],""))</f>
        <v>46087</v>
      </c>
      <c r="T358" s="7"/>
      <c r="U358" s="6">
        <f>IF(Table1[[#This Row],[Ngày tính CN]]="","",S358+T358)</f>
        <v>46087</v>
      </c>
      <c r="V358" s="33">
        <f ca="1">IF(Table1[[#This Row],[Hạn thanh toán]]="","",IF((U358-NOW())&lt;0,0,(U358-NOW())))</f>
        <v>0</v>
      </c>
      <c r="W358" s="33"/>
      <c r="X358" s="33">
        <f t="shared" ca="1" si="154"/>
        <v>141.58894293981575</v>
      </c>
      <c r="Y358" s="2" t="str">
        <f t="shared" ca="1" si="155"/>
        <v>Nợ quá hạn hơn 120 ngày có khả năng mất thanh toán</v>
      </c>
      <c r="Z358" s="46">
        <f t="shared" si="158"/>
        <v>46087</v>
      </c>
      <c r="AA358" s="46" t="str">
        <f t="shared" si="159"/>
        <v/>
      </c>
      <c r="AD358" s="2" t="str">
        <f>VLOOKUP($A358,MA_KH!$A:$V,MA_KH!U$1,0)</f>
        <v>LOTTE</v>
      </c>
      <c r="AE358" s="2" t="str">
        <f>VLOOKUP($A358,MA_KH!$A:$V,MA_KH!V$1,0)</f>
        <v>CÔNG TY CỔ PHẦN TRUNG TÂM THƯƠNG MẠI LOTTE VIỆT NAM</v>
      </c>
      <c r="AF358" s="2" t="str">
        <f>VLOOKUP($A358,MA_KH!$A:$V,MA_KH!H$1,0)</f>
        <v>SG011</v>
      </c>
      <c r="AG358" s="96">
        <f>VALUE(Table1[[#This Row],[Số hóa đơn]])</f>
        <v>16266</v>
      </c>
      <c r="AH358" s="94">
        <f>_xlfn.XLOOKUP(Table1[[#This Row],[Column1]],CTTT_Lotte!R:R,CTTT_Lotte!O:O)</f>
        <v>46141</v>
      </c>
    </row>
    <row r="359" spans="1:34" ht="25.5" hidden="1" customHeight="1" x14ac:dyDescent="0.2">
      <c r="A359" s="29" t="s">
        <v>10293</v>
      </c>
      <c r="B359" s="29" t="s">
        <v>621</v>
      </c>
      <c r="C359" s="35">
        <v>46088</v>
      </c>
      <c r="D359" s="29" t="s">
        <v>11247</v>
      </c>
      <c r="E359" s="35">
        <v>46088</v>
      </c>
      <c r="F359" s="29">
        <v>16283</v>
      </c>
      <c r="G359" s="29" t="s">
        <v>11248</v>
      </c>
      <c r="H359" s="36">
        <v>1190660</v>
      </c>
      <c r="I359" s="59">
        <v>0</v>
      </c>
      <c r="J359" s="36">
        <v>95253</v>
      </c>
      <c r="K359" s="36">
        <v>1285913</v>
      </c>
      <c r="L359" s="7" t="s">
        <v>11004</v>
      </c>
      <c r="O359" s="33">
        <f>IF(Table1[[#This Row],[Phân loại]]="Tồn đầu kỳ",Table1[[#This Row],[Tổng giá trị]],0)</f>
        <v>0</v>
      </c>
      <c r="P359" s="7">
        <f>IF(Table1[[#This Row],[Số còn phải thu ĐK]]&lt;&gt;0,0,IF(Table1[[#This Row],[Phân loại]]="Bán hàng",Table1[[#This Row],[Tổng giá trị]],-Table1[[#This Row],[Tổng giá trị]]))</f>
        <v>1285913</v>
      </c>
      <c r="Q359" s="33">
        <f t="shared" si="153"/>
        <v>0</v>
      </c>
      <c r="R359" s="7">
        <f>Table1[[#This Row],[Số còn phải thu ĐK]]+Table1[[#This Row],[Giá Trị HD sau CK]]-Table1[[#This Row],[Số tiền đã thu]]</f>
        <v>1285913</v>
      </c>
      <c r="S359" s="6">
        <f>IF(Table1[[#This Row],[Ngày hóa đơn]]&lt;&gt;"",Table1[[#This Row],[Ngày hóa đơn]],IF(Table1[[#This Row],[Ngày hạch toán]]&lt;&gt;"",Table1[[#This Row],[Ngày hạch toán]],""))</f>
        <v>46088</v>
      </c>
      <c r="T359" s="7"/>
      <c r="U359" s="6">
        <f>IF(Table1[[#This Row],[Ngày tính CN]]="","",S359+T359)</f>
        <v>46088</v>
      </c>
      <c r="V359" s="33">
        <f ca="1">IF(Table1[[#This Row],[Hạn thanh toán]]="","",IF((U359-NOW())&lt;0,0,(U359-NOW())))</f>
        <v>0</v>
      </c>
      <c r="W359" s="33"/>
      <c r="X359" s="33">
        <f t="shared" ca="1" si="154"/>
        <v>140.58894293981575</v>
      </c>
      <c r="Y359" s="2" t="str">
        <f t="shared" ca="1" si="155"/>
        <v>Nợ quá hạn hơn 120 ngày có khả năng mất thanh toán</v>
      </c>
      <c r="Z359" s="46">
        <f t="shared" si="158"/>
        <v>46088</v>
      </c>
      <c r="AA359" s="46" t="str">
        <f t="shared" si="159"/>
        <v/>
      </c>
      <c r="AD359" s="2" t="str">
        <f>VLOOKUP($A359,MA_KH!$A:$V,MA_KH!U$1,0)</f>
        <v>LOTTE</v>
      </c>
      <c r="AE359" s="2" t="str">
        <f>VLOOKUP($A359,MA_KH!$A:$V,MA_KH!V$1,0)</f>
        <v>CÔNG TY CỔ PHẦN TRUNG TÂM THƯƠNG MẠI LOTTE VIỆT NAM</v>
      </c>
      <c r="AF359" s="2" t="str">
        <f>VLOOKUP($A359,MA_KH!$A:$V,MA_KH!H$1,0)</f>
        <v>SG009</v>
      </c>
      <c r="AG359" s="96">
        <f>VALUE(Table1[[#This Row],[Số hóa đơn]])</f>
        <v>16283</v>
      </c>
      <c r="AH359" s="94">
        <f>_xlfn.XLOOKUP(Table1[[#This Row],[Column1]],CTTT_Lotte!R:R,CTTT_Lotte!O:O)</f>
        <v>46141</v>
      </c>
    </row>
    <row r="360" spans="1:34" ht="25.5" hidden="1" customHeight="1" x14ac:dyDescent="0.2">
      <c r="A360" s="29" t="s">
        <v>10294</v>
      </c>
      <c r="B360" s="29" t="s">
        <v>481</v>
      </c>
      <c r="C360" s="35">
        <v>46088</v>
      </c>
      <c r="D360" s="29" t="s">
        <v>11249</v>
      </c>
      <c r="E360" s="35">
        <v>46088</v>
      </c>
      <c r="F360" s="29">
        <v>16304</v>
      </c>
      <c r="G360" s="29" t="s">
        <v>11250</v>
      </c>
      <c r="H360" s="36">
        <v>455620</v>
      </c>
      <c r="I360" s="59">
        <v>0</v>
      </c>
      <c r="J360" s="36">
        <v>36450</v>
      </c>
      <c r="K360" s="36">
        <v>492070</v>
      </c>
      <c r="L360" s="7" t="s">
        <v>11004</v>
      </c>
      <c r="O360" s="33">
        <f>IF(Table1[[#This Row],[Phân loại]]="Tồn đầu kỳ",Table1[[#This Row],[Tổng giá trị]],0)</f>
        <v>0</v>
      </c>
      <c r="P360" s="7">
        <f>IF(Table1[[#This Row],[Số còn phải thu ĐK]]&lt;&gt;0,0,IF(Table1[[#This Row],[Phân loại]]="Bán hàng",Table1[[#This Row],[Tổng giá trị]],-Table1[[#This Row],[Tổng giá trị]]))</f>
        <v>492070</v>
      </c>
      <c r="Q360" s="33">
        <f t="shared" si="153"/>
        <v>0</v>
      </c>
      <c r="R360" s="7">
        <f>Table1[[#This Row],[Số còn phải thu ĐK]]+Table1[[#This Row],[Giá Trị HD sau CK]]-Table1[[#This Row],[Số tiền đã thu]]</f>
        <v>492070</v>
      </c>
      <c r="S360" s="6">
        <f>IF(Table1[[#This Row],[Ngày hóa đơn]]&lt;&gt;"",Table1[[#This Row],[Ngày hóa đơn]],IF(Table1[[#This Row],[Ngày hạch toán]]&lt;&gt;"",Table1[[#This Row],[Ngày hạch toán]],""))</f>
        <v>46088</v>
      </c>
      <c r="T360" s="7"/>
      <c r="U360" s="6">
        <f>IF(Table1[[#This Row],[Ngày tính CN]]="","",S360+T360)</f>
        <v>46088</v>
      </c>
      <c r="V360" s="33">
        <f ca="1">IF(Table1[[#This Row],[Hạn thanh toán]]="","",IF((U360-NOW())&lt;0,0,(U360-NOW())))</f>
        <v>0</v>
      </c>
      <c r="W360" s="33"/>
      <c r="X360" s="33">
        <f t="shared" ca="1" si="154"/>
        <v>140.58894293981575</v>
      </c>
      <c r="Y360" s="2" t="str">
        <f t="shared" ca="1" si="155"/>
        <v>Nợ quá hạn hơn 120 ngày có khả năng mất thanh toán</v>
      </c>
      <c r="Z360" s="46">
        <f t="shared" si="158"/>
        <v>46088</v>
      </c>
      <c r="AA360" s="46" t="str">
        <f t="shared" si="159"/>
        <v/>
      </c>
      <c r="AD360" s="2" t="str">
        <f>VLOOKUP($A360,MA_KH!$A:$V,MA_KH!U$1,0)</f>
        <v>LOTTE</v>
      </c>
      <c r="AE360" s="2" t="str">
        <f>VLOOKUP($A360,MA_KH!$A:$V,MA_KH!V$1,0)</f>
        <v>CÔNG TY CỔ PHẦN TRUNG TÂM THƯƠNG MẠI LOTTE VIỆT NAM</v>
      </c>
      <c r="AF360" s="2" t="str">
        <f>VLOOKUP($A360,MA_KH!$A:$V,MA_KH!H$1,0)</f>
        <v>SG039</v>
      </c>
      <c r="AG360" s="96">
        <f>VALUE(Table1[[#This Row],[Số hóa đơn]])</f>
        <v>16304</v>
      </c>
      <c r="AH360" s="94">
        <f>_xlfn.XLOOKUP(Table1[[#This Row],[Column1]],CTTT_Lotte!R:R,CTTT_Lotte!O:O)</f>
        <v>46141</v>
      </c>
    </row>
    <row r="361" spans="1:34" ht="25.5" customHeight="1" x14ac:dyDescent="0.2">
      <c r="A361" s="29" t="s">
        <v>10293</v>
      </c>
      <c r="B361" s="29" t="s">
        <v>621</v>
      </c>
      <c r="C361" s="35">
        <v>46089</v>
      </c>
      <c r="D361" s="29" t="s">
        <v>11251</v>
      </c>
      <c r="E361" s="35">
        <v>46089</v>
      </c>
      <c r="F361" s="29">
        <v>3086</v>
      </c>
      <c r="G361" s="29" t="s">
        <v>11239</v>
      </c>
      <c r="H361" s="36">
        <v>2131217</v>
      </c>
      <c r="I361" s="59">
        <v>0</v>
      </c>
      <c r="J361" s="36">
        <v>213122</v>
      </c>
      <c r="K361" s="36">
        <v>2344339</v>
      </c>
      <c r="L361" s="7" t="s">
        <v>11005</v>
      </c>
      <c r="M361" s="6">
        <v>46092</v>
      </c>
      <c r="O361" s="33">
        <f>IF(Table1[[#This Row],[Phân loại]]="Tồn đầu kỳ",Table1[[#This Row],[Tổng giá trị]],0)</f>
        <v>0</v>
      </c>
      <c r="P361" s="7">
        <f>IF(Table1[[#This Row],[Số còn phải thu ĐK]]&lt;&gt;0,0,IF(Table1[[#This Row],[Phân loại]]="Bán hàng",Table1[[#This Row],[Tổng giá trị]],-Table1[[#This Row],[Tổng giá trị]]))</f>
        <v>-2344339</v>
      </c>
      <c r="Q361" s="33">
        <f t="shared" si="153"/>
        <v>-2344339</v>
      </c>
      <c r="R361" s="7">
        <f>Table1[[#This Row],[Số còn phải thu ĐK]]+Table1[[#This Row],[Giá Trị HD sau CK]]-Table1[[#This Row],[Số tiền đã thu]]</f>
        <v>0</v>
      </c>
      <c r="S361" s="6">
        <f>IF(Table1[[#This Row],[Ngày hóa đơn]]&lt;&gt;"",Table1[[#This Row],[Ngày hóa đơn]],IF(Table1[[#This Row],[Ngày hạch toán]]&lt;&gt;"",Table1[[#This Row],[Ngày hạch toán]],""))</f>
        <v>46089</v>
      </c>
      <c r="T361" s="7"/>
      <c r="U361" s="6">
        <f>IF(Table1[[#This Row],[Ngày tính CN]]="","",S361+T361)</f>
        <v>46089</v>
      </c>
      <c r="V361" s="33">
        <f ca="1">IF(Table1[[#This Row],[Hạn thanh toán]]="","",IF((U361-NOW())&lt;0,0,(U361-NOW())))</f>
        <v>0</v>
      </c>
      <c r="W361" s="33"/>
      <c r="X361" s="33" t="str">
        <f t="shared" ca="1" si="154"/>
        <v/>
      </c>
      <c r="Y361" s="2" t="str">
        <f t="shared" si="155"/>
        <v>Đã thanh toán</v>
      </c>
      <c r="Z361" s="46">
        <f t="shared" si="158"/>
        <v>46089</v>
      </c>
      <c r="AA361" s="46">
        <f t="shared" si="159"/>
        <v>46092</v>
      </c>
      <c r="AD361" s="2" t="str">
        <f>VLOOKUP($A361,MA_KH!$A:$V,MA_KH!U$1,0)</f>
        <v>LOTTE</v>
      </c>
      <c r="AE361" s="2" t="str">
        <f>VLOOKUP($A361,MA_KH!$A:$V,MA_KH!V$1,0)</f>
        <v>CÔNG TY CỔ PHẦN TRUNG TÂM THƯƠNG MẠI LOTTE VIỆT NAM</v>
      </c>
      <c r="AF361" s="2" t="str">
        <f>VLOOKUP($A361,MA_KH!$A:$V,MA_KH!H$1,0)</f>
        <v>SG009</v>
      </c>
      <c r="AG361" s="96">
        <f>VALUE(Table1[[#This Row],[Số hóa đơn]])</f>
        <v>3086</v>
      </c>
      <c r="AH361" s="94" t="e">
        <f>_xlfn.XLOOKUP(Table1[[#This Row],[Column1]],CTTT_Lotte!R:R,CTTT_Lotte!O:O)</f>
        <v>#N/A</v>
      </c>
    </row>
    <row r="362" spans="1:34" ht="25.5" customHeight="1" x14ac:dyDescent="0.2">
      <c r="A362" s="29" t="s">
        <v>10293</v>
      </c>
      <c r="B362" s="29" t="s">
        <v>621</v>
      </c>
      <c r="C362" s="35">
        <v>46089</v>
      </c>
      <c r="D362" s="29" t="s">
        <v>11251</v>
      </c>
      <c r="E362" s="35">
        <v>46092</v>
      </c>
      <c r="F362" s="29">
        <v>3400</v>
      </c>
      <c r="G362" s="29" t="s">
        <v>11240</v>
      </c>
      <c r="H362" s="36">
        <v>7104057</v>
      </c>
      <c r="I362" s="59">
        <v>0</v>
      </c>
      <c r="J362" s="36">
        <v>568325</v>
      </c>
      <c r="K362" s="36">
        <v>7672382</v>
      </c>
      <c r="L362" s="7" t="s">
        <v>11005</v>
      </c>
      <c r="M362" s="6">
        <v>46092</v>
      </c>
      <c r="O362" s="33">
        <f>IF(Table1[[#This Row],[Phân loại]]="Tồn đầu kỳ",Table1[[#This Row],[Tổng giá trị]],0)</f>
        <v>0</v>
      </c>
      <c r="P362" s="7">
        <f>IF(Table1[[#This Row],[Số còn phải thu ĐK]]&lt;&gt;0,0,IF(Table1[[#This Row],[Phân loại]]="Bán hàng",Table1[[#This Row],[Tổng giá trị]],-Table1[[#This Row],[Tổng giá trị]]))</f>
        <v>-7672382</v>
      </c>
      <c r="Q362" s="33">
        <f t="shared" si="153"/>
        <v>-7672382</v>
      </c>
      <c r="R362" s="7">
        <f>Table1[[#This Row],[Số còn phải thu ĐK]]+Table1[[#This Row],[Giá Trị HD sau CK]]-Table1[[#This Row],[Số tiền đã thu]]</f>
        <v>0</v>
      </c>
      <c r="S362" s="6">
        <f>IF(Table1[[#This Row],[Ngày hóa đơn]]&lt;&gt;"",Table1[[#This Row],[Ngày hóa đơn]],IF(Table1[[#This Row],[Ngày hạch toán]]&lt;&gt;"",Table1[[#This Row],[Ngày hạch toán]],""))</f>
        <v>46092</v>
      </c>
      <c r="T362" s="7"/>
      <c r="U362" s="6">
        <f>IF(Table1[[#This Row],[Ngày tính CN]]="","",S362+T362)</f>
        <v>46092</v>
      </c>
      <c r="V362" s="33">
        <f ca="1">IF(Table1[[#This Row],[Hạn thanh toán]]="","",IF((U362-NOW())&lt;0,0,(U362-NOW())))</f>
        <v>0</v>
      </c>
      <c r="W362" s="33"/>
      <c r="X362" s="33" t="str">
        <f t="shared" ca="1" si="154"/>
        <v/>
      </c>
      <c r="Y362" s="2" t="str">
        <f t="shared" si="155"/>
        <v>Đã thanh toán</v>
      </c>
      <c r="Z362" s="46">
        <f t="shared" si="158"/>
        <v>46092</v>
      </c>
      <c r="AA362" s="46">
        <f t="shared" si="159"/>
        <v>46092</v>
      </c>
      <c r="AD362" s="2" t="str">
        <f>VLOOKUP($A362,MA_KH!$A:$V,MA_KH!U$1,0)</f>
        <v>LOTTE</v>
      </c>
      <c r="AE362" s="2" t="str">
        <f>VLOOKUP($A362,MA_KH!$A:$V,MA_KH!V$1,0)</f>
        <v>CÔNG TY CỔ PHẦN TRUNG TÂM THƯƠNG MẠI LOTTE VIỆT NAM</v>
      </c>
      <c r="AF362" s="2" t="str">
        <f>VLOOKUP($A362,MA_KH!$A:$V,MA_KH!H$1,0)</f>
        <v>SG009</v>
      </c>
      <c r="AG362" s="96">
        <f>VALUE(Table1[[#This Row],[Số hóa đơn]])</f>
        <v>3400</v>
      </c>
      <c r="AH362" s="94" t="e">
        <f>_xlfn.XLOOKUP(Table1[[#This Row],[Column1]],CTTT_Lotte!R:R,CTTT_Lotte!O:O)</f>
        <v>#N/A</v>
      </c>
    </row>
    <row r="363" spans="1:34" ht="25.5" customHeight="1" x14ac:dyDescent="0.2">
      <c r="A363" s="29" t="s">
        <v>10300</v>
      </c>
      <c r="B363" s="29" t="s">
        <v>610</v>
      </c>
      <c r="C363" s="35">
        <v>46090</v>
      </c>
      <c r="D363" s="29" t="s">
        <v>11252</v>
      </c>
      <c r="E363" s="35">
        <v>46090</v>
      </c>
      <c r="F363" s="29">
        <v>2051</v>
      </c>
      <c r="G363" s="29" t="s">
        <v>10867</v>
      </c>
      <c r="H363" s="36">
        <v>603729</v>
      </c>
      <c r="I363" s="59">
        <v>0</v>
      </c>
      <c r="J363" s="36">
        <v>60373</v>
      </c>
      <c r="K363" s="36">
        <v>664102</v>
      </c>
      <c r="L363" s="7" t="s">
        <v>11005</v>
      </c>
      <c r="M363" s="6">
        <v>46092</v>
      </c>
      <c r="O363" s="33">
        <f>IF(Table1[[#This Row],[Phân loại]]="Tồn đầu kỳ",Table1[[#This Row],[Tổng giá trị]],0)</f>
        <v>0</v>
      </c>
      <c r="P363" s="7">
        <f>IF(Table1[[#This Row],[Số còn phải thu ĐK]]&lt;&gt;0,0,IF(Table1[[#This Row],[Phân loại]]="Bán hàng",Table1[[#This Row],[Tổng giá trị]],-Table1[[#This Row],[Tổng giá trị]]))</f>
        <v>-664102</v>
      </c>
      <c r="Q363" s="33">
        <f t="shared" si="153"/>
        <v>-664102</v>
      </c>
      <c r="R363" s="7">
        <f>Table1[[#This Row],[Số còn phải thu ĐK]]+Table1[[#This Row],[Giá Trị HD sau CK]]-Table1[[#This Row],[Số tiền đã thu]]</f>
        <v>0</v>
      </c>
      <c r="S363" s="6">
        <f>IF(Table1[[#This Row],[Ngày hóa đơn]]&lt;&gt;"",Table1[[#This Row],[Ngày hóa đơn]],IF(Table1[[#This Row],[Ngày hạch toán]]&lt;&gt;"",Table1[[#This Row],[Ngày hạch toán]],""))</f>
        <v>46090</v>
      </c>
      <c r="T363" s="7"/>
      <c r="U363" s="6">
        <f>IF(Table1[[#This Row],[Ngày tính CN]]="","",S363+T363)</f>
        <v>46090</v>
      </c>
      <c r="V363" s="33">
        <f ca="1">IF(Table1[[#This Row],[Hạn thanh toán]]="","",IF((U363-NOW())&lt;0,0,(U363-NOW())))</f>
        <v>0</v>
      </c>
      <c r="W363" s="33"/>
      <c r="X363" s="33" t="str">
        <f t="shared" ca="1" si="154"/>
        <v/>
      </c>
      <c r="Y363" s="2" t="str">
        <f t="shared" si="155"/>
        <v>Đã thanh toán</v>
      </c>
      <c r="Z363" s="46">
        <f t="shared" si="158"/>
        <v>46090</v>
      </c>
      <c r="AA363" s="46">
        <f t="shared" si="159"/>
        <v>46092</v>
      </c>
      <c r="AD363" s="2" t="str">
        <f>VLOOKUP($A363,MA_KH!$A:$V,MA_KH!U$1,0)</f>
        <v>LOTTE</v>
      </c>
      <c r="AE363" s="2" t="str">
        <f>VLOOKUP($A363,MA_KH!$A:$V,MA_KH!V$1,0)</f>
        <v>CÔNG TY CỔ PHẦN TRUNG TÂM THƯƠNG MẠI LOTTE VIỆT NAM</v>
      </c>
      <c r="AF363" s="2" t="str">
        <f>VLOOKUP($A363,MA_KH!$A:$V,MA_KH!H$1,0)</f>
        <v>SG011</v>
      </c>
      <c r="AG363" s="96">
        <f>VALUE(Table1[[#This Row],[Số hóa đơn]])</f>
        <v>2051</v>
      </c>
      <c r="AH363" s="94" t="e">
        <f>_xlfn.XLOOKUP(Table1[[#This Row],[Column1]],CTTT_Lotte!R:R,CTTT_Lotte!O:O)</f>
        <v>#N/A</v>
      </c>
    </row>
    <row r="364" spans="1:34" ht="25.5" customHeight="1" x14ac:dyDescent="0.2">
      <c r="A364" s="29" t="s">
        <v>10300</v>
      </c>
      <c r="B364" s="29" t="s">
        <v>610</v>
      </c>
      <c r="C364" s="35">
        <v>46090</v>
      </c>
      <c r="D364" s="29" t="s">
        <v>11252</v>
      </c>
      <c r="E364" s="35">
        <v>46090</v>
      </c>
      <c r="F364" s="29">
        <v>2280</v>
      </c>
      <c r="G364" s="29" t="s">
        <v>10868</v>
      </c>
      <c r="H364" s="36">
        <v>2012429</v>
      </c>
      <c r="I364" s="59">
        <v>0</v>
      </c>
      <c r="J364" s="36">
        <v>160994</v>
      </c>
      <c r="K364" s="36">
        <v>2173423</v>
      </c>
      <c r="L364" s="7" t="s">
        <v>11005</v>
      </c>
      <c r="M364" s="6">
        <v>46092</v>
      </c>
      <c r="O364" s="33">
        <f>IF(Table1[[#This Row],[Phân loại]]="Tồn đầu kỳ",Table1[[#This Row],[Tổng giá trị]],0)</f>
        <v>0</v>
      </c>
      <c r="P364" s="7">
        <f>IF(Table1[[#This Row],[Số còn phải thu ĐK]]&lt;&gt;0,0,IF(Table1[[#This Row],[Phân loại]]="Bán hàng",Table1[[#This Row],[Tổng giá trị]],-Table1[[#This Row],[Tổng giá trị]]))</f>
        <v>-2173423</v>
      </c>
      <c r="Q364" s="33">
        <f t="shared" si="153"/>
        <v>-2173423</v>
      </c>
      <c r="R364" s="7">
        <f>Table1[[#This Row],[Số còn phải thu ĐK]]+Table1[[#This Row],[Giá Trị HD sau CK]]-Table1[[#This Row],[Số tiền đã thu]]</f>
        <v>0</v>
      </c>
      <c r="S364" s="6">
        <f>IF(Table1[[#This Row],[Ngày hóa đơn]]&lt;&gt;"",Table1[[#This Row],[Ngày hóa đơn]],IF(Table1[[#This Row],[Ngày hạch toán]]&lt;&gt;"",Table1[[#This Row],[Ngày hạch toán]],""))</f>
        <v>46090</v>
      </c>
      <c r="T364" s="7"/>
      <c r="U364" s="6">
        <f>IF(Table1[[#This Row],[Ngày tính CN]]="","",S364+T364)</f>
        <v>46090</v>
      </c>
      <c r="V364" s="33">
        <f ca="1">IF(Table1[[#This Row],[Hạn thanh toán]]="","",IF((U364-NOW())&lt;0,0,(U364-NOW())))</f>
        <v>0</v>
      </c>
      <c r="W364" s="33"/>
      <c r="X364" s="33" t="str">
        <f t="shared" ca="1" si="154"/>
        <v/>
      </c>
      <c r="Y364" s="2" t="str">
        <f t="shared" si="155"/>
        <v>Đã thanh toán</v>
      </c>
      <c r="Z364" s="46">
        <f t="shared" si="158"/>
        <v>46090</v>
      </c>
      <c r="AA364" s="46">
        <f t="shared" si="159"/>
        <v>46092</v>
      </c>
      <c r="AD364" s="2" t="str">
        <f>VLOOKUP($A364,MA_KH!$A:$V,MA_KH!U$1,0)</f>
        <v>LOTTE</v>
      </c>
      <c r="AE364" s="2" t="str">
        <f>VLOOKUP($A364,MA_KH!$A:$V,MA_KH!V$1,0)</f>
        <v>CÔNG TY CỔ PHẦN TRUNG TÂM THƯƠNG MẠI LOTTE VIỆT NAM</v>
      </c>
      <c r="AF364" s="2" t="str">
        <f>VLOOKUP($A364,MA_KH!$A:$V,MA_KH!H$1,0)</f>
        <v>SG011</v>
      </c>
      <c r="AG364" s="96">
        <f>VALUE(Table1[[#This Row],[Số hóa đơn]])</f>
        <v>2280</v>
      </c>
      <c r="AH364" s="94" t="e">
        <f>_xlfn.XLOOKUP(Table1[[#This Row],[Column1]],CTTT_Lotte!R:R,CTTT_Lotte!O:O)</f>
        <v>#N/A</v>
      </c>
    </row>
    <row r="365" spans="1:34" ht="25.5" hidden="1" customHeight="1" x14ac:dyDescent="0.2">
      <c r="A365" s="29" t="s">
        <v>10287</v>
      </c>
      <c r="B365" s="29" t="s">
        <v>612</v>
      </c>
      <c r="C365" s="35">
        <v>46091</v>
      </c>
      <c r="D365" s="29" t="s">
        <v>11253</v>
      </c>
      <c r="E365" s="35">
        <v>46090</v>
      </c>
      <c r="F365" s="29">
        <v>17215</v>
      </c>
      <c r="G365" s="29" t="s">
        <v>11254</v>
      </c>
      <c r="H365" s="36">
        <v>1366860</v>
      </c>
      <c r="I365" s="59">
        <v>0</v>
      </c>
      <c r="J365" s="36">
        <v>109349</v>
      </c>
      <c r="K365" s="36">
        <v>1476209</v>
      </c>
      <c r="L365" s="7" t="s">
        <v>11004</v>
      </c>
      <c r="O365" s="33">
        <f>IF(Table1[[#This Row],[Phân loại]]="Tồn đầu kỳ",Table1[[#This Row],[Tổng giá trị]],0)</f>
        <v>0</v>
      </c>
      <c r="P365" s="7">
        <f>IF(Table1[[#This Row],[Số còn phải thu ĐK]]&lt;&gt;0,0,IF(Table1[[#This Row],[Phân loại]]="Bán hàng",Table1[[#This Row],[Tổng giá trị]],-Table1[[#This Row],[Tổng giá trị]]))</f>
        <v>1476209</v>
      </c>
      <c r="Q365" s="33">
        <f t="shared" si="153"/>
        <v>0</v>
      </c>
      <c r="R365" s="7">
        <f>Table1[[#This Row],[Số còn phải thu ĐK]]+Table1[[#This Row],[Giá Trị HD sau CK]]-Table1[[#This Row],[Số tiền đã thu]]</f>
        <v>1476209</v>
      </c>
      <c r="S365" s="6">
        <f>IF(Table1[[#This Row],[Ngày hóa đơn]]&lt;&gt;"",Table1[[#This Row],[Ngày hóa đơn]],IF(Table1[[#This Row],[Ngày hạch toán]]&lt;&gt;"",Table1[[#This Row],[Ngày hạch toán]],""))</f>
        <v>46090</v>
      </c>
      <c r="T365" s="7"/>
      <c r="U365" s="6">
        <f>IF(Table1[[#This Row],[Ngày tính CN]]="","",S365+T365)</f>
        <v>46090</v>
      </c>
      <c r="V365" s="33">
        <f ca="1">IF(Table1[[#This Row],[Hạn thanh toán]]="","",IF((U365-NOW())&lt;0,0,(U365-NOW())))</f>
        <v>0</v>
      </c>
      <c r="W365" s="33"/>
      <c r="X365" s="33">
        <f t="shared" ca="1" si="154"/>
        <v>138.58894293981575</v>
      </c>
      <c r="Y365" s="2" t="str">
        <f t="shared" ca="1" si="155"/>
        <v>Nợ quá hạn hơn 120 ngày có khả năng mất thanh toán</v>
      </c>
      <c r="Z365" s="46">
        <f t="shared" si="158"/>
        <v>46090</v>
      </c>
      <c r="AA365" s="46" t="str">
        <f t="shared" si="159"/>
        <v/>
      </c>
      <c r="AD365" s="2" t="str">
        <f>VLOOKUP($A365,MA_KH!$A:$V,MA_KH!U$1,0)</f>
        <v>LOTTE</v>
      </c>
      <c r="AE365" s="2" t="str">
        <f>VLOOKUP($A365,MA_KH!$A:$V,MA_KH!V$1,0)</f>
        <v>CÔNG TY CỔ PHẦN TRUNG TÂM THƯƠNG MẠI LOTTE VIỆT NAM</v>
      </c>
      <c r="AF365" s="2" t="str">
        <f>VLOOKUP($A365,MA_KH!$A:$V,MA_KH!H$1,0)</f>
        <v>SG011</v>
      </c>
      <c r="AG365" s="96">
        <f>VALUE(Table1[[#This Row],[Số hóa đơn]])</f>
        <v>17215</v>
      </c>
      <c r="AH365" s="94">
        <f>_xlfn.XLOOKUP(Table1[[#This Row],[Column1]],CTTT_Lotte!R:R,CTTT_Lotte!O:O)</f>
        <v>46141</v>
      </c>
    </row>
    <row r="366" spans="1:34" ht="25.5" hidden="1" customHeight="1" x14ac:dyDescent="0.2">
      <c r="A366" s="29" t="s">
        <v>10287</v>
      </c>
      <c r="B366" s="29" t="s">
        <v>612</v>
      </c>
      <c r="C366" s="35">
        <v>46091</v>
      </c>
      <c r="D366" s="29" t="s">
        <v>11255</v>
      </c>
      <c r="E366" s="35">
        <v>46090</v>
      </c>
      <c r="F366" s="29">
        <v>17216</v>
      </c>
      <c r="G366" s="29" t="s">
        <v>11256</v>
      </c>
      <c r="H366" s="36">
        <v>595330</v>
      </c>
      <c r="I366" s="59">
        <v>0</v>
      </c>
      <c r="J366" s="36">
        <v>47626</v>
      </c>
      <c r="K366" s="36">
        <v>642956</v>
      </c>
      <c r="L366" s="7" t="s">
        <v>11004</v>
      </c>
      <c r="O366" s="33">
        <f>IF(Table1[[#This Row],[Phân loại]]="Tồn đầu kỳ",Table1[[#This Row],[Tổng giá trị]],0)</f>
        <v>0</v>
      </c>
      <c r="P366" s="7">
        <f>IF(Table1[[#This Row],[Số còn phải thu ĐK]]&lt;&gt;0,0,IF(Table1[[#This Row],[Phân loại]]="Bán hàng",Table1[[#This Row],[Tổng giá trị]],-Table1[[#This Row],[Tổng giá trị]]))</f>
        <v>642956</v>
      </c>
      <c r="Q366" s="33">
        <f t="shared" si="153"/>
        <v>0</v>
      </c>
      <c r="R366" s="7">
        <f>Table1[[#This Row],[Số còn phải thu ĐK]]+Table1[[#This Row],[Giá Trị HD sau CK]]-Table1[[#This Row],[Số tiền đã thu]]</f>
        <v>642956</v>
      </c>
      <c r="S366" s="6">
        <f>IF(Table1[[#This Row],[Ngày hóa đơn]]&lt;&gt;"",Table1[[#This Row],[Ngày hóa đơn]],IF(Table1[[#This Row],[Ngày hạch toán]]&lt;&gt;"",Table1[[#This Row],[Ngày hạch toán]],""))</f>
        <v>46090</v>
      </c>
      <c r="T366" s="7"/>
      <c r="U366" s="6">
        <f>IF(Table1[[#This Row],[Ngày tính CN]]="","",S366+T366)</f>
        <v>46090</v>
      </c>
      <c r="V366" s="33">
        <f ca="1">IF(Table1[[#This Row],[Hạn thanh toán]]="","",IF((U366-NOW())&lt;0,0,(U366-NOW())))</f>
        <v>0</v>
      </c>
      <c r="W366" s="33"/>
      <c r="X366" s="33">
        <f t="shared" ca="1" si="154"/>
        <v>138.58894293981575</v>
      </c>
      <c r="Y366" s="2" t="str">
        <f t="shared" ca="1" si="155"/>
        <v>Nợ quá hạn hơn 120 ngày có khả năng mất thanh toán</v>
      </c>
      <c r="Z366" s="46">
        <f t="shared" si="158"/>
        <v>46090</v>
      </c>
      <c r="AA366" s="46" t="str">
        <f t="shared" si="159"/>
        <v/>
      </c>
      <c r="AD366" s="2" t="str">
        <f>VLOOKUP($A366,MA_KH!$A:$V,MA_KH!U$1,0)</f>
        <v>LOTTE</v>
      </c>
      <c r="AE366" s="2" t="str">
        <f>VLOOKUP($A366,MA_KH!$A:$V,MA_KH!V$1,0)</f>
        <v>CÔNG TY CỔ PHẦN TRUNG TÂM THƯƠNG MẠI LOTTE VIỆT NAM</v>
      </c>
      <c r="AF366" s="2" t="str">
        <f>VLOOKUP($A366,MA_KH!$A:$V,MA_KH!H$1,0)</f>
        <v>SG011</v>
      </c>
      <c r="AG366" s="96">
        <f>VALUE(Table1[[#This Row],[Số hóa đơn]])</f>
        <v>17216</v>
      </c>
      <c r="AH366" s="94">
        <f>_xlfn.XLOOKUP(Table1[[#This Row],[Column1]],CTTT_Lotte!R:R,CTTT_Lotte!O:O)</f>
        <v>46141</v>
      </c>
    </row>
    <row r="367" spans="1:34" ht="25.5" customHeight="1" x14ac:dyDescent="0.2">
      <c r="A367" s="29" t="s">
        <v>10294</v>
      </c>
      <c r="B367" s="29" t="s">
        <v>481</v>
      </c>
      <c r="C367" s="35">
        <v>46091</v>
      </c>
      <c r="D367" s="29" t="s">
        <v>11257</v>
      </c>
      <c r="E367" s="35">
        <v>46091</v>
      </c>
      <c r="F367" s="29">
        <v>1890</v>
      </c>
      <c r="G367" s="29" t="s">
        <v>11239</v>
      </c>
      <c r="H367" s="36">
        <v>60537</v>
      </c>
      <c r="I367" s="59">
        <v>0</v>
      </c>
      <c r="J367" s="36">
        <v>6054</v>
      </c>
      <c r="K367" s="36">
        <v>66591</v>
      </c>
      <c r="L367" s="7" t="s">
        <v>11005</v>
      </c>
      <c r="M367" s="6">
        <v>46092</v>
      </c>
      <c r="O367" s="33">
        <f>IF(Table1[[#This Row],[Phân loại]]="Tồn đầu kỳ",Table1[[#This Row],[Tổng giá trị]],0)</f>
        <v>0</v>
      </c>
      <c r="P367" s="7">
        <f>IF(Table1[[#This Row],[Số còn phải thu ĐK]]&lt;&gt;0,0,IF(Table1[[#This Row],[Phân loại]]="Bán hàng",Table1[[#This Row],[Tổng giá trị]],-Table1[[#This Row],[Tổng giá trị]]))</f>
        <v>-66591</v>
      </c>
      <c r="Q367" s="33">
        <f t="shared" si="153"/>
        <v>-66591</v>
      </c>
      <c r="R367" s="7">
        <f>Table1[[#This Row],[Số còn phải thu ĐK]]+Table1[[#This Row],[Giá Trị HD sau CK]]-Table1[[#This Row],[Số tiền đã thu]]</f>
        <v>0</v>
      </c>
      <c r="S367" s="6">
        <f>IF(Table1[[#This Row],[Ngày hóa đơn]]&lt;&gt;"",Table1[[#This Row],[Ngày hóa đơn]],IF(Table1[[#This Row],[Ngày hạch toán]]&lt;&gt;"",Table1[[#This Row],[Ngày hạch toán]],""))</f>
        <v>46091</v>
      </c>
      <c r="T367" s="7"/>
      <c r="U367" s="6">
        <f>IF(Table1[[#This Row],[Ngày tính CN]]="","",S367+T367)</f>
        <v>46091</v>
      </c>
      <c r="V367" s="33">
        <f ca="1">IF(Table1[[#This Row],[Hạn thanh toán]]="","",IF((U367-NOW())&lt;0,0,(U367-NOW())))</f>
        <v>0</v>
      </c>
      <c r="W367" s="33"/>
      <c r="X367" s="33" t="str">
        <f t="shared" ca="1" si="154"/>
        <v/>
      </c>
      <c r="Y367" s="2" t="str">
        <f t="shared" si="155"/>
        <v>Đã thanh toán</v>
      </c>
      <c r="Z367" s="46">
        <f t="shared" si="158"/>
        <v>46091</v>
      </c>
      <c r="AA367" s="46">
        <f t="shared" si="159"/>
        <v>46092</v>
      </c>
      <c r="AD367" s="2" t="str">
        <f>VLOOKUP($A367,MA_KH!$A:$V,MA_KH!U$1,0)</f>
        <v>LOTTE</v>
      </c>
      <c r="AE367" s="2" t="str">
        <f>VLOOKUP($A367,MA_KH!$A:$V,MA_KH!V$1,0)</f>
        <v>CÔNG TY CỔ PHẦN TRUNG TÂM THƯƠNG MẠI LOTTE VIỆT NAM</v>
      </c>
      <c r="AF367" s="2" t="str">
        <f>VLOOKUP($A367,MA_KH!$A:$V,MA_KH!H$1,0)</f>
        <v>SG039</v>
      </c>
      <c r="AG367" s="96">
        <f>VALUE(Table1[[#This Row],[Số hóa đơn]])</f>
        <v>1890</v>
      </c>
      <c r="AH367" s="94" t="e">
        <f>_xlfn.XLOOKUP(Table1[[#This Row],[Column1]],CTTT_Lotte!R:R,CTTT_Lotte!O:O)</f>
        <v>#N/A</v>
      </c>
    </row>
    <row r="368" spans="1:34" ht="25.5" customHeight="1" x14ac:dyDescent="0.2">
      <c r="A368" s="29" t="s">
        <v>10294</v>
      </c>
      <c r="B368" s="29" t="s">
        <v>481</v>
      </c>
      <c r="C368" s="35">
        <v>46091</v>
      </c>
      <c r="D368" s="29" t="s">
        <v>11257</v>
      </c>
      <c r="E368" s="35">
        <v>46098</v>
      </c>
      <c r="F368" s="29">
        <v>2133</v>
      </c>
      <c r="G368" s="29" t="s">
        <v>11240</v>
      </c>
      <c r="H368" s="36">
        <v>201791</v>
      </c>
      <c r="I368" s="59">
        <v>0</v>
      </c>
      <c r="J368" s="36">
        <v>16143</v>
      </c>
      <c r="K368" s="36">
        <v>217934</v>
      </c>
      <c r="L368" s="7" t="s">
        <v>11005</v>
      </c>
      <c r="M368" s="6">
        <v>46092</v>
      </c>
      <c r="O368" s="33">
        <f>IF(Table1[[#This Row],[Phân loại]]="Tồn đầu kỳ",Table1[[#This Row],[Tổng giá trị]],0)</f>
        <v>0</v>
      </c>
      <c r="P368" s="7">
        <f>IF(Table1[[#This Row],[Số còn phải thu ĐK]]&lt;&gt;0,0,IF(Table1[[#This Row],[Phân loại]]="Bán hàng",Table1[[#This Row],[Tổng giá trị]],-Table1[[#This Row],[Tổng giá trị]]))</f>
        <v>-217934</v>
      </c>
      <c r="Q368" s="33">
        <f t="shared" si="153"/>
        <v>-217934</v>
      </c>
      <c r="R368" s="7">
        <f>Table1[[#This Row],[Số còn phải thu ĐK]]+Table1[[#This Row],[Giá Trị HD sau CK]]-Table1[[#This Row],[Số tiền đã thu]]</f>
        <v>0</v>
      </c>
      <c r="S368" s="6">
        <f>IF(Table1[[#This Row],[Ngày hóa đơn]]&lt;&gt;"",Table1[[#This Row],[Ngày hóa đơn]],IF(Table1[[#This Row],[Ngày hạch toán]]&lt;&gt;"",Table1[[#This Row],[Ngày hạch toán]],""))</f>
        <v>46098</v>
      </c>
      <c r="T368" s="7"/>
      <c r="U368" s="6">
        <f>IF(Table1[[#This Row],[Ngày tính CN]]="","",S368+T368)</f>
        <v>46098</v>
      </c>
      <c r="V368" s="33">
        <f ca="1">IF(Table1[[#This Row],[Hạn thanh toán]]="","",IF((U368-NOW())&lt;0,0,(U368-NOW())))</f>
        <v>0</v>
      </c>
      <c r="W368" s="33"/>
      <c r="X368" s="33" t="str">
        <f t="shared" ca="1" si="154"/>
        <v/>
      </c>
      <c r="Y368" s="2" t="str">
        <f t="shared" si="155"/>
        <v>Đã thanh toán</v>
      </c>
      <c r="Z368" s="46">
        <f t="shared" si="158"/>
        <v>46098</v>
      </c>
      <c r="AA368" s="46">
        <f t="shared" si="159"/>
        <v>46092</v>
      </c>
      <c r="AD368" s="2" t="str">
        <f>VLOOKUP($A368,MA_KH!$A:$V,MA_KH!U$1,0)</f>
        <v>LOTTE</v>
      </c>
      <c r="AE368" s="2" t="str">
        <f>VLOOKUP($A368,MA_KH!$A:$V,MA_KH!V$1,0)</f>
        <v>CÔNG TY CỔ PHẦN TRUNG TÂM THƯƠNG MẠI LOTTE VIỆT NAM</v>
      </c>
      <c r="AF368" s="2" t="str">
        <f>VLOOKUP($A368,MA_KH!$A:$V,MA_KH!H$1,0)</f>
        <v>SG039</v>
      </c>
      <c r="AG368" s="96">
        <f>VALUE(Table1[[#This Row],[Số hóa đơn]])</f>
        <v>2133</v>
      </c>
      <c r="AH368" s="94" t="e">
        <f>_xlfn.XLOOKUP(Table1[[#This Row],[Column1]],CTTT_Lotte!R:R,CTTT_Lotte!O:O)</f>
        <v>#N/A</v>
      </c>
    </row>
    <row r="369" spans="1:34" ht="25.5" customHeight="1" x14ac:dyDescent="0.2">
      <c r="A369" s="29" t="s">
        <v>10290</v>
      </c>
      <c r="B369" s="29" t="s">
        <v>750</v>
      </c>
      <c r="C369" s="35">
        <v>46091</v>
      </c>
      <c r="D369" s="29" t="s">
        <v>11258</v>
      </c>
      <c r="E369" s="35">
        <v>46091</v>
      </c>
      <c r="F369" s="29">
        <v>2142</v>
      </c>
      <c r="G369" s="29" t="s">
        <v>11239</v>
      </c>
      <c r="H369" s="36">
        <v>58767</v>
      </c>
      <c r="I369" s="59">
        <v>0</v>
      </c>
      <c r="J369" s="36">
        <v>5877</v>
      </c>
      <c r="K369" s="36">
        <v>64644</v>
      </c>
      <c r="L369" s="7" t="s">
        <v>11005</v>
      </c>
      <c r="M369" s="6">
        <v>46092</v>
      </c>
      <c r="O369" s="33">
        <f>IF(Table1[[#This Row],[Phân loại]]="Tồn đầu kỳ",Table1[[#This Row],[Tổng giá trị]],0)</f>
        <v>0</v>
      </c>
      <c r="P369" s="7">
        <f>IF(Table1[[#This Row],[Số còn phải thu ĐK]]&lt;&gt;0,0,IF(Table1[[#This Row],[Phân loại]]="Bán hàng",Table1[[#This Row],[Tổng giá trị]],-Table1[[#This Row],[Tổng giá trị]]))</f>
        <v>-64644</v>
      </c>
      <c r="Q369" s="33">
        <f t="shared" si="153"/>
        <v>-64644</v>
      </c>
      <c r="R369" s="7">
        <f>Table1[[#This Row],[Số còn phải thu ĐK]]+Table1[[#This Row],[Giá Trị HD sau CK]]-Table1[[#This Row],[Số tiền đã thu]]</f>
        <v>0</v>
      </c>
      <c r="S369" s="6">
        <f>IF(Table1[[#This Row],[Ngày hóa đơn]]&lt;&gt;"",Table1[[#This Row],[Ngày hóa đơn]],IF(Table1[[#This Row],[Ngày hạch toán]]&lt;&gt;"",Table1[[#This Row],[Ngày hạch toán]],""))</f>
        <v>46091</v>
      </c>
      <c r="T369" s="7"/>
      <c r="U369" s="6">
        <f>IF(Table1[[#This Row],[Ngày tính CN]]="","",S369+T369)</f>
        <v>46091</v>
      </c>
      <c r="V369" s="33">
        <f ca="1">IF(Table1[[#This Row],[Hạn thanh toán]]="","",IF((U369-NOW())&lt;0,0,(U369-NOW())))</f>
        <v>0</v>
      </c>
      <c r="W369" s="33"/>
      <c r="X369" s="33" t="str">
        <f t="shared" ca="1" si="154"/>
        <v/>
      </c>
      <c r="Y369" s="2" t="str">
        <f t="shared" si="155"/>
        <v>Đã thanh toán</v>
      </c>
      <c r="Z369" s="46">
        <f t="shared" si="158"/>
        <v>46091</v>
      </c>
      <c r="AA369" s="46">
        <f t="shared" si="159"/>
        <v>46092</v>
      </c>
      <c r="AD369" s="2" t="str">
        <f>VLOOKUP($A369,MA_KH!$A:$V,MA_KH!U$1,0)</f>
        <v>LOTTE</v>
      </c>
      <c r="AE369" s="2" t="str">
        <f>VLOOKUP($A369,MA_KH!$A:$V,MA_KH!V$1,0)</f>
        <v>CÔNG TY CỔ PHẦN TRUNG TÂM THƯƠNG MẠI LOTTE VIỆT NAM</v>
      </c>
      <c r="AF369" s="2" t="str">
        <f>VLOOKUP($A369,MA_KH!$A:$V,MA_KH!H$1,0)</f>
        <v>SG002</v>
      </c>
      <c r="AG369" s="96">
        <f>VALUE(Table1[[#This Row],[Số hóa đơn]])</f>
        <v>2142</v>
      </c>
      <c r="AH369" s="94" t="e">
        <f>_xlfn.XLOOKUP(Table1[[#This Row],[Column1]],CTTT_Lotte!R:R,CTTT_Lotte!O:O)</f>
        <v>#N/A</v>
      </c>
    </row>
    <row r="370" spans="1:34" ht="25.5" customHeight="1" x14ac:dyDescent="0.2">
      <c r="A370" s="29" t="s">
        <v>10290</v>
      </c>
      <c r="B370" s="29" t="s">
        <v>750</v>
      </c>
      <c r="C370" s="35">
        <v>46091</v>
      </c>
      <c r="D370" s="29" t="s">
        <v>11258</v>
      </c>
      <c r="E370" s="35">
        <v>46091</v>
      </c>
      <c r="F370" s="29">
        <v>1790</v>
      </c>
      <c r="G370" s="29" t="s">
        <v>11240</v>
      </c>
      <c r="H370" s="36">
        <v>195891</v>
      </c>
      <c r="I370" s="59">
        <v>0</v>
      </c>
      <c r="J370" s="36">
        <v>15671</v>
      </c>
      <c r="K370" s="36">
        <v>211562</v>
      </c>
      <c r="L370" s="7" t="s">
        <v>11005</v>
      </c>
      <c r="M370" s="6">
        <v>46092</v>
      </c>
      <c r="O370" s="33">
        <f>IF(Table1[[#This Row],[Phân loại]]="Tồn đầu kỳ",Table1[[#This Row],[Tổng giá trị]],0)</f>
        <v>0</v>
      </c>
      <c r="P370" s="7">
        <f>IF(Table1[[#This Row],[Số còn phải thu ĐK]]&lt;&gt;0,0,IF(Table1[[#This Row],[Phân loại]]="Bán hàng",Table1[[#This Row],[Tổng giá trị]],-Table1[[#This Row],[Tổng giá trị]]))</f>
        <v>-211562</v>
      </c>
      <c r="Q370" s="33">
        <f t="shared" si="153"/>
        <v>-211562</v>
      </c>
      <c r="R370" s="7">
        <f>Table1[[#This Row],[Số còn phải thu ĐK]]+Table1[[#This Row],[Giá Trị HD sau CK]]-Table1[[#This Row],[Số tiền đã thu]]</f>
        <v>0</v>
      </c>
      <c r="S370" s="6">
        <f>IF(Table1[[#This Row],[Ngày hóa đơn]]&lt;&gt;"",Table1[[#This Row],[Ngày hóa đơn]],IF(Table1[[#This Row],[Ngày hạch toán]]&lt;&gt;"",Table1[[#This Row],[Ngày hạch toán]],""))</f>
        <v>46091</v>
      </c>
      <c r="T370" s="7"/>
      <c r="U370" s="6">
        <f>IF(Table1[[#This Row],[Ngày tính CN]]="","",S370+T370)</f>
        <v>46091</v>
      </c>
      <c r="V370" s="33">
        <f ca="1">IF(Table1[[#This Row],[Hạn thanh toán]]="","",IF((U370-NOW())&lt;0,0,(U370-NOW())))</f>
        <v>0</v>
      </c>
      <c r="W370" s="33"/>
      <c r="X370" s="33" t="str">
        <f t="shared" ca="1" si="154"/>
        <v/>
      </c>
      <c r="Y370" s="2" t="str">
        <f t="shared" si="155"/>
        <v>Đã thanh toán</v>
      </c>
      <c r="Z370" s="46">
        <f t="shared" si="158"/>
        <v>46091</v>
      </c>
      <c r="AA370" s="46">
        <f t="shared" si="159"/>
        <v>46092</v>
      </c>
      <c r="AD370" s="2" t="str">
        <f>VLOOKUP($A370,MA_KH!$A:$V,MA_KH!U$1,0)</f>
        <v>LOTTE</v>
      </c>
      <c r="AE370" s="2" t="str">
        <f>VLOOKUP($A370,MA_KH!$A:$V,MA_KH!V$1,0)</f>
        <v>CÔNG TY CỔ PHẦN TRUNG TÂM THƯƠNG MẠI LOTTE VIỆT NAM</v>
      </c>
      <c r="AF370" s="2" t="str">
        <f>VLOOKUP($A370,MA_KH!$A:$V,MA_KH!H$1,0)</f>
        <v>SG002</v>
      </c>
      <c r="AG370" s="96">
        <f>VALUE(Table1[[#This Row],[Số hóa đơn]])</f>
        <v>1790</v>
      </c>
      <c r="AH370" s="94" t="e">
        <f>_xlfn.XLOOKUP(Table1[[#This Row],[Column1]],CTTT_Lotte!R:R,CTTT_Lotte!O:O)</f>
        <v>#N/A</v>
      </c>
    </row>
    <row r="371" spans="1:34" ht="25.5" hidden="1" customHeight="1" x14ac:dyDescent="0.2">
      <c r="A371" s="29" t="s">
        <v>10294</v>
      </c>
      <c r="B371" s="29" t="s">
        <v>481</v>
      </c>
      <c r="C371" s="35">
        <v>46092</v>
      </c>
      <c r="D371" s="29" t="s">
        <v>11259</v>
      </c>
      <c r="E371" s="35">
        <v>46092</v>
      </c>
      <c r="F371" s="29">
        <v>17364</v>
      </c>
      <c r="G371" s="29" t="s">
        <v>11260</v>
      </c>
      <c r="H371" s="36">
        <v>455620</v>
      </c>
      <c r="I371" s="59">
        <v>0</v>
      </c>
      <c r="J371" s="36">
        <v>36450</v>
      </c>
      <c r="K371" s="36">
        <v>492070</v>
      </c>
      <c r="L371" s="7" t="s">
        <v>11004</v>
      </c>
      <c r="O371" s="33">
        <f>IF(Table1[[#This Row],[Phân loại]]="Tồn đầu kỳ",Table1[[#This Row],[Tổng giá trị]],0)</f>
        <v>0</v>
      </c>
      <c r="P371" s="7">
        <f>IF(Table1[[#This Row],[Số còn phải thu ĐK]]&lt;&gt;0,0,IF(Table1[[#This Row],[Phân loại]]="Bán hàng",Table1[[#This Row],[Tổng giá trị]],-Table1[[#This Row],[Tổng giá trị]]))</f>
        <v>492070</v>
      </c>
      <c r="Q371" s="33">
        <f t="shared" si="153"/>
        <v>0</v>
      </c>
      <c r="R371" s="7">
        <f>Table1[[#This Row],[Số còn phải thu ĐK]]+Table1[[#This Row],[Giá Trị HD sau CK]]-Table1[[#This Row],[Số tiền đã thu]]</f>
        <v>492070</v>
      </c>
      <c r="S371" s="6">
        <f>IF(Table1[[#This Row],[Ngày hóa đơn]]&lt;&gt;"",Table1[[#This Row],[Ngày hóa đơn]],IF(Table1[[#This Row],[Ngày hạch toán]]&lt;&gt;"",Table1[[#This Row],[Ngày hạch toán]],""))</f>
        <v>46092</v>
      </c>
      <c r="T371" s="7"/>
      <c r="U371" s="6">
        <f>IF(Table1[[#This Row],[Ngày tính CN]]="","",S371+T371)</f>
        <v>46092</v>
      </c>
      <c r="V371" s="33">
        <f ca="1">IF(Table1[[#This Row],[Hạn thanh toán]]="","",IF((U371-NOW())&lt;0,0,(U371-NOW())))</f>
        <v>0</v>
      </c>
      <c r="W371" s="33"/>
      <c r="X371" s="33">
        <f t="shared" ca="1" si="154"/>
        <v>136.58894293981575</v>
      </c>
      <c r="Y371" s="2" t="str">
        <f t="shared" ca="1" si="155"/>
        <v>Nợ quá hạn hơn 120 ngày có khả năng mất thanh toán</v>
      </c>
      <c r="Z371" s="46">
        <f t="shared" si="158"/>
        <v>46092</v>
      </c>
      <c r="AA371" s="46" t="str">
        <f t="shared" si="159"/>
        <v/>
      </c>
      <c r="AD371" s="2" t="str">
        <f>VLOOKUP($A371,MA_KH!$A:$V,MA_KH!U$1,0)</f>
        <v>LOTTE</v>
      </c>
      <c r="AE371" s="2" t="str">
        <f>VLOOKUP($A371,MA_KH!$A:$V,MA_KH!V$1,0)</f>
        <v>CÔNG TY CỔ PHẦN TRUNG TÂM THƯƠNG MẠI LOTTE VIỆT NAM</v>
      </c>
      <c r="AF371" s="2" t="str">
        <f>VLOOKUP($A371,MA_KH!$A:$V,MA_KH!H$1,0)</f>
        <v>SG039</v>
      </c>
      <c r="AG371" s="96">
        <f>VALUE(Table1[[#This Row],[Số hóa đơn]])</f>
        <v>17364</v>
      </c>
      <c r="AH371" s="94">
        <f>_xlfn.XLOOKUP(Table1[[#This Row],[Column1]],CTTT_Lotte!R:R,CTTT_Lotte!O:O)</f>
        <v>46141</v>
      </c>
    </row>
    <row r="372" spans="1:34" ht="25.5" hidden="1" customHeight="1" x14ac:dyDescent="0.2">
      <c r="A372" s="29" t="s">
        <v>10291</v>
      </c>
      <c r="B372" s="29" t="s">
        <v>511</v>
      </c>
      <c r="C372" s="35">
        <v>46092</v>
      </c>
      <c r="D372" s="29" t="s">
        <v>11261</v>
      </c>
      <c r="E372" s="35">
        <v>46092</v>
      </c>
      <c r="F372" s="29">
        <v>17366</v>
      </c>
      <c r="G372" s="29" t="s">
        <v>11262</v>
      </c>
      <c r="H372" s="36">
        <v>1190660</v>
      </c>
      <c r="I372" s="59">
        <v>0</v>
      </c>
      <c r="J372" s="36">
        <v>95253</v>
      </c>
      <c r="K372" s="36">
        <v>1285913</v>
      </c>
      <c r="L372" s="7" t="s">
        <v>11004</v>
      </c>
      <c r="O372" s="33">
        <f>IF(Table1[[#This Row],[Phân loại]]="Tồn đầu kỳ",Table1[[#This Row],[Tổng giá trị]],0)</f>
        <v>0</v>
      </c>
      <c r="P372" s="7">
        <f>IF(Table1[[#This Row],[Số còn phải thu ĐK]]&lt;&gt;0,0,IF(Table1[[#This Row],[Phân loại]]="Bán hàng",Table1[[#This Row],[Tổng giá trị]],-Table1[[#This Row],[Tổng giá trị]]))</f>
        <v>1285913</v>
      </c>
      <c r="Q372" s="33">
        <f t="shared" si="153"/>
        <v>0</v>
      </c>
      <c r="R372" s="7">
        <f>Table1[[#This Row],[Số còn phải thu ĐK]]+Table1[[#This Row],[Giá Trị HD sau CK]]-Table1[[#This Row],[Số tiền đã thu]]</f>
        <v>1285913</v>
      </c>
      <c r="S372" s="6">
        <f>IF(Table1[[#This Row],[Ngày hóa đơn]]&lt;&gt;"",Table1[[#This Row],[Ngày hóa đơn]],IF(Table1[[#This Row],[Ngày hạch toán]]&lt;&gt;"",Table1[[#This Row],[Ngày hạch toán]],""))</f>
        <v>46092</v>
      </c>
      <c r="T372" s="7"/>
      <c r="U372" s="6">
        <f>IF(Table1[[#This Row],[Ngày tính CN]]="","",S372+T372)</f>
        <v>46092</v>
      </c>
      <c r="V372" s="33">
        <f ca="1">IF(Table1[[#This Row],[Hạn thanh toán]]="","",IF((U372-NOW())&lt;0,0,(U372-NOW())))</f>
        <v>0</v>
      </c>
      <c r="W372" s="33"/>
      <c r="X372" s="33">
        <f t="shared" ca="1" si="154"/>
        <v>136.58894293981575</v>
      </c>
      <c r="Y372" s="2" t="str">
        <f t="shared" ca="1" si="155"/>
        <v>Nợ quá hạn hơn 120 ngày có khả năng mất thanh toán</v>
      </c>
      <c r="Z372" s="46">
        <f t="shared" si="158"/>
        <v>46092</v>
      </c>
      <c r="AA372" s="46" t="str">
        <f t="shared" si="159"/>
        <v/>
      </c>
      <c r="AD372" s="2" t="str">
        <f>VLOOKUP($A372,MA_KH!$A:$V,MA_KH!U$1,0)</f>
        <v>LOTTE</v>
      </c>
      <c r="AE372" s="2" t="str">
        <f>VLOOKUP($A372,MA_KH!$A:$V,MA_KH!V$1,0)</f>
        <v>CÔNG TY CỔ PHẦN TRUNG TÂM THƯƠNG MẠI LOTTE VIỆT NAM</v>
      </c>
      <c r="AF372" s="2" t="str">
        <f>VLOOKUP($A372,MA_KH!$A:$V,MA_KH!H$1,0)</f>
        <v>SG023</v>
      </c>
      <c r="AG372" s="96">
        <f>VALUE(Table1[[#This Row],[Số hóa đơn]])</f>
        <v>17366</v>
      </c>
      <c r="AH372" s="94">
        <f>_xlfn.XLOOKUP(Table1[[#This Row],[Column1]],CTTT_Lotte!R:R,CTTT_Lotte!O:O)</f>
        <v>46141</v>
      </c>
    </row>
    <row r="373" spans="1:34" ht="25.5" customHeight="1" x14ac:dyDescent="0.2">
      <c r="A373" s="29" t="s">
        <v>10295</v>
      </c>
      <c r="B373" s="29" t="s">
        <v>560</v>
      </c>
      <c r="C373" s="35">
        <v>46092</v>
      </c>
      <c r="D373" s="29" t="s">
        <v>11263</v>
      </c>
      <c r="E373" s="35">
        <v>46092</v>
      </c>
      <c r="F373" s="29">
        <v>1622</v>
      </c>
      <c r="G373" s="29" t="s">
        <v>10867</v>
      </c>
      <c r="H373" s="36">
        <v>283208</v>
      </c>
      <c r="I373" s="59">
        <v>0</v>
      </c>
      <c r="J373" s="36">
        <v>28321</v>
      </c>
      <c r="K373" s="36">
        <v>311529</v>
      </c>
      <c r="L373" s="7" t="s">
        <v>11005</v>
      </c>
      <c r="M373" s="6">
        <v>46092</v>
      </c>
      <c r="O373" s="33">
        <f>IF(Table1[[#This Row],[Phân loại]]="Tồn đầu kỳ",Table1[[#This Row],[Tổng giá trị]],0)</f>
        <v>0</v>
      </c>
      <c r="P373" s="7">
        <f>IF(Table1[[#This Row],[Số còn phải thu ĐK]]&lt;&gt;0,0,IF(Table1[[#This Row],[Phân loại]]="Bán hàng",Table1[[#This Row],[Tổng giá trị]],-Table1[[#This Row],[Tổng giá trị]]))</f>
        <v>-311529</v>
      </c>
      <c r="Q373" s="33">
        <f t="shared" si="153"/>
        <v>-311529</v>
      </c>
      <c r="R373" s="7">
        <f>Table1[[#This Row],[Số còn phải thu ĐK]]+Table1[[#This Row],[Giá Trị HD sau CK]]-Table1[[#This Row],[Số tiền đã thu]]</f>
        <v>0</v>
      </c>
      <c r="S373" s="6">
        <f>IF(Table1[[#This Row],[Ngày hóa đơn]]&lt;&gt;"",Table1[[#This Row],[Ngày hóa đơn]],IF(Table1[[#This Row],[Ngày hạch toán]]&lt;&gt;"",Table1[[#This Row],[Ngày hạch toán]],""))</f>
        <v>46092</v>
      </c>
      <c r="T373" s="7"/>
      <c r="U373" s="6">
        <f>IF(Table1[[#This Row],[Ngày tính CN]]="","",S373+T373)</f>
        <v>46092</v>
      </c>
      <c r="V373" s="33">
        <f ca="1">IF(Table1[[#This Row],[Hạn thanh toán]]="","",IF((U373-NOW())&lt;0,0,(U373-NOW())))</f>
        <v>0</v>
      </c>
      <c r="W373" s="33"/>
      <c r="X373" s="33" t="str">
        <f t="shared" ca="1" si="154"/>
        <v/>
      </c>
      <c r="Y373" s="2" t="str">
        <f t="shared" si="155"/>
        <v>Đã thanh toán</v>
      </c>
      <c r="Z373" s="46">
        <f t="shared" si="158"/>
        <v>46092</v>
      </c>
      <c r="AA373" s="46">
        <f t="shared" si="159"/>
        <v>46092</v>
      </c>
      <c r="AD373" s="2" t="str">
        <f>VLOOKUP($A373,MA_KH!$A:$V,MA_KH!U$1,0)</f>
        <v>LOTTE</v>
      </c>
      <c r="AE373" s="2" t="str">
        <f>VLOOKUP($A373,MA_KH!$A:$V,MA_KH!V$1,0)</f>
        <v>CÔNG TY CỔ PHẦN TRUNG TÂM THƯƠNG MẠI LOTTE VIỆT NAM</v>
      </c>
      <c r="AF373" s="2" t="str">
        <f>VLOOKUP($A373,MA_KH!$A:$V,MA_KH!H$1,0)</f>
        <v>HN008</v>
      </c>
      <c r="AG373" s="96">
        <f>VALUE(Table1[[#This Row],[Số hóa đơn]])</f>
        <v>1622</v>
      </c>
      <c r="AH373" s="94" t="e">
        <f>_xlfn.XLOOKUP(Table1[[#This Row],[Column1]],CTTT_Lotte!R:R,CTTT_Lotte!O:O)</f>
        <v>#N/A</v>
      </c>
    </row>
    <row r="374" spans="1:34" ht="25.5" customHeight="1" x14ac:dyDescent="0.2">
      <c r="A374" s="29" t="s">
        <v>10295</v>
      </c>
      <c r="B374" s="29" t="s">
        <v>560</v>
      </c>
      <c r="C374" s="35">
        <v>46092</v>
      </c>
      <c r="D374" s="29" t="s">
        <v>11263</v>
      </c>
      <c r="E374" s="35">
        <v>46093</v>
      </c>
      <c r="F374" s="29">
        <v>1875</v>
      </c>
      <c r="G374" s="29" t="s">
        <v>10868</v>
      </c>
      <c r="H374" s="36">
        <v>944026</v>
      </c>
      <c r="I374" s="59">
        <v>0</v>
      </c>
      <c r="J374" s="36">
        <v>75522</v>
      </c>
      <c r="K374" s="36">
        <v>1019548</v>
      </c>
      <c r="L374" s="7" t="s">
        <v>11005</v>
      </c>
      <c r="M374" s="6">
        <v>46092</v>
      </c>
      <c r="O374" s="33">
        <f>IF(Table1[[#This Row],[Phân loại]]="Tồn đầu kỳ",Table1[[#This Row],[Tổng giá trị]],0)</f>
        <v>0</v>
      </c>
      <c r="P374" s="7">
        <f>IF(Table1[[#This Row],[Số còn phải thu ĐK]]&lt;&gt;0,0,IF(Table1[[#This Row],[Phân loại]]="Bán hàng",Table1[[#This Row],[Tổng giá trị]],-Table1[[#This Row],[Tổng giá trị]]))</f>
        <v>-1019548</v>
      </c>
      <c r="Q374" s="33">
        <f t="shared" si="153"/>
        <v>-1019548</v>
      </c>
      <c r="R374" s="7">
        <f>Table1[[#This Row],[Số còn phải thu ĐK]]+Table1[[#This Row],[Giá Trị HD sau CK]]-Table1[[#This Row],[Số tiền đã thu]]</f>
        <v>0</v>
      </c>
      <c r="S374" s="6">
        <f>IF(Table1[[#This Row],[Ngày hóa đơn]]&lt;&gt;"",Table1[[#This Row],[Ngày hóa đơn]],IF(Table1[[#This Row],[Ngày hạch toán]]&lt;&gt;"",Table1[[#This Row],[Ngày hạch toán]],""))</f>
        <v>46093</v>
      </c>
      <c r="T374" s="7"/>
      <c r="U374" s="6">
        <f>IF(Table1[[#This Row],[Ngày tính CN]]="","",S374+T374)</f>
        <v>46093</v>
      </c>
      <c r="V374" s="33">
        <f ca="1">IF(Table1[[#This Row],[Hạn thanh toán]]="","",IF((U374-NOW())&lt;0,0,(U374-NOW())))</f>
        <v>0</v>
      </c>
      <c r="W374" s="33"/>
      <c r="X374" s="33" t="str">
        <f t="shared" ca="1" si="154"/>
        <v/>
      </c>
      <c r="Y374" s="2" t="str">
        <f t="shared" si="155"/>
        <v>Đã thanh toán</v>
      </c>
      <c r="Z374" s="46">
        <f t="shared" si="158"/>
        <v>46093</v>
      </c>
      <c r="AA374" s="46">
        <f t="shared" si="159"/>
        <v>46092</v>
      </c>
      <c r="AD374" s="2" t="str">
        <f>VLOOKUP($A374,MA_KH!$A:$V,MA_KH!U$1,0)</f>
        <v>LOTTE</v>
      </c>
      <c r="AE374" s="2" t="str">
        <f>VLOOKUP($A374,MA_KH!$A:$V,MA_KH!V$1,0)</f>
        <v>CÔNG TY CỔ PHẦN TRUNG TÂM THƯƠNG MẠI LOTTE VIỆT NAM</v>
      </c>
      <c r="AF374" s="2" t="str">
        <f>VLOOKUP($A374,MA_KH!$A:$V,MA_KH!H$1,0)</f>
        <v>HN008</v>
      </c>
      <c r="AG374" s="96">
        <f>VALUE(Table1[[#This Row],[Số hóa đơn]])</f>
        <v>1875</v>
      </c>
      <c r="AH374" s="94" t="e">
        <f>_xlfn.XLOOKUP(Table1[[#This Row],[Column1]],CTTT_Lotte!R:R,CTTT_Lotte!O:O)</f>
        <v>#N/A</v>
      </c>
    </row>
    <row r="375" spans="1:34" ht="25.5" customHeight="1" x14ac:dyDescent="0.2">
      <c r="A375" s="29" t="s">
        <v>10286</v>
      </c>
      <c r="B375" s="29" t="s">
        <v>616</v>
      </c>
      <c r="C375" s="35">
        <v>46092</v>
      </c>
      <c r="D375" s="29" t="s">
        <v>11264</v>
      </c>
      <c r="E375" s="35">
        <v>46092</v>
      </c>
      <c r="F375" s="29">
        <v>2028</v>
      </c>
      <c r="G375" s="29" t="s">
        <v>11239</v>
      </c>
      <c r="H375" s="36">
        <v>64895</v>
      </c>
      <c r="I375" s="59">
        <v>0</v>
      </c>
      <c r="J375" s="36">
        <v>6490</v>
      </c>
      <c r="K375" s="36">
        <v>71385</v>
      </c>
      <c r="L375" s="7" t="s">
        <v>11005</v>
      </c>
      <c r="M375" s="6">
        <v>46092</v>
      </c>
      <c r="O375" s="33">
        <f>IF(Table1[[#This Row],[Phân loại]]="Tồn đầu kỳ",Table1[[#This Row],[Tổng giá trị]],0)</f>
        <v>0</v>
      </c>
      <c r="P375" s="7">
        <f>IF(Table1[[#This Row],[Số còn phải thu ĐK]]&lt;&gt;0,0,IF(Table1[[#This Row],[Phân loại]]="Bán hàng",Table1[[#This Row],[Tổng giá trị]],-Table1[[#This Row],[Tổng giá trị]]))</f>
        <v>-71385</v>
      </c>
      <c r="Q375" s="33">
        <f t="shared" si="153"/>
        <v>-71385</v>
      </c>
      <c r="R375" s="7">
        <f>Table1[[#This Row],[Số còn phải thu ĐK]]+Table1[[#This Row],[Giá Trị HD sau CK]]-Table1[[#This Row],[Số tiền đã thu]]</f>
        <v>0</v>
      </c>
      <c r="S375" s="6">
        <f>IF(Table1[[#This Row],[Ngày hóa đơn]]&lt;&gt;"",Table1[[#This Row],[Ngày hóa đơn]],IF(Table1[[#This Row],[Ngày hạch toán]]&lt;&gt;"",Table1[[#This Row],[Ngày hạch toán]],""))</f>
        <v>46092</v>
      </c>
      <c r="T375" s="7"/>
      <c r="U375" s="6">
        <f>IF(Table1[[#This Row],[Ngày tính CN]]="","",S375+T375)</f>
        <v>46092</v>
      </c>
      <c r="V375" s="33">
        <f ca="1">IF(Table1[[#This Row],[Hạn thanh toán]]="","",IF((U375-NOW())&lt;0,0,(U375-NOW())))</f>
        <v>0</v>
      </c>
      <c r="W375" s="33"/>
      <c r="X375" s="33" t="str">
        <f t="shared" ca="1" si="154"/>
        <v/>
      </c>
      <c r="Y375" s="2" t="str">
        <f t="shared" si="155"/>
        <v>Đã thanh toán</v>
      </c>
      <c r="Z375" s="46">
        <f t="shared" si="158"/>
        <v>46092</v>
      </c>
      <c r="AA375" s="46">
        <f t="shared" si="159"/>
        <v>46092</v>
      </c>
      <c r="AD375" s="2" t="str">
        <f>VLOOKUP($A375,MA_KH!$A:$V,MA_KH!U$1,0)</f>
        <v>LOTTE</v>
      </c>
      <c r="AE375" s="2" t="str">
        <f>VLOOKUP($A375,MA_KH!$A:$V,MA_KH!V$1,0)</f>
        <v>CÔNG TY CỔ PHẦN TRUNG TÂM THƯƠNG MẠI LOTTE VIỆT NAM</v>
      </c>
      <c r="AF375" s="2" t="str">
        <f>VLOOKUP($A375,MA_KH!$A:$V,MA_KH!H$1,0)</f>
        <v>SG002</v>
      </c>
      <c r="AG375" s="96">
        <f>VALUE(Table1[[#This Row],[Số hóa đơn]])</f>
        <v>2028</v>
      </c>
      <c r="AH375" s="94" t="e">
        <f>_xlfn.XLOOKUP(Table1[[#This Row],[Column1]],CTTT_Lotte!R:R,CTTT_Lotte!O:O)</f>
        <v>#N/A</v>
      </c>
    </row>
    <row r="376" spans="1:34" ht="25.5" customHeight="1" x14ac:dyDescent="0.2">
      <c r="A376" s="29" t="s">
        <v>10286</v>
      </c>
      <c r="B376" s="29" t="s">
        <v>616</v>
      </c>
      <c r="C376" s="35">
        <v>46092</v>
      </c>
      <c r="D376" s="29" t="s">
        <v>11264</v>
      </c>
      <c r="E376" s="35">
        <v>46092</v>
      </c>
      <c r="F376" s="29">
        <v>2027</v>
      </c>
      <c r="G376" s="29" t="s">
        <v>11240</v>
      </c>
      <c r="H376" s="36">
        <v>216317</v>
      </c>
      <c r="I376" s="59">
        <v>0</v>
      </c>
      <c r="J376" s="36">
        <v>17305</v>
      </c>
      <c r="K376" s="36">
        <v>233622</v>
      </c>
      <c r="L376" s="7" t="s">
        <v>11005</v>
      </c>
      <c r="M376" s="6">
        <v>46092</v>
      </c>
      <c r="O376" s="33">
        <f>IF(Table1[[#This Row],[Phân loại]]="Tồn đầu kỳ",Table1[[#This Row],[Tổng giá trị]],0)</f>
        <v>0</v>
      </c>
      <c r="P376" s="7">
        <f>IF(Table1[[#This Row],[Số còn phải thu ĐK]]&lt;&gt;0,0,IF(Table1[[#This Row],[Phân loại]]="Bán hàng",Table1[[#This Row],[Tổng giá trị]],-Table1[[#This Row],[Tổng giá trị]]))</f>
        <v>-233622</v>
      </c>
      <c r="Q376" s="33">
        <f t="shared" si="153"/>
        <v>-233622</v>
      </c>
      <c r="R376" s="7">
        <f>Table1[[#This Row],[Số còn phải thu ĐK]]+Table1[[#This Row],[Giá Trị HD sau CK]]-Table1[[#This Row],[Số tiền đã thu]]</f>
        <v>0</v>
      </c>
      <c r="S376" s="6">
        <f>IF(Table1[[#This Row],[Ngày hóa đơn]]&lt;&gt;"",Table1[[#This Row],[Ngày hóa đơn]],IF(Table1[[#This Row],[Ngày hạch toán]]&lt;&gt;"",Table1[[#This Row],[Ngày hạch toán]],""))</f>
        <v>46092</v>
      </c>
      <c r="T376" s="7"/>
      <c r="U376" s="6">
        <f>IF(Table1[[#This Row],[Ngày tính CN]]="","",S376+T376)</f>
        <v>46092</v>
      </c>
      <c r="V376" s="33">
        <f ca="1">IF(Table1[[#This Row],[Hạn thanh toán]]="","",IF((U376-NOW())&lt;0,0,(U376-NOW())))</f>
        <v>0</v>
      </c>
      <c r="W376" s="33"/>
      <c r="X376" s="33" t="str">
        <f t="shared" ca="1" si="154"/>
        <v/>
      </c>
      <c r="Y376" s="2" t="str">
        <f t="shared" si="155"/>
        <v>Đã thanh toán</v>
      </c>
      <c r="Z376" s="46">
        <f t="shared" si="158"/>
        <v>46092</v>
      </c>
      <c r="AA376" s="46">
        <f t="shared" si="159"/>
        <v>46092</v>
      </c>
      <c r="AD376" s="2" t="str">
        <f>VLOOKUP($A376,MA_KH!$A:$V,MA_KH!U$1,0)</f>
        <v>LOTTE</v>
      </c>
      <c r="AE376" s="2" t="str">
        <f>VLOOKUP($A376,MA_KH!$A:$V,MA_KH!V$1,0)</f>
        <v>CÔNG TY CỔ PHẦN TRUNG TÂM THƯƠNG MẠI LOTTE VIỆT NAM</v>
      </c>
      <c r="AF376" s="2" t="str">
        <f>VLOOKUP($A376,MA_KH!$A:$V,MA_KH!H$1,0)</f>
        <v>SG002</v>
      </c>
      <c r="AG376" s="96">
        <f>VALUE(Table1[[#This Row],[Số hóa đơn]])</f>
        <v>2027</v>
      </c>
      <c r="AH376" s="94" t="e">
        <f>_xlfn.XLOOKUP(Table1[[#This Row],[Column1]],CTTT_Lotte!R:R,CTTT_Lotte!O:O)</f>
        <v>#N/A</v>
      </c>
    </row>
    <row r="377" spans="1:34" ht="25.5" customHeight="1" x14ac:dyDescent="0.2">
      <c r="A377" s="29" t="s">
        <v>10299</v>
      </c>
      <c r="B377" s="29" t="s">
        <v>355</v>
      </c>
      <c r="C377" s="35">
        <v>46092</v>
      </c>
      <c r="D377" s="29" t="s">
        <v>11265</v>
      </c>
      <c r="E377" s="35">
        <v>46092</v>
      </c>
      <c r="F377" s="29">
        <v>2299</v>
      </c>
      <c r="G377" s="29" t="s">
        <v>11239</v>
      </c>
      <c r="H377" s="36">
        <v>638358</v>
      </c>
      <c r="I377" s="59">
        <v>0</v>
      </c>
      <c r="J377" s="36">
        <v>63836</v>
      </c>
      <c r="K377" s="36">
        <v>702194</v>
      </c>
      <c r="L377" s="7" t="s">
        <v>11005</v>
      </c>
      <c r="M377" s="6">
        <v>46092</v>
      </c>
      <c r="O377" s="33">
        <f>IF(Table1[[#This Row],[Phân loại]]="Tồn đầu kỳ",Table1[[#This Row],[Tổng giá trị]],0)</f>
        <v>0</v>
      </c>
      <c r="P377" s="7">
        <f>IF(Table1[[#This Row],[Số còn phải thu ĐK]]&lt;&gt;0,0,IF(Table1[[#This Row],[Phân loại]]="Bán hàng",Table1[[#This Row],[Tổng giá trị]],-Table1[[#This Row],[Tổng giá trị]]))</f>
        <v>-702194</v>
      </c>
      <c r="Q377" s="33">
        <f t="shared" si="153"/>
        <v>-702194</v>
      </c>
      <c r="R377" s="7">
        <f>Table1[[#This Row],[Số còn phải thu ĐK]]+Table1[[#This Row],[Giá Trị HD sau CK]]-Table1[[#This Row],[Số tiền đã thu]]</f>
        <v>0</v>
      </c>
      <c r="S377" s="6">
        <f>IF(Table1[[#This Row],[Ngày hóa đơn]]&lt;&gt;"",Table1[[#This Row],[Ngày hóa đơn]],IF(Table1[[#This Row],[Ngày hạch toán]]&lt;&gt;"",Table1[[#This Row],[Ngày hạch toán]],""))</f>
        <v>46092</v>
      </c>
      <c r="T377" s="7"/>
      <c r="U377" s="6">
        <f>IF(Table1[[#This Row],[Ngày tính CN]]="","",S377+T377)</f>
        <v>46092</v>
      </c>
      <c r="V377" s="33">
        <f ca="1">IF(Table1[[#This Row],[Hạn thanh toán]]="","",IF((U377-NOW())&lt;0,0,(U377-NOW())))</f>
        <v>0</v>
      </c>
      <c r="W377" s="33"/>
      <c r="X377" s="33" t="str">
        <f t="shared" ca="1" si="154"/>
        <v/>
      </c>
      <c r="Y377" s="2" t="str">
        <f t="shared" si="155"/>
        <v>Đã thanh toán</v>
      </c>
      <c r="Z377" s="46">
        <f t="shared" si="158"/>
        <v>46092</v>
      </c>
      <c r="AA377" s="46">
        <f t="shared" si="159"/>
        <v>46092</v>
      </c>
      <c r="AD377" s="2" t="str">
        <f>VLOOKUP($A377,MA_KH!$A:$V,MA_KH!U$1,0)</f>
        <v>LOTTE</v>
      </c>
      <c r="AE377" s="2" t="str">
        <f>VLOOKUP($A377,MA_KH!$A:$V,MA_KH!V$1,0)</f>
        <v>CÔNG TY CỔ PHẦN TRUNG TÂM THƯƠNG MẠI LOTTE VIỆT NAM</v>
      </c>
      <c r="AF377" s="2" t="str">
        <f>VLOOKUP($A377,MA_KH!$A:$V,MA_KH!H$1,0)</f>
        <v>SG011</v>
      </c>
      <c r="AG377" s="96">
        <f>VALUE(Table1[[#This Row],[Số hóa đơn]])</f>
        <v>2299</v>
      </c>
      <c r="AH377" s="94" t="e">
        <f>_xlfn.XLOOKUP(Table1[[#This Row],[Column1]],CTTT_Lotte!R:R,CTTT_Lotte!O:O)</f>
        <v>#N/A</v>
      </c>
    </row>
    <row r="378" spans="1:34" ht="25.5" customHeight="1" x14ac:dyDescent="0.2">
      <c r="A378" s="29" t="s">
        <v>10299</v>
      </c>
      <c r="B378" s="29" t="s">
        <v>355</v>
      </c>
      <c r="C378" s="35">
        <v>46092</v>
      </c>
      <c r="D378" s="29" t="s">
        <v>11265</v>
      </c>
      <c r="E378" s="35">
        <v>46090</v>
      </c>
      <c r="F378" s="29">
        <v>2079</v>
      </c>
      <c r="G378" s="29" t="s">
        <v>11240</v>
      </c>
      <c r="H378" s="36">
        <v>2127859</v>
      </c>
      <c r="I378" s="59">
        <v>0</v>
      </c>
      <c r="J378" s="36">
        <v>170229</v>
      </c>
      <c r="K378" s="36">
        <v>2298088</v>
      </c>
      <c r="L378" s="7" t="s">
        <v>11005</v>
      </c>
      <c r="M378" s="6">
        <v>46092</v>
      </c>
      <c r="O378" s="33">
        <f>IF(Table1[[#This Row],[Phân loại]]="Tồn đầu kỳ",Table1[[#This Row],[Tổng giá trị]],0)</f>
        <v>0</v>
      </c>
      <c r="P378" s="7">
        <f>IF(Table1[[#This Row],[Số còn phải thu ĐK]]&lt;&gt;0,0,IF(Table1[[#This Row],[Phân loại]]="Bán hàng",Table1[[#This Row],[Tổng giá trị]],-Table1[[#This Row],[Tổng giá trị]]))</f>
        <v>-2298088</v>
      </c>
      <c r="Q378" s="33">
        <f t="shared" si="153"/>
        <v>-2298088</v>
      </c>
      <c r="R378" s="7">
        <f>Table1[[#This Row],[Số còn phải thu ĐK]]+Table1[[#This Row],[Giá Trị HD sau CK]]-Table1[[#This Row],[Số tiền đã thu]]</f>
        <v>0</v>
      </c>
      <c r="S378" s="6">
        <f>IF(Table1[[#This Row],[Ngày hóa đơn]]&lt;&gt;"",Table1[[#This Row],[Ngày hóa đơn]],IF(Table1[[#This Row],[Ngày hạch toán]]&lt;&gt;"",Table1[[#This Row],[Ngày hạch toán]],""))</f>
        <v>46090</v>
      </c>
      <c r="T378" s="7"/>
      <c r="U378" s="6">
        <f>IF(Table1[[#This Row],[Ngày tính CN]]="","",S378+T378)</f>
        <v>46090</v>
      </c>
      <c r="V378" s="33">
        <f ca="1">IF(Table1[[#This Row],[Hạn thanh toán]]="","",IF((U378-NOW())&lt;0,0,(U378-NOW())))</f>
        <v>0</v>
      </c>
      <c r="W378" s="33"/>
      <c r="X378" s="33" t="str">
        <f t="shared" ca="1" si="154"/>
        <v/>
      </c>
      <c r="Y378" s="2" t="str">
        <f t="shared" si="155"/>
        <v>Đã thanh toán</v>
      </c>
      <c r="Z378" s="46">
        <f t="shared" si="158"/>
        <v>46090</v>
      </c>
      <c r="AA378" s="46">
        <f t="shared" si="159"/>
        <v>46092</v>
      </c>
      <c r="AD378" s="2" t="str">
        <f>VLOOKUP($A378,MA_KH!$A:$V,MA_KH!U$1,0)</f>
        <v>LOTTE</v>
      </c>
      <c r="AE378" s="2" t="str">
        <f>VLOOKUP($A378,MA_KH!$A:$V,MA_KH!V$1,0)</f>
        <v>CÔNG TY CỔ PHẦN TRUNG TÂM THƯƠNG MẠI LOTTE VIỆT NAM</v>
      </c>
      <c r="AF378" s="2" t="str">
        <f>VLOOKUP($A378,MA_KH!$A:$V,MA_KH!H$1,0)</f>
        <v>SG011</v>
      </c>
      <c r="AG378" s="96">
        <f>VALUE(Table1[[#This Row],[Số hóa đơn]])</f>
        <v>2079</v>
      </c>
      <c r="AH378" s="94" t="e">
        <f>_xlfn.XLOOKUP(Table1[[#This Row],[Column1]],CTTT_Lotte!R:R,CTTT_Lotte!O:O)</f>
        <v>#N/A</v>
      </c>
    </row>
    <row r="379" spans="1:34" ht="25.5" hidden="1" customHeight="1" x14ac:dyDescent="0.2">
      <c r="A379" s="29" t="s">
        <v>10288</v>
      </c>
      <c r="B379" s="29" t="s">
        <v>683</v>
      </c>
      <c r="C379" s="35">
        <v>46093</v>
      </c>
      <c r="D379" s="29" t="s">
        <v>11266</v>
      </c>
      <c r="E379" s="35">
        <v>46092</v>
      </c>
      <c r="F379" s="29">
        <v>18402</v>
      </c>
      <c r="G379" s="29" t="s">
        <v>11267</v>
      </c>
      <c r="H379" s="36">
        <v>2684955</v>
      </c>
      <c r="I379" s="59">
        <v>0</v>
      </c>
      <c r="J379" s="36">
        <v>214796</v>
      </c>
      <c r="K379" s="36">
        <v>2899751</v>
      </c>
      <c r="L379" s="7" t="s">
        <v>11004</v>
      </c>
      <c r="O379" s="33">
        <f>IF(Table1[[#This Row],[Phân loại]]="Tồn đầu kỳ",Table1[[#This Row],[Tổng giá trị]],0)</f>
        <v>0</v>
      </c>
      <c r="P379" s="7">
        <f>IF(Table1[[#This Row],[Số còn phải thu ĐK]]&lt;&gt;0,0,IF(Table1[[#This Row],[Phân loại]]="Bán hàng",Table1[[#This Row],[Tổng giá trị]],-Table1[[#This Row],[Tổng giá trị]]))</f>
        <v>2899751</v>
      </c>
      <c r="Q379" s="33">
        <f t="shared" ref="Q379:Q410" si="160">IF(M379&lt;&gt;"",IF(O379&lt;&gt;0,O379,P379),0)</f>
        <v>0</v>
      </c>
      <c r="R379" s="7">
        <f>Table1[[#This Row],[Số còn phải thu ĐK]]+Table1[[#This Row],[Giá Trị HD sau CK]]-Table1[[#This Row],[Số tiền đã thu]]</f>
        <v>2899751</v>
      </c>
      <c r="S379" s="6">
        <f>IF(Table1[[#This Row],[Ngày hóa đơn]]&lt;&gt;"",Table1[[#This Row],[Ngày hóa đơn]],IF(Table1[[#This Row],[Ngày hạch toán]]&lt;&gt;"",Table1[[#This Row],[Ngày hạch toán]],""))</f>
        <v>46092</v>
      </c>
      <c r="T379" s="7"/>
      <c r="U379" s="6">
        <f>IF(Table1[[#This Row],[Ngày tính CN]]="","",S379+T379)</f>
        <v>46092</v>
      </c>
      <c r="V379" s="33">
        <f ca="1">IF(Table1[[#This Row],[Hạn thanh toán]]="","",IF((U379-NOW())&lt;0,0,(U379-NOW())))</f>
        <v>0</v>
      </c>
      <c r="W379" s="33"/>
      <c r="X379" s="33">
        <f t="shared" ref="X379:X410" ca="1" si="161">IF(OR(U379="",R379=0),"",IF((U379-NOW())&lt;0,-(U379-NOW()),0))</f>
        <v>136.58894293981575</v>
      </c>
      <c r="Y379" s="2" t="str">
        <f t="shared" ref="Y379:Y410" ca="1" si="162">IF(R379=0,"Đã thanh toán",IF(X379="","",IF(X379&lt;=0,"Chưa đến hạn thanh toán",IF(X379&lt;=30,"Nợ quá hạn 30 ngày",IF(X379&lt;=60,"Nợ quá hạn từ 30 ngày đến 60 ngày",IF(X379&lt;=90,"Nợ quá hạn từ 60 ngày đến 90 ngày",IF(X379&lt;=120,"Nợ quá hạn từ 90 ngày đến 120 ngày","Nợ quá hạn hơn 120 ngày có khả năng mất thanh toán")))))))</f>
        <v>Nợ quá hạn hơn 120 ngày có khả năng mất thanh toán</v>
      </c>
      <c r="Z379" s="46">
        <f t="shared" si="158"/>
        <v>46092</v>
      </c>
      <c r="AA379" s="46" t="str">
        <f t="shared" si="159"/>
        <v/>
      </c>
      <c r="AD379" s="2" t="str">
        <f>VLOOKUP($A379,MA_KH!$A:$V,MA_KH!U$1,0)</f>
        <v>LOTTE</v>
      </c>
      <c r="AE379" s="2" t="str">
        <f>VLOOKUP($A379,MA_KH!$A:$V,MA_KH!V$1,0)</f>
        <v>CÔNG TY CỔ PHẦN TRUNG TÂM THƯƠNG MẠI LOTTE VIỆT NAM</v>
      </c>
      <c r="AF379" s="2" t="str">
        <f>VLOOKUP($A379,MA_KH!$A:$V,MA_KH!H$1,0)</f>
        <v>SG011</v>
      </c>
      <c r="AG379" s="96">
        <f>VALUE(Table1[[#This Row],[Số hóa đơn]])</f>
        <v>18402</v>
      </c>
      <c r="AH379" s="94">
        <f>_xlfn.XLOOKUP(Table1[[#This Row],[Column1]],CTTT_Lotte!R:R,CTTT_Lotte!O:O)</f>
        <v>46141</v>
      </c>
    </row>
    <row r="380" spans="1:34" ht="25.5" hidden="1" customHeight="1" x14ac:dyDescent="0.2">
      <c r="A380" s="29" t="s">
        <v>10299</v>
      </c>
      <c r="B380" s="29" t="s">
        <v>355</v>
      </c>
      <c r="C380" s="35">
        <v>46093</v>
      </c>
      <c r="D380" s="29" t="s">
        <v>11268</v>
      </c>
      <c r="E380" s="35">
        <v>46092</v>
      </c>
      <c r="F380" s="29">
        <v>18403</v>
      </c>
      <c r="G380" s="29" t="s">
        <v>11269</v>
      </c>
      <c r="H380" s="36">
        <v>583055</v>
      </c>
      <c r="I380" s="59">
        <v>0</v>
      </c>
      <c r="J380" s="36">
        <v>46644</v>
      </c>
      <c r="K380" s="36">
        <v>629699</v>
      </c>
      <c r="L380" s="7" t="s">
        <v>11004</v>
      </c>
      <c r="O380" s="33">
        <f>IF(Table1[[#This Row],[Phân loại]]="Tồn đầu kỳ",Table1[[#This Row],[Tổng giá trị]],0)</f>
        <v>0</v>
      </c>
      <c r="P380" s="7">
        <f>IF(Table1[[#This Row],[Số còn phải thu ĐK]]&lt;&gt;0,0,IF(Table1[[#This Row],[Phân loại]]="Bán hàng",Table1[[#This Row],[Tổng giá trị]],-Table1[[#This Row],[Tổng giá trị]]))</f>
        <v>629699</v>
      </c>
      <c r="Q380" s="33">
        <f t="shared" si="160"/>
        <v>0</v>
      </c>
      <c r="R380" s="7">
        <f>Table1[[#This Row],[Số còn phải thu ĐK]]+Table1[[#This Row],[Giá Trị HD sau CK]]-Table1[[#This Row],[Số tiền đã thu]]</f>
        <v>629699</v>
      </c>
      <c r="S380" s="6">
        <f>IF(Table1[[#This Row],[Ngày hóa đơn]]&lt;&gt;"",Table1[[#This Row],[Ngày hóa đơn]],IF(Table1[[#This Row],[Ngày hạch toán]]&lt;&gt;"",Table1[[#This Row],[Ngày hạch toán]],""))</f>
        <v>46092</v>
      </c>
      <c r="T380" s="7"/>
      <c r="U380" s="6">
        <f>IF(Table1[[#This Row],[Ngày tính CN]]="","",S380+T380)</f>
        <v>46092</v>
      </c>
      <c r="V380" s="33">
        <f ca="1">IF(Table1[[#This Row],[Hạn thanh toán]]="","",IF((U380-NOW())&lt;0,0,(U380-NOW())))</f>
        <v>0</v>
      </c>
      <c r="W380" s="33"/>
      <c r="X380" s="33">
        <f t="shared" ca="1" si="161"/>
        <v>136.58894293981575</v>
      </c>
      <c r="Y380" s="2" t="str">
        <f t="shared" ca="1" si="162"/>
        <v>Nợ quá hạn hơn 120 ngày có khả năng mất thanh toán</v>
      </c>
      <c r="Z380" s="46">
        <f t="shared" si="158"/>
        <v>46092</v>
      </c>
      <c r="AA380" s="46" t="str">
        <f t="shared" si="159"/>
        <v/>
      </c>
      <c r="AD380" s="2" t="str">
        <f>VLOOKUP($A380,MA_KH!$A:$V,MA_KH!U$1,0)</f>
        <v>LOTTE</v>
      </c>
      <c r="AE380" s="2" t="str">
        <f>VLOOKUP($A380,MA_KH!$A:$V,MA_KH!V$1,0)</f>
        <v>CÔNG TY CỔ PHẦN TRUNG TÂM THƯƠNG MẠI LOTTE VIỆT NAM</v>
      </c>
      <c r="AF380" s="2" t="str">
        <f>VLOOKUP($A380,MA_KH!$A:$V,MA_KH!H$1,0)</f>
        <v>SG011</v>
      </c>
      <c r="AG380" s="96">
        <f>VALUE(Table1[[#This Row],[Số hóa đơn]])</f>
        <v>18403</v>
      </c>
      <c r="AH380" s="94">
        <f>_xlfn.XLOOKUP(Table1[[#This Row],[Column1]],CTTT_Lotte!R:R,CTTT_Lotte!O:O)</f>
        <v>46141</v>
      </c>
    </row>
    <row r="381" spans="1:34" ht="25.5" hidden="1" customHeight="1" x14ac:dyDescent="0.2">
      <c r="A381" s="29" t="s">
        <v>10289</v>
      </c>
      <c r="B381" s="29" t="s">
        <v>752</v>
      </c>
      <c r="C381" s="35">
        <v>46093</v>
      </c>
      <c r="D381" s="29" t="s">
        <v>11270</v>
      </c>
      <c r="E381" s="35">
        <v>46092</v>
      </c>
      <c r="F381" s="29">
        <v>18404</v>
      </c>
      <c r="G381" s="29" t="s">
        <v>11271</v>
      </c>
      <c r="H381" s="36">
        <v>2381320</v>
      </c>
      <c r="I381" s="59">
        <v>0</v>
      </c>
      <c r="J381" s="36">
        <v>190506</v>
      </c>
      <c r="K381" s="36">
        <v>2571826</v>
      </c>
      <c r="L381" s="7" t="s">
        <v>11004</v>
      </c>
      <c r="O381" s="33">
        <f>IF(Table1[[#This Row],[Phân loại]]="Tồn đầu kỳ",Table1[[#This Row],[Tổng giá trị]],0)</f>
        <v>0</v>
      </c>
      <c r="P381" s="7">
        <f>IF(Table1[[#This Row],[Số còn phải thu ĐK]]&lt;&gt;0,0,IF(Table1[[#This Row],[Phân loại]]="Bán hàng",Table1[[#This Row],[Tổng giá trị]],-Table1[[#This Row],[Tổng giá trị]]))</f>
        <v>2571826</v>
      </c>
      <c r="Q381" s="33">
        <f t="shared" si="160"/>
        <v>0</v>
      </c>
      <c r="R381" s="7">
        <f>Table1[[#This Row],[Số còn phải thu ĐK]]+Table1[[#This Row],[Giá Trị HD sau CK]]-Table1[[#This Row],[Số tiền đã thu]]</f>
        <v>2571826</v>
      </c>
      <c r="S381" s="6">
        <f>IF(Table1[[#This Row],[Ngày hóa đơn]]&lt;&gt;"",Table1[[#This Row],[Ngày hóa đơn]],IF(Table1[[#This Row],[Ngày hạch toán]]&lt;&gt;"",Table1[[#This Row],[Ngày hạch toán]],""))</f>
        <v>46092</v>
      </c>
      <c r="T381" s="7"/>
      <c r="U381" s="6">
        <f>IF(Table1[[#This Row],[Ngày tính CN]]="","",S381+T381)</f>
        <v>46092</v>
      </c>
      <c r="V381" s="33">
        <f ca="1">IF(Table1[[#This Row],[Hạn thanh toán]]="","",IF((U381-NOW())&lt;0,0,(U381-NOW())))</f>
        <v>0</v>
      </c>
      <c r="W381" s="33"/>
      <c r="X381" s="33">
        <f t="shared" ca="1" si="161"/>
        <v>136.58894293981575</v>
      </c>
      <c r="Y381" s="2" t="str">
        <f t="shared" ca="1" si="162"/>
        <v>Nợ quá hạn hơn 120 ngày có khả năng mất thanh toán</v>
      </c>
      <c r="Z381" s="46">
        <f t="shared" si="158"/>
        <v>46092</v>
      </c>
      <c r="AA381" s="46" t="str">
        <f t="shared" si="159"/>
        <v/>
      </c>
      <c r="AD381" s="2" t="str">
        <f>VLOOKUP($A381,MA_KH!$A:$V,MA_KH!U$1,0)</f>
        <v>LOTTE</v>
      </c>
      <c r="AE381" s="2" t="str">
        <f>VLOOKUP($A381,MA_KH!$A:$V,MA_KH!V$1,0)</f>
        <v>CÔNG TY CỔ PHẦN TRUNG TÂM THƯƠNG MẠI LOTTE VIỆT NAM</v>
      </c>
      <c r="AF381" s="2" t="str">
        <f>VLOOKUP($A381,MA_KH!$A:$V,MA_KH!H$1,0)</f>
        <v>SG011</v>
      </c>
      <c r="AG381" s="96">
        <f>VALUE(Table1[[#This Row],[Số hóa đơn]])</f>
        <v>18404</v>
      </c>
      <c r="AH381" s="94">
        <f>_xlfn.XLOOKUP(Table1[[#This Row],[Column1]],CTTT_Lotte!R:R,CTTT_Lotte!O:O)</f>
        <v>46153</v>
      </c>
    </row>
    <row r="382" spans="1:34" ht="25.5" hidden="1" customHeight="1" x14ac:dyDescent="0.2">
      <c r="A382" s="29" t="s">
        <v>10286</v>
      </c>
      <c r="B382" s="29" t="s">
        <v>616</v>
      </c>
      <c r="C382" s="35">
        <v>46093</v>
      </c>
      <c r="D382" s="29" t="s">
        <v>11272</v>
      </c>
      <c r="E382" s="35">
        <v>46093</v>
      </c>
      <c r="F382" s="29">
        <v>18443</v>
      </c>
      <c r="G382" s="29" t="s">
        <v>11273</v>
      </c>
      <c r="H382" s="36">
        <v>1166110</v>
      </c>
      <c r="I382" s="59">
        <v>0</v>
      </c>
      <c r="J382" s="36">
        <v>93289</v>
      </c>
      <c r="K382" s="36">
        <v>1259399</v>
      </c>
      <c r="L382" s="7" t="s">
        <v>11004</v>
      </c>
      <c r="O382" s="33">
        <f>IF(Table1[[#This Row],[Phân loại]]="Tồn đầu kỳ",Table1[[#This Row],[Tổng giá trị]],0)</f>
        <v>0</v>
      </c>
      <c r="P382" s="7">
        <f>IF(Table1[[#This Row],[Số còn phải thu ĐK]]&lt;&gt;0,0,IF(Table1[[#This Row],[Phân loại]]="Bán hàng",Table1[[#This Row],[Tổng giá trị]],-Table1[[#This Row],[Tổng giá trị]]))</f>
        <v>1259399</v>
      </c>
      <c r="Q382" s="33">
        <f t="shared" si="160"/>
        <v>0</v>
      </c>
      <c r="R382" s="7">
        <f>Table1[[#This Row],[Số còn phải thu ĐK]]+Table1[[#This Row],[Giá Trị HD sau CK]]-Table1[[#This Row],[Số tiền đã thu]]</f>
        <v>1259399</v>
      </c>
      <c r="S382" s="6">
        <f>IF(Table1[[#This Row],[Ngày hóa đơn]]&lt;&gt;"",Table1[[#This Row],[Ngày hóa đơn]],IF(Table1[[#This Row],[Ngày hạch toán]]&lt;&gt;"",Table1[[#This Row],[Ngày hạch toán]],""))</f>
        <v>46093</v>
      </c>
      <c r="T382" s="7"/>
      <c r="U382" s="6">
        <f>IF(Table1[[#This Row],[Ngày tính CN]]="","",S382+T382)</f>
        <v>46093</v>
      </c>
      <c r="V382" s="33">
        <f ca="1">IF(Table1[[#This Row],[Hạn thanh toán]]="","",IF((U382-NOW())&lt;0,0,(U382-NOW())))</f>
        <v>0</v>
      </c>
      <c r="W382" s="33"/>
      <c r="X382" s="33">
        <f t="shared" ca="1" si="161"/>
        <v>135.58894293981575</v>
      </c>
      <c r="Y382" s="2" t="str">
        <f t="shared" ca="1" si="162"/>
        <v>Nợ quá hạn hơn 120 ngày có khả năng mất thanh toán</v>
      </c>
      <c r="Z382" s="46">
        <f t="shared" si="158"/>
        <v>46093</v>
      </c>
      <c r="AA382" s="46" t="str">
        <f t="shared" si="159"/>
        <v/>
      </c>
      <c r="AD382" s="2" t="str">
        <f>VLOOKUP($A382,MA_KH!$A:$V,MA_KH!U$1,0)</f>
        <v>LOTTE</v>
      </c>
      <c r="AE382" s="2" t="str">
        <f>VLOOKUP($A382,MA_KH!$A:$V,MA_KH!V$1,0)</f>
        <v>CÔNG TY CỔ PHẦN TRUNG TÂM THƯƠNG MẠI LOTTE VIỆT NAM</v>
      </c>
      <c r="AF382" s="2" t="str">
        <f>VLOOKUP($A382,MA_KH!$A:$V,MA_KH!H$1,0)</f>
        <v>SG002</v>
      </c>
      <c r="AG382" s="96">
        <f>VALUE(Table1[[#This Row],[Số hóa đơn]])</f>
        <v>18443</v>
      </c>
      <c r="AH382" s="94">
        <f>_xlfn.XLOOKUP(Table1[[#This Row],[Column1]],CTTT_Lotte!R:R,CTTT_Lotte!O:O)</f>
        <v>46141</v>
      </c>
    </row>
    <row r="383" spans="1:34" ht="25.5" hidden="1" customHeight="1" x14ac:dyDescent="0.2">
      <c r="A383" s="29" t="s">
        <v>10286</v>
      </c>
      <c r="B383" s="29" t="s">
        <v>616</v>
      </c>
      <c r="C383" s="35">
        <v>46093</v>
      </c>
      <c r="D383" s="29" t="s">
        <v>11274</v>
      </c>
      <c r="E383" s="35">
        <v>46093</v>
      </c>
      <c r="F383" s="29">
        <v>18444</v>
      </c>
      <c r="G383" s="29" t="s">
        <v>11275</v>
      </c>
      <c r="H383" s="36">
        <v>595330</v>
      </c>
      <c r="I383" s="59">
        <v>0</v>
      </c>
      <c r="J383" s="36">
        <v>47626</v>
      </c>
      <c r="K383" s="36">
        <v>642956</v>
      </c>
      <c r="L383" s="7" t="s">
        <v>11004</v>
      </c>
      <c r="O383" s="33">
        <f>IF(Table1[[#This Row],[Phân loại]]="Tồn đầu kỳ",Table1[[#This Row],[Tổng giá trị]],0)</f>
        <v>0</v>
      </c>
      <c r="P383" s="7">
        <f>IF(Table1[[#This Row],[Số còn phải thu ĐK]]&lt;&gt;0,0,IF(Table1[[#This Row],[Phân loại]]="Bán hàng",Table1[[#This Row],[Tổng giá trị]],-Table1[[#This Row],[Tổng giá trị]]))</f>
        <v>642956</v>
      </c>
      <c r="Q383" s="33">
        <f t="shared" si="160"/>
        <v>0</v>
      </c>
      <c r="R383" s="7">
        <f>Table1[[#This Row],[Số còn phải thu ĐK]]+Table1[[#This Row],[Giá Trị HD sau CK]]-Table1[[#This Row],[Số tiền đã thu]]</f>
        <v>642956</v>
      </c>
      <c r="S383" s="6">
        <f>IF(Table1[[#This Row],[Ngày hóa đơn]]&lt;&gt;"",Table1[[#This Row],[Ngày hóa đơn]],IF(Table1[[#This Row],[Ngày hạch toán]]&lt;&gt;"",Table1[[#This Row],[Ngày hạch toán]],""))</f>
        <v>46093</v>
      </c>
      <c r="T383" s="7"/>
      <c r="U383" s="6">
        <f>IF(Table1[[#This Row],[Ngày tính CN]]="","",S383+T383)</f>
        <v>46093</v>
      </c>
      <c r="V383" s="33">
        <f ca="1">IF(Table1[[#This Row],[Hạn thanh toán]]="","",IF((U383-NOW())&lt;0,0,(U383-NOW())))</f>
        <v>0</v>
      </c>
      <c r="W383" s="33"/>
      <c r="X383" s="33">
        <f t="shared" ca="1" si="161"/>
        <v>135.58894293981575</v>
      </c>
      <c r="Y383" s="2" t="str">
        <f t="shared" ca="1" si="162"/>
        <v>Nợ quá hạn hơn 120 ngày có khả năng mất thanh toán</v>
      </c>
      <c r="Z383" s="46">
        <f t="shared" si="158"/>
        <v>46093</v>
      </c>
      <c r="AA383" s="46" t="str">
        <f t="shared" si="159"/>
        <v/>
      </c>
      <c r="AD383" s="2" t="str">
        <f>VLOOKUP($A383,MA_KH!$A:$V,MA_KH!U$1,0)</f>
        <v>LOTTE</v>
      </c>
      <c r="AE383" s="2" t="str">
        <f>VLOOKUP($A383,MA_KH!$A:$V,MA_KH!V$1,0)</f>
        <v>CÔNG TY CỔ PHẦN TRUNG TÂM THƯƠNG MẠI LOTTE VIỆT NAM</v>
      </c>
      <c r="AF383" s="2" t="str">
        <f>VLOOKUP($A383,MA_KH!$A:$V,MA_KH!H$1,0)</f>
        <v>SG002</v>
      </c>
      <c r="AG383" s="96">
        <f>VALUE(Table1[[#This Row],[Số hóa đơn]])</f>
        <v>18444</v>
      </c>
      <c r="AH383" s="94">
        <f>_xlfn.XLOOKUP(Table1[[#This Row],[Column1]],CTTT_Lotte!R:R,CTTT_Lotte!O:O)</f>
        <v>46141</v>
      </c>
    </row>
    <row r="384" spans="1:34" ht="25.5" customHeight="1" x14ac:dyDescent="0.2">
      <c r="A384" s="29" t="s">
        <v>10301</v>
      </c>
      <c r="B384" s="29" t="s">
        <v>463</v>
      </c>
      <c r="C384" s="35">
        <v>46093</v>
      </c>
      <c r="D384" s="29" t="s">
        <v>11276</v>
      </c>
      <c r="E384" s="35">
        <v>46093</v>
      </c>
      <c r="F384" s="29">
        <v>2009</v>
      </c>
      <c r="G384" s="29" t="s">
        <v>11239</v>
      </c>
      <c r="H384" s="36">
        <v>802358</v>
      </c>
      <c r="I384" s="59">
        <v>0</v>
      </c>
      <c r="J384" s="36">
        <v>80236</v>
      </c>
      <c r="K384" s="36">
        <v>882594</v>
      </c>
      <c r="L384" s="7" t="s">
        <v>11005</v>
      </c>
      <c r="M384" s="6">
        <v>46092</v>
      </c>
      <c r="O384" s="33">
        <f>IF(Table1[[#This Row],[Phân loại]]="Tồn đầu kỳ",Table1[[#This Row],[Tổng giá trị]],0)</f>
        <v>0</v>
      </c>
      <c r="P384" s="7">
        <f>IF(Table1[[#This Row],[Số còn phải thu ĐK]]&lt;&gt;0,0,IF(Table1[[#This Row],[Phân loại]]="Bán hàng",Table1[[#This Row],[Tổng giá trị]],-Table1[[#This Row],[Tổng giá trị]]))</f>
        <v>-882594</v>
      </c>
      <c r="Q384" s="33">
        <f t="shared" si="160"/>
        <v>-882594</v>
      </c>
      <c r="R384" s="7">
        <f>Table1[[#This Row],[Số còn phải thu ĐK]]+Table1[[#This Row],[Giá Trị HD sau CK]]-Table1[[#This Row],[Số tiền đã thu]]</f>
        <v>0</v>
      </c>
      <c r="S384" s="6">
        <f>IF(Table1[[#This Row],[Ngày hóa đơn]]&lt;&gt;"",Table1[[#This Row],[Ngày hóa đơn]],IF(Table1[[#This Row],[Ngày hạch toán]]&lt;&gt;"",Table1[[#This Row],[Ngày hạch toán]],""))</f>
        <v>46093</v>
      </c>
      <c r="T384" s="7"/>
      <c r="U384" s="6">
        <f>IF(Table1[[#This Row],[Ngày tính CN]]="","",S384+T384)</f>
        <v>46093</v>
      </c>
      <c r="V384" s="33">
        <f ca="1">IF(Table1[[#This Row],[Hạn thanh toán]]="","",IF((U384-NOW())&lt;0,0,(U384-NOW())))</f>
        <v>0</v>
      </c>
      <c r="W384" s="33"/>
      <c r="X384" s="33" t="str">
        <f t="shared" ca="1" si="161"/>
        <v/>
      </c>
      <c r="Y384" s="2" t="str">
        <f t="shared" si="162"/>
        <v>Đã thanh toán</v>
      </c>
      <c r="Z384" s="46">
        <f t="shared" si="158"/>
        <v>46093</v>
      </c>
      <c r="AA384" s="46">
        <f t="shared" si="159"/>
        <v>46092</v>
      </c>
      <c r="AD384" s="2" t="str">
        <f>VLOOKUP($A384,MA_KH!$A:$V,MA_KH!U$1,0)</f>
        <v>LOTTE</v>
      </c>
      <c r="AE384" s="2" t="str">
        <f>VLOOKUP($A384,MA_KH!$A:$V,MA_KH!V$1,0)</f>
        <v>CÔNG TY CỔ PHẦN TRUNG TÂM THƯƠNG MẠI LOTTE VIỆT NAM</v>
      </c>
      <c r="AF384" s="2" t="str">
        <f>VLOOKUP($A384,MA_KH!$A:$V,MA_KH!H$1,0)</f>
        <v>SG002</v>
      </c>
      <c r="AG384" s="96">
        <f>VALUE(Table1[[#This Row],[Số hóa đơn]])</f>
        <v>2009</v>
      </c>
      <c r="AH384" s="94" t="e">
        <f>_xlfn.XLOOKUP(Table1[[#This Row],[Column1]],CTTT_Lotte!R:R,CTTT_Lotte!O:O)</f>
        <v>#N/A</v>
      </c>
    </row>
    <row r="385" spans="1:34" ht="25.5" customHeight="1" x14ac:dyDescent="0.2">
      <c r="A385" s="29" t="s">
        <v>10301</v>
      </c>
      <c r="B385" s="29" t="s">
        <v>463</v>
      </c>
      <c r="C385" s="35">
        <v>46093</v>
      </c>
      <c r="D385" s="29" t="s">
        <v>11276</v>
      </c>
      <c r="E385" s="35">
        <v>46093</v>
      </c>
      <c r="F385" s="29">
        <v>2277</v>
      </c>
      <c r="G385" s="29" t="s">
        <v>11240</v>
      </c>
      <c r="H385" s="36">
        <v>2674527</v>
      </c>
      <c r="I385" s="59">
        <v>0</v>
      </c>
      <c r="J385" s="36">
        <v>213962</v>
      </c>
      <c r="K385" s="36">
        <v>2888489</v>
      </c>
      <c r="L385" s="7" t="s">
        <v>11005</v>
      </c>
      <c r="M385" s="6">
        <v>46092</v>
      </c>
      <c r="O385" s="33">
        <f>IF(Table1[[#This Row],[Phân loại]]="Tồn đầu kỳ",Table1[[#This Row],[Tổng giá trị]],0)</f>
        <v>0</v>
      </c>
      <c r="P385" s="7">
        <f>IF(Table1[[#This Row],[Số còn phải thu ĐK]]&lt;&gt;0,0,IF(Table1[[#This Row],[Phân loại]]="Bán hàng",Table1[[#This Row],[Tổng giá trị]],-Table1[[#This Row],[Tổng giá trị]]))</f>
        <v>-2888489</v>
      </c>
      <c r="Q385" s="33">
        <f t="shared" si="160"/>
        <v>-2888489</v>
      </c>
      <c r="R385" s="7">
        <f>Table1[[#This Row],[Số còn phải thu ĐK]]+Table1[[#This Row],[Giá Trị HD sau CK]]-Table1[[#This Row],[Số tiền đã thu]]</f>
        <v>0</v>
      </c>
      <c r="S385" s="6">
        <f>IF(Table1[[#This Row],[Ngày hóa đơn]]&lt;&gt;"",Table1[[#This Row],[Ngày hóa đơn]],IF(Table1[[#This Row],[Ngày hạch toán]]&lt;&gt;"",Table1[[#This Row],[Ngày hạch toán]],""))</f>
        <v>46093</v>
      </c>
      <c r="T385" s="7"/>
      <c r="U385" s="6">
        <f>IF(Table1[[#This Row],[Ngày tính CN]]="","",S385+T385)</f>
        <v>46093</v>
      </c>
      <c r="V385" s="33">
        <f ca="1">IF(Table1[[#This Row],[Hạn thanh toán]]="","",IF((U385-NOW())&lt;0,0,(U385-NOW())))</f>
        <v>0</v>
      </c>
      <c r="W385" s="33"/>
      <c r="X385" s="33" t="str">
        <f t="shared" ca="1" si="161"/>
        <v/>
      </c>
      <c r="Y385" s="2" t="str">
        <f t="shared" si="162"/>
        <v>Đã thanh toán</v>
      </c>
      <c r="Z385" s="46">
        <f t="shared" si="158"/>
        <v>46093</v>
      </c>
      <c r="AA385" s="46">
        <f t="shared" si="159"/>
        <v>46092</v>
      </c>
      <c r="AD385" s="2" t="str">
        <f>VLOOKUP($A385,MA_KH!$A:$V,MA_KH!U$1,0)</f>
        <v>LOTTE</v>
      </c>
      <c r="AE385" s="2" t="str">
        <f>VLOOKUP($A385,MA_KH!$A:$V,MA_KH!V$1,0)</f>
        <v>CÔNG TY CỔ PHẦN TRUNG TÂM THƯƠNG MẠI LOTTE VIỆT NAM</v>
      </c>
      <c r="AF385" s="2" t="str">
        <f>VLOOKUP($A385,MA_KH!$A:$V,MA_KH!H$1,0)</f>
        <v>SG002</v>
      </c>
      <c r="AG385" s="96">
        <f>VALUE(Table1[[#This Row],[Số hóa đơn]])</f>
        <v>2277</v>
      </c>
      <c r="AH385" s="94" t="e">
        <f>_xlfn.XLOOKUP(Table1[[#This Row],[Column1]],CTTT_Lotte!R:R,CTTT_Lotte!O:O)</f>
        <v>#N/A</v>
      </c>
    </row>
    <row r="386" spans="1:34" ht="25.5" customHeight="1" x14ac:dyDescent="0.2">
      <c r="A386" s="29" t="s">
        <v>10288</v>
      </c>
      <c r="B386" s="29" t="s">
        <v>683</v>
      </c>
      <c r="C386" s="35">
        <v>46093</v>
      </c>
      <c r="D386" s="29" t="s">
        <v>11277</v>
      </c>
      <c r="E386" s="35">
        <v>46093</v>
      </c>
      <c r="F386" s="29">
        <v>2496</v>
      </c>
      <c r="G386" s="29" t="s">
        <v>11239</v>
      </c>
      <c r="H386" s="36">
        <v>171884</v>
      </c>
      <c r="I386" s="59">
        <v>0</v>
      </c>
      <c r="J386" s="36">
        <v>17188</v>
      </c>
      <c r="K386" s="36">
        <v>189072</v>
      </c>
      <c r="L386" s="7" t="s">
        <v>11005</v>
      </c>
      <c r="M386" s="6">
        <v>46092</v>
      </c>
      <c r="O386" s="33">
        <f>IF(Table1[[#This Row],[Phân loại]]="Tồn đầu kỳ",Table1[[#This Row],[Tổng giá trị]],0)</f>
        <v>0</v>
      </c>
      <c r="P386" s="7">
        <f>IF(Table1[[#This Row],[Số còn phải thu ĐK]]&lt;&gt;0,0,IF(Table1[[#This Row],[Phân loại]]="Bán hàng",Table1[[#This Row],[Tổng giá trị]],-Table1[[#This Row],[Tổng giá trị]]))</f>
        <v>-189072</v>
      </c>
      <c r="Q386" s="33">
        <f t="shared" si="160"/>
        <v>-189072</v>
      </c>
      <c r="R386" s="7">
        <f>Table1[[#This Row],[Số còn phải thu ĐK]]+Table1[[#This Row],[Giá Trị HD sau CK]]-Table1[[#This Row],[Số tiền đã thu]]</f>
        <v>0</v>
      </c>
      <c r="S386" s="6">
        <f>IF(Table1[[#This Row],[Ngày hóa đơn]]&lt;&gt;"",Table1[[#This Row],[Ngày hóa đơn]],IF(Table1[[#This Row],[Ngày hạch toán]]&lt;&gt;"",Table1[[#This Row],[Ngày hạch toán]],""))</f>
        <v>46093</v>
      </c>
      <c r="T386" s="7"/>
      <c r="U386" s="6">
        <f>IF(Table1[[#This Row],[Ngày tính CN]]="","",S386+T386)</f>
        <v>46093</v>
      </c>
      <c r="V386" s="33">
        <f ca="1">IF(Table1[[#This Row],[Hạn thanh toán]]="","",IF((U386-NOW())&lt;0,0,(U386-NOW())))</f>
        <v>0</v>
      </c>
      <c r="W386" s="33"/>
      <c r="X386" s="33" t="str">
        <f t="shared" ca="1" si="161"/>
        <v/>
      </c>
      <c r="Y386" s="2" t="str">
        <f t="shared" si="162"/>
        <v>Đã thanh toán</v>
      </c>
      <c r="Z386" s="46">
        <f t="shared" si="158"/>
        <v>46093</v>
      </c>
      <c r="AA386" s="46">
        <f t="shared" si="159"/>
        <v>46092</v>
      </c>
      <c r="AD386" s="2" t="str">
        <f>VLOOKUP($A386,MA_KH!$A:$V,MA_KH!U$1,0)</f>
        <v>LOTTE</v>
      </c>
      <c r="AE386" s="2" t="str">
        <f>VLOOKUP($A386,MA_KH!$A:$V,MA_KH!V$1,0)</f>
        <v>CÔNG TY CỔ PHẦN TRUNG TÂM THƯƠNG MẠI LOTTE VIỆT NAM</v>
      </c>
      <c r="AF386" s="2" t="str">
        <f>VLOOKUP($A386,MA_KH!$A:$V,MA_KH!H$1,0)</f>
        <v>SG011</v>
      </c>
      <c r="AG386" s="96">
        <f>VALUE(Table1[[#This Row],[Số hóa đơn]])</f>
        <v>2496</v>
      </c>
      <c r="AH386" s="94" t="e">
        <f>_xlfn.XLOOKUP(Table1[[#This Row],[Column1]],CTTT_Lotte!R:R,CTTT_Lotte!O:O)</f>
        <v>#N/A</v>
      </c>
    </row>
    <row r="387" spans="1:34" ht="25.5" customHeight="1" x14ac:dyDescent="0.2">
      <c r="A387" s="29" t="s">
        <v>10288</v>
      </c>
      <c r="B387" s="29" t="s">
        <v>683</v>
      </c>
      <c r="C387" s="35">
        <v>46093</v>
      </c>
      <c r="D387" s="29" t="s">
        <v>11277</v>
      </c>
      <c r="E387" s="35">
        <v>46093</v>
      </c>
      <c r="F387" s="29">
        <v>2062</v>
      </c>
      <c r="G387" s="29" t="s">
        <v>11240</v>
      </c>
      <c r="H387" s="36">
        <v>572945</v>
      </c>
      <c r="I387" s="59">
        <v>0</v>
      </c>
      <c r="J387" s="36">
        <v>45836</v>
      </c>
      <c r="K387" s="36">
        <v>618781</v>
      </c>
      <c r="L387" s="7" t="s">
        <v>11005</v>
      </c>
      <c r="M387" s="6">
        <v>46092</v>
      </c>
      <c r="O387" s="33">
        <f>IF(Table1[[#This Row],[Phân loại]]="Tồn đầu kỳ",Table1[[#This Row],[Tổng giá trị]],0)</f>
        <v>0</v>
      </c>
      <c r="P387" s="7">
        <f>IF(Table1[[#This Row],[Số còn phải thu ĐK]]&lt;&gt;0,0,IF(Table1[[#This Row],[Phân loại]]="Bán hàng",Table1[[#This Row],[Tổng giá trị]],-Table1[[#This Row],[Tổng giá trị]]))</f>
        <v>-618781</v>
      </c>
      <c r="Q387" s="33">
        <f t="shared" si="160"/>
        <v>-618781</v>
      </c>
      <c r="R387" s="7">
        <f>Table1[[#This Row],[Số còn phải thu ĐK]]+Table1[[#This Row],[Giá Trị HD sau CK]]-Table1[[#This Row],[Số tiền đã thu]]</f>
        <v>0</v>
      </c>
      <c r="S387" s="6">
        <f>IF(Table1[[#This Row],[Ngày hóa đơn]]&lt;&gt;"",Table1[[#This Row],[Ngày hóa đơn]],IF(Table1[[#This Row],[Ngày hạch toán]]&lt;&gt;"",Table1[[#This Row],[Ngày hạch toán]],""))</f>
        <v>46093</v>
      </c>
      <c r="T387" s="7"/>
      <c r="U387" s="6">
        <f>IF(Table1[[#This Row],[Ngày tính CN]]="","",S387+T387)</f>
        <v>46093</v>
      </c>
      <c r="V387" s="33">
        <f ca="1">IF(Table1[[#This Row],[Hạn thanh toán]]="","",IF((U387-NOW())&lt;0,0,(U387-NOW())))</f>
        <v>0</v>
      </c>
      <c r="W387" s="33"/>
      <c r="X387" s="33" t="str">
        <f t="shared" ca="1" si="161"/>
        <v/>
      </c>
      <c r="Y387" s="2" t="str">
        <f t="shared" si="162"/>
        <v>Đã thanh toán</v>
      </c>
      <c r="Z387" s="46">
        <f t="shared" si="158"/>
        <v>46093</v>
      </c>
      <c r="AA387" s="46">
        <f t="shared" si="159"/>
        <v>46092</v>
      </c>
      <c r="AD387" s="2" t="str">
        <f>VLOOKUP($A387,MA_KH!$A:$V,MA_KH!U$1,0)</f>
        <v>LOTTE</v>
      </c>
      <c r="AE387" s="2" t="str">
        <f>VLOOKUP($A387,MA_KH!$A:$V,MA_KH!V$1,0)</f>
        <v>CÔNG TY CỔ PHẦN TRUNG TÂM THƯƠNG MẠI LOTTE VIỆT NAM</v>
      </c>
      <c r="AF387" s="2" t="str">
        <f>VLOOKUP($A387,MA_KH!$A:$V,MA_KH!H$1,0)</f>
        <v>SG011</v>
      </c>
      <c r="AG387" s="96">
        <f>VALUE(Table1[[#This Row],[Số hóa đơn]])</f>
        <v>2062</v>
      </c>
      <c r="AH387" s="94" t="e">
        <f>_xlfn.XLOOKUP(Table1[[#This Row],[Column1]],CTTT_Lotte!R:R,CTTT_Lotte!O:O)</f>
        <v>#N/A</v>
      </c>
    </row>
    <row r="388" spans="1:34" ht="25.5" hidden="1" customHeight="1" x14ac:dyDescent="0.2">
      <c r="A388" s="29" t="s">
        <v>10290</v>
      </c>
      <c r="B388" s="29" t="s">
        <v>750</v>
      </c>
      <c r="C388" s="35">
        <v>46094</v>
      </c>
      <c r="D388" s="29" t="s">
        <v>11278</v>
      </c>
      <c r="E388" s="35">
        <v>46094</v>
      </c>
      <c r="F388" s="29">
        <v>18479</v>
      </c>
      <c r="G388" s="29" t="s">
        <v>11279</v>
      </c>
      <c r="H388" s="36">
        <v>1038675</v>
      </c>
      <c r="I388" s="59">
        <v>0</v>
      </c>
      <c r="J388" s="36">
        <v>83094</v>
      </c>
      <c r="K388" s="36">
        <v>1121769</v>
      </c>
      <c r="L388" s="7" t="s">
        <v>11004</v>
      </c>
      <c r="O388" s="33">
        <f>IF(Table1[[#This Row],[Phân loại]]="Tồn đầu kỳ",Table1[[#This Row],[Tổng giá trị]],0)</f>
        <v>0</v>
      </c>
      <c r="P388" s="7">
        <f>IF(Table1[[#This Row],[Số còn phải thu ĐK]]&lt;&gt;0,0,IF(Table1[[#This Row],[Phân loại]]="Bán hàng",Table1[[#This Row],[Tổng giá trị]],-Table1[[#This Row],[Tổng giá trị]]))</f>
        <v>1121769</v>
      </c>
      <c r="Q388" s="33">
        <f t="shared" si="160"/>
        <v>0</v>
      </c>
      <c r="R388" s="7">
        <f>Table1[[#This Row],[Số còn phải thu ĐK]]+Table1[[#This Row],[Giá Trị HD sau CK]]-Table1[[#This Row],[Số tiền đã thu]]</f>
        <v>1121769</v>
      </c>
      <c r="S388" s="6">
        <f>IF(Table1[[#This Row],[Ngày hóa đơn]]&lt;&gt;"",Table1[[#This Row],[Ngày hóa đơn]],IF(Table1[[#This Row],[Ngày hạch toán]]&lt;&gt;"",Table1[[#This Row],[Ngày hạch toán]],""))</f>
        <v>46094</v>
      </c>
      <c r="T388" s="7"/>
      <c r="U388" s="6">
        <f>IF(Table1[[#This Row],[Ngày tính CN]]="","",S388+T388)</f>
        <v>46094</v>
      </c>
      <c r="V388" s="33">
        <f ca="1">IF(Table1[[#This Row],[Hạn thanh toán]]="","",IF((U388-NOW())&lt;0,0,(U388-NOW())))</f>
        <v>0</v>
      </c>
      <c r="W388" s="33"/>
      <c r="X388" s="33">
        <f t="shared" ca="1" si="161"/>
        <v>134.58894293981575</v>
      </c>
      <c r="Y388" s="2" t="str">
        <f t="shared" ca="1" si="162"/>
        <v>Nợ quá hạn hơn 120 ngày có khả năng mất thanh toán</v>
      </c>
      <c r="Z388" s="46">
        <f t="shared" si="158"/>
        <v>46094</v>
      </c>
      <c r="AA388" s="46" t="str">
        <f t="shared" si="159"/>
        <v/>
      </c>
      <c r="AD388" s="2" t="str">
        <f>VLOOKUP($A388,MA_KH!$A:$V,MA_KH!U$1,0)</f>
        <v>LOTTE</v>
      </c>
      <c r="AE388" s="2" t="str">
        <f>VLOOKUP($A388,MA_KH!$A:$V,MA_KH!V$1,0)</f>
        <v>CÔNG TY CỔ PHẦN TRUNG TÂM THƯƠNG MẠI LOTTE VIỆT NAM</v>
      </c>
      <c r="AF388" s="2" t="str">
        <f>VLOOKUP($A388,MA_KH!$A:$V,MA_KH!H$1,0)</f>
        <v>SG002</v>
      </c>
      <c r="AG388" s="96">
        <f>VALUE(Table1[[#This Row],[Số hóa đơn]])</f>
        <v>18479</v>
      </c>
      <c r="AH388" s="94">
        <f>_xlfn.XLOOKUP(Table1[[#This Row],[Column1]],CTTT_Lotte!R:R,CTTT_Lotte!O:O)</f>
        <v>46141</v>
      </c>
    </row>
    <row r="389" spans="1:34" ht="25.5" hidden="1" customHeight="1" x14ac:dyDescent="0.2">
      <c r="A389" s="29" t="s">
        <v>10290</v>
      </c>
      <c r="B389" s="29" t="s">
        <v>750</v>
      </c>
      <c r="C389" s="35">
        <v>46094</v>
      </c>
      <c r="D389" s="29" t="s">
        <v>11280</v>
      </c>
      <c r="E389" s="35">
        <v>46094</v>
      </c>
      <c r="F389" s="29">
        <v>18480</v>
      </c>
      <c r="G389" s="29" t="s">
        <v>11281</v>
      </c>
      <c r="H389" s="36">
        <v>1166110</v>
      </c>
      <c r="I389" s="59">
        <v>0</v>
      </c>
      <c r="J389" s="36">
        <v>93289</v>
      </c>
      <c r="K389" s="36">
        <v>1259399</v>
      </c>
      <c r="L389" s="7" t="s">
        <v>11004</v>
      </c>
      <c r="O389" s="33">
        <f>IF(Table1[[#This Row],[Phân loại]]="Tồn đầu kỳ",Table1[[#This Row],[Tổng giá trị]],0)</f>
        <v>0</v>
      </c>
      <c r="P389" s="7">
        <f>IF(Table1[[#This Row],[Số còn phải thu ĐK]]&lt;&gt;0,0,IF(Table1[[#This Row],[Phân loại]]="Bán hàng",Table1[[#This Row],[Tổng giá trị]],-Table1[[#This Row],[Tổng giá trị]]))</f>
        <v>1259399</v>
      </c>
      <c r="Q389" s="33">
        <f t="shared" si="160"/>
        <v>0</v>
      </c>
      <c r="R389" s="7">
        <f>Table1[[#This Row],[Số còn phải thu ĐK]]+Table1[[#This Row],[Giá Trị HD sau CK]]-Table1[[#This Row],[Số tiền đã thu]]</f>
        <v>1259399</v>
      </c>
      <c r="S389" s="6">
        <f>IF(Table1[[#This Row],[Ngày hóa đơn]]&lt;&gt;"",Table1[[#This Row],[Ngày hóa đơn]],IF(Table1[[#This Row],[Ngày hạch toán]]&lt;&gt;"",Table1[[#This Row],[Ngày hạch toán]],""))</f>
        <v>46094</v>
      </c>
      <c r="T389" s="7"/>
      <c r="U389" s="6">
        <f>IF(Table1[[#This Row],[Ngày tính CN]]="","",S389+T389)</f>
        <v>46094</v>
      </c>
      <c r="V389" s="33">
        <f ca="1">IF(Table1[[#This Row],[Hạn thanh toán]]="","",IF((U389-NOW())&lt;0,0,(U389-NOW())))</f>
        <v>0</v>
      </c>
      <c r="W389" s="33"/>
      <c r="X389" s="33">
        <f t="shared" ca="1" si="161"/>
        <v>134.58894293981575</v>
      </c>
      <c r="Y389" s="2" t="str">
        <f t="shared" ca="1" si="162"/>
        <v>Nợ quá hạn hơn 120 ngày có khả năng mất thanh toán</v>
      </c>
      <c r="Z389" s="46">
        <f t="shared" si="158"/>
        <v>46094</v>
      </c>
      <c r="AA389" s="46" t="str">
        <f t="shared" si="159"/>
        <v/>
      </c>
      <c r="AD389" s="2" t="str">
        <f>VLOOKUP($A389,MA_KH!$A:$V,MA_KH!U$1,0)</f>
        <v>LOTTE</v>
      </c>
      <c r="AE389" s="2" t="str">
        <f>VLOOKUP($A389,MA_KH!$A:$V,MA_KH!V$1,0)</f>
        <v>CÔNG TY CỔ PHẦN TRUNG TÂM THƯƠNG MẠI LOTTE VIỆT NAM</v>
      </c>
      <c r="AF389" s="2" t="str">
        <f>VLOOKUP($A389,MA_KH!$A:$V,MA_KH!H$1,0)</f>
        <v>SG002</v>
      </c>
      <c r="AG389" s="96">
        <f>VALUE(Table1[[#This Row],[Số hóa đơn]])</f>
        <v>18480</v>
      </c>
      <c r="AH389" s="94">
        <f>_xlfn.XLOOKUP(Table1[[#This Row],[Column1]],CTTT_Lotte!R:R,CTTT_Lotte!O:O)</f>
        <v>46141</v>
      </c>
    </row>
    <row r="390" spans="1:34" ht="25.5" hidden="1" customHeight="1" x14ac:dyDescent="0.2">
      <c r="A390" s="29" t="s">
        <v>10294</v>
      </c>
      <c r="B390" s="29" t="s">
        <v>481</v>
      </c>
      <c r="C390" s="35">
        <v>46094</v>
      </c>
      <c r="D390" s="29" t="s">
        <v>11282</v>
      </c>
      <c r="E390" s="35">
        <v>46094</v>
      </c>
      <c r="F390" s="29">
        <v>18863</v>
      </c>
      <c r="G390" s="29" t="s">
        <v>11283</v>
      </c>
      <c r="H390" s="36">
        <v>1190660</v>
      </c>
      <c r="I390" s="59">
        <v>0</v>
      </c>
      <c r="J390" s="36">
        <v>95253</v>
      </c>
      <c r="K390" s="36">
        <v>1285913</v>
      </c>
      <c r="L390" s="7" t="s">
        <v>11004</v>
      </c>
      <c r="O390" s="33">
        <f>IF(Table1[[#This Row],[Phân loại]]="Tồn đầu kỳ",Table1[[#This Row],[Tổng giá trị]],0)</f>
        <v>0</v>
      </c>
      <c r="P390" s="7">
        <f>IF(Table1[[#This Row],[Số còn phải thu ĐK]]&lt;&gt;0,0,IF(Table1[[#This Row],[Phân loại]]="Bán hàng",Table1[[#This Row],[Tổng giá trị]],-Table1[[#This Row],[Tổng giá trị]]))</f>
        <v>1285913</v>
      </c>
      <c r="Q390" s="33">
        <f t="shared" si="160"/>
        <v>0</v>
      </c>
      <c r="R390" s="7">
        <f>Table1[[#This Row],[Số còn phải thu ĐK]]+Table1[[#This Row],[Giá Trị HD sau CK]]-Table1[[#This Row],[Số tiền đã thu]]</f>
        <v>1285913</v>
      </c>
      <c r="S390" s="6">
        <f>IF(Table1[[#This Row],[Ngày hóa đơn]]&lt;&gt;"",Table1[[#This Row],[Ngày hóa đơn]],IF(Table1[[#This Row],[Ngày hạch toán]]&lt;&gt;"",Table1[[#This Row],[Ngày hạch toán]],""))</f>
        <v>46094</v>
      </c>
      <c r="T390" s="7"/>
      <c r="U390" s="6">
        <f>IF(Table1[[#This Row],[Ngày tính CN]]="","",S390+T390)</f>
        <v>46094</v>
      </c>
      <c r="V390" s="33">
        <f ca="1">IF(Table1[[#This Row],[Hạn thanh toán]]="","",IF((U390-NOW())&lt;0,0,(U390-NOW())))</f>
        <v>0</v>
      </c>
      <c r="W390" s="33"/>
      <c r="X390" s="33">
        <f t="shared" ca="1" si="161"/>
        <v>134.58894293981575</v>
      </c>
      <c r="Y390" s="2" t="str">
        <f t="shared" ca="1" si="162"/>
        <v>Nợ quá hạn hơn 120 ngày có khả năng mất thanh toán</v>
      </c>
      <c r="Z390" s="46">
        <f t="shared" si="158"/>
        <v>46094</v>
      </c>
      <c r="AA390" s="46" t="str">
        <f t="shared" si="159"/>
        <v/>
      </c>
      <c r="AD390" s="2" t="str">
        <f>VLOOKUP($A390,MA_KH!$A:$V,MA_KH!U$1,0)</f>
        <v>LOTTE</v>
      </c>
      <c r="AE390" s="2" t="str">
        <f>VLOOKUP($A390,MA_KH!$A:$V,MA_KH!V$1,0)</f>
        <v>CÔNG TY CỔ PHẦN TRUNG TÂM THƯƠNG MẠI LOTTE VIỆT NAM</v>
      </c>
      <c r="AF390" s="2" t="str">
        <f>VLOOKUP($A390,MA_KH!$A:$V,MA_KH!H$1,0)</f>
        <v>SG039</v>
      </c>
      <c r="AG390" s="96">
        <f>VALUE(Table1[[#This Row],[Số hóa đơn]])</f>
        <v>18863</v>
      </c>
      <c r="AH390" s="94">
        <f>_xlfn.XLOOKUP(Table1[[#This Row],[Column1]],CTTT_Lotte!R:R,CTTT_Lotte!O:O)</f>
        <v>46141</v>
      </c>
    </row>
    <row r="391" spans="1:34" ht="25.5" customHeight="1" x14ac:dyDescent="0.2">
      <c r="A391" s="29" t="s">
        <v>10295</v>
      </c>
      <c r="B391" s="29" t="s">
        <v>560</v>
      </c>
      <c r="C391" s="35">
        <v>46094</v>
      </c>
      <c r="D391" s="29" t="s">
        <v>11284</v>
      </c>
      <c r="E391" s="35">
        <v>46094</v>
      </c>
      <c r="F391" s="29">
        <v>19025</v>
      </c>
      <c r="G391" s="29" t="s">
        <v>11285</v>
      </c>
      <c r="H391" s="36">
        <v>1506570</v>
      </c>
      <c r="I391" s="59">
        <v>0</v>
      </c>
      <c r="J391" s="36">
        <v>120526</v>
      </c>
      <c r="K391" s="36">
        <v>1627096</v>
      </c>
      <c r="L391" s="7" t="s">
        <v>11004</v>
      </c>
      <c r="O391" s="33">
        <f>IF(Table1[[#This Row],[Phân loại]]="Tồn đầu kỳ",Table1[[#This Row],[Tổng giá trị]],0)</f>
        <v>0</v>
      </c>
      <c r="P391" s="7">
        <f>IF(Table1[[#This Row],[Số còn phải thu ĐK]]&lt;&gt;0,0,IF(Table1[[#This Row],[Phân loại]]="Bán hàng",Table1[[#This Row],[Tổng giá trị]],-Table1[[#This Row],[Tổng giá trị]]))</f>
        <v>1627096</v>
      </c>
      <c r="Q391" s="33">
        <f t="shared" si="160"/>
        <v>0</v>
      </c>
      <c r="R391" s="7">
        <f>Table1[[#This Row],[Số còn phải thu ĐK]]+Table1[[#This Row],[Giá Trị HD sau CK]]-Table1[[#This Row],[Số tiền đã thu]]</f>
        <v>1627096</v>
      </c>
      <c r="S391" s="6">
        <f>IF(Table1[[#This Row],[Ngày hóa đơn]]&lt;&gt;"",Table1[[#This Row],[Ngày hóa đơn]],IF(Table1[[#This Row],[Ngày hạch toán]]&lt;&gt;"",Table1[[#This Row],[Ngày hạch toán]],""))</f>
        <v>46094</v>
      </c>
      <c r="T391" s="7"/>
      <c r="U391" s="6">
        <f>IF(Table1[[#This Row],[Ngày tính CN]]="","",S391+T391)</f>
        <v>46094</v>
      </c>
      <c r="V391" s="33">
        <f ca="1">IF(Table1[[#This Row],[Hạn thanh toán]]="","",IF((U391-NOW())&lt;0,0,(U391-NOW())))</f>
        <v>0</v>
      </c>
      <c r="W391" s="33"/>
      <c r="X391" s="33">
        <f t="shared" ca="1" si="161"/>
        <v>134.58894293981575</v>
      </c>
      <c r="Y391" s="2" t="str">
        <f t="shared" ca="1" si="162"/>
        <v>Nợ quá hạn hơn 120 ngày có khả năng mất thanh toán</v>
      </c>
      <c r="Z391" s="46">
        <f t="shared" si="158"/>
        <v>46094</v>
      </c>
      <c r="AA391" s="46" t="str">
        <f t="shared" si="159"/>
        <v/>
      </c>
      <c r="AD391" s="2" t="str">
        <f>VLOOKUP($A391,MA_KH!$A:$V,MA_KH!U$1,0)</f>
        <v>LOTTE</v>
      </c>
      <c r="AE391" s="2" t="str">
        <f>VLOOKUP($A391,MA_KH!$A:$V,MA_KH!V$1,0)</f>
        <v>CÔNG TY CỔ PHẦN TRUNG TÂM THƯƠNG MẠI LOTTE VIỆT NAM</v>
      </c>
      <c r="AF391" s="2" t="str">
        <f>VLOOKUP($A391,MA_KH!$A:$V,MA_KH!H$1,0)</f>
        <v>HN008</v>
      </c>
      <c r="AG391" s="96">
        <f>VALUE(Table1[[#This Row],[Số hóa đơn]])</f>
        <v>19025</v>
      </c>
      <c r="AH391" s="94" t="e">
        <f>_xlfn.XLOOKUP(Table1[[#This Row],[Column1]],CTTT_Lotte!R:R,CTTT_Lotte!O:O)</f>
        <v>#N/A</v>
      </c>
    </row>
    <row r="392" spans="1:34" ht="25.5" hidden="1" customHeight="1" x14ac:dyDescent="0.2">
      <c r="A392" s="29" t="s">
        <v>10297</v>
      </c>
      <c r="B392" s="29" t="s">
        <v>439</v>
      </c>
      <c r="C392" s="35">
        <v>46094</v>
      </c>
      <c r="D392" s="29" t="s">
        <v>11286</v>
      </c>
      <c r="E392" s="35">
        <v>46094</v>
      </c>
      <c r="F392" s="29">
        <v>19026</v>
      </c>
      <c r="G392" s="29" t="s">
        <v>11287</v>
      </c>
      <c r="H392" s="36">
        <v>2217060</v>
      </c>
      <c r="I392" s="59">
        <v>0</v>
      </c>
      <c r="J392" s="36">
        <v>177365</v>
      </c>
      <c r="K392" s="36">
        <v>2394425</v>
      </c>
      <c r="L392" s="7" t="s">
        <v>11004</v>
      </c>
      <c r="O392" s="33">
        <f>IF(Table1[[#This Row],[Phân loại]]="Tồn đầu kỳ",Table1[[#This Row],[Tổng giá trị]],0)</f>
        <v>0</v>
      </c>
      <c r="P392" s="7">
        <f>IF(Table1[[#This Row],[Số còn phải thu ĐK]]&lt;&gt;0,0,IF(Table1[[#This Row],[Phân loại]]="Bán hàng",Table1[[#This Row],[Tổng giá trị]],-Table1[[#This Row],[Tổng giá trị]]))</f>
        <v>2394425</v>
      </c>
      <c r="Q392" s="33">
        <f t="shared" si="160"/>
        <v>0</v>
      </c>
      <c r="R392" s="7">
        <f>Table1[[#This Row],[Số còn phải thu ĐK]]+Table1[[#This Row],[Giá Trị HD sau CK]]-Table1[[#This Row],[Số tiền đã thu]]</f>
        <v>2394425</v>
      </c>
      <c r="S392" s="6">
        <f>IF(Table1[[#This Row],[Ngày hóa đơn]]&lt;&gt;"",Table1[[#This Row],[Ngày hóa đơn]],IF(Table1[[#This Row],[Ngày hạch toán]]&lt;&gt;"",Table1[[#This Row],[Ngày hạch toán]],""))</f>
        <v>46094</v>
      </c>
      <c r="T392" s="7"/>
      <c r="U392" s="6">
        <f>IF(Table1[[#This Row],[Ngày tính CN]]="","",S392+T392)</f>
        <v>46094</v>
      </c>
      <c r="V392" s="33">
        <f ca="1">IF(Table1[[#This Row],[Hạn thanh toán]]="","",IF((U392-NOW())&lt;0,0,(U392-NOW())))</f>
        <v>0</v>
      </c>
      <c r="W392" s="33"/>
      <c r="X392" s="33">
        <f t="shared" ca="1" si="161"/>
        <v>134.58894293981575</v>
      </c>
      <c r="Y392" s="2" t="str">
        <f t="shared" ca="1" si="162"/>
        <v>Nợ quá hạn hơn 120 ngày có khả năng mất thanh toán</v>
      </c>
      <c r="Z392" s="46">
        <f t="shared" si="158"/>
        <v>46094</v>
      </c>
      <c r="AA392" s="46" t="str">
        <f t="shared" si="159"/>
        <v/>
      </c>
      <c r="AD392" s="2" t="str">
        <f>VLOOKUP($A392,MA_KH!$A:$V,MA_KH!U$1,0)</f>
        <v>LOTTE</v>
      </c>
      <c r="AE392" s="2" t="str">
        <f>VLOOKUP($A392,MA_KH!$A:$V,MA_KH!V$1,0)</f>
        <v>CÔNG TY CỔ PHẦN TRUNG TÂM THƯƠNG MẠI LOTTE VIỆT NAM</v>
      </c>
      <c r="AF392" s="2" t="str">
        <f>VLOOKUP($A392,MA_KH!$A:$V,MA_KH!H$1,0)</f>
        <v>HN008</v>
      </c>
      <c r="AG392" s="96">
        <f>VALUE(Table1[[#This Row],[Số hóa đơn]])</f>
        <v>19026</v>
      </c>
      <c r="AH392" s="94">
        <f>_xlfn.XLOOKUP(Table1[[#This Row],[Column1]],CTTT_Lotte!R:R,CTTT_Lotte!O:O)</f>
        <v>46153</v>
      </c>
    </row>
    <row r="393" spans="1:34" ht="25.5" hidden="1" customHeight="1" x14ac:dyDescent="0.2">
      <c r="A393" s="29" t="s">
        <v>10299</v>
      </c>
      <c r="B393" s="29" t="s">
        <v>355</v>
      </c>
      <c r="C393" s="35">
        <v>46095</v>
      </c>
      <c r="D393" s="29" t="s">
        <v>11288</v>
      </c>
      <c r="E393" s="35">
        <v>46094</v>
      </c>
      <c r="F393" s="29">
        <v>19029</v>
      </c>
      <c r="G393" s="29" t="s">
        <v>11289</v>
      </c>
      <c r="H393" s="36">
        <v>1785990</v>
      </c>
      <c r="I393" s="59">
        <v>0</v>
      </c>
      <c r="J393" s="36">
        <v>142879</v>
      </c>
      <c r="K393" s="36">
        <v>1928869</v>
      </c>
      <c r="L393" s="7" t="s">
        <v>11004</v>
      </c>
      <c r="O393" s="33">
        <f>IF(Table1[[#This Row],[Phân loại]]="Tồn đầu kỳ",Table1[[#This Row],[Tổng giá trị]],0)</f>
        <v>0</v>
      </c>
      <c r="P393" s="7">
        <f>IF(Table1[[#This Row],[Số còn phải thu ĐK]]&lt;&gt;0,0,IF(Table1[[#This Row],[Phân loại]]="Bán hàng",Table1[[#This Row],[Tổng giá trị]],-Table1[[#This Row],[Tổng giá trị]]))</f>
        <v>1928869</v>
      </c>
      <c r="Q393" s="33">
        <f t="shared" si="160"/>
        <v>0</v>
      </c>
      <c r="R393" s="7">
        <f>Table1[[#This Row],[Số còn phải thu ĐK]]+Table1[[#This Row],[Giá Trị HD sau CK]]-Table1[[#This Row],[Số tiền đã thu]]</f>
        <v>1928869</v>
      </c>
      <c r="S393" s="6">
        <f>IF(Table1[[#This Row],[Ngày hóa đơn]]&lt;&gt;"",Table1[[#This Row],[Ngày hóa đơn]],IF(Table1[[#This Row],[Ngày hạch toán]]&lt;&gt;"",Table1[[#This Row],[Ngày hạch toán]],""))</f>
        <v>46094</v>
      </c>
      <c r="T393" s="7"/>
      <c r="U393" s="6">
        <f>IF(Table1[[#This Row],[Ngày tính CN]]="","",S393+T393)</f>
        <v>46094</v>
      </c>
      <c r="V393" s="33">
        <f ca="1">IF(Table1[[#This Row],[Hạn thanh toán]]="","",IF((U393-NOW())&lt;0,0,(U393-NOW())))</f>
        <v>0</v>
      </c>
      <c r="W393" s="33"/>
      <c r="X393" s="33">
        <f t="shared" ca="1" si="161"/>
        <v>134.58894293981575</v>
      </c>
      <c r="Y393" s="2" t="str">
        <f t="shared" ca="1" si="162"/>
        <v>Nợ quá hạn hơn 120 ngày có khả năng mất thanh toán</v>
      </c>
      <c r="Z393" s="46">
        <f t="shared" si="158"/>
        <v>46094</v>
      </c>
      <c r="AA393" s="46" t="str">
        <f t="shared" si="159"/>
        <v/>
      </c>
      <c r="AD393" s="2" t="str">
        <f>VLOOKUP($A393,MA_KH!$A:$V,MA_KH!U$1,0)</f>
        <v>LOTTE</v>
      </c>
      <c r="AE393" s="2" t="str">
        <f>VLOOKUP($A393,MA_KH!$A:$V,MA_KH!V$1,0)</f>
        <v>CÔNG TY CỔ PHẦN TRUNG TÂM THƯƠNG MẠI LOTTE VIỆT NAM</v>
      </c>
      <c r="AF393" s="2" t="str">
        <f>VLOOKUP($A393,MA_KH!$A:$V,MA_KH!H$1,0)</f>
        <v>SG011</v>
      </c>
      <c r="AG393" s="96">
        <f>VALUE(Table1[[#This Row],[Số hóa đơn]])</f>
        <v>19029</v>
      </c>
      <c r="AH393" s="94">
        <f>_xlfn.XLOOKUP(Table1[[#This Row],[Column1]],CTTT_Lotte!R:R,CTTT_Lotte!O:O)</f>
        <v>46153</v>
      </c>
    </row>
    <row r="394" spans="1:34" ht="25.5" hidden="1" customHeight="1" x14ac:dyDescent="0.2">
      <c r="A394" s="29" t="s">
        <v>10293</v>
      </c>
      <c r="B394" s="29" t="s">
        <v>621</v>
      </c>
      <c r="C394" s="35">
        <v>46095</v>
      </c>
      <c r="D394" s="29" t="s">
        <v>11290</v>
      </c>
      <c r="E394" s="35">
        <v>46095</v>
      </c>
      <c r="F394" s="29">
        <v>19036</v>
      </c>
      <c r="G394" s="29" t="s">
        <v>11291</v>
      </c>
      <c r="H394" s="36">
        <v>1190660</v>
      </c>
      <c r="I394" s="59">
        <v>0</v>
      </c>
      <c r="J394" s="36">
        <v>95253</v>
      </c>
      <c r="K394" s="36">
        <v>1285913</v>
      </c>
      <c r="L394" s="7" t="s">
        <v>11004</v>
      </c>
      <c r="O394" s="33">
        <f>IF(Table1[[#This Row],[Phân loại]]="Tồn đầu kỳ",Table1[[#This Row],[Tổng giá trị]],0)</f>
        <v>0</v>
      </c>
      <c r="P394" s="7">
        <f>IF(Table1[[#This Row],[Số còn phải thu ĐK]]&lt;&gt;0,0,IF(Table1[[#This Row],[Phân loại]]="Bán hàng",Table1[[#This Row],[Tổng giá trị]],-Table1[[#This Row],[Tổng giá trị]]))</f>
        <v>1285913</v>
      </c>
      <c r="Q394" s="33">
        <f t="shared" si="160"/>
        <v>0</v>
      </c>
      <c r="R394" s="7">
        <f>Table1[[#This Row],[Số còn phải thu ĐK]]+Table1[[#This Row],[Giá Trị HD sau CK]]-Table1[[#This Row],[Số tiền đã thu]]</f>
        <v>1285913</v>
      </c>
      <c r="S394" s="6">
        <f>IF(Table1[[#This Row],[Ngày hóa đơn]]&lt;&gt;"",Table1[[#This Row],[Ngày hóa đơn]],IF(Table1[[#This Row],[Ngày hạch toán]]&lt;&gt;"",Table1[[#This Row],[Ngày hạch toán]],""))</f>
        <v>46095</v>
      </c>
      <c r="T394" s="7"/>
      <c r="U394" s="6">
        <f>IF(Table1[[#This Row],[Ngày tính CN]]="","",S394+T394)</f>
        <v>46095</v>
      </c>
      <c r="V394" s="33">
        <f ca="1">IF(Table1[[#This Row],[Hạn thanh toán]]="","",IF((U394-NOW())&lt;0,0,(U394-NOW())))</f>
        <v>0</v>
      </c>
      <c r="W394" s="33"/>
      <c r="X394" s="33">
        <f t="shared" ca="1" si="161"/>
        <v>133.58894293981575</v>
      </c>
      <c r="Y394" s="2" t="str">
        <f t="shared" ca="1" si="162"/>
        <v>Nợ quá hạn hơn 120 ngày có khả năng mất thanh toán</v>
      </c>
      <c r="Z394" s="46">
        <f t="shared" si="158"/>
        <v>46095</v>
      </c>
      <c r="AA394" s="46" t="str">
        <f t="shared" si="159"/>
        <v/>
      </c>
      <c r="AD394" s="2" t="str">
        <f>VLOOKUP($A394,MA_KH!$A:$V,MA_KH!U$1,0)</f>
        <v>LOTTE</v>
      </c>
      <c r="AE394" s="2" t="str">
        <f>VLOOKUP($A394,MA_KH!$A:$V,MA_KH!V$1,0)</f>
        <v>CÔNG TY CỔ PHẦN TRUNG TÂM THƯƠNG MẠI LOTTE VIỆT NAM</v>
      </c>
      <c r="AF394" s="2" t="str">
        <f>VLOOKUP($A394,MA_KH!$A:$V,MA_KH!H$1,0)</f>
        <v>SG009</v>
      </c>
      <c r="AG394" s="96">
        <f>VALUE(Table1[[#This Row],[Số hóa đơn]])</f>
        <v>19036</v>
      </c>
      <c r="AH394" s="94">
        <f>_xlfn.XLOOKUP(Table1[[#This Row],[Column1]],CTTT_Lotte!R:R,CTTT_Lotte!O:O)</f>
        <v>46141</v>
      </c>
    </row>
    <row r="395" spans="1:34" ht="25.5" customHeight="1" x14ac:dyDescent="0.2">
      <c r="A395" s="29" t="s">
        <v>10295</v>
      </c>
      <c r="B395" s="29" t="s">
        <v>560</v>
      </c>
      <c r="C395" s="35">
        <v>46095</v>
      </c>
      <c r="D395" s="29" t="s">
        <v>11292</v>
      </c>
      <c r="E395" s="35">
        <v>46095</v>
      </c>
      <c r="F395" s="29">
        <v>374</v>
      </c>
      <c r="G395" s="29" t="s">
        <v>11293</v>
      </c>
      <c r="H395" s="36">
        <v>-1952680</v>
      </c>
      <c r="I395" s="59">
        <v>0</v>
      </c>
      <c r="J395" s="36">
        <v>-156214</v>
      </c>
      <c r="K395" s="36">
        <v>-2108894</v>
      </c>
      <c r="L395" s="7" t="s">
        <v>11004</v>
      </c>
      <c r="O395" s="33">
        <f>IF(Table1[[#This Row],[Phân loại]]="Tồn đầu kỳ",Table1[[#This Row],[Tổng giá trị]],0)</f>
        <v>0</v>
      </c>
      <c r="P395" s="7">
        <f>IF(Table1[[#This Row],[Số còn phải thu ĐK]]&lt;&gt;0,0,IF(Table1[[#This Row],[Phân loại]]="Bán hàng",Table1[[#This Row],[Tổng giá trị]],-Table1[[#This Row],[Tổng giá trị]]))</f>
        <v>-2108894</v>
      </c>
      <c r="Q395" s="33">
        <f t="shared" si="160"/>
        <v>0</v>
      </c>
      <c r="R395" s="7">
        <f>Table1[[#This Row],[Số còn phải thu ĐK]]+Table1[[#This Row],[Giá Trị HD sau CK]]-Table1[[#This Row],[Số tiền đã thu]]</f>
        <v>-2108894</v>
      </c>
      <c r="S395" s="6">
        <f>IF(Table1[[#This Row],[Ngày hóa đơn]]&lt;&gt;"",Table1[[#This Row],[Ngày hóa đơn]],IF(Table1[[#This Row],[Ngày hạch toán]]&lt;&gt;"",Table1[[#This Row],[Ngày hạch toán]],""))</f>
        <v>46095</v>
      </c>
      <c r="T395" s="7"/>
      <c r="U395" s="6">
        <f>IF(Table1[[#This Row],[Ngày tính CN]]="","",S395+T395)</f>
        <v>46095</v>
      </c>
      <c r="V395" s="33">
        <f ca="1">IF(Table1[[#This Row],[Hạn thanh toán]]="","",IF((U395-NOW())&lt;0,0,(U395-NOW())))</f>
        <v>0</v>
      </c>
      <c r="W395" s="33"/>
      <c r="X395" s="33">
        <f t="shared" ca="1" si="161"/>
        <v>133.58894293981575</v>
      </c>
      <c r="Y395" s="2" t="str">
        <f t="shared" ca="1" si="162"/>
        <v>Nợ quá hạn hơn 120 ngày có khả năng mất thanh toán</v>
      </c>
      <c r="Z395" s="46">
        <f t="shared" si="158"/>
        <v>46095</v>
      </c>
      <c r="AA395" s="46" t="str">
        <f t="shared" si="159"/>
        <v/>
      </c>
      <c r="AD395" s="2" t="str">
        <f>VLOOKUP($A395,MA_KH!$A:$V,MA_KH!U$1,0)</f>
        <v>LOTTE</v>
      </c>
      <c r="AE395" s="2" t="str">
        <f>VLOOKUP($A395,MA_KH!$A:$V,MA_KH!V$1,0)</f>
        <v>CÔNG TY CỔ PHẦN TRUNG TÂM THƯƠNG MẠI LOTTE VIỆT NAM</v>
      </c>
      <c r="AF395" s="2" t="str">
        <f>VLOOKUP($A395,MA_KH!$A:$V,MA_KH!H$1,0)</f>
        <v>HN008</v>
      </c>
      <c r="AG395" s="96">
        <f>VALUE(Table1[[#This Row],[Số hóa đơn]])</f>
        <v>374</v>
      </c>
      <c r="AH395" s="94" t="e">
        <f>_xlfn.XLOOKUP(Table1[[#This Row],[Column1]],CTTT_Lotte!R:R,CTTT_Lotte!O:O)</f>
        <v>#N/A</v>
      </c>
    </row>
    <row r="396" spans="1:34" ht="25.5" customHeight="1" x14ac:dyDescent="0.2">
      <c r="A396" s="29" t="s">
        <v>10291</v>
      </c>
      <c r="B396" s="29" t="s">
        <v>511</v>
      </c>
      <c r="C396" s="35">
        <v>46095</v>
      </c>
      <c r="D396" s="29" t="s">
        <v>11294</v>
      </c>
      <c r="E396" s="35">
        <v>46095</v>
      </c>
      <c r="F396" s="29">
        <v>3054</v>
      </c>
      <c r="G396" s="29" t="s">
        <v>11239</v>
      </c>
      <c r="H396" s="36">
        <v>1484271</v>
      </c>
      <c r="I396" s="59">
        <v>0</v>
      </c>
      <c r="J396" s="36">
        <v>148427</v>
      </c>
      <c r="K396" s="36">
        <v>1632698</v>
      </c>
      <c r="L396" s="7" t="s">
        <v>11005</v>
      </c>
      <c r="M396" s="6">
        <v>46092</v>
      </c>
      <c r="O396" s="33">
        <f>IF(Table1[[#This Row],[Phân loại]]="Tồn đầu kỳ",Table1[[#This Row],[Tổng giá trị]],0)</f>
        <v>0</v>
      </c>
      <c r="P396" s="7">
        <f>IF(Table1[[#This Row],[Số còn phải thu ĐK]]&lt;&gt;0,0,IF(Table1[[#This Row],[Phân loại]]="Bán hàng",Table1[[#This Row],[Tổng giá trị]],-Table1[[#This Row],[Tổng giá trị]]))</f>
        <v>-1632698</v>
      </c>
      <c r="Q396" s="33">
        <f t="shared" si="160"/>
        <v>-1632698</v>
      </c>
      <c r="R396" s="7">
        <f>Table1[[#This Row],[Số còn phải thu ĐK]]+Table1[[#This Row],[Giá Trị HD sau CK]]-Table1[[#This Row],[Số tiền đã thu]]</f>
        <v>0</v>
      </c>
      <c r="S396" s="6">
        <f>IF(Table1[[#This Row],[Ngày hóa đơn]]&lt;&gt;"",Table1[[#This Row],[Ngày hóa đơn]],IF(Table1[[#This Row],[Ngày hạch toán]]&lt;&gt;"",Table1[[#This Row],[Ngày hạch toán]],""))</f>
        <v>46095</v>
      </c>
      <c r="T396" s="7"/>
      <c r="U396" s="6">
        <f>IF(Table1[[#This Row],[Ngày tính CN]]="","",S396+T396)</f>
        <v>46095</v>
      </c>
      <c r="V396" s="33">
        <f ca="1">IF(Table1[[#This Row],[Hạn thanh toán]]="","",IF((U396-NOW())&lt;0,0,(U396-NOW())))</f>
        <v>0</v>
      </c>
      <c r="W396" s="33"/>
      <c r="X396" s="33" t="str">
        <f t="shared" ca="1" si="161"/>
        <v/>
      </c>
      <c r="Y396" s="2" t="str">
        <f t="shared" si="162"/>
        <v>Đã thanh toán</v>
      </c>
      <c r="Z396" s="46">
        <f t="shared" si="158"/>
        <v>46095</v>
      </c>
      <c r="AA396" s="46">
        <f t="shared" si="159"/>
        <v>46092</v>
      </c>
      <c r="AD396" s="2" t="str">
        <f>VLOOKUP($A396,MA_KH!$A:$V,MA_KH!U$1,0)</f>
        <v>LOTTE</v>
      </c>
      <c r="AE396" s="2" t="str">
        <f>VLOOKUP($A396,MA_KH!$A:$V,MA_KH!V$1,0)</f>
        <v>CÔNG TY CỔ PHẦN TRUNG TÂM THƯƠNG MẠI LOTTE VIỆT NAM</v>
      </c>
      <c r="AF396" s="2" t="str">
        <f>VLOOKUP($A396,MA_KH!$A:$V,MA_KH!H$1,0)</f>
        <v>SG023</v>
      </c>
      <c r="AG396" s="96">
        <f>VALUE(Table1[[#This Row],[Số hóa đơn]])</f>
        <v>3054</v>
      </c>
      <c r="AH396" s="94" t="e">
        <f>_xlfn.XLOOKUP(Table1[[#This Row],[Column1]],CTTT_Lotte!R:R,CTTT_Lotte!O:O)</f>
        <v>#N/A</v>
      </c>
    </row>
    <row r="397" spans="1:34" ht="25.5" customHeight="1" x14ac:dyDescent="0.2">
      <c r="A397" s="29" t="s">
        <v>10291</v>
      </c>
      <c r="B397" s="29" t="s">
        <v>511</v>
      </c>
      <c r="C397" s="35">
        <v>46095</v>
      </c>
      <c r="D397" s="29" t="s">
        <v>11294</v>
      </c>
      <c r="E397" s="35">
        <v>46090</v>
      </c>
      <c r="F397" s="29">
        <v>2433</v>
      </c>
      <c r="G397" s="29" t="s">
        <v>11240</v>
      </c>
      <c r="H397" s="36">
        <v>4947570</v>
      </c>
      <c r="I397" s="59">
        <v>0</v>
      </c>
      <c r="J397" s="36">
        <v>395806</v>
      </c>
      <c r="K397" s="36">
        <v>5343376</v>
      </c>
      <c r="L397" s="7" t="s">
        <v>11005</v>
      </c>
      <c r="M397" s="6">
        <v>46092</v>
      </c>
      <c r="O397" s="33">
        <f>IF(Table1[[#This Row],[Phân loại]]="Tồn đầu kỳ",Table1[[#This Row],[Tổng giá trị]],0)</f>
        <v>0</v>
      </c>
      <c r="P397" s="7">
        <f>IF(Table1[[#This Row],[Số còn phải thu ĐK]]&lt;&gt;0,0,IF(Table1[[#This Row],[Phân loại]]="Bán hàng",Table1[[#This Row],[Tổng giá trị]],-Table1[[#This Row],[Tổng giá trị]]))</f>
        <v>-5343376</v>
      </c>
      <c r="Q397" s="33">
        <f t="shared" si="160"/>
        <v>-5343376</v>
      </c>
      <c r="R397" s="7">
        <f>Table1[[#This Row],[Số còn phải thu ĐK]]+Table1[[#This Row],[Giá Trị HD sau CK]]-Table1[[#This Row],[Số tiền đã thu]]</f>
        <v>0</v>
      </c>
      <c r="S397" s="6">
        <f>IF(Table1[[#This Row],[Ngày hóa đơn]]&lt;&gt;"",Table1[[#This Row],[Ngày hóa đơn]],IF(Table1[[#This Row],[Ngày hạch toán]]&lt;&gt;"",Table1[[#This Row],[Ngày hạch toán]],""))</f>
        <v>46090</v>
      </c>
      <c r="T397" s="7"/>
      <c r="U397" s="6">
        <f>IF(Table1[[#This Row],[Ngày tính CN]]="","",S397+T397)</f>
        <v>46090</v>
      </c>
      <c r="V397" s="33">
        <f ca="1">IF(Table1[[#This Row],[Hạn thanh toán]]="","",IF((U397-NOW())&lt;0,0,(U397-NOW())))</f>
        <v>0</v>
      </c>
      <c r="W397" s="33"/>
      <c r="X397" s="33" t="str">
        <f t="shared" ca="1" si="161"/>
        <v/>
      </c>
      <c r="Y397" s="2" t="str">
        <f t="shared" si="162"/>
        <v>Đã thanh toán</v>
      </c>
      <c r="Z397" s="46">
        <f t="shared" si="158"/>
        <v>46090</v>
      </c>
      <c r="AA397" s="46">
        <f t="shared" si="159"/>
        <v>46092</v>
      </c>
      <c r="AD397" s="2" t="str">
        <f>VLOOKUP($A397,MA_KH!$A:$V,MA_KH!U$1,0)</f>
        <v>LOTTE</v>
      </c>
      <c r="AE397" s="2" t="str">
        <f>VLOOKUP($A397,MA_KH!$A:$V,MA_KH!V$1,0)</f>
        <v>CÔNG TY CỔ PHẦN TRUNG TÂM THƯƠNG MẠI LOTTE VIỆT NAM</v>
      </c>
      <c r="AF397" s="2" t="str">
        <f>VLOOKUP($A397,MA_KH!$A:$V,MA_KH!H$1,0)</f>
        <v>SG023</v>
      </c>
      <c r="AG397" s="96">
        <f>VALUE(Table1[[#This Row],[Số hóa đơn]])</f>
        <v>2433</v>
      </c>
      <c r="AH397" s="94" t="e">
        <f>_xlfn.XLOOKUP(Table1[[#This Row],[Column1]],CTTT_Lotte!R:R,CTTT_Lotte!O:O)</f>
        <v>#N/A</v>
      </c>
    </row>
    <row r="398" spans="1:34" ht="25.5" customHeight="1" x14ac:dyDescent="0.2">
      <c r="A398" s="29" t="s">
        <v>10292</v>
      </c>
      <c r="B398" s="29" t="s">
        <v>781</v>
      </c>
      <c r="C398" s="35">
        <v>46095</v>
      </c>
      <c r="D398" s="29" t="s">
        <v>11295</v>
      </c>
      <c r="E398" s="35">
        <v>46095</v>
      </c>
      <c r="F398" s="29">
        <v>2389</v>
      </c>
      <c r="G398" s="29" t="s">
        <v>11239</v>
      </c>
      <c r="H398" s="36">
        <v>58571</v>
      </c>
      <c r="I398" s="59">
        <v>0</v>
      </c>
      <c r="J398" s="36">
        <v>5857</v>
      </c>
      <c r="K398" s="36">
        <v>64428</v>
      </c>
      <c r="L398" s="7" t="s">
        <v>11005</v>
      </c>
      <c r="M398" s="6">
        <v>46092</v>
      </c>
      <c r="O398" s="33">
        <f>IF(Table1[[#This Row],[Phân loại]]="Tồn đầu kỳ",Table1[[#This Row],[Tổng giá trị]],0)</f>
        <v>0</v>
      </c>
      <c r="P398" s="7">
        <f>IF(Table1[[#This Row],[Số còn phải thu ĐK]]&lt;&gt;0,0,IF(Table1[[#This Row],[Phân loại]]="Bán hàng",Table1[[#This Row],[Tổng giá trị]],-Table1[[#This Row],[Tổng giá trị]]))</f>
        <v>-64428</v>
      </c>
      <c r="Q398" s="33">
        <f t="shared" si="160"/>
        <v>-64428</v>
      </c>
      <c r="R398" s="7">
        <f>Table1[[#This Row],[Số còn phải thu ĐK]]+Table1[[#This Row],[Giá Trị HD sau CK]]-Table1[[#This Row],[Số tiền đã thu]]</f>
        <v>0</v>
      </c>
      <c r="S398" s="6">
        <f>IF(Table1[[#This Row],[Ngày hóa đơn]]&lt;&gt;"",Table1[[#This Row],[Ngày hóa đơn]],IF(Table1[[#This Row],[Ngày hạch toán]]&lt;&gt;"",Table1[[#This Row],[Ngày hạch toán]],""))</f>
        <v>46095</v>
      </c>
      <c r="T398" s="7"/>
      <c r="U398" s="6">
        <f>IF(Table1[[#This Row],[Ngày tính CN]]="","",S398+T398)</f>
        <v>46095</v>
      </c>
      <c r="V398" s="33">
        <f ca="1">IF(Table1[[#This Row],[Hạn thanh toán]]="","",IF((U398-NOW())&lt;0,0,(U398-NOW())))</f>
        <v>0</v>
      </c>
      <c r="W398" s="33"/>
      <c r="X398" s="33" t="str">
        <f t="shared" ca="1" si="161"/>
        <v/>
      </c>
      <c r="Y398" s="2" t="str">
        <f t="shared" si="162"/>
        <v>Đã thanh toán</v>
      </c>
      <c r="Z398" s="46">
        <f t="shared" si="158"/>
        <v>46095</v>
      </c>
      <c r="AA398" s="46">
        <f t="shared" si="159"/>
        <v>46092</v>
      </c>
      <c r="AD398" s="2" t="str">
        <f>VLOOKUP($A398,MA_KH!$A:$V,MA_KH!U$1,0)</f>
        <v>LOTTE</v>
      </c>
      <c r="AE398" s="2" t="str">
        <f>VLOOKUP($A398,MA_KH!$A:$V,MA_KH!V$1,0)</f>
        <v>CÔNG TY CỔ PHẦN TRUNG TÂM THƯƠNG MẠI LOTTE VIỆT NAM</v>
      </c>
      <c r="AF398" s="2" t="str">
        <f>VLOOKUP($A398,MA_KH!$A:$V,MA_KH!H$1,0)</f>
        <v>SG023</v>
      </c>
      <c r="AG398" s="96">
        <f>VALUE(Table1[[#This Row],[Số hóa đơn]])</f>
        <v>2389</v>
      </c>
      <c r="AH398" s="94" t="e">
        <f>_xlfn.XLOOKUP(Table1[[#This Row],[Column1]],CTTT_Lotte!R:R,CTTT_Lotte!O:O)</f>
        <v>#N/A</v>
      </c>
    </row>
    <row r="399" spans="1:34" ht="25.5" customHeight="1" x14ac:dyDescent="0.2">
      <c r="A399" s="29" t="s">
        <v>10292</v>
      </c>
      <c r="B399" s="29" t="s">
        <v>781</v>
      </c>
      <c r="C399" s="35">
        <v>46095</v>
      </c>
      <c r="D399" s="29" t="s">
        <v>11295</v>
      </c>
      <c r="E399" s="35">
        <v>46091</v>
      </c>
      <c r="F399" s="29">
        <v>1956</v>
      </c>
      <c r="G399" s="29" t="s">
        <v>11240</v>
      </c>
      <c r="H399" s="36">
        <v>195236</v>
      </c>
      <c r="I399" s="59">
        <v>0</v>
      </c>
      <c r="J399" s="36">
        <v>15619</v>
      </c>
      <c r="K399" s="36">
        <v>210855</v>
      </c>
      <c r="L399" s="7" t="s">
        <v>11005</v>
      </c>
      <c r="M399" s="6">
        <v>46092</v>
      </c>
      <c r="O399" s="33">
        <f>IF(Table1[[#This Row],[Phân loại]]="Tồn đầu kỳ",Table1[[#This Row],[Tổng giá trị]],0)</f>
        <v>0</v>
      </c>
      <c r="P399" s="7">
        <f>IF(Table1[[#This Row],[Số còn phải thu ĐK]]&lt;&gt;0,0,IF(Table1[[#This Row],[Phân loại]]="Bán hàng",Table1[[#This Row],[Tổng giá trị]],-Table1[[#This Row],[Tổng giá trị]]))</f>
        <v>-210855</v>
      </c>
      <c r="Q399" s="33">
        <f t="shared" si="160"/>
        <v>-210855</v>
      </c>
      <c r="R399" s="7">
        <f>Table1[[#This Row],[Số còn phải thu ĐK]]+Table1[[#This Row],[Giá Trị HD sau CK]]-Table1[[#This Row],[Số tiền đã thu]]</f>
        <v>0</v>
      </c>
      <c r="S399" s="6">
        <f>IF(Table1[[#This Row],[Ngày hóa đơn]]&lt;&gt;"",Table1[[#This Row],[Ngày hóa đơn]],IF(Table1[[#This Row],[Ngày hạch toán]]&lt;&gt;"",Table1[[#This Row],[Ngày hạch toán]],""))</f>
        <v>46091</v>
      </c>
      <c r="T399" s="7"/>
      <c r="U399" s="6">
        <f>IF(Table1[[#This Row],[Ngày tính CN]]="","",S399+T399)</f>
        <v>46091</v>
      </c>
      <c r="V399" s="33">
        <f ca="1">IF(Table1[[#This Row],[Hạn thanh toán]]="","",IF((U399-NOW())&lt;0,0,(U399-NOW())))</f>
        <v>0</v>
      </c>
      <c r="W399" s="33"/>
      <c r="X399" s="33" t="str">
        <f t="shared" ca="1" si="161"/>
        <v/>
      </c>
      <c r="Y399" s="2" t="str">
        <f t="shared" si="162"/>
        <v>Đã thanh toán</v>
      </c>
      <c r="Z399" s="46">
        <f t="shared" si="158"/>
        <v>46091</v>
      </c>
      <c r="AA399" s="46">
        <f t="shared" si="159"/>
        <v>46092</v>
      </c>
      <c r="AD399" s="2" t="str">
        <f>VLOOKUP($A399,MA_KH!$A:$V,MA_KH!U$1,0)</f>
        <v>LOTTE</v>
      </c>
      <c r="AE399" s="2" t="str">
        <f>VLOOKUP($A399,MA_KH!$A:$V,MA_KH!V$1,0)</f>
        <v>CÔNG TY CỔ PHẦN TRUNG TÂM THƯƠNG MẠI LOTTE VIỆT NAM</v>
      </c>
      <c r="AF399" s="2" t="str">
        <f>VLOOKUP($A399,MA_KH!$A:$V,MA_KH!H$1,0)</f>
        <v>SG023</v>
      </c>
      <c r="AG399" s="96">
        <f>VALUE(Table1[[#This Row],[Số hóa đơn]])</f>
        <v>1956</v>
      </c>
      <c r="AH399" s="94" t="e">
        <f>_xlfn.XLOOKUP(Table1[[#This Row],[Column1]],CTTT_Lotte!R:R,CTTT_Lotte!O:O)</f>
        <v>#N/A</v>
      </c>
    </row>
    <row r="400" spans="1:34" ht="25.5" customHeight="1" x14ac:dyDescent="0.2">
      <c r="A400" s="29" t="s">
        <v>10297</v>
      </c>
      <c r="B400" s="29" t="s">
        <v>439</v>
      </c>
      <c r="C400" s="35">
        <v>46097</v>
      </c>
      <c r="D400" s="29" t="s">
        <v>11296</v>
      </c>
      <c r="E400" s="35">
        <v>46097</v>
      </c>
      <c r="F400" s="29">
        <v>2317</v>
      </c>
      <c r="G400" s="29" t="s">
        <v>10867</v>
      </c>
      <c r="H400" s="36">
        <v>432683</v>
      </c>
      <c r="I400" s="59">
        <v>0</v>
      </c>
      <c r="J400" s="36">
        <v>43268</v>
      </c>
      <c r="K400" s="36">
        <v>475951</v>
      </c>
      <c r="L400" s="7" t="s">
        <v>11005</v>
      </c>
      <c r="M400" s="6">
        <v>46092</v>
      </c>
      <c r="O400" s="33">
        <f>IF(Table1[[#This Row],[Phân loại]]="Tồn đầu kỳ",Table1[[#This Row],[Tổng giá trị]],0)</f>
        <v>0</v>
      </c>
      <c r="P400" s="7">
        <f>IF(Table1[[#This Row],[Số còn phải thu ĐK]]&lt;&gt;0,0,IF(Table1[[#This Row],[Phân loại]]="Bán hàng",Table1[[#This Row],[Tổng giá trị]],-Table1[[#This Row],[Tổng giá trị]]))</f>
        <v>-475951</v>
      </c>
      <c r="Q400" s="33">
        <f t="shared" si="160"/>
        <v>-475951</v>
      </c>
      <c r="R400" s="7">
        <f>Table1[[#This Row],[Số còn phải thu ĐK]]+Table1[[#This Row],[Giá Trị HD sau CK]]-Table1[[#This Row],[Số tiền đã thu]]</f>
        <v>0</v>
      </c>
      <c r="S400" s="6">
        <f>IF(Table1[[#This Row],[Ngày hóa đơn]]&lt;&gt;"",Table1[[#This Row],[Ngày hóa đơn]],IF(Table1[[#This Row],[Ngày hạch toán]]&lt;&gt;"",Table1[[#This Row],[Ngày hạch toán]],""))</f>
        <v>46097</v>
      </c>
      <c r="T400" s="7"/>
      <c r="U400" s="6">
        <f>IF(Table1[[#This Row],[Ngày tính CN]]="","",S400+T400)</f>
        <v>46097</v>
      </c>
      <c r="V400" s="33">
        <f ca="1">IF(Table1[[#This Row],[Hạn thanh toán]]="","",IF((U400-NOW())&lt;0,0,(U400-NOW())))</f>
        <v>0</v>
      </c>
      <c r="W400" s="33"/>
      <c r="X400" s="33" t="str">
        <f t="shared" ca="1" si="161"/>
        <v/>
      </c>
      <c r="Y400" s="2" t="str">
        <f t="shared" si="162"/>
        <v>Đã thanh toán</v>
      </c>
      <c r="Z400" s="46">
        <f t="shared" si="158"/>
        <v>46097</v>
      </c>
      <c r="AA400" s="46">
        <f t="shared" si="159"/>
        <v>46092</v>
      </c>
      <c r="AD400" s="2" t="str">
        <f>VLOOKUP($A400,MA_KH!$A:$V,MA_KH!U$1,0)</f>
        <v>LOTTE</v>
      </c>
      <c r="AE400" s="2" t="str">
        <f>VLOOKUP($A400,MA_KH!$A:$V,MA_KH!V$1,0)</f>
        <v>CÔNG TY CỔ PHẦN TRUNG TÂM THƯƠNG MẠI LOTTE VIỆT NAM</v>
      </c>
      <c r="AF400" s="2" t="str">
        <f>VLOOKUP($A400,MA_KH!$A:$V,MA_KH!H$1,0)</f>
        <v>HN008</v>
      </c>
      <c r="AG400" s="96">
        <f>VALUE(Table1[[#This Row],[Số hóa đơn]])</f>
        <v>2317</v>
      </c>
      <c r="AH400" s="94" t="e">
        <f>_xlfn.XLOOKUP(Table1[[#This Row],[Column1]],CTTT_Lotte!R:R,CTTT_Lotte!O:O)</f>
        <v>#N/A</v>
      </c>
    </row>
    <row r="401" spans="1:34" ht="25.5" customHeight="1" x14ac:dyDescent="0.2">
      <c r="A401" s="29" t="s">
        <v>10297</v>
      </c>
      <c r="B401" s="29" t="s">
        <v>439</v>
      </c>
      <c r="C401" s="35">
        <v>46097</v>
      </c>
      <c r="D401" s="29" t="s">
        <v>11296</v>
      </c>
      <c r="E401" s="35">
        <v>46097</v>
      </c>
      <c r="F401" s="29">
        <v>2062</v>
      </c>
      <c r="G401" s="29" t="s">
        <v>10868</v>
      </c>
      <c r="H401" s="36">
        <v>1442278</v>
      </c>
      <c r="I401" s="59">
        <v>0</v>
      </c>
      <c r="J401" s="36">
        <v>115382</v>
      </c>
      <c r="K401" s="36">
        <v>1557660</v>
      </c>
      <c r="L401" s="7" t="s">
        <v>11005</v>
      </c>
      <c r="M401" s="6">
        <v>46092</v>
      </c>
      <c r="O401" s="33">
        <f>IF(Table1[[#This Row],[Phân loại]]="Tồn đầu kỳ",Table1[[#This Row],[Tổng giá trị]],0)</f>
        <v>0</v>
      </c>
      <c r="P401" s="7">
        <f>IF(Table1[[#This Row],[Số còn phải thu ĐK]]&lt;&gt;0,0,IF(Table1[[#This Row],[Phân loại]]="Bán hàng",Table1[[#This Row],[Tổng giá trị]],-Table1[[#This Row],[Tổng giá trị]]))</f>
        <v>-1557660</v>
      </c>
      <c r="Q401" s="33">
        <f t="shared" si="160"/>
        <v>-1557660</v>
      </c>
      <c r="R401" s="7">
        <f>Table1[[#This Row],[Số còn phải thu ĐK]]+Table1[[#This Row],[Giá Trị HD sau CK]]-Table1[[#This Row],[Số tiền đã thu]]</f>
        <v>0</v>
      </c>
      <c r="S401" s="6">
        <f>IF(Table1[[#This Row],[Ngày hóa đơn]]&lt;&gt;"",Table1[[#This Row],[Ngày hóa đơn]],IF(Table1[[#This Row],[Ngày hạch toán]]&lt;&gt;"",Table1[[#This Row],[Ngày hạch toán]],""))</f>
        <v>46097</v>
      </c>
      <c r="T401" s="7"/>
      <c r="U401" s="6">
        <f>IF(Table1[[#This Row],[Ngày tính CN]]="","",S401+T401)</f>
        <v>46097</v>
      </c>
      <c r="V401" s="33">
        <f ca="1">IF(Table1[[#This Row],[Hạn thanh toán]]="","",IF((U401-NOW())&lt;0,0,(U401-NOW())))</f>
        <v>0</v>
      </c>
      <c r="W401" s="33"/>
      <c r="X401" s="33" t="str">
        <f t="shared" ca="1" si="161"/>
        <v/>
      </c>
      <c r="Y401" s="2" t="str">
        <f t="shared" si="162"/>
        <v>Đã thanh toán</v>
      </c>
      <c r="Z401" s="46">
        <f t="shared" si="158"/>
        <v>46097</v>
      </c>
      <c r="AA401" s="46">
        <f t="shared" si="159"/>
        <v>46092</v>
      </c>
      <c r="AD401" s="2" t="str">
        <f>VLOOKUP($A401,MA_KH!$A:$V,MA_KH!U$1,0)</f>
        <v>LOTTE</v>
      </c>
      <c r="AE401" s="2" t="str">
        <f>VLOOKUP($A401,MA_KH!$A:$V,MA_KH!V$1,0)</f>
        <v>CÔNG TY CỔ PHẦN TRUNG TÂM THƯƠNG MẠI LOTTE VIỆT NAM</v>
      </c>
      <c r="AF401" s="2" t="str">
        <f>VLOOKUP($A401,MA_KH!$A:$V,MA_KH!H$1,0)</f>
        <v>HN008</v>
      </c>
      <c r="AG401" s="96">
        <f>VALUE(Table1[[#This Row],[Số hóa đơn]])</f>
        <v>2062</v>
      </c>
      <c r="AH401" s="94" t="e">
        <f>_xlfn.XLOOKUP(Table1[[#This Row],[Column1]],CTTT_Lotte!R:R,CTTT_Lotte!O:O)</f>
        <v>#N/A</v>
      </c>
    </row>
    <row r="402" spans="1:34" ht="25.5" customHeight="1" x14ac:dyDescent="0.2">
      <c r="A402" s="29" t="s">
        <v>10289</v>
      </c>
      <c r="B402" s="29" t="s">
        <v>752</v>
      </c>
      <c r="C402" s="35">
        <v>46097</v>
      </c>
      <c r="D402" s="29" t="s">
        <v>11297</v>
      </c>
      <c r="E402" s="35">
        <v>46097</v>
      </c>
      <c r="F402" s="29">
        <v>3192</v>
      </c>
      <c r="G402" s="29" t="s">
        <v>11239</v>
      </c>
      <c r="H402" s="36">
        <v>55551</v>
      </c>
      <c r="I402" s="59">
        <v>0</v>
      </c>
      <c r="J402" s="36">
        <v>5555</v>
      </c>
      <c r="K402" s="36">
        <v>61106</v>
      </c>
      <c r="L402" s="7" t="s">
        <v>11005</v>
      </c>
      <c r="M402" s="6">
        <v>46092</v>
      </c>
      <c r="O402" s="33">
        <f>IF(Table1[[#This Row],[Phân loại]]="Tồn đầu kỳ",Table1[[#This Row],[Tổng giá trị]],0)</f>
        <v>0</v>
      </c>
      <c r="P402" s="7">
        <f>IF(Table1[[#This Row],[Số còn phải thu ĐK]]&lt;&gt;0,0,IF(Table1[[#This Row],[Phân loại]]="Bán hàng",Table1[[#This Row],[Tổng giá trị]],-Table1[[#This Row],[Tổng giá trị]]))</f>
        <v>-61106</v>
      </c>
      <c r="Q402" s="33">
        <f t="shared" si="160"/>
        <v>-61106</v>
      </c>
      <c r="R402" s="7">
        <f>Table1[[#This Row],[Số còn phải thu ĐK]]+Table1[[#This Row],[Giá Trị HD sau CK]]-Table1[[#This Row],[Số tiền đã thu]]</f>
        <v>0</v>
      </c>
      <c r="S402" s="6">
        <f>IF(Table1[[#This Row],[Ngày hóa đơn]]&lt;&gt;"",Table1[[#This Row],[Ngày hóa đơn]],IF(Table1[[#This Row],[Ngày hạch toán]]&lt;&gt;"",Table1[[#This Row],[Ngày hạch toán]],""))</f>
        <v>46097</v>
      </c>
      <c r="T402" s="7"/>
      <c r="U402" s="6">
        <f>IF(Table1[[#This Row],[Ngày tính CN]]="","",S402+T402)</f>
        <v>46097</v>
      </c>
      <c r="V402" s="33">
        <f ca="1">IF(Table1[[#This Row],[Hạn thanh toán]]="","",IF((U402-NOW())&lt;0,0,(U402-NOW())))</f>
        <v>0</v>
      </c>
      <c r="W402" s="33"/>
      <c r="X402" s="33" t="str">
        <f t="shared" ca="1" si="161"/>
        <v/>
      </c>
      <c r="Y402" s="2" t="str">
        <f t="shared" si="162"/>
        <v>Đã thanh toán</v>
      </c>
      <c r="Z402" s="46">
        <f t="shared" si="158"/>
        <v>46097</v>
      </c>
      <c r="AA402" s="46">
        <f t="shared" si="159"/>
        <v>46092</v>
      </c>
      <c r="AD402" s="2" t="str">
        <f>VLOOKUP($A402,MA_KH!$A:$V,MA_KH!U$1,0)</f>
        <v>LOTTE</v>
      </c>
      <c r="AE402" s="2" t="str">
        <f>VLOOKUP($A402,MA_KH!$A:$V,MA_KH!V$1,0)</f>
        <v>CÔNG TY CỔ PHẦN TRUNG TÂM THƯƠNG MẠI LOTTE VIỆT NAM</v>
      </c>
      <c r="AF402" s="2" t="str">
        <f>VLOOKUP($A402,MA_KH!$A:$V,MA_KH!H$1,0)</f>
        <v>SG011</v>
      </c>
      <c r="AG402" s="96">
        <f>VALUE(Table1[[#This Row],[Số hóa đơn]])</f>
        <v>3192</v>
      </c>
      <c r="AH402" s="94" t="e">
        <f>_xlfn.XLOOKUP(Table1[[#This Row],[Column1]],CTTT_Lotte!R:R,CTTT_Lotte!O:O)</f>
        <v>#N/A</v>
      </c>
    </row>
    <row r="403" spans="1:34" ht="25.5" customHeight="1" x14ac:dyDescent="0.2">
      <c r="A403" s="29" t="s">
        <v>10289</v>
      </c>
      <c r="B403" s="29" t="s">
        <v>752</v>
      </c>
      <c r="C403" s="35">
        <v>46097</v>
      </c>
      <c r="D403" s="29" t="s">
        <v>11297</v>
      </c>
      <c r="E403" s="35">
        <v>46090</v>
      </c>
      <c r="F403" s="29">
        <v>2695</v>
      </c>
      <c r="G403" s="29" t="s">
        <v>11240</v>
      </c>
      <c r="H403" s="36">
        <v>185169</v>
      </c>
      <c r="I403" s="59">
        <v>0</v>
      </c>
      <c r="J403" s="36">
        <v>14814</v>
      </c>
      <c r="K403" s="36">
        <v>199983</v>
      </c>
      <c r="L403" s="7" t="s">
        <v>11005</v>
      </c>
      <c r="M403" s="6">
        <v>46092</v>
      </c>
      <c r="O403" s="33">
        <f>IF(Table1[[#This Row],[Phân loại]]="Tồn đầu kỳ",Table1[[#This Row],[Tổng giá trị]],0)</f>
        <v>0</v>
      </c>
      <c r="P403" s="7">
        <f>IF(Table1[[#This Row],[Số còn phải thu ĐK]]&lt;&gt;0,0,IF(Table1[[#This Row],[Phân loại]]="Bán hàng",Table1[[#This Row],[Tổng giá trị]],-Table1[[#This Row],[Tổng giá trị]]))</f>
        <v>-199983</v>
      </c>
      <c r="Q403" s="33">
        <f t="shared" si="160"/>
        <v>-199983</v>
      </c>
      <c r="R403" s="7">
        <f>Table1[[#This Row],[Số còn phải thu ĐK]]+Table1[[#This Row],[Giá Trị HD sau CK]]-Table1[[#This Row],[Số tiền đã thu]]</f>
        <v>0</v>
      </c>
      <c r="S403" s="6">
        <f>IF(Table1[[#This Row],[Ngày hóa đơn]]&lt;&gt;"",Table1[[#This Row],[Ngày hóa đơn]],IF(Table1[[#This Row],[Ngày hạch toán]]&lt;&gt;"",Table1[[#This Row],[Ngày hạch toán]],""))</f>
        <v>46090</v>
      </c>
      <c r="T403" s="7"/>
      <c r="U403" s="6">
        <f>IF(Table1[[#This Row],[Ngày tính CN]]="","",S403+T403)</f>
        <v>46090</v>
      </c>
      <c r="V403" s="33">
        <f ca="1">IF(Table1[[#This Row],[Hạn thanh toán]]="","",IF((U403-NOW())&lt;0,0,(U403-NOW())))</f>
        <v>0</v>
      </c>
      <c r="W403" s="33"/>
      <c r="X403" s="33" t="str">
        <f t="shared" ca="1" si="161"/>
        <v/>
      </c>
      <c r="Y403" s="2" t="str">
        <f t="shared" si="162"/>
        <v>Đã thanh toán</v>
      </c>
      <c r="Z403" s="46">
        <f t="shared" si="158"/>
        <v>46090</v>
      </c>
      <c r="AA403" s="46">
        <f t="shared" si="159"/>
        <v>46092</v>
      </c>
      <c r="AD403" s="2" t="str">
        <f>VLOOKUP($A403,MA_KH!$A:$V,MA_KH!U$1,0)</f>
        <v>LOTTE</v>
      </c>
      <c r="AE403" s="2" t="str">
        <f>VLOOKUP($A403,MA_KH!$A:$V,MA_KH!V$1,0)</f>
        <v>CÔNG TY CỔ PHẦN TRUNG TÂM THƯƠNG MẠI LOTTE VIỆT NAM</v>
      </c>
      <c r="AF403" s="2" t="str">
        <f>VLOOKUP($A403,MA_KH!$A:$V,MA_KH!H$1,0)</f>
        <v>SG011</v>
      </c>
      <c r="AG403" s="96">
        <f>VALUE(Table1[[#This Row],[Số hóa đơn]])</f>
        <v>2695</v>
      </c>
      <c r="AH403" s="94" t="e">
        <f>_xlfn.XLOOKUP(Table1[[#This Row],[Column1]],CTTT_Lotte!R:R,CTTT_Lotte!O:O)</f>
        <v>#N/A</v>
      </c>
    </row>
    <row r="404" spans="1:34" ht="25.5" customHeight="1" x14ac:dyDescent="0.2">
      <c r="A404" s="29" t="s">
        <v>10293</v>
      </c>
      <c r="B404" s="29" t="s">
        <v>621</v>
      </c>
      <c r="C404" s="35">
        <v>46098</v>
      </c>
      <c r="D404" s="29" t="s">
        <v>11298</v>
      </c>
      <c r="E404" s="35">
        <v>46098</v>
      </c>
      <c r="F404" s="29">
        <v>375</v>
      </c>
      <c r="G404" s="29" t="s">
        <v>11299</v>
      </c>
      <c r="H404" s="36">
        <v>0</v>
      </c>
      <c r="I404" s="59">
        <v>0</v>
      </c>
      <c r="J404" s="36">
        <v>0</v>
      </c>
      <c r="K404" s="36">
        <v>0</v>
      </c>
      <c r="L404" s="7" t="s">
        <v>11004</v>
      </c>
      <c r="O404" s="33">
        <f>IF(Table1[[#This Row],[Phân loại]]="Tồn đầu kỳ",Table1[[#This Row],[Tổng giá trị]],0)</f>
        <v>0</v>
      </c>
      <c r="P404" s="7">
        <f>IF(Table1[[#This Row],[Số còn phải thu ĐK]]&lt;&gt;0,0,IF(Table1[[#This Row],[Phân loại]]="Bán hàng",Table1[[#This Row],[Tổng giá trị]],-Table1[[#This Row],[Tổng giá trị]]))</f>
        <v>0</v>
      </c>
      <c r="Q404" s="33">
        <f t="shared" si="160"/>
        <v>0</v>
      </c>
      <c r="R404" s="7">
        <f>Table1[[#This Row],[Số còn phải thu ĐK]]+Table1[[#This Row],[Giá Trị HD sau CK]]-Table1[[#This Row],[Số tiền đã thu]]</f>
        <v>0</v>
      </c>
      <c r="S404" s="6">
        <f>IF(Table1[[#This Row],[Ngày hóa đơn]]&lt;&gt;"",Table1[[#This Row],[Ngày hóa đơn]],IF(Table1[[#This Row],[Ngày hạch toán]]&lt;&gt;"",Table1[[#This Row],[Ngày hạch toán]],""))</f>
        <v>46098</v>
      </c>
      <c r="T404" s="7"/>
      <c r="U404" s="6">
        <f>IF(Table1[[#This Row],[Ngày tính CN]]="","",S404+T404)</f>
        <v>46098</v>
      </c>
      <c r="V404" s="33">
        <f ca="1">IF(Table1[[#This Row],[Hạn thanh toán]]="","",IF((U404-NOW())&lt;0,0,(U404-NOW())))</f>
        <v>0</v>
      </c>
      <c r="W404" s="33"/>
      <c r="X404" s="33" t="str">
        <f t="shared" ca="1" si="161"/>
        <v/>
      </c>
      <c r="Y404" s="2" t="str">
        <f t="shared" si="162"/>
        <v>Đã thanh toán</v>
      </c>
      <c r="Z404" s="46">
        <f t="shared" si="158"/>
        <v>46098</v>
      </c>
      <c r="AA404" s="46" t="str">
        <f t="shared" si="159"/>
        <v/>
      </c>
      <c r="AD404" s="2" t="str">
        <f>VLOOKUP($A404,MA_KH!$A:$V,MA_KH!U$1,0)</f>
        <v>LOTTE</v>
      </c>
      <c r="AE404" s="2" t="str">
        <f>VLOOKUP($A404,MA_KH!$A:$V,MA_KH!V$1,0)</f>
        <v>CÔNG TY CỔ PHẦN TRUNG TÂM THƯƠNG MẠI LOTTE VIỆT NAM</v>
      </c>
      <c r="AF404" s="2" t="str">
        <f>VLOOKUP($A404,MA_KH!$A:$V,MA_KH!H$1,0)</f>
        <v>SG009</v>
      </c>
      <c r="AG404" s="96">
        <f>VALUE(Table1[[#This Row],[Số hóa đơn]])</f>
        <v>375</v>
      </c>
      <c r="AH404" s="94" t="e">
        <f>_xlfn.XLOOKUP(Table1[[#This Row],[Column1]],CTTT_Lotte!R:R,CTTT_Lotte!O:O)</f>
        <v>#N/A</v>
      </c>
    </row>
    <row r="405" spans="1:34" ht="25.5" hidden="1" customHeight="1" x14ac:dyDescent="0.2">
      <c r="A405" s="29" t="s">
        <v>10301</v>
      </c>
      <c r="B405" s="29" t="s">
        <v>463</v>
      </c>
      <c r="C405" s="35">
        <v>46098</v>
      </c>
      <c r="D405" s="29" t="s">
        <v>11300</v>
      </c>
      <c r="E405" s="35">
        <v>46097</v>
      </c>
      <c r="F405" s="29">
        <v>19136</v>
      </c>
      <c r="G405" s="29" t="s">
        <v>11301</v>
      </c>
      <c r="H405" s="36">
        <v>5394460</v>
      </c>
      <c r="I405" s="59">
        <v>0</v>
      </c>
      <c r="J405" s="36">
        <v>431557</v>
      </c>
      <c r="K405" s="36">
        <v>5826017</v>
      </c>
      <c r="L405" s="7" t="s">
        <v>11004</v>
      </c>
      <c r="O405" s="33">
        <f>IF(Table1[[#This Row],[Phân loại]]="Tồn đầu kỳ",Table1[[#This Row],[Tổng giá trị]],0)</f>
        <v>0</v>
      </c>
      <c r="P405" s="7">
        <f>IF(Table1[[#This Row],[Số còn phải thu ĐK]]&lt;&gt;0,0,IF(Table1[[#This Row],[Phân loại]]="Bán hàng",Table1[[#This Row],[Tổng giá trị]],-Table1[[#This Row],[Tổng giá trị]]))</f>
        <v>5826017</v>
      </c>
      <c r="Q405" s="33">
        <f t="shared" si="160"/>
        <v>0</v>
      </c>
      <c r="R405" s="7">
        <f>Table1[[#This Row],[Số còn phải thu ĐK]]+Table1[[#This Row],[Giá Trị HD sau CK]]-Table1[[#This Row],[Số tiền đã thu]]</f>
        <v>5826017</v>
      </c>
      <c r="S405" s="6">
        <f>IF(Table1[[#This Row],[Ngày hóa đơn]]&lt;&gt;"",Table1[[#This Row],[Ngày hóa đơn]],IF(Table1[[#This Row],[Ngày hạch toán]]&lt;&gt;"",Table1[[#This Row],[Ngày hạch toán]],""))</f>
        <v>46097</v>
      </c>
      <c r="T405" s="7"/>
      <c r="U405" s="6">
        <f>IF(Table1[[#This Row],[Ngày tính CN]]="","",S405+T405)</f>
        <v>46097</v>
      </c>
      <c r="V405" s="33">
        <f ca="1">IF(Table1[[#This Row],[Hạn thanh toán]]="","",IF((U405-NOW())&lt;0,0,(U405-NOW())))</f>
        <v>0</v>
      </c>
      <c r="W405" s="33"/>
      <c r="X405" s="33">
        <f t="shared" ca="1" si="161"/>
        <v>131.58894293981575</v>
      </c>
      <c r="Y405" s="2" t="str">
        <f t="shared" ca="1" si="162"/>
        <v>Nợ quá hạn hơn 120 ngày có khả năng mất thanh toán</v>
      </c>
      <c r="Z405" s="46">
        <f t="shared" si="158"/>
        <v>46097</v>
      </c>
      <c r="AA405" s="46" t="str">
        <f t="shared" si="159"/>
        <v/>
      </c>
      <c r="AD405" s="2" t="str">
        <f>VLOOKUP($A405,MA_KH!$A:$V,MA_KH!U$1,0)</f>
        <v>LOTTE</v>
      </c>
      <c r="AE405" s="2" t="str">
        <f>VLOOKUP($A405,MA_KH!$A:$V,MA_KH!V$1,0)</f>
        <v>CÔNG TY CỔ PHẦN TRUNG TÂM THƯƠNG MẠI LOTTE VIỆT NAM</v>
      </c>
      <c r="AF405" s="2" t="str">
        <f>VLOOKUP($A405,MA_KH!$A:$V,MA_KH!H$1,0)</f>
        <v>SG002</v>
      </c>
      <c r="AG405" s="96">
        <f>VALUE(Table1[[#This Row],[Số hóa đơn]])</f>
        <v>19136</v>
      </c>
      <c r="AH405" s="94">
        <f>_xlfn.XLOOKUP(Table1[[#This Row],[Column1]],CTTT_Lotte!R:R,CTTT_Lotte!O:O)</f>
        <v>46153</v>
      </c>
    </row>
    <row r="406" spans="1:34" ht="25.5" hidden="1" customHeight="1" x14ac:dyDescent="0.2">
      <c r="A406" s="29" t="s">
        <v>10293</v>
      </c>
      <c r="B406" s="29" t="s">
        <v>621</v>
      </c>
      <c r="C406" s="35">
        <v>46098</v>
      </c>
      <c r="D406" s="29" t="s">
        <v>11302</v>
      </c>
      <c r="E406" s="35">
        <v>46098</v>
      </c>
      <c r="F406" s="29">
        <v>19182</v>
      </c>
      <c r="G406" s="29" t="s">
        <v>11303</v>
      </c>
      <c r="H406" s="36">
        <v>1190660</v>
      </c>
      <c r="I406" s="59">
        <v>0</v>
      </c>
      <c r="J406" s="36">
        <v>95253</v>
      </c>
      <c r="K406" s="36">
        <v>1285913</v>
      </c>
      <c r="L406" s="7" t="s">
        <v>11004</v>
      </c>
      <c r="O406" s="33">
        <f>IF(Table1[[#This Row],[Phân loại]]="Tồn đầu kỳ",Table1[[#This Row],[Tổng giá trị]],0)</f>
        <v>0</v>
      </c>
      <c r="P406" s="7">
        <f>IF(Table1[[#This Row],[Số còn phải thu ĐK]]&lt;&gt;0,0,IF(Table1[[#This Row],[Phân loại]]="Bán hàng",Table1[[#This Row],[Tổng giá trị]],-Table1[[#This Row],[Tổng giá trị]]))</f>
        <v>1285913</v>
      </c>
      <c r="Q406" s="33">
        <f t="shared" si="160"/>
        <v>0</v>
      </c>
      <c r="R406" s="7">
        <f>Table1[[#This Row],[Số còn phải thu ĐK]]+Table1[[#This Row],[Giá Trị HD sau CK]]-Table1[[#This Row],[Số tiền đã thu]]</f>
        <v>1285913</v>
      </c>
      <c r="S406" s="6">
        <f>IF(Table1[[#This Row],[Ngày hóa đơn]]&lt;&gt;"",Table1[[#This Row],[Ngày hóa đơn]],IF(Table1[[#This Row],[Ngày hạch toán]]&lt;&gt;"",Table1[[#This Row],[Ngày hạch toán]],""))</f>
        <v>46098</v>
      </c>
      <c r="T406" s="7"/>
      <c r="U406" s="6">
        <f>IF(Table1[[#This Row],[Ngày tính CN]]="","",S406+T406)</f>
        <v>46098</v>
      </c>
      <c r="V406" s="33">
        <f ca="1">IF(Table1[[#This Row],[Hạn thanh toán]]="","",IF((U406-NOW())&lt;0,0,(U406-NOW())))</f>
        <v>0</v>
      </c>
      <c r="W406" s="33"/>
      <c r="X406" s="33">
        <f t="shared" ca="1" si="161"/>
        <v>130.58894293981575</v>
      </c>
      <c r="Y406" s="2" t="str">
        <f t="shared" ca="1" si="162"/>
        <v>Nợ quá hạn hơn 120 ngày có khả năng mất thanh toán</v>
      </c>
      <c r="Z406" s="46">
        <f t="shared" si="158"/>
        <v>46098</v>
      </c>
      <c r="AA406" s="46" t="str">
        <f t="shared" si="159"/>
        <v/>
      </c>
      <c r="AD406" s="2" t="str">
        <f>VLOOKUP($A406,MA_KH!$A:$V,MA_KH!U$1,0)</f>
        <v>LOTTE</v>
      </c>
      <c r="AE406" s="2" t="str">
        <f>VLOOKUP($A406,MA_KH!$A:$V,MA_KH!V$1,0)</f>
        <v>CÔNG TY CỔ PHẦN TRUNG TÂM THƯƠNG MẠI LOTTE VIỆT NAM</v>
      </c>
      <c r="AF406" s="2" t="str">
        <f>VLOOKUP($A406,MA_KH!$A:$V,MA_KH!H$1,0)</f>
        <v>SG009</v>
      </c>
      <c r="AG406" s="96">
        <f>VALUE(Table1[[#This Row],[Số hóa đơn]])</f>
        <v>19182</v>
      </c>
      <c r="AH406" s="94">
        <f>_xlfn.XLOOKUP(Table1[[#This Row],[Column1]],CTTT_Lotte!R:R,CTTT_Lotte!O:O)</f>
        <v>46153</v>
      </c>
    </row>
    <row r="407" spans="1:34" ht="25.5" hidden="1" customHeight="1" x14ac:dyDescent="0.2">
      <c r="A407" s="29" t="s">
        <v>10293</v>
      </c>
      <c r="B407" s="29" t="s">
        <v>621</v>
      </c>
      <c r="C407" s="35">
        <v>46098</v>
      </c>
      <c r="D407" s="29" t="s">
        <v>11304</v>
      </c>
      <c r="E407" s="35">
        <v>46098</v>
      </c>
      <c r="F407" s="29">
        <v>19183</v>
      </c>
      <c r="G407" s="29" t="s">
        <v>11305</v>
      </c>
      <c r="H407" s="36">
        <v>1190660</v>
      </c>
      <c r="I407" s="59">
        <v>0</v>
      </c>
      <c r="J407" s="36">
        <v>95253</v>
      </c>
      <c r="K407" s="36">
        <v>1285913</v>
      </c>
      <c r="L407" s="7" t="s">
        <v>11004</v>
      </c>
      <c r="O407" s="33">
        <f>IF(Table1[[#This Row],[Phân loại]]="Tồn đầu kỳ",Table1[[#This Row],[Tổng giá trị]],0)</f>
        <v>0</v>
      </c>
      <c r="P407" s="7">
        <f>IF(Table1[[#This Row],[Số còn phải thu ĐK]]&lt;&gt;0,0,IF(Table1[[#This Row],[Phân loại]]="Bán hàng",Table1[[#This Row],[Tổng giá trị]],-Table1[[#This Row],[Tổng giá trị]]))</f>
        <v>1285913</v>
      </c>
      <c r="Q407" s="33">
        <f t="shared" si="160"/>
        <v>0</v>
      </c>
      <c r="R407" s="7">
        <f>Table1[[#This Row],[Số còn phải thu ĐK]]+Table1[[#This Row],[Giá Trị HD sau CK]]-Table1[[#This Row],[Số tiền đã thu]]</f>
        <v>1285913</v>
      </c>
      <c r="S407" s="6">
        <f>IF(Table1[[#This Row],[Ngày hóa đơn]]&lt;&gt;"",Table1[[#This Row],[Ngày hóa đơn]],IF(Table1[[#This Row],[Ngày hạch toán]]&lt;&gt;"",Table1[[#This Row],[Ngày hạch toán]],""))</f>
        <v>46098</v>
      </c>
      <c r="T407" s="7"/>
      <c r="U407" s="6">
        <f>IF(Table1[[#This Row],[Ngày tính CN]]="","",S407+T407)</f>
        <v>46098</v>
      </c>
      <c r="V407" s="33">
        <f ca="1">IF(Table1[[#This Row],[Hạn thanh toán]]="","",IF((U407-NOW())&lt;0,0,(U407-NOW())))</f>
        <v>0</v>
      </c>
      <c r="W407" s="33"/>
      <c r="X407" s="33">
        <f t="shared" ca="1" si="161"/>
        <v>130.58894293981575</v>
      </c>
      <c r="Y407" s="2" t="str">
        <f t="shared" ca="1" si="162"/>
        <v>Nợ quá hạn hơn 120 ngày có khả năng mất thanh toán</v>
      </c>
      <c r="Z407" s="46">
        <f t="shared" si="158"/>
        <v>46098</v>
      </c>
      <c r="AA407" s="46" t="str">
        <f t="shared" si="159"/>
        <v/>
      </c>
      <c r="AD407" s="2" t="str">
        <f>VLOOKUP($A407,MA_KH!$A:$V,MA_KH!U$1,0)</f>
        <v>LOTTE</v>
      </c>
      <c r="AE407" s="2" t="str">
        <f>VLOOKUP($A407,MA_KH!$A:$V,MA_KH!V$1,0)</f>
        <v>CÔNG TY CỔ PHẦN TRUNG TÂM THƯƠNG MẠI LOTTE VIỆT NAM</v>
      </c>
      <c r="AF407" s="2" t="str">
        <f>VLOOKUP($A407,MA_KH!$A:$V,MA_KH!H$1,0)</f>
        <v>SG009</v>
      </c>
      <c r="AG407" s="96">
        <f>VALUE(Table1[[#This Row],[Số hóa đơn]])</f>
        <v>19183</v>
      </c>
      <c r="AH407" s="94">
        <f>_xlfn.XLOOKUP(Table1[[#This Row],[Column1]],CTTT_Lotte!R:R,CTTT_Lotte!O:O)</f>
        <v>46153</v>
      </c>
    </row>
    <row r="408" spans="1:34" ht="25.5" hidden="1" customHeight="1" x14ac:dyDescent="0.2">
      <c r="A408" s="29" t="s">
        <v>10286</v>
      </c>
      <c r="B408" s="29" t="s">
        <v>616</v>
      </c>
      <c r="C408" s="35">
        <v>46098</v>
      </c>
      <c r="D408" s="29" t="s">
        <v>11306</v>
      </c>
      <c r="E408" s="35">
        <v>46098</v>
      </c>
      <c r="F408" s="29">
        <v>19189</v>
      </c>
      <c r="G408" s="29" t="s">
        <v>11307</v>
      </c>
      <c r="H408" s="36">
        <v>455620</v>
      </c>
      <c r="I408" s="59">
        <v>0</v>
      </c>
      <c r="J408" s="36">
        <v>36450</v>
      </c>
      <c r="K408" s="36">
        <v>492070</v>
      </c>
      <c r="L408" s="7" t="s">
        <v>11004</v>
      </c>
      <c r="O408" s="33">
        <f>IF(Table1[[#This Row],[Phân loại]]="Tồn đầu kỳ",Table1[[#This Row],[Tổng giá trị]],0)</f>
        <v>0</v>
      </c>
      <c r="P408" s="7">
        <f>IF(Table1[[#This Row],[Số còn phải thu ĐK]]&lt;&gt;0,0,IF(Table1[[#This Row],[Phân loại]]="Bán hàng",Table1[[#This Row],[Tổng giá trị]],-Table1[[#This Row],[Tổng giá trị]]))</f>
        <v>492070</v>
      </c>
      <c r="Q408" s="33">
        <f t="shared" si="160"/>
        <v>0</v>
      </c>
      <c r="R408" s="7">
        <f>Table1[[#This Row],[Số còn phải thu ĐK]]+Table1[[#This Row],[Giá Trị HD sau CK]]-Table1[[#This Row],[Số tiền đã thu]]</f>
        <v>492070</v>
      </c>
      <c r="S408" s="6">
        <f>IF(Table1[[#This Row],[Ngày hóa đơn]]&lt;&gt;"",Table1[[#This Row],[Ngày hóa đơn]],IF(Table1[[#This Row],[Ngày hạch toán]]&lt;&gt;"",Table1[[#This Row],[Ngày hạch toán]],""))</f>
        <v>46098</v>
      </c>
      <c r="T408" s="7"/>
      <c r="U408" s="6">
        <f>IF(Table1[[#This Row],[Ngày tính CN]]="","",S408+T408)</f>
        <v>46098</v>
      </c>
      <c r="V408" s="33">
        <f ca="1">IF(Table1[[#This Row],[Hạn thanh toán]]="","",IF((U408-NOW())&lt;0,0,(U408-NOW())))</f>
        <v>0</v>
      </c>
      <c r="W408" s="33"/>
      <c r="X408" s="33">
        <f t="shared" ca="1" si="161"/>
        <v>130.58894293981575</v>
      </c>
      <c r="Y408" s="2" t="str">
        <f t="shared" ca="1" si="162"/>
        <v>Nợ quá hạn hơn 120 ngày có khả năng mất thanh toán</v>
      </c>
      <c r="Z408" s="46">
        <f t="shared" si="158"/>
        <v>46098</v>
      </c>
      <c r="AA408" s="46" t="str">
        <f t="shared" si="159"/>
        <v/>
      </c>
      <c r="AD408" s="2" t="str">
        <f>VLOOKUP($A408,MA_KH!$A:$V,MA_KH!U$1,0)</f>
        <v>LOTTE</v>
      </c>
      <c r="AE408" s="2" t="str">
        <f>VLOOKUP($A408,MA_KH!$A:$V,MA_KH!V$1,0)</f>
        <v>CÔNG TY CỔ PHẦN TRUNG TÂM THƯƠNG MẠI LOTTE VIỆT NAM</v>
      </c>
      <c r="AF408" s="2" t="str">
        <f>VLOOKUP($A408,MA_KH!$A:$V,MA_KH!H$1,0)</f>
        <v>SG002</v>
      </c>
      <c r="AG408" s="96">
        <f>VALUE(Table1[[#This Row],[Số hóa đơn]])</f>
        <v>19189</v>
      </c>
      <c r="AH408" s="94">
        <f>_xlfn.XLOOKUP(Table1[[#This Row],[Column1]],CTTT_Lotte!R:R,CTTT_Lotte!O:O)</f>
        <v>46153</v>
      </c>
    </row>
    <row r="409" spans="1:34" ht="25.5" hidden="1" customHeight="1" x14ac:dyDescent="0.2">
      <c r="A409" s="29" t="s">
        <v>10297</v>
      </c>
      <c r="B409" s="29" t="s">
        <v>439</v>
      </c>
      <c r="C409" s="35">
        <v>46098</v>
      </c>
      <c r="D409" s="29" t="s">
        <v>11308</v>
      </c>
      <c r="E409" s="35">
        <v>46098</v>
      </c>
      <c r="F409" s="29">
        <v>19190</v>
      </c>
      <c r="G409" s="29" t="s">
        <v>11309</v>
      </c>
      <c r="H409" s="36">
        <v>1984675</v>
      </c>
      <c r="I409" s="59">
        <v>0</v>
      </c>
      <c r="J409" s="36">
        <v>158774</v>
      </c>
      <c r="K409" s="36">
        <v>2143449</v>
      </c>
      <c r="L409" s="7" t="s">
        <v>11004</v>
      </c>
      <c r="O409" s="33">
        <f>IF(Table1[[#This Row],[Phân loại]]="Tồn đầu kỳ",Table1[[#This Row],[Tổng giá trị]],0)</f>
        <v>0</v>
      </c>
      <c r="P409" s="7">
        <f>IF(Table1[[#This Row],[Số còn phải thu ĐK]]&lt;&gt;0,0,IF(Table1[[#This Row],[Phân loại]]="Bán hàng",Table1[[#This Row],[Tổng giá trị]],-Table1[[#This Row],[Tổng giá trị]]))</f>
        <v>2143449</v>
      </c>
      <c r="Q409" s="33">
        <f t="shared" si="160"/>
        <v>0</v>
      </c>
      <c r="R409" s="7">
        <f>Table1[[#This Row],[Số còn phải thu ĐK]]+Table1[[#This Row],[Giá Trị HD sau CK]]-Table1[[#This Row],[Số tiền đã thu]]</f>
        <v>2143449</v>
      </c>
      <c r="S409" s="6">
        <f>IF(Table1[[#This Row],[Ngày hóa đơn]]&lt;&gt;"",Table1[[#This Row],[Ngày hóa đơn]],IF(Table1[[#This Row],[Ngày hạch toán]]&lt;&gt;"",Table1[[#This Row],[Ngày hạch toán]],""))</f>
        <v>46098</v>
      </c>
      <c r="T409" s="7"/>
      <c r="U409" s="6">
        <f>IF(Table1[[#This Row],[Ngày tính CN]]="","",S409+T409)</f>
        <v>46098</v>
      </c>
      <c r="V409" s="33">
        <f ca="1">IF(Table1[[#This Row],[Hạn thanh toán]]="","",IF((U409-NOW())&lt;0,0,(U409-NOW())))</f>
        <v>0</v>
      </c>
      <c r="W409" s="33"/>
      <c r="X409" s="33">
        <f t="shared" ca="1" si="161"/>
        <v>130.58894293981575</v>
      </c>
      <c r="Y409" s="2" t="str">
        <f t="shared" ca="1" si="162"/>
        <v>Nợ quá hạn hơn 120 ngày có khả năng mất thanh toán</v>
      </c>
      <c r="Z409" s="46">
        <f t="shared" si="158"/>
        <v>46098</v>
      </c>
      <c r="AA409" s="46" t="str">
        <f t="shared" si="159"/>
        <v/>
      </c>
      <c r="AD409" s="2" t="str">
        <f>VLOOKUP($A409,MA_KH!$A:$V,MA_KH!U$1,0)</f>
        <v>LOTTE</v>
      </c>
      <c r="AE409" s="2" t="str">
        <f>VLOOKUP($A409,MA_KH!$A:$V,MA_KH!V$1,0)</f>
        <v>CÔNG TY CỔ PHẦN TRUNG TÂM THƯƠNG MẠI LOTTE VIỆT NAM</v>
      </c>
      <c r="AF409" s="2" t="str">
        <f>VLOOKUP($A409,MA_KH!$A:$V,MA_KH!H$1,0)</f>
        <v>HN008</v>
      </c>
      <c r="AG409" s="96">
        <f>VALUE(Table1[[#This Row],[Số hóa đơn]])</f>
        <v>19190</v>
      </c>
      <c r="AH409" s="94">
        <f>_xlfn.XLOOKUP(Table1[[#This Row],[Column1]],CTTT_Lotte!R:R,CTTT_Lotte!O:O)</f>
        <v>46153</v>
      </c>
    </row>
    <row r="410" spans="1:34" ht="25.5" hidden="1" customHeight="1" x14ac:dyDescent="0.2">
      <c r="A410" s="29" t="s">
        <v>10288</v>
      </c>
      <c r="B410" s="29" t="s">
        <v>683</v>
      </c>
      <c r="C410" s="35">
        <v>46100</v>
      </c>
      <c r="D410" s="29" t="s">
        <v>11310</v>
      </c>
      <c r="E410" s="35">
        <v>46099</v>
      </c>
      <c r="F410" s="29">
        <v>20690</v>
      </c>
      <c r="G410" s="29" t="s">
        <v>11311</v>
      </c>
      <c r="H410" s="36">
        <v>1073435</v>
      </c>
      <c r="I410" s="59">
        <v>0</v>
      </c>
      <c r="J410" s="36">
        <v>85875</v>
      </c>
      <c r="K410" s="36">
        <v>1159310</v>
      </c>
      <c r="L410" s="7" t="s">
        <v>11004</v>
      </c>
      <c r="O410" s="33">
        <f>IF(Table1[[#This Row],[Phân loại]]="Tồn đầu kỳ",Table1[[#This Row],[Tổng giá trị]],0)</f>
        <v>0</v>
      </c>
      <c r="P410" s="7">
        <f>IF(Table1[[#This Row],[Số còn phải thu ĐK]]&lt;&gt;0,0,IF(Table1[[#This Row],[Phân loại]]="Bán hàng",Table1[[#This Row],[Tổng giá trị]],-Table1[[#This Row],[Tổng giá trị]]))</f>
        <v>1159310</v>
      </c>
      <c r="Q410" s="33">
        <f t="shared" si="160"/>
        <v>0</v>
      </c>
      <c r="R410" s="7">
        <f>Table1[[#This Row],[Số còn phải thu ĐK]]+Table1[[#This Row],[Giá Trị HD sau CK]]-Table1[[#This Row],[Số tiền đã thu]]</f>
        <v>1159310</v>
      </c>
      <c r="S410" s="6">
        <f>IF(Table1[[#This Row],[Ngày hóa đơn]]&lt;&gt;"",Table1[[#This Row],[Ngày hóa đơn]],IF(Table1[[#This Row],[Ngày hạch toán]]&lt;&gt;"",Table1[[#This Row],[Ngày hạch toán]],""))</f>
        <v>46099</v>
      </c>
      <c r="T410" s="7"/>
      <c r="U410" s="6">
        <f>IF(Table1[[#This Row],[Ngày tính CN]]="","",S410+T410)</f>
        <v>46099</v>
      </c>
      <c r="V410" s="33">
        <f ca="1">IF(Table1[[#This Row],[Hạn thanh toán]]="","",IF((U410-NOW())&lt;0,0,(U410-NOW())))</f>
        <v>0</v>
      </c>
      <c r="W410" s="33"/>
      <c r="X410" s="33">
        <f t="shared" ca="1" si="161"/>
        <v>129.58894293981575</v>
      </c>
      <c r="Y410" s="2" t="str">
        <f t="shared" ca="1" si="162"/>
        <v>Nợ quá hạn hơn 120 ngày có khả năng mất thanh toán</v>
      </c>
      <c r="Z410" s="46">
        <f t="shared" si="158"/>
        <v>46099</v>
      </c>
      <c r="AA410" s="46" t="str">
        <f t="shared" si="159"/>
        <v/>
      </c>
      <c r="AD410" s="2" t="str">
        <f>VLOOKUP($A410,MA_KH!$A:$V,MA_KH!U$1,0)</f>
        <v>LOTTE</v>
      </c>
      <c r="AE410" s="2" t="str">
        <f>VLOOKUP($A410,MA_KH!$A:$V,MA_KH!V$1,0)</f>
        <v>CÔNG TY CỔ PHẦN TRUNG TÂM THƯƠNG MẠI LOTTE VIỆT NAM</v>
      </c>
      <c r="AF410" s="2" t="str">
        <f>VLOOKUP($A410,MA_KH!$A:$V,MA_KH!H$1,0)</f>
        <v>SG011</v>
      </c>
      <c r="AG410" s="96">
        <f>VALUE(Table1[[#This Row],[Số hóa đơn]])</f>
        <v>20690</v>
      </c>
      <c r="AH410" s="94">
        <f>_xlfn.XLOOKUP(Table1[[#This Row],[Column1]],CTTT_Lotte!R:R,CTTT_Lotte!O:O)</f>
        <v>46153</v>
      </c>
    </row>
    <row r="411" spans="1:34" ht="25.5" hidden="1" customHeight="1" x14ac:dyDescent="0.2">
      <c r="A411" s="29" t="s">
        <v>10299</v>
      </c>
      <c r="B411" s="29" t="s">
        <v>355</v>
      </c>
      <c r="C411" s="35">
        <v>46100</v>
      </c>
      <c r="D411" s="29" t="s">
        <v>11312</v>
      </c>
      <c r="E411" s="35">
        <v>46099</v>
      </c>
      <c r="F411" s="29">
        <v>20691</v>
      </c>
      <c r="G411" s="29" t="s">
        <v>11313</v>
      </c>
      <c r="H411" s="36">
        <v>1785990</v>
      </c>
      <c r="I411" s="59">
        <v>0</v>
      </c>
      <c r="J411" s="36">
        <v>142879</v>
      </c>
      <c r="K411" s="36">
        <v>1928869</v>
      </c>
      <c r="L411" s="7" t="s">
        <v>11004</v>
      </c>
      <c r="O411" s="33">
        <f>IF(Table1[[#This Row],[Phân loại]]="Tồn đầu kỳ",Table1[[#This Row],[Tổng giá trị]],0)</f>
        <v>0</v>
      </c>
      <c r="P411" s="7">
        <f>IF(Table1[[#This Row],[Số còn phải thu ĐK]]&lt;&gt;0,0,IF(Table1[[#This Row],[Phân loại]]="Bán hàng",Table1[[#This Row],[Tổng giá trị]],-Table1[[#This Row],[Tổng giá trị]]))</f>
        <v>1928869</v>
      </c>
      <c r="Q411" s="33">
        <f t="shared" ref="Q411:Q442" si="163">IF(M411&lt;&gt;"",IF(O411&lt;&gt;0,O411,P411),0)</f>
        <v>0</v>
      </c>
      <c r="R411" s="7">
        <f>Table1[[#This Row],[Số còn phải thu ĐK]]+Table1[[#This Row],[Giá Trị HD sau CK]]-Table1[[#This Row],[Số tiền đã thu]]</f>
        <v>1928869</v>
      </c>
      <c r="S411" s="6">
        <f>IF(Table1[[#This Row],[Ngày hóa đơn]]&lt;&gt;"",Table1[[#This Row],[Ngày hóa đơn]],IF(Table1[[#This Row],[Ngày hạch toán]]&lt;&gt;"",Table1[[#This Row],[Ngày hạch toán]],""))</f>
        <v>46099</v>
      </c>
      <c r="T411" s="7"/>
      <c r="U411" s="6">
        <f>IF(Table1[[#This Row],[Ngày tính CN]]="","",S411+T411)</f>
        <v>46099</v>
      </c>
      <c r="V411" s="33">
        <f ca="1">IF(Table1[[#This Row],[Hạn thanh toán]]="","",IF((U411-NOW())&lt;0,0,(U411-NOW())))</f>
        <v>0</v>
      </c>
      <c r="W411" s="33"/>
      <c r="X411" s="33">
        <f t="shared" ref="X411:X442" ca="1" si="164">IF(OR(U411="",R411=0),"",IF((U411-NOW())&lt;0,-(U411-NOW()),0))</f>
        <v>129.58894293981575</v>
      </c>
      <c r="Y411" s="2" t="str">
        <f t="shared" ref="Y411:Y442" ca="1" si="165">IF(R411=0,"Đã thanh toán",IF(X411="","",IF(X411&lt;=0,"Chưa đến hạn thanh toán",IF(X411&lt;=30,"Nợ quá hạn 30 ngày",IF(X411&lt;=60,"Nợ quá hạn từ 30 ngày đến 60 ngày",IF(X411&lt;=90,"Nợ quá hạn từ 60 ngày đến 90 ngày",IF(X411&lt;=120,"Nợ quá hạn từ 90 ngày đến 120 ngày","Nợ quá hạn hơn 120 ngày có khả năng mất thanh toán")))))))</f>
        <v>Nợ quá hạn hơn 120 ngày có khả năng mất thanh toán</v>
      </c>
      <c r="Z411" s="46">
        <f t="shared" si="158"/>
        <v>46099</v>
      </c>
      <c r="AA411" s="46" t="str">
        <f t="shared" si="159"/>
        <v/>
      </c>
      <c r="AD411" s="2" t="str">
        <f>VLOOKUP($A411,MA_KH!$A:$V,MA_KH!U$1,0)</f>
        <v>LOTTE</v>
      </c>
      <c r="AE411" s="2" t="str">
        <f>VLOOKUP($A411,MA_KH!$A:$V,MA_KH!V$1,0)</f>
        <v>CÔNG TY CỔ PHẦN TRUNG TÂM THƯƠNG MẠI LOTTE VIỆT NAM</v>
      </c>
      <c r="AF411" s="2" t="str">
        <f>VLOOKUP($A411,MA_KH!$A:$V,MA_KH!H$1,0)</f>
        <v>SG011</v>
      </c>
      <c r="AG411" s="96">
        <f>VALUE(Table1[[#This Row],[Số hóa đơn]])</f>
        <v>20691</v>
      </c>
      <c r="AH411" s="94">
        <f>_xlfn.XLOOKUP(Table1[[#This Row],[Column1]],CTTT_Lotte!R:R,CTTT_Lotte!O:O)</f>
        <v>46153</v>
      </c>
    </row>
    <row r="412" spans="1:34" ht="25.5" hidden="1" customHeight="1" x14ac:dyDescent="0.2">
      <c r="A412" s="29" t="s">
        <v>10290</v>
      </c>
      <c r="B412" s="29" t="s">
        <v>750</v>
      </c>
      <c r="C412" s="35">
        <v>46100</v>
      </c>
      <c r="D412" s="29" t="s">
        <v>11314</v>
      </c>
      <c r="E412" s="35">
        <v>46100</v>
      </c>
      <c r="F412" s="29">
        <v>20712</v>
      </c>
      <c r="G412" s="29" t="s">
        <v>11315</v>
      </c>
      <c r="H412" s="36">
        <v>1190660</v>
      </c>
      <c r="I412" s="59">
        <v>0</v>
      </c>
      <c r="J412" s="36">
        <v>95253</v>
      </c>
      <c r="K412" s="36">
        <v>1285913</v>
      </c>
      <c r="L412" s="7" t="s">
        <v>11004</v>
      </c>
      <c r="O412" s="33">
        <f>IF(Table1[[#This Row],[Phân loại]]="Tồn đầu kỳ",Table1[[#This Row],[Tổng giá trị]],0)</f>
        <v>0</v>
      </c>
      <c r="P412" s="7">
        <f>IF(Table1[[#This Row],[Số còn phải thu ĐK]]&lt;&gt;0,0,IF(Table1[[#This Row],[Phân loại]]="Bán hàng",Table1[[#This Row],[Tổng giá trị]],-Table1[[#This Row],[Tổng giá trị]]))</f>
        <v>1285913</v>
      </c>
      <c r="Q412" s="33">
        <f t="shared" si="163"/>
        <v>0</v>
      </c>
      <c r="R412" s="7">
        <f>Table1[[#This Row],[Số còn phải thu ĐK]]+Table1[[#This Row],[Giá Trị HD sau CK]]-Table1[[#This Row],[Số tiền đã thu]]</f>
        <v>1285913</v>
      </c>
      <c r="S412" s="6">
        <f>IF(Table1[[#This Row],[Ngày hóa đơn]]&lt;&gt;"",Table1[[#This Row],[Ngày hóa đơn]],IF(Table1[[#This Row],[Ngày hạch toán]]&lt;&gt;"",Table1[[#This Row],[Ngày hạch toán]],""))</f>
        <v>46100</v>
      </c>
      <c r="T412" s="7"/>
      <c r="U412" s="6">
        <f>IF(Table1[[#This Row],[Ngày tính CN]]="","",S412+T412)</f>
        <v>46100</v>
      </c>
      <c r="V412" s="33">
        <f ca="1">IF(Table1[[#This Row],[Hạn thanh toán]]="","",IF((U412-NOW())&lt;0,0,(U412-NOW())))</f>
        <v>0</v>
      </c>
      <c r="W412" s="33"/>
      <c r="X412" s="33">
        <f t="shared" ca="1" si="164"/>
        <v>128.58894293981575</v>
      </c>
      <c r="Y412" s="2" t="str">
        <f t="shared" ca="1" si="165"/>
        <v>Nợ quá hạn hơn 120 ngày có khả năng mất thanh toán</v>
      </c>
      <c r="Z412" s="46">
        <f t="shared" si="158"/>
        <v>46100</v>
      </c>
      <c r="AA412" s="46" t="str">
        <f t="shared" si="159"/>
        <v/>
      </c>
      <c r="AD412" s="2" t="str">
        <f>VLOOKUP($A412,MA_KH!$A:$V,MA_KH!U$1,0)</f>
        <v>LOTTE</v>
      </c>
      <c r="AE412" s="2" t="str">
        <f>VLOOKUP($A412,MA_KH!$A:$V,MA_KH!V$1,0)</f>
        <v>CÔNG TY CỔ PHẦN TRUNG TÂM THƯƠNG MẠI LOTTE VIỆT NAM</v>
      </c>
      <c r="AF412" s="2" t="str">
        <f>VLOOKUP($A412,MA_KH!$A:$V,MA_KH!H$1,0)</f>
        <v>SG002</v>
      </c>
      <c r="AG412" s="96">
        <f>VALUE(Table1[[#This Row],[Số hóa đơn]])</f>
        <v>20712</v>
      </c>
      <c r="AH412" s="94">
        <f>_xlfn.XLOOKUP(Table1[[#This Row],[Column1]],CTTT_Lotte!R:R,CTTT_Lotte!O:O)</f>
        <v>46153</v>
      </c>
    </row>
    <row r="413" spans="1:34" ht="25.5" hidden="1" customHeight="1" x14ac:dyDescent="0.2">
      <c r="A413" s="29" t="s">
        <v>10291</v>
      </c>
      <c r="B413" s="29" t="s">
        <v>511</v>
      </c>
      <c r="C413" s="35">
        <v>46100</v>
      </c>
      <c r="D413" s="29" t="s">
        <v>11316</v>
      </c>
      <c r="E413" s="35">
        <v>46100</v>
      </c>
      <c r="F413" s="29">
        <v>20731</v>
      </c>
      <c r="G413" s="29" t="s">
        <v>11317</v>
      </c>
      <c r="H413" s="36">
        <v>1785990</v>
      </c>
      <c r="I413" s="59">
        <v>0</v>
      </c>
      <c r="J413" s="36">
        <v>142879</v>
      </c>
      <c r="K413" s="36">
        <v>1928869</v>
      </c>
      <c r="L413" s="7" t="s">
        <v>11004</v>
      </c>
      <c r="O413" s="33">
        <f>IF(Table1[[#This Row],[Phân loại]]="Tồn đầu kỳ",Table1[[#This Row],[Tổng giá trị]],0)</f>
        <v>0</v>
      </c>
      <c r="P413" s="7">
        <f>IF(Table1[[#This Row],[Số còn phải thu ĐK]]&lt;&gt;0,0,IF(Table1[[#This Row],[Phân loại]]="Bán hàng",Table1[[#This Row],[Tổng giá trị]],-Table1[[#This Row],[Tổng giá trị]]))</f>
        <v>1928869</v>
      </c>
      <c r="Q413" s="33">
        <f t="shared" si="163"/>
        <v>0</v>
      </c>
      <c r="R413" s="7">
        <f>Table1[[#This Row],[Số còn phải thu ĐK]]+Table1[[#This Row],[Giá Trị HD sau CK]]-Table1[[#This Row],[Số tiền đã thu]]</f>
        <v>1928869</v>
      </c>
      <c r="S413" s="6">
        <f>IF(Table1[[#This Row],[Ngày hóa đơn]]&lt;&gt;"",Table1[[#This Row],[Ngày hóa đơn]],IF(Table1[[#This Row],[Ngày hạch toán]]&lt;&gt;"",Table1[[#This Row],[Ngày hạch toán]],""))</f>
        <v>46100</v>
      </c>
      <c r="T413" s="7"/>
      <c r="U413" s="6">
        <f>IF(Table1[[#This Row],[Ngày tính CN]]="","",S413+T413)</f>
        <v>46100</v>
      </c>
      <c r="V413" s="33">
        <f ca="1">IF(Table1[[#This Row],[Hạn thanh toán]]="","",IF((U413-NOW())&lt;0,0,(U413-NOW())))</f>
        <v>0</v>
      </c>
      <c r="W413" s="33"/>
      <c r="X413" s="33">
        <f t="shared" ca="1" si="164"/>
        <v>128.58894293981575</v>
      </c>
      <c r="Y413" s="2" t="str">
        <f t="shared" ca="1" si="165"/>
        <v>Nợ quá hạn hơn 120 ngày có khả năng mất thanh toán</v>
      </c>
      <c r="Z413" s="46">
        <f t="shared" si="158"/>
        <v>46100</v>
      </c>
      <c r="AA413" s="46" t="str">
        <f t="shared" si="159"/>
        <v/>
      </c>
      <c r="AD413" s="2" t="str">
        <f>VLOOKUP($A413,MA_KH!$A:$V,MA_KH!U$1,0)</f>
        <v>LOTTE</v>
      </c>
      <c r="AE413" s="2" t="str">
        <f>VLOOKUP($A413,MA_KH!$A:$V,MA_KH!V$1,0)</f>
        <v>CÔNG TY CỔ PHẦN TRUNG TÂM THƯƠNG MẠI LOTTE VIỆT NAM</v>
      </c>
      <c r="AF413" s="2" t="str">
        <f>VLOOKUP($A413,MA_KH!$A:$V,MA_KH!H$1,0)</f>
        <v>SG023</v>
      </c>
      <c r="AG413" s="96">
        <f>VALUE(Table1[[#This Row],[Số hóa đơn]])</f>
        <v>20731</v>
      </c>
      <c r="AH413" s="94">
        <f>_xlfn.XLOOKUP(Table1[[#This Row],[Column1]],CTTT_Lotte!R:R,CTTT_Lotte!O:O)</f>
        <v>46153</v>
      </c>
    </row>
    <row r="414" spans="1:34" ht="25.5" hidden="1" customHeight="1" x14ac:dyDescent="0.2">
      <c r="A414" s="29" t="s">
        <v>10287</v>
      </c>
      <c r="B414" s="29" t="s">
        <v>612</v>
      </c>
      <c r="C414" s="35">
        <v>46102</v>
      </c>
      <c r="D414" s="29" t="s">
        <v>11318</v>
      </c>
      <c r="E414" s="35">
        <v>46101</v>
      </c>
      <c r="F414" s="29">
        <v>21512</v>
      </c>
      <c r="G414" s="29" t="s">
        <v>11319</v>
      </c>
      <c r="H414" s="36">
        <v>1190660</v>
      </c>
      <c r="I414" s="59">
        <v>0</v>
      </c>
      <c r="J414" s="36">
        <v>95253</v>
      </c>
      <c r="K414" s="36">
        <v>1285913</v>
      </c>
      <c r="L414" s="7" t="s">
        <v>11004</v>
      </c>
      <c r="O414" s="33">
        <f>IF(Table1[[#This Row],[Phân loại]]="Tồn đầu kỳ",Table1[[#This Row],[Tổng giá trị]],0)</f>
        <v>0</v>
      </c>
      <c r="P414" s="7">
        <f>IF(Table1[[#This Row],[Số còn phải thu ĐK]]&lt;&gt;0,0,IF(Table1[[#This Row],[Phân loại]]="Bán hàng",Table1[[#This Row],[Tổng giá trị]],-Table1[[#This Row],[Tổng giá trị]]))</f>
        <v>1285913</v>
      </c>
      <c r="Q414" s="33">
        <f t="shared" si="163"/>
        <v>0</v>
      </c>
      <c r="R414" s="7">
        <f>Table1[[#This Row],[Số còn phải thu ĐK]]+Table1[[#This Row],[Giá Trị HD sau CK]]-Table1[[#This Row],[Số tiền đã thu]]</f>
        <v>1285913</v>
      </c>
      <c r="S414" s="6">
        <f>IF(Table1[[#This Row],[Ngày hóa đơn]]&lt;&gt;"",Table1[[#This Row],[Ngày hóa đơn]],IF(Table1[[#This Row],[Ngày hạch toán]]&lt;&gt;"",Table1[[#This Row],[Ngày hạch toán]],""))</f>
        <v>46101</v>
      </c>
      <c r="T414" s="7"/>
      <c r="U414" s="6">
        <f>IF(Table1[[#This Row],[Ngày tính CN]]="","",S414+T414)</f>
        <v>46101</v>
      </c>
      <c r="V414" s="33">
        <f ca="1">IF(Table1[[#This Row],[Hạn thanh toán]]="","",IF((U414-NOW())&lt;0,0,(U414-NOW())))</f>
        <v>0</v>
      </c>
      <c r="W414" s="33"/>
      <c r="X414" s="33">
        <f t="shared" ca="1" si="164"/>
        <v>127.58894293981575</v>
      </c>
      <c r="Y414" s="2" t="str">
        <f t="shared" ca="1" si="165"/>
        <v>Nợ quá hạn hơn 120 ngày có khả năng mất thanh toán</v>
      </c>
      <c r="Z414" s="46">
        <f t="shared" si="158"/>
        <v>46101</v>
      </c>
      <c r="AA414" s="46" t="str">
        <f t="shared" si="159"/>
        <v/>
      </c>
      <c r="AD414" s="2" t="str">
        <f>VLOOKUP($A414,MA_KH!$A:$V,MA_KH!U$1,0)</f>
        <v>LOTTE</v>
      </c>
      <c r="AE414" s="2" t="str">
        <f>VLOOKUP($A414,MA_KH!$A:$V,MA_KH!V$1,0)</f>
        <v>CÔNG TY CỔ PHẦN TRUNG TÂM THƯƠNG MẠI LOTTE VIỆT NAM</v>
      </c>
      <c r="AF414" s="2" t="str">
        <f>VLOOKUP($A414,MA_KH!$A:$V,MA_KH!H$1,0)</f>
        <v>SG011</v>
      </c>
      <c r="AG414" s="96">
        <f>VALUE(Table1[[#This Row],[Số hóa đơn]])</f>
        <v>21512</v>
      </c>
      <c r="AH414" s="94">
        <f>_xlfn.XLOOKUP(Table1[[#This Row],[Column1]],CTTT_Lotte!R:R,CTTT_Lotte!O:O)</f>
        <v>46153</v>
      </c>
    </row>
    <row r="415" spans="1:34" ht="25.5" hidden="1" customHeight="1" x14ac:dyDescent="0.2">
      <c r="A415" s="29" t="s">
        <v>10293</v>
      </c>
      <c r="B415" s="29" t="s">
        <v>621</v>
      </c>
      <c r="C415" s="35">
        <v>46102</v>
      </c>
      <c r="D415" s="29" t="s">
        <v>11320</v>
      </c>
      <c r="E415" s="35">
        <v>46102</v>
      </c>
      <c r="F415" s="29">
        <v>21515</v>
      </c>
      <c r="G415" s="29" t="s">
        <v>11321</v>
      </c>
      <c r="H415" s="36">
        <v>2976650</v>
      </c>
      <c r="I415" s="59">
        <v>0</v>
      </c>
      <c r="J415" s="36">
        <v>238132</v>
      </c>
      <c r="K415" s="36">
        <v>3214782</v>
      </c>
      <c r="L415" s="7" t="s">
        <v>11004</v>
      </c>
      <c r="O415" s="33">
        <f>IF(Table1[[#This Row],[Phân loại]]="Tồn đầu kỳ",Table1[[#This Row],[Tổng giá trị]],0)</f>
        <v>0</v>
      </c>
      <c r="P415" s="7">
        <f>IF(Table1[[#This Row],[Số còn phải thu ĐK]]&lt;&gt;0,0,IF(Table1[[#This Row],[Phân loại]]="Bán hàng",Table1[[#This Row],[Tổng giá trị]],-Table1[[#This Row],[Tổng giá trị]]))</f>
        <v>3214782</v>
      </c>
      <c r="Q415" s="33">
        <f t="shared" si="163"/>
        <v>0</v>
      </c>
      <c r="R415" s="7">
        <f>Table1[[#This Row],[Số còn phải thu ĐK]]+Table1[[#This Row],[Giá Trị HD sau CK]]-Table1[[#This Row],[Số tiền đã thu]]</f>
        <v>3214782</v>
      </c>
      <c r="S415" s="6">
        <f>IF(Table1[[#This Row],[Ngày hóa đơn]]&lt;&gt;"",Table1[[#This Row],[Ngày hóa đơn]],IF(Table1[[#This Row],[Ngày hạch toán]]&lt;&gt;"",Table1[[#This Row],[Ngày hạch toán]],""))</f>
        <v>46102</v>
      </c>
      <c r="T415" s="7"/>
      <c r="U415" s="6">
        <f>IF(Table1[[#This Row],[Ngày tính CN]]="","",S415+T415)</f>
        <v>46102</v>
      </c>
      <c r="V415" s="33">
        <f ca="1">IF(Table1[[#This Row],[Hạn thanh toán]]="","",IF((U415-NOW())&lt;0,0,(U415-NOW())))</f>
        <v>0</v>
      </c>
      <c r="W415" s="33"/>
      <c r="X415" s="33">
        <f t="shared" ca="1" si="164"/>
        <v>126.58894293981575</v>
      </c>
      <c r="Y415" s="2" t="str">
        <f t="shared" ca="1" si="165"/>
        <v>Nợ quá hạn hơn 120 ngày có khả năng mất thanh toán</v>
      </c>
      <c r="Z415" s="46">
        <f t="shared" si="158"/>
        <v>46102</v>
      </c>
      <c r="AA415" s="46" t="str">
        <f t="shared" si="159"/>
        <v/>
      </c>
      <c r="AD415" s="2" t="str">
        <f>VLOOKUP($A415,MA_KH!$A:$V,MA_KH!U$1,0)</f>
        <v>LOTTE</v>
      </c>
      <c r="AE415" s="2" t="str">
        <f>VLOOKUP($A415,MA_KH!$A:$V,MA_KH!V$1,0)</f>
        <v>CÔNG TY CỔ PHẦN TRUNG TÂM THƯƠNG MẠI LOTTE VIỆT NAM</v>
      </c>
      <c r="AF415" s="2" t="str">
        <f>VLOOKUP($A415,MA_KH!$A:$V,MA_KH!H$1,0)</f>
        <v>SG009</v>
      </c>
      <c r="AG415" s="96">
        <f>VALUE(Table1[[#This Row],[Số hóa đơn]])</f>
        <v>21515</v>
      </c>
      <c r="AH415" s="94">
        <f>_xlfn.XLOOKUP(Table1[[#This Row],[Column1]],CTTT_Lotte!R:R,CTTT_Lotte!O:O)</f>
        <v>46153</v>
      </c>
    </row>
    <row r="416" spans="1:34" ht="25.5" hidden="1" customHeight="1" x14ac:dyDescent="0.2">
      <c r="A416" s="29" t="s">
        <v>10293</v>
      </c>
      <c r="B416" s="29" t="s">
        <v>621</v>
      </c>
      <c r="C416" s="35">
        <v>46102</v>
      </c>
      <c r="D416" s="29" t="s">
        <v>11322</v>
      </c>
      <c r="E416" s="35">
        <v>46102</v>
      </c>
      <c r="F416" s="29">
        <v>21516</v>
      </c>
      <c r="G416" s="29" t="s">
        <v>11323</v>
      </c>
      <c r="H416" s="36">
        <v>1190660</v>
      </c>
      <c r="I416" s="59">
        <v>0</v>
      </c>
      <c r="J416" s="36">
        <v>95253</v>
      </c>
      <c r="K416" s="36">
        <v>1285913</v>
      </c>
      <c r="L416" s="7" t="s">
        <v>11004</v>
      </c>
      <c r="O416" s="33">
        <f>IF(Table1[[#This Row],[Phân loại]]="Tồn đầu kỳ",Table1[[#This Row],[Tổng giá trị]],0)</f>
        <v>0</v>
      </c>
      <c r="P416" s="7">
        <f>IF(Table1[[#This Row],[Số còn phải thu ĐK]]&lt;&gt;0,0,IF(Table1[[#This Row],[Phân loại]]="Bán hàng",Table1[[#This Row],[Tổng giá trị]],-Table1[[#This Row],[Tổng giá trị]]))</f>
        <v>1285913</v>
      </c>
      <c r="Q416" s="33">
        <f t="shared" si="163"/>
        <v>0</v>
      </c>
      <c r="R416" s="7">
        <f>Table1[[#This Row],[Số còn phải thu ĐK]]+Table1[[#This Row],[Giá Trị HD sau CK]]-Table1[[#This Row],[Số tiền đã thu]]</f>
        <v>1285913</v>
      </c>
      <c r="S416" s="6">
        <f>IF(Table1[[#This Row],[Ngày hóa đơn]]&lt;&gt;"",Table1[[#This Row],[Ngày hóa đơn]],IF(Table1[[#This Row],[Ngày hạch toán]]&lt;&gt;"",Table1[[#This Row],[Ngày hạch toán]],""))</f>
        <v>46102</v>
      </c>
      <c r="T416" s="7"/>
      <c r="U416" s="6">
        <f>IF(Table1[[#This Row],[Ngày tính CN]]="","",S416+T416)</f>
        <v>46102</v>
      </c>
      <c r="V416" s="33">
        <f ca="1">IF(Table1[[#This Row],[Hạn thanh toán]]="","",IF((U416-NOW())&lt;0,0,(U416-NOW())))</f>
        <v>0</v>
      </c>
      <c r="W416" s="33"/>
      <c r="X416" s="33">
        <f t="shared" ca="1" si="164"/>
        <v>126.58894293981575</v>
      </c>
      <c r="Y416" s="2" t="str">
        <f t="shared" ca="1" si="165"/>
        <v>Nợ quá hạn hơn 120 ngày có khả năng mất thanh toán</v>
      </c>
      <c r="Z416" s="46">
        <f t="shared" si="158"/>
        <v>46102</v>
      </c>
      <c r="AA416" s="46" t="str">
        <f t="shared" si="159"/>
        <v/>
      </c>
      <c r="AD416" s="2" t="str">
        <f>VLOOKUP($A416,MA_KH!$A:$V,MA_KH!U$1,0)</f>
        <v>LOTTE</v>
      </c>
      <c r="AE416" s="2" t="str">
        <f>VLOOKUP($A416,MA_KH!$A:$V,MA_KH!V$1,0)</f>
        <v>CÔNG TY CỔ PHẦN TRUNG TÂM THƯƠNG MẠI LOTTE VIỆT NAM</v>
      </c>
      <c r="AF416" s="2" t="str">
        <f>VLOOKUP($A416,MA_KH!$A:$V,MA_KH!H$1,0)</f>
        <v>SG009</v>
      </c>
      <c r="AG416" s="96">
        <f>VALUE(Table1[[#This Row],[Số hóa đơn]])</f>
        <v>21516</v>
      </c>
      <c r="AH416" s="94">
        <f>_xlfn.XLOOKUP(Table1[[#This Row],[Column1]],CTTT_Lotte!R:R,CTTT_Lotte!O:O)</f>
        <v>46153</v>
      </c>
    </row>
    <row r="417" spans="1:34" ht="25.5" hidden="1" customHeight="1" x14ac:dyDescent="0.2">
      <c r="A417" s="29" t="s">
        <v>10291</v>
      </c>
      <c r="B417" s="29" t="s">
        <v>511</v>
      </c>
      <c r="C417" s="35">
        <v>46102</v>
      </c>
      <c r="D417" s="29" t="s">
        <v>11324</v>
      </c>
      <c r="E417" s="35">
        <v>46102</v>
      </c>
      <c r="F417" s="29">
        <v>21555</v>
      </c>
      <c r="G417" s="29" t="s">
        <v>11325</v>
      </c>
      <c r="H417" s="36">
        <v>2300585</v>
      </c>
      <c r="I417" s="59">
        <v>0</v>
      </c>
      <c r="J417" s="36">
        <v>184047</v>
      </c>
      <c r="K417" s="36">
        <v>2484632</v>
      </c>
      <c r="L417" s="7" t="s">
        <v>11004</v>
      </c>
      <c r="O417" s="33">
        <f>IF(Table1[[#This Row],[Phân loại]]="Tồn đầu kỳ",Table1[[#This Row],[Tổng giá trị]],0)</f>
        <v>0</v>
      </c>
      <c r="P417" s="7">
        <f>IF(Table1[[#This Row],[Số còn phải thu ĐK]]&lt;&gt;0,0,IF(Table1[[#This Row],[Phân loại]]="Bán hàng",Table1[[#This Row],[Tổng giá trị]],-Table1[[#This Row],[Tổng giá trị]]))</f>
        <v>2484632</v>
      </c>
      <c r="Q417" s="33">
        <f t="shared" si="163"/>
        <v>0</v>
      </c>
      <c r="R417" s="7">
        <f>Table1[[#This Row],[Số còn phải thu ĐK]]+Table1[[#This Row],[Giá Trị HD sau CK]]-Table1[[#This Row],[Số tiền đã thu]]</f>
        <v>2484632</v>
      </c>
      <c r="S417" s="6">
        <f>IF(Table1[[#This Row],[Ngày hóa đơn]]&lt;&gt;"",Table1[[#This Row],[Ngày hóa đơn]],IF(Table1[[#This Row],[Ngày hạch toán]]&lt;&gt;"",Table1[[#This Row],[Ngày hạch toán]],""))</f>
        <v>46102</v>
      </c>
      <c r="T417" s="7"/>
      <c r="U417" s="6">
        <f>IF(Table1[[#This Row],[Ngày tính CN]]="","",S417+T417)</f>
        <v>46102</v>
      </c>
      <c r="V417" s="33">
        <f ca="1">IF(Table1[[#This Row],[Hạn thanh toán]]="","",IF((U417-NOW())&lt;0,0,(U417-NOW())))</f>
        <v>0</v>
      </c>
      <c r="W417" s="33"/>
      <c r="X417" s="33">
        <f t="shared" ca="1" si="164"/>
        <v>126.58894293981575</v>
      </c>
      <c r="Y417" s="2" t="str">
        <f t="shared" ca="1" si="165"/>
        <v>Nợ quá hạn hơn 120 ngày có khả năng mất thanh toán</v>
      </c>
      <c r="Z417" s="46">
        <f t="shared" si="158"/>
        <v>46102</v>
      </c>
      <c r="AA417" s="46" t="str">
        <f t="shared" si="159"/>
        <v/>
      </c>
      <c r="AD417" s="2" t="str">
        <f>VLOOKUP($A417,MA_KH!$A:$V,MA_KH!U$1,0)</f>
        <v>LOTTE</v>
      </c>
      <c r="AE417" s="2" t="str">
        <f>VLOOKUP($A417,MA_KH!$A:$V,MA_KH!V$1,0)</f>
        <v>CÔNG TY CỔ PHẦN TRUNG TÂM THƯƠNG MẠI LOTTE VIỆT NAM</v>
      </c>
      <c r="AF417" s="2" t="str">
        <f>VLOOKUP($A417,MA_KH!$A:$V,MA_KH!H$1,0)</f>
        <v>SG023</v>
      </c>
      <c r="AG417" s="96">
        <f>VALUE(Table1[[#This Row],[Số hóa đơn]])</f>
        <v>21555</v>
      </c>
      <c r="AH417" s="94">
        <f>_xlfn.XLOOKUP(Table1[[#This Row],[Column1]],CTTT_Lotte!R:R,CTTT_Lotte!O:O)</f>
        <v>46153</v>
      </c>
    </row>
    <row r="418" spans="1:34" ht="25.5" customHeight="1" x14ac:dyDescent="0.2">
      <c r="A418" s="29" t="s">
        <v>10295</v>
      </c>
      <c r="B418" s="29" t="s">
        <v>560</v>
      </c>
      <c r="C418" s="35">
        <v>46102</v>
      </c>
      <c r="D418" s="29" t="s">
        <v>11326</v>
      </c>
      <c r="E418" s="35">
        <v>46102</v>
      </c>
      <c r="F418" s="29">
        <v>21551</v>
      </c>
      <c r="G418" s="29" t="s">
        <v>11327</v>
      </c>
      <c r="H418" s="36">
        <v>955172</v>
      </c>
      <c r="I418" s="59">
        <v>0</v>
      </c>
      <c r="J418" s="36">
        <v>76414</v>
      </c>
      <c r="K418" s="36">
        <v>1031586</v>
      </c>
      <c r="L418" s="7" t="s">
        <v>11005</v>
      </c>
      <c r="M418" s="6">
        <v>46092</v>
      </c>
      <c r="O418" s="33">
        <f>IF(Table1[[#This Row],[Phân loại]]="Tồn đầu kỳ",Table1[[#This Row],[Tổng giá trị]],0)</f>
        <v>0</v>
      </c>
      <c r="P418" s="7">
        <f>IF(Table1[[#This Row],[Số còn phải thu ĐK]]&lt;&gt;0,0,IF(Table1[[#This Row],[Phân loại]]="Bán hàng",Table1[[#This Row],[Tổng giá trị]],-Table1[[#This Row],[Tổng giá trị]]))</f>
        <v>-1031586</v>
      </c>
      <c r="Q418" s="33">
        <f t="shared" si="163"/>
        <v>-1031586</v>
      </c>
      <c r="R418" s="7">
        <f>Table1[[#This Row],[Số còn phải thu ĐK]]+Table1[[#This Row],[Giá Trị HD sau CK]]-Table1[[#This Row],[Số tiền đã thu]]</f>
        <v>0</v>
      </c>
      <c r="S418" s="6">
        <f>IF(Table1[[#This Row],[Ngày hóa đơn]]&lt;&gt;"",Table1[[#This Row],[Ngày hóa đơn]],IF(Table1[[#This Row],[Ngày hạch toán]]&lt;&gt;"",Table1[[#This Row],[Ngày hạch toán]],""))</f>
        <v>46102</v>
      </c>
      <c r="T418" s="7"/>
      <c r="U418" s="6">
        <f>IF(Table1[[#This Row],[Ngày tính CN]]="","",S418+T418)</f>
        <v>46102</v>
      </c>
      <c r="V418" s="33">
        <f ca="1">IF(Table1[[#This Row],[Hạn thanh toán]]="","",IF((U418-NOW())&lt;0,0,(U418-NOW())))</f>
        <v>0</v>
      </c>
      <c r="W418" s="33"/>
      <c r="X418" s="33" t="str">
        <f t="shared" ca="1" si="164"/>
        <v/>
      </c>
      <c r="Y418" s="2" t="str">
        <f t="shared" si="165"/>
        <v>Đã thanh toán</v>
      </c>
      <c r="Z418" s="46">
        <f t="shared" ref="Z418:Z471" si="166">IF(S418="","",S418)</f>
        <v>46102</v>
      </c>
      <c r="AA418" s="46">
        <f t="shared" ref="AA418:AA471" si="167">IF(M418="","",M418)</f>
        <v>46092</v>
      </c>
      <c r="AD418" s="2" t="str">
        <f>VLOOKUP($A418,MA_KH!$A:$V,MA_KH!U$1,0)</f>
        <v>LOTTE</v>
      </c>
      <c r="AE418" s="2" t="str">
        <f>VLOOKUP($A418,MA_KH!$A:$V,MA_KH!V$1,0)</f>
        <v>CÔNG TY CỔ PHẦN TRUNG TÂM THƯƠNG MẠI LOTTE VIỆT NAM</v>
      </c>
      <c r="AF418" s="2" t="str">
        <f>VLOOKUP($A418,MA_KH!$A:$V,MA_KH!H$1,0)</f>
        <v>HN008</v>
      </c>
      <c r="AG418" s="96">
        <f>VALUE(Table1[[#This Row],[Số hóa đơn]])</f>
        <v>21551</v>
      </c>
      <c r="AH418" s="94" t="e">
        <f>_xlfn.XLOOKUP(Table1[[#This Row],[Column1]],CTTT_Lotte!R:R,CTTT_Lotte!O:O)</f>
        <v>#N/A</v>
      </c>
    </row>
    <row r="419" spans="1:34" ht="25.5" customHeight="1" x14ac:dyDescent="0.2">
      <c r="A419" s="29" t="s">
        <v>10297</v>
      </c>
      <c r="B419" s="29" t="s">
        <v>439</v>
      </c>
      <c r="C419" s="35">
        <v>46102</v>
      </c>
      <c r="D419" s="29" t="s">
        <v>11328</v>
      </c>
      <c r="E419" s="35">
        <v>46102</v>
      </c>
      <c r="F419" s="29">
        <v>21552</v>
      </c>
      <c r="G419" s="29" t="s">
        <v>11329</v>
      </c>
      <c r="H419" s="36">
        <v>2408836</v>
      </c>
      <c r="I419" s="59">
        <v>0</v>
      </c>
      <c r="J419" s="36">
        <v>192707</v>
      </c>
      <c r="K419" s="36">
        <v>2601543</v>
      </c>
      <c r="L419" s="7" t="s">
        <v>11005</v>
      </c>
      <c r="M419" s="6">
        <v>46092</v>
      </c>
      <c r="O419" s="33">
        <f>IF(Table1[[#This Row],[Phân loại]]="Tồn đầu kỳ",Table1[[#This Row],[Tổng giá trị]],0)</f>
        <v>0</v>
      </c>
      <c r="P419" s="7">
        <f>IF(Table1[[#This Row],[Số còn phải thu ĐK]]&lt;&gt;0,0,IF(Table1[[#This Row],[Phân loại]]="Bán hàng",Table1[[#This Row],[Tổng giá trị]],-Table1[[#This Row],[Tổng giá trị]]))</f>
        <v>-2601543</v>
      </c>
      <c r="Q419" s="33">
        <f t="shared" si="163"/>
        <v>-2601543</v>
      </c>
      <c r="R419" s="7">
        <f>Table1[[#This Row],[Số còn phải thu ĐK]]+Table1[[#This Row],[Giá Trị HD sau CK]]-Table1[[#This Row],[Số tiền đã thu]]</f>
        <v>0</v>
      </c>
      <c r="S419" s="6">
        <f>IF(Table1[[#This Row],[Ngày hóa đơn]]&lt;&gt;"",Table1[[#This Row],[Ngày hóa đơn]],IF(Table1[[#This Row],[Ngày hạch toán]]&lt;&gt;"",Table1[[#This Row],[Ngày hạch toán]],""))</f>
        <v>46102</v>
      </c>
      <c r="T419" s="7"/>
      <c r="U419" s="6">
        <f>IF(Table1[[#This Row],[Ngày tính CN]]="","",S419+T419)</f>
        <v>46102</v>
      </c>
      <c r="V419" s="33">
        <f ca="1">IF(Table1[[#This Row],[Hạn thanh toán]]="","",IF((U419-NOW())&lt;0,0,(U419-NOW())))</f>
        <v>0</v>
      </c>
      <c r="W419" s="33"/>
      <c r="X419" s="33" t="str">
        <f t="shared" ca="1" si="164"/>
        <v/>
      </c>
      <c r="Y419" s="2" t="str">
        <f t="shared" si="165"/>
        <v>Đã thanh toán</v>
      </c>
      <c r="Z419" s="46">
        <f t="shared" si="166"/>
        <v>46102</v>
      </c>
      <c r="AA419" s="46">
        <f t="shared" si="167"/>
        <v>46092</v>
      </c>
      <c r="AD419" s="2" t="str">
        <f>VLOOKUP($A419,MA_KH!$A:$V,MA_KH!U$1,0)</f>
        <v>LOTTE</v>
      </c>
      <c r="AE419" s="2" t="str">
        <f>VLOOKUP($A419,MA_KH!$A:$V,MA_KH!V$1,0)</f>
        <v>CÔNG TY CỔ PHẦN TRUNG TÂM THƯƠNG MẠI LOTTE VIỆT NAM</v>
      </c>
      <c r="AF419" s="2" t="str">
        <f>VLOOKUP($A419,MA_KH!$A:$V,MA_KH!H$1,0)</f>
        <v>HN008</v>
      </c>
      <c r="AG419" s="96">
        <f>VALUE(Table1[[#This Row],[Số hóa đơn]])</f>
        <v>21552</v>
      </c>
      <c r="AH419" s="94" t="e">
        <f>_xlfn.XLOOKUP(Table1[[#This Row],[Column1]],CTTT_Lotte!R:R,CTTT_Lotte!O:O)</f>
        <v>#N/A</v>
      </c>
    </row>
    <row r="420" spans="1:34" ht="25.5" customHeight="1" x14ac:dyDescent="0.2">
      <c r="A420" s="29" t="s">
        <v>10295</v>
      </c>
      <c r="B420" s="29" t="s">
        <v>560</v>
      </c>
      <c r="C420" s="35">
        <v>46102</v>
      </c>
      <c r="D420" s="29" t="s">
        <v>11330</v>
      </c>
      <c r="E420" s="35">
        <v>46102</v>
      </c>
      <c r="F420" s="29">
        <v>21553</v>
      </c>
      <c r="G420" s="29" t="s">
        <v>11331</v>
      </c>
      <c r="H420" s="36">
        <v>1321636</v>
      </c>
      <c r="I420" s="59">
        <v>0</v>
      </c>
      <c r="J420" s="36">
        <v>105731</v>
      </c>
      <c r="K420" s="36">
        <v>1427367</v>
      </c>
      <c r="L420" s="7" t="s">
        <v>11005</v>
      </c>
      <c r="M420" s="6">
        <v>46092</v>
      </c>
      <c r="O420" s="33">
        <f>IF(Table1[[#This Row],[Phân loại]]="Tồn đầu kỳ",Table1[[#This Row],[Tổng giá trị]],0)</f>
        <v>0</v>
      </c>
      <c r="P420" s="7">
        <f>IF(Table1[[#This Row],[Số còn phải thu ĐK]]&lt;&gt;0,0,IF(Table1[[#This Row],[Phân loại]]="Bán hàng",Table1[[#This Row],[Tổng giá trị]],-Table1[[#This Row],[Tổng giá trị]]))</f>
        <v>-1427367</v>
      </c>
      <c r="Q420" s="33">
        <f t="shared" si="163"/>
        <v>-1427367</v>
      </c>
      <c r="R420" s="7">
        <f>Table1[[#This Row],[Số còn phải thu ĐK]]+Table1[[#This Row],[Giá Trị HD sau CK]]-Table1[[#This Row],[Số tiền đã thu]]</f>
        <v>0</v>
      </c>
      <c r="S420" s="6">
        <f>IF(Table1[[#This Row],[Ngày hóa đơn]]&lt;&gt;"",Table1[[#This Row],[Ngày hóa đơn]],IF(Table1[[#This Row],[Ngày hạch toán]]&lt;&gt;"",Table1[[#This Row],[Ngày hạch toán]],""))</f>
        <v>46102</v>
      </c>
      <c r="T420" s="7"/>
      <c r="U420" s="6">
        <f>IF(Table1[[#This Row],[Ngày tính CN]]="","",S420+T420)</f>
        <v>46102</v>
      </c>
      <c r="V420" s="33">
        <f ca="1">IF(Table1[[#This Row],[Hạn thanh toán]]="","",IF((U420-NOW())&lt;0,0,(U420-NOW())))</f>
        <v>0</v>
      </c>
      <c r="W420" s="33"/>
      <c r="X420" s="33" t="str">
        <f t="shared" ca="1" si="164"/>
        <v/>
      </c>
      <c r="Y420" s="2" t="str">
        <f t="shared" si="165"/>
        <v>Đã thanh toán</v>
      </c>
      <c r="Z420" s="46">
        <f t="shared" si="166"/>
        <v>46102</v>
      </c>
      <c r="AA420" s="46">
        <f t="shared" si="167"/>
        <v>46092</v>
      </c>
      <c r="AD420" s="2" t="str">
        <f>VLOOKUP($A420,MA_KH!$A:$V,MA_KH!U$1,0)</f>
        <v>LOTTE</v>
      </c>
      <c r="AE420" s="2" t="str">
        <f>VLOOKUP($A420,MA_KH!$A:$V,MA_KH!V$1,0)</f>
        <v>CÔNG TY CỔ PHẦN TRUNG TÂM THƯƠNG MẠI LOTTE VIỆT NAM</v>
      </c>
      <c r="AF420" s="2" t="str">
        <f>VLOOKUP($A420,MA_KH!$A:$V,MA_KH!H$1,0)</f>
        <v>HN008</v>
      </c>
      <c r="AG420" s="96">
        <f>VALUE(Table1[[#This Row],[Số hóa đơn]])</f>
        <v>21553</v>
      </c>
      <c r="AH420" s="94" t="e">
        <f>_xlfn.XLOOKUP(Table1[[#This Row],[Column1]],CTTT_Lotte!R:R,CTTT_Lotte!O:O)</f>
        <v>#N/A</v>
      </c>
    </row>
    <row r="421" spans="1:34" ht="25.5" customHeight="1" x14ac:dyDescent="0.2">
      <c r="A421" s="29" t="s">
        <v>10297</v>
      </c>
      <c r="B421" s="29" t="s">
        <v>439</v>
      </c>
      <c r="C421" s="35">
        <v>46102</v>
      </c>
      <c r="D421" s="29" t="s">
        <v>11332</v>
      </c>
      <c r="E421" s="35">
        <v>46102</v>
      </c>
      <c r="F421" s="29">
        <v>21554</v>
      </c>
      <c r="G421" s="29" t="s">
        <v>11333</v>
      </c>
      <c r="H421" s="36">
        <v>2019189</v>
      </c>
      <c r="I421" s="59">
        <v>0</v>
      </c>
      <c r="J421" s="36">
        <v>161535</v>
      </c>
      <c r="K421" s="36">
        <v>2180724</v>
      </c>
      <c r="L421" s="7" t="s">
        <v>11005</v>
      </c>
      <c r="M421" s="6">
        <v>46092</v>
      </c>
      <c r="O421" s="33">
        <f>IF(Table1[[#This Row],[Phân loại]]="Tồn đầu kỳ",Table1[[#This Row],[Tổng giá trị]],0)</f>
        <v>0</v>
      </c>
      <c r="P421" s="7">
        <f>IF(Table1[[#This Row],[Số còn phải thu ĐK]]&lt;&gt;0,0,IF(Table1[[#This Row],[Phân loại]]="Bán hàng",Table1[[#This Row],[Tổng giá trị]],-Table1[[#This Row],[Tổng giá trị]]))</f>
        <v>-2180724</v>
      </c>
      <c r="Q421" s="33">
        <f t="shared" si="163"/>
        <v>-2180724</v>
      </c>
      <c r="R421" s="7">
        <f>Table1[[#This Row],[Số còn phải thu ĐK]]+Table1[[#This Row],[Giá Trị HD sau CK]]-Table1[[#This Row],[Số tiền đã thu]]</f>
        <v>0</v>
      </c>
      <c r="S421" s="6">
        <f>IF(Table1[[#This Row],[Ngày hóa đơn]]&lt;&gt;"",Table1[[#This Row],[Ngày hóa đơn]],IF(Table1[[#This Row],[Ngày hạch toán]]&lt;&gt;"",Table1[[#This Row],[Ngày hạch toán]],""))</f>
        <v>46102</v>
      </c>
      <c r="T421" s="7"/>
      <c r="U421" s="6">
        <f>IF(Table1[[#This Row],[Ngày tính CN]]="","",S421+T421)</f>
        <v>46102</v>
      </c>
      <c r="V421" s="33">
        <f ca="1">IF(Table1[[#This Row],[Hạn thanh toán]]="","",IF((U421-NOW())&lt;0,0,(U421-NOW())))</f>
        <v>0</v>
      </c>
      <c r="W421" s="33"/>
      <c r="X421" s="33" t="str">
        <f t="shared" ca="1" si="164"/>
        <v/>
      </c>
      <c r="Y421" s="2" t="str">
        <f t="shared" si="165"/>
        <v>Đã thanh toán</v>
      </c>
      <c r="Z421" s="46">
        <f t="shared" si="166"/>
        <v>46102</v>
      </c>
      <c r="AA421" s="46">
        <f t="shared" si="167"/>
        <v>46092</v>
      </c>
      <c r="AD421" s="2" t="str">
        <f>VLOOKUP($A421,MA_KH!$A:$V,MA_KH!U$1,0)</f>
        <v>LOTTE</v>
      </c>
      <c r="AE421" s="2" t="str">
        <f>VLOOKUP($A421,MA_KH!$A:$V,MA_KH!V$1,0)</f>
        <v>CÔNG TY CỔ PHẦN TRUNG TÂM THƯƠNG MẠI LOTTE VIỆT NAM</v>
      </c>
      <c r="AF421" s="2" t="str">
        <f>VLOOKUP($A421,MA_KH!$A:$V,MA_KH!H$1,0)</f>
        <v>HN008</v>
      </c>
      <c r="AG421" s="96">
        <f>VALUE(Table1[[#This Row],[Số hóa đơn]])</f>
        <v>21554</v>
      </c>
      <c r="AH421" s="94" t="e">
        <f>_xlfn.XLOOKUP(Table1[[#This Row],[Column1]],CTTT_Lotte!R:R,CTTT_Lotte!O:O)</f>
        <v>#N/A</v>
      </c>
    </row>
    <row r="422" spans="1:34" ht="25.5" hidden="1" customHeight="1" x14ac:dyDescent="0.2">
      <c r="A422" s="29" t="s">
        <v>10293</v>
      </c>
      <c r="B422" s="29" t="s">
        <v>621</v>
      </c>
      <c r="C422" s="35">
        <v>46102</v>
      </c>
      <c r="D422" s="29" t="s">
        <v>11334</v>
      </c>
      <c r="E422" s="35">
        <v>46102</v>
      </c>
      <c r="F422" s="29">
        <v>382</v>
      </c>
      <c r="G422" s="29" t="s">
        <v>11335</v>
      </c>
      <c r="H422" s="36">
        <v>5665776</v>
      </c>
      <c r="I422" s="59">
        <v>0</v>
      </c>
      <c r="J422" s="36">
        <v>453262</v>
      </c>
      <c r="K422" s="36">
        <v>6119038</v>
      </c>
      <c r="L422" s="7" t="s">
        <v>11005</v>
      </c>
      <c r="M422" s="6">
        <v>46092</v>
      </c>
      <c r="O422" s="33">
        <f>IF(Table1[[#This Row],[Phân loại]]="Tồn đầu kỳ",Table1[[#This Row],[Tổng giá trị]],0)</f>
        <v>0</v>
      </c>
      <c r="P422" s="7">
        <f>IF(Table1[[#This Row],[Số còn phải thu ĐK]]&lt;&gt;0,0,IF(Table1[[#This Row],[Phân loại]]="Bán hàng",Table1[[#This Row],[Tổng giá trị]],-Table1[[#This Row],[Tổng giá trị]]))</f>
        <v>-6119038</v>
      </c>
      <c r="Q422" s="33">
        <f t="shared" si="163"/>
        <v>-6119038</v>
      </c>
      <c r="R422" s="7">
        <f>Table1[[#This Row],[Số còn phải thu ĐK]]+Table1[[#This Row],[Giá Trị HD sau CK]]-Table1[[#This Row],[Số tiền đã thu]]</f>
        <v>0</v>
      </c>
      <c r="S422" s="6">
        <f>IF(Table1[[#This Row],[Ngày hóa đơn]]&lt;&gt;"",Table1[[#This Row],[Ngày hóa đơn]],IF(Table1[[#This Row],[Ngày hạch toán]]&lt;&gt;"",Table1[[#This Row],[Ngày hạch toán]],""))</f>
        <v>46102</v>
      </c>
      <c r="T422" s="7"/>
      <c r="U422" s="6">
        <f>IF(Table1[[#This Row],[Ngày tính CN]]="","",S422+T422)</f>
        <v>46102</v>
      </c>
      <c r="V422" s="33">
        <f ca="1">IF(Table1[[#This Row],[Hạn thanh toán]]="","",IF((U422-NOW())&lt;0,0,(U422-NOW())))</f>
        <v>0</v>
      </c>
      <c r="W422" s="33"/>
      <c r="X422" s="33" t="str">
        <f t="shared" ca="1" si="164"/>
        <v/>
      </c>
      <c r="Y422" s="2" t="str">
        <f t="shared" si="165"/>
        <v>Đã thanh toán</v>
      </c>
      <c r="Z422" s="46">
        <f t="shared" si="166"/>
        <v>46102</v>
      </c>
      <c r="AA422" s="46">
        <f t="shared" si="167"/>
        <v>46092</v>
      </c>
      <c r="AD422" s="2" t="str">
        <f>VLOOKUP($A422,MA_KH!$A:$V,MA_KH!U$1,0)</f>
        <v>LOTTE</v>
      </c>
      <c r="AE422" s="2" t="str">
        <f>VLOOKUP($A422,MA_KH!$A:$V,MA_KH!V$1,0)</f>
        <v>CÔNG TY CỔ PHẦN TRUNG TÂM THƯƠNG MẠI LOTTE VIỆT NAM</v>
      </c>
      <c r="AF422" s="2" t="str">
        <f>VLOOKUP($A422,MA_KH!$A:$V,MA_KH!H$1,0)</f>
        <v>SG009</v>
      </c>
      <c r="AG422" s="96">
        <f>VALUE(Table1[[#This Row],[Số hóa đơn]])</f>
        <v>382</v>
      </c>
      <c r="AH422" s="94">
        <f>_xlfn.XLOOKUP(Table1[[#This Row],[Column1]],CTTT_Lotte!R:R,CTTT_Lotte!O:O)</f>
        <v>46034</v>
      </c>
    </row>
    <row r="423" spans="1:34" ht="25.5" hidden="1" customHeight="1" x14ac:dyDescent="0.2">
      <c r="A423" s="29" t="s">
        <v>10293</v>
      </c>
      <c r="B423" s="29" t="s">
        <v>621</v>
      </c>
      <c r="C423" s="35">
        <v>46102</v>
      </c>
      <c r="D423" s="29" t="s">
        <v>11336</v>
      </c>
      <c r="E423" s="35">
        <v>46102</v>
      </c>
      <c r="F423" s="29">
        <v>383</v>
      </c>
      <c r="G423" s="29" t="s">
        <v>11337</v>
      </c>
      <c r="H423" s="36">
        <v>222526</v>
      </c>
      <c r="I423" s="59">
        <v>0</v>
      </c>
      <c r="J423" s="36">
        <v>17802</v>
      </c>
      <c r="K423" s="36">
        <v>240328</v>
      </c>
      <c r="L423" s="7" t="s">
        <v>11005</v>
      </c>
      <c r="M423" s="6">
        <v>46092</v>
      </c>
      <c r="O423" s="33">
        <f>IF(Table1[[#This Row],[Phân loại]]="Tồn đầu kỳ",Table1[[#This Row],[Tổng giá trị]],0)</f>
        <v>0</v>
      </c>
      <c r="P423" s="7">
        <f>IF(Table1[[#This Row],[Số còn phải thu ĐK]]&lt;&gt;0,0,IF(Table1[[#This Row],[Phân loại]]="Bán hàng",Table1[[#This Row],[Tổng giá trị]],-Table1[[#This Row],[Tổng giá trị]]))</f>
        <v>-240328</v>
      </c>
      <c r="Q423" s="33">
        <f t="shared" si="163"/>
        <v>-240328</v>
      </c>
      <c r="R423" s="7">
        <f>Table1[[#This Row],[Số còn phải thu ĐK]]+Table1[[#This Row],[Giá Trị HD sau CK]]-Table1[[#This Row],[Số tiền đã thu]]</f>
        <v>0</v>
      </c>
      <c r="S423" s="6">
        <f>IF(Table1[[#This Row],[Ngày hóa đơn]]&lt;&gt;"",Table1[[#This Row],[Ngày hóa đơn]],IF(Table1[[#This Row],[Ngày hạch toán]]&lt;&gt;"",Table1[[#This Row],[Ngày hạch toán]],""))</f>
        <v>46102</v>
      </c>
      <c r="T423" s="7"/>
      <c r="U423" s="6">
        <f>IF(Table1[[#This Row],[Ngày tính CN]]="","",S423+T423)</f>
        <v>46102</v>
      </c>
      <c r="V423" s="33">
        <f ca="1">IF(Table1[[#This Row],[Hạn thanh toán]]="","",IF((U423-NOW())&lt;0,0,(U423-NOW())))</f>
        <v>0</v>
      </c>
      <c r="W423" s="33"/>
      <c r="X423" s="33" t="str">
        <f t="shared" ca="1" si="164"/>
        <v/>
      </c>
      <c r="Y423" s="2" t="str">
        <f t="shared" si="165"/>
        <v>Đã thanh toán</v>
      </c>
      <c r="Z423" s="46">
        <f t="shared" si="166"/>
        <v>46102</v>
      </c>
      <c r="AA423" s="46">
        <f t="shared" si="167"/>
        <v>46092</v>
      </c>
      <c r="AD423" s="2" t="str">
        <f>VLOOKUP($A423,MA_KH!$A:$V,MA_KH!U$1,0)</f>
        <v>LOTTE</v>
      </c>
      <c r="AE423" s="2" t="str">
        <f>VLOOKUP($A423,MA_KH!$A:$V,MA_KH!V$1,0)</f>
        <v>CÔNG TY CỔ PHẦN TRUNG TÂM THƯƠNG MẠI LOTTE VIỆT NAM</v>
      </c>
      <c r="AF423" s="2" t="str">
        <f>VLOOKUP($A423,MA_KH!$A:$V,MA_KH!H$1,0)</f>
        <v>SG009</v>
      </c>
      <c r="AG423" s="96">
        <f>VALUE(Table1[[#This Row],[Số hóa đơn]])</f>
        <v>383</v>
      </c>
      <c r="AH423" s="94">
        <f>_xlfn.XLOOKUP(Table1[[#This Row],[Column1]],CTTT_Lotte!R:R,CTTT_Lotte!O:O)</f>
        <v>46034</v>
      </c>
    </row>
    <row r="424" spans="1:34" ht="25.5" customHeight="1" x14ac:dyDescent="0.2">
      <c r="A424" s="29" t="s">
        <v>10290</v>
      </c>
      <c r="B424" s="29" t="s">
        <v>750</v>
      </c>
      <c r="C424" s="35">
        <v>46102</v>
      </c>
      <c r="D424" s="29" t="s">
        <v>11338</v>
      </c>
      <c r="E424" s="35">
        <v>46102</v>
      </c>
      <c r="F424" s="29">
        <v>384</v>
      </c>
      <c r="G424" s="29" t="s">
        <v>11339</v>
      </c>
      <c r="H424" s="36">
        <v>492479</v>
      </c>
      <c r="I424" s="59">
        <v>0</v>
      </c>
      <c r="J424" s="36">
        <v>39398</v>
      </c>
      <c r="K424" s="36">
        <v>531877</v>
      </c>
      <c r="L424" s="7" t="s">
        <v>11005</v>
      </c>
      <c r="M424" s="6">
        <v>46092</v>
      </c>
      <c r="O424" s="33">
        <f>IF(Table1[[#This Row],[Phân loại]]="Tồn đầu kỳ",Table1[[#This Row],[Tổng giá trị]],0)</f>
        <v>0</v>
      </c>
      <c r="P424" s="7">
        <f>IF(Table1[[#This Row],[Số còn phải thu ĐK]]&lt;&gt;0,0,IF(Table1[[#This Row],[Phân loại]]="Bán hàng",Table1[[#This Row],[Tổng giá trị]],-Table1[[#This Row],[Tổng giá trị]]))</f>
        <v>-531877</v>
      </c>
      <c r="Q424" s="33">
        <f t="shared" si="163"/>
        <v>-531877</v>
      </c>
      <c r="R424" s="7">
        <f>Table1[[#This Row],[Số còn phải thu ĐK]]+Table1[[#This Row],[Giá Trị HD sau CK]]-Table1[[#This Row],[Số tiền đã thu]]</f>
        <v>0</v>
      </c>
      <c r="S424" s="6">
        <f>IF(Table1[[#This Row],[Ngày hóa đơn]]&lt;&gt;"",Table1[[#This Row],[Ngày hóa đơn]],IF(Table1[[#This Row],[Ngày hạch toán]]&lt;&gt;"",Table1[[#This Row],[Ngày hạch toán]],""))</f>
        <v>46102</v>
      </c>
      <c r="T424" s="7"/>
      <c r="U424" s="6">
        <f>IF(Table1[[#This Row],[Ngày tính CN]]="","",S424+T424)</f>
        <v>46102</v>
      </c>
      <c r="V424" s="33">
        <f ca="1">IF(Table1[[#This Row],[Hạn thanh toán]]="","",IF((U424-NOW())&lt;0,0,(U424-NOW())))</f>
        <v>0</v>
      </c>
      <c r="W424" s="33"/>
      <c r="X424" s="33" t="str">
        <f t="shared" ca="1" si="164"/>
        <v/>
      </c>
      <c r="Y424" s="2" t="str">
        <f t="shared" si="165"/>
        <v>Đã thanh toán</v>
      </c>
      <c r="Z424" s="46">
        <f t="shared" si="166"/>
        <v>46102</v>
      </c>
      <c r="AA424" s="46">
        <f t="shared" si="167"/>
        <v>46092</v>
      </c>
      <c r="AD424" s="2" t="str">
        <f>VLOOKUP($A424,MA_KH!$A:$V,MA_KH!U$1,0)</f>
        <v>LOTTE</v>
      </c>
      <c r="AE424" s="2" t="str">
        <f>VLOOKUP($A424,MA_KH!$A:$V,MA_KH!V$1,0)</f>
        <v>CÔNG TY CỔ PHẦN TRUNG TÂM THƯƠNG MẠI LOTTE VIỆT NAM</v>
      </c>
      <c r="AF424" s="2" t="str">
        <f>VLOOKUP($A424,MA_KH!$A:$V,MA_KH!H$1,0)</f>
        <v>SG002</v>
      </c>
      <c r="AG424" s="96">
        <f>VALUE(Table1[[#This Row],[Số hóa đơn]])</f>
        <v>384</v>
      </c>
      <c r="AH424" s="94" t="e">
        <f>_xlfn.XLOOKUP(Table1[[#This Row],[Column1]],CTTT_Lotte!R:R,CTTT_Lotte!O:O)</f>
        <v>#N/A</v>
      </c>
    </row>
    <row r="425" spans="1:34" ht="25.5" customHeight="1" x14ac:dyDescent="0.2">
      <c r="A425" s="29" t="s">
        <v>10289</v>
      </c>
      <c r="B425" s="29" t="s">
        <v>752</v>
      </c>
      <c r="C425" s="35">
        <v>46102</v>
      </c>
      <c r="D425" s="29" t="s">
        <v>11340</v>
      </c>
      <c r="E425" s="35">
        <v>46102</v>
      </c>
      <c r="F425" s="29">
        <v>385</v>
      </c>
      <c r="G425" s="29" t="s">
        <v>11341</v>
      </c>
      <c r="H425" s="36">
        <v>437274</v>
      </c>
      <c r="I425" s="59">
        <v>0</v>
      </c>
      <c r="J425" s="36">
        <v>34982</v>
      </c>
      <c r="K425" s="36">
        <v>472256</v>
      </c>
      <c r="L425" s="7" t="s">
        <v>11005</v>
      </c>
      <c r="M425" s="6">
        <v>46092</v>
      </c>
      <c r="O425" s="33">
        <f>IF(Table1[[#This Row],[Phân loại]]="Tồn đầu kỳ",Table1[[#This Row],[Tổng giá trị]],0)</f>
        <v>0</v>
      </c>
      <c r="P425" s="7">
        <f>IF(Table1[[#This Row],[Số còn phải thu ĐK]]&lt;&gt;0,0,IF(Table1[[#This Row],[Phân loại]]="Bán hàng",Table1[[#This Row],[Tổng giá trị]],-Table1[[#This Row],[Tổng giá trị]]))</f>
        <v>-472256</v>
      </c>
      <c r="Q425" s="33">
        <f t="shared" si="163"/>
        <v>-472256</v>
      </c>
      <c r="R425" s="7">
        <f>Table1[[#This Row],[Số còn phải thu ĐK]]+Table1[[#This Row],[Giá Trị HD sau CK]]-Table1[[#This Row],[Số tiền đã thu]]</f>
        <v>0</v>
      </c>
      <c r="S425" s="6">
        <f>IF(Table1[[#This Row],[Ngày hóa đơn]]&lt;&gt;"",Table1[[#This Row],[Ngày hóa đơn]],IF(Table1[[#This Row],[Ngày hạch toán]]&lt;&gt;"",Table1[[#This Row],[Ngày hạch toán]],""))</f>
        <v>46102</v>
      </c>
      <c r="T425" s="7"/>
      <c r="U425" s="6">
        <f>IF(Table1[[#This Row],[Ngày tính CN]]="","",S425+T425)</f>
        <v>46102</v>
      </c>
      <c r="V425" s="33">
        <f ca="1">IF(Table1[[#This Row],[Hạn thanh toán]]="","",IF((U425-NOW())&lt;0,0,(U425-NOW())))</f>
        <v>0</v>
      </c>
      <c r="W425" s="33"/>
      <c r="X425" s="33" t="str">
        <f t="shared" ca="1" si="164"/>
        <v/>
      </c>
      <c r="Y425" s="2" t="str">
        <f t="shared" si="165"/>
        <v>Đã thanh toán</v>
      </c>
      <c r="Z425" s="46">
        <f t="shared" si="166"/>
        <v>46102</v>
      </c>
      <c r="AA425" s="46">
        <f t="shared" si="167"/>
        <v>46092</v>
      </c>
      <c r="AD425" s="2" t="str">
        <f>VLOOKUP($A425,MA_KH!$A:$V,MA_KH!U$1,0)</f>
        <v>LOTTE</v>
      </c>
      <c r="AE425" s="2" t="str">
        <f>VLOOKUP($A425,MA_KH!$A:$V,MA_KH!V$1,0)</f>
        <v>CÔNG TY CỔ PHẦN TRUNG TÂM THƯƠNG MẠI LOTTE VIỆT NAM</v>
      </c>
      <c r="AF425" s="2" t="str">
        <f>VLOOKUP($A425,MA_KH!$A:$V,MA_KH!H$1,0)</f>
        <v>SG011</v>
      </c>
      <c r="AG425" s="96">
        <f>VALUE(Table1[[#This Row],[Số hóa đơn]])</f>
        <v>385</v>
      </c>
      <c r="AH425" s="94" t="e">
        <f>_xlfn.XLOOKUP(Table1[[#This Row],[Column1]],CTTT_Lotte!R:R,CTTT_Lotte!O:O)</f>
        <v>#N/A</v>
      </c>
    </row>
    <row r="426" spans="1:34" ht="25.5" customHeight="1" x14ac:dyDescent="0.2">
      <c r="A426" s="29" t="s">
        <v>10286</v>
      </c>
      <c r="B426" s="29" t="s">
        <v>616</v>
      </c>
      <c r="C426" s="35">
        <v>46102</v>
      </c>
      <c r="D426" s="29" t="s">
        <v>11342</v>
      </c>
      <c r="E426" s="35">
        <v>46102</v>
      </c>
      <c r="F426" s="29">
        <v>386</v>
      </c>
      <c r="G426" s="29" t="s">
        <v>11343</v>
      </c>
      <c r="H426" s="36">
        <v>929324</v>
      </c>
      <c r="I426" s="59">
        <v>0</v>
      </c>
      <c r="J426" s="36">
        <v>74346</v>
      </c>
      <c r="K426" s="36">
        <v>1003670</v>
      </c>
      <c r="L426" s="7" t="s">
        <v>11005</v>
      </c>
      <c r="M426" s="6">
        <v>46092</v>
      </c>
      <c r="O426" s="33">
        <f>IF(Table1[[#This Row],[Phân loại]]="Tồn đầu kỳ",Table1[[#This Row],[Tổng giá trị]],0)</f>
        <v>0</v>
      </c>
      <c r="P426" s="7">
        <f>IF(Table1[[#This Row],[Số còn phải thu ĐK]]&lt;&gt;0,0,IF(Table1[[#This Row],[Phân loại]]="Bán hàng",Table1[[#This Row],[Tổng giá trị]],-Table1[[#This Row],[Tổng giá trị]]))</f>
        <v>-1003670</v>
      </c>
      <c r="Q426" s="33">
        <f t="shared" si="163"/>
        <v>-1003670</v>
      </c>
      <c r="R426" s="7">
        <f>Table1[[#This Row],[Số còn phải thu ĐK]]+Table1[[#This Row],[Giá Trị HD sau CK]]-Table1[[#This Row],[Số tiền đã thu]]</f>
        <v>0</v>
      </c>
      <c r="S426" s="6">
        <f>IF(Table1[[#This Row],[Ngày hóa đơn]]&lt;&gt;"",Table1[[#This Row],[Ngày hóa đơn]],IF(Table1[[#This Row],[Ngày hạch toán]]&lt;&gt;"",Table1[[#This Row],[Ngày hạch toán]],""))</f>
        <v>46102</v>
      </c>
      <c r="T426" s="7"/>
      <c r="U426" s="6">
        <f>IF(Table1[[#This Row],[Ngày tính CN]]="","",S426+T426)</f>
        <v>46102</v>
      </c>
      <c r="V426" s="33">
        <f ca="1">IF(Table1[[#This Row],[Hạn thanh toán]]="","",IF((U426-NOW())&lt;0,0,(U426-NOW())))</f>
        <v>0</v>
      </c>
      <c r="W426" s="33"/>
      <c r="X426" s="33" t="str">
        <f t="shared" ca="1" si="164"/>
        <v/>
      </c>
      <c r="Y426" s="2" t="str">
        <f t="shared" si="165"/>
        <v>Đã thanh toán</v>
      </c>
      <c r="Z426" s="46">
        <f t="shared" si="166"/>
        <v>46102</v>
      </c>
      <c r="AA426" s="46">
        <f t="shared" si="167"/>
        <v>46092</v>
      </c>
      <c r="AD426" s="2" t="str">
        <f>VLOOKUP($A426,MA_KH!$A:$V,MA_KH!U$1,0)</f>
        <v>LOTTE</v>
      </c>
      <c r="AE426" s="2" t="str">
        <f>VLOOKUP($A426,MA_KH!$A:$V,MA_KH!V$1,0)</f>
        <v>CÔNG TY CỔ PHẦN TRUNG TÂM THƯƠNG MẠI LOTTE VIỆT NAM</v>
      </c>
      <c r="AF426" s="2" t="str">
        <f>VLOOKUP($A426,MA_KH!$A:$V,MA_KH!H$1,0)</f>
        <v>SG002</v>
      </c>
      <c r="AG426" s="96">
        <f>VALUE(Table1[[#This Row],[Số hóa đơn]])</f>
        <v>386</v>
      </c>
      <c r="AH426" s="94" t="e">
        <f>_xlfn.XLOOKUP(Table1[[#This Row],[Column1]],CTTT_Lotte!R:R,CTTT_Lotte!O:O)</f>
        <v>#N/A</v>
      </c>
    </row>
    <row r="427" spans="1:34" ht="25.5" customHeight="1" x14ac:dyDescent="0.2">
      <c r="A427" s="29" t="s">
        <v>10287</v>
      </c>
      <c r="B427" s="29" t="s">
        <v>612</v>
      </c>
      <c r="C427" s="35">
        <v>46102</v>
      </c>
      <c r="D427" s="29" t="s">
        <v>11344</v>
      </c>
      <c r="E427" s="35">
        <v>46102</v>
      </c>
      <c r="F427" s="29">
        <v>387</v>
      </c>
      <c r="G427" s="29" t="s">
        <v>11345</v>
      </c>
      <c r="H427" s="36">
        <v>1295247</v>
      </c>
      <c r="I427" s="59">
        <v>0</v>
      </c>
      <c r="J427" s="36">
        <v>103620</v>
      </c>
      <c r="K427" s="36">
        <v>1398867</v>
      </c>
      <c r="L427" s="7" t="s">
        <v>11005</v>
      </c>
      <c r="M427" s="6">
        <v>46092</v>
      </c>
      <c r="O427" s="33">
        <f>IF(Table1[[#This Row],[Phân loại]]="Tồn đầu kỳ",Table1[[#This Row],[Tổng giá trị]],0)</f>
        <v>0</v>
      </c>
      <c r="P427" s="7">
        <f>IF(Table1[[#This Row],[Số còn phải thu ĐK]]&lt;&gt;0,0,IF(Table1[[#This Row],[Phân loại]]="Bán hàng",Table1[[#This Row],[Tổng giá trị]],-Table1[[#This Row],[Tổng giá trị]]))</f>
        <v>-1398867</v>
      </c>
      <c r="Q427" s="33">
        <f t="shared" si="163"/>
        <v>-1398867</v>
      </c>
      <c r="R427" s="7">
        <f>Table1[[#This Row],[Số còn phải thu ĐK]]+Table1[[#This Row],[Giá Trị HD sau CK]]-Table1[[#This Row],[Số tiền đã thu]]</f>
        <v>0</v>
      </c>
      <c r="S427" s="6">
        <f>IF(Table1[[#This Row],[Ngày hóa đơn]]&lt;&gt;"",Table1[[#This Row],[Ngày hóa đơn]],IF(Table1[[#This Row],[Ngày hạch toán]]&lt;&gt;"",Table1[[#This Row],[Ngày hạch toán]],""))</f>
        <v>46102</v>
      </c>
      <c r="T427" s="7"/>
      <c r="U427" s="6">
        <f>IF(Table1[[#This Row],[Ngày tính CN]]="","",S427+T427)</f>
        <v>46102</v>
      </c>
      <c r="V427" s="33">
        <f ca="1">IF(Table1[[#This Row],[Hạn thanh toán]]="","",IF((U427-NOW())&lt;0,0,(U427-NOW())))</f>
        <v>0</v>
      </c>
      <c r="W427" s="33"/>
      <c r="X427" s="33" t="str">
        <f t="shared" ca="1" si="164"/>
        <v/>
      </c>
      <c r="Y427" s="2" t="str">
        <f t="shared" si="165"/>
        <v>Đã thanh toán</v>
      </c>
      <c r="Z427" s="46">
        <f t="shared" si="166"/>
        <v>46102</v>
      </c>
      <c r="AA427" s="46">
        <f t="shared" si="167"/>
        <v>46092</v>
      </c>
      <c r="AD427" s="2" t="str">
        <f>VLOOKUP($A427,MA_KH!$A:$V,MA_KH!U$1,0)</f>
        <v>LOTTE</v>
      </c>
      <c r="AE427" s="2" t="str">
        <f>VLOOKUP($A427,MA_KH!$A:$V,MA_KH!V$1,0)</f>
        <v>CÔNG TY CỔ PHẦN TRUNG TÂM THƯƠNG MẠI LOTTE VIỆT NAM</v>
      </c>
      <c r="AF427" s="2" t="str">
        <f>VLOOKUP($A427,MA_KH!$A:$V,MA_KH!H$1,0)</f>
        <v>SG011</v>
      </c>
      <c r="AG427" s="96">
        <f>VALUE(Table1[[#This Row],[Số hóa đơn]])</f>
        <v>387</v>
      </c>
      <c r="AH427" s="94" t="e">
        <f>_xlfn.XLOOKUP(Table1[[#This Row],[Column1]],CTTT_Lotte!R:R,CTTT_Lotte!O:O)</f>
        <v>#N/A</v>
      </c>
    </row>
    <row r="428" spans="1:34" ht="25.5" customHeight="1" x14ac:dyDescent="0.2">
      <c r="A428" s="29" t="s">
        <v>10301</v>
      </c>
      <c r="B428" s="29" t="s">
        <v>463</v>
      </c>
      <c r="C428" s="35">
        <v>46102</v>
      </c>
      <c r="D428" s="29" t="s">
        <v>11346</v>
      </c>
      <c r="E428" s="35">
        <v>46102</v>
      </c>
      <c r="F428" s="29">
        <v>388</v>
      </c>
      <c r="G428" s="29" t="s">
        <v>11347</v>
      </c>
      <c r="H428" s="36">
        <v>2659906</v>
      </c>
      <c r="I428" s="59">
        <v>0</v>
      </c>
      <c r="J428" s="36">
        <v>212792</v>
      </c>
      <c r="K428" s="36">
        <v>2872698</v>
      </c>
      <c r="L428" s="7" t="s">
        <v>11005</v>
      </c>
      <c r="M428" s="6">
        <v>46092</v>
      </c>
      <c r="O428" s="33">
        <f>IF(Table1[[#This Row],[Phân loại]]="Tồn đầu kỳ",Table1[[#This Row],[Tổng giá trị]],0)</f>
        <v>0</v>
      </c>
      <c r="P428" s="7">
        <f>IF(Table1[[#This Row],[Số còn phải thu ĐK]]&lt;&gt;0,0,IF(Table1[[#This Row],[Phân loại]]="Bán hàng",Table1[[#This Row],[Tổng giá trị]],-Table1[[#This Row],[Tổng giá trị]]))</f>
        <v>-2872698</v>
      </c>
      <c r="Q428" s="33">
        <f t="shared" si="163"/>
        <v>-2872698</v>
      </c>
      <c r="R428" s="7">
        <f>Table1[[#This Row],[Số còn phải thu ĐK]]+Table1[[#This Row],[Giá Trị HD sau CK]]-Table1[[#This Row],[Số tiền đã thu]]</f>
        <v>0</v>
      </c>
      <c r="S428" s="6">
        <f>IF(Table1[[#This Row],[Ngày hóa đơn]]&lt;&gt;"",Table1[[#This Row],[Ngày hóa đơn]],IF(Table1[[#This Row],[Ngày hạch toán]]&lt;&gt;"",Table1[[#This Row],[Ngày hạch toán]],""))</f>
        <v>46102</v>
      </c>
      <c r="T428" s="7"/>
      <c r="U428" s="6">
        <f>IF(Table1[[#This Row],[Ngày tính CN]]="","",S428+T428)</f>
        <v>46102</v>
      </c>
      <c r="V428" s="33">
        <f ca="1">IF(Table1[[#This Row],[Hạn thanh toán]]="","",IF((U428-NOW())&lt;0,0,(U428-NOW())))</f>
        <v>0</v>
      </c>
      <c r="W428" s="33"/>
      <c r="X428" s="33" t="str">
        <f t="shared" ca="1" si="164"/>
        <v/>
      </c>
      <c r="Y428" s="2" t="str">
        <f t="shared" si="165"/>
        <v>Đã thanh toán</v>
      </c>
      <c r="Z428" s="46">
        <f t="shared" si="166"/>
        <v>46102</v>
      </c>
      <c r="AA428" s="46">
        <f t="shared" si="167"/>
        <v>46092</v>
      </c>
      <c r="AD428" s="2" t="str">
        <f>VLOOKUP($A428,MA_KH!$A:$V,MA_KH!U$1,0)</f>
        <v>LOTTE</v>
      </c>
      <c r="AE428" s="2" t="str">
        <f>VLOOKUP($A428,MA_KH!$A:$V,MA_KH!V$1,0)</f>
        <v>CÔNG TY CỔ PHẦN TRUNG TÂM THƯƠNG MẠI LOTTE VIỆT NAM</v>
      </c>
      <c r="AF428" s="2" t="str">
        <f>VLOOKUP($A428,MA_KH!$A:$V,MA_KH!H$1,0)</f>
        <v>SG002</v>
      </c>
      <c r="AG428" s="96">
        <f>VALUE(Table1[[#This Row],[Số hóa đơn]])</f>
        <v>388</v>
      </c>
      <c r="AH428" s="94" t="e">
        <f>_xlfn.XLOOKUP(Table1[[#This Row],[Column1]],CTTT_Lotte!R:R,CTTT_Lotte!O:O)</f>
        <v>#N/A</v>
      </c>
    </row>
    <row r="429" spans="1:34" ht="25.5" customHeight="1" x14ac:dyDescent="0.2">
      <c r="A429" s="29" t="s">
        <v>10294</v>
      </c>
      <c r="B429" s="29" t="s">
        <v>481</v>
      </c>
      <c r="C429" s="35">
        <v>46102</v>
      </c>
      <c r="D429" s="29" t="s">
        <v>11348</v>
      </c>
      <c r="E429" s="35">
        <v>46102</v>
      </c>
      <c r="F429" s="29">
        <v>389</v>
      </c>
      <c r="G429" s="29" t="s">
        <v>11349</v>
      </c>
      <c r="H429" s="36">
        <v>812614</v>
      </c>
      <c r="I429" s="59">
        <v>0</v>
      </c>
      <c r="J429" s="36">
        <v>65009</v>
      </c>
      <c r="K429" s="36">
        <v>877623</v>
      </c>
      <c r="L429" s="7" t="s">
        <v>11005</v>
      </c>
      <c r="M429" s="6">
        <v>46092</v>
      </c>
      <c r="O429" s="33">
        <f>IF(Table1[[#This Row],[Phân loại]]="Tồn đầu kỳ",Table1[[#This Row],[Tổng giá trị]],0)</f>
        <v>0</v>
      </c>
      <c r="P429" s="7">
        <f>IF(Table1[[#This Row],[Số còn phải thu ĐK]]&lt;&gt;0,0,IF(Table1[[#This Row],[Phân loại]]="Bán hàng",Table1[[#This Row],[Tổng giá trị]],-Table1[[#This Row],[Tổng giá trị]]))</f>
        <v>-877623</v>
      </c>
      <c r="Q429" s="33">
        <f t="shared" si="163"/>
        <v>-877623</v>
      </c>
      <c r="R429" s="7">
        <f>Table1[[#This Row],[Số còn phải thu ĐK]]+Table1[[#This Row],[Giá Trị HD sau CK]]-Table1[[#This Row],[Số tiền đã thu]]</f>
        <v>0</v>
      </c>
      <c r="S429" s="6">
        <f>IF(Table1[[#This Row],[Ngày hóa đơn]]&lt;&gt;"",Table1[[#This Row],[Ngày hóa đơn]],IF(Table1[[#This Row],[Ngày hạch toán]]&lt;&gt;"",Table1[[#This Row],[Ngày hạch toán]],""))</f>
        <v>46102</v>
      </c>
      <c r="T429" s="7"/>
      <c r="U429" s="6">
        <f>IF(Table1[[#This Row],[Ngày tính CN]]="","",S429+T429)</f>
        <v>46102</v>
      </c>
      <c r="V429" s="33">
        <f ca="1">IF(Table1[[#This Row],[Hạn thanh toán]]="","",IF((U429-NOW())&lt;0,0,(U429-NOW())))</f>
        <v>0</v>
      </c>
      <c r="W429" s="33"/>
      <c r="X429" s="33" t="str">
        <f t="shared" ca="1" si="164"/>
        <v/>
      </c>
      <c r="Y429" s="2" t="str">
        <f t="shared" si="165"/>
        <v>Đã thanh toán</v>
      </c>
      <c r="Z429" s="46">
        <f t="shared" si="166"/>
        <v>46102</v>
      </c>
      <c r="AA429" s="46">
        <f t="shared" si="167"/>
        <v>46092</v>
      </c>
      <c r="AD429" s="2" t="str">
        <f>VLOOKUP($A429,MA_KH!$A:$V,MA_KH!U$1,0)</f>
        <v>LOTTE</v>
      </c>
      <c r="AE429" s="2" t="str">
        <f>VLOOKUP($A429,MA_KH!$A:$V,MA_KH!V$1,0)</f>
        <v>CÔNG TY CỔ PHẦN TRUNG TÂM THƯƠNG MẠI LOTTE VIỆT NAM</v>
      </c>
      <c r="AF429" s="2" t="str">
        <f>VLOOKUP($A429,MA_KH!$A:$V,MA_KH!H$1,0)</f>
        <v>SG039</v>
      </c>
      <c r="AG429" s="96">
        <f>VALUE(Table1[[#This Row],[Số hóa đơn]])</f>
        <v>389</v>
      </c>
      <c r="AH429" s="94" t="e">
        <f>_xlfn.XLOOKUP(Table1[[#This Row],[Column1]],CTTT_Lotte!R:R,CTTT_Lotte!O:O)</f>
        <v>#N/A</v>
      </c>
    </row>
    <row r="430" spans="1:34" ht="25.5" customHeight="1" x14ac:dyDescent="0.2">
      <c r="A430" s="29" t="s">
        <v>10288</v>
      </c>
      <c r="B430" s="29" t="s">
        <v>683</v>
      </c>
      <c r="C430" s="35">
        <v>46102</v>
      </c>
      <c r="D430" s="29" t="s">
        <v>11350</v>
      </c>
      <c r="E430" s="35">
        <v>46102</v>
      </c>
      <c r="F430" s="29">
        <v>390</v>
      </c>
      <c r="G430" s="29" t="s">
        <v>11351</v>
      </c>
      <c r="H430" s="36">
        <v>1081917</v>
      </c>
      <c r="I430" s="59">
        <v>0</v>
      </c>
      <c r="J430" s="36">
        <v>86553</v>
      </c>
      <c r="K430" s="36">
        <v>1168470</v>
      </c>
      <c r="L430" s="7" t="s">
        <v>11005</v>
      </c>
      <c r="M430" s="6">
        <v>46092</v>
      </c>
      <c r="O430" s="33">
        <f>IF(Table1[[#This Row],[Phân loại]]="Tồn đầu kỳ",Table1[[#This Row],[Tổng giá trị]],0)</f>
        <v>0</v>
      </c>
      <c r="P430" s="7">
        <f>IF(Table1[[#This Row],[Số còn phải thu ĐK]]&lt;&gt;0,0,IF(Table1[[#This Row],[Phân loại]]="Bán hàng",Table1[[#This Row],[Tổng giá trị]],-Table1[[#This Row],[Tổng giá trị]]))</f>
        <v>-1168470</v>
      </c>
      <c r="Q430" s="33">
        <f t="shared" si="163"/>
        <v>-1168470</v>
      </c>
      <c r="R430" s="7">
        <f>Table1[[#This Row],[Số còn phải thu ĐK]]+Table1[[#This Row],[Giá Trị HD sau CK]]-Table1[[#This Row],[Số tiền đã thu]]</f>
        <v>0</v>
      </c>
      <c r="S430" s="6">
        <f>IF(Table1[[#This Row],[Ngày hóa đơn]]&lt;&gt;"",Table1[[#This Row],[Ngày hóa đơn]],IF(Table1[[#This Row],[Ngày hạch toán]]&lt;&gt;"",Table1[[#This Row],[Ngày hạch toán]],""))</f>
        <v>46102</v>
      </c>
      <c r="T430" s="7"/>
      <c r="U430" s="6">
        <f>IF(Table1[[#This Row],[Ngày tính CN]]="","",S430+T430)</f>
        <v>46102</v>
      </c>
      <c r="V430" s="33">
        <f ca="1">IF(Table1[[#This Row],[Hạn thanh toán]]="","",IF((U430-NOW())&lt;0,0,(U430-NOW())))</f>
        <v>0</v>
      </c>
      <c r="W430" s="33"/>
      <c r="X430" s="33" t="str">
        <f t="shared" ca="1" si="164"/>
        <v/>
      </c>
      <c r="Y430" s="2" t="str">
        <f t="shared" si="165"/>
        <v>Đã thanh toán</v>
      </c>
      <c r="Z430" s="46">
        <f t="shared" si="166"/>
        <v>46102</v>
      </c>
      <c r="AA430" s="46">
        <f t="shared" si="167"/>
        <v>46092</v>
      </c>
      <c r="AD430" s="2" t="str">
        <f>VLOOKUP($A430,MA_KH!$A:$V,MA_KH!U$1,0)</f>
        <v>LOTTE</v>
      </c>
      <c r="AE430" s="2" t="str">
        <f>VLOOKUP($A430,MA_KH!$A:$V,MA_KH!V$1,0)</f>
        <v>CÔNG TY CỔ PHẦN TRUNG TÂM THƯƠNG MẠI LOTTE VIỆT NAM</v>
      </c>
      <c r="AF430" s="2" t="str">
        <f>VLOOKUP($A430,MA_KH!$A:$V,MA_KH!H$1,0)</f>
        <v>SG011</v>
      </c>
      <c r="AG430" s="96">
        <f>VALUE(Table1[[#This Row],[Số hóa đơn]])</f>
        <v>390</v>
      </c>
      <c r="AH430" s="94" t="e">
        <f>_xlfn.XLOOKUP(Table1[[#This Row],[Column1]],CTTT_Lotte!R:R,CTTT_Lotte!O:O)</f>
        <v>#N/A</v>
      </c>
    </row>
    <row r="431" spans="1:34" ht="25.5" customHeight="1" x14ac:dyDescent="0.2">
      <c r="A431" s="29" t="s">
        <v>10291</v>
      </c>
      <c r="B431" s="29" t="s">
        <v>511</v>
      </c>
      <c r="C431" s="35">
        <v>46102</v>
      </c>
      <c r="D431" s="29" t="s">
        <v>11352</v>
      </c>
      <c r="E431" s="35">
        <v>46102</v>
      </c>
      <c r="F431" s="29">
        <v>391</v>
      </c>
      <c r="G431" s="29" t="s">
        <v>11353</v>
      </c>
      <c r="H431" s="36">
        <v>4807375</v>
      </c>
      <c r="I431" s="59">
        <v>0</v>
      </c>
      <c r="J431" s="36">
        <v>384590</v>
      </c>
      <c r="K431" s="36">
        <v>5191965</v>
      </c>
      <c r="L431" s="7" t="s">
        <v>11005</v>
      </c>
      <c r="M431" s="6">
        <v>46092</v>
      </c>
      <c r="O431" s="33">
        <f>IF(Table1[[#This Row],[Phân loại]]="Tồn đầu kỳ",Table1[[#This Row],[Tổng giá trị]],0)</f>
        <v>0</v>
      </c>
      <c r="P431" s="7">
        <f>IF(Table1[[#This Row],[Số còn phải thu ĐK]]&lt;&gt;0,0,IF(Table1[[#This Row],[Phân loại]]="Bán hàng",Table1[[#This Row],[Tổng giá trị]],-Table1[[#This Row],[Tổng giá trị]]))</f>
        <v>-5191965</v>
      </c>
      <c r="Q431" s="33">
        <f t="shared" si="163"/>
        <v>-5191965</v>
      </c>
      <c r="R431" s="7">
        <f>Table1[[#This Row],[Số còn phải thu ĐK]]+Table1[[#This Row],[Giá Trị HD sau CK]]-Table1[[#This Row],[Số tiền đã thu]]</f>
        <v>0</v>
      </c>
      <c r="S431" s="6">
        <f>IF(Table1[[#This Row],[Ngày hóa đơn]]&lt;&gt;"",Table1[[#This Row],[Ngày hóa đơn]],IF(Table1[[#This Row],[Ngày hạch toán]]&lt;&gt;"",Table1[[#This Row],[Ngày hạch toán]],""))</f>
        <v>46102</v>
      </c>
      <c r="T431" s="7"/>
      <c r="U431" s="6">
        <f>IF(Table1[[#This Row],[Ngày tính CN]]="","",S431+T431)</f>
        <v>46102</v>
      </c>
      <c r="V431" s="33">
        <f ca="1">IF(Table1[[#This Row],[Hạn thanh toán]]="","",IF((U431-NOW())&lt;0,0,(U431-NOW())))</f>
        <v>0</v>
      </c>
      <c r="W431" s="33"/>
      <c r="X431" s="33" t="str">
        <f t="shared" ca="1" si="164"/>
        <v/>
      </c>
      <c r="Y431" s="2" t="str">
        <f t="shared" si="165"/>
        <v>Đã thanh toán</v>
      </c>
      <c r="Z431" s="46">
        <f t="shared" si="166"/>
        <v>46102</v>
      </c>
      <c r="AA431" s="46">
        <f t="shared" si="167"/>
        <v>46092</v>
      </c>
      <c r="AD431" s="2" t="str">
        <f>VLOOKUP($A431,MA_KH!$A:$V,MA_KH!U$1,0)</f>
        <v>LOTTE</v>
      </c>
      <c r="AE431" s="2" t="str">
        <f>VLOOKUP($A431,MA_KH!$A:$V,MA_KH!V$1,0)</f>
        <v>CÔNG TY CỔ PHẦN TRUNG TÂM THƯƠNG MẠI LOTTE VIỆT NAM</v>
      </c>
      <c r="AF431" s="2" t="str">
        <f>VLOOKUP($A431,MA_KH!$A:$V,MA_KH!H$1,0)</f>
        <v>SG023</v>
      </c>
      <c r="AG431" s="96">
        <f>VALUE(Table1[[#This Row],[Số hóa đơn]])</f>
        <v>391</v>
      </c>
      <c r="AH431" s="94" t="e">
        <f>_xlfn.XLOOKUP(Table1[[#This Row],[Column1]],CTTT_Lotte!R:R,CTTT_Lotte!O:O)</f>
        <v>#N/A</v>
      </c>
    </row>
    <row r="432" spans="1:34" ht="25.5" customHeight="1" x14ac:dyDescent="0.2">
      <c r="A432" s="29" t="s">
        <v>10299</v>
      </c>
      <c r="B432" s="29" t="s">
        <v>355</v>
      </c>
      <c r="C432" s="35">
        <v>46102</v>
      </c>
      <c r="D432" s="29" t="s">
        <v>11354</v>
      </c>
      <c r="E432" s="35">
        <v>46102</v>
      </c>
      <c r="F432" s="29">
        <v>392</v>
      </c>
      <c r="G432" s="29" t="s">
        <v>11355</v>
      </c>
      <c r="H432" s="36">
        <v>3063662</v>
      </c>
      <c r="I432" s="59">
        <v>0</v>
      </c>
      <c r="J432" s="36">
        <v>245093</v>
      </c>
      <c r="K432" s="36">
        <v>3308755</v>
      </c>
      <c r="L432" s="7" t="s">
        <v>11005</v>
      </c>
      <c r="M432" s="6">
        <v>46092</v>
      </c>
      <c r="O432" s="33">
        <f>IF(Table1[[#This Row],[Phân loại]]="Tồn đầu kỳ",Table1[[#This Row],[Tổng giá trị]],0)</f>
        <v>0</v>
      </c>
      <c r="P432" s="7">
        <f>IF(Table1[[#This Row],[Số còn phải thu ĐK]]&lt;&gt;0,0,IF(Table1[[#This Row],[Phân loại]]="Bán hàng",Table1[[#This Row],[Tổng giá trị]],-Table1[[#This Row],[Tổng giá trị]]))</f>
        <v>-3308755</v>
      </c>
      <c r="Q432" s="33">
        <f t="shared" si="163"/>
        <v>-3308755</v>
      </c>
      <c r="R432" s="7">
        <f>Table1[[#This Row],[Số còn phải thu ĐK]]+Table1[[#This Row],[Giá Trị HD sau CK]]-Table1[[#This Row],[Số tiền đã thu]]</f>
        <v>0</v>
      </c>
      <c r="S432" s="6">
        <f>IF(Table1[[#This Row],[Ngày hóa đơn]]&lt;&gt;"",Table1[[#This Row],[Ngày hóa đơn]],IF(Table1[[#This Row],[Ngày hạch toán]]&lt;&gt;"",Table1[[#This Row],[Ngày hạch toán]],""))</f>
        <v>46102</v>
      </c>
      <c r="T432" s="7"/>
      <c r="U432" s="6">
        <f>IF(Table1[[#This Row],[Ngày tính CN]]="","",S432+T432)</f>
        <v>46102</v>
      </c>
      <c r="V432" s="33">
        <f ca="1">IF(Table1[[#This Row],[Hạn thanh toán]]="","",IF((U432-NOW())&lt;0,0,(U432-NOW())))</f>
        <v>0</v>
      </c>
      <c r="W432" s="33"/>
      <c r="X432" s="33" t="str">
        <f t="shared" ca="1" si="164"/>
        <v/>
      </c>
      <c r="Y432" s="2" t="str">
        <f t="shared" si="165"/>
        <v>Đã thanh toán</v>
      </c>
      <c r="Z432" s="46">
        <f t="shared" si="166"/>
        <v>46102</v>
      </c>
      <c r="AA432" s="46">
        <f t="shared" si="167"/>
        <v>46092</v>
      </c>
      <c r="AD432" s="2" t="str">
        <f>VLOOKUP($A432,MA_KH!$A:$V,MA_KH!U$1,0)</f>
        <v>LOTTE</v>
      </c>
      <c r="AE432" s="2" t="str">
        <f>VLOOKUP($A432,MA_KH!$A:$V,MA_KH!V$1,0)</f>
        <v>CÔNG TY CỔ PHẦN TRUNG TÂM THƯƠNG MẠI LOTTE VIỆT NAM</v>
      </c>
      <c r="AF432" s="2" t="str">
        <f>VLOOKUP($A432,MA_KH!$A:$V,MA_KH!H$1,0)</f>
        <v>SG011</v>
      </c>
      <c r="AG432" s="96">
        <f>VALUE(Table1[[#This Row],[Số hóa đơn]])</f>
        <v>392</v>
      </c>
      <c r="AH432" s="94" t="e">
        <f>_xlfn.XLOOKUP(Table1[[#This Row],[Column1]],CTTT_Lotte!R:R,CTTT_Lotte!O:O)</f>
        <v>#N/A</v>
      </c>
    </row>
    <row r="433" spans="1:34" ht="25.5" customHeight="1" x14ac:dyDescent="0.2">
      <c r="A433" s="29" t="s">
        <v>10299</v>
      </c>
      <c r="B433" s="29" t="s">
        <v>355</v>
      </c>
      <c r="C433" s="35">
        <v>46102</v>
      </c>
      <c r="D433" s="29" t="s">
        <v>11356</v>
      </c>
      <c r="E433" s="35">
        <v>46102</v>
      </c>
      <c r="F433" s="29">
        <v>393</v>
      </c>
      <c r="G433" s="29" t="s">
        <v>11357</v>
      </c>
      <c r="H433" s="36">
        <v>53308</v>
      </c>
      <c r="I433" s="59">
        <v>0</v>
      </c>
      <c r="J433" s="36">
        <v>4265</v>
      </c>
      <c r="K433" s="36">
        <v>57573</v>
      </c>
      <c r="L433" s="7" t="s">
        <v>11005</v>
      </c>
      <c r="M433" s="6">
        <v>46092</v>
      </c>
      <c r="O433" s="33">
        <f>IF(Table1[[#This Row],[Phân loại]]="Tồn đầu kỳ",Table1[[#This Row],[Tổng giá trị]],0)</f>
        <v>0</v>
      </c>
      <c r="P433" s="7">
        <f>IF(Table1[[#This Row],[Số còn phải thu ĐK]]&lt;&gt;0,0,IF(Table1[[#This Row],[Phân loại]]="Bán hàng",Table1[[#This Row],[Tổng giá trị]],-Table1[[#This Row],[Tổng giá trị]]))</f>
        <v>-57573</v>
      </c>
      <c r="Q433" s="33">
        <f t="shared" si="163"/>
        <v>-57573</v>
      </c>
      <c r="R433" s="7">
        <f>Table1[[#This Row],[Số còn phải thu ĐK]]+Table1[[#This Row],[Giá Trị HD sau CK]]-Table1[[#This Row],[Số tiền đã thu]]</f>
        <v>0</v>
      </c>
      <c r="S433" s="6">
        <f>IF(Table1[[#This Row],[Ngày hóa đơn]]&lt;&gt;"",Table1[[#This Row],[Ngày hóa đơn]],IF(Table1[[#This Row],[Ngày hạch toán]]&lt;&gt;"",Table1[[#This Row],[Ngày hạch toán]],""))</f>
        <v>46102</v>
      </c>
      <c r="T433" s="7"/>
      <c r="U433" s="6">
        <f>IF(Table1[[#This Row],[Ngày tính CN]]="","",S433+T433)</f>
        <v>46102</v>
      </c>
      <c r="V433" s="33">
        <f ca="1">IF(Table1[[#This Row],[Hạn thanh toán]]="","",IF((U433-NOW())&lt;0,0,(U433-NOW())))</f>
        <v>0</v>
      </c>
      <c r="W433" s="33"/>
      <c r="X433" s="33" t="str">
        <f t="shared" ca="1" si="164"/>
        <v/>
      </c>
      <c r="Y433" s="2" t="str">
        <f t="shared" si="165"/>
        <v>Đã thanh toán</v>
      </c>
      <c r="Z433" s="46">
        <f t="shared" si="166"/>
        <v>46102</v>
      </c>
      <c r="AA433" s="46">
        <f t="shared" si="167"/>
        <v>46092</v>
      </c>
      <c r="AD433" s="2" t="str">
        <f>VLOOKUP($A433,MA_KH!$A:$V,MA_KH!U$1,0)</f>
        <v>LOTTE</v>
      </c>
      <c r="AE433" s="2" t="str">
        <f>VLOOKUP($A433,MA_KH!$A:$V,MA_KH!V$1,0)</f>
        <v>CÔNG TY CỔ PHẦN TRUNG TÂM THƯƠNG MẠI LOTTE VIỆT NAM</v>
      </c>
      <c r="AF433" s="2" t="str">
        <f>VLOOKUP($A433,MA_KH!$A:$V,MA_KH!H$1,0)</f>
        <v>SG011</v>
      </c>
      <c r="AG433" s="96">
        <f>VALUE(Table1[[#This Row],[Số hóa đơn]])</f>
        <v>393</v>
      </c>
      <c r="AH433" s="94" t="e">
        <f>_xlfn.XLOOKUP(Table1[[#This Row],[Column1]],CTTT_Lotte!R:R,CTTT_Lotte!O:O)</f>
        <v>#N/A</v>
      </c>
    </row>
    <row r="434" spans="1:34" ht="25.5" customHeight="1" x14ac:dyDescent="0.2">
      <c r="A434" s="29" t="s">
        <v>10300</v>
      </c>
      <c r="B434" s="29" t="s">
        <v>610</v>
      </c>
      <c r="C434" s="35">
        <v>46102</v>
      </c>
      <c r="D434" s="29" t="s">
        <v>11358</v>
      </c>
      <c r="E434" s="35">
        <v>46102</v>
      </c>
      <c r="F434" s="29">
        <v>394</v>
      </c>
      <c r="G434" s="29" t="s">
        <v>11359</v>
      </c>
      <c r="H434" s="36">
        <v>5339921</v>
      </c>
      <c r="I434" s="59">
        <v>0</v>
      </c>
      <c r="J434" s="36">
        <v>427194</v>
      </c>
      <c r="K434" s="36">
        <v>5767115</v>
      </c>
      <c r="L434" s="7" t="s">
        <v>11005</v>
      </c>
      <c r="M434" s="6">
        <v>46092</v>
      </c>
      <c r="O434" s="33">
        <f>IF(Table1[[#This Row],[Phân loại]]="Tồn đầu kỳ",Table1[[#This Row],[Tổng giá trị]],0)</f>
        <v>0</v>
      </c>
      <c r="P434" s="7">
        <f>IF(Table1[[#This Row],[Số còn phải thu ĐK]]&lt;&gt;0,0,IF(Table1[[#This Row],[Phân loại]]="Bán hàng",Table1[[#This Row],[Tổng giá trị]],-Table1[[#This Row],[Tổng giá trị]]))</f>
        <v>-5767115</v>
      </c>
      <c r="Q434" s="33">
        <f t="shared" si="163"/>
        <v>-5767115</v>
      </c>
      <c r="R434" s="7">
        <f>Table1[[#This Row],[Số còn phải thu ĐK]]+Table1[[#This Row],[Giá Trị HD sau CK]]-Table1[[#This Row],[Số tiền đã thu]]</f>
        <v>0</v>
      </c>
      <c r="S434" s="6">
        <f>IF(Table1[[#This Row],[Ngày hóa đơn]]&lt;&gt;"",Table1[[#This Row],[Ngày hóa đơn]],IF(Table1[[#This Row],[Ngày hạch toán]]&lt;&gt;"",Table1[[#This Row],[Ngày hạch toán]],""))</f>
        <v>46102</v>
      </c>
      <c r="T434" s="7"/>
      <c r="U434" s="6">
        <f>IF(Table1[[#This Row],[Ngày tính CN]]="","",S434+T434)</f>
        <v>46102</v>
      </c>
      <c r="V434" s="33">
        <f ca="1">IF(Table1[[#This Row],[Hạn thanh toán]]="","",IF((U434-NOW())&lt;0,0,(U434-NOW())))</f>
        <v>0</v>
      </c>
      <c r="W434" s="33"/>
      <c r="X434" s="33" t="str">
        <f t="shared" ca="1" si="164"/>
        <v/>
      </c>
      <c r="Y434" s="2" t="str">
        <f t="shared" si="165"/>
        <v>Đã thanh toán</v>
      </c>
      <c r="Z434" s="46">
        <f t="shared" si="166"/>
        <v>46102</v>
      </c>
      <c r="AA434" s="46">
        <f t="shared" si="167"/>
        <v>46092</v>
      </c>
      <c r="AD434" s="2" t="str">
        <f>VLOOKUP($A434,MA_KH!$A:$V,MA_KH!U$1,0)</f>
        <v>LOTTE</v>
      </c>
      <c r="AE434" s="2" t="str">
        <f>VLOOKUP($A434,MA_KH!$A:$V,MA_KH!V$1,0)</f>
        <v>CÔNG TY CỔ PHẦN TRUNG TÂM THƯƠNG MẠI LOTTE VIỆT NAM</v>
      </c>
      <c r="AF434" s="2" t="str">
        <f>VLOOKUP($A434,MA_KH!$A:$V,MA_KH!H$1,0)</f>
        <v>SG011</v>
      </c>
      <c r="AG434" s="96">
        <f>VALUE(Table1[[#This Row],[Số hóa đơn]])</f>
        <v>394</v>
      </c>
      <c r="AH434" s="94" t="e">
        <f>_xlfn.XLOOKUP(Table1[[#This Row],[Column1]],CTTT_Lotte!R:R,CTTT_Lotte!O:O)</f>
        <v>#N/A</v>
      </c>
    </row>
    <row r="435" spans="1:34" ht="25.5" customHeight="1" x14ac:dyDescent="0.2">
      <c r="A435" s="29" t="s">
        <v>10293</v>
      </c>
      <c r="B435" s="29" t="s">
        <v>621</v>
      </c>
      <c r="C435" s="35">
        <v>46102</v>
      </c>
      <c r="D435" s="29" t="s">
        <v>11360</v>
      </c>
      <c r="E435" s="35">
        <v>46102</v>
      </c>
      <c r="F435" s="29">
        <v>395</v>
      </c>
      <c r="G435" s="29" t="s">
        <v>11361</v>
      </c>
      <c r="H435" s="36">
        <v>9945680</v>
      </c>
      <c r="I435" s="59">
        <v>0</v>
      </c>
      <c r="J435" s="36">
        <v>795654</v>
      </c>
      <c r="K435" s="36">
        <v>10741334</v>
      </c>
      <c r="L435" s="7" t="s">
        <v>11005</v>
      </c>
      <c r="M435" s="6">
        <v>46092</v>
      </c>
      <c r="O435" s="33">
        <f>IF(Table1[[#This Row],[Phân loại]]="Tồn đầu kỳ",Table1[[#This Row],[Tổng giá trị]],0)</f>
        <v>0</v>
      </c>
      <c r="P435" s="7">
        <f>IF(Table1[[#This Row],[Số còn phải thu ĐK]]&lt;&gt;0,0,IF(Table1[[#This Row],[Phân loại]]="Bán hàng",Table1[[#This Row],[Tổng giá trị]],-Table1[[#This Row],[Tổng giá trị]]))</f>
        <v>-10741334</v>
      </c>
      <c r="Q435" s="33">
        <f t="shared" si="163"/>
        <v>-10741334</v>
      </c>
      <c r="R435" s="7">
        <f>Table1[[#This Row],[Số còn phải thu ĐK]]+Table1[[#This Row],[Giá Trị HD sau CK]]-Table1[[#This Row],[Số tiền đã thu]]</f>
        <v>0</v>
      </c>
      <c r="S435" s="6">
        <f>IF(Table1[[#This Row],[Ngày hóa đơn]]&lt;&gt;"",Table1[[#This Row],[Ngày hóa đơn]],IF(Table1[[#This Row],[Ngày hạch toán]]&lt;&gt;"",Table1[[#This Row],[Ngày hạch toán]],""))</f>
        <v>46102</v>
      </c>
      <c r="T435" s="7"/>
      <c r="U435" s="6">
        <f>IF(Table1[[#This Row],[Ngày tính CN]]="","",S435+T435)</f>
        <v>46102</v>
      </c>
      <c r="V435" s="33">
        <f ca="1">IF(Table1[[#This Row],[Hạn thanh toán]]="","",IF((U435-NOW())&lt;0,0,(U435-NOW())))</f>
        <v>0</v>
      </c>
      <c r="W435" s="33"/>
      <c r="X435" s="33" t="str">
        <f t="shared" ca="1" si="164"/>
        <v/>
      </c>
      <c r="Y435" s="2" t="str">
        <f t="shared" si="165"/>
        <v>Đã thanh toán</v>
      </c>
      <c r="Z435" s="46">
        <f t="shared" si="166"/>
        <v>46102</v>
      </c>
      <c r="AA435" s="46">
        <f t="shared" si="167"/>
        <v>46092</v>
      </c>
      <c r="AD435" s="2" t="str">
        <f>VLOOKUP($A435,MA_KH!$A:$V,MA_KH!U$1,0)</f>
        <v>LOTTE</v>
      </c>
      <c r="AE435" s="2" t="str">
        <f>VLOOKUP($A435,MA_KH!$A:$V,MA_KH!V$1,0)</f>
        <v>CÔNG TY CỔ PHẦN TRUNG TÂM THƯƠNG MẠI LOTTE VIỆT NAM</v>
      </c>
      <c r="AF435" s="2" t="str">
        <f>VLOOKUP($A435,MA_KH!$A:$V,MA_KH!H$1,0)</f>
        <v>SG009</v>
      </c>
      <c r="AG435" s="96">
        <f>VALUE(Table1[[#This Row],[Số hóa đơn]])</f>
        <v>395</v>
      </c>
      <c r="AH435" s="94" t="e">
        <f>_xlfn.XLOOKUP(Table1[[#This Row],[Column1]],CTTT_Lotte!R:R,CTTT_Lotte!O:O)</f>
        <v>#N/A</v>
      </c>
    </row>
    <row r="436" spans="1:34" ht="25.5" hidden="1" customHeight="1" x14ac:dyDescent="0.2">
      <c r="A436" s="29" t="s">
        <v>10293</v>
      </c>
      <c r="B436" s="29" t="s">
        <v>621</v>
      </c>
      <c r="C436" s="35">
        <v>46102</v>
      </c>
      <c r="D436" s="29" t="s">
        <v>11362</v>
      </c>
      <c r="E436" s="35">
        <v>46102</v>
      </c>
      <c r="F436" s="29">
        <v>396</v>
      </c>
      <c r="G436" s="29" t="s">
        <v>11363</v>
      </c>
      <c r="H436" s="36">
        <v>273330</v>
      </c>
      <c r="I436" s="59">
        <v>0</v>
      </c>
      <c r="J436" s="36">
        <v>21866</v>
      </c>
      <c r="K436" s="36">
        <v>295196</v>
      </c>
      <c r="L436" s="7" t="s">
        <v>11005</v>
      </c>
      <c r="M436" s="6">
        <v>46092</v>
      </c>
      <c r="O436" s="33">
        <f>IF(Table1[[#This Row],[Phân loại]]="Tồn đầu kỳ",Table1[[#This Row],[Tổng giá trị]],0)</f>
        <v>0</v>
      </c>
      <c r="P436" s="7">
        <f>IF(Table1[[#This Row],[Số còn phải thu ĐK]]&lt;&gt;0,0,IF(Table1[[#This Row],[Phân loại]]="Bán hàng",Table1[[#This Row],[Tổng giá trị]],-Table1[[#This Row],[Tổng giá trị]]))</f>
        <v>-295196</v>
      </c>
      <c r="Q436" s="33">
        <f t="shared" si="163"/>
        <v>-295196</v>
      </c>
      <c r="R436" s="7">
        <f>Table1[[#This Row],[Số còn phải thu ĐK]]+Table1[[#This Row],[Giá Trị HD sau CK]]-Table1[[#This Row],[Số tiền đã thu]]</f>
        <v>0</v>
      </c>
      <c r="S436" s="6">
        <f>IF(Table1[[#This Row],[Ngày hóa đơn]]&lt;&gt;"",Table1[[#This Row],[Ngày hóa đơn]],IF(Table1[[#This Row],[Ngày hạch toán]]&lt;&gt;"",Table1[[#This Row],[Ngày hạch toán]],""))</f>
        <v>46102</v>
      </c>
      <c r="T436" s="7"/>
      <c r="U436" s="6">
        <f>IF(Table1[[#This Row],[Ngày tính CN]]="","",S436+T436)</f>
        <v>46102</v>
      </c>
      <c r="V436" s="33">
        <f ca="1">IF(Table1[[#This Row],[Hạn thanh toán]]="","",IF((U436-NOW())&lt;0,0,(U436-NOW())))</f>
        <v>0</v>
      </c>
      <c r="W436" s="33"/>
      <c r="X436" s="33" t="str">
        <f t="shared" ca="1" si="164"/>
        <v/>
      </c>
      <c r="Y436" s="2" t="str">
        <f t="shared" si="165"/>
        <v>Đã thanh toán</v>
      </c>
      <c r="Z436" s="46">
        <f t="shared" si="166"/>
        <v>46102</v>
      </c>
      <c r="AA436" s="46">
        <f t="shared" si="167"/>
        <v>46092</v>
      </c>
      <c r="AD436" s="2" t="str">
        <f>VLOOKUP($A436,MA_KH!$A:$V,MA_KH!U$1,0)</f>
        <v>LOTTE</v>
      </c>
      <c r="AE436" s="2" t="str">
        <f>VLOOKUP($A436,MA_KH!$A:$V,MA_KH!V$1,0)</f>
        <v>CÔNG TY CỔ PHẦN TRUNG TÂM THƯƠNG MẠI LOTTE VIỆT NAM</v>
      </c>
      <c r="AF436" s="2" t="str">
        <f>VLOOKUP($A436,MA_KH!$A:$V,MA_KH!H$1,0)</f>
        <v>SG009</v>
      </c>
      <c r="AG436" s="96">
        <f>VALUE(Table1[[#This Row],[Số hóa đơn]])</f>
        <v>396</v>
      </c>
      <c r="AH436" s="94">
        <f>_xlfn.XLOOKUP(Table1[[#This Row],[Column1]],CTTT_Lotte!R:R,CTTT_Lotte!O:O)</f>
        <v>46034</v>
      </c>
    </row>
    <row r="437" spans="1:34" ht="25.5" customHeight="1" x14ac:dyDescent="0.2">
      <c r="A437" s="29" t="s">
        <v>10290</v>
      </c>
      <c r="B437" s="29" t="s">
        <v>750</v>
      </c>
      <c r="C437" s="35">
        <v>46102</v>
      </c>
      <c r="D437" s="29" t="s">
        <v>11364</v>
      </c>
      <c r="E437" s="35">
        <v>46102</v>
      </c>
      <c r="F437" s="29">
        <v>397</v>
      </c>
      <c r="G437" s="29" t="s">
        <v>11365</v>
      </c>
      <c r="H437" s="36">
        <v>274247</v>
      </c>
      <c r="I437" s="59">
        <v>0</v>
      </c>
      <c r="J437" s="36">
        <v>21940</v>
      </c>
      <c r="K437" s="36">
        <v>296187</v>
      </c>
      <c r="L437" s="7" t="s">
        <v>11005</v>
      </c>
      <c r="M437" s="6">
        <v>46092</v>
      </c>
      <c r="O437" s="33">
        <f>IF(Table1[[#This Row],[Phân loại]]="Tồn đầu kỳ",Table1[[#This Row],[Tổng giá trị]],0)</f>
        <v>0</v>
      </c>
      <c r="P437" s="7">
        <f>IF(Table1[[#This Row],[Số còn phải thu ĐK]]&lt;&gt;0,0,IF(Table1[[#This Row],[Phân loại]]="Bán hàng",Table1[[#This Row],[Tổng giá trị]],-Table1[[#This Row],[Tổng giá trị]]))</f>
        <v>-296187</v>
      </c>
      <c r="Q437" s="33">
        <f t="shared" si="163"/>
        <v>-296187</v>
      </c>
      <c r="R437" s="7">
        <f>Table1[[#This Row],[Số còn phải thu ĐK]]+Table1[[#This Row],[Giá Trị HD sau CK]]-Table1[[#This Row],[Số tiền đã thu]]</f>
        <v>0</v>
      </c>
      <c r="S437" s="6">
        <f>IF(Table1[[#This Row],[Ngày hóa đơn]]&lt;&gt;"",Table1[[#This Row],[Ngày hóa đơn]],IF(Table1[[#This Row],[Ngày hạch toán]]&lt;&gt;"",Table1[[#This Row],[Ngày hạch toán]],""))</f>
        <v>46102</v>
      </c>
      <c r="T437" s="7"/>
      <c r="U437" s="6">
        <f>IF(Table1[[#This Row],[Ngày tính CN]]="","",S437+T437)</f>
        <v>46102</v>
      </c>
      <c r="V437" s="33">
        <f ca="1">IF(Table1[[#This Row],[Hạn thanh toán]]="","",IF((U437-NOW())&lt;0,0,(U437-NOW())))</f>
        <v>0</v>
      </c>
      <c r="W437" s="33"/>
      <c r="X437" s="33" t="str">
        <f t="shared" ca="1" si="164"/>
        <v/>
      </c>
      <c r="Y437" s="2" t="str">
        <f t="shared" si="165"/>
        <v>Đã thanh toán</v>
      </c>
      <c r="Z437" s="46">
        <f t="shared" si="166"/>
        <v>46102</v>
      </c>
      <c r="AA437" s="46">
        <f t="shared" si="167"/>
        <v>46092</v>
      </c>
      <c r="AD437" s="2" t="str">
        <f>VLOOKUP($A437,MA_KH!$A:$V,MA_KH!U$1,0)</f>
        <v>LOTTE</v>
      </c>
      <c r="AE437" s="2" t="str">
        <f>VLOOKUP($A437,MA_KH!$A:$V,MA_KH!V$1,0)</f>
        <v>CÔNG TY CỔ PHẦN TRUNG TÂM THƯƠNG MẠI LOTTE VIỆT NAM</v>
      </c>
      <c r="AF437" s="2" t="str">
        <f>VLOOKUP($A437,MA_KH!$A:$V,MA_KH!H$1,0)</f>
        <v>SG002</v>
      </c>
      <c r="AG437" s="96">
        <f>VALUE(Table1[[#This Row],[Số hóa đơn]])</f>
        <v>397</v>
      </c>
      <c r="AH437" s="94" t="e">
        <f>_xlfn.XLOOKUP(Table1[[#This Row],[Column1]],CTTT_Lotte!R:R,CTTT_Lotte!O:O)</f>
        <v>#N/A</v>
      </c>
    </row>
    <row r="438" spans="1:34" ht="25.5" customHeight="1" x14ac:dyDescent="0.2">
      <c r="A438" s="29" t="s">
        <v>10289</v>
      </c>
      <c r="B438" s="29" t="s">
        <v>752</v>
      </c>
      <c r="C438" s="35">
        <v>46102</v>
      </c>
      <c r="D438" s="29" t="s">
        <v>11366</v>
      </c>
      <c r="E438" s="35">
        <v>46102</v>
      </c>
      <c r="F438" s="29">
        <v>398</v>
      </c>
      <c r="G438" s="29" t="s">
        <v>11367</v>
      </c>
      <c r="H438" s="36">
        <v>259237</v>
      </c>
      <c r="I438" s="59">
        <v>0</v>
      </c>
      <c r="J438" s="36">
        <v>20739</v>
      </c>
      <c r="K438" s="36">
        <v>279976</v>
      </c>
      <c r="L438" s="7" t="s">
        <v>11005</v>
      </c>
      <c r="M438" s="6">
        <v>46092</v>
      </c>
      <c r="O438" s="33">
        <f>IF(Table1[[#This Row],[Phân loại]]="Tồn đầu kỳ",Table1[[#This Row],[Tổng giá trị]],0)</f>
        <v>0</v>
      </c>
      <c r="P438" s="7">
        <f>IF(Table1[[#This Row],[Số còn phải thu ĐK]]&lt;&gt;0,0,IF(Table1[[#This Row],[Phân loại]]="Bán hàng",Table1[[#This Row],[Tổng giá trị]],-Table1[[#This Row],[Tổng giá trị]]))</f>
        <v>-279976</v>
      </c>
      <c r="Q438" s="33">
        <f t="shared" si="163"/>
        <v>-279976</v>
      </c>
      <c r="R438" s="7">
        <f>Table1[[#This Row],[Số còn phải thu ĐK]]+Table1[[#This Row],[Giá Trị HD sau CK]]-Table1[[#This Row],[Số tiền đã thu]]</f>
        <v>0</v>
      </c>
      <c r="S438" s="6">
        <f>IF(Table1[[#This Row],[Ngày hóa đơn]]&lt;&gt;"",Table1[[#This Row],[Ngày hóa đơn]],IF(Table1[[#This Row],[Ngày hạch toán]]&lt;&gt;"",Table1[[#This Row],[Ngày hạch toán]],""))</f>
        <v>46102</v>
      </c>
      <c r="T438" s="7"/>
      <c r="U438" s="6">
        <f>IF(Table1[[#This Row],[Ngày tính CN]]="","",S438+T438)</f>
        <v>46102</v>
      </c>
      <c r="V438" s="33">
        <f ca="1">IF(Table1[[#This Row],[Hạn thanh toán]]="","",IF((U438-NOW())&lt;0,0,(U438-NOW())))</f>
        <v>0</v>
      </c>
      <c r="W438" s="33"/>
      <c r="X438" s="33" t="str">
        <f t="shared" ca="1" si="164"/>
        <v/>
      </c>
      <c r="Y438" s="2" t="str">
        <f t="shared" si="165"/>
        <v>Đã thanh toán</v>
      </c>
      <c r="Z438" s="46">
        <f t="shared" si="166"/>
        <v>46102</v>
      </c>
      <c r="AA438" s="46">
        <f t="shared" si="167"/>
        <v>46092</v>
      </c>
      <c r="AD438" s="2" t="str">
        <f>VLOOKUP($A438,MA_KH!$A:$V,MA_KH!U$1,0)</f>
        <v>LOTTE</v>
      </c>
      <c r="AE438" s="2" t="str">
        <f>VLOOKUP($A438,MA_KH!$A:$V,MA_KH!V$1,0)</f>
        <v>CÔNG TY CỔ PHẦN TRUNG TÂM THƯƠNG MẠI LOTTE VIỆT NAM</v>
      </c>
      <c r="AF438" s="2" t="str">
        <f>VLOOKUP($A438,MA_KH!$A:$V,MA_KH!H$1,0)</f>
        <v>SG011</v>
      </c>
      <c r="AG438" s="96">
        <f>VALUE(Table1[[#This Row],[Số hóa đơn]])</f>
        <v>398</v>
      </c>
      <c r="AH438" s="94" t="e">
        <f>_xlfn.XLOOKUP(Table1[[#This Row],[Column1]],CTTT_Lotte!R:R,CTTT_Lotte!O:O)</f>
        <v>#N/A</v>
      </c>
    </row>
    <row r="439" spans="1:34" ht="25.5" customHeight="1" x14ac:dyDescent="0.2">
      <c r="A439" s="29" t="s">
        <v>10286</v>
      </c>
      <c r="B439" s="29" t="s">
        <v>616</v>
      </c>
      <c r="C439" s="35">
        <v>46102</v>
      </c>
      <c r="D439" s="29" t="s">
        <v>11368</v>
      </c>
      <c r="E439" s="35">
        <v>46102</v>
      </c>
      <c r="F439" s="29">
        <v>399</v>
      </c>
      <c r="G439" s="29" t="s">
        <v>11369</v>
      </c>
      <c r="H439" s="36">
        <v>302844</v>
      </c>
      <c r="I439" s="59">
        <v>0</v>
      </c>
      <c r="J439" s="36">
        <v>24228</v>
      </c>
      <c r="K439" s="36">
        <v>327072</v>
      </c>
      <c r="L439" s="7" t="s">
        <v>11005</v>
      </c>
      <c r="M439" s="6">
        <v>46092</v>
      </c>
      <c r="O439" s="33">
        <f>IF(Table1[[#This Row],[Phân loại]]="Tồn đầu kỳ",Table1[[#This Row],[Tổng giá trị]],0)</f>
        <v>0</v>
      </c>
      <c r="P439" s="7">
        <f>IF(Table1[[#This Row],[Số còn phải thu ĐK]]&lt;&gt;0,0,IF(Table1[[#This Row],[Phân loại]]="Bán hàng",Table1[[#This Row],[Tổng giá trị]],-Table1[[#This Row],[Tổng giá trị]]))</f>
        <v>-327072</v>
      </c>
      <c r="Q439" s="33">
        <f t="shared" si="163"/>
        <v>-327072</v>
      </c>
      <c r="R439" s="7">
        <f>Table1[[#This Row],[Số còn phải thu ĐK]]+Table1[[#This Row],[Giá Trị HD sau CK]]-Table1[[#This Row],[Số tiền đã thu]]</f>
        <v>0</v>
      </c>
      <c r="S439" s="6">
        <f>IF(Table1[[#This Row],[Ngày hóa đơn]]&lt;&gt;"",Table1[[#This Row],[Ngày hóa đơn]],IF(Table1[[#This Row],[Ngày hạch toán]]&lt;&gt;"",Table1[[#This Row],[Ngày hạch toán]],""))</f>
        <v>46102</v>
      </c>
      <c r="T439" s="7"/>
      <c r="U439" s="6">
        <f>IF(Table1[[#This Row],[Ngày tính CN]]="","",S439+T439)</f>
        <v>46102</v>
      </c>
      <c r="V439" s="33">
        <f ca="1">IF(Table1[[#This Row],[Hạn thanh toán]]="","",IF((U439-NOW())&lt;0,0,(U439-NOW())))</f>
        <v>0</v>
      </c>
      <c r="W439" s="33"/>
      <c r="X439" s="33" t="str">
        <f t="shared" ca="1" si="164"/>
        <v/>
      </c>
      <c r="Y439" s="2" t="str">
        <f t="shared" si="165"/>
        <v>Đã thanh toán</v>
      </c>
      <c r="Z439" s="46">
        <f t="shared" si="166"/>
        <v>46102</v>
      </c>
      <c r="AA439" s="46">
        <f t="shared" si="167"/>
        <v>46092</v>
      </c>
      <c r="AD439" s="2" t="str">
        <f>VLOOKUP($A439,MA_KH!$A:$V,MA_KH!U$1,0)</f>
        <v>LOTTE</v>
      </c>
      <c r="AE439" s="2" t="str">
        <f>VLOOKUP($A439,MA_KH!$A:$V,MA_KH!V$1,0)</f>
        <v>CÔNG TY CỔ PHẦN TRUNG TÂM THƯƠNG MẠI LOTTE VIỆT NAM</v>
      </c>
      <c r="AF439" s="2" t="str">
        <f>VLOOKUP($A439,MA_KH!$A:$V,MA_KH!H$1,0)</f>
        <v>SG002</v>
      </c>
      <c r="AG439" s="96">
        <f>VALUE(Table1[[#This Row],[Số hóa đơn]])</f>
        <v>399</v>
      </c>
      <c r="AH439" s="94" t="e">
        <f>_xlfn.XLOOKUP(Table1[[#This Row],[Column1]],CTTT_Lotte!R:R,CTTT_Lotte!O:O)</f>
        <v>#N/A</v>
      </c>
    </row>
    <row r="440" spans="1:34" ht="25.5" customHeight="1" x14ac:dyDescent="0.2">
      <c r="A440" s="29" t="s">
        <v>10287</v>
      </c>
      <c r="B440" s="29" t="s">
        <v>612</v>
      </c>
      <c r="C440" s="35">
        <v>46102</v>
      </c>
      <c r="D440" s="29" t="s">
        <v>11370</v>
      </c>
      <c r="E440" s="35">
        <v>46102</v>
      </c>
      <c r="F440" s="29">
        <v>400</v>
      </c>
      <c r="G440" s="29" t="s">
        <v>11371</v>
      </c>
      <c r="H440" s="36">
        <v>1457199</v>
      </c>
      <c r="I440" s="59">
        <v>0</v>
      </c>
      <c r="J440" s="36">
        <v>116576</v>
      </c>
      <c r="K440" s="36">
        <v>1573775</v>
      </c>
      <c r="L440" s="7" t="s">
        <v>11005</v>
      </c>
      <c r="M440" s="6">
        <v>46092</v>
      </c>
      <c r="O440" s="33">
        <f>IF(Table1[[#This Row],[Phân loại]]="Tồn đầu kỳ",Table1[[#This Row],[Tổng giá trị]],0)</f>
        <v>0</v>
      </c>
      <c r="P440" s="7">
        <f>IF(Table1[[#This Row],[Số còn phải thu ĐK]]&lt;&gt;0,0,IF(Table1[[#This Row],[Phân loại]]="Bán hàng",Table1[[#This Row],[Tổng giá trị]],-Table1[[#This Row],[Tổng giá trị]]))</f>
        <v>-1573775</v>
      </c>
      <c r="Q440" s="33">
        <f t="shared" si="163"/>
        <v>-1573775</v>
      </c>
      <c r="R440" s="7">
        <f>Table1[[#This Row],[Số còn phải thu ĐK]]+Table1[[#This Row],[Giá Trị HD sau CK]]-Table1[[#This Row],[Số tiền đã thu]]</f>
        <v>0</v>
      </c>
      <c r="S440" s="6">
        <f>IF(Table1[[#This Row],[Ngày hóa đơn]]&lt;&gt;"",Table1[[#This Row],[Ngày hóa đơn]],IF(Table1[[#This Row],[Ngày hạch toán]]&lt;&gt;"",Table1[[#This Row],[Ngày hạch toán]],""))</f>
        <v>46102</v>
      </c>
      <c r="T440" s="7"/>
      <c r="U440" s="6">
        <f>IF(Table1[[#This Row],[Ngày tính CN]]="","",S440+T440)</f>
        <v>46102</v>
      </c>
      <c r="V440" s="33">
        <f ca="1">IF(Table1[[#This Row],[Hạn thanh toán]]="","",IF((U440-NOW())&lt;0,0,(U440-NOW())))</f>
        <v>0</v>
      </c>
      <c r="W440" s="33"/>
      <c r="X440" s="33" t="str">
        <f t="shared" ca="1" si="164"/>
        <v/>
      </c>
      <c r="Y440" s="2" t="str">
        <f t="shared" si="165"/>
        <v>Đã thanh toán</v>
      </c>
      <c r="Z440" s="46">
        <f t="shared" si="166"/>
        <v>46102</v>
      </c>
      <c r="AA440" s="46">
        <f t="shared" si="167"/>
        <v>46092</v>
      </c>
      <c r="AD440" s="2" t="str">
        <f>VLOOKUP($A440,MA_KH!$A:$V,MA_KH!U$1,0)</f>
        <v>LOTTE</v>
      </c>
      <c r="AE440" s="2" t="str">
        <f>VLOOKUP($A440,MA_KH!$A:$V,MA_KH!V$1,0)</f>
        <v>CÔNG TY CỔ PHẦN TRUNG TÂM THƯƠNG MẠI LOTTE VIỆT NAM</v>
      </c>
      <c r="AF440" s="2" t="str">
        <f>VLOOKUP($A440,MA_KH!$A:$V,MA_KH!H$1,0)</f>
        <v>SG011</v>
      </c>
      <c r="AG440" s="96">
        <f>VALUE(Table1[[#This Row],[Số hóa đơn]])</f>
        <v>400</v>
      </c>
      <c r="AH440" s="94" t="e">
        <f>_xlfn.XLOOKUP(Table1[[#This Row],[Column1]],CTTT_Lotte!R:R,CTTT_Lotte!O:O)</f>
        <v>#N/A</v>
      </c>
    </row>
    <row r="441" spans="1:34" ht="25.5" customHeight="1" x14ac:dyDescent="0.2">
      <c r="A441" s="29" t="s">
        <v>10301</v>
      </c>
      <c r="B441" s="29" t="s">
        <v>463</v>
      </c>
      <c r="C441" s="35">
        <v>46102</v>
      </c>
      <c r="D441" s="29" t="s">
        <v>11372</v>
      </c>
      <c r="E441" s="35">
        <v>46102</v>
      </c>
      <c r="F441" s="29">
        <v>401</v>
      </c>
      <c r="G441" s="29" t="s">
        <v>11373</v>
      </c>
      <c r="H441" s="36">
        <v>3744338</v>
      </c>
      <c r="I441" s="59">
        <v>0</v>
      </c>
      <c r="J441" s="36">
        <v>299547</v>
      </c>
      <c r="K441" s="36">
        <v>4043885</v>
      </c>
      <c r="L441" s="7" t="s">
        <v>11005</v>
      </c>
      <c r="M441" s="6">
        <v>46092</v>
      </c>
      <c r="O441" s="33">
        <f>IF(Table1[[#This Row],[Phân loại]]="Tồn đầu kỳ",Table1[[#This Row],[Tổng giá trị]],0)</f>
        <v>0</v>
      </c>
      <c r="P441" s="7">
        <f>IF(Table1[[#This Row],[Số còn phải thu ĐK]]&lt;&gt;0,0,IF(Table1[[#This Row],[Phân loại]]="Bán hàng",Table1[[#This Row],[Tổng giá trị]],-Table1[[#This Row],[Tổng giá trị]]))</f>
        <v>-4043885</v>
      </c>
      <c r="Q441" s="33">
        <f t="shared" si="163"/>
        <v>-4043885</v>
      </c>
      <c r="R441" s="7">
        <f>Table1[[#This Row],[Số còn phải thu ĐK]]+Table1[[#This Row],[Giá Trị HD sau CK]]-Table1[[#This Row],[Số tiền đã thu]]</f>
        <v>0</v>
      </c>
      <c r="S441" s="6">
        <f>IF(Table1[[#This Row],[Ngày hóa đơn]]&lt;&gt;"",Table1[[#This Row],[Ngày hóa đơn]],IF(Table1[[#This Row],[Ngày hạch toán]]&lt;&gt;"",Table1[[#This Row],[Ngày hạch toán]],""))</f>
        <v>46102</v>
      </c>
      <c r="T441" s="7"/>
      <c r="U441" s="6">
        <f>IF(Table1[[#This Row],[Ngày tính CN]]="","",S441+T441)</f>
        <v>46102</v>
      </c>
      <c r="V441" s="33">
        <f ca="1">IF(Table1[[#This Row],[Hạn thanh toán]]="","",IF((U441-NOW())&lt;0,0,(U441-NOW())))</f>
        <v>0</v>
      </c>
      <c r="W441" s="33"/>
      <c r="X441" s="33" t="str">
        <f t="shared" ca="1" si="164"/>
        <v/>
      </c>
      <c r="Y441" s="2" t="str">
        <f t="shared" si="165"/>
        <v>Đã thanh toán</v>
      </c>
      <c r="Z441" s="46">
        <f t="shared" si="166"/>
        <v>46102</v>
      </c>
      <c r="AA441" s="46">
        <f t="shared" si="167"/>
        <v>46092</v>
      </c>
      <c r="AD441" s="2" t="str">
        <f>VLOOKUP($A441,MA_KH!$A:$V,MA_KH!U$1,0)</f>
        <v>LOTTE</v>
      </c>
      <c r="AE441" s="2" t="str">
        <f>VLOOKUP($A441,MA_KH!$A:$V,MA_KH!V$1,0)</f>
        <v>CÔNG TY CỔ PHẦN TRUNG TÂM THƯƠNG MẠI LOTTE VIỆT NAM</v>
      </c>
      <c r="AF441" s="2" t="str">
        <f>VLOOKUP($A441,MA_KH!$A:$V,MA_KH!H$1,0)</f>
        <v>SG002</v>
      </c>
      <c r="AG441" s="96">
        <f>VALUE(Table1[[#This Row],[Số hóa đơn]])</f>
        <v>401</v>
      </c>
      <c r="AH441" s="94" t="e">
        <f>_xlfn.XLOOKUP(Table1[[#This Row],[Column1]],CTTT_Lotte!R:R,CTTT_Lotte!O:O)</f>
        <v>#N/A</v>
      </c>
    </row>
    <row r="442" spans="1:34" ht="25.5" customHeight="1" x14ac:dyDescent="0.2">
      <c r="A442" s="29" t="s">
        <v>10294</v>
      </c>
      <c r="B442" s="29" t="s">
        <v>481</v>
      </c>
      <c r="C442" s="35">
        <v>46102</v>
      </c>
      <c r="D442" s="29" t="s">
        <v>11374</v>
      </c>
      <c r="E442" s="35">
        <v>46102</v>
      </c>
      <c r="F442" s="29">
        <v>402</v>
      </c>
      <c r="G442" s="29" t="s">
        <v>11375</v>
      </c>
      <c r="H442" s="36">
        <v>282508</v>
      </c>
      <c r="I442" s="59">
        <v>0</v>
      </c>
      <c r="J442" s="36">
        <v>22601</v>
      </c>
      <c r="K442" s="36">
        <v>305109</v>
      </c>
      <c r="L442" s="7" t="s">
        <v>11005</v>
      </c>
      <c r="M442" s="6">
        <v>46092</v>
      </c>
      <c r="O442" s="33">
        <f>IF(Table1[[#This Row],[Phân loại]]="Tồn đầu kỳ",Table1[[#This Row],[Tổng giá trị]],0)</f>
        <v>0</v>
      </c>
      <c r="P442" s="7">
        <f>IF(Table1[[#This Row],[Số còn phải thu ĐK]]&lt;&gt;0,0,IF(Table1[[#This Row],[Phân loại]]="Bán hàng",Table1[[#This Row],[Tổng giá trị]],-Table1[[#This Row],[Tổng giá trị]]))</f>
        <v>-305109</v>
      </c>
      <c r="Q442" s="33">
        <f t="shared" si="163"/>
        <v>-305109</v>
      </c>
      <c r="R442" s="7">
        <f>Table1[[#This Row],[Số còn phải thu ĐK]]+Table1[[#This Row],[Giá Trị HD sau CK]]-Table1[[#This Row],[Số tiền đã thu]]</f>
        <v>0</v>
      </c>
      <c r="S442" s="6">
        <f>IF(Table1[[#This Row],[Ngày hóa đơn]]&lt;&gt;"",Table1[[#This Row],[Ngày hóa đơn]],IF(Table1[[#This Row],[Ngày hạch toán]]&lt;&gt;"",Table1[[#This Row],[Ngày hạch toán]],""))</f>
        <v>46102</v>
      </c>
      <c r="T442" s="7"/>
      <c r="U442" s="6">
        <f>IF(Table1[[#This Row],[Ngày tính CN]]="","",S442+T442)</f>
        <v>46102</v>
      </c>
      <c r="V442" s="33">
        <f ca="1">IF(Table1[[#This Row],[Hạn thanh toán]]="","",IF((U442-NOW())&lt;0,0,(U442-NOW())))</f>
        <v>0</v>
      </c>
      <c r="W442" s="33"/>
      <c r="X442" s="33" t="str">
        <f t="shared" ca="1" si="164"/>
        <v/>
      </c>
      <c r="Y442" s="2" t="str">
        <f t="shared" si="165"/>
        <v>Đã thanh toán</v>
      </c>
      <c r="Z442" s="46">
        <f t="shared" si="166"/>
        <v>46102</v>
      </c>
      <c r="AA442" s="46">
        <f t="shared" si="167"/>
        <v>46092</v>
      </c>
      <c r="AD442" s="2" t="str">
        <f>VLOOKUP($A442,MA_KH!$A:$V,MA_KH!U$1,0)</f>
        <v>LOTTE</v>
      </c>
      <c r="AE442" s="2" t="str">
        <f>VLOOKUP($A442,MA_KH!$A:$V,MA_KH!V$1,0)</f>
        <v>CÔNG TY CỔ PHẦN TRUNG TÂM THƯƠNG MẠI LOTTE VIỆT NAM</v>
      </c>
      <c r="AF442" s="2" t="str">
        <f>VLOOKUP($A442,MA_KH!$A:$V,MA_KH!H$1,0)</f>
        <v>SG039</v>
      </c>
      <c r="AG442" s="96">
        <f>VALUE(Table1[[#This Row],[Số hóa đơn]])</f>
        <v>402</v>
      </c>
      <c r="AH442" s="94" t="e">
        <f>_xlfn.XLOOKUP(Table1[[#This Row],[Column1]],CTTT_Lotte!R:R,CTTT_Lotte!O:O)</f>
        <v>#N/A</v>
      </c>
    </row>
    <row r="443" spans="1:34" ht="25.5" customHeight="1" x14ac:dyDescent="0.2">
      <c r="A443" s="29" t="s">
        <v>10288</v>
      </c>
      <c r="B443" s="29" t="s">
        <v>683</v>
      </c>
      <c r="C443" s="35">
        <v>46102</v>
      </c>
      <c r="D443" s="29" t="s">
        <v>11376</v>
      </c>
      <c r="E443" s="35">
        <v>46102</v>
      </c>
      <c r="F443" s="29">
        <v>403</v>
      </c>
      <c r="G443" s="29" t="s">
        <v>11377</v>
      </c>
      <c r="H443" s="36">
        <v>802123</v>
      </c>
      <c r="I443" s="59">
        <v>0</v>
      </c>
      <c r="J443" s="36">
        <v>64170</v>
      </c>
      <c r="K443" s="36">
        <v>866293</v>
      </c>
      <c r="L443" s="7" t="s">
        <v>11005</v>
      </c>
      <c r="M443" s="6">
        <v>46092</v>
      </c>
      <c r="O443" s="33">
        <f>IF(Table1[[#This Row],[Phân loại]]="Tồn đầu kỳ",Table1[[#This Row],[Tổng giá trị]],0)</f>
        <v>0</v>
      </c>
      <c r="P443" s="7">
        <f>IF(Table1[[#This Row],[Số còn phải thu ĐK]]&lt;&gt;0,0,IF(Table1[[#This Row],[Phân loại]]="Bán hàng",Table1[[#This Row],[Tổng giá trị]],-Table1[[#This Row],[Tổng giá trị]]))</f>
        <v>-866293</v>
      </c>
      <c r="Q443" s="33">
        <f t="shared" ref="Q443:Q471" si="168">IF(M443&lt;&gt;"",IF(O443&lt;&gt;0,O443,P443),0)</f>
        <v>-866293</v>
      </c>
      <c r="R443" s="7">
        <f>Table1[[#This Row],[Số còn phải thu ĐK]]+Table1[[#This Row],[Giá Trị HD sau CK]]-Table1[[#This Row],[Số tiền đã thu]]</f>
        <v>0</v>
      </c>
      <c r="S443" s="6">
        <f>IF(Table1[[#This Row],[Ngày hóa đơn]]&lt;&gt;"",Table1[[#This Row],[Ngày hóa đơn]],IF(Table1[[#This Row],[Ngày hạch toán]]&lt;&gt;"",Table1[[#This Row],[Ngày hạch toán]],""))</f>
        <v>46102</v>
      </c>
      <c r="T443" s="7"/>
      <c r="U443" s="6">
        <f>IF(Table1[[#This Row],[Ngày tính CN]]="","",S443+T443)</f>
        <v>46102</v>
      </c>
      <c r="V443" s="33">
        <f ca="1">IF(Table1[[#This Row],[Hạn thanh toán]]="","",IF((U443-NOW())&lt;0,0,(U443-NOW())))</f>
        <v>0</v>
      </c>
      <c r="W443" s="33"/>
      <c r="X443" s="33" t="str">
        <f t="shared" ref="X443:X471" ca="1" si="169">IF(OR(U443="",R443=0),"",IF((U443-NOW())&lt;0,-(U443-NOW()),0))</f>
        <v/>
      </c>
      <c r="Y443" s="2" t="str">
        <f t="shared" ref="Y443:Y471" si="170">IF(R443=0,"Đã thanh toán",IF(X443="","",IF(X443&lt;=0,"Chưa đến hạn thanh toán",IF(X443&lt;=30,"Nợ quá hạn 30 ngày",IF(X443&lt;=60,"Nợ quá hạn từ 30 ngày đến 60 ngày",IF(X443&lt;=90,"Nợ quá hạn từ 60 ngày đến 90 ngày",IF(X443&lt;=120,"Nợ quá hạn từ 90 ngày đến 120 ngày","Nợ quá hạn hơn 120 ngày có khả năng mất thanh toán")))))))</f>
        <v>Đã thanh toán</v>
      </c>
      <c r="Z443" s="46">
        <f t="shared" si="166"/>
        <v>46102</v>
      </c>
      <c r="AA443" s="46">
        <f t="shared" si="167"/>
        <v>46092</v>
      </c>
      <c r="AD443" s="2" t="str">
        <f>VLOOKUP($A443,MA_KH!$A:$V,MA_KH!U$1,0)</f>
        <v>LOTTE</v>
      </c>
      <c r="AE443" s="2" t="str">
        <f>VLOOKUP($A443,MA_KH!$A:$V,MA_KH!V$1,0)</f>
        <v>CÔNG TY CỔ PHẦN TRUNG TÂM THƯƠNG MẠI LOTTE VIỆT NAM</v>
      </c>
      <c r="AF443" s="2" t="str">
        <f>VLOOKUP($A443,MA_KH!$A:$V,MA_KH!H$1,0)</f>
        <v>SG011</v>
      </c>
      <c r="AG443" s="96">
        <f>VALUE(Table1[[#This Row],[Số hóa đơn]])</f>
        <v>403</v>
      </c>
      <c r="AH443" s="94" t="e">
        <f>_xlfn.XLOOKUP(Table1[[#This Row],[Column1]],CTTT_Lotte!R:R,CTTT_Lotte!O:O)</f>
        <v>#N/A</v>
      </c>
    </row>
    <row r="444" spans="1:34" ht="25.5" customHeight="1" x14ac:dyDescent="0.2">
      <c r="A444" s="29" t="s">
        <v>10291</v>
      </c>
      <c r="B444" s="29" t="s">
        <v>511</v>
      </c>
      <c r="C444" s="35">
        <v>46102</v>
      </c>
      <c r="D444" s="29" t="s">
        <v>11378</v>
      </c>
      <c r="E444" s="35">
        <v>46102</v>
      </c>
      <c r="F444" s="29">
        <v>404</v>
      </c>
      <c r="G444" s="29" t="s">
        <v>11379</v>
      </c>
      <c r="H444" s="36">
        <v>6926597</v>
      </c>
      <c r="I444" s="59">
        <v>0</v>
      </c>
      <c r="J444" s="36">
        <v>554128</v>
      </c>
      <c r="K444" s="36">
        <v>7480725</v>
      </c>
      <c r="L444" s="7" t="s">
        <v>11005</v>
      </c>
      <c r="M444" s="6">
        <v>46092</v>
      </c>
      <c r="O444" s="33">
        <f>IF(Table1[[#This Row],[Phân loại]]="Tồn đầu kỳ",Table1[[#This Row],[Tổng giá trị]],0)</f>
        <v>0</v>
      </c>
      <c r="P444" s="7">
        <f>IF(Table1[[#This Row],[Số còn phải thu ĐK]]&lt;&gt;0,0,IF(Table1[[#This Row],[Phân loại]]="Bán hàng",Table1[[#This Row],[Tổng giá trị]],-Table1[[#This Row],[Tổng giá trị]]))</f>
        <v>-7480725</v>
      </c>
      <c r="Q444" s="33">
        <f t="shared" si="168"/>
        <v>-7480725</v>
      </c>
      <c r="R444" s="7">
        <f>Table1[[#This Row],[Số còn phải thu ĐK]]+Table1[[#This Row],[Giá Trị HD sau CK]]-Table1[[#This Row],[Số tiền đã thu]]</f>
        <v>0</v>
      </c>
      <c r="S444" s="6">
        <f>IF(Table1[[#This Row],[Ngày hóa đơn]]&lt;&gt;"",Table1[[#This Row],[Ngày hóa đơn]],IF(Table1[[#This Row],[Ngày hạch toán]]&lt;&gt;"",Table1[[#This Row],[Ngày hạch toán]],""))</f>
        <v>46102</v>
      </c>
      <c r="T444" s="7"/>
      <c r="U444" s="6">
        <f>IF(Table1[[#This Row],[Ngày tính CN]]="","",S444+T444)</f>
        <v>46102</v>
      </c>
      <c r="V444" s="33">
        <f ca="1">IF(Table1[[#This Row],[Hạn thanh toán]]="","",IF((U444-NOW())&lt;0,0,(U444-NOW())))</f>
        <v>0</v>
      </c>
      <c r="W444" s="33"/>
      <c r="X444" s="33" t="str">
        <f t="shared" ca="1" si="169"/>
        <v/>
      </c>
      <c r="Y444" s="2" t="str">
        <f t="shared" si="170"/>
        <v>Đã thanh toán</v>
      </c>
      <c r="Z444" s="46">
        <f t="shared" si="166"/>
        <v>46102</v>
      </c>
      <c r="AA444" s="46">
        <f t="shared" si="167"/>
        <v>46092</v>
      </c>
      <c r="AD444" s="2" t="str">
        <f>VLOOKUP($A444,MA_KH!$A:$V,MA_KH!U$1,0)</f>
        <v>LOTTE</v>
      </c>
      <c r="AE444" s="2" t="str">
        <f>VLOOKUP($A444,MA_KH!$A:$V,MA_KH!V$1,0)</f>
        <v>CÔNG TY CỔ PHẦN TRUNG TÂM THƯƠNG MẠI LOTTE VIỆT NAM</v>
      </c>
      <c r="AF444" s="2" t="str">
        <f>VLOOKUP($A444,MA_KH!$A:$V,MA_KH!H$1,0)</f>
        <v>SG023</v>
      </c>
      <c r="AG444" s="96">
        <f>VALUE(Table1[[#This Row],[Số hóa đơn]])</f>
        <v>404</v>
      </c>
      <c r="AH444" s="94" t="e">
        <f>_xlfn.XLOOKUP(Table1[[#This Row],[Column1]],CTTT_Lotte!R:R,CTTT_Lotte!O:O)</f>
        <v>#N/A</v>
      </c>
    </row>
    <row r="445" spans="1:34" ht="25.5" customHeight="1" x14ac:dyDescent="0.2">
      <c r="A445" s="29" t="s">
        <v>10299</v>
      </c>
      <c r="B445" s="29" t="s">
        <v>355</v>
      </c>
      <c r="C445" s="35">
        <v>46102</v>
      </c>
      <c r="D445" s="29" t="s">
        <v>11380</v>
      </c>
      <c r="E445" s="35">
        <v>46102</v>
      </c>
      <c r="F445" s="29">
        <v>405</v>
      </c>
      <c r="G445" s="29" t="s">
        <v>11381</v>
      </c>
      <c r="H445" s="36">
        <v>2979003</v>
      </c>
      <c r="I445" s="59">
        <v>0</v>
      </c>
      <c r="J445" s="36">
        <v>238320</v>
      </c>
      <c r="K445" s="36">
        <v>3217323</v>
      </c>
      <c r="L445" s="7" t="s">
        <v>11005</v>
      </c>
      <c r="M445" s="6">
        <v>46092</v>
      </c>
      <c r="O445" s="33">
        <f>IF(Table1[[#This Row],[Phân loại]]="Tồn đầu kỳ",Table1[[#This Row],[Tổng giá trị]],0)</f>
        <v>0</v>
      </c>
      <c r="P445" s="7">
        <f>IF(Table1[[#This Row],[Số còn phải thu ĐK]]&lt;&gt;0,0,IF(Table1[[#This Row],[Phân loại]]="Bán hàng",Table1[[#This Row],[Tổng giá trị]],-Table1[[#This Row],[Tổng giá trị]]))</f>
        <v>-3217323</v>
      </c>
      <c r="Q445" s="33">
        <f t="shared" si="168"/>
        <v>-3217323</v>
      </c>
      <c r="R445" s="7">
        <f>Table1[[#This Row],[Số còn phải thu ĐK]]+Table1[[#This Row],[Giá Trị HD sau CK]]-Table1[[#This Row],[Số tiền đã thu]]</f>
        <v>0</v>
      </c>
      <c r="S445" s="6">
        <f>IF(Table1[[#This Row],[Ngày hóa đơn]]&lt;&gt;"",Table1[[#This Row],[Ngày hóa đơn]],IF(Table1[[#This Row],[Ngày hạch toán]]&lt;&gt;"",Table1[[#This Row],[Ngày hạch toán]],""))</f>
        <v>46102</v>
      </c>
      <c r="T445" s="7"/>
      <c r="U445" s="6">
        <f>IF(Table1[[#This Row],[Ngày tính CN]]="","",S445+T445)</f>
        <v>46102</v>
      </c>
      <c r="V445" s="33">
        <f ca="1">IF(Table1[[#This Row],[Hạn thanh toán]]="","",IF((U445-NOW())&lt;0,0,(U445-NOW())))</f>
        <v>0</v>
      </c>
      <c r="W445" s="33"/>
      <c r="X445" s="33" t="str">
        <f t="shared" ca="1" si="169"/>
        <v/>
      </c>
      <c r="Y445" s="2" t="str">
        <f t="shared" si="170"/>
        <v>Đã thanh toán</v>
      </c>
      <c r="Z445" s="46">
        <f t="shared" si="166"/>
        <v>46102</v>
      </c>
      <c r="AA445" s="46">
        <f t="shared" si="167"/>
        <v>46092</v>
      </c>
      <c r="AD445" s="2" t="str">
        <f>VLOOKUP($A445,MA_KH!$A:$V,MA_KH!U$1,0)</f>
        <v>LOTTE</v>
      </c>
      <c r="AE445" s="2" t="str">
        <f>VLOOKUP($A445,MA_KH!$A:$V,MA_KH!V$1,0)</f>
        <v>CÔNG TY CỔ PHẦN TRUNG TÂM THƯƠNG MẠI LOTTE VIỆT NAM</v>
      </c>
      <c r="AF445" s="2" t="str">
        <f>VLOOKUP($A445,MA_KH!$A:$V,MA_KH!H$1,0)</f>
        <v>SG011</v>
      </c>
      <c r="AG445" s="96">
        <f>VALUE(Table1[[#This Row],[Số hóa đơn]])</f>
        <v>405</v>
      </c>
      <c r="AH445" s="94" t="e">
        <f>_xlfn.XLOOKUP(Table1[[#This Row],[Column1]],CTTT_Lotte!R:R,CTTT_Lotte!O:O)</f>
        <v>#N/A</v>
      </c>
    </row>
    <row r="446" spans="1:34" ht="25.5" customHeight="1" x14ac:dyDescent="0.2">
      <c r="A446" s="29" t="s">
        <v>10300</v>
      </c>
      <c r="B446" s="29" t="s">
        <v>610</v>
      </c>
      <c r="C446" s="35">
        <v>46102</v>
      </c>
      <c r="D446" s="29" t="s">
        <v>11382</v>
      </c>
      <c r="E446" s="35">
        <v>46102</v>
      </c>
      <c r="F446" s="29">
        <v>406</v>
      </c>
      <c r="G446" s="29" t="s">
        <v>11383</v>
      </c>
      <c r="H446" s="36">
        <v>2817400</v>
      </c>
      <c r="I446" s="59">
        <v>0</v>
      </c>
      <c r="J446" s="36">
        <v>225392</v>
      </c>
      <c r="K446" s="36">
        <v>3042792</v>
      </c>
      <c r="L446" s="7" t="s">
        <v>11005</v>
      </c>
      <c r="M446" s="6">
        <v>46092</v>
      </c>
      <c r="O446" s="33">
        <f>IF(Table1[[#This Row],[Phân loại]]="Tồn đầu kỳ",Table1[[#This Row],[Tổng giá trị]],0)</f>
        <v>0</v>
      </c>
      <c r="P446" s="7">
        <f>IF(Table1[[#This Row],[Số còn phải thu ĐK]]&lt;&gt;0,0,IF(Table1[[#This Row],[Phân loại]]="Bán hàng",Table1[[#This Row],[Tổng giá trị]],-Table1[[#This Row],[Tổng giá trị]]))</f>
        <v>-3042792</v>
      </c>
      <c r="Q446" s="33">
        <f t="shared" si="168"/>
        <v>-3042792</v>
      </c>
      <c r="R446" s="7">
        <f>Table1[[#This Row],[Số còn phải thu ĐK]]+Table1[[#This Row],[Giá Trị HD sau CK]]-Table1[[#This Row],[Số tiền đã thu]]</f>
        <v>0</v>
      </c>
      <c r="S446" s="6">
        <f>IF(Table1[[#This Row],[Ngày hóa đơn]]&lt;&gt;"",Table1[[#This Row],[Ngày hóa đơn]],IF(Table1[[#This Row],[Ngày hạch toán]]&lt;&gt;"",Table1[[#This Row],[Ngày hạch toán]],""))</f>
        <v>46102</v>
      </c>
      <c r="T446" s="7"/>
      <c r="U446" s="6">
        <f>IF(Table1[[#This Row],[Ngày tính CN]]="","",S446+T446)</f>
        <v>46102</v>
      </c>
      <c r="V446" s="33">
        <f ca="1">IF(Table1[[#This Row],[Hạn thanh toán]]="","",IF((U446-NOW())&lt;0,0,(U446-NOW())))</f>
        <v>0</v>
      </c>
      <c r="W446" s="33"/>
      <c r="X446" s="33" t="str">
        <f t="shared" ca="1" si="169"/>
        <v/>
      </c>
      <c r="Y446" s="2" t="str">
        <f t="shared" si="170"/>
        <v>Đã thanh toán</v>
      </c>
      <c r="Z446" s="46">
        <f t="shared" si="166"/>
        <v>46102</v>
      </c>
      <c r="AA446" s="46">
        <f t="shared" si="167"/>
        <v>46092</v>
      </c>
      <c r="AD446" s="2" t="str">
        <f>VLOOKUP($A446,MA_KH!$A:$V,MA_KH!U$1,0)</f>
        <v>LOTTE</v>
      </c>
      <c r="AE446" s="2" t="str">
        <f>VLOOKUP($A446,MA_KH!$A:$V,MA_KH!V$1,0)</f>
        <v>CÔNG TY CỔ PHẦN TRUNG TÂM THƯƠNG MẠI LOTTE VIỆT NAM</v>
      </c>
      <c r="AF446" s="2" t="str">
        <f>VLOOKUP($A446,MA_KH!$A:$V,MA_KH!H$1,0)</f>
        <v>SG011</v>
      </c>
      <c r="AG446" s="96">
        <f>VALUE(Table1[[#This Row],[Số hóa đơn]])</f>
        <v>406</v>
      </c>
      <c r="AH446" s="94" t="e">
        <f>_xlfn.XLOOKUP(Table1[[#This Row],[Column1]],CTTT_Lotte!R:R,CTTT_Lotte!O:O)</f>
        <v>#N/A</v>
      </c>
    </row>
    <row r="447" spans="1:34" ht="25.5" hidden="1" customHeight="1" x14ac:dyDescent="0.2">
      <c r="A447" s="29" t="s">
        <v>10297</v>
      </c>
      <c r="B447" s="29" t="s">
        <v>439</v>
      </c>
      <c r="C447" s="35">
        <v>46104</v>
      </c>
      <c r="D447" s="29" t="s">
        <v>11384</v>
      </c>
      <c r="E447" s="35">
        <v>46104</v>
      </c>
      <c r="F447" s="29">
        <v>21574</v>
      </c>
      <c r="G447" s="29" t="s">
        <v>11385</v>
      </c>
      <c r="H447" s="36">
        <v>2624975</v>
      </c>
      <c r="I447" s="59">
        <v>0</v>
      </c>
      <c r="J447" s="36">
        <v>209998</v>
      </c>
      <c r="K447" s="36">
        <v>2834973</v>
      </c>
      <c r="L447" s="7" t="s">
        <v>11004</v>
      </c>
      <c r="O447" s="33">
        <f>IF(Table1[[#This Row],[Phân loại]]="Tồn đầu kỳ",Table1[[#This Row],[Tổng giá trị]],0)</f>
        <v>0</v>
      </c>
      <c r="P447" s="7">
        <f>IF(Table1[[#This Row],[Số còn phải thu ĐK]]&lt;&gt;0,0,IF(Table1[[#This Row],[Phân loại]]="Bán hàng",Table1[[#This Row],[Tổng giá trị]],-Table1[[#This Row],[Tổng giá trị]]))</f>
        <v>2834973</v>
      </c>
      <c r="Q447" s="33">
        <f t="shared" si="168"/>
        <v>0</v>
      </c>
      <c r="R447" s="7">
        <f>Table1[[#This Row],[Số còn phải thu ĐK]]+Table1[[#This Row],[Giá Trị HD sau CK]]-Table1[[#This Row],[Số tiền đã thu]]</f>
        <v>2834973</v>
      </c>
      <c r="S447" s="6">
        <f>IF(Table1[[#This Row],[Ngày hóa đơn]]&lt;&gt;"",Table1[[#This Row],[Ngày hóa đơn]],IF(Table1[[#This Row],[Ngày hạch toán]]&lt;&gt;"",Table1[[#This Row],[Ngày hạch toán]],""))</f>
        <v>46104</v>
      </c>
      <c r="T447" s="7"/>
      <c r="U447" s="6">
        <f>IF(Table1[[#This Row],[Ngày tính CN]]="","",S447+T447)</f>
        <v>46104</v>
      </c>
      <c r="V447" s="33">
        <f ca="1">IF(Table1[[#This Row],[Hạn thanh toán]]="","",IF((U447-NOW())&lt;0,0,(U447-NOW())))</f>
        <v>0</v>
      </c>
      <c r="W447" s="33"/>
      <c r="X447" s="33">
        <f t="shared" ca="1" si="169"/>
        <v>124.58894293981575</v>
      </c>
      <c r="Y447" s="2" t="str">
        <f t="shared" ca="1" si="170"/>
        <v>Nợ quá hạn hơn 120 ngày có khả năng mất thanh toán</v>
      </c>
      <c r="Z447" s="46">
        <f t="shared" si="166"/>
        <v>46104</v>
      </c>
      <c r="AA447" s="46" t="str">
        <f t="shared" si="167"/>
        <v/>
      </c>
      <c r="AD447" s="2" t="str">
        <f>VLOOKUP($A447,MA_KH!$A:$V,MA_KH!U$1,0)</f>
        <v>LOTTE</v>
      </c>
      <c r="AE447" s="2" t="str">
        <f>VLOOKUP($A447,MA_KH!$A:$V,MA_KH!V$1,0)</f>
        <v>CÔNG TY CỔ PHẦN TRUNG TÂM THƯƠNG MẠI LOTTE VIỆT NAM</v>
      </c>
      <c r="AF447" s="2" t="str">
        <f>VLOOKUP($A447,MA_KH!$A:$V,MA_KH!H$1,0)</f>
        <v>HN008</v>
      </c>
      <c r="AG447" s="96">
        <f>VALUE(Table1[[#This Row],[Số hóa đơn]])</f>
        <v>21574</v>
      </c>
      <c r="AH447" s="94">
        <f>_xlfn.XLOOKUP(Table1[[#This Row],[Column1]],CTTT_Lotte!R:R,CTTT_Lotte!O:O)</f>
        <v>46153</v>
      </c>
    </row>
    <row r="448" spans="1:34" ht="25.5" customHeight="1" x14ac:dyDescent="0.2">
      <c r="A448" s="29" t="s">
        <v>10293</v>
      </c>
      <c r="B448" s="29" t="s">
        <v>621</v>
      </c>
      <c r="C448" s="35">
        <v>46104</v>
      </c>
      <c r="D448" s="29" t="s">
        <v>11386</v>
      </c>
      <c r="E448" s="35">
        <v>46104</v>
      </c>
      <c r="F448" s="29">
        <v>1533</v>
      </c>
      <c r="G448" s="29" t="s">
        <v>11387</v>
      </c>
      <c r="H448" s="36">
        <v>3382380</v>
      </c>
      <c r="I448" s="59">
        <v>0</v>
      </c>
      <c r="J448" s="36">
        <v>270592</v>
      </c>
      <c r="K448" s="36">
        <v>3652972</v>
      </c>
      <c r="L448" s="7" t="s">
        <v>11005</v>
      </c>
      <c r="O448" s="33">
        <f>IF(Table1[[#This Row],[Phân loại]]="Tồn đầu kỳ",Table1[[#This Row],[Tổng giá trị]],0)</f>
        <v>0</v>
      </c>
      <c r="P448" s="7">
        <f>IF(Table1[[#This Row],[Số còn phải thu ĐK]]&lt;&gt;0,0,IF(Table1[[#This Row],[Phân loại]]="Bán hàng",Table1[[#This Row],[Tổng giá trị]],-Table1[[#This Row],[Tổng giá trị]]))</f>
        <v>-3652972</v>
      </c>
      <c r="Q448" s="33">
        <f t="shared" si="168"/>
        <v>0</v>
      </c>
      <c r="R448" s="7">
        <f>Table1[[#This Row],[Số còn phải thu ĐK]]+Table1[[#This Row],[Giá Trị HD sau CK]]-Table1[[#This Row],[Số tiền đã thu]]</f>
        <v>-3652972</v>
      </c>
      <c r="S448" s="6">
        <f>IF(Table1[[#This Row],[Ngày hóa đơn]]&lt;&gt;"",Table1[[#This Row],[Ngày hóa đơn]],IF(Table1[[#This Row],[Ngày hạch toán]]&lt;&gt;"",Table1[[#This Row],[Ngày hạch toán]],""))</f>
        <v>46104</v>
      </c>
      <c r="T448" s="7"/>
      <c r="U448" s="6">
        <f>IF(Table1[[#This Row],[Ngày tính CN]]="","",S448+T448)</f>
        <v>46104</v>
      </c>
      <c r="V448" s="33">
        <f ca="1">IF(Table1[[#This Row],[Hạn thanh toán]]="","",IF((U448-NOW())&lt;0,0,(U448-NOW())))</f>
        <v>0</v>
      </c>
      <c r="W448" s="33"/>
      <c r="X448" s="33">
        <f t="shared" ca="1" si="169"/>
        <v>124.58894293981575</v>
      </c>
      <c r="Y448" s="2" t="str">
        <f t="shared" ca="1" si="170"/>
        <v>Nợ quá hạn hơn 120 ngày có khả năng mất thanh toán</v>
      </c>
      <c r="Z448" s="46">
        <f t="shared" si="166"/>
        <v>46104</v>
      </c>
      <c r="AA448" s="46" t="str">
        <f t="shared" si="167"/>
        <v/>
      </c>
      <c r="AD448" s="2" t="str">
        <f>VLOOKUP($A448,MA_KH!$A:$V,MA_KH!U$1,0)</f>
        <v>LOTTE</v>
      </c>
      <c r="AE448" s="2" t="str">
        <f>VLOOKUP($A448,MA_KH!$A:$V,MA_KH!V$1,0)</f>
        <v>CÔNG TY CỔ PHẦN TRUNG TÂM THƯƠNG MẠI LOTTE VIỆT NAM</v>
      </c>
      <c r="AF448" s="2" t="str">
        <f>VLOOKUP($A448,MA_KH!$A:$V,MA_KH!H$1,0)</f>
        <v>SG009</v>
      </c>
      <c r="AG448" s="96">
        <f>VALUE(Table1[[#This Row],[Số hóa đơn]])</f>
        <v>1533</v>
      </c>
      <c r="AH448" s="94" t="e">
        <f>_xlfn.XLOOKUP(Table1[[#This Row],[Column1]],CTTT_Lotte!R:R,CTTT_Lotte!O:O)</f>
        <v>#N/A</v>
      </c>
    </row>
    <row r="449" spans="1:34" ht="25.5" hidden="1" customHeight="1" x14ac:dyDescent="0.2">
      <c r="A449" s="29" t="s">
        <v>10299</v>
      </c>
      <c r="B449" s="29" t="s">
        <v>355</v>
      </c>
      <c r="C449" s="35">
        <v>46105</v>
      </c>
      <c r="D449" s="29" t="s">
        <v>11388</v>
      </c>
      <c r="E449" s="35">
        <v>46104</v>
      </c>
      <c r="F449" s="29">
        <v>21634</v>
      </c>
      <c r="G449" s="29" t="s">
        <v>11389</v>
      </c>
      <c r="H449" s="36">
        <v>1551540</v>
      </c>
      <c r="I449" s="59">
        <v>0</v>
      </c>
      <c r="J449" s="36">
        <v>124123</v>
      </c>
      <c r="K449" s="36">
        <v>1675663</v>
      </c>
      <c r="L449" s="7" t="s">
        <v>11004</v>
      </c>
      <c r="O449" s="33">
        <f>IF(Table1[[#This Row],[Phân loại]]="Tồn đầu kỳ",Table1[[#This Row],[Tổng giá trị]],0)</f>
        <v>0</v>
      </c>
      <c r="P449" s="7">
        <f>IF(Table1[[#This Row],[Số còn phải thu ĐK]]&lt;&gt;0,0,IF(Table1[[#This Row],[Phân loại]]="Bán hàng",Table1[[#This Row],[Tổng giá trị]],-Table1[[#This Row],[Tổng giá trị]]))</f>
        <v>1675663</v>
      </c>
      <c r="Q449" s="33">
        <f t="shared" si="168"/>
        <v>0</v>
      </c>
      <c r="R449" s="7">
        <f>Table1[[#This Row],[Số còn phải thu ĐK]]+Table1[[#This Row],[Giá Trị HD sau CK]]-Table1[[#This Row],[Số tiền đã thu]]</f>
        <v>1675663</v>
      </c>
      <c r="S449" s="6">
        <f>IF(Table1[[#This Row],[Ngày hóa đơn]]&lt;&gt;"",Table1[[#This Row],[Ngày hóa đơn]],IF(Table1[[#This Row],[Ngày hạch toán]]&lt;&gt;"",Table1[[#This Row],[Ngày hạch toán]],""))</f>
        <v>46104</v>
      </c>
      <c r="T449" s="7"/>
      <c r="U449" s="6">
        <f>IF(Table1[[#This Row],[Ngày tính CN]]="","",S449+T449)</f>
        <v>46104</v>
      </c>
      <c r="V449" s="33">
        <f ca="1">IF(Table1[[#This Row],[Hạn thanh toán]]="","",IF((U449-NOW())&lt;0,0,(U449-NOW())))</f>
        <v>0</v>
      </c>
      <c r="W449" s="33"/>
      <c r="X449" s="33">
        <f t="shared" ca="1" si="169"/>
        <v>124.58894293981575</v>
      </c>
      <c r="Y449" s="2" t="str">
        <f t="shared" ca="1" si="170"/>
        <v>Nợ quá hạn hơn 120 ngày có khả năng mất thanh toán</v>
      </c>
      <c r="Z449" s="46">
        <f t="shared" si="166"/>
        <v>46104</v>
      </c>
      <c r="AA449" s="46" t="str">
        <f t="shared" si="167"/>
        <v/>
      </c>
      <c r="AD449" s="2" t="str">
        <f>VLOOKUP($A449,MA_KH!$A:$V,MA_KH!U$1,0)</f>
        <v>LOTTE</v>
      </c>
      <c r="AE449" s="2" t="str">
        <f>VLOOKUP($A449,MA_KH!$A:$V,MA_KH!V$1,0)</f>
        <v>CÔNG TY CỔ PHẦN TRUNG TÂM THƯƠNG MẠI LOTTE VIỆT NAM</v>
      </c>
      <c r="AF449" s="2" t="str">
        <f>VLOOKUP($A449,MA_KH!$A:$V,MA_KH!H$1,0)</f>
        <v>SG011</v>
      </c>
      <c r="AG449" s="96">
        <f>VALUE(Table1[[#This Row],[Số hóa đơn]])</f>
        <v>21634</v>
      </c>
      <c r="AH449" s="94">
        <f>_xlfn.XLOOKUP(Table1[[#This Row],[Column1]],CTTT_Lotte!R:R,CTTT_Lotte!O:O)</f>
        <v>46153</v>
      </c>
    </row>
    <row r="450" spans="1:34" ht="25.5" hidden="1" customHeight="1" x14ac:dyDescent="0.2">
      <c r="A450" s="29" t="s">
        <v>10289</v>
      </c>
      <c r="B450" s="29" t="s">
        <v>752</v>
      </c>
      <c r="C450" s="35">
        <v>46105</v>
      </c>
      <c r="D450" s="29" t="s">
        <v>11390</v>
      </c>
      <c r="E450" s="35">
        <v>46104</v>
      </c>
      <c r="F450" s="29">
        <v>21633</v>
      </c>
      <c r="G450" s="29" t="s">
        <v>11391</v>
      </c>
      <c r="H450" s="36">
        <v>911240</v>
      </c>
      <c r="I450" s="59">
        <v>0</v>
      </c>
      <c r="J450" s="36">
        <v>72899</v>
      </c>
      <c r="K450" s="36">
        <v>984139</v>
      </c>
      <c r="L450" s="7" t="s">
        <v>11004</v>
      </c>
      <c r="O450" s="33">
        <f>IF(Table1[[#This Row],[Phân loại]]="Tồn đầu kỳ",Table1[[#This Row],[Tổng giá trị]],0)</f>
        <v>0</v>
      </c>
      <c r="P450" s="7">
        <f>IF(Table1[[#This Row],[Số còn phải thu ĐK]]&lt;&gt;0,0,IF(Table1[[#This Row],[Phân loại]]="Bán hàng",Table1[[#This Row],[Tổng giá trị]],-Table1[[#This Row],[Tổng giá trị]]))</f>
        <v>984139</v>
      </c>
      <c r="Q450" s="33">
        <f t="shared" si="168"/>
        <v>0</v>
      </c>
      <c r="R450" s="7">
        <f>Table1[[#This Row],[Số còn phải thu ĐK]]+Table1[[#This Row],[Giá Trị HD sau CK]]-Table1[[#This Row],[Số tiền đã thu]]</f>
        <v>984139</v>
      </c>
      <c r="S450" s="6">
        <f>IF(Table1[[#This Row],[Ngày hóa đơn]]&lt;&gt;"",Table1[[#This Row],[Ngày hóa đơn]],IF(Table1[[#This Row],[Ngày hạch toán]]&lt;&gt;"",Table1[[#This Row],[Ngày hạch toán]],""))</f>
        <v>46104</v>
      </c>
      <c r="T450" s="7"/>
      <c r="U450" s="6">
        <f>IF(Table1[[#This Row],[Ngày tính CN]]="","",S450+T450)</f>
        <v>46104</v>
      </c>
      <c r="V450" s="33">
        <f ca="1">IF(Table1[[#This Row],[Hạn thanh toán]]="","",IF((U450-NOW())&lt;0,0,(U450-NOW())))</f>
        <v>0</v>
      </c>
      <c r="W450" s="33"/>
      <c r="X450" s="33">
        <f t="shared" ca="1" si="169"/>
        <v>124.58894293981575</v>
      </c>
      <c r="Y450" s="2" t="str">
        <f t="shared" ca="1" si="170"/>
        <v>Nợ quá hạn hơn 120 ngày có khả năng mất thanh toán</v>
      </c>
      <c r="Z450" s="46">
        <f t="shared" si="166"/>
        <v>46104</v>
      </c>
      <c r="AA450" s="46" t="str">
        <f t="shared" si="167"/>
        <v/>
      </c>
      <c r="AD450" s="2" t="str">
        <f>VLOOKUP($A450,MA_KH!$A:$V,MA_KH!U$1,0)</f>
        <v>LOTTE</v>
      </c>
      <c r="AE450" s="2" t="str">
        <f>VLOOKUP($A450,MA_KH!$A:$V,MA_KH!V$1,0)</f>
        <v>CÔNG TY CỔ PHẦN TRUNG TÂM THƯƠNG MẠI LOTTE VIỆT NAM</v>
      </c>
      <c r="AF450" s="2" t="str">
        <f>VLOOKUP($A450,MA_KH!$A:$V,MA_KH!H$1,0)</f>
        <v>SG011</v>
      </c>
      <c r="AG450" s="96">
        <f>VALUE(Table1[[#This Row],[Số hóa đơn]])</f>
        <v>21633</v>
      </c>
      <c r="AH450" s="94">
        <f>_xlfn.XLOOKUP(Table1[[#This Row],[Column1]],CTTT_Lotte!R:R,CTTT_Lotte!O:O)</f>
        <v>46153</v>
      </c>
    </row>
    <row r="451" spans="1:34" ht="25.5" hidden="1" customHeight="1" x14ac:dyDescent="0.2">
      <c r="A451" s="29" t="s">
        <v>10286</v>
      </c>
      <c r="B451" s="29" t="s">
        <v>616</v>
      </c>
      <c r="C451" s="35">
        <v>46105</v>
      </c>
      <c r="D451" s="29" t="s">
        <v>11392</v>
      </c>
      <c r="E451" s="35">
        <v>46105</v>
      </c>
      <c r="F451" s="29">
        <v>21675</v>
      </c>
      <c r="G451" s="29" t="s">
        <v>11393</v>
      </c>
      <c r="H451" s="36">
        <v>595330</v>
      </c>
      <c r="I451" s="59">
        <v>0</v>
      </c>
      <c r="J451" s="36">
        <v>47626</v>
      </c>
      <c r="K451" s="36">
        <v>642956</v>
      </c>
      <c r="L451" s="7" t="s">
        <v>11004</v>
      </c>
      <c r="O451" s="33">
        <f>IF(Table1[[#This Row],[Phân loại]]="Tồn đầu kỳ",Table1[[#This Row],[Tổng giá trị]],0)</f>
        <v>0</v>
      </c>
      <c r="P451" s="7">
        <f>IF(Table1[[#This Row],[Số còn phải thu ĐK]]&lt;&gt;0,0,IF(Table1[[#This Row],[Phân loại]]="Bán hàng",Table1[[#This Row],[Tổng giá trị]],-Table1[[#This Row],[Tổng giá trị]]))</f>
        <v>642956</v>
      </c>
      <c r="Q451" s="33">
        <f t="shared" si="168"/>
        <v>0</v>
      </c>
      <c r="R451" s="7">
        <f>Table1[[#This Row],[Số còn phải thu ĐK]]+Table1[[#This Row],[Giá Trị HD sau CK]]-Table1[[#This Row],[Số tiền đã thu]]</f>
        <v>642956</v>
      </c>
      <c r="S451" s="6">
        <f>IF(Table1[[#This Row],[Ngày hóa đơn]]&lt;&gt;"",Table1[[#This Row],[Ngày hóa đơn]],IF(Table1[[#This Row],[Ngày hạch toán]]&lt;&gt;"",Table1[[#This Row],[Ngày hạch toán]],""))</f>
        <v>46105</v>
      </c>
      <c r="T451" s="7"/>
      <c r="U451" s="6">
        <f>IF(Table1[[#This Row],[Ngày tính CN]]="","",S451+T451)</f>
        <v>46105</v>
      </c>
      <c r="V451" s="33">
        <f ca="1">IF(Table1[[#This Row],[Hạn thanh toán]]="","",IF((U451-NOW())&lt;0,0,(U451-NOW())))</f>
        <v>0</v>
      </c>
      <c r="W451" s="33"/>
      <c r="X451" s="33">
        <f t="shared" ca="1" si="169"/>
        <v>123.58894293981575</v>
      </c>
      <c r="Y451" s="2" t="str">
        <f t="shared" ca="1" si="170"/>
        <v>Nợ quá hạn hơn 120 ngày có khả năng mất thanh toán</v>
      </c>
      <c r="Z451" s="46">
        <f t="shared" si="166"/>
        <v>46105</v>
      </c>
      <c r="AA451" s="46" t="str">
        <f t="shared" si="167"/>
        <v/>
      </c>
      <c r="AD451" s="2" t="str">
        <f>VLOOKUP($A451,MA_KH!$A:$V,MA_KH!U$1,0)</f>
        <v>LOTTE</v>
      </c>
      <c r="AE451" s="2" t="str">
        <f>VLOOKUP($A451,MA_KH!$A:$V,MA_KH!V$1,0)</f>
        <v>CÔNG TY CỔ PHẦN TRUNG TÂM THƯƠNG MẠI LOTTE VIỆT NAM</v>
      </c>
      <c r="AF451" s="2" t="str">
        <f>VLOOKUP($A451,MA_KH!$A:$V,MA_KH!H$1,0)</f>
        <v>SG002</v>
      </c>
      <c r="AG451" s="96">
        <f>VALUE(Table1[[#This Row],[Số hóa đơn]])</f>
        <v>21675</v>
      </c>
      <c r="AH451" s="94">
        <f>_xlfn.XLOOKUP(Table1[[#This Row],[Column1]],CTTT_Lotte!R:R,CTTT_Lotte!O:O)</f>
        <v>46153</v>
      </c>
    </row>
    <row r="452" spans="1:34" ht="25.5" hidden="1" customHeight="1" x14ac:dyDescent="0.2">
      <c r="A452" s="29" t="s">
        <v>10291</v>
      </c>
      <c r="B452" s="29" t="s">
        <v>511</v>
      </c>
      <c r="C452" s="35">
        <v>46106</v>
      </c>
      <c r="D452" s="29" t="s">
        <v>11394</v>
      </c>
      <c r="E452" s="35">
        <v>46106</v>
      </c>
      <c r="F452" s="29">
        <v>22729</v>
      </c>
      <c r="G452" s="29" t="s">
        <v>11395</v>
      </c>
      <c r="H452" s="36">
        <v>1506570</v>
      </c>
      <c r="I452" s="59">
        <v>0</v>
      </c>
      <c r="J452" s="36">
        <v>120526</v>
      </c>
      <c r="K452" s="36">
        <v>1627096</v>
      </c>
      <c r="L452" s="7" t="s">
        <v>11004</v>
      </c>
      <c r="O452" s="33">
        <f>IF(Table1[[#This Row],[Phân loại]]="Tồn đầu kỳ",Table1[[#This Row],[Tổng giá trị]],0)</f>
        <v>0</v>
      </c>
      <c r="P452" s="7">
        <f>IF(Table1[[#This Row],[Số còn phải thu ĐK]]&lt;&gt;0,0,IF(Table1[[#This Row],[Phân loại]]="Bán hàng",Table1[[#This Row],[Tổng giá trị]],-Table1[[#This Row],[Tổng giá trị]]))</f>
        <v>1627096</v>
      </c>
      <c r="Q452" s="33">
        <f t="shared" si="168"/>
        <v>0</v>
      </c>
      <c r="R452" s="7">
        <f>Table1[[#This Row],[Số còn phải thu ĐK]]+Table1[[#This Row],[Giá Trị HD sau CK]]-Table1[[#This Row],[Số tiền đã thu]]</f>
        <v>1627096</v>
      </c>
      <c r="S452" s="6">
        <f>IF(Table1[[#This Row],[Ngày hóa đơn]]&lt;&gt;"",Table1[[#This Row],[Ngày hóa đơn]],IF(Table1[[#This Row],[Ngày hạch toán]]&lt;&gt;"",Table1[[#This Row],[Ngày hạch toán]],""))</f>
        <v>46106</v>
      </c>
      <c r="T452" s="7"/>
      <c r="U452" s="6">
        <f>IF(Table1[[#This Row],[Ngày tính CN]]="","",S452+T452)</f>
        <v>46106</v>
      </c>
      <c r="V452" s="33">
        <f ca="1">IF(Table1[[#This Row],[Hạn thanh toán]]="","",IF((U452-NOW())&lt;0,0,(U452-NOW())))</f>
        <v>0</v>
      </c>
      <c r="W452" s="33"/>
      <c r="X452" s="33">
        <f t="shared" ca="1" si="169"/>
        <v>122.58894293981575</v>
      </c>
      <c r="Y452" s="2" t="str">
        <f t="shared" ca="1" si="170"/>
        <v>Nợ quá hạn hơn 120 ngày có khả năng mất thanh toán</v>
      </c>
      <c r="Z452" s="46">
        <f t="shared" si="166"/>
        <v>46106</v>
      </c>
      <c r="AA452" s="46" t="str">
        <f t="shared" si="167"/>
        <v/>
      </c>
      <c r="AD452" s="2" t="str">
        <f>VLOOKUP($A452,MA_KH!$A:$V,MA_KH!U$1,0)</f>
        <v>LOTTE</v>
      </c>
      <c r="AE452" s="2" t="str">
        <f>VLOOKUP($A452,MA_KH!$A:$V,MA_KH!V$1,0)</f>
        <v>CÔNG TY CỔ PHẦN TRUNG TÂM THƯƠNG MẠI LOTTE VIỆT NAM</v>
      </c>
      <c r="AF452" s="2" t="str">
        <f>VLOOKUP($A452,MA_KH!$A:$V,MA_KH!H$1,0)</f>
        <v>SG023</v>
      </c>
      <c r="AG452" s="96">
        <f>VALUE(Table1[[#This Row],[Số hóa đơn]])</f>
        <v>22729</v>
      </c>
      <c r="AH452" s="94">
        <f>_xlfn.XLOOKUP(Table1[[#This Row],[Column1]],CTTT_Lotte!R:R,CTTT_Lotte!O:O)</f>
        <v>46153</v>
      </c>
    </row>
    <row r="453" spans="1:34" ht="25.5" hidden="1" customHeight="1" x14ac:dyDescent="0.2">
      <c r="A453" s="29" t="s">
        <v>10291</v>
      </c>
      <c r="B453" s="29" t="s">
        <v>511</v>
      </c>
      <c r="C453" s="35">
        <v>46106</v>
      </c>
      <c r="D453" s="29" t="s">
        <v>11396</v>
      </c>
      <c r="E453" s="35">
        <v>46106</v>
      </c>
      <c r="F453" s="29">
        <v>22730</v>
      </c>
      <c r="G453" s="29" t="s">
        <v>11397</v>
      </c>
      <c r="H453" s="36">
        <v>1190660</v>
      </c>
      <c r="I453" s="59">
        <v>0</v>
      </c>
      <c r="J453" s="36">
        <v>95253</v>
      </c>
      <c r="K453" s="36">
        <v>1285913</v>
      </c>
      <c r="L453" s="7" t="s">
        <v>11004</v>
      </c>
      <c r="O453" s="33">
        <f>IF(Table1[[#This Row],[Phân loại]]="Tồn đầu kỳ",Table1[[#This Row],[Tổng giá trị]],0)</f>
        <v>0</v>
      </c>
      <c r="P453" s="7">
        <f>IF(Table1[[#This Row],[Số còn phải thu ĐK]]&lt;&gt;0,0,IF(Table1[[#This Row],[Phân loại]]="Bán hàng",Table1[[#This Row],[Tổng giá trị]],-Table1[[#This Row],[Tổng giá trị]]))</f>
        <v>1285913</v>
      </c>
      <c r="Q453" s="33">
        <f t="shared" si="168"/>
        <v>0</v>
      </c>
      <c r="R453" s="7">
        <f>Table1[[#This Row],[Số còn phải thu ĐK]]+Table1[[#This Row],[Giá Trị HD sau CK]]-Table1[[#This Row],[Số tiền đã thu]]</f>
        <v>1285913</v>
      </c>
      <c r="S453" s="6">
        <f>IF(Table1[[#This Row],[Ngày hóa đơn]]&lt;&gt;"",Table1[[#This Row],[Ngày hóa đơn]],IF(Table1[[#This Row],[Ngày hạch toán]]&lt;&gt;"",Table1[[#This Row],[Ngày hạch toán]],""))</f>
        <v>46106</v>
      </c>
      <c r="T453" s="7"/>
      <c r="U453" s="6">
        <f>IF(Table1[[#This Row],[Ngày tính CN]]="","",S453+T453)</f>
        <v>46106</v>
      </c>
      <c r="V453" s="33">
        <f ca="1">IF(Table1[[#This Row],[Hạn thanh toán]]="","",IF((U453-NOW())&lt;0,0,(U453-NOW())))</f>
        <v>0</v>
      </c>
      <c r="W453" s="33"/>
      <c r="X453" s="33">
        <f t="shared" ca="1" si="169"/>
        <v>122.58894293981575</v>
      </c>
      <c r="Y453" s="2" t="str">
        <f t="shared" ca="1" si="170"/>
        <v>Nợ quá hạn hơn 120 ngày có khả năng mất thanh toán</v>
      </c>
      <c r="Z453" s="46">
        <f t="shared" si="166"/>
        <v>46106</v>
      </c>
      <c r="AA453" s="46" t="str">
        <f t="shared" si="167"/>
        <v/>
      </c>
      <c r="AD453" s="2" t="str">
        <f>VLOOKUP($A453,MA_KH!$A:$V,MA_KH!U$1,0)</f>
        <v>LOTTE</v>
      </c>
      <c r="AE453" s="2" t="str">
        <f>VLOOKUP($A453,MA_KH!$A:$V,MA_KH!V$1,0)</f>
        <v>CÔNG TY CỔ PHẦN TRUNG TÂM THƯƠNG MẠI LOTTE VIỆT NAM</v>
      </c>
      <c r="AF453" s="2" t="str">
        <f>VLOOKUP($A453,MA_KH!$A:$V,MA_KH!H$1,0)</f>
        <v>SG023</v>
      </c>
      <c r="AG453" s="96">
        <f>VALUE(Table1[[#This Row],[Số hóa đơn]])</f>
        <v>22730</v>
      </c>
      <c r="AH453" s="94">
        <f>_xlfn.XLOOKUP(Table1[[#This Row],[Column1]],CTTT_Lotte!R:R,CTTT_Lotte!O:O)</f>
        <v>46153</v>
      </c>
    </row>
    <row r="454" spans="1:34" ht="25.5" hidden="1" customHeight="1" x14ac:dyDescent="0.2">
      <c r="A454" s="29" t="s">
        <v>10301</v>
      </c>
      <c r="B454" s="29" t="s">
        <v>463</v>
      </c>
      <c r="C454" s="35">
        <v>46107</v>
      </c>
      <c r="D454" s="29" t="s">
        <v>11398</v>
      </c>
      <c r="E454" s="35">
        <v>46106</v>
      </c>
      <c r="F454" s="29">
        <v>22767</v>
      </c>
      <c r="G454" s="29" t="s">
        <v>11399</v>
      </c>
      <c r="H454" s="36">
        <v>4828380</v>
      </c>
      <c r="I454" s="59">
        <v>0</v>
      </c>
      <c r="J454" s="36">
        <v>386270</v>
      </c>
      <c r="K454" s="36">
        <v>5214650</v>
      </c>
      <c r="L454" s="7" t="s">
        <v>11004</v>
      </c>
      <c r="O454" s="33">
        <f>IF(Table1[[#This Row],[Phân loại]]="Tồn đầu kỳ",Table1[[#This Row],[Tổng giá trị]],0)</f>
        <v>0</v>
      </c>
      <c r="P454" s="7">
        <f>IF(Table1[[#This Row],[Số còn phải thu ĐK]]&lt;&gt;0,0,IF(Table1[[#This Row],[Phân loại]]="Bán hàng",Table1[[#This Row],[Tổng giá trị]],-Table1[[#This Row],[Tổng giá trị]]))</f>
        <v>5214650</v>
      </c>
      <c r="Q454" s="33">
        <f t="shared" si="168"/>
        <v>0</v>
      </c>
      <c r="R454" s="7">
        <f>Table1[[#This Row],[Số còn phải thu ĐK]]+Table1[[#This Row],[Giá Trị HD sau CK]]-Table1[[#This Row],[Số tiền đã thu]]</f>
        <v>5214650</v>
      </c>
      <c r="S454" s="6">
        <f>IF(Table1[[#This Row],[Ngày hóa đơn]]&lt;&gt;"",Table1[[#This Row],[Ngày hóa đơn]],IF(Table1[[#This Row],[Ngày hạch toán]]&lt;&gt;"",Table1[[#This Row],[Ngày hạch toán]],""))</f>
        <v>46106</v>
      </c>
      <c r="T454" s="7"/>
      <c r="U454" s="6">
        <f>IF(Table1[[#This Row],[Ngày tính CN]]="","",S454+T454)</f>
        <v>46106</v>
      </c>
      <c r="V454" s="33">
        <f ca="1">IF(Table1[[#This Row],[Hạn thanh toán]]="","",IF((U454-NOW())&lt;0,0,(U454-NOW())))</f>
        <v>0</v>
      </c>
      <c r="W454" s="33"/>
      <c r="X454" s="33">
        <f t="shared" ca="1" si="169"/>
        <v>122.58894293981575</v>
      </c>
      <c r="Y454" s="2" t="str">
        <f t="shared" ca="1" si="170"/>
        <v>Nợ quá hạn hơn 120 ngày có khả năng mất thanh toán</v>
      </c>
      <c r="Z454" s="46">
        <f t="shared" si="166"/>
        <v>46106</v>
      </c>
      <c r="AA454" s="46" t="str">
        <f t="shared" si="167"/>
        <v/>
      </c>
      <c r="AD454" s="2" t="str">
        <f>VLOOKUP($A454,MA_KH!$A:$V,MA_KH!U$1,0)</f>
        <v>LOTTE</v>
      </c>
      <c r="AE454" s="2" t="str">
        <f>VLOOKUP($A454,MA_KH!$A:$V,MA_KH!V$1,0)</f>
        <v>CÔNG TY CỔ PHẦN TRUNG TÂM THƯƠNG MẠI LOTTE VIỆT NAM</v>
      </c>
      <c r="AF454" s="2" t="str">
        <f>VLOOKUP($A454,MA_KH!$A:$V,MA_KH!H$1,0)</f>
        <v>SG002</v>
      </c>
      <c r="AG454" s="96">
        <f>VALUE(Table1[[#This Row],[Số hóa đơn]])</f>
        <v>22767</v>
      </c>
      <c r="AH454" s="94">
        <f>_xlfn.XLOOKUP(Table1[[#This Row],[Column1]],CTTT_Lotte!R:R,CTTT_Lotte!O:O)</f>
        <v>46153</v>
      </c>
    </row>
    <row r="455" spans="1:34" ht="25.5" hidden="1" customHeight="1" x14ac:dyDescent="0.2">
      <c r="A455" s="29" t="s">
        <v>10288</v>
      </c>
      <c r="B455" s="29" t="s">
        <v>683</v>
      </c>
      <c r="C455" s="35">
        <v>46107</v>
      </c>
      <c r="D455" s="29" t="s">
        <v>11400</v>
      </c>
      <c r="E455" s="35">
        <v>46106</v>
      </c>
      <c r="F455" s="29">
        <v>22768</v>
      </c>
      <c r="G455" s="29" t="s">
        <v>11401</v>
      </c>
      <c r="H455" s="36">
        <v>1190660</v>
      </c>
      <c r="I455" s="59">
        <v>0</v>
      </c>
      <c r="J455" s="36">
        <v>95253</v>
      </c>
      <c r="K455" s="36">
        <v>1285913</v>
      </c>
      <c r="L455" s="7" t="s">
        <v>11004</v>
      </c>
      <c r="O455" s="33">
        <f>IF(Table1[[#This Row],[Phân loại]]="Tồn đầu kỳ",Table1[[#This Row],[Tổng giá trị]],0)</f>
        <v>0</v>
      </c>
      <c r="P455" s="7">
        <f>IF(Table1[[#This Row],[Số còn phải thu ĐK]]&lt;&gt;0,0,IF(Table1[[#This Row],[Phân loại]]="Bán hàng",Table1[[#This Row],[Tổng giá trị]],-Table1[[#This Row],[Tổng giá trị]]))</f>
        <v>1285913</v>
      </c>
      <c r="Q455" s="33">
        <f t="shared" si="168"/>
        <v>0</v>
      </c>
      <c r="R455" s="7">
        <f>Table1[[#This Row],[Số còn phải thu ĐK]]+Table1[[#This Row],[Giá Trị HD sau CK]]-Table1[[#This Row],[Số tiền đã thu]]</f>
        <v>1285913</v>
      </c>
      <c r="S455" s="6">
        <f>IF(Table1[[#This Row],[Ngày hóa đơn]]&lt;&gt;"",Table1[[#This Row],[Ngày hóa đơn]],IF(Table1[[#This Row],[Ngày hạch toán]]&lt;&gt;"",Table1[[#This Row],[Ngày hạch toán]],""))</f>
        <v>46106</v>
      </c>
      <c r="T455" s="7"/>
      <c r="U455" s="6">
        <f>IF(Table1[[#This Row],[Ngày tính CN]]="","",S455+T455)</f>
        <v>46106</v>
      </c>
      <c r="V455" s="33">
        <f ca="1">IF(Table1[[#This Row],[Hạn thanh toán]]="","",IF((U455-NOW())&lt;0,0,(U455-NOW())))</f>
        <v>0</v>
      </c>
      <c r="W455" s="33"/>
      <c r="X455" s="33">
        <f t="shared" ca="1" si="169"/>
        <v>122.58894293981575</v>
      </c>
      <c r="Y455" s="2" t="str">
        <f t="shared" ca="1" si="170"/>
        <v>Nợ quá hạn hơn 120 ngày có khả năng mất thanh toán</v>
      </c>
      <c r="Z455" s="46">
        <f t="shared" si="166"/>
        <v>46106</v>
      </c>
      <c r="AA455" s="46" t="str">
        <f t="shared" si="167"/>
        <v/>
      </c>
      <c r="AD455" s="2" t="str">
        <f>VLOOKUP($A455,MA_KH!$A:$V,MA_KH!U$1,0)</f>
        <v>LOTTE</v>
      </c>
      <c r="AE455" s="2" t="str">
        <f>VLOOKUP($A455,MA_KH!$A:$V,MA_KH!V$1,0)</f>
        <v>CÔNG TY CỔ PHẦN TRUNG TÂM THƯƠNG MẠI LOTTE VIỆT NAM</v>
      </c>
      <c r="AF455" s="2" t="str">
        <f>VLOOKUP($A455,MA_KH!$A:$V,MA_KH!H$1,0)</f>
        <v>SG011</v>
      </c>
      <c r="AG455" s="96">
        <f>VALUE(Table1[[#This Row],[Số hóa đơn]])</f>
        <v>22768</v>
      </c>
      <c r="AH455" s="94">
        <f>_xlfn.XLOOKUP(Table1[[#This Row],[Column1]],CTTT_Lotte!R:R,CTTT_Lotte!O:O)</f>
        <v>46153</v>
      </c>
    </row>
    <row r="456" spans="1:34" ht="25.5" hidden="1" customHeight="1" x14ac:dyDescent="0.2">
      <c r="A456" s="29" t="s">
        <v>10297</v>
      </c>
      <c r="B456" s="29" t="s">
        <v>439</v>
      </c>
      <c r="C456" s="35">
        <v>46107</v>
      </c>
      <c r="D456" s="29" t="s">
        <v>11402</v>
      </c>
      <c r="E456" s="35">
        <v>46107</v>
      </c>
      <c r="F456" s="29">
        <v>22804</v>
      </c>
      <c r="G456" s="29" t="s">
        <v>11403</v>
      </c>
      <c r="H456" s="36">
        <v>1073435</v>
      </c>
      <c r="I456" s="59">
        <v>0</v>
      </c>
      <c r="J456" s="36">
        <v>85875</v>
      </c>
      <c r="K456" s="36">
        <v>1159310</v>
      </c>
      <c r="L456" s="7" t="s">
        <v>11004</v>
      </c>
      <c r="O456" s="33">
        <f>IF(Table1[[#This Row],[Phân loại]]="Tồn đầu kỳ",Table1[[#This Row],[Tổng giá trị]],0)</f>
        <v>0</v>
      </c>
      <c r="P456" s="7">
        <f>IF(Table1[[#This Row],[Số còn phải thu ĐK]]&lt;&gt;0,0,IF(Table1[[#This Row],[Phân loại]]="Bán hàng",Table1[[#This Row],[Tổng giá trị]],-Table1[[#This Row],[Tổng giá trị]]))</f>
        <v>1159310</v>
      </c>
      <c r="Q456" s="33">
        <f t="shared" si="168"/>
        <v>0</v>
      </c>
      <c r="R456" s="7">
        <f>Table1[[#This Row],[Số còn phải thu ĐK]]+Table1[[#This Row],[Giá Trị HD sau CK]]-Table1[[#This Row],[Số tiền đã thu]]</f>
        <v>1159310</v>
      </c>
      <c r="S456" s="6">
        <f>IF(Table1[[#This Row],[Ngày hóa đơn]]&lt;&gt;"",Table1[[#This Row],[Ngày hóa đơn]],IF(Table1[[#This Row],[Ngày hạch toán]]&lt;&gt;"",Table1[[#This Row],[Ngày hạch toán]],""))</f>
        <v>46107</v>
      </c>
      <c r="T456" s="7"/>
      <c r="U456" s="6">
        <f>IF(Table1[[#This Row],[Ngày tính CN]]="","",S456+T456)</f>
        <v>46107</v>
      </c>
      <c r="V456" s="33">
        <f ca="1">IF(Table1[[#This Row],[Hạn thanh toán]]="","",IF((U456-NOW())&lt;0,0,(U456-NOW())))</f>
        <v>0</v>
      </c>
      <c r="W456" s="33"/>
      <c r="X456" s="33">
        <f t="shared" ca="1" si="169"/>
        <v>121.58894293981575</v>
      </c>
      <c r="Y456" s="2" t="str">
        <f t="shared" ca="1" si="170"/>
        <v>Nợ quá hạn hơn 120 ngày có khả năng mất thanh toán</v>
      </c>
      <c r="Z456" s="46">
        <f t="shared" si="166"/>
        <v>46107</v>
      </c>
      <c r="AA456" s="46" t="str">
        <f t="shared" si="167"/>
        <v/>
      </c>
      <c r="AD456" s="2" t="str">
        <f>VLOOKUP($A456,MA_KH!$A:$V,MA_KH!U$1,0)</f>
        <v>LOTTE</v>
      </c>
      <c r="AE456" s="2" t="str">
        <f>VLOOKUP($A456,MA_KH!$A:$V,MA_KH!V$1,0)</f>
        <v>CÔNG TY CỔ PHẦN TRUNG TÂM THƯƠNG MẠI LOTTE VIỆT NAM</v>
      </c>
      <c r="AF456" s="2" t="str">
        <f>VLOOKUP($A456,MA_KH!$A:$V,MA_KH!H$1,0)</f>
        <v>HN008</v>
      </c>
      <c r="AG456" s="96">
        <f>VALUE(Table1[[#This Row],[Số hóa đơn]])</f>
        <v>22804</v>
      </c>
      <c r="AH456" s="94">
        <f>_xlfn.XLOOKUP(Table1[[#This Row],[Column1]],CTTT_Lotte!R:R,CTTT_Lotte!O:O)</f>
        <v>46153</v>
      </c>
    </row>
    <row r="457" spans="1:34" ht="25.5" hidden="1" customHeight="1" x14ac:dyDescent="0.2">
      <c r="A457" s="29" t="s">
        <v>10295</v>
      </c>
      <c r="B457" s="29" t="s">
        <v>560</v>
      </c>
      <c r="C457" s="35">
        <v>46107</v>
      </c>
      <c r="D457" s="29" t="s">
        <v>11404</v>
      </c>
      <c r="E457" s="35">
        <v>46111</v>
      </c>
      <c r="F457" s="29">
        <v>23179</v>
      </c>
      <c r="G457" s="29" t="s">
        <v>11405</v>
      </c>
      <c r="H457" s="36">
        <v>1529055</v>
      </c>
      <c r="I457" s="59">
        <v>0</v>
      </c>
      <c r="J457" s="36">
        <v>122324</v>
      </c>
      <c r="K457" s="36">
        <v>1651379</v>
      </c>
      <c r="L457" s="7" t="s">
        <v>11004</v>
      </c>
      <c r="O457" s="33">
        <f>IF(Table1[[#This Row],[Phân loại]]="Tồn đầu kỳ",Table1[[#This Row],[Tổng giá trị]],0)</f>
        <v>0</v>
      </c>
      <c r="P457" s="7">
        <f>IF(Table1[[#This Row],[Số còn phải thu ĐK]]&lt;&gt;0,0,IF(Table1[[#This Row],[Phân loại]]="Bán hàng",Table1[[#This Row],[Tổng giá trị]],-Table1[[#This Row],[Tổng giá trị]]))</f>
        <v>1651379</v>
      </c>
      <c r="Q457" s="33">
        <f t="shared" si="168"/>
        <v>0</v>
      </c>
      <c r="R457" s="7">
        <f>Table1[[#This Row],[Số còn phải thu ĐK]]+Table1[[#This Row],[Giá Trị HD sau CK]]-Table1[[#This Row],[Số tiền đã thu]]</f>
        <v>1651379</v>
      </c>
      <c r="S457" s="6">
        <f>IF(Table1[[#This Row],[Ngày hóa đơn]]&lt;&gt;"",Table1[[#This Row],[Ngày hóa đơn]],IF(Table1[[#This Row],[Ngày hạch toán]]&lt;&gt;"",Table1[[#This Row],[Ngày hạch toán]],""))</f>
        <v>46111</v>
      </c>
      <c r="T457" s="7"/>
      <c r="U457" s="6">
        <f>IF(Table1[[#This Row],[Ngày tính CN]]="","",S457+T457)</f>
        <v>46111</v>
      </c>
      <c r="V457" s="33">
        <f ca="1">IF(Table1[[#This Row],[Hạn thanh toán]]="","",IF((U457-NOW())&lt;0,0,(U457-NOW())))</f>
        <v>0</v>
      </c>
      <c r="W457" s="33"/>
      <c r="X457" s="33">
        <f t="shared" ca="1" si="169"/>
        <v>117.58894293981575</v>
      </c>
      <c r="Y457" s="2" t="str">
        <f t="shared" ca="1" si="170"/>
        <v>Nợ quá hạn từ 90 ngày đến 120 ngày</v>
      </c>
      <c r="Z457" s="46">
        <f t="shared" si="166"/>
        <v>46111</v>
      </c>
      <c r="AA457" s="46" t="str">
        <f t="shared" si="167"/>
        <v/>
      </c>
      <c r="AD457" s="2" t="str">
        <f>VLOOKUP($A457,MA_KH!$A:$V,MA_KH!U$1,0)</f>
        <v>LOTTE</v>
      </c>
      <c r="AE457" s="2" t="str">
        <f>VLOOKUP($A457,MA_KH!$A:$V,MA_KH!V$1,0)</f>
        <v>CÔNG TY CỔ PHẦN TRUNG TÂM THƯƠNG MẠI LOTTE VIỆT NAM</v>
      </c>
      <c r="AF457" s="2" t="str">
        <f>VLOOKUP($A457,MA_KH!$A:$V,MA_KH!H$1,0)</f>
        <v>HN008</v>
      </c>
      <c r="AG457" s="96">
        <f>VALUE(Table1[[#This Row],[Số hóa đơn]])</f>
        <v>23179</v>
      </c>
      <c r="AH457" s="94">
        <f>_xlfn.XLOOKUP(Table1[[#This Row],[Column1]],CTTT_Lotte!R:R,CTTT_Lotte!O:O)</f>
        <v>46153</v>
      </c>
    </row>
    <row r="458" spans="1:34" ht="25.5" hidden="1" customHeight="1" x14ac:dyDescent="0.2">
      <c r="A458" s="29" t="s">
        <v>10290</v>
      </c>
      <c r="B458" s="29" t="s">
        <v>750</v>
      </c>
      <c r="C458" s="35">
        <v>46108</v>
      </c>
      <c r="D458" s="29" t="s">
        <v>11406</v>
      </c>
      <c r="E458" s="35">
        <v>46108</v>
      </c>
      <c r="F458" s="29">
        <v>23070</v>
      </c>
      <c r="G458" s="29" t="s">
        <v>11407</v>
      </c>
      <c r="H458" s="36">
        <v>1072050</v>
      </c>
      <c r="I458" s="59">
        <v>0</v>
      </c>
      <c r="J458" s="36">
        <v>85764</v>
      </c>
      <c r="K458" s="36">
        <v>1157814</v>
      </c>
      <c r="L458" s="7" t="s">
        <v>11004</v>
      </c>
      <c r="O458" s="33">
        <f>IF(Table1[[#This Row],[Phân loại]]="Tồn đầu kỳ",Table1[[#This Row],[Tổng giá trị]],0)</f>
        <v>0</v>
      </c>
      <c r="P458" s="7">
        <f>IF(Table1[[#This Row],[Số còn phải thu ĐK]]&lt;&gt;0,0,IF(Table1[[#This Row],[Phân loại]]="Bán hàng",Table1[[#This Row],[Tổng giá trị]],-Table1[[#This Row],[Tổng giá trị]]))</f>
        <v>1157814</v>
      </c>
      <c r="Q458" s="33">
        <f t="shared" si="168"/>
        <v>0</v>
      </c>
      <c r="R458" s="7">
        <f>Table1[[#This Row],[Số còn phải thu ĐK]]+Table1[[#This Row],[Giá Trị HD sau CK]]-Table1[[#This Row],[Số tiền đã thu]]</f>
        <v>1157814</v>
      </c>
      <c r="S458" s="6">
        <f>IF(Table1[[#This Row],[Ngày hóa đơn]]&lt;&gt;"",Table1[[#This Row],[Ngày hóa đơn]],IF(Table1[[#This Row],[Ngày hạch toán]]&lt;&gt;"",Table1[[#This Row],[Ngày hạch toán]],""))</f>
        <v>46108</v>
      </c>
      <c r="T458" s="7"/>
      <c r="U458" s="6">
        <f>IF(Table1[[#This Row],[Ngày tính CN]]="","",S458+T458)</f>
        <v>46108</v>
      </c>
      <c r="V458" s="33">
        <f ca="1">IF(Table1[[#This Row],[Hạn thanh toán]]="","",IF((U458-NOW())&lt;0,0,(U458-NOW())))</f>
        <v>0</v>
      </c>
      <c r="W458" s="33"/>
      <c r="X458" s="33">
        <f t="shared" ca="1" si="169"/>
        <v>120.58894293981575</v>
      </c>
      <c r="Y458" s="2" t="str">
        <f t="shared" ca="1" si="170"/>
        <v>Nợ quá hạn hơn 120 ngày có khả năng mất thanh toán</v>
      </c>
      <c r="Z458" s="46">
        <f t="shared" si="166"/>
        <v>46108</v>
      </c>
      <c r="AA458" s="46" t="str">
        <f t="shared" si="167"/>
        <v/>
      </c>
      <c r="AD458" s="2" t="str">
        <f>VLOOKUP($A458,MA_KH!$A:$V,MA_KH!U$1,0)</f>
        <v>LOTTE</v>
      </c>
      <c r="AE458" s="2" t="str">
        <f>VLOOKUP($A458,MA_KH!$A:$V,MA_KH!V$1,0)</f>
        <v>CÔNG TY CỔ PHẦN TRUNG TÂM THƯƠNG MẠI LOTTE VIỆT NAM</v>
      </c>
      <c r="AF458" s="2" t="str">
        <f>VLOOKUP($A458,MA_KH!$A:$V,MA_KH!H$1,0)</f>
        <v>SG002</v>
      </c>
      <c r="AG458" s="96">
        <f>VALUE(Table1[[#This Row],[Số hóa đơn]])</f>
        <v>23070</v>
      </c>
      <c r="AH458" s="94">
        <f>_xlfn.XLOOKUP(Table1[[#This Row],[Column1]],CTTT_Lotte!R:R,CTTT_Lotte!O:O)</f>
        <v>46153</v>
      </c>
    </row>
    <row r="459" spans="1:34" ht="25.5" hidden="1" customHeight="1" x14ac:dyDescent="0.2">
      <c r="A459" s="29" t="s">
        <v>10293</v>
      </c>
      <c r="B459" s="29" t="s">
        <v>621</v>
      </c>
      <c r="C459" s="35">
        <v>46108</v>
      </c>
      <c r="D459" s="29" t="s">
        <v>11408</v>
      </c>
      <c r="E459" s="35">
        <v>46108</v>
      </c>
      <c r="F459" s="29">
        <v>23065</v>
      </c>
      <c r="G459" s="29" t="s">
        <v>11409</v>
      </c>
      <c r="H459" s="36">
        <v>3811480</v>
      </c>
      <c r="I459" s="59">
        <v>0</v>
      </c>
      <c r="J459" s="36">
        <v>304918</v>
      </c>
      <c r="K459" s="36">
        <v>4116398</v>
      </c>
      <c r="L459" s="7" t="s">
        <v>11004</v>
      </c>
      <c r="O459" s="33">
        <f>IF(Table1[[#This Row],[Phân loại]]="Tồn đầu kỳ",Table1[[#This Row],[Tổng giá trị]],0)</f>
        <v>0</v>
      </c>
      <c r="P459" s="7">
        <f>IF(Table1[[#This Row],[Số còn phải thu ĐK]]&lt;&gt;0,0,IF(Table1[[#This Row],[Phân loại]]="Bán hàng",Table1[[#This Row],[Tổng giá trị]],-Table1[[#This Row],[Tổng giá trị]]))</f>
        <v>4116398</v>
      </c>
      <c r="Q459" s="33">
        <f t="shared" si="168"/>
        <v>0</v>
      </c>
      <c r="R459" s="7">
        <f>Table1[[#This Row],[Số còn phải thu ĐK]]+Table1[[#This Row],[Giá Trị HD sau CK]]-Table1[[#This Row],[Số tiền đã thu]]</f>
        <v>4116398</v>
      </c>
      <c r="S459" s="6">
        <f>IF(Table1[[#This Row],[Ngày hóa đơn]]&lt;&gt;"",Table1[[#This Row],[Ngày hóa đơn]],IF(Table1[[#This Row],[Ngày hạch toán]]&lt;&gt;"",Table1[[#This Row],[Ngày hạch toán]],""))</f>
        <v>46108</v>
      </c>
      <c r="T459" s="7"/>
      <c r="U459" s="6">
        <f>IF(Table1[[#This Row],[Ngày tính CN]]="","",S459+T459)</f>
        <v>46108</v>
      </c>
      <c r="V459" s="33">
        <f ca="1">IF(Table1[[#This Row],[Hạn thanh toán]]="","",IF((U459-NOW())&lt;0,0,(U459-NOW())))</f>
        <v>0</v>
      </c>
      <c r="W459" s="33"/>
      <c r="X459" s="33">
        <f t="shared" ca="1" si="169"/>
        <v>120.58894293981575</v>
      </c>
      <c r="Y459" s="2" t="str">
        <f t="shared" ca="1" si="170"/>
        <v>Nợ quá hạn hơn 120 ngày có khả năng mất thanh toán</v>
      </c>
      <c r="Z459" s="46">
        <f t="shared" si="166"/>
        <v>46108</v>
      </c>
      <c r="AA459" s="46" t="str">
        <f t="shared" si="167"/>
        <v/>
      </c>
      <c r="AD459" s="2" t="str">
        <f>VLOOKUP($A459,MA_KH!$A:$V,MA_KH!U$1,0)</f>
        <v>LOTTE</v>
      </c>
      <c r="AE459" s="2" t="str">
        <f>VLOOKUP($A459,MA_KH!$A:$V,MA_KH!V$1,0)</f>
        <v>CÔNG TY CỔ PHẦN TRUNG TÂM THƯƠNG MẠI LOTTE VIỆT NAM</v>
      </c>
      <c r="AF459" s="2" t="str">
        <f>VLOOKUP($A459,MA_KH!$A:$V,MA_KH!H$1,0)</f>
        <v>SG009</v>
      </c>
      <c r="AG459" s="96">
        <f>VALUE(Table1[[#This Row],[Số hóa đơn]])</f>
        <v>23065</v>
      </c>
      <c r="AH459" s="94">
        <f>_xlfn.XLOOKUP(Table1[[#This Row],[Column1]],CTTT_Lotte!R:R,CTTT_Lotte!O:O)</f>
        <v>46153</v>
      </c>
    </row>
    <row r="460" spans="1:34" ht="25.5" hidden="1" customHeight="1" x14ac:dyDescent="0.2">
      <c r="A460" s="29" t="s">
        <v>10293</v>
      </c>
      <c r="B460" s="29" t="s">
        <v>621</v>
      </c>
      <c r="C460" s="35">
        <v>46108</v>
      </c>
      <c r="D460" s="29" t="s">
        <v>11410</v>
      </c>
      <c r="E460" s="35">
        <v>46108</v>
      </c>
      <c r="F460" s="29">
        <v>23066</v>
      </c>
      <c r="G460" s="29" t="s">
        <v>11411</v>
      </c>
      <c r="H460" s="36">
        <v>3218920</v>
      </c>
      <c r="I460" s="59">
        <v>0</v>
      </c>
      <c r="J460" s="36">
        <v>257514</v>
      </c>
      <c r="K460" s="36">
        <v>3476434</v>
      </c>
      <c r="L460" s="7" t="s">
        <v>11004</v>
      </c>
      <c r="O460" s="33">
        <f>IF(Table1[[#This Row],[Phân loại]]="Tồn đầu kỳ",Table1[[#This Row],[Tổng giá trị]],0)</f>
        <v>0</v>
      </c>
      <c r="P460" s="7">
        <f>IF(Table1[[#This Row],[Số còn phải thu ĐK]]&lt;&gt;0,0,IF(Table1[[#This Row],[Phân loại]]="Bán hàng",Table1[[#This Row],[Tổng giá trị]],-Table1[[#This Row],[Tổng giá trị]]))</f>
        <v>3476434</v>
      </c>
      <c r="Q460" s="33">
        <f t="shared" si="168"/>
        <v>0</v>
      </c>
      <c r="R460" s="7">
        <f>Table1[[#This Row],[Số còn phải thu ĐK]]+Table1[[#This Row],[Giá Trị HD sau CK]]-Table1[[#This Row],[Số tiền đã thu]]</f>
        <v>3476434</v>
      </c>
      <c r="S460" s="6">
        <f>IF(Table1[[#This Row],[Ngày hóa đơn]]&lt;&gt;"",Table1[[#This Row],[Ngày hóa đơn]],IF(Table1[[#This Row],[Ngày hạch toán]]&lt;&gt;"",Table1[[#This Row],[Ngày hạch toán]],""))</f>
        <v>46108</v>
      </c>
      <c r="T460" s="7"/>
      <c r="U460" s="6">
        <f>IF(Table1[[#This Row],[Ngày tính CN]]="","",S460+T460)</f>
        <v>46108</v>
      </c>
      <c r="V460" s="33">
        <f ca="1">IF(Table1[[#This Row],[Hạn thanh toán]]="","",IF((U460-NOW())&lt;0,0,(U460-NOW())))</f>
        <v>0</v>
      </c>
      <c r="W460" s="33"/>
      <c r="X460" s="33">
        <f t="shared" ca="1" si="169"/>
        <v>120.58894293981575</v>
      </c>
      <c r="Y460" s="2" t="str">
        <f t="shared" ca="1" si="170"/>
        <v>Nợ quá hạn hơn 120 ngày có khả năng mất thanh toán</v>
      </c>
      <c r="Z460" s="46">
        <f t="shared" si="166"/>
        <v>46108</v>
      </c>
      <c r="AA460" s="46" t="str">
        <f t="shared" si="167"/>
        <v/>
      </c>
      <c r="AD460" s="2" t="str">
        <f>VLOOKUP($A460,MA_KH!$A:$V,MA_KH!U$1,0)</f>
        <v>LOTTE</v>
      </c>
      <c r="AE460" s="2" t="str">
        <f>VLOOKUP($A460,MA_KH!$A:$V,MA_KH!V$1,0)</f>
        <v>CÔNG TY CỔ PHẦN TRUNG TÂM THƯƠNG MẠI LOTTE VIỆT NAM</v>
      </c>
      <c r="AF460" s="2" t="str">
        <f>VLOOKUP($A460,MA_KH!$A:$V,MA_KH!H$1,0)</f>
        <v>SG009</v>
      </c>
      <c r="AG460" s="96">
        <f>VALUE(Table1[[#This Row],[Số hóa đơn]])</f>
        <v>23066</v>
      </c>
      <c r="AH460" s="94">
        <f>_xlfn.XLOOKUP(Table1[[#This Row],[Column1]],CTTT_Lotte!R:R,CTTT_Lotte!O:O)</f>
        <v>46153</v>
      </c>
    </row>
    <row r="461" spans="1:34" ht="25.5" customHeight="1" x14ac:dyDescent="0.2">
      <c r="A461" s="29" t="s">
        <v>10292</v>
      </c>
      <c r="B461" s="29" t="s">
        <v>781</v>
      </c>
      <c r="C461" s="35">
        <v>46108</v>
      </c>
      <c r="D461" s="29" t="s">
        <v>11412</v>
      </c>
      <c r="E461" s="35">
        <v>46108</v>
      </c>
      <c r="F461" s="29">
        <v>23075</v>
      </c>
      <c r="G461" s="29" t="s">
        <v>11413</v>
      </c>
      <c r="H461" s="36">
        <v>1190660</v>
      </c>
      <c r="I461" s="59">
        <v>0</v>
      </c>
      <c r="J461" s="36">
        <v>95253</v>
      </c>
      <c r="K461" s="36">
        <v>1285913</v>
      </c>
      <c r="L461" s="7" t="s">
        <v>11004</v>
      </c>
      <c r="O461" s="33">
        <f>IF(Table1[[#This Row],[Phân loại]]="Tồn đầu kỳ",Table1[[#This Row],[Tổng giá trị]],0)</f>
        <v>0</v>
      </c>
      <c r="P461" s="7">
        <f>IF(Table1[[#This Row],[Số còn phải thu ĐK]]&lt;&gt;0,0,IF(Table1[[#This Row],[Phân loại]]="Bán hàng",Table1[[#This Row],[Tổng giá trị]],-Table1[[#This Row],[Tổng giá trị]]))</f>
        <v>1285913</v>
      </c>
      <c r="Q461" s="33">
        <f t="shared" si="168"/>
        <v>0</v>
      </c>
      <c r="R461" s="7">
        <f>Table1[[#This Row],[Số còn phải thu ĐK]]+Table1[[#This Row],[Giá Trị HD sau CK]]-Table1[[#This Row],[Số tiền đã thu]]</f>
        <v>1285913</v>
      </c>
      <c r="S461" s="6">
        <f>IF(Table1[[#This Row],[Ngày hóa đơn]]&lt;&gt;"",Table1[[#This Row],[Ngày hóa đơn]],IF(Table1[[#This Row],[Ngày hạch toán]]&lt;&gt;"",Table1[[#This Row],[Ngày hạch toán]],""))</f>
        <v>46108</v>
      </c>
      <c r="T461" s="7"/>
      <c r="U461" s="6">
        <f>IF(Table1[[#This Row],[Ngày tính CN]]="","",S461+T461)</f>
        <v>46108</v>
      </c>
      <c r="V461" s="33">
        <f ca="1">IF(Table1[[#This Row],[Hạn thanh toán]]="","",IF((U461-NOW())&lt;0,0,(U461-NOW())))</f>
        <v>0</v>
      </c>
      <c r="W461" s="33"/>
      <c r="X461" s="33">
        <f t="shared" ca="1" si="169"/>
        <v>120.58894293981575</v>
      </c>
      <c r="Y461" s="2" t="str">
        <f t="shared" ca="1" si="170"/>
        <v>Nợ quá hạn hơn 120 ngày có khả năng mất thanh toán</v>
      </c>
      <c r="Z461" s="46">
        <f t="shared" si="166"/>
        <v>46108</v>
      </c>
      <c r="AA461" s="46" t="str">
        <f t="shared" si="167"/>
        <v/>
      </c>
      <c r="AD461" s="2" t="str">
        <f>VLOOKUP($A461,MA_KH!$A:$V,MA_KH!U$1,0)</f>
        <v>LOTTE</v>
      </c>
      <c r="AE461" s="2" t="str">
        <f>VLOOKUP($A461,MA_KH!$A:$V,MA_KH!V$1,0)</f>
        <v>CÔNG TY CỔ PHẦN TRUNG TÂM THƯƠNG MẠI LOTTE VIỆT NAM</v>
      </c>
      <c r="AF461" s="2" t="str">
        <f>VLOOKUP($A461,MA_KH!$A:$V,MA_KH!H$1,0)</f>
        <v>SG023</v>
      </c>
      <c r="AG461" s="96">
        <f>VALUE(Table1[[#This Row],[Số hóa đơn]])</f>
        <v>23075</v>
      </c>
      <c r="AH461" s="94" t="e">
        <f>_xlfn.XLOOKUP(Table1[[#This Row],[Column1]],CTTT_Lotte!R:R,CTTT_Lotte!O:O)</f>
        <v>#N/A</v>
      </c>
    </row>
    <row r="462" spans="1:34" ht="25.5" customHeight="1" x14ac:dyDescent="0.2">
      <c r="A462" s="29" t="s">
        <v>10289</v>
      </c>
      <c r="B462" s="29" t="s">
        <v>752</v>
      </c>
      <c r="C462" s="35">
        <v>46109</v>
      </c>
      <c r="D462" s="29" t="s">
        <v>11414</v>
      </c>
      <c r="E462" s="35">
        <v>46109</v>
      </c>
      <c r="F462" s="29">
        <v>529</v>
      </c>
      <c r="G462" s="29" t="s">
        <v>11415</v>
      </c>
      <c r="H462" s="36">
        <v>106750</v>
      </c>
      <c r="I462" s="59">
        <v>0</v>
      </c>
      <c r="J462" s="36">
        <v>8540</v>
      </c>
      <c r="K462" s="36">
        <v>115290</v>
      </c>
      <c r="L462" s="7" t="s">
        <v>41</v>
      </c>
      <c r="M462" s="6">
        <v>46112</v>
      </c>
      <c r="O462" s="33">
        <f>IF(Table1[[#This Row],[Phân loại]]="Tồn đầu kỳ",Table1[[#This Row],[Tổng giá trị]],0)</f>
        <v>0</v>
      </c>
      <c r="P462" s="7">
        <f>IF(Table1[[#This Row],[Số còn phải thu ĐK]]&lt;&gt;0,0,IF(Table1[[#This Row],[Phân loại]]="Bán hàng",Table1[[#This Row],[Tổng giá trị]],-Table1[[#This Row],[Tổng giá trị]]))</f>
        <v>-115290</v>
      </c>
      <c r="Q462" s="33">
        <f t="shared" si="168"/>
        <v>-115290</v>
      </c>
      <c r="R462" s="7">
        <f>Table1[[#This Row],[Số còn phải thu ĐK]]+Table1[[#This Row],[Giá Trị HD sau CK]]-Table1[[#This Row],[Số tiền đã thu]]</f>
        <v>0</v>
      </c>
      <c r="S462" s="6">
        <f>IF(Table1[[#This Row],[Ngày hóa đơn]]&lt;&gt;"",Table1[[#This Row],[Ngày hóa đơn]],IF(Table1[[#This Row],[Ngày hạch toán]]&lt;&gt;"",Table1[[#This Row],[Ngày hạch toán]],""))</f>
        <v>46109</v>
      </c>
      <c r="T462" s="7"/>
      <c r="U462" s="6">
        <f>IF(Table1[[#This Row],[Ngày tính CN]]="","",S462+T462)</f>
        <v>46109</v>
      </c>
      <c r="V462" s="33">
        <f ca="1">IF(Table1[[#This Row],[Hạn thanh toán]]="","",IF((U462-NOW())&lt;0,0,(U462-NOW())))</f>
        <v>0</v>
      </c>
      <c r="W462" s="33"/>
      <c r="X462" s="33" t="str">
        <f t="shared" ca="1" si="169"/>
        <v/>
      </c>
      <c r="Y462" s="2" t="str">
        <f t="shared" si="170"/>
        <v>Đã thanh toán</v>
      </c>
      <c r="Z462" s="46">
        <f t="shared" si="166"/>
        <v>46109</v>
      </c>
      <c r="AA462" s="46">
        <f t="shared" si="167"/>
        <v>46112</v>
      </c>
      <c r="AD462" s="2" t="str">
        <f>VLOOKUP($A462,MA_KH!$A:$V,MA_KH!U$1,0)</f>
        <v>LOTTE</v>
      </c>
      <c r="AE462" s="2" t="str">
        <f>VLOOKUP($A462,MA_KH!$A:$V,MA_KH!V$1,0)</f>
        <v>CÔNG TY CỔ PHẦN TRUNG TÂM THƯƠNG MẠI LOTTE VIỆT NAM</v>
      </c>
      <c r="AF462" s="2" t="str">
        <f>VLOOKUP($A462,MA_KH!$A:$V,MA_KH!H$1,0)</f>
        <v>SG011</v>
      </c>
      <c r="AG462" s="96">
        <f>VALUE(Table1[[#This Row],[Số hóa đơn]])</f>
        <v>529</v>
      </c>
      <c r="AH462" s="94" t="e">
        <f>_xlfn.XLOOKUP(Table1[[#This Row],[Column1]],CTTT_Lotte!R:R,CTTT_Lotte!O:O)</f>
        <v>#N/A</v>
      </c>
    </row>
    <row r="463" spans="1:34" ht="25.5" customHeight="1" x14ac:dyDescent="0.2">
      <c r="A463" s="29" t="s">
        <v>10289</v>
      </c>
      <c r="B463" s="29" t="s">
        <v>752</v>
      </c>
      <c r="C463" s="35">
        <v>46109</v>
      </c>
      <c r="D463" s="29" t="s">
        <v>11416</v>
      </c>
      <c r="E463" s="35">
        <v>46109</v>
      </c>
      <c r="F463" s="29">
        <v>530</v>
      </c>
      <c r="G463" s="29" t="s">
        <v>11415</v>
      </c>
      <c r="H463" s="36">
        <v>238132</v>
      </c>
      <c r="I463" s="59">
        <v>0</v>
      </c>
      <c r="J463" s="36">
        <v>19051</v>
      </c>
      <c r="K463" s="36">
        <v>257183</v>
      </c>
      <c r="L463" s="7" t="s">
        <v>41</v>
      </c>
      <c r="M463" s="6">
        <v>46112</v>
      </c>
      <c r="O463" s="33">
        <f>IF(Table1[[#This Row],[Phân loại]]="Tồn đầu kỳ",Table1[[#This Row],[Tổng giá trị]],0)</f>
        <v>0</v>
      </c>
      <c r="P463" s="7">
        <f>IF(Table1[[#This Row],[Số còn phải thu ĐK]]&lt;&gt;0,0,IF(Table1[[#This Row],[Phân loại]]="Bán hàng",Table1[[#This Row],[Tổng giá trị]],-Table1[[#This Row],[Tổng giá trị]]))</f>
        <v>-257183</v>
      </c>
      <c r="Q463" s="33">
        <f t="shared" si="168"/>
        <v>-257183</v>
      </c>
      <c r="R463" s="7">
        <f>Table1[[#This Row],[Số còn phải thu ĐK]]+Table1[[#This Row],[Giá Trị HD sau CK]]-Table1[[#This Row],[Số tiền đã thu]]</f>
        <v>0</v>
      </c>
      <c r="S463" s="6">
        <f>IF(Table1[[#This Row],[Ngày hóa đơn]]&lt;&gt;"",Table1[[#This Row],[Ngày hóa đơn]],IF(Table1[[#This Row],[Ngày hạch toán]]&lt;&gt;"",Table1[[#This Row],[Ngày hạch toán]],""))</f>
        <v>46109</v>
      </c>
      <c r="T463" s="7"/>
      <c r="U463" s="6">
        <f>IF(Table1[[#This Row],[Ngày tính CN]]="","",S463+T463)</f>
        <v>46109</v>
      </c>
      <c r="V463" s="33">
        <f ca="1">IF(Table1[[#This Row],[Hạn thanh toán]]="","",IF((U463-NOW())&lt;0,0,(U463-NOW())))</f>
        <v>0</v>
      </c>
      <c r="W463" s="33"/>
      <c r="X463" s="33" t="str">
        <f t="shared" ca="1" si="169"/>
        <v/>
      </c>
      <c r="Y463" s="2" t="str">
        <f t="shared" si="170"/>
        <v>Đã thanh toán</v>
      </c>
      <c r="Z463" s="46">
        <f t="shared" si="166"/>
        <v>46109</v>
      </c>
      <c r="AA463" s="46">
        <f t="shared" si="167"/>
        <v>46112</v>
      </c>
      <c r="AD463" s="2" t="str">
        <f>VLOOKUP($A463,MA_KH!$A:$V,MA_KH!U$1,0)</f>
        <v>LOTTE</v>
      </c>
      <c r="AE463" s="2" t="str">
        <f>VLOOKUP($A463,MA_KH!$A:$V,MA_KH!V$1,0)</f>
        <v>CÔNG TY CỔ PHẦN TRUNG TÂM THƯƠNG MẠI LOTTE VIỆT NAM</v>
      </c>
      <c r="AF463" s="2" t="str">
        <f>VLOOKUP($A463,MA_KH!$A:$V,MA_KH!H$1,0)</f>
        <v>SG011</v>
      </c>
      <c r="AG463" s="96">
        <f>VALUE(Table1[[#This Row],[Số hóa đơn]])</f>
        <v>530</v>
      </c>
      <c r="AH463" s="94" t="e">
        <f>_xlfn.XLOOKUP(Table1[[#This Row],[Column1]],CTTT_Lotte!R:R,CTTT_Lotte!O:O)</f>
        <v>#N/A</v>
      </c>
    </row>
    <row r="464" spans="1:34" ht="25.5" customHeight="1" x14ac:dyDescent="0.2">
      <c r="A464" s="29" t="s">
        <v>10291</v>
      </c>
      <c r="B464" s="29" t="s">
        <v>511</v>
      </c>
      <c r="C464" s="35">
        <v>46109</v>
      </c>
      <c r="D464" s="29" t="s">
        <v>11417</v>
      </c>
      <c r="E464" s="35">
        <v>46109</v>
      </c>
      <c r="F464" s="29">
        <v>531</v>
      </c>
      <c r="G464" s="29" t="s">
        <v>11418</v>
      </c>
      <c r="H464" s="36">
        <v>2013305</v>
      </c>
      <c r="I464" s="59">
        <v>0</v>
      </c>
      <c r="J464" s="36">
        <v>161064</v>
      </c>
      <c r="K464" s="36">
        <v>2174369</v>
      </c>
      <c r="L464" s="7" t="s">
        <v>41</v>
      </c>
      <c r="M464" s="6">
        <v>46112</v>
      </c>
      <c r="O464" s="33">
        <f>IF(Table1[[#This Row],[Phân loại]]="Tồn đầu kỳ",Table1[[#This Row],[Tổng giá trị]],0)</f>
        <v>0</v>
      </c>
      <c r="P464" s="7">
        <f>IF(Table1[[#This Row],[Số còn phải thu ĐK]]&lt;&gt;0,0,IF(Table1[[#This Row],[Phân loại]]="Bán hàng",Table1[[#This Row],[Tổng giá trị]],-Table1[[#This Row],[Tổng giá trị]]))</f>
        <v>-2174369</v>
      </c>
      <c r="Q464" s="33">
        <f t="shared" si="168"/>
        <v>-2174369</v>
      </c>
      <c r="R464" s="7">
        <f>Table1[[#This Row],[Số còn phải thu ĐK]]+Table1[[#This Row],[Giá Trị HD sau CK]]-Table1[[#This Row],[Số tiền đã thu]]</f>
        <v>0</v>
      </c>
      <c r="S464" s="6">
        <f>IF(Table1[[#This Row],[Ngày hóa đơn]]&lt;&gt;"",Table1[[#This Row],[Ngày hóa đơn]],IF(Table1[[#This Row],[Ngày hạch toán]]&lt;&gt;"",Table1[[#This Row],[Ngày hạch toán]],""))</f>
        <v>46109</v>
      </c>
      <c r="T464" s="7"/>
      <c r="U464" s="6">
        <f>IF(Table1[[#This Row],[Ngày tính CN]]="","",S464+T464)</f>
        <v>46109</v>
      </c>
      <c r="V464" s="33">
        <f ca="1">IF(Table1[[#This Row],[Hạn thanh toán]]="","",IF((U464-NOW())&lt;0,0,(U464-NOW())))</f>
        <v>0</v>
      </c>
      <c r="W464" s="33"/>
      <c r="X464" s="33" t="str">
        <f t="shared" ca="1" si="169"/>
        <v/>
      </c>
      <c r="Y464" s="2" t="str">
        <f t="shared" si="170"/>
        <v>Đã thanh toán</v>
      </c>
      <c r="Z464" s="46">
        <f t="shared" si="166"/>
        <v>46109</v>
      </c>
      <c r="AA464" s="46">
        <f t="shared" si="167"/>
        <v>46112</v>
      </c>
      <c r="AD464" s="2" t="str">
        <f>VLOOKUP($A464,MA_KH!$A:$V,MA_KH!U$1,0)</f>
        <v>LOTTE</v>
      </c>
      <c r="AE464" s="2" t="str">
        <f>VLOOKUP($A464,MA_KH!$A:$V,MA_KH!V$1,0)</f>
        <v>CÔNG TY CỔ PHẦN TRUNG TÂM THƯƠNG MẠI LOTTE VIỆT NAM</v>
      </c>
      <c r="AF464" s="2" t="str">
        <f>VLOOKUP($A464,MA_KH!$A:$V,MA_KH!H$1,0)</f>
        <v>SG023</v>
      </c>
      <c r="AG464" s="96">
        <f>VALUE(Table1[[#This Row],[Số hóa đơn]])</f>
        <v>531</v>
      </c>
      <c r="AH464" s="94" t="e">
        <f>_xlfn.XLOOKUP(Table1[[#This Row],[Column1]],CTTT_Lotte!R:R,CTTT_Lotte!O:O)</f>
        <v>#N/A</v>
      </c>
    </row>
    <row r="465" spans="1:34" ht="25.5" customHeight="1" x14ac:dyDescent="0.2">
      <c r="A465" s="29" t="s">
        <v>10291</v>
      </c>
      <c r="B465" s="29" t="s">
        <v>511</v>
      </c>
      <c r="C465" s="35">
        <v>46109</v>
      </c>
      <c r="D465" s="29" t="s">
        <v>11419</v>
      </c>
      <c r="E465" s="35">
        <v>46109</v>
      </c>
      <c r="F465" s="29">
        <v>532</v>
      </c>
      <c r="G465" s="29" t="s">
        <v>11420</v>
      </c>
      <c r="H465" s="36">
        <v>2013305</v>
      </c>
      <c r="I465" s="59">
        <v>0</v>
      </c>
      <c r="J465" s="36">
        <v>161064</v>
      </c>
      <c r="K465" s="36">
        <v>2174369</v>
      </c>
      <c r="L465" s="7" t="s">
        <v>41</v>
      </c>
      <c r="M465" s="6">
        <v>46112</v>
      </c>
      <c r="O465" s="33">
        <f>IF(Table1[[#This Row],[Phân loại]]="Tồn đầu kỳ",Table1[[#This Row],[Tổng giá trị]],0)</f>
        <v>0</v>
      </c>
      <c r="P465" s="7">
        <f>IF(Table1[[#This Row],[Số còn phải thu ĐK]]&lt;&gt;0,0,IF(Table1[[#This Row],[Phân loại]]="Bán hàng",Table1[[#This Row],[Tổng giá trị]],-Table1[[#This Row],[Tổng giá trị]]))</f>
        <v>-2174369</v>
      </c>
      <c r="Q465" s="33">
        <f t="shared" si="168"/>
        <v>-2174369</v>
      </c>
      <c r="R465" s="7">
        <f>Table1[[#This Row],[Số còn phải thu ĐK]]+Table1[[#This Row],[Giá Trị HD sau CK]]-Table1[[#This Row],[Số tiền đã thu]]</f>
        <v>0</v>
      </c>
      <c r="S465" s="6">
        <f>IF(Table1[[#This Row],[Ngày hóa đơn]]&lt;&gt;"",Table1[[#This Row],[Ngày hóa đơn]],IF(Table1[[#This Row],[Ngày hạch toán]]&lt;&gt;"",Table1[[#This Row],[Ngày hạch toán]],""))</f>
        <v>46109</v>
      </c>
      <c r="T465" s="7"/>
      <c r="U465" s="6">
        <f>IF(Table1[[#This Row],[Ngày tính CN]]="","",S465+T465)</f>
        <v>46109</v>
      </c>
      <c r="V465" s="33">
        <f ca="1">IF(Table1[[#This Row],[Hạn thanh toán]]="","",IF((U465-NOW())&lt;0,0,(U465-NOW())))</f>
        <v>0</v>
      </c>
      <c r="W465" s="33"/>
      <c r="X465" s="33" t="str">
        <f t="shared" ca="1" si="169"/>
        <v/>
      </c>
      <c r="Y465" s="2" t="str">
        <f t="shared" si="170"/>
        <v>Đã thanh toán</v>
      </c>
      <c r="Z465" s="46">
        <f t="shared" si="166"/>
        <v>46109</v>
      </c>
      <c r="AA465" s="46">
        <f t="shared" si="167"/>
        <v>46112</v>
      </c>
      <c r="AD465" s="2" t="str">
        <f>VLOOKUP($A465,MA_KH!$A:$V,MA_KH!U$1,0)</f>
        <v>LOTTE</v>
      </c>
      <c r="AE465" s="2" t="str">
        <f>VLOOKUP($A465,MA_KH!$A:$V,MA_KH!V$1,0)</f>
        <v>CÔNG TY CỔ PHẦN TRUNG TÂM THƯƠNG MẠI LOTTE VIỆT NAM</v>
      </c>
      <c r="AF465" s="2" t="str">
        <f>VLOOKUP($A465,MA_KH!$A:$V,MA_KH!H$1,0)</f>
        <v>SG023</v>
      </c>
      <c r="AG465" s="96">
        <f>VALUE(Table1[[#This Row],[Số hóa đơn]])</f>
        <v>532</v>
      </c>
      <c r="AH465" s="94" t="e">
        <f>_xlfn.XLOOKUP(Table1[[#This Row],[Column1]],CTTT_Lotte!R:R,CTTT_Lotte!O:O)</f>
        <v>#N/A</v>
      </c>
    </row>
    <row r="466" spans="1:34" ht="25.5" customHeight="1" x14ac:dyDescent="0.2">
      <c r="A466" s="29" t="s">
        <v>10293</v>
      </c>
      <c r="B466" s="29" t="s">
        <v>621</v>
      </c>
      <c r="C466" s="35">
        <v>46109</v>
      </c>
      <c r="D466" s="29" t="s">
        <v>11421</v>
      </c>
      <c r="E466" s="35">
        <v>46109</v>
      </c>
      <c r="F466" s="29">
        <v>533</v>
      </c>
      <c r="G466" s="29" t="s">
        <v>11422</v>
      </c>
      <c r="H466" s="36">
        <v>559734</v>
      </c>
      <c r="I466" s="59">
        <v>0</v>
      </c>
      <c r="J466" s="36">
        <v>44779</v>
      </c>
      <c r="K466" s="36">
        <v>604513</v>
      </c>
      <c r="L466" s="7" t="s">
        <v>41</v>
      </c>
      <c r="O466" s="33">
        <f>IF(Table1[[#This Row],[Phân loại]]="Tồn đầu kỳ",Table1[[#This Row],[Tổng giá trị]],0)</f>
        <v>0</v>
      </c>
      <c r="P466" s="7">
        <f>IF(Table1[[#This Row],[Số còn phải thu ĐK]]&lt;&gt;0,0,IF(Table1[[#This Row],[Phân loại]]="Bán hàng",Table1[[#This Row],[Tổng giá trị]],-Table1[[#This Row],[Tổng giá trị]]))</f>
        <v>-604513</v>
      </c>
      <c r="Q466" s="33">
        <f t="shared" si="168"/>
        <v>0</v>
      </c>
      <c r="R466" s="7">
        <f>Table1[[#This Row],[Số còn phải thu ĐK]]+Table1[[#This Row],[Giá Trị HD sau CK]]-Table1[[#This Row],[Số tiền đã thu]]</f>
        <v>-604513</v>
      </c>
      <c r="S466" s="6">
        <f>IF(Table1[[#This Row],[Ngày hóa đơn]]&lt;&gt;"",Table1[[#This Row],[Ngày hóa đơn]],IF(Table1[[#This Row],[Ngày hạch toán]]&lt;&gt;"",Table1[[#This Row],[Ngày hạch toán]],""))</f>
        <v>46109</v>
      </c>
      <c r="T466" s="7"/>
      <c r="U466" s="6">
        <f>IF(Table1[[#This Row],[Ngày tính CN]]="","",S466+T466)</f>
        <v>46109</v>
      </c>
      <c r="V466" s="33">
        <f ca="1">IF(Table1[[#This Row],[Hạn thanh toán]]="","",IF((U466-NOW())&lt;0,0,(U466-NOW())))</f>
        <v>0</v>
      </c>
      <c r="W466" s="33"/>
      <c r="X466" s="33">
        <f t="shared" ca="1" si="169"/>
        <v>119.58894293981575</v>
      </c>
      <c r="Y466" s="2" t="str">
        <f t="shared" ca="1" si="170"/>
        <v>Nợ quá hạn từ 90 ngày đến 120 ngày</v>
      </c>
      <c r="Z466" s="46">
        <f t="shared" si="166"/>
        <v>46109</v>
      </c>
      <c r="AA466" s="46" t="str">
        <f t="shared" si="167"/>
        <v/>
      </c>
      <c r="AD466" s="2" t="str">
        <f>VLOOKUP($A466,MA_KH!$A:$V,MA_KH!U$1,0)</f>
        <v>LOTTE</v>
      </c>
      <c r="AE466" s="2" t="str">
        <f>VLOOKUP($A466,MA_KH!$A:$V,MA_KH!V$1,0)</f>
        <v>CÔNG TY CỔ PHẦN TRUNG TÂM THƯƠNG MẠI LOTTE VIỆT NAM</v>
      </c>
      <c r="AF466" s="2" t="str">
        <f>VLOOKUP($A466,MA_KH!$A:$V,MA_KH!H$1,0)</f>
        <v>SG009</v>
      </c>
      <c r="AG466" s="96">
        <f>VALUE(Table1[[#This Row],[Số hóa đơn]])</f>
        <v>533</v>
      </c>
      <c r="AH466" s="94" t="e">
        <f>_xlfn.XLOOKUP(Table1[[#This Row],[Column1]],CTTT_Lotte!R:R,CTTT_Lotte!O:O)</f>
        <v>#N/A</v>
      </c>
    </row>
    <row r="467" spans="1:34" ht="25.5" customHeight="1" x14ac:dyDescent="0.2">
      <c r="A467" s="29" t="s">
        <v>10293</v>
      </c>
      <c r="B467" s="29" t="s">
        <v>621</v>
      </c>
      <c r="C467" s="35">
        <v>46109</v>
      </c>
      <c r="D467" s="29" t="s">
        <v>11423</v>
      </c>
      <c r="E467" s="35">
        <v>46109</v>
      </c>
      <c r="F467" s="29">
        <v>534</v>
      </c>
      <c r="G467" s="29" t="s">
        <v>11424</v>
      </c>
      <c r="H467" s="36">
        <v>4187510</v>
      </c>
      <c r="I467" s="59">
        <v>0</v>
      </c>
      <c r="J467" s="36">
        <v>335001</v>
      </c>
      <c r="K467" s="36">
        <v>4522511</v>
      </c>
      <c r="L467" s="7" t="s">
        <v>41</v>
      </c>
      <c r="M467" s="6">
        <v>46112</v>
      </c>
      <c r="O467" s="33">
        <f>IF(Table1[[#This Row],[Phân loại]]="Tồn đầu kỳ",Table1[[#This Row],[Tổng giá trị]],0)</f>
        <v>0</v>
      </c>
      <c r="P467" s="7">
        <f>IF(Table1[[#This Row],[Số còn phải thu ĐK]]&lt;&gt;0,0,IF(Table1[[#This Row],[Phân loại]]="Bán hàng",Table1[[#This Row],[Tổng giá trị]],-Table1[[#This Row],[Tổng giá trị]]))</f>
        <v>-4522511</v>
      </c>
      <c r="Q467" s="33">
        <f t="shared" si="168"/>
        <v>-4522511</v>
      </c>
      <c r="R467" s="7">
        <f>Table1[[#This Row],[Số còn phải thu ĐK]]+Table1[[#This Row],[Giá Trị HD sau CK]]-Table1[[#This Row],[Số tiền đã thu]]</f>
        <v>0</v>
      </c>
      <c r="S467" s="6">
        <f>IF(Table1[[#This Row],[Ngày hóa đơn]]&lt;&gt;"",Table1[[#This Row],[Ngày hóa đơn]],IF(Table1[[#This Row],[Ngày hạch toán]]&lt;&gt;"",Table1[[#This Row],[Ngày hạch toán]],""))</f>
        <v>46109</v>
      </c>
      <c r="T467" s="7"/>
      <c r="U467" s="6">
        <f>IF(Table1[[#This Row],[Ngày tính CN]]="","",S467+T467)</f>
        <v>46109</v>
      </c>
      <c r="V467" s="33">
        <f ca="1">IF(Table1[[#This Row],[Hạn thanh toán]]="","",IF((U467-NOW())&lt;0,0,(U467-NOW())))</f>
        <v>0</v>
      </c>
      <c r="W467" s="33"/>
      <c r="X467" s="33" t="str">
        <f t="shared" ca="1" si="169"/>
        <v/>
      </c>
      <c r="Y467" s="2" t="str">
        <f t="shared" si="170"/>
        <v>Đã thanh toán</v>
      </c>
      <c r="Z467" s="46">
        <f t="shared" si="166"/>
        <v>46109</v>
      </c>
      <c r="AA467" s="46">
        <f t="shared" si="167"/>
        <v>46112</v>
      </c>
      <c r="AD467" s="2" t="str">
        <f>VLOOKUP($A467,MA_KH!$A:$V,MA_KH!U$1,0)</f>
        <v>LOTTE</v>
      </c>
      <c r="AE467" s="2" t="str">
        <f>VLOOKUP($A467,MA_KH!$A:$V,MA_KH!V$1,0)</f>
        <v>CÔNG TY CỔ PHẦN TRUNG TÂM THƯƠNG MẠI LOTTE VIỆT NAM</v>
      </c>
      <c r="AF467" s="2" t="str">
        <f>VLOOKUP($A467,MA_KH!$A:$V,MA_KH!H$1,0)</f>
        <v>SG009</v>
      </c>
      <c r="AG467" s="96">
        <f>VALUE(Table1[[#This Row],[Số hóa đơn]])</f>
        <v>534</v>
      </c>
      <c r="AH467" s="94" t="e">
        <f>_xlfn.XLOOKUP(Table1[[#This Row],[Column1]],CTTT_Lotte!R:R,CTTT_Lotte!O:O)</f>
        <v>#N/A</v>
      </c>
    </row>
    <row r="468" spans="1:34" ht="25.5" customHeight="1" x14ac:dyDescent="0.2">
      <c r="A468" s="29" t="s">
        <v>10288</v>
      </c>
      <c r="B468" s="29" t="s">
        <v>683</v>
      </c>
      <c r="C468" s="35">
        <v>46109</v>
      </c>
      <c r="D468" s="29" t="s">
        <v>11425</v>
      </c>
      <c r="E468" s="35">
        <v>46109</v>
      </c>
      <c r="F468" s="29">
        <v>528</v>
      </c>
      <c r="G468" s="29" t="s">
        <v>11426</v>
      </c>
      <c r="H468" s="36">
        <v>341182</v>
      </c>
      <c r="I468" s="59">
        <v>0</v>
      </c>
      <c r="J468" s="36">
        <v>27294</v>
      </c>
      <c r="K468" s="36">
        <v>368476</v>
      </c>
      <c r="L468" s="7" t="s">
        <v>41</v>
      </c>
      <c r="M468" s="6">
        <v>46092</v>
      </c>
      <c r="O468" s="33">
        <f>IF(Table1[[#This Row],[Phân loại]]="Tồn đầu kỳ",Table1[[#This Row],[Tổng giá trị]],0)</f>
        <v>0</v>
      </c>
      <c r="P468" s="7">
        <f>IF(Table1[[#This Row],[Số còn phải thu ĐK]]&lt;&gt;0,0,IF(Table1[[#This Row],[Phân loại]]="Bán hàng",Table1[[#This Row],[Tổng giá trị]],-Table1[[#This Row],[Tổng giá trị]]))</f>
        <v>-368476</v>
      </c>
      <c r="Q468" s="33">
        <f t="shared" si="168"/>
        <v>-368476</v>
      </c>
      <c r="R468" s="7">
        <f>Table1[[#This Row],[Số còn phải thu ĐK]]+Table1[[#This Row],[Giá Trị HD sau CK]]-Table1[[#This Row],[Số tiền đã thu]]</f>
        <v>0</v>
      </c>
      <c r="S468" s="6">
        <f>IF(Table1[[#This Row],[Ngày hóa đơn]]&lt;&gt;"",Table1[[#This Row],[Ngày hóa đơn]],IF(Table1[[#This Row],[Ngày hạch toán]]&lt;&gt;"",Table1[[#This Row],[Ngày hạch toán]],""))</f>
        <v>46109</v>
      </c>
      <c r="T468" s="7"/>
      <c r="U468" s="6">
        <f>IF(Table1[[#This Row],[Ngày tính CN]]="","",S468+T468)</f>
        <v>46109</v>
      </c>
      <c r="V468" s="33">
        <f ca="1">IF(Table1[[#This Row],[Hạn thanh toán]]="","",IF((U468-NOW())&lt;0,0,(U468-NOW())))</f>
        <v>0</v>
      </c>
      <c r="W468" s="33"/>
      <c r="X468" s="33" t="str">
        <f t="shared" ca="1" si="169"/>
        <v/>
      </c>
      <c r="Y468" s="2" t="str">
        <f t="shared" si="170"/>
        <v>Đã thanh toán</v>
      </c>
      <c r="Z468" s="46">
        <f t="shared" si="166"/>
        <v>46109</v>
      </c>
      <c r="AA468" s="46">
        <f t="shared" si="167"/>
        <v>46092</v>
      </c>
      <c r="AD468" s="2" t="str">
        <f>VLOOKUP($A468,MA_KH!$A:$V,MA_KH!U$1,0)</f>
        <v>LOTTE</v>
      </c>
      <c r="AE468" s="2" t="str">
        <f>VLOOKUP($A468,MA_KH!$A:$V,MA_KH!V$1,0)</f>
        <v>CÔNG TY CỔ PHẦN TRUNG TÂM THƯƠNG MẠI LOTTE VIỆT NAM</v>
      </c>
      <c r="AF468" s="2" t="str">
        <f>VLOOKUP($A468,MA_KH!$A:$V,MA_KH!H$1,0)</f>
        <v>SG011</v>
      </c>
      <c r="AG468" s="96">
        <f>VALUE(Table1[[#This Row],[Số hóa đơn]])</f>
        <v>528</v>
      </c>
      <c r="AH468" s="94" t="e">
        <f>_xlfn.XLOOKUP(Table1[[#This Row],[Column1]],CTTT_Lotte!R:R,CTTT_Lotte!O:O)</f>
        <v>#N/A</v>
      </c>
    </row>
    <row r="469" spans="1:34" ht="25.5" hidden="1" customHeight="1" x14ac:dyDescent="0.2">
      <c r="A469" s="29" t="s">
        <v>10295</v>
      </c>
      <c r="B469" s="29" t="s">
        <v>560</v>
      </c>
      <c r="C469" s="35">
        <v>46111</v>
      </c>
      <c r="D469" s="29" t="s">
        <v>11427</v>
      </c>
      <c r="E469" s="35">
        <v>46111</v>
      </c>
      <c r="F469" s="29">
        <v>23165</v>
      </c>
      <c r="G469" s="29" t="s">
        <v>11428</v>
      </c>
      <c r="H469" s="36">
        <v>1073435</v>
      </c>
      <c r="I469" s="59">
        <v>0</v>
      </c>
      <c r="J469" s="36">
        <v>85875</v>
      </c>
      <c r="K469" s="36">
        <v>1159310</v>
      </c>
      <c r="L469" s="7" t="s">
        <v>11004</v>
      </c>
      <c r="O469" s="33">
        <f>IF(Table1[[#This Row],[Phân loại]]="Tồn đầu kỳ",Table1[[#This Row],[Tổng giá trị]],0)</f>
        <v>0</v>
      </c>
      <c r="P469" s="7">
        <f>IF(Table1[[#This Row],[Số còn phải thu ĐK]]&lt;&gt;0,0,IF(Table1[[#This Row],[Phân loại]]="Bán hàng",Table1[[#This Row],[Tổng giá trị]],-Table1[[#This Row],[Tổng giá trị]]))</f>
        <v>1159310</v>
      </c>
      <c r="Q469" s="33">
        <f t="shared" si="168"/>
        <v>0</v>
      </c>
      <c r="R469" s="7">
        <f>Table1[[#This Row],[Số còn phải thu ĐK]]+Table1[[#This Row],[Giá Trị HD sau CK]]-Table1[[#This Row],[Số tiền đã thu]]</f>
        <v>1159310</v>
      </c>
      <c r="S469" s="6">
        <f>IF(Table1[[#This Row],[Ngày hóa đơn]]&lt;&gt;"",Table1[[#This Row],[Ngày hóa đơn]],IF(Table1[[#This Row],[Ngày hạch toán]]&lt;&gt;"",Table1[[#This Row],[Ngày hạch toán]],""))</f>
        <v>46111</v>
      </c>
      <c r="T469" s="7"/>
      <c r="U469" s="6">
        <f>IF(Table1[[#This Row],[Ngày tính CN]]="","",S469+T469)</f>
        <v>46111</v>
      </c>
      <c r="V469" s="33">
        <f ca="1">IF(Table1[[#This Row],[Hạn thanh toán]]="","",IF((U469-NOW())&lt;0,0,(U469-NOW())))</f>
        <v>0</v>
      </c>
      <c r="W469" s="33"/>
      <c r="X469" s="33">
        <f t="shared" ca="1" si="169"/>
        <v>117.58894293981575</v>
      </c>
      <c r="Y469" s="2" t="str">
        <f t="shared" ca="1" si="170"/>
        <v>Nợ quá hạn từ 90 ngày đến 120 ngày</v>
      </c>
      <c r="Z469" s="46">
        <f t="shared" si="166"/>
        <v>46111</v>
      </c>
      <c r="AA469" s="46" t="str">
        <f t="shared" si="167"/>
        <v/>
      </c>
      <c r="AD469" s="2" t="str">
        <f>VLOOKUP($A469,MA_KH!$A:$V,MA_KH!U$1,0)</f>
        <v>LOTTE</v>
      </c>
      <c r="AE469" s="2" t="str">
        <f>VLOOKUP($A469,MA_KH!$A:$V,MA_KH!V$1,0)</f>
        <v>CÔNG TY CỔ PHẦN TRUNG TÂM THƯƠNG MẠI LOTTE VIỆT NAM</v>
      </c>
      <c r="AF469" s="2" t="str">
        <f>VLOOKUP($A469,MA_KH!$A:$V,MA_KH!H$1,0)</f>
        <v>HN008</v>
      </c>
      <c r="AG469" s="96">
        <f>VALUE(Table1[[#This Row],[Số hóa đơn]])</f>
        <v>23165</v>
      </c>
      <c r="AH469" s="94">
        <f>_xlfn.XLOOKUP(Table1[[#This Row],[Column1]],CTTT_Lotte!R:R,CTTT_Lotte!O:O)</f>
        <v>46153</v>
      </c>
    </row>
    <row r="470" spans="1:34" ht="25.5" customHeight="1" x14ac:dyDescent="0.2">
      <c r="A470" s="29" t="s">
        <v>10291</v>
      </c>
      <c r="B470" s="29" t="s">
        <v>511</v>
      </c>
      <c r="C470" s="38">
        <v>46112</v>
      </c>
      <c r="D470" s="37" t="s">
        <v>11444</v>
      </c>
      <c r="E470" s="38">
        <v>46112</v>
      </c>
      <c r="F470" s="37">
        <v>547</v>
      </c>
      <c r="G470" s="37" t="s">
        <v>11445</v>
      </c>
      <c r="H470" s="39">
        <v>746312</v>
      </c>
      <c r="I470" s="59">
        <v>0</v>
      </c>
      <c r="J470" s="39">
        <v>59705</v>
      </c>
      <c r="K470" s="39">
        <v>806017</v>
      </c>
      <c r="L470" s="7" t="s">
        <v>41</v>
      </c>
      <c r="O470" s="33">
        <f>IF(Table1[[#This Row],[Phân loại]]="Tồn đầu kỳ",Table1[[#This Row],[Tổng giá trị]],0)</f>
        <v>0</v>
      </c>
      <c r="P470" s="7">
        <f>IF(Table1[[#This Row],[Số còn phải thu ĐK]]&lt;&gt;0,0,IF(Table1[[#This Row],[Phân loại]]="Bán hàng",Table1[[#This Row],[Tổng giá trị]],-Table1[[#This Row],[Tổng giá trị]]))</f>
        <v>-806017</v>
      </c>
      <c r="Q470" s="33">
        <f>IF(M470&lt;&gt;"",IF(O470&lt;&gt;0,O470,P470),0)</f>
        <v>0</v>
      </c>
      <c r="R470" s="7">
        <f>Table1[[#This Row],[Số còn phải thu ĐK]]+Table1[[#This Row],[Giá Trị HD sau CK]]-Table1[[#This Row],[Số tiền đã thu]]</f>
        <v>-806017</v>
      </c>
      <c r="S470" s="6">
        <f>IF(Table1[[#This Row],[Ngày hóa đơn]]&lt;&gt;"",Table1[[#This Row],[Ngày hóa đơn]],IF(Table1[[#This Row],[Ngày hạch toán]]&lt;&gt;"",Table1[[#This Row],[Ngày hạch toán]],""))</f>
        <v>46112</v>
      </c>
      <c r="T470" s="7"/>
      <c r="U470" s="6">
        <f>IF(Table1[[#This Row],[Ngày tính CN]]="","",S470+T470)</f>
        <v>46112</v>
      </c>
      <c r="V470" s="33">
        <f ca="1">IF(Table1[[#This Row],[Hạn thanh toán]]="","",IF((U470-NOW())&lt;0,0,(U470-NOW())))</f>
        <v>0</v>
      </c>
      <c r="W470" s="33"/>
      <c r="X470" s="33">
        <f ca="1">IF(OR(U470="",R470=0),"",IF((U470-NOW())&lt;0,-(U470-NOW()),0))</f>
        <v>116.58894293981575</v>
      </c>
      <c r="Y470" s="2" t="str">
        <f ca="1">IF(R470=0,"Đã thanh toán",IF(X470="","",IF(X470&lt;=0,"Chưa đến hạn thanh toán",IF(X470&lt;=30,"Nợ quá hạn 30 ngày",IF(X470&lt;=60,"Nợ quá hạn từ 30 ngày đến 60 ngày",IF(X470&lt;=90,"Nợ quá hạn từ 60 ngày đến 90 ngày",IF(X470&lt;=120,"Nợ quá hạn từ 90 ngày đến 120 ngày","Nợ quá hạn hơn 120 ngày có khả năng mất thanh toán")))))))</f>
        <v>Nợ quá hạn từ 90 ngày đến 120 ngày</v>
      </c>
      <c r="Z470" s="46">
        <f t="shared" si="166"/>
        <v>46112</v>
      </c>
      <c r="AA470" s="46" t="str">
        <f t="shared" si="167"/>
        <v/>
      </c>
      <c r="AD470" s="2" t="str">
        <f>VLOOKUP($A470,MA_KH!$A:$V,MA_KH!U$1,0)</f>
        <v>LOTTE</v>
      </c>
      <c r="AE470" s="2" t="str">
        <f>VLOOKUP($A470,MA_KH!$A:$V,MA_KH!V$1,0)</f>
        <v>CÔNG TY CỔ PHẦN TRUNG TÂM THƯƠNG MẠI LOTTE VIỆT NAM</v>
      </c>
      <c r="AF470" s="2" t="str">
        <f>VLOOKUP($A470,MA_KH!$A:$V,MA_KH!H$1,0)</f>
        <v>SG023</v>
      </c>
      <c r="AG470" s="96">
        <f>VALUE(Table1[[#This Row],[Số hóa đơn]])</f>
        <v>547</v>
      </c>
      <c r="AH470" s="94" t="e">
        <f>_xlfn.XLOOKUP(Table1[[#This Row],[Column1]],CTTT_Lotte!R:R,CTTT_Lotte!O:O)</f>
        <v>#N/A</v>
      </c>
    </row>
    <row r="471" spans="1:34" ht="25.5" hidden="1" customHeight="1" x14ac:dyDescent="0.2">
      <c r="A471" s="37" t="s">
        <v>10292</v>
      </c>
      <c r="B471" s="37" t="s">
        <v>781</v>
      </c>
      <c r="C471" s="38">
        <v>46112</v>
      </c>
      <c r="D471" s="37" t="s">
        <v>11429</v>
      </c>
      <c r="E471" s="38">
        <v>46112</v>
      </c>
      <c r="F471" s="37">
        <v>23234</v>
      </c>
      <c r="G471" s="37" t="s">
        <v>11430</v>
      </c>
      <c r="H471" s="39">
        <v>1073435</v>
      </c>
      <c r="I471" s="59">
        <v>0</v>
      </c>
      <c r="J471" s="39">
        <v>85875</v>
      </c>
      <c r="K471" s="39">
        <v>1159310</v>
      </c>
      <c r="L471" s="7" t="s">
        <v>11004</v>
      </c>
      <c r="O471" s="33">
        <f>IF(Table1[[#This Row],[Phân loại]]="Tồn đầu kỳ",Table1[[#This Row],[Tổng giá trị]],0)</f>
        <v>0</v>
      </c>
      <c r="P471" s="7">
        <f>IF(Table1[[#This Row],[Số còn phải thu ĐK]]&lt;&gt;0,0,IF(Table1[[#This Row],[Phân loại]]="Bán hàng",Table1[[#This Row],[Tổng giá trị]],-Table1[[#This Row],[Tổng giá trị]]))</f>
        <v>1159310</v>
      </c>
      <c r="Q471" s="33">
        <f t="shared" si="168"/>
        <v>0</v>
      </c>
      <c r="R471" s="7">
        <f>Table1[[#This Row],[Số còn phải thu ĐK]]+Table1[[#This Row],[Giá Trị HD sau CK]]-Table1[[#This Row],[Số tiền đã thu]]</f>
        <v>1159310</v>
      </c>
      <c r="S471" s="6">
        <f>IF(Table1[[#This Row],[Ngày hóa đơn]]&lt;&gt;"",Table1[[#This Row],[Ngày hóa đơn]],IF(Table1[[#This Row],[Ngày hạch toán]]&lt;&gt;"",Table1[[#This Row],[Ngày hạch toán]],""))</f>
        <v>46112</v>
      </c>
      <c r="T471" s="7"/>
      <c r="U471" s="6">
        <f>IF(Table1[[#This Row],[Ngày tính CN]]="","",S471+T471)</f>
        <v>46112</v>
      </c>
      <c r="V471" s="33">
        <f ca="1">IF(Table1[[#This Row],[Hạn thanh toán]]="","",IF((U471-NOW())&lt;0,0,(U471-NOW())))</f>
        <v>0</v>
      </c>
      <c r="W471" s="33"/>
      <c r="X471" s="33">
        <f t="shared" ca="1" si="169"/>
        <v>116.58894293981575</v>
      </c>
      <c r="Y471" s="2" t="str">
        <f t="shared" ca="1" si="170"/>
        <v>Nợ quá hạn từ 90 ngày đến 120 ngày</v>
      </c>
      <c r="Z471" s="46">
        <f t="shared" si="166"/>
        <v>46112</v>
      </c>
      <c r="AA471" s="46" t="str">
        <f t="shared" si="167"/>
        <v/>
      </c>
      <c r="AD471" s="2" t="str">
        <f>VLOOKUP($A471,MA_KH!$A:$V,MA_KH!U$1,0)</f>
        <v>LOTTE</v>
      </c>
      <c r="AE471" s="2" t="str">
        <f>VLOOKUP($A471,MA_KH!$A:$V,MA_KH!V$1,0)</f>
        <v>CÔNG TY CỔ PHẦN TRUNG TÂM THƯƠNG MẠI LOTTE VIỆT NAM</v>
      </c>
      <c r="AF471" s="2" t="str">
        <f>VLOOKUP($A471,MA_KH!$A:$V,MA_KH!H$1,0)</f>
        <v>SG023</v>
      </c>
      <c r="AG471" s="96">
        <f>VALUE(Table1[[#This Row],[Số hóa đơn]])</f>
        <v>23234</v>
      </c>
      <c r="AH471" s="94">
        <f>_xlfn.XLOOKUP(Table1[[#This Row],[Column1]],CTTT_Lotte!R:R,CTTT_Lotte!O:O)</f>
        <v>46153</v>
      </c>
    </row>
    <row r="472" spans="1:34" ht="25.5" hidden="1" customHeight="1" x14ac:dyDescent="0.2">
      <c r="A472" s="37" t="s">
        <v>10293</v>
      </c>
      <c r="B472" s="37" t="s">
        <v>11671</v>
      </c>
      <c r="C472" s="38">
        <v>46080</v>
      </c>
      <c r="D472" s="37"/>
      <c r="E472" s="38">
        <v>46080</v>
      </c>
      <c r="F472" s="37"/>
      <c r="G472" s="37" t="s">
        <v>11974</v>
      </c>
      <c r="H472" s="63"/>
      <c r="J472" s="63"/>
      <c r="K472" s="63">
        <v>1561709</v>
      </c>
      <c r="L472" s="64" t="s">
        <v>11005</v>
      </c>
      <c r="N472" s="64"/>
      <c r="O472" s="33">
        <f>IF(Table1[[#This Row],[Phân loại]]="Tồn đầu kỳ",Table1[[#This Row],[Tổng giá trị]],0)</f>
        <v>0</v>
      </c>
      <c r="P472" s="64">
        <f>IF(Table1[[#This Row],[Số còn phải thu ĐK]]&lt;&gt;0,0,IF(Table1[[#This Row],[Phân loại]]="Bán hàng",Table1[[#This Row],[Tổng giá trị]],-Table1[[#This Row],[Tổng giá trị]]))</f>
        <v>-1561709</v>
      </c>
      <c r="Q472" s="33">
        <f>IF(M472&lt;&gt;"",IF(O472&lt;&gt;0,O472,P472),0)</f>
        <v>0</v>
      </c>
      <c r="R472" s="64">
        <f>Table1[[#This Row],[Số còn phải thu ĐK]]+Table1[[#This Row],[Giá Trị HD sau CK]]-Table1[[#This Row],[Số tiền đã thu]]</f>
        <v>-1561709</v>
      </c>
      <c r="S472" s="6">
        <f>IF(Table1[[#This Row],[Ngày hóa đơn]]&lt;&gt;"",Table1[[#This Row],[Ngày hóa đơn]],IF(Table1[[#This Row],[Ngày hạch toán]]&lt;&gt;"",Table1[[#This Row],[Ngày hạch toán]],""))</f>
        <v>46080</v>
      </c>
      <c r="T472" s="7"/>
      <c r="U472" s="6">
        <f>IF(Table1[[#This Row],[Ngày tính CN]]="","",S472+T472)</f>
        <v>46080</v>
      </c>
      <c r="V472" s="33">
        <f ca="1">IF(Table1[[#This Row],[Hạn thanh toán]]="","",IF((U472-NOW())&lt;0,0,(U472-NOW())))</f>
        <v>0</v>
      </c>
      <c r="W472" s="33"/>
      <c r="X472" s="33">
        <f ca="1">IF(OR(U472="",R472=0),"",IF((U472-NOW())&lt;0,-(U472-NOW()),0))</f>
        <v>148.58894293981575</v>
      </c>
      <c r="Y472" s="2" t="str">
        <f ca="1">IF(R472=0,"Đã thanh toán",IF(X472="","",IF(X472&lt;=0,"Chưa đến hạn thanh toán",IF(X472&lt;=30,"Nợ quá hạn 30 ngày",IF(X472&lt;=60,"Nợ quá hạn từ 30 ngày đến 60 ngày",IF(X472&lt;=90,"Nợ quá hạn từ 60 ngày đến 90 ngày",IF(X472&lt;=120,"Nợ quá hạn từ 90 ngày đến 120 ngày","Nợ quá hạn hơn 120 ngày có khả năng mất thanh toán")))))))</f>
        <v>Nợ quá hạn hơn 120 ngày có khả năng mất thanh toán</v>
      </c>
      <c r="Z472" s="46">
        <f>IF(S472="","",S472)</f>
        <v>46080</v>
      </c>
      <c r="AA472" s="46" t="str">
        <f>IF(M472="","",M472)</f>
        <v/>
      </c>
      <c r="AD472" s="2" t="str">
        <f>VLOOKUP($A472,MA_KH!$A:$V,MA_KH!U$1,0)</f>
        <v>LOTTE</v>
      </c>
      <c r="AE472" s="2" t="str">
        <f>VLOOKUP($A472,MA_KH!$A:$V,MA_KH!V$1,0)</f>
        <v>CÔNG TY CỔ PHẦN TRUNG TÂM THƯƠNG MẠI LOTTE VIỆT NAM</v>
      </c>
      <c r="AF472" s="2" t="str">
        <f>VLOOKUP($A472,MA_KH!$A:$V,MA_KH!H$1,0)</f>
        <v>SG009</v>
      </c>
      <c r="AG472" s="96">
        <f>VALUE(Table1[[#This Row],[Số hóa đơn]])</f>
        <v>0</v>
      </c>
      <c r="AH472" s="94">
        <f>_xlfn.XLOOKUP(Table1[[#This Row],[Column1]],CTTT_Lotte!R:R,CTTT_Lotte!O:O)</f>
        <v>46034</v>
      </c>
    </row>
    <row r="473" spans="1:34" ht="25.5" hidden="1" customHeight="1" x14ac:dyDescent="0.2">
      <c r="A473" s="37" t="s">
        <v>10293</v>
      </c>
      <c r="B473" s="37" t="s">
        <v>11671</v>
      </c>
      <c r="C473" s="38">
        <v>46111</v>
      </c>
      <c r="D473" s="37"/>
      <c r="E473" s="38">
        <v>46111</v>
      </c>
      <c r="F473" s="37"/>
      <c r="G473" s="37" t="s">
        <v>11975</v>
      </c>
      <c r="H473" s="63"/>
      <c r="J473" s="63"/>
      <c r="K473" s="63">
        <v>182633</v>
      </c>
      <c r="L473" s="64" t="s">
        <v>11005</v>
      </c>
      <c r="N473" s="64"/>
      <c r="O473" s="33">
        <f>IF(Table1[[#This Row],[Phân loại]]="Tồn đầu kỳ",Table1[[#This Row],[Tổng giá trị]],0)</f>
        <v>0</v>
      </c>
      <c r="P473" s="64">
        <f>IF(Table1[[#This Row],[Số còn phải thu ĐK]]&lt;&gt;0,0,IF(Table1[[#This Row],[Phân loại]]="Bán hàng",Table1[[#This Row],[Tổng giá trị]],-Table1[[#This Row],[Tổng giá trị]]))</f>
        <v>-182633</v>
      </c>
      <c r="Q473" s="33">
        <f>IF(M473&lt;&gt;"",IF(O473&lt;&gt;0,O473,P473),0)</f>
        <v>0</v>
      </c>
      <c r="R473" s="64">
        <f>Table1[[#This Row],[Số còn phải thu ĐK]]+Table1[[#This Row],[Giá Trị HD sau CK]]-Table1[[#This Row],[Số tiền đã thu]]</f>
        <v>-182633</v>
      </c>
      <c r="S473" s="6">
        <f>IF(Table1[[#This Row],[Ngày hóa đơn]]&lt;&gt;"",Table1[[#This Row],[Ngày hóa đơn]],IF(Table1[[#This Row],[Ngày hạch toán]]&lt;&gt;"",Table1[[#This Row],[Ngày hạch toán]],""))</f>
        <v>46111</v>
      </c>
      <c r="T473" s="7"/>
      <c r="U473" s="6">
        <f>IF(Table1[[#This Row],[Ngày tính CN]]="","",S473+T473)</f>
        <v>46111</v>
      </c>
      <c r="V473" s="33">
        <f ca="1">IF(Table1[[#This Row],[Hạn thanh toán]]="","",IF((U473-NOW())&lt;0,0,(U473-NOW())))</f>
        <v>0</v>
      </c>
      <c r="W473" s="33"/>
      <c r="X473" s="33">
        <f ca="1">IF(OR(U473="",R473=0),"",IF((U473-NOW())&lt;0,-(U473-NOW()),0))</f>
        <v>117.58894293981575</v>
      </c>
      <c r="Y473" s="2" t="str">
        <f ca="1">IF(R473=0,"Đã thanh toán",IF(X473="","",IF(X473&lt;=0,"Chưa đến hạn thanh toán",IF(X473&lt;=30,"Nợ quá hạn 30 ngày",IF(X473&lt;=60,"Nợ quá hạn từ 30 ngày đến 60 ngày",IF(X473&lt;=90,"Nợ quá hạn từ 60 ngày đến 90 ngày",IF(X473&lt;=120,"Nợ quá hạn từ 90 ngày đến 120 ngày","Nợ quá hạn hơn 120 ngày có khả năng mất thanh toán")))))))</f>
        <v>Nợ quá hạn từ 90 ngày đến 120 ngày</v>
      </c>
      <c r="Z473" s="46">
        <f>IF(S473="","",S473)</f>
        <v>46111</v>
      </c>
      <c r="AA473" s="46" t="str">
        <f>IF(M473="","",M473)</f>
        <v/>
      </c>
      <c r="AD473" s="2" t="str">
        <f>VLOOKUP($A473,MA_KH!$A:$V,MA_KH!U$1,0)</f>
        <v>LOTTE</v>
      </c>
      <c r="AE473" s="2" t="str">
        <f>VLOOKUP($A473,MA_KH!$A:$V,MA_KH!V$1,0)</f>
        <v>CÔNG TY CỔ PHẦN TRUNG TÂM THƯƠNG MẠI LOTTE VIỆT NAM</v>
      </c>
      <c r="AF473" s="2" t="str">
        <f>VLOOKUP($A473,MA_KH!$A:$V,MA_KH!H$1,0)</f>
        <v>SG009</v>
      </c>
      <c r="AG473" s="96">
        <f>VALUE(Table1[[#This Row],[Số hóa đơn]])</f>
        <v>0</v>
      </c>
      <c r="AH473" s="94">
        <f>_xlfn.XLOOKUP(Table1[[#This Row],[Column1]],CTTT_Lotte!R:R,CTTT_Lotte!O:O)</f>
        <v>46034</v>
      </c>
    </row>
    <row r="474" spans="1:34" ht="25.5" hidden="1" customHeight="1" x14ac:dyDescent="0.2">
      <c r="A474" s="88" t="s">
        <v>10293</v>
      </c>
      <c r="B474" s="88" t="s">
        <v>621</v>
      </c>
      <c r="C474" s="89">
        <v>46113</v>
      </c>
      <c r="D474" s="88" t="s">
        <v>11594</v>
      </c>
      <c r="E474" s="89">
        <v>46113</v>
      </c>
      <c r="F474" s="88" t="s">
        <v>11595</v>
      </c>
      <c r="G474" s="88" t="s">
        <v>11670</v>
      </c>
      <c r="H474" s="90">
        <v>956210</v>
      </c>
      <c r="I474" s="92">
        <v>0</v>
      </c>
      <c r="J474" s="90">
        <v>76497</v>
      </c>
      <c r="K474" s="90">
        <v>1032707</v>
      </c>
      <c r="L474" s="93" t="s">
        <v>11004</v>
      </c>
      <c r="M474" s="94"/>
      <c r="N474" s="93"/>
      <c r="O474" s="67">
        <f>IF(Table1[[#This Row],[Phân loại]]="Tồn đầu kỳ",Table1[[#This Row],[Tổng giá trị]],0)</f>
        <v>0</v>
      </c>
      <c r="P474" s="93">
        <f>IF(Table1[[#This Row],[Số còn phải thu ĐK]]&lt;&gt;0,0,IF(Table1[[#This Row],[Phân loại]]="Bán hàng",Table1[[#This Row],[Tổng giá trị]],-Table1[[#This Row],[Tổng giá trị]]))</f>
        <v>1032707</v>
      </c>
      <c r="Q474" s="67">
        <f t="shared" ref="Q474:Q476" si="171">IF(M474&lt;&gt;"",IF(O474&lt;&gt;0,O474,P474),0)</f>
        <v>0</v>
      </c>
      <c r="R474" s="93">
        <f>Table1[[#This Row],[Số còn phải thu ĐK]]+Table1[[#This Row],[Giá Trị HD sau CK]]-Table1[[#This Row],[Số tiền đã thu]]</f>
        <v>1032707</v>
      </c>
      <c r="S474" s="94">
        <f>IF(Table1[[#This Row],[Ngày hóa đơn]]&lt;&gt;"",Table1[[#This Row],[Ngày hóa đơn]],IF(Table1[[#This Row],[Ngày hạch toán]]&lt;&gt;"",Table1[[#This Row],[Ngày hạch toán]],""))</f>
        <v>46113</v>
      </c>
      <c r="T474" s="95"/>
      <c r="U474" s="94">
        <f>IF(Table1[[#This Row],[Ngày tính CN]]="","",S474+T474)</f>
        <v>46113</v>
      </c>
      <c r="V474" s="67">
        <f ca="1">IF(Table1[[#This Row],[Hạn thanh toán]]="","",IF((U474-NOW())&lt;0,0,(U474-NOW())))</f>
        <v>0</v>
      </c>
      <c r="W474" s="67"/>
      <c r="X474" s="67">
        <f t="shared" ref="X474:X476" ca="1" si="172">IF(OR(U474="",R474=0),"",IF((U474-NOW())&lt;0,-(U474-NOW()),0))</f>
        <v>115.58894247685384</v>
      </c>
      <c r="Y474" s="96" t="str">
        <f t="shared" ref="Y474:Y476" ca="1" si="173">IF(R474=0,"Đã thanh toán",IF(X474="","",IF(X474&lt;=0,"Chưa đến hạn thanh toán",IF(X474&lt;=30,"Nợ quá hạn 30 ngày",IF(X474&lt;=60,"Nợ quá hạn từ 30 ngày đến 60 ngày",IF(X474&lt;=90,"Nợ quá hạn từ 60 ngày đến 90 ngày",IF(X474&lt;=120,"Nợ quá hạn từ 90 ngày đến 120 ngày","Nợ quá hạn hơn 120 ngày có khả năng mất thanh toán")))))))</f>
        <v>Nợ quá hạn từ 90 ngày đến 120 ngày</v>
      </c>
      <c r="Z474" s="97">
        <f t="shared" ref="Z474:Z476" si="174">IF(S474="","",S474)</f>
        <v>46113</v>
      </c>
      <c r="AA474" s="97" t="str">
        <f t="shared" ref="AA474:AA476" si="175">IF(M474="","",M474)</f>
        <v/>
      </c>
      <c r="AB474" s="98"/>
      <c r="AC474" s="96"/>
      <c r="AD474" s="96" t="str">
        <f>VLOOKUP($A474,MA_KH!$A:$V,MA_KH!U$1,0)</f>
        <v>LOTTE</v>
      </c>
      <c r="AE474" s="96" t="str">
        <f>VLOOKUP($A474,MA_KH!$A:$V,MA_KH!V$1,0)</f>
        <v>CÔNG TY CỔ PHẦN TRUNG TÂM THƯƠNG MẠI LOTTE VIỆT NAM</v>
      </c>
      <c r="AF474" s="96" t="str">
        <f>VLOOKUP($A474,MA_KH!$A:$V,MA_KH!H$1,0)</f>
        <v>SG009</v>
      </c>
      <c r="AG474" s="96">
        <f>VALUE(Table1[[#This Row],[Số hóa đơn]])</f>
        <v>24261</v>
      </c>
      <c r="AH474" s="94">
        <f>_xlfn.XLOOKUP(Table1[[#This Row],[Column1]],CTTT_Lotte!R:R,CTTT_Lotte!O:O)</f>
        <v>46171</v>
      </c>
    </row>
    <row r="475" spans="1:34" ht="25.5" hidden="1" customHeight="1" x14ac:dyDescent="0.2">
      <c r="A475" s="88" t="s">
        <v>10293</v>
      </c>
      <c r="B475" s="88" t="s">
        <v>621</v>
      </c>
      <c r="C475" s="89">
        <v>46113</v>
      </c>
      <c r="D475" s="88" t="s">
        <v>11592</v>
      </c>
      <c r="E475" s="89">
        <v>46113</v>
      </c>
      <c r="F475" s="88" t="s">
        <v>11593</v>
      </c>
      <c r="G475" s="88" t="s">
        <v>11669</v>
      </c>
      <c r="H475" s="90">
        <v>1190660</v>
      </c>
      <c r="I475" s="92">
        <v>0</v>
      </c>
      <c r="J475" s="90">
        <v>95253</v>
      </c>
      <c r="K475" s="90">
        <v>1285913</v>
      </c>
      <c r="L475" s="93" t="s">
        <v>11004</v>
      </c>
      <c r="M475" s="94"/>
      <c r="N475" s="93"/>
      <c r="O475" s="67">
        <f>IF(Table1[[#This Row],[Phân loại]]="Tồn đầu kỳ",Table1[[#This Row],[Tổng giá trị]],0)</f>
        <v>0</v>
      </c>
      <c r="P475" s="93">
        <f>IF(Table1[[#This Row],[Số còn phải thu ĐK]]&lt;&gt;0,0,IF(Table1[[#This Row],[Phân loại]]="Bán hàng",Table1[[#This Row],[Tổng giá trị]],-Table1[[#This Row],[Tổng giá trị]]))</f>
        <v>1285913</v>
      </c>
      <c r="Q475" s="67">
        <f t="shared" si="171"/>
        <v>0</v>
      </c>
      <c r="R475" s="93">
        <f>Table1[[#This Row],[Số còn phải thu ĐK]]+Table1[[#This Row],[Giá Trị HD sau CK]]-Table1[[#This Row],[Số tiền đã thu]]</f>
        <v>1285913</v>
      </c>
      <c r="S475" s="94">
        <f>IF(Table1[[#This Row],[Ngày hóa đơn]]&lt;&gt;"",Table1[[#This Row],[Ngày hóa đơn]],IF(Table1[[#This Row],[Ngày hạch toán]]&lt;&gt;"",Table1[[#This Row],[Ngày hạch toán]],""))</f>
        <v>46113</v>
      </c>
      <c r="T475" s="95"/>
      <c r="U475" s="94">
        <f>IF(Table1[[#This Row],[Ngày tính CN]]="","",S475+T475)</f>
        <v>46113</v>
      </c>
      <c r="V475" s="67">
        <f ca="1">IF(Table1[[#This Row],[Hạn thanh toán]]="","",IF((U475-NOW())&lt;0,0,(U475-NOW())))</f>
        <v>0</v>
      </c>
      <c r="W475" s="67"/>
      <c r="X475" s="67">
        <f t="shared" ca="1" si="172"/>
        <v>115.58894293981575</v>
      </c>
      <c r="Y475" s="96" t="str">
        <f t="shared" ca="1" si="173"/>
        <v>Nợ quá hạn từ 90 ngày đến 120 ngày</v>
      </c>
      <c r="Z475" s="97">
        <f t="shared" si="174"/>
        <v>46113</v>
      </c>
      <c r="AA475" s="97" t="str">
        <f t="shared" si="175"/>
        <v/>
      </c>
      <c r="AB475" s="98"/>
      <c r="AC475" s="96"/>
      <c r="AD475" s="96" t="str">
        <f>VLOOKUP($A475,MA_KH!$A:$V,MA_KH!U$1,0)</f>
        <v>LOTTE</v>
      </c>
      <c r="AE475" s="96" t="str">
        <f>VLOOKUP($A475,MA_KH!$A:$V,MA_KH!V$1,0)</f>
        <v>CÔNG TY CỔ PHẦN TRUNG TÂM THƯƠNG MẠI LOTTE VIỆT NAM</v>
      </c>
      <c r="AF475" s="96" t="str">
        <f>VLOOKUP($A475,MA_KH!$A:$V,MA_KH!H$1,0)</f>
        <v>SG009</v>
      </c>
      <c r="AG475" s="96">
        <f>VALUE(Table1[[#This Row],[Số hóa đơn]])</f>
        <v>24262</v>
      </c>
      <c r="AH475" s="94">
        <f>_xlfn.XLOOKUP(Table1[[#This Row],[Column1]],CTTT_Lotte!R:R,CTTT_Lotte!O:O)</f>
        <v>46171</v>
      </c>
    </row>
    <row r="476" spans="1:34" ht="25.5" hidden="1" customHeight="1" x14ac:dyDescent="0.2">
      <c r="A476" s="65" t="s">
        <v>10293</v>
      </c>
      <c r="B476" s="65" t="s">
        <v>621</v>
      </c>
      <c r="C476" s="66">
        <v>46113</v>
      </c>
      <c r="D476" s="65" t="s">
        <v>11590</v>
      </c>
      <c r="E476" s="66">
        <v>46113</v>
      </c>
      <c r="F476" s="65" t="s">
        <v>11591</v>
      </c>
      <c r="G476" s="65" t="s">
        <v>11668</v>
      </c>
      <c r="H476" s="91">
        <v>2144100</v>
      </c>
      <c r="I476" s="92">
        <v>0</v>
      </c>
      <c r="J476" s="91">
        <v>171528</v>
      </c>
      <c r="K476" s="91">
        <v>2315628</v>
      </c>
      <c r="L476" s="93" t="s">
        <v>11004</v>
      </c>
      <c r="M476" s="94"/>
      <c r="N476" s="93"/>
      <c r="O476" s="67">
        <f>IF(Table1[[#This Row],[Phân loại]]="Tồn đầu kỳ",Table1[[#This Row],[Tổng giá trị]],0)</f>
        <v>0</v>
      </c>
      <c r="P476" s="93">
        <f>IF(Table1[[#This Row],[Số còn phải thu ĐK]]&lt;&gt;0,0,IF(Table1[[#This Row],[Phân loại]]="Bán hàng",Table1[[#This Row],[Tổng giá trị]],-Table1[[#This Row],[Tổng giá trị]]))</f>
        <v>2315628</v>
      </c>
      <c r="Q476" s="67">
        <f t="shared" si="171"/>
        <v>0</v>
      </c>
      <c r="R476" s="93">
        <f>Table1[[#This Row],[Số còn phải thu ĐK]]+Table1[[#This Row],[Giá Trị HD sau CK]]-Table1[[#This Row],[Số tiền đã thu]]</f>
        <v>2315628</v>
      </c>
      <c r="S476" s="94">
        <f>IF(Table1[[#This Row],[Ngày hóa đơn]]&lt;&gt;"",Table1[[#This Row],[Ngày hóa đơn]],IF(Table1[[#This Row],[Ngày hạch toán]]&lt;&gt;"",Table1[[#This Row],[Ngày hạch toán]],""))</f>
        <v>46113</v>
      </c>
      <c r="T476" s="95"/>
      <c r="U476" s="94">
        <f>IF(Table1[[#This Row],[Ngày tính CN]]="","",S476+T476)</f>
        <v>46113</v>
      </c>
      <c r="V476" s="67">
        <f ca="1">IF(Table1[[#This Row],[Hạn thanh toán]]="","",IF((U476-NOW())&lt;0,0,(U476-NOW())))</f>
        <v>0</v>
      </c>
      <c r="W476" s="67"/>
      <c r="X476" s="67">
        <f t="shared" ca="1" si="172"/>
        <v>115.58894247685384</v>
      </c>
      <c r="Y476" s="96" t="str">
        <f t="shared" ca="1" si="173"/>
        <v>Nợ quá hạn từ 90 ngày đến 120 ngày</v>
      </c>
      <c r="Z476" s="97">
        <f t="shared" si="174"/>
        <v>46113</v>
      </c>
      <c r="AA476" s="97" t="str">
        <f t="shared" si="175"/>
        <v/>
      </c>
      <c r="AB476" s="98"/>
      <c r="AC476" s="96"/>
      <c r="AD476" s="96" t="str">
        <f>VLOOKUP($A476,MA_KH!$A:$V,MA_KH!U$1,0)</f>
        <v>LOTTE</v>
      </c>
      <c r="AE476" s="96" t="str">
        <f>VLOOKUP($A476,MA_KH!$A:$V,MA_KH!V$1,0)</f>
        <v>CÔNG TY CỔ PHẦN TRUNG TÂM THƯƠNG MẠI LOTTE VIỆT NAM</v>
      </c>
      <c r="AF476" s="96" t="str">
        <f>VLOOKUP($A476,MA_KH!$A:$V,MA_KH!H$1,0)</f>
        <v>SG009</v>
      </c>
      <c r="AG476" s="96">
        <f>VALUE(Table1[[#This Row],[Số hóa đơn]])</f>
        <v>24263</v>
      </c>
      <c r="AH476" s="94">
        <f>_xlfn.XLOOKUP(Table1[[#This Row],[Column1]],CTTT_Lotte!R:R,CTTT_Lotte!O:O)</f>
        <v>46171</v>
      </c>
    </row>
    <row r="477" spans="1:34" ht="25.5" hidden="1" customHeight="1" x14ac:dyDescent="0.2">
      <c r="A477" s="88" t="s">
        <v>10286</v>
      </c>
      <c r="B477" s="88" t="s">
        <v>616</v>
      </c>
      <c r="C477" s="89">
        <v>46113</v>
      </c>
      <c r="D477" s="88" t="s">
        <v>11588</v>
      </c>
      <c r="E477" s="89">
        <v>46113</v>
      </c>
      <c r="F477" s="88" t="s">
        <v>11589</v>
      </c>
      <c r="G477" s="88" t="s">
        <v>11667</v>
      </c>
      <c r="H477" s="90">
        <v>536025</v>
      </c>
      <c r="I477" s="92">
        <v>0</v>
      </c>
      <c r="J477" s="90">
        <v>42882</v>
      </c>
      <c r="K477" s="90">
        <v>578907</v>
      </c>
      <c r="L477" s="93" t="s">
        <v>11004</v>
      </c>
      <c r="M477" s="94"/>
      <c r="N477" s="93"/>
      <c r="O477" s="67">
        <f>IF(Table1[[#This Row],[Phân loại]]="Tồn đầu kỳ",Table1[[#This Row],[Tổng giá trị]],0)</f>
        <v>0</v>
      </c>
      <c r="P477" s="93">
        <f>IF(Table1[[#This Row],[Số còn phải thu ĐK]]&lt;&gt;0,0,IF(Table1[[#This Row],[Phân loại]]="Bán hàng",Table1[[#This Row],[Tổng giá trị]],-Table1[[#This Row],[Tổng giá trị]]))</f>
        <v>578907</v>
      </c>
      <c r="Q477" s="67">
        <f t="shared" ref="Q477:Q478" si="176">IF(M477&lt;&gt;"",IF(O477&lt;&gt;0,O477,P477),0)</f>
        <v>0</v>
      </c>
      <c r="R477" s="93">
        <f>Table1[[#This Row],[Số còn phải thu ĐK]]+Table1[[#This Row],[Giá Trị HD sau CK]]-Table1[[#This Row],[Số tiền đã thu]]</f>
        <v>578907</v>
      </c>
      <c r="S477" s="94">
        <f>IF(Table1[[#This Row],[Ngày hóa đơn]]&lt;&gt;"",Table1[[#This Row],[Ngày hóa đơn]],IF(Table1[[#This Row],[Ngày hạch toán]]&lt;&gt;"",Table1[[#This Row],[Ngày hạch toán]],""))</f>
        <v>46113</v>
      </c>
      <c r="T477" s="95"/>
      <c r="U477" s="94">
        <f>IF(Table1[[#This Row],[Ngày tính CN]]="","",S477+T477)</f>
        <v>46113</v>
      </c>
      <c r="V477" s="67">
        <f ca="1">IF(Table1[[#This Row],[Hạn thanh toán]]="","",IF((U477-NOW())&lt;0,0,(U477-NOW())))</f>
        <v>0</v>
      </c>
      <c r="W477" s="67"/>
      <c r="X477" s="67">
        <f t="shared" ref="X477:X478" ca="1" si="177">IF(OR(U477="",R477=0),"",IF((U477-NOW())&lt;0,-(U477-NOW()),0))</f>
        <v>115.58894247685384</v>
      </c>
      <c r="Y477" s="96" t="str">
        <f t="shared" ref="Y477:Y478" ca="1" si="178">IF(R477=0,"Đã thanh toán",IF(X477="","",IF(X477&lt;=0,"Chưa đến hạn thanh toán",IF(X477&lt;=30,"Nợ quá hạn 30 ngày",IF(X477&lt;=60,"Nợ quá hạn từ 30 ngày đến 60 ngày",IF(X477&lt;=90,"Nợ quá hạn từ 60 ngày đến 90 ngày",IF(X477&lt;=120,"Nợ quá hạn từ 90 ngày đến 120 ngày","Nợ quá hạn hơn 120 ngày có khả năng mất thanh toán")))))))</f>
        <v>Nợ quá hạn từ 90 ngày đến 120 ngày</v>
      </c>
      <c r="Z477" s="97">
        <f t="shared" ref="Z477:Z478" si="179">IF(S477="","",S477)</f>
        <v>46113</v>
      </c>
      <c r="AA477" s="97" t="str">
        <f t="shared" ref="AA477:AA478" si="180">IF(M477="","",M477)</f>
        <v/>
      </c>
      <c r="AB477" s="98"/>
      <c r="AC477" s="96"/>
      <c r="AD477" s="96" t="str">
        <f>VLOOKUP($A477,MA_KH!$A:$V,MA_KH!U$1,0)</f>
        <v>LOTTE</v>
      </c>
      <c r="AE477" s="96" t="str">
        <f>VLOOKUP($A477,MA_KH!$A:$V,MA_KH!V$1,0)</f>
        <v>CÔNG TY CỔ PHẦN TRUNG TÂM THƯƠNG MẠI LOTTE VIỆT NAM</v>
      </c>
      <c r="AF477" s="96" t="str">
        <f>VLOOKUP($A477,MA_KH!$A:$V,MA_KH!H$1,0)</f>
        <v>SG002</v>
      </c>
      <c r="AG477" s="96">
        <f>VALUE(Table1[[#This Row],[Số hóa đơn]])</f>
        <v>24268</v>
      </c>
      <c r="AH477" s="94">
        <f>_xlfn.XLOOKUP(Table1[[#This Row],[Column1]],CTTT_Lotte!R:R,CTTT_Lotte!O:O)</f>
        <v>46171</v>
      </c>
    </row>
    <row r="478" spans="1:34" ht="25.5" hidden="1" customHeight="1" x14ac:dyDescent="0.2">
      <c r="A478" s="65" t="s">
        <v>10286</v>
      </c>
      <c r="B478" s="65" t="s">
        <v>616</v>
      </c>
      <c r="C478" s="66">
        <v>46113</v>
      </c>
      <c r="D478" s="65" t="s">
        <v>11586</v>
      </c>
      <c r="E478" s="66">
        <v>46113</v>
      </c>
      <c r="F478" s="65" t="s">
        <v>11587</v>
      </c>
      <c r="G478" s="65" t="s">
        <v>11666</v>
      </c>
      <c r="H478" s="91">
        <v>1190660</v>
      </c>
      <c r="I478" s="92">
        <v>0</v>
      </c>
      <c r="J478" s="91">
        <v>95253</v>
      </c>
      <c r="K478" s="91">
        <v>1285913</v>
      </c>
      <c r="L478" s="93" t="s">
        <v>11004</v>
      </c>
      <c r="M478" s="94"/>
      <c r="N478" s="93"/>
      <c r="O478" s="67">
        <f>IF(Table1[[#This Row],[Phân loại]]="Tồn đầu kỳ",Table1[[#This Row],[Tổng giá trị]],0)</f>
        <v>0</v>
      </c>
      <c r="P478" s="93">
        <f>IF(Table1[[#This Row],[Số còn phải thu ĐK]]&lt;&gt;0,0,IF(Table1[[#This Row],[Phân loại]]="Bán hàng",Table1[[#This Row],[Tổng giá trị]],-Table1[[#This Row],[Tổng giá trị]]))</f>
        <v>1285913</v>
      </c>
      <c r="Q478" s="67">
        <f t="shared" si="176"/>
        <v>0</v>
      </c>
      <c r="R478" s="93">
        <f>Table1[[#This Row],[Số còn phải thu ĐK]]+Table1[[#This Row],[Giá Trị HD sau CK]]-Table1[[#This Row],[Số tiền đã thu]]</f>
        <v>1285913</v>
      </c>
      <c r="S478" s="94">
        <f>IF(Table1[[#This Row],[Ngày hóa đơn]]&lt;&gt;"",Table1[[#This Row],[Ngày hóa đơn]],IF(Table1[[#This Row],[Ngày hạch toán]]&lt;&gt;"",Table1[[#This Row],[Ngày hạch toán]],""))</f>
        <v>46113</v>
      </c>
      <c r="T478" s="95"/>
      <c r="U478" s="94">
        <f>IF(Table1[[#This Row],[Ngày tính CN]]="","",S478+T478)</f>
        <v>46113</v>
      </c>
      <c r="V478" s="67">
        <f ca="1">IF(Table1[[#This Row],[Hạn thanh toán]]="","",IF((U478-NOW())&lt;0,0,(U478-NOW())))</f>
        <v>0</v>
      </c>
      <c r="W478" s="67"/>
      <c r="X478" s="67">
        <f t="shared" ca="1" si="177"/>
        <v>115.58894247685384</v>
      </c>
      <c r="Y478" s="96" t="str">
        <f t="shared" ca="1" si="178"/>
        <v>Nợ quá hạn từ 90 ngày đến 120 ngày</v>
      </c>
      <c r="Z478" s="97">
        <f t="shared" si="179"/>
        <v>46113</v>
      </c>
      <c r="AA478" s="97" t="str">
        <f t="shared" si="180"/>
        <v/>
      </c>
      <c r="AB478" s="98"/>
      <c r="AC478" s="96"/>
      <c r="AD478" s="96" t="str">
        <f>VLOOKUP($A478,MA_KH!$A:$V,MA_KH!U$1,0)</f>
        <v>LOTTE</v>
      </c>
      <c r="AE478" s="96" t="str">
        <f>VLOOKUP($A478,MA_KH!$A:$V,MA_KH!V$1,0)</f>
        <v>CÔNG TY CỔ PHẦN TRUNG TÂM THƯƠNG MẠI LOTTE VIỆT NAM</v>
      </c>
      <c r="AF478" s="96" t="str">
        <f>VLOOKUP($A478,MA_KH!$A:$V,MA_KH!H$1,0)</f>
        <v>SG002</v>
      </c>
      <c r="AG478" s="96">
        <f>VALUE(Table1[[#This Row],[Số hóa đơn]])</f>
        <v>24270</v>
      </c>
      <c r="AH478" s="94">
        <f>_xlfn.XLOOKUP(Table1[[#This Row],[Column1]],CTTT_Lotte!R:R,CTTT_Lotte!O:O)</f>
        <v>46171</v>
      </c>
    </row>
    <row r="479" spans="1:34" ht="25.5" hidden="1" customHeight="1" x14ac:dyDescent="0.2">
      <c r="A479" s="88" t="s">
        <v>10297</v>
      </c>
      <c r="B479" s="88" t="s">
        <v>439</v>
      </c>
      <c r="C479" s="89">
        <v>46113</v>
      </c>
      <c r="D479" s="88" t="s">
        <v>11584</v>
      </c>
      <c r="E479" s="89">
        <v>46113</v>
      </c>
      <c r="F479" s="88" t="s">
        <v>11585</v>
      </c>
      <c r="G479" s="88" t="s">
        <v>11665</v>
      </c>
      <c r="H479" s="90">
        <v>1434315</v>
      </c>
      <c r="I479" s="92">
        <v>0</v>
      </c>
      <c r="J479" s="90">
        <v>114745</v>
      </c>
      <c r="K479" s="90">
        <v>1549060</v>
      </c>
      <c r="L479" s="93" t="s">
        <v>11004</v>
      </c>
      <c r="M479" s="94"/>
      <c r="N479" s="93"/>
      <c r="O479" s="67">
        <f>IF(Table1[[#This Row],[Phân loại]]="Tồn đầu kỳ",Table1[[#This Row],[Tổng giá trị]],0)</f>
        <v>0</v>
      </c>
      <c r="P479" s="93">
        <f>IF(Table1[[#This Row],[Số còn phải thu ĐK]]&lt;&gt;0,0,IF(Table1[[#This Row],[Phân loại]]="Bán hàng",Table1[[#This Row],[Tổng giá trị]],-Table1[[#This Row],[Tổng giá trị]]))</f>
        <v>1549060</v>
      </c>
      <c r="Q479" s="67">
        <f t="shared" ref="Q479" si="181">IF(M479&lt;&gt;"",IF(O479&lt;&gt;0,O479,P479),0)</f>
        <v>0</v>
      </c>
      <c r="R479" s="93">
        <f>Table1[[#This Row],[Số còn phải thu ĐK]]+Table1[[#This Row],[Giá Trị HD sau CK]]-Table1[[#This Row],[Số tiền đã thu]]</f>
        <v>1549060</v>
      </c>
      <c r="S479" s="94">
        <f>IF(Table1[[#This Row],[Ngày hóa đơn]]&lt;&gt;"",Table1[[#This Row],[Ngày hóa đơn]],IF(Table1[[#This Row],[Ngày hạch toán]]&lt;&gt;"",Table1[[#This Row],[Ngày hạch toán]],""))</f>
        <v>46113</v>
      </c>
      <c r="T479" s="95"/>
      <c r="U479" s="94">
        <f>IF(Table1[[#This Row],[Ngày tính CN]]="","",S479+T479)</f>
        <v>46113</v>
      </c>
      <c r="V479" s="67">
        <f ca="1">IF(Table1[[#This Row],[Hạn thanh toán]]="","",IF((U479-NOW())&lt;0,0,(U479-NOW())))</f>
        <v>0</v>
      </c>
      <c r="W479" s="67"/>
      <c r="X479" s="67">
        <f t="shared" ref="X479" ca="1" si="182">IF(OR(U479="",R479=0),"",IF((U479-NOW())&lt;0,-(U479-NOW()),0))</f>
        <v>115.58894247685384</v>
      </c>
      <c r="Y479" s="96" t="str">
        <f t="shared" ref="Y479" ca="1" si="183">IF(R479=0,"Đã thanh toán",IF(X479="","",IF(X479&lt;=0,"Chưa đến hạn thanh toán",IF(X479&lt;=30,"Nợ quá hạn 30 ngày",IF(X479&lt;=60,"Nợ quá hạn từ 30 ngày đến 60 ngày",IF(X479&lt;=90,"Nợ quá hạn từ 60 ngày đến 90 ngày",IF(X479&lt;=120,"Nợ quá hạn từ 90 ngày đến 120 ngày","Nợ quá hạn hơn 120 ngày có khả năng mất thanh toán")))))))</f>
        <v>Nợ quá hạn từ 90 ngày đến 120 ngày</v>
      </c>
      <c r="Z479" s="97">
        <f t="shared" ref="Z479" si="184">IF(S479="","",S479)</f>
        <v>46113</v>
      </c>
      <c r="AA479" s="97" t="str">
        <f t="shared" ref="AA479" si="185">IF(M479="","",M479)</f>
        <v/>
      </c>
      <c r="AB479" s="98"/>
      <c r="AC479" s="96"/>
      <c r="AD479" s="96" t="str">
        <f>VLOOKUP($A479,MA_KH!$A:$V,MA_KH!U$1,0)</f>
        <v>LOTTE</v>
      </c>
      <c r="AE479" s="96" t="str">
        <f>VLOOKUP($A479,MA_KH!$A:$V,MA_KH!V$1,0)</f>
        <v>CÔNG TY CỔ PHẦN TRUNG TÂM THƯƠNG MẠI LOTTE VIỆT NAM</v>
      </c>
      <c r="AF479" s="96" t="str">
        <f>VLOOKUP($A479,MA_KH!$A:$V,MA_KH!H$1,0)</f>
        <v>HN008</v>
      </c>
      <c r="AG479" s="96">
        <f>VALUE(Table1[[#This Row],[Số hóa đơn]])</f>
        <v>24187</v>
      </c>
      <c r="AH479" s="94">
        <f>_xlfn.XLOOKUP(Table1[[#This Row],[Column1]],CTTT_Lotte!R:R,CTTT_Lotte!O:O)</f>
        <v>46171</v>
      </c>
    </row>
    <row r="480" spans="1:34" ht="25.5" hidden="1" customHeight="1" x14ac:dyDescent="0.2">
      <c r="A480" s="88" t="s">
        <v>10289</v>
      </c>
      <c r="B480" s="88" t="s">
        <v>752</v>
      </c>
      <c r="C480" s="89">
        <v>46114</v>
      </c>
      <c r="D480" s="88" t="s">
        <v>11582</v>
      </c>
      <c r="E480" s="89">
        <v>46113</v>
      </c>
      <c r="F480" s="88" t="s">
        <v>11583</v>
      </c>
      <c r="G480" s="88" t="s">
        <v>11664</v>
      </c>
      <c r="H480" s="90">
        <v>1190660</v>
      </c>
      <c r="I480" s="92">
        <v>0</v>
      </c>
      <c r="J480" s="90">
        <v>95253</v>
      </c>
      <c r="K480" s="90">
        <v>1285913</v>
      </c>
      <c r="L480" s="93" t="s">
        <v>11004</v>
      </c>
      <c r="M480" s="94"/>
      <c r="N480" s="93"/>
      <c r="O480" s="67">
        <f>IF(Table1[[#This Row],[Phân loại]]="Tồn đầu kỳ",Table1[[#This Row],[Tổng giá trị]],0)</f>
        <v>0</v>
      </c>
      <c r="P480" s="93">
        <f>IF(Table1[[#This Row],[Số còn phải thu ĐK]]&lt;&gt;0,0,IF(Table1[[#This Row],[Phân loại]]="Bán hàng",Table1[[#This Row],[Tổng giá trị]],-Table1[[#This Row],[Tổng giá trị]]))</f>
        <v>1285913</v>
      </c>
      <c r="Q480" s="67">
        <f t="shared" ref="Q480:Q481" si="186">IF(M480&lt;&gt;"",IF(O480&lt;&gt;0,O480,P480),0)</f>
        <v>0</v>
      </c>
      <c r="R480" s="93">
        <f>Table1[[#This Row],[Số còn phải thu ĐK]]+Table1[[#This Row],[Giá Trị HD sau CK]]-Table1[[#This Row],[Số tiền đã thu]]</f>
        <v>1285913</v>
      </c>
      <c r="S480" s="94">
        <f>IF(Table1[[#This Row],[Ngày hóa đơn]]&lt;&gt;"",Table1[[#This Row],[Ngày hóa đơn]],IF(Table1[[#This Row],[Ngày hạch toán]]&lt;&gt;"",Table1[[#This Row],[Ngày hạch toán]],""))</f>
        <v>46113</v>
      </c>
      <c r="T480" s="95"/>
      <c r="U480" s="94">
        <f>IF(Table1[[#This Row],[Ngày tính CN]]="","",S480+T480)</f>
        <v>46113</v>
      </c>
      <c r="V480" s="67">
        <f ca="1">IF(Table1[[#This Row],[Hạn thanh toán]]="","",IF((U480-NOW())&lt;0,0,(U480-NOW())))</f>
        <v>0</v>
      </c>
      <c r="W480" s="67"/>
      <c r="X480" s="67">
        <f t="shared" ref="X480:X481" ca="1" si="187">IF(OR(U480="",R480=0),"",IF((U480-NOW())&lt;0,-(U480-NOW()),0))</f>
        <v>115.58894293981575</v>
      </c>
      <c r="Y480" s="96" t="str">
        <f t="shared" ref="Y480:Y481" ca="1" si="188">IF(R480=0,"Đã thanh toán",IF(X480="","",IF(X480&lt;=0,"Chưa đến hạn thanh toán",IF(X480&lt;=30,"Nợ quá hạn 30 ngày",IF(X480&lt;=60,"Nợ quá hạn từ 30 ngày đến 60 ngày",IF(X480&lt;=90,"Nợ quá hạn từ 60 ngày đến 90 ngày",IF(X480&lt;=120,"Nợ quá hạn từ 90 ngày đến 120 ngày","Nợ quá hạn hơn 120 ngày có khả năng mất thanh toán")))))))</f>
        <v>Nợ quá hạn từ 90 ngày đến 120 ngày</v>
      </c>
      <c r="Z480" s="97">
        <f t="shared" ref="Z480:Z481" si="189">IF(S480="","",S480)</f>
        <v>46113</v>
      </c>
      <c r="AA480" s="97" t="str">
        <f t="shared" ref="AA480:AA481" si="190">IF(M480="","",M480)</f>
        <v/>
      </c>
      <c r="AB480" s="98"/>
      <c r="AC480" s="96"/>
      <c r="AD480" s="96" t="str">
        <f>VLOOKUP($A480,MA_KH!$A:$V,MA_KH!U$1,0)</f>
        <v>LOTTE</v>
      </c>
      <c r="AE480" s="96" t="str">
        <f>VLOOKUP($A480,MA_KH!$A:$V,MA_KH!V$1,0)</f>
        <v>CÔNG TY CỔ PHẦN TRUNG TÂM THƯƠNG MẠI LOTTE VIỆT NAM</v>
      </c>
      <c r="AF480" s="96" t="str">
        <f>VLOOKUP($A480,MA_KH!$A:$V,MA_KH!H$1,0)</f>
        <v>SG011</v>
      </c>
      <c r="AG480" s="96">
        <f>VALUE(Table1[[#This Row],[Số hóa đơn]])</f>
        <v>24311</v>
      </c>
      <c r="AH480" s="94">
        <f>_xlfn.XLOOKUP(Table1[[#This Row],[Column1]],CTTT_Lotte!R:R,CTTT_Lotte!O:O)</f>
        <v>46171</v>
      </c>
    </row>
    <row r="481" spans="1:34" ht="25.5" hidden="1" customHeight="1" x14ac:dyDescent="0.2">
      <c r="A481" s="65" t="s">
        <v>10300</v>
      </c>
      <c r="B481" s="65" t="s">
        <v>610</v>
      </c>
      <c r="C481" s="66">
        <v>46114</v>
      </c>
      <c r="D481" s="65" t="s">
        <v>11580</v>
      </c>
      <c r="E481" s="66">
        <v>46113</v>
      </c>
      <c r="F481" s="65" t="s">
        <v>11581</v>
      </c>
      <c r="G481" s="65" t="s">
        <v>11663</v>
      </c>
      <c r="H481" s="91">
        <v>2868630</v>
      </c>
      <c r="I481" s="92">
        <v>0</v>
      </c>
      <c r="J481" s="91">
        <v>229490</v>
      </c>
      <c r="K481" s="91">
        <v>3098120</v>
      </c>
      <c r="L481" s="93" t="s">
        <v>11004</v>
      </c>
      <c r="M481" s="94"/>
      <c r="N481" s="93"/>
      <c r="O481" s="67">
        <f>IF(Table1[[#This Row],[Phân loại]]="Tồn đầu kỳ",Table1[[#This Row],[Tổng giá trị]],0)</f>
        <v>0</v>
      </c>
      <c r="P481" s="93">
        <f>IF(Table1[[#This Row],[Số còn phải thu ĐK]]&lt;&gt;0,0,IF(Table1[[#This Row],[Phân loại]]="Bán hàng",Table1[[#This Row],[Tổng giá trị]],-Table1[[#This Row],[Tổng giá trị]]))</f>
        <v>3098120</v>
      </c>
      <c r="Q481" s="67">
        <f t="shared" si="186"/>
        <v>0</v>
      </c>
      <c r="R481" s="93">
        <f>Table1[[#This Row],[Số còn phải thu ĐK]]+Table1[[#This Row],[Giá Trị HD sau CK]]-Table1[[#This Row],[Số tiền đã thu]]</f>
        <v>3098120</v>
      </c>
      <c r="S481" s="94">
        <f>IF(Table1[[#This Row],[Ngày hóa đơn]]&lt;&gt;"",Table1[[#This Row],[Ngày hóa đơn]],IF(Table1[[#This Row],[Ngày hạch toán]]&lt;&gt;"",Table1[[#This Row],[Ngày hạch toán]],""))</f>
        <v>46113</v>
      </c>
      <c r="T481" s="95"/>
      <c r="U481" s="94">
        <f>IF(Table1[[#This Row],[Ngày tính CN]]="","",S481+T481)</f>
        <v>46113</v>
      </c>
      <c r="V481" s="67">
        <f ca="1">IF(Table1[[#This Row],[Hạn thanh toán]]="","",IF((U481-NOW())&lt;0,0,(U481-NOW())))</f>
        <v>0</v>
      </c>
      <c r="W481" s="67"/>
      <c r="X481" s="67">
        <f t="shared" ca="1" si="187"/>
        <v>115.58894247685384</v>
      </c>
      <c r="Y481" s="96" t="str">
        <f t="shared" ca="1" si="188"/>
        <v>Nợ quá hạn từ 90 ngày đến 120 ngày</v>
      </c>
      <c r="Z481" s="97">
        <f t="shared" si="189"/>
        <v>46113</v>
      </c>
      <c r="AA481" s="97" t="str">
        <f t="shared" si="190"/>
        <v/>
      </c>
      <c r="AB481" s="98"/>
      <c r="AC481" s="96"/>
      <c r="AD481" s="96" t="str">
        <f>VLOOKUP($A481,MA_KH!$A:$V,MA_KH!U$1,0)</f>
        <v>LOTTE</v>
      </c>
      <c r="AE481" s="96" t="str">
        <f>VLOOKUP($A481,MA_KH!$A:$V,MA_KH!V$1,0)</f>
        <v>CÔNG TY CỔ PHẦN TRUNG TÂM THƯƠNG MẠI LOTTE VIỆT NAM</v>
      </c>
      <c r="AF481" s="96" t="str">
        <f>VLOOKUP($A481,MA_KH!$A:$V,MA_KH!H$1,0)</f>
        <v>SG011</v>
      </c>
      <c r="AG481" s="96">
        <f>VALUE(Table1[[#This Row],[Số hóa đơn]])</f>
        <v>24312</v>
      </c>
      <c r="AH481" s="94">
        <f>_xlfn.XLOOKUP(Table1[[#This Row],[Column1]],CTTT_Lotte!R:R,CTTT_Lotte!O:O)</f>
        <v>46171</v>
      </c>
    </row>
    <row r="482" spans="1:34" ht="25.5" hidden="1" customHeight="1" x14ac:dyDescent="0.2">
      <c r="A482" s="88" t="s">
        <v>10297</v>
      </c>
      <c r="B482" s="88" t="s">
        <v>439</v>
      </c>
      <c r="C482" s="89">
        <v>46114</v>
      </c>
      <c r="D482" s="88" t="s">
        <v>11578</v>
      </c>
      <c r="E482" s="89">
        <v>46114</v>
      </c>
      <c r="F482" s="88" t="s">
        <v>11579</v>
      </c>
      <c r="G482" s="88" t="s">
        <v>11662</v>
      </c>
      <c r="H482" s="90">
        <v>956210</v>
      </c>
      <c r="I482" s="92">
        <v>0</v>
      </c>
      <c r="J482" s="90">
        <v>76497</v>
      </c>
      <c r="K482" s="90">
        <v>1032707</v>
      </c>
      <c r="L482" s="93" t="s">
        <v>11004</v>
      </c>
      <c r="M482" s="94"/>
      <c r="N482" s="93"/>
      <c r="O482" s="67">
        <f>IF(Table1[[#This Row],[Phân loại]]="Tồn đầu kỳ",Table1[[#This Row],[Tổng giá trị]],0)</f>
        <v>0</v>
      </c>
      <c r="P482" s="93">
        <f>IF(Table1[[#This Row],[Số còn phải thu ĐK]]&lt;&gt;0,0,IF(Table1[[#This Row],[Phân loại]]="Bán hàng",Table1[[#This Row],[Tổng giá trị]],-Table1[[#This Row],[Tổng giá trị]]))</f>
        <v>1032707</v>
      </c>
      <c r="Q482" s="67">
        <f t="shared" ref="Q482" si="191">IF(M482&lt;&gt;"",IF(O482&lt;&gt;0,O482,P482),0)</f>
        <v>0</v>
      </c>
      <c r="R482" s="93">
        <f>Table1[[#This Row],[Số còn phải thu ĐK]]+Table1[[#This Row],[Giá Trị HD sau CK]]-Table1[[#This Row],[Số tiền đã thu]]</f>
        <v>1032707</v>
      </c>
      <c r="S482" s="94">
        <f>IF(Table1[[#This Row],[Ngày hóa đơn]]&lt;&gt;"",Table1[[#This Row],[Ngày hóa đơn]],IF(Table1[[#This Row],[Ngày hạch toán]]&lt;&gt;"",Table1[[#This Row],[Ngày hạch toán]],""))</f>
        <v>46114</v>
      </c>
      <c r="T482" s="95"/>
      <c r="U482" s="94">
        <f>IF(Table1[[#This Row],[Ngày tính CN]]="","",S482+T482)</f>
        <v>46114</v>
      </c>
      <c r="V482" s="67">
        <f ca="1">IF(Table1[[#This Row],[Hạn thanh toán]]="","",IF((U482-NOW())&lt;0,0,(U482-NOW())))</f>
        <v>0</v>
      </c>
      <c r="W482" s="67"/>
      <c r="X482" s="67">
        <f t="shared" ref="X482" ca="1" si="192">IF(OR(U482="",R482=0),"",IF((U482-NOW())&lt;0,-(U482-NOW()),0))</f>
        <v>114.58894236110791</v>
      </c>
      <c r="Y482" s="96" t="str">
        <f t="shared" ref="Y482" ca="1" si="193">IF(R482=0,"Đã thanh toán",IF(X482="","",IF(X482&lt;=0,"Chưa đến hạn thanh toán",IF(X482&lt;=30,"Nợ quá hạn 30 ngày",IF(X482&lt;=60,"Nợ quá hạn từ 30 ngày đến 60 ngày",IF(X482&lt;=90,"Nợ quá hạn từ 60 ngày đến 90 ngày",IF(X482&lt;=120,"Nợ quá hạn từ 90 ngày đến 120 ngày","Nợ quá hạn hơn 120 ngày có khả năng mất thanh toán")))))))</f>
        <v>Nợ quá hạn từ 90 ngày đến 120 ngày</v>
      </c>
      <c r="Z482" s="97">
        <f t="shared" ref="Z482" si="194">IF(S482="","",S482)</f>
        <v>46114</v>
      </c>
      <c r="AA482" s="97" t="str">
        <f t="shared" ref="AA482" si="195">IF(M482="","",M482)</f>
        <v/>
      </c>
      <c r="AB482" s="98"/>
      <c r="AC482" s="96"/>
      <c r="AD482" s="96" t="str">
        <f>VLOOKUP($A482,MA_KH!$A:$V,MA_KH!U$1,0)</f>
        <v>LOTTE</v>
      </c>
      <c r="AE482" s="96" t="str">
        <f>VLOOKUP($A482,MA_KH!$A:$V,MA_KH!V$1,0)</f>
        <v>CÔNG TY CỔ PHẦN TRUNG TÂM THƯƠNG MẠI LOTTE VIỆT NAM</v>
      </c>
      <c r="AF482" s="96" t="str">
        <f>VLOOKUP($A482,MA_KH!$A:$V,MA_KH!H$1,0)</f>
        <v>HN008</v>
      </c>
      <c r="AG482" s="96">
        <f>VALUE(Table1[[#This Row],[Số hóa đơn]])</f>
        <v>24372</v>
      </c>
      <c r="AH482" s="94">
        <f>_xlfn.XLOOKUP(Table1[[#This Row],[Column1]],CTTT_Lotte!R:R,CTTT_Lotte!O:O)</f>
        <v>46171</v>
      </c>
    </row>
    <row r="483" spans="1:34" ht="25.5" hidden="1" customHeight="1" x14ac:dyDescent="0.2">
      <c r="A483" s="88" t="s">
        <v>10291</v>
      </c>
      <c r="B483" s="88" t="s">
        <v>511</v>
      </c>
      <c r="C483" s="89">
        <v>46115</v>
      </c>
      <c r="D483" s="88" t="s">
        <v>11576</v>
      </c>
      <c r="E483" s="89">
        <v>46115</v>
      </c>
      <c r="F483" s="88" t="s">
        <v>11577</v>
      </c>
      <c r="G483" s="88" t="s">
        <v>11661</v>
      </c>
      <c r="H483" s="90">
        <v>4858585</v>
      </c>
      <c r="I483" s="92">
        <v>0</v>
      </c>
      <c r="J483" s="90">
        <v>388687</v>
      </c>
      <c r="K483" s="90">
        <v>5247272</v>
      </c>
      <c r="L483" s="93" t="s">
        <v>11004</v>
      </c>
      <c r="M483" s="94"/>
      <c r="N483" s="93"/>
      <c r="O483" s="67">
        <f>IF(Table1[[#This Row],[Phân loại]]="Tồn đầu kỳ",Table1[[#This Row],[Tổng giá trị]],0)</f>
        <v>0</v>
      </c>
      <c r="P483" s="93">
        <f>IF(Table1[[#This Row],[Số còn phải thu ĐK]]&lt;&gt;0,0,IF(Table1[[#This Row],[Phân loại]]="Bán hàng",Table1[[#This Row],[Tổng giá trị]],-Table1[[#This Row],[Tổng giá trị]]))</f>
        <v>5247272</v>
      </c>
      <c r="Q483" s="67">
        <f t="shared" ref="Q483:Q484" si="196">IF(M483&lt;&gt;"",IF(O483&lt;&gt;0,O483,P483),0)</f>
        <v>0</v>
      </c>
      <c r="R483" s="93">
        <f>Table1[[#This Row],[Số còn phải thu ĐK]]+Table1[[#This Row],[Giá Trị HD sau CK]]-Table1[[#This Row],[Số tiền đã thu]]</f>
        <v>5247272</v>
      </c>
      <c r="S483" s="94">
        <f>IF(Table1[[#This Row],[Ngày hóa đơn]]&lt;&gt;"",Table1[[#This Row],[Ngày hóa đơn]],IF(Table1[[#This Row],[Ngày hạch toán]]&lt;&gt;"",Table1[[#This Row],[Ngày hạch toán]],""))</f>
        <v>46115</v>
      </c>
      <c r="T483" s="95"/>
      <c r="U483" s="94">
        <f>IF(Table1[[#This Row],[Ngày tính CN]]="","",S483+T483)</f>
        <v>46115</v>
      </c>
      <c r="V483" s="67">
        <f ca="1">IF(Table1[[#This Row],[Hạn thanh toán]]="","",IF((U483-NOW())&lt;0,0,(U483-NOW())))</f>
        <v>0</v>
      </c>
      <c r="W483" s="67"/>
      <c r="X483" s="67">
        <f t="shared" ref="X483:X484" ca="1" si="197">IF(OR(U483="",R483=0),"",IF((U483-NOW())&lt;0,-(U483-NOW()),0))</f>
        <v>113.58894247685384</v>
      </c>
      <c r="Y483" s="96" t="str">
        <f t="shared" ref="Y483:Y484" ca="1" si="198">IF(R483=0,"Đã thanh toán",IF(X483="","",IF(X483&lt;=0,"Chưa đến hạn thanh toán",IF(X483&lt;=30,"Nợ quá hạn 30 ngày",IF(X483&lt;=60,"Nợ quá hạn từ 30 ngày đến 60 ngày",IF(X483&lt;=90,"Nợ quá hạn từ 60 ngày đến 90 ngày",IF(X483&lt;=120,"Nợ quá hạn từ 90 ngày đến 120 ngày","Nợ quá hạn hơn 120 ngày có khả năng mất thanh toán")))))))</f>
        <v>Nợ quá hạn từ 90 ngày đến 120 ngày</v>
      </c>
      <c r="Z483" s="97">
        <f t="shared" ref="Z483:Z484" si="199">IF(S483="","",S483)</f>
        <v>46115</v>
      </c>
      <c r="AA483" s="97" t="str">
        <f t="shared" ref="AA483:AA484" si="200">IF(M483="","",M483)</f>
        <v/>
      </c>
      <c r="AB483" s="98"/>
      <c r="AC483" s="96"/>
      <c r="AD483" s="96" t="str">
        <f>VLOOKUP($A483,MA_KH!$A:$V,MA_KH!U$1,0)</f>
        <v>LOTTE</v>
      </c>
      <c r="AE483" s="96" t="str">
        <f>VLOOKUP($A483,MA_KH!$A:$V,MA_KH!V$1,0)</f>
        <v>CÔNG TY CỔ PHẦN TRUNG TÂM THƯƠNG MẠI LOTTE VIỆT NAM</v>
      </c>
      <c r="AF483" s="96" t="str">
        <f>VLOOKUP($A483,MA_KH!$A:$V,MA_KH!H$1,0)</f>
        <v>SG023</v>
      </c>
      <c r="AG483" s="96">
        <f>VALUE(Table1[[#This Row],[Số hóa đơn]])</f>
        <v>24780</v>
      </c>
      <c r="AH483" s="94">
        <f>_xlfn.XLOOKUP(Table1[[#This Row],[Column1]],CTTT_Lotte!R:R,CTTT_Lotte!O:O)</f>
        <v>46171</v>
      </c>
    </row>
    <row r="484" spans="1:34" ht="25.5" hidden="1" customHeight="1" x14ac:dyDescent="0.2">
      <c r="A484" s="65" t="s">
        <v>10291</v>
      </c>
      <c r="B484" s="65" t="s">
        <v>511</v>
      </c>
      <c r="C484" s="66">
        <v>46115</v>
      </c>
      <c r="D484" s="65" t="s">
        <v>11574</v>
      </c>
      <c r="E484" s="66">
        <v>46115</v>
      </c>
      <c r="F484" s="65" t="s">
        <v>11575</v>
      </c>
      <c r="G484" s="65" t="s">
        <v>11660</v>
      </c>
      <c r="H484" s="91">
        <v>956210</v>
      </c>
      <c r="I484" s="92">
        <v>0</v>
      </c>
      <c r="J484" s="91">
        <v>76497</v>
      </c>
      <c r="K484" s="91">
        <v>1032707</v>
      </c>
      <c r="L484" s="93" t="s">
        <v>11004</v>
      </c>
      <c r="M484" s="94"/>
      <c r="N484" s="93"/>
      <c r="O484" s="67">
        <f>IF(Table1[[#This Row],[Phân loại]]="Tồn đầu kỳ",Table1[[#This Row],[Tổng giá trị]],0)</f>
        <v>0</v>
      </c>
      <c r="P484" s="93">
        <f>IF(Table1[[#This Row],[Số còn phải thu ĐK]]&lt;&gt;0,0,IF(Table1[[#This Row],[Phân loại]]="Bán hàng",Table1[[#This Row],[Tổng giá trị]],-Table1[[#This Row],[Tổng giá trị]]))</f>
        <v>1032707</v>
      </c>
      <c r="Q484" s="67">
        <f t="shared" si="196"/>
        <v>0</v>
      </c>
      <c r="R484" s="93">
        <f>Table1[[#This Row],[Số còn phải thu ĐK]]+Table1[[#This Row],[Giá Trị HD sau CK]]-Table1[[#This Row],[Số tiền đã thu]]</f>
        <v>1032707</v>
      </c>
      <c r="S484" s="94">
        <f>IF(Table1[[#This Row],[Ngày hóa đơn]]&lt;&gt;"",Table1[[#This Row],[Ngày hóa đơn]],IF(Table1[[#This Row],[Ngày hạch toán]]&lt;&gt;"",Table1[[#This Row],[Ngày hạch toán]],""))</f>
        <v>46115</v>
      </c>
      <c r="T484" s="95"/>
      <c r="U484" s="94">
        <f>IF(Table1[[#This Row],[Ngày tính CN]]="","",S484+T484)</f>
        <v>46115</v>
      </c>
      <c r="V484" s="67">
        <f ca="1">IF(Table1[[#This Row],[Hạn thanh toán]]="","",IF((U484-NOW())&lt;0,0,(U484-NOW())))</f>
        <v>0</v>
      </c>
      <c r="W484" s="67"/>
      <c r="X484" s="67">
        <f t="shared" ca="1" si="197"/>
        <v>113.58894247685384</v>
      </c>
      <c r="Y484" s="96" t="str">
        <f t="shared" ca="1" si="198"/>
        <v>Nợ quá hạn từ 90 ngày đến 120 ngày</v>
      </c>
      <c r="Z484" s="97">
        <f t="shared" si="199"/>
        <v>46115</v>
      </c>
      <c r="AA484" s="97" t="str">
        <f t="shared" si="200"/>
        <v/>
      </c>
      <c r="AB484" s="98"/>
      <c r="AC484" s="96"/>
      <c r="AD484" s="96" t="str">
        <f>VLOOKUP($A484,MA_KH!$A:$V,MA_KH!U$1,0)</f>
        <v>LOTTE</v>
      </c>
      <c r="AE484" s="96" t="str">
        <f>VLOOKUP($A484,MA_KH!$A:$V,MA_KH!V$1,0)</f>
        <v>CÔNG TY CỔ PHẦN TRUNG TÂM THƯƠNG MẠI LOTTE VIỆT NAM</v>
      </c>
      <c r="AF484" s="96" t="str">
        <f>VLOOKUP($A484,MA_KH!$A:$V,MA_KH!H$1,0)</f>
        <v>SG023</v>
      </c>
      <c r="AG484" s="96">
        <f>VALUE(Table1[[#This Row],[Số hóa đơn]])</f>
        <v>24781</v>
      </c>
      <c r="AH484" s="94">
        <f>_xlfn.XLOOKUP(Table1[[#This Row],[Column1]],CTTT_Lotte!R:R,CTTT_Lotte!O:O)</f>
        <v>46171</v>
      </c>
    </row>
    <row r="485" spans="1:34" ht="25.5" hidden="1" customHeight="1" x14ac:dyDescent="0.2">
      <c r="A485" s="88" t="s">
        <v>10299</v>
      </c>
      <c r="B485" s="88" t="s">
        <v>355</v>
      </c>
      <c r="C485" s="89">
        <v>46116</v>
      </c>
      <c r="D485" s="88" t="s">
        <v>11572</v>
      </c>
      <c r="E485" s="89">
        <v>46115</v>
      </c>
      <c r="F485" s="88" t="s">
        <v>11573</v>
      </c>
      <c r="G485" s="88" t="s">
        <v>11659</v>
      </c>
      <c r="H485" s="90">
        <v>2381320</v>
      </c>
      <c r="I485" s="92">
        <v>0</v>
      </c>
      <c r="J485" s="90">
        <v>190506</v>
      </c>
      <c r="K485" s="90">
        <v>2571826</v>
      </c>
      <c r="L485" s="93" t="s">
        <v>11004</v>
      </c>
      <c r="M485" s="94"/>
      <c r="N485" s="93"/>
      <c r="O485" s="67">
        <f>IF(Table1[[#This Row],[Phân loại]]="Tồn đầu kỳ",Table1[[#This Row],[Tổng giá trị]],0)</f>
        <v>0</v>
      </c>
      <c r="P485" s="93">
        <f>IF(Table1[[#This Row],[Số còn phải thu ĐK]]&lt;&gt;0,0,IF(Table1[[#This Row],[Phân loại]]="Bán hàng",Table1[[#This Row],[Tổng giá trị]],-Table1[[#This Row],[Tổng giá trị]]))</f>
        <v>2571826</v>
      </c>
      <c r="Q485" s="67">
        <f t="shared" ref="Q485:Q486" si="201">IF(M485&lt;&gt;"",IF(O485&lt;&gt;0,O485,P485),0)</f>
        <v>0</v>
      </c>
      <c r="R485" s="93">
        <f>Table1[[#This Row],[Số còn phải thu ĐK]]+Table1[[#This Row],[Giá Trị HD sau CK]]-Table1[[#This Row],[Số tiền đã thu]]</f>
        <v>2571826</v>
      </c>
      <c r="S485" s="94">
        <f>IF(Table1[[#This Row],[Ngày hóa đơn]]&lt;&gt;"",Table1[[#This Row],[Ngày hóa đơn]],IF(Table1[[#This Row],[Ngày hạch toán]]&lt;&gt;"",Table1[[#This Row],[Ngày hạch toán]],""))</f>
        <v>46115</v>
      </c>
      <c r="T485" s="95"/>
      <c r="U485" s="94">
        <f>IF(Table1[[#This Row],[Ngày tính CN]]="","",S485+T485)</f>
        <v>46115</v>
      </c>
      <c r="V485" s="67">
        <f ca="1">IF(Table1[[#This Row],[Hạn thanh toán]]="","",IF((U485-NOW())&lt;0,0,(U485-NOW())))</f>
        <v>0</v>
      </c>
      <c r="W485" s="67"/>
      <c r="X485" s="67">
        <f t="shared" ref="X485:X486" ca="1" si="202">IF(OR(U485="",R485=0),"",IF((U485-NOW())&lt;0,-(U485-NOW()),0))</f>
        <v>113.58894247685384</v>
      </c>
      <c r="Y485" s="96" t="str">
        <f t="shared" ref="Y485:Y486" ca="1" si="203">IF(R485=0,"Đã thanh toán",IF(X485="","",IF(X485&lt;=0,"Chưa đến hạn thanh toán",IF(X485&lt;=30,"Nợ quá hạn 30 ngày",IF(X485&lt;=60,"Nợ quá hạn từ 30 ngày đến 60 ngày",IF(X485&lt;=90,"Nợ quá hạn từ 60 ngày đến 90 ngày",IF(X485&lt;=120,"Nợ quá hạn từ 90 ngày đến 120 ngày","Nợ quá hạn hơn 120 ngày có khả năng mất thanh toán")))))))</f>
        <v>Nợ quá hạn từ 90 ngày đến 120 ngày</v>
      </c>
      <c r="Z485" s="97">
        <f t="shared" ref="Z485:Z486" si="204">IF(S485="","",S485)</f>
        <v>46115</v>
      </c>
      <c r="AA485" s="97" t="str">
        <f t="shared" ref="AA485:AA486" si="205">IF(M485="","",M485)</f>
        <v/>
      </c>
      <c r="AB485" s="98"/>
      <c r="AC485" s="96"/>
      <c r="AD485" s="96" t="str">
        <f>VLOOKUP($A485,MA_KH!$A:$V,MA_KH!U$1,0)</f>
        <v>LOTTE</v>
      </c>
      <c r="AE485" s="96" t="str">
        <f>VLOOKUP($A485,MA_KH!$A:$V,MA_KH!V$1,0)</f>
        <v>CÔNG TY CỔ PHẦN TRUNG TÂM THƯƠNG MẠI LOTTE VIỆT NAM</v>
      </c>
      <c r="AF485" s="96" t="str">
        <f>VLOOKUP($A485,MA_KH!$A:$V,MA_KH!H$1,0)</f>
        <v>SG011</v>
      </c>
      <c r="AG485" s="96">
        <f>VALUE(Table1[[#This Row],[Số hóa đơn]])</f>
        <v>24822</v>
      </c>
      <c r="AH485" s="94">
        <f>_xlfn.XLOOKUP(Table1[[#This Row],[Column1]],CTTT_Lotte!R:R,CTTT_Lotte!O:O)</f>
        <v>46171</v>
      </c>
    </row>
    <row r="486" spans="1:34" ht="25.5" hidden="1" customHeight="1" x14ac:dyDescent="0.2">
      <c r="A486" s="65" t="s">
        <v>10287</v>
      </c>
      <c r="B486" s="65" t="s">
        <v>612</v>
      </c>
      <c r="C486" s="66">
        <v>46116</v>
      </c>
      <c r="D486" s="65" t="s">
        <v>11570</v>
      </c>
      <c r="E486" s="66">
        <v>46115</v>
      </c>
      <c r="F486" s="65" t="s">
        <v>11571</v>
      </c>
      <c r="G486" s="65" t="s">
        <v>11658</v>
      </c>
      <c r="H486" s="91">
        <v>2307465</v>
      </c>
      <c r="I486" s="92">
        <v>0</v>
      </c>
      <c r="J486" s="91">
        <v>184597</v>
      </c>
      <c r="K486" s="91">
        <v>2492062</v>
      </c>
      <c r="L486" s="93" t="s">
        <v>11004</v>
      </c>
      <c r="M486" s="94"/>
      <c r="N486" s="93"/>
      <c r="O486" s="67">
        <f>IF(Table1[[#This Row],[Phân loại]]="Tồn đầu kỳ",Table1[[#This Row],[Tổng giá trị]],0)</f>
        <v>0</v>
      </c>
      <c r="P486" s="93">
        <f>IF(Table1[[#This Row],[Số còn phải thu ĐK]]&lt;&gt;0,0,IF(Table1[[#This Row],[Phân loại]]="Bán hàng",Table1[[#This Row],[Tổng giá trị]],-Table1[[#This Row],[Tổng giá trị]]))</f>
        <v>2492062</v>
      </c>
      <c r="Q486" s="67">
        <f t="shared" si="201"/>
        <v>0</v>
      </c>
      <c r="R486" s="93">
        <f>Table1[[#This Row],[Số còn phải thu ĐK]]+Table1[[#This Row],[Giá Trị HD sau CK]]-Table1[[#This Row],[Số tiền đã thu]]</f>
        <v>2492062</v>
      </c>
      <c r="S486" s="94">
        <f>IF(Table1[[#This Row],[Ngày hóa đơn]]&lt;&gt;"",Table1[[#This Row],[Ngày hóa đơn]],IF(Table1[[#This Row],[Ngày hạch toán]]&lt;&gt;"",Table1[[#This Row],[Ngày hạch toán]],""))</f>
        <v>46115</v>
      </c>
      <c r="T486" s="95"/>
      <c r="U486" s="94">
        <f>IF(Table1[[#This Row],[Ngày tính CN]]="","",S486+T486)</f>
        <v>46115</v>
      </c>
      <c r="V486" s="67">
        <f ca="1">IF(Table1[[#This Row],[Hạn thanh toán]]="","",IF((U486-NOW())&lt;0,0,(U486-NOW())))</f>
        <v>0</v>
      </c>
      <c r="W486" s="67"/>
      <c r="X486" s="67">
        <f t="shared" ca="1" si="202"/>
        <v>113.58894293981575</v>
      </c>
      <c r="Y486" s="96" t="str">
        <f t="shared" ca="1" si="203"/>
        <v>Nợ quá hạn từ 90 ngày đến 120 ngày</v>
      </c>
      <c r="Z486" s="97">
        <f t="shared" si="204"/>
        <v>46115</v>
      </c>
      <c r="AA486" s="97" t="str">
        <f t="shared" si="205"/>
        <v/>
      </c>
      <c r="AB486" s="98"/>
      <c r="AC486" s="96"/>
      <c r="AD486" s="96" t="str">
        <f>VLOOKUP($A486,MA_KH!$A:$V,MA_KH!U$1,0)</f>
        <v>LOTTE</v>
      </c>
      <c r="AE486" s="96" t="str">
        <f>VLOOKUP($A486,MA_KH!$A:$V,MA_KH!V$1,0)</f>
        <v>CÔNG TY CỔ PHẦN TRUNG TÂM THƯƠNG MẠI LOTTE VIỆT NAM</v>
      </c>
      <c r="AF486" s="96" t="str">
        <f>VLOOKUP($A486,MA_KH!$A:$V,MA_KH!H$1,0)</f>
        <v>SG011</v>
      </c>
      <c r="AG486" s="96">
        <f>VALUE(Table1[[#This Row],[Số hóa đơn]])</f>
        <v>24823</v>
      </c>
      <c r="AH486" s="94">
        <f>_xlfn.XLOOKUP(Table1[[#This Row],[Column1]],CTTT_Lotte!R:R,CTTT_Lotte!O:O)</f>
        <v>46171</v>
      </c>
    </row>
    <row r="487" spans="1:34" ht="25.5" hidden="1" customHeight="1" x14ac:dyDescent="0.2">
      <c r="A487" s="65" t="s">
        <v>10293</v>
      </c>
      <c r="B487" s="65" t="s">
        <v>621</v>
      </c>
      <c r="C487" s="66">
        <v>46118</v>
      </c>
      <c r="D487" s="65" t="s">
        <v>11568</v>
      </c>
      <c r="E487" s="66">
        <v>46118</v>
      </c>
      <c r="F487" s="65" t="s">
        <v>11569</v>
      </c>
      <c r="G487" s="65" t="s">
        <v>11657</v>
      </c>
      <c r="H487" s="91">
        <v>3424270</v>
      </c>
      <c r="I487" s="92">
        <v>0</v>
      </c>
      <c r="J487" s="91">
        <v>273942</v>
      </c>
      <c r="K487" s="91">
        <v>3698212</v>
      </c>
      <c r="L487" s="93" t="s">
        <v>11004</v>
      </c>
      <c r="M487" s="94"/>
      <c r="N487" s="93"/>
      <c r="O487" s="67">
        <f>IF(Table1[[#This Row],[Phân loại]]="Tồn đầu kỳ",Table1[[#This Row],[Tổng giá trị]],0)</f>
        <v>0</v>
      </c>
      <c r="P487" s="93">
        <f>IF(Table1[[#This Row],[Số còn phải thu ĐK]]&lt;&gt;0,0,IF(Table1[[#This Row],[Phân loại]]="Bán hàng",Table1[[#This Row],[Tổng giá trị]],-Table1[[#This Row],[Tổng giá trị]]))</f>
        <v>3698212</v>
      </c>
      <c r="Q487" s="67">
        <f t="shared" ref="Q487" si="206">IF(M487&lt;&gt;"",IF(O487&lt;&gt;0,O487,P487),0)</f>
        <v>0</v>
      </c>
      <c r="R487" s="93">
        <f>Table1[[#This Row],[Số còn phải thu ĐK]]+Table1[[#This Row],[Giá Trị HD sau CK]]-Table1[[#This Row],[Số tiền đã thu]]</f>
        <v>3698212</v>
      </c>
      <c r="S487" s="94">
        <f>IF(Table1[[#This Row],[Ngày hóa đơn]]&lt;&gt;"",Table1[[#This Row],[Ngày hóa đơn]],IF(Table1[[#This Row],[Ngày hạch toán]]&lt;&gt;"",Table1[[#This Row],[Ngày hạch toán]],""))</f>
        <v>46118</v>
      </c>
      <c r="T487" s="95"/>
      <c r="U487" s="94">
        <f>IF(Table1[[#This Row],[Ngày tính CN]]="","",S487+T487)</f>
        <v>46118</v>
      </c>
      <c r="V487" s="67">
        <f ca="1">IF(Table1[[#This Row],[Hạn thanh toán]]="","",IF((U487-NOW())&lt;0,0,(U487-NOW())))</f>
        <v>0</v>
      </c>
      <c r="W487" s="67"/>
      <c r="X487" s="67">
        <f t="shared" ref="X487" ca="1" si="207">IF(OR(U487="",R487=0),"",IF((U487-NOW())&lt;0,-(U487-NOW()),0))</f>
        <v>110.58894247685384</v>
      </c>
      <c r="Y487" s="96" t="str">
        <f t="shared" ref="Y487" ca="1" si="208">IF(R487=0,"Đã thanh toán",IF(X487="","",IF(X487&lt;=0,"Chưa đến hạn thanh toán",IF(X487&lt;=30,"Nợ quá hạn 30 ngày",IF(X487&lt;=60,"Nợ quá hạn từ 30 ngày đến 60 ngày",IF(X487&lt;=90,"Nợ quá hạn từ 60 ngày đến 90 ngày",IF(X487&lt;=120,"Nợ quá hạn từ 90 ngày đến 120 ngày","Nợ quá hạn hơn 120 ngày có khả năng mất thanh toán")))))))</f>
        <v>Nợ quá hạn từ 90 ngày đến 120 ngày</v>
      </c>
      <c r="Z487" s="97">
        <f t="shared" ref="Z487" si="209">IF(S487="","",S487)</f>
        <v>46118</v>
      </c>
      <c r="AA487" s="97" t="str">
        <f t="shared" ref="AA487" si="210">IF(M487="","",M487)</f>
        <v/>
      </c>
      <c r="AB487" s="98"/>
      <c r="AC487" s="96"/>
      <c r="AD487" s="96" t="str">
        <f>VLOOKUP($A487,MA_KH!$A:$V,MA_KH!U$1,0)</f>
        <v>LOTTE</v>
      </c>
      <c r="AE487" s="96" t="str">
        <f>VLOOKUP($A487,MA_KH!$A:$V,MA_KH!V$1,0)</f>
        <v>CÔNG TY CỔ PHẦN TRUNG TÂM THƯƠNG MẠI LOTTE VIỆT NAM</v>
      </c>
      <c r="AF487" s="96" t="str">
        <f>VLOOKUP($A487,MA_KH!$A:$V,MA_KH!H$1,0)</f>
        <v>SG009</v>
      </c>
      <c r="AG487" s="96">
        <f>VALUE(Table1[[#This Row],[Số hóa đơn]])</f>
        <v>24889</v>
      </c>
      <c r="AH487" s="94">
        <f>_xlfn.XLOOKUP(Table1[[#This Row],[Column1]],CTTT_Lotte!R:R,CTTT_Lotte!O:O)</f>
        <v>46171</v>
      </c>
    </row>
    <row r="488" spans="1:34" ht="25.5" hidden="1" customHeight="1" x14ac:dyDescent="0.2">
      <c r="A488" s="88" t="s">
        <v>10299</v>
      </c>
      <c r="B488" s="88" t="s">
        <v>355</v>
      </c>
      <c r="C488" s="89">
        <v>46119</v>
      </c>
      <c r="D488" s="88" t="s">
        <v>11566</v>
      </c>
      <c r="E488" s="89">
        <v>46118</v>
      </c>
      <c r="F488" s="88" t="s">
        <v>11567</v>
      </c>
      <c r="G488" s="88" t="s">
        <v>11656</v>
      </c>
      <c r="H488" s="90">
        <v>1166110</v>
      </c>
      <c r="I488" s="92">
        <v>0</v>
      </c>
      <c r="J488" s="90">
        <v>93289</v>
      </c>
      <c r="K488" s="90">
        <v>1259399</v>
      </c>
      <c r="L488" s="93" t="s">
        <v>11004</v>
      </c>
      <c r="M488" s="94"/>
      <c r="N488" s="93"/>
      <c r="O488" s="67">
        <f>IF(Table1[[#This Row],[Phân loại]]="Tồn đầu kỳ",Table1[[#This Row],[Tổng giá trị]],0)</f>
        <v>0</v>
      </c>
      <c r="P488" s="93">
        <f>IF(Table1[[#This Row],[Số còn phải thu ĐK]]&lt;&gt;0,0,IF(Table1[[#This Row],[Phân loại]]="Bán hàng",Table1[[#This Row],[Tổng giá trị]],-Table1[[#This Row],[Tổng giá trị]]))</f>
        <v>1259399</v>
      </c>
      <c r="Q488" s="67">
        <f t="shared" ref="Q488:Q493" si="211">IF(M488&lt;&gt;"",IF(O488&lt;&gt;0,O488,P488),0)</f>
        <v>0</v>
      </c>
      <c r="R488" s="93">
        <f>Table1[[#This Row],[Số còn phải thu ĐK]]+Table1[[#This Row],[Giá Trị HD sau CK]]-Table1[[#This Row],[Số tiền đã thu]]</f>
        <v>1259399</v>
      </c>
      <c r="S488" s="94">
        <f>IF(Table1[[#This Row],[Ngày hóa đơn]]&lt;&gt;"",Table1[[#This Row],[Ngày hóa đơn]],IF(Table1[[#This Row],[Ngày hạch toán]]&lt;&gt;"",Table1[[#This Row],[Ngày hạch toán]],""))</f>
        <v>46118</v>
      </c>
      <c r="T488" s="95"/>
      <c r="U488" s="94">
        <f>IF(Table1[[#This Row],[Ngày tính CN]]="","",S488+T488)</f>
        <v>46118</v>
      </c>
      <c r="V488" s="67">
        <f ca="1">IF(Table1[[#This Row],[Hạn thanh toán]]="","",IF((U488-NOW())&lt;0,0,(U488-NOW())))</f>
        <v>0</v>
      </c>
      <c r="W488" s="67"/>
      <c r="X488" s="67">
        <f t="shared" ref="X488:X493" ca="1" si="212">IF(OR(U488="",R488=0),"",IF((U488-NOW())&lt;0,-(U488-NOW()),0))</f>
        <v>110.58894247685384</v>
      </c>
      <c r="Y488" s="96" t="str">
        <f t="shared" ref="Y488:Y493" ca="1" si="213">IF(R488=0,"Đã thanh toán",IF(X488="","",IF(X488&lt;=0,"Chưa đến hạn thanh toán",IF(X488&lt;=30,"Nợ quá hạn 30 ngày",IF(X488&lt;=60,"Nợ quá hạn từ 30 ngày đến 60 ngày",IF(X488&lt;=90,"Nợ quá hạn từ 60 ngày đến 90 ngày",IF(X488&lt;=120,"Nợ quá hạn từ 90 ngày đến 120 ngày","Nợ quá hạn hơn 120 ngày có khả năng mất thanh toán")))))))</f>
        <v>Nợ quá hạn từ 90 ngày đến 120 ngày</v>
      </c>
      <c r="Z488" s="97">
        <f t="shared" ref="Z488:Z493" si="214">IF(S488="","",S488)</f>
        <v>46118</v>
      </c>
      <c r="AA488" s="97" t="str">
        <f t="shared" ref="AA488:AA493" si="215">IF(M488="","",M488)</f>
        <v/>
      </c>
      <c r="AB488" s="98"/>
      <c r="AC488" s="96"/>
      <c r="AD488" s="96" t="str">
        <f>VLOOKUP($A488,MA_KH!$A:$V,MA_KH!U$1,0)</f>
        <v>LOTTE</v>
      </c>
      <c r="AE488" s="96" t="str">
        <f>VLOOKUP($A488,MA_KH!$A:$V,MA_KH!V$1,0)</f>
        <v>CÔNG TY CỔ PHẦN TRUNG TÂM THƯƠNG MẠI LOTTE VIỆT NAM</v>
      </c>
      <c r="AF488" s="96" t="str">
        <f>VLOOKUP($A488,MA_KH!$A:$V,MA_KH!H$1,0)</f>
        <v>SG011</v>
      </c>
      <c r="AG488" s="96">
        <f>VALUE(Table1[[#This Row],[Số hóa đơn]])</f>
        <v>24939</v>
      </c>
      <c r="AH488" s="94">
        <f>_xlfn.XLOOKUP(Table1[[#This Row],[Column1]],CTTT_Lotte!R:R,CTTT_Lotte!O:O)</f>
        <v>46171</v>
      </c>
    </row>
    <row r="489" spans="1:34" ht="25.5" hidden="1" customHeight="1" x14ac:dyDescent="0.2">
      <c r="A489" s="88" t="s">
        <v>10299</v>
      </c>
      <c r="B489" s="88" t="s">
        <v>355</v>
      </c>
      <c r="C489" s="89">
        <v>46119</v>
      </c>
      <c r="D489" s="88" t="s">
        <v>11564</v>
      </c>
      <c r="E489" s="89">
        <v>46118</v>
      </c>
      <c r="F489" s="88" t="s">
        <v>11565</v>
      </c>
      <c r="G489" s="88" t="s">
        <v>11655</v>
      </c>
      <c r="H489" s="90">
        <v>2122320</v>
      </c>
      <c r="I489" s="92">
        <v>0</v>
      </c>
      <c r="J489" s="90">
        <v>169786</v>
      </c>
      <c r="K489" s="90">
        <v>2292106</v>
      </c>
      <c r="L489" s="93" t="s">
        <v>11004</v>
      </c>
      <c r="M489" s="94"/>
      <c r="N489" s="93"/>
      <c r="O489" s="67">
        <f>IF(Table1[[#This Row],[Phân loại]]="Tồn đầu kỳ",Table1[[#This Row],[Tổng giá trị]],0)</f>
        <v>0</v>
      </c>
      <c r="P489" s="93">
        <f>IF(Table1[[#This Row],[Số còn phải thu ĐK]]&lt;&gt;0,0,IF(Table1[[#This Row],[Phân loại]]="Bán hàng",Table1[[#This Row],[Tổng giá trị]],-Table1[[#This Row],[Tổng giá trị]]))</f>
        <v>2292106</v>
      </c>
      <c r="Q489" s="67">
        <f t="shared" si="211"/>
        <v>0</v>
      </c>
      <c r="R489" s="93">
        <f>Table1[[#This Row],[Số còn phải thu ĐK]]+Table1[[#This Row],[Giá Trị HD sau CK]]-Table1[[#This Row],[Số tiền đã thu]]</f>
        <v>2292106</v>
      </c>
      <c r="S489" s="94">
        <f>IF(Table1[[#This Row],[Ngày hóa đơn]]&lt;&gt;"",Table1[[#This Row],[Ngày hóa đơn]],IF(Table1[[#This Row],[Ngày hạch toán]]&lt;&gt;"",Table1[[#This Row],[Ngày hạch toán]],""))</f>
        <v>46118</v>
      </c>
      <c r="T489" s="95"/>
      <c r="U489" s="94">
        <f>IF(Table1[[#This Row],[Ngày tính CN]]="","",S489+T489)</f>
        <v>46118</v>
      </c>
      <c r="V489" s="67">
        <f ca="1">IF(Table1[[#This Row],[Hạn thanh toán]]="","",IF((U489-NOW())&lt;0,0,(U489-NOW())))</f>
        <v>0</v>
      </c>
      <c r="W489" s="67"/>
      <c r="X489" s="67">
        <f t="shared" ca="1" si="212"/>
        <v>110.58894247685384</v>
      </c>
      <c r="Y489" s="96" t="str">
        <f t="shared" ca="1" si="213"/>
        <v>Nợ quá hạn từ 90 ngày đến 120 ngày</v>
      </c>
      <c r="Z489" s="97">
        <f t="shared" si="214"/>
        <v>46118</v>
      </c>
      <c r="AA489" s="97" t="str">
        <f t="shared" si="215"/>
        <v/>
      </c>
      <c r="AB489" s="98"/>
      <c r="AC489" s="96"/>
      <c r="AD489" s="96" t="str">
        <f>VLOOKUP($A489,MA_KH!$A:$V,MA_KH!U$1,0)</f>
        <v>LOTTE</v>
      </c>
      <c r="AE489" s="96" t="str">
        <f>VLOOKUP($A489,MA_KH!$A:$V,MA_KH!V$1,0)</f>
        <v>CÔNG TY CỔ PHẦN TRUNG TÂM THƯƠNG MẠI LOTTE VIỆT NAM</v>
      </c>
      <c r="AF489" s="96" t="str">
        <f>VLOOKUP($A489,MA_KH!$A:$V,MA_KH!H$1,0)</f>
        <v>SG011</v>
      </c>
      <c r="AG489" s="96">
        <f>VALUE(Table1[[#This Row],[Số hóa đơn]])</f>
        <v>24940</v>
      </c>
      <c r="AH489" s="94">
        <f>_xlfn.XLOOKUP(Table1[[#This Row],[Column1]],CTTT_Lotte!R:R,CTTT_Lotte!O:O)</f>
        <v>46171</v>
      </c>
    </row>
    <row r="490" spans="1:34" ht="25.5" hidden="1" customHeight="1" x14ac:dyDescent="0.2">
      <c r="A490" s="88" t="s">
        <v>10287</v>
      </c>
      <c r="B490" s="88" t="s">
        <v>612</v>
      </c>
      <c r="C490" s="89">
        <v>46119</v>
      </c>
      <c r="D490" s="88" t="s">
        <v>11562</v>
      </c>
      <c r="E490" s="89">
        <v>46118</v>
      </c>
      <c r="F490" s="88" t="s">
        <v>11563</v>
      </c>
      <c r="G490" s="88" t="s">
        <v>11654</v>
      </c>
      <c r="H490" s="90">
        <v>1489960</v>
      </c>
      <c r="I490" s="92">
        <v>0</v>
      </c>
      <c r="J490" s="90">
        <v>119197</v>
      </c>
      <c r="K490" s="90">
        <v>1609157</v>
      </c>
      <c r="L490" s="93" t="s">
        <v>11004</v>
      </c>
      <c r="M490" s="94"/>
      <c r="N490" s="93"/>
      <c r="O490" s="67">
        <f>IF(Table1[[#This Row],[Phân loại]]="Tồn đầu kỳ",Table1[[#This Row],[Tổng giá trị]],0)</f>
        <v>0</v>
      </c>
      <c r="P490" s="93">
        <f>IF(Table1[[#This Row],[Số còn phải thu ĐK]]&lt;&gt;0,0,IF(Table1[[#This Row],[Phân loại]]="Bán hàng",Table1[[#This Row],[Tổng giá trị]],-Table1[[#This Row],[Tổng giá trị]]))</f>
        <v>1609157</v>
      </c>
      <c r="Q490" s="67">
        <f t="shared" si="211"/>
        <v>0</v>
      </c>
      <c r="R490" s="93">
        <f>Table1[[#This Row],[Số còn phải thu ĐK]]+Table1[[#This Row],[Giá Trị HD sau CK]]-Table1[[#This Row],[Số tiền đã thu]]</f>
        <v>1609157</v>
      </c>
      <c r="S490" s="94">
        <f>IF(Table1[[#This Row],[Ngày hóa đơn]]&lt;&gt;"",Table1[[#This Row],[Ngày hóa đơn]],IF(Table1[[#This Row],[Ngày hạch toán]]&lt;&gt;"",Table1[[#This Row],[Ngày hạch toán]],""))</f>
        <v>46118</v>
      </c>
      <c r="T490" s="95"/>
      <c r="U490" s="94">
        <f>IF(Table1[[#This Row],[Ngày tính CN]]="","",S490+T490)</f>
        <v>46118</v>
      </c>
      <c r="V490" s="67">
        <f ca="1">IF(Table1[[#This Row],[Hạn thanh toán]]="","",IF((U490-NOW())&lt;0,0,(U490-NOW())))</f>
        <v>0</v>
      </c>
      <c r="W490" s="67"/>
      <c r="X490" s="67">
        <f t="shared" ca="1" si="212"/>
        <v>110.58894247685384</v>
      </c>
      <c r="Y490" s="96" t="str">
        <f t="shared" ca="1" si="213"/>
        <v>Nợ quá hạn từ 90 ngày đến 120 ngày</v>
      </c>
      <c r="Z490" s="97">
        <f t="shared" si="214"/>
        <v>46118</v>
      </c>
      <c r="AA490" s="97" t="str">
        <f t="shared" si="215"/>
        <v/>
      </c>
      <c r="AB490" s="98"/>
      <c r="AC490" s="96"/>
      <c r="AD490" s="96" t="str">
        <f>VLOOKUP($A490,MA_KH!$A:$V,MA_KH!U$1,0)</f>
        <v>LOTTE</v>
      </c>
      <c r="AE490" s="96" t="str">
        <f>VLOOKUP($A490,MA_KH!$A:$V,MA_KH!V$1,0)</f>
        <v>CÔNG TY CỔ PHẦN TRUNG TÂM THƯƠNG MẠI LOTTE VIỆT NAM</v>
      </c>
      <c r="AF490" s="96" t="str">
        <f>VLOOKUP($A490,MA_KH!$A:$V,MA_KH!H$1,0)</f>
        <v>SG011</v>
      </c>
      <c r="AG490" s="96">
        <f>VALUE(Table1[[#This Row],[Số hóa đơn]])</f>
        <v>24941</v>
      </c>
      <c r="AH490" s="94">
        <f>_xlfn.XLOOKUP(Table1[[#This Row],[Column1]],CTTT_Lotte!R:R,CTTT_Lotte!O:O)</f>
        <v>46171</v>
      </c>
    </row>
    <row r="491" spans="1:34" ht="25.5" hidden="1" customHeight="1" x14ac:dyDescent="0.2">
      <c r="A491" s="88" t="s">
        <v>10287</v>
      </c>
      <c r="B491" s="88" t="s">
        <v>612</v>
      </c>
      <c r="C491" s="89">
        <v>46119</v>
      </c>
      <c r="D491" s="88" t="s">
        <v>11560</v>
      </c>
      <c r="E491" s="89">
        <v>46118</v>
      </c>
      <c r="F491" s="88" t="s">
        <v>11561</v>
      </c>
      <c r="G491" s="88" t="s">
        <v>11653</v>
      </c>
      <c r="H491" s="90">
        <v>1116805</v>
      </c>
      <c r="I491" s="92">
        <v>0</v>
      </c>
      <c r="J491" s="90">
        <v>89344</v>
      </c>
      <c r="K491" s="90">
        <v>1206149</v>
      </c>
      <c r="L491" s="93" t="s">
        <v>11004</v>
      </c>
      <c r="M491" s="94"/>
      <c r="N491" s="93"/>
      <c r="O491" s="67">
        <f>IF(Table1[[#This Row],[Phân loại]]="Tồn đầu kỳ",Table1[[#This Row],[Tổng giá trị]],0)</f>
        <v>0</v>
      </c>
      <c r="P491" s="93">
        <f>IF(Table1[[#This Row],[Số còn phải thu ĐK]]&lt;&gt;0,0,IF(Table1[[#This Row],[Phân loại]]="Bán hàng",Table1[[#This Row],[Tổng giá trị]],-Table1[[#This Row],[Tổng giá trị]]))</f>
        <v>1206149</v>
      </c>
      <c r="Q491" s="67">
        <f t="shared" si="211"/>
        <v>0</v>
      </c>
      <c r="R491" s="93">
        <f>Table1[[#This Row],[Số còn phải thu ĐK]]+Table1[[#This Row],[Giá Trị HD sau CK]]-Table1[[#This Row],[Số tiền đã thu]]</f>
        <v>1206149</v>
      </c>
      <c r="S491" s="94">
        <f>IF(Table1[[#This Row],[Ngày hóa đơn]]&lt;&gt;"",Table1[[#This Row],[Ngày hóa đơn]],IF(Table1[[#This Row],[Ngày hạch toán]]&lt;&gt;"",Table1[[#This Row],[Ngày hạch toán]],""))</f>
        <v>46118</v>
      </c>
      <c r="T491" s="95"/>
      <c r="U491" s="94">
        <f>IF(Table1[[#This Row],[Ngày tính CN]]="","",S491+T491)</f>
        <v>46118</v>
      </c>
      <c r="V491" s="67">
        <f ca="1">IF(Table1[[#This Row],[Hạn thanh toán]]="","",IF((U491-NOW())&lt;0,0,(U491-NOW())))</f>
        <v>0</v>
      </c>
      <c r="W491" s="67"/>
      <c r="X491" s="67">
        <f t="shared" ca="1" si="212"/>
        <v>110.58894247685384</v>
      </c>
      <c r="Y491" s="96" t="str">
        <f t="shared" ca="1" si="213"/>
        <v>Nợ quá hạn từ 90 ngày đến 120 ngày</v>
      </c>
      <c r="Z491" s="97">
        <f t="shared" si="214"/>
        <v>46118</v>
      </c>
      <c r="AA491" s="97" t="str">
        <f t="shared" si="215"/>
        <v/>
      </c>
      <c r="AB491" s="98"/>
      <c r="AC491" s="96"/>
      <c r="AD491" s="96" t="str">
        <f>VLOOKUP($A491,MA_KH!$A:$V,MA_KH!U$1,0)</f>
        <v>LOTTE</v>
      </c>
      <c r="AE491" s="96" t="str">
        <f>VLOOKUP($A491,MA_KH!$A:$V,MA_KH!V$1,0)</f>
        <v>CÔNG TY CỔ PHẦN TRUNG TÂM THƯƠNG MẠI LOTTE VIỆT NAM</v>
      </c>
      <c r="AF491" s="96" t="str">
        <f>VLOOKUP($A491,MA_KH!$A:$V,MA_KH!H$1,0)</f>
        <v>SG011</v>
      </c>
      <c r="AG491" s="96">
        <f>VALUE(Table1[[#This Row],[Số hóa đơn]])</f>
        <v>24942</v>
      </c>
      <c r="AH491" s="94">
        <f>_xlfn.XLOOKUP(Table1[[#This Row],[Column1]],CTTT_Lotte!R:R,CTTT_Lotte!O:O)</f>
        <v>46171</v>
      </c>
    </row>
    <row r="492" spans="1:34" ht="25.5" hidden="1" customHeight="1" x14ac:dyDescent="0.2">
      <c r="A492" s="88" t="s">
        <v>10288</v>
      </c>
      <c r="B492" s="88" t="s">
        <v>683</v>
      </c>
      <c r="C492" s="89">
        <v>46119</v>
      </c>
      <c r="D492" s="88" t="s">
        <v>11558</v>
      </c>
      <c r="E492" s="89">
        <v>46118</v>
      </c>
      <c r="F492" s="88" t="s">
        <v>11559</v>
      </c>
      <c r="G492" s="88" t="s">
        <v>11652</v>
      </c>
      <c r="H492" s="90">
        <v>1650555</v>
      </c>
      <c r="I492" s="92">
        <v>0</v>
      </c>
      <c r="J492" s="90">
        <v>132044</v>
      </c>
      <c r="K492" s="90">
        <v>1782599</v>
      </c>
      <c r="L492" s="93" t="s">
        <v>11004</v>
      </c>
      <c r="M492" s="94"/>
      <c r="N492" s="93"/>
      <c r="O492" s="67">
        <f>IF(Table1[[#This Row],[Phân loại]]="Tồn đầu kỳ",Table1[[#This Row],[Tổng giá trị]],0)</f>
        <v>0</v>
      </c>
      <c r="P492" s="93">
        <f>IF(Table1[[#This Row],[Số còn phải thu ĐK]]&lt;&gt;0,0,IF(Table1[[#This Row],[Phân loại]]="Bán hàng",Table1[[#This Row],[Tổng giá trị]],-Table1[[#This Row],[Tổng giá trị]]))</f>
        <v>1782599</v>
      </c>
      <c r="Q492" s="67">
        <f t="shared" si="211"/>
        <v>0</v>
      </c>
      <c r="R492" s="93">
        <f>Table1[[#This Row],[Số còn phải thu ĐK]]+Table1[[#This Row],[Giá Trị HD sau CK]]-Table1[[#This Row],[Số tiền đã thu]]</f>
        <v>1782599</v>
      </c>
      <c r="S492" s="94">
        <f>IF(Table1[[#This Row],[Ngày hóa đơn]]&lt;&gt;"",Table1[[#This Row],[Ngày hóa đơn]],IF(Table1[[#This Row],[Ngày hạch toán]]&lt;&gt;"",Table1[[#This Row],[Ngày hạch toán]],""))</f>
        <v>46118</v>
      </c>
      <c r="T492" s="95"/>
      <c r="U492" s="94">
        <f>IF(Table1[[#This Row],[Ngày tính CN]]="","",S492+T492)</f>
        <v>46118</v>
      </c>
      <c r="V492" s="67">
        <f ca="1">IF(Table1[[#This Row],[Hạn thanh toán]]="","",IF((U492-NOW())&lt;0,0,(U492-NOW())))</f>
        <v>0</v>
      </c>
      <c r="W492" s="67"/>
      <c r="X492" s="67">
        <f t="shared" ca="1" si="212"/>
        <v>110.58894247685384</v>
      </c>
      <c r="Y492" s="96" t="str">
        <f t="shared" ca="1" si="213"/>
        <v>Nợ quá hạn từ 90 ngày đến 120 ngày</v>
      </c>
      <c r="Z492" s="97">
        <f t="shared" si="214"/>
        <v>46118</v>
      </c>
      <c r="AA492" s="97" t="str">
        <f t="shared" si="215"/>
        <v/>
      </c>
      <c r="AB492" s="98"/>
      <c r="AC492" s="96"/>
      <c r="AD492" s="96" t="str">
        <f>VLOOKUP($A492,MA_KH!$A:$V,MA_KH!U$1,0)</f>
        <v>LOTTE</v>
      </c>
      <c r="AE492" s="96" t="str">
        <f>VLOOKUP($A492,MA_KH!$A:$V,MA_KH!V$1,0)</f>
        <v>CÔNG TY CỔ PHẦN TRUNG TÂM THƯƠNG MẠI LOTTE VIỆT NAM</v>
      </c>
      <c r="AF492" s="96" t="str">
        <f>VLOOKUP($A492,MA_KH!$A:$V,MA_KH!H$1,0)</f>
        <v>SG011</v>
      </c>
      <c r="AG492" s="96">
        <f>VALUE(Table1[[#This Row],[Số hóa đơn]])</f>
        <v>24943</v>
      </c>
      <c r="AH492" s="94">
        <f>_xlfn.XLOOKUP(Table1[[#This Row],[Column1]],CTTT_Lotte!R:R,CTTT_Lotte!O:O)</f>
        <v>46171</v>
      </c>
    </row>
    <row r="493" spans="1:34" ht="25.5" hidden="1" customHeight="1" x14ac:dyDescent="0.2">
      <c r="A493" s="65" t="s">
        <v>11446</v>
      </c>
      <c r="B493" s="65" t="s">
        <v>11447</v>
      </c>
      <c r="C493" s="66">
        <v>46119</v>
      </c>
      <c r="D493" s="65" t="s">
        <v>11556</v>
      </c>
      <c r="E493" s="66">
        <v>46118</v>
      </c>
      <c r="F493" s="65" t="s">
        <v>11557</v>
      </c>
      <c r="G493" s="65" t="s">
        <v>11651</v>
      </c>
      <c r="H493" s="91">
        <v>1166110</v>
      </c>
      <c r="I493" s="92">
        <v>0</v>
      </c>
      <c r="J493" s="91">
        <v>93289</v>
      </c>
      <c r="K493" s="91">
        <v>1259399</v>
      </c>
      <c r="L493" s="93" t="s">
        <v>11004</v>
      </c>
      <c r="M493" s="94"/>
      <c r="N493" s="93"/>
      <c r="O493" s="67">
        <f>IF(Table1[[#This Row],[Phân loại]]="Tồn đầu kỳ",Table1[[#This Row],[Tổng giá trị]],0)</f>
        <v>0</v>
      </c>
      <c r="P493" s="93">
        <f>IF(Table1[[#This Row],[Số còn phải thu ĐK]]&lt;&gt;0,0,IF(Table1[[#This Row],[Phân loại]]="Bán hàng",Table1[[#This Row],[Tổng giá trị]],-Table1[[#This Row],[Tổng giá trị]]))</f>
        <v>1259399</v>
      </c>
      <c r="Q493" s="67">
        <f t="shared" si="211"/>
        <v>0</v>
      </c>
      <c r="R493" s="93">
        <f>Table1[[#This Row],[Số còn phải thu ĐK]]+Table1[[#This Row],[Giá Trị HD sau CK]]-Table1[[#This Row],[Số tiền đã thu]]</f>
        <v>1259399</v>
      </c>
      <c r="S493" s="94">
        <f>IF(Table1[[#This Row],[Ngày hóa đơn]]&lt;&gt;"",Table1[[#This Row],[Ngày hóa đơn]],IF(Table1[[#This Row],[Ngày hạch toán]]&lt;&gt;"",Table1[[#This Row],[Ngày hạch toán]],""))</f>
        <v>46118</v>
      </c>
      <c r="T493" s="95"/>
      <c r="U493" s="94">
        <f>IF(Table1[[#This Row],[Ngày tính CN]]="","",S493+T493)</f>
        <v>46118</v>
      </c>
      <c r="V493" s="67">
        <f ca="1">IF(Table1[[#This Row],[Hạn thanh toán]]="","",IF((U493-NOW())&lt;0,0,(U493-NOW())))</f>
        <v>0</v>
      </c>
      <c r="W493" s="67"/>
      <c r="X493" s="67">
        <f t="shared" ca="1" si="212"/>
        <v>110.58894247685384</v>
      </c>
      <c r="Y493" s="96" t="str">
        <f t="shared" ca="1" si="213"/>
        <v>Nợ quá hạn từ 90 ngày đến 120 ngày</v>
      </c>
      <c r="Z493" s="97">
        <f t="shared" si="214"/>
        <v>46118</v>
      </c>
      <c r="AA493" s="97" t="str">
        <f t="shared" si="215"/>
        <v/>
      </c>
      <c r="AB493" s="98"/>
      <c r="AC493" s="96"/>
      <c r="AD493" s="96" t="str">
        <f>VLOOKUP($A493,MA_KH!$A:$V,MA_KH!U$1,0)</f>
        <v>LOTTE</v>
      </c>
      <c r="AE493" s="96" t="str">
        <f>VLOOKUP($A493,MA_KH!$A:$V,MA_KH!V$1,0)</f>
        <v>CÔNG TY CỔ PHẦN TRUNG TÂM THƯƠNG MẠI LOTTE VIỆT NAM</v>
      </c>
      <c r="AF493" s="96" t="str">
        <f>VLOOKUP($A493,MA_KH!$A:$V,MA_KH!H$1,0)</f>
        <v>SG011</v>
      </c>
      <c r="AG493" s="96">
        <f>VALUE(Table1[[#This Row],[Số hóa đơn]])</f>
        <v>24944</v>
      </c>
      <c r="AH493" s="94">
        <f>_xlfn.XLOOKUP(Table1[[#This Row],[Column1]],CTTT_Lotte!R:R,CTTT_Lotte!O:O)</f>
        <v>46171</v>
      </c>
    </row>
    <row r="494" spans="1:34" ht="25.5" hidden="1" customHeight="1" x14ac:dyDescent="0.2">
      <c r="A494" s="65" t="s">
        <v>10291</v>
      </c>
      <c r="B494" s="65" t="s">
        <v>511</v>
      </c>
      <c r="C494" s="66">
        <v>46120</v>
      </c>
      <c r="D494" s="65" t="s">
        <v>11554</v>
      </c>
      <c r="E494" s="66">
        <v>46120</v>
      </c>
      <c r="F494" s="65" t="s">
        <v>11555</v>
      </c>
      <c r="G494" s="65" t="s">
        <v>11650</v>
      </c>
      <c r="H494" s="91">
        <v>2190240</v>
      </c>
      <c r="I494" s="92">
        <v>0</v>
      </c>
      <c r="J494" s="91">
        <v>175219</v>
      </c>
      <c r="K494" s="91">
        <v>2365459</v>
      </c>
      <c r="L494" s="93" t="s">
        <v>11004</v>
      </c>
      <c r="M494" s="94"/>
      <c r="N494" s="93"/>
      <c r="O494" s="67">
        <f>IF(Table1[[#This Row],[Phân loại]]="Tồn đầu kỳ",Table1[[#This Row],[Tổng giá trị]],0)</f>
        <v>0</v>
      </c>
      <c r="P494" s="93">
        <f>IF(Table1[[#This Row],[Số còn phải thu ĐK]]&lt;&gt;0,0,IF(Table1[[#This Row],[Phân loại]]="Bán hàng",Table1[[#This Row],[Tổng giá trị]],-Table1[[#This Row],[Tổng giá trị]]))</f>
        <v>2365459</v>
      </c>
      <c r="Q494" s="67">
        <f>IF(M494&lt;&gt;"",IF(O494&lt;&gt;0,O494,P494),0)</f>
        <v>0</v>
      </c>
      <c r="R494" s="93">
        <f>Table1[[#This Row],[Số còn phải thu ĐK]]+Table1[[#This Row],[Giá Trị HD sau CK]]-Table1[[#This Row],[Số tiền đã thu]]</f>
        <v>2365459</v>
      </c>
      <c r="S494" s="94">
        <f>IF(Table1[[#This Row],[Ngày hóa đơn]]&lt;&gt;"",Table1[[#This Row],[Ngày hóa đơn]],IF(Table1[[#This Row],[Ngày hạch toán]]&lt;&gt;"",Table1[[#This Row],[Ngày hạch toán]],""))</f>
        <v>46120</v>
      </c>
      <c r="T494" s="95"/>
      <c r="U494" s="94">
        <f>IF(Table1[[#This Row],[Ngày tính CN]]="","",S494+T494)</f>
        <v>46120</v>
      </c>
      <c r="V494" s="67">
        <f ca="1">IF(Table1[[#This Row],[Hạn thanh toán]]="","",IF((U494-NOW())&lt;0,0,(U494-NOW())))</f>
        <v>0</v>
      </c>
      <c r="W494" s="67"/>
      <c r="X494" s="67">
        <f ca="1">IF(OR(U494="",R494=0),"",IF((U494-NOW())&lt;0,-(U494-NOW()),0))</f>
        <v>108.58894247685384</v>
      </c>
      <c r="Y494" s="96" t="str">
        <f ca="1">IF(R494=0,"Đã thanh toán",IF(X494="","",IF(X494&lt;=0,"Chưa đến hạn thanh toán",IF(X494&lt;=30,"Nợ quá hạn 30 ngày",IF(X494&lt;=60,"Nợ quá hạn từ 30 ngày đến 60 ngày",IF(X494&lt;=90,"Nợ quá hạn từ 60 ngày đến 90 ngày",IF(X494&lt;=120,"Nợ quá hạn từ 90 ngày đến 120 ngày","Nợ quá hạn hơn 120 ngày có khả năng mất thanh toán")))))))</f>
        <v>Nợ quá hạn từ 90 ngày đến 120 ngày</v>
      </c>
      <c r="Z494" s="97">
        <f>IF(S494="","",S494)</f>
        <v>46120</v>
      </c>
      <c r="AA494" s="97" t="str">
        <f>IF(M494="","",M494)</f>
        <v/>
      </c>
      <c r="AB494" s="98"/>
      <c r="AC494" s="96"/>
      <c r="AD494" s="96" t="str">
        <f>VLOOKUP($A494,MA_KH!$A:$V,MA_KH!U$1,0)</f>
        <v>LOTTE</v>
      </c>
      <c r="AE494" s="96" t="str">
        <f>VLOOKUP($A494,MA_KH!$A:$V,MA_KH!V$1,0)</f>
        <v>CÔNG TY CỔ PHẦN TRUNG TÂM THƯƠNG MẠI LOTTE VIỆT NAM</v>
      </c>
      <c r="AF494" s="96" t="str">
        <f>VLOOKUP($A494,MA_KH!$A:$V,MA_KH!H$1,0)</f>
        <v>SG023</v>
      </c>
      <c r="AG494" s="96">
        <f>VALUE(Table1[[#This Row],[Số hóa đơn]])</f>
        <v>25026</v>
      </c>
      <c r="AH494" s="94">
        <f>_xlfn.XLOOKUP(Table1[[#This Row],[Column1]],CTTT_Lotte!R:R,CTTT_Lotte!O:O)</f>
        <v>46171</v>
      </c>
    </row>
    <row r="495" spans="1:34" ht="25.5" customHeight="1" x14ac:dyDescent="0.2">
      <c r="A495" s="88" t="s">
        <v>10288</v>
      </c>
      <c r="B495" s="88" t="s">
        <v>683</v>
      </c>
      <c r="C495" s="89">
        <v>46120</v>
      </c>
      <c r="D495" s="88" t="s">
        <v>15795</v>
      </c>
      <c r="E495" s="89">
        <v>46120</v>
      </c>
      <c r="F495" s="88" t="s">
        <v>15796</v>
      </c>
      <c r="G495" s="88" t="s">
        <v>15797</v>
      </c>
      <c r="H495" s="90">
        <v>1262100</v>
      </c>
      <c r="I495" s="92">
        <v>0</v>
      </c>
      <c r="J495" s="90">
        <v>100968</v>
      </c>
      <c r="K495" s="90">
        <v>1363068</v>
      </c>
      <c r="L495" s="93" t="s">
        <v>11004</v>
      </c>
      <c r="M495" s="94"/>
      <c r="N495" s="93"/>
      <c r="O495" s="67">
        <f>IF(Table1[[#This Row],[Phân loại]]="Tồn đầu kỳ",Table1[[#This Row],[Tổng giá trị]],0)</f>
        <v>0</v>
      </c>
      <c r="P495" s="93">
        <f>IF(Table1[[#This Row],[Số còn phải thu ĐK]]&lt;&gt;0,0,IF(Table1[[#This Row],[Phân loại]]="Bán hàng",Table1[[#This Row],[Tổng giá trị]],-Table1[[#This Row],[Tổng giá trị]]))</f>
        <v>1363068</v>
      </c>
      <c r="Q495" s="67">
        <f t="shared" ref="Q495:Q496" si="216">IF(M495&lt;&gt;"",IF(O495&lt;&gt;0,O495,P495),0)</f>
        <v>0</v>
      </c>
      <c r="R495" s="93">
        <f>Table1[[#This Row],[Số còn phải thu ĐK]]+Table1[[#This Row],[Giá Trị HD sau CK]]-Table1[[#This Row],[Số tiền đã thu]]</f>
        <v>1363068</v>
      </c>
      <c r="S495" s="94">
        <f>IF(Table1[[#This Row],[Ngày hóa đơn]]&lt;&gt;"",Table1[[#This Row],[Ngày hóa đơn]],IF(Table1[[#This Row],[Ngày hạch toán]]&lt;&gt;"",Table1[[#This Row],[Ngày hạch toán]],""))</f>
        <v>46120</v>
      </c>
      <c r="T495" s="95"/>
      <c r="U495" s="94">
        <f>IF(Table1[[#This Row],[Ngày tính CN]]="","",S495+T495)</f>
        <v>46120</v>
      </c>
      <c r="V495" s="67">
        <f ca="1">IF(Table1[[#This Row],[Hạn thanh toán]]="","",IF((U495-NOW())&lt;0,0,(U495-NOW())))</f>
        <v>0</v>
      </c>
      <c r="W495" s="67"/>
      <c r="X495" s="67">
        <f t="shared" ref="X495:X496" ca="1" si="217">IF(OR(U495="",R495=0),"",IF((U495-NOW())&lt;0,-(U495-NOW()),0))</f>
        <v>108.58894247685384</v>
      </c>
      <c r="Y495" s="96" t="str">
        <f t="shared" ref="Y495:Y496" ca="1" si="218">IF(R495=0,"Đã thanh toán",IF(X495="","",IF(X495&lt;=0,"Chưa đến hạn thanh toán",IF(X495&lt;=30,"Nợ quá hạn 30 ngày",IF(X495&lt;=60,"Nợ quá hạn từ 30 ngày đến 60 ngày",IF(X495&lt;=90,"Nợ quá hạn từ 60 ngày đến 90 ngày",IF(X495&lt;=120,"Nợ quá hạn từ 90 ngày đến 120 ngày","Nợ quá hạn hơn 120 ngày có khả năng mất thanh toán")))))))</f>
        <v>Nợ quá hạn từ 90 ngày đến 120 ngày</v>
      </c>
      <c r="Z495" s="97">
        <f t="shared" ref="Z495:Z496" si="219">IF(S495="","",S495)</f>
        <v>46120</v>
      </c>
      <c r="AA495" s="97" t="str">
        <f t="shared" ref="AA495:AA496" si="220">IF(M495="","",M495)</f>
        <v/>
      </c>
      <c r="AB495" s="98"/>
      <c r="AC495" s="96"/>
      <c r="AD495" s="96" t="str">
        <f>VLOOKUP($A495,MA_KH!$A:$V,MA_KH!U$1,0)</f>
        <v>LOTTE</v>
      </c>
      <c r="AE495" s="96" t="str">
        <f>VLOOKUP($A495,MA_KH!$A:$V,MA_KH!V$1,0)</f>
        <v>CÔNG TY CỔ PHẦN TRUNG TÂM THƯƠNG MẠI LOTTE VIỆT NAM</v>
      </c>
      <c r="AF495" s="96" t="str">
        <f>VLOOKUP($A495,MA_KH!$A:$V,MA_KH!H$1,0)</f>
        <v>SG011</v>
      </c>
      <c r="AG495" s="96">
        <f>VALUE(Table1[[#This Row],[Số hóa đơn]])</f>
        <v>26033</v>
      </c>
      <c r="AH495" s="94" t="e">
        <f>_xlfn.XLOOKUP(Table1[[#This Row],[Column1]],CTTT_Lotte!R:R,CTTT_Lotte!O:O)</f>
        <v>#N/A</v>
      </c>
    </row>
    <row r="496" spans="1:34" ht="25.5" customHeight="1" x14ac:dyDescent="0.2">
      <c r="A496" s="65" t="s">
        <v>10293</v>
      </c>
      <c r="B496" s="65" t="s">
        <v>621</v>
      </c>
      <c r="C496" s="66">
        <v>46120</v>
      </c>
      <c r="D496" s="65" t="s">
        <v>15798</v>
      </c>
      <c r="E496" s="66">
        <v>46120</v>
      </c>
      <c r="F496" s="65" t="s">
        <v>15799</v>
      </c>
      <c r="G496" s="65" t="s">
        <v>15800</v>
      </c>
      <c r="H496" s="91">
        <v>7075560</v>
      </c>
      <c r="I496" s="92">
        <v>0</v>
      </c>
      <c r="J496" s="91">
        <v>566045</v>
      </c>
      <c r="K496" s="91">
        <v>7641605</v>
      </c>
      <c r="L496" s="93" t="s">
        <v>11004</v>
      </c>
      <c r="M496" s="94"/>
      <c r="N496" s="93"/>
      <c r="O496" s="67">
        <f>IF(Table1[[#This Row],[Phân loại]]="Tồn đầu kỳ",Table1[[#This Row],[Tổng giá trị]],0)</f>
        <v>0</v>
      </c>
      <c r="P496" s="93">
        <f>IF(Table1[[#This Row],[Số còn phải thu ĐK]]&lt;&gt;0,0,IF(Table1[[#This Row],[Phân loại]]="Bán hàng",Table1[[#This Row],[Tổng giá trị]],-Table1[[#This Row],[Tổng giá trị]]))</f>
        <v>7641605</v>
      </c>
      <c r="Q496" s="67">
        <f t="shared" si="216"/>
        <v>0</v>
      </c>
      <c r="R496" s="93">
        <f>Table1[[#This Row],[Số còn phải thu ĐK]]+Table1[[#This Row],[Giá Trị HD sau CK]]-Table1[[#This Row],[Số tiền đã thu]]</f>
        <v>7641605</v>
      </c>
      <c r="S496" s="94">
        <f>IF(Table1[[#This Row],[Ngày hóa đơn]]&lt;&gt;"",Table1[[#This Row],[Ngày hóa đơn]],IF(Table1[[#This Row],[Ngày hạch toán]]&lt;&gt;"",Table1[[#This Row],[Ngày hạch toán]],""))</f>
        <v>46120</v>
      </c>
      <c r="T496" s="95"/>
      <c r="U496" s="94">
        <f>IF(Table1[[#This Row],[Ngày tính CN]]="","",S496+T496)</f>
        <v>46120</v>
      </c>
      <c r="V496" s="67">
        <f ca="1">IF(Table1[[#This Row],[Hạn thanh toán]]="","",IF((U496-NOW())&lt;0,0,(U496-NOW())))</f>
        <v>0</v>
      </c>
      <c r="W496" s="67"/>
      <c r="X496" s="67">
        <f t="shared" ca="1" si="217"/>
        <v>108.58894247685384</v>
      </c>
      <c r="Y496" s="96" t="str">
        <f t="shared" ca="1" si="218"/>
        <v>Nợ quá hạn từ 90 ngày đến 120 ngày</v>
      </c>
      <c r="Z496" s="97">
        <f t="shared" si="219"/>
        <v>46120</v>
      </c>
      <c r="AA496" s="97" t="str">
        <f t="shared" si="220"/>
        <v/>
      </c>
      <c r="AB496" s="98"/>
      <c r="AC496" s="96"/>
      <c r="AD496" s="96" t="str">
        <f>VLOOKUP($A496,MA_KH!$A:$V,MA_KH!U$1,0)</f>
        <v>LOTTE</v>
      </c>
      <c r="AE496" s="96" t="str">
        <f>VLOOKUP($A496,MA_KH!$A:$V,MA_KH!V$1,0)</f>
        <v>CÔNG TY CỔ PHẦN TRUNG TÂM THƯƠNG MẠI LOTTE VIỆT NAM</v>
      </c>
      <c r="AF496" s="96" t="str">
        <f>VLOOKUP($A496,MA_KH!$A:$V,MA_KH!H$1,0)</f>
        <v>SG009</v>
      </c>
      <c r="AG496" s="96">
        <f>VALUE(Table1[[#This Row],[Số hóa đơn]])</f>
        <v>26034</v>
      </c>
      <c r="AH496" s="94" t="e">
        <f>_xlfn.XLOOKUP(Table1[[#This Row],[Column1]],CTTT_Lotte!R:R,CTTT_Lotte!O:O)</f>
        <v>#N/A</v>
      </c>
    </row>
    <row r="497" spans="1:34" ht="25.5" hidden="1" customHeight="1" x14ac:dyDescent="0.2">
      <c r="A497" s="88" t="s">
        <v>10289</v>
      </c>
      <c r="B497" s="88" t="s">
        <v>752</v>
      </c>
      <c r="C497" s="89">
        <v>46121</v>
      </c>
      <c r="D497" s="88" t="s">
        <v>11552</v>
      </c>
      <c r="E497" s="89">
        <v>46120</v>
      </c>
      <c r="F497" s="88" t="s">
        <v>11553</v>
      </c>
      <c r="G497" s="88" t="s">
        <v>11649</v>
      </c>
      <c r="H497" s="90">
        <v>1116805</v>
      </c>
      <c r="I497" s="92">
        <v>0</v>
      </c>
      <c r="J497" s="90">
        <v>89344</v>
      </c>
      <c r="K497" s="90">
        <v>1206149</v>
      </c>
      <c r="L497" s="93" t="s">
        <v>11004</v>
      </c>
      <c r="M497" s="94"/>
      <c r="N497" s="93"/>
      <c r="O497" s="67">
        <f>IF(Table1[[#This Row],[Phân loại]]="Tồn đầu kỳ",Table1[[#This Row],[Tổng giá trị]],0)</f>
        <v>0</v>
      </c>
      <c r="P497" s="93">
        <f>IF(Table1[[#This Row],[Số còn phải thu ĐK]]&lt;&gt;0,0,IF(Table1[[#This Row],[Phân loại]]="Bán hàng",Table1[[#This Row],[Tổng giá trị]],-Table1[[#This Row],[Tổng giá trị]]))</f>
        <v>1206149</v>
      </c>
      <c r="Q497" s="67">
        <f t="shared" ref="Q497:Q498" si="221">IF(M497&lt;&gt;"",IF(O497&lt;&gt;0,O497,P497),0)</f>
        <v>0</v>
      </c>
      <c r="R497" s="93">
        <f>Table1[[#This Row],[Số còn phải thu ĐK]]+Table1[[#This Row],[Giá Trị HD sau CK]]-Table1[[#This Row],[Số tiền đã thu]]</f>
        <v>1206149</v>
      </c>
      <c r="S497" s="94">
        <f>IF(Table1[[#This Row],[Ngày hóa đơn]]&lt;&gt;"",Table1[[#This Row],[Ngày hóa đơn]],IF(Table1[[#This Row],[Ngày hạch toán]]&lt;&gt;"",Table1[[#This Row],[Ngày hạch toán]],""))</f>
        <v>46120</v>
      </c>
      <c r="T497" s="95"/>
      <c r="U497" s="94">
        <f>IF(Table1[[#This Row],[Ngày tính CN]]="","",S497+T497)</f>
        <v>46120</v>
      </c>
      <c r="V497" s="67">
        <f ca="1">IF(Table1[[#This Row],[Hạn thanh toán]]="","",IF((U497-NOW())&lt;0,0,(U497-NOW())))</f>
        <v>0</v>
      </c>
      <c r="W497" s="67"/>
      <c r="X497" s="67">
        <f t="shared" ref="X497:X498" ca="1" si="222">IF(OR(U497="",R497=0),"",IF((U497-NOW())&lt;0,-(U497-NOW()),0))</f>
        <v>108.58894247685384</v>
      </c>
      <c r="Y497" s="96" t="str">
        <f t="shared" ref="Y497:Y498" ca="1" si="223">IF(R497=0,"Đã thanh toán",IF(X497="","",IF(X497&lt;=0,"Chưa đến hạn thanh toán",IF(X497&lt;=30,"Nợ quá hạn 30 ngày",IF(X497&lt;=60,"Nợ quá hạn từ 30 ngày đến 60 ngày",IF(X497&lt;=90,"Nợ quá hạn từ 60 ngày đến 90 ngày",IF(X497&lt;=120,"Nợ quá hạn từ 90 ngày đến 120 ngày","Nợ quá hạn hơn 120 ngày có khả năng mất thanh toán")))))))</f>
        <v>Nợ quá hạn từ 90 ngày đến 120 ngày</v>
      </c>
      <c r="Z497" s="97">
        <f t="shared" ref="Z497:Z498" si="224">IF(S497="","",S497)</f>
        <v>46120</v>
      </c>
      <c r="AA497" s="97" t="str">
        <f t="shared" ref="AA497:AA498" si="225">IF(M497="","",M497)</f>
        <v/>
      </c>
      <c r="AB497" s="98"/>
      <c r="AC497" s="96"/>
      <c r="AD497" s="96" t="str">
        <f>VLOOKUP($A497,MA_KH!$A:$V,MA_KH!U$1,0)</f>
        <v>LOTTE</v>
      </c>
      <c r="AE497" s="96" t="str">
        <f>VLOOKUP($A497,MA_KH!$A:$V,MA_KH!V$1,0)</f>
        <v>CÔNG TY CỔ PHẦN TRUNG TÂM THƯƠNG MẠI LOTTE VIỆT NAM</v>
      </c>
      <c r="AF497" s="96" t="str">
        <f>VLOOKUP($A497,MA_KH!$A:$V,MA_KH!H$1,0)</f>
        <v>SG011</v>
      </c>
      <c r="AG497" s="96">
        <f>VALUE(Table1[[#This Row],[Số hóa đơn]])</f>
        <v>26039</v>
      </c>
      <c r="AH497" s="94">
        <f>_xlfn.XLOOKUP(Table1[[#This Row],[Column1]],CTTT_Lotte!R:R,CTTT_Lotte!O:O)</f>
        <v>46171</v>
      </c>
    </row>
    <row r="498" spans="1:34" ht="25.5" hidden="1" customHeight="1" x14ac:dyDescent="0.2">
      <c r="A498" s="65" t="s">
        <v>10288</v>
      </c>
      <c r="B498" s="65" t="s">
        <v>683</v>
      </c>
      <c r="C498" s="66">
        <v>46121</v>
      </c>
      <c r="D498" s="65" t="s">
        <v>11550</v>
      </c>
      <c r="E498" s="66">
        <v>46120</v>
      </c>
      <c r="F498" s="65" t="s">
        <v>11551</v>
      </c>
      <c r="G498" s="65" t="s">
        <v>11648</v>
      </c>
      <c r="H498" s="91">
        <v>1749165</v>
      </c>
      <c r="I498" s="92">
        <v>0</v>
      </c>
      <c r="J498" s="91">
        <v>139933</v>
      </c>
      <c r="K498" s="91">
        <v>1889098</v>
      </c>
      <c r="L498" s="93" t="s">
        <v>11004</v>
      </c>
      <c r="M498" s="94"/>
      <c r="N498" s="93"/>
      <c r="O498" s="67">
        <f>IF(Table1[[#This Row],[Phân loại]]="Tồn đầu kỳ",Table1[[#This Row],[Tổng giá trị]],0)</f>
        <v>0</v>
      </c>
      <c r="P498" s="93">
        <f>IF(Table1[[#This Row],[Số còn phải thu ĐK]]&lt;&gt;0,0,IF(Table1[[#This Row],[Phân loại]]="Bán hàng",Table1[[#This Row],[Tổng giá trị]],-Table1[[#This Row],[Tổng giá trị]]))</f>
        <v>1889098</v>
      </c>
      <c r="Q498" s="67">
        <f t="shared" si="221"/>
        <v>0</v>
      </c>
      <c r="R498" s="93">
        <f>Table1[[#This Row],[Số còn phải thu ĐK]]+Table1[[#This Row],[Giá Trị HD sau CK]]-Table1[[#This Row],[Số tiền đã thu]]</f>
        <v>1889098</v>
      </c>
      <c r="S498" s="94">
        <f>IF(Table1[[#This Row],[Ngày hóa đơn]]&lt;&gt;"",Table1[[#This Row],[Ngày hóa đơn]],IF(Table1[[#This Row],[Ngày hạch toán]]&lt;&gt;"",Table1[[#This Row],[Ngày hạch toán]],""))</f>
        <v>46120</v>
      </c>
      <c r="T498" s="95"/>
      <c r="U498" s="94">
        <f>IF(Table1[[#This Row],[Ngày tính CN]]="","",S498+T498)</f>
        <v>46120</v>
      </c>
      <c r="V498" s="67">
        <f ca="1">IF(Table1[[#This Row],[Hạn thanh toán]]="","",IF((U498-NOW())&lt;0,0,(U498-NOW())))</f>
        <v>0</v>
      </c>
      <c r="W498" s="67"/>
      <c r="X498" s="67">
        <f t="shared" ca="1" si="222"/>
        <v>108.58894247685384</v>
      </c>
      <c r="Y498" s="96" t="str">
        <f t="shared" ca="1" si="223"/>
        <v>Nợ quá hạn từ 90 ngày đến 120 ngày</v>
      </c>
      <c r="Z498" s="97">
        <f t="shared" si="224"/>
        <v>46120</v>
      </c>
      <c r="AA498" s="97" t="str">
        <f t="shared" si="225"/>
        <v/>
      </c>
      <c r="AB498" s="98"/>
      <c r="AC498" s="96"/>
      <c r="AD498" s="96" t="str">
        <f>VLOOKUP($A498,MA_KH!$A:$V,MA_KH!U$1,0)</f>
        <v>LOTTE</v>
      </c>
      <c r="AE498" s="96" t="str">
        <f>VLOOKUP($A498,MA_KH!$A:$V,MA_KH!V$1,0)</f>
        <v>CÔNG TY CỔ PHẦN TRUNG TÂM THƯƠNG MẠI LOTTE VIỆT NAM</v>
      </c>
      <c r="AF498" s="96" t="str">
        <f>VLOOKUP($A498,MA_KH!$A:$V,MA_KH!H$1,0)</f>
        <v>SG011</v>
      </c>
      <c r="AG498" s="96">
        <f>VALUE(Table1[[#This Row],[Số hóa đơn]])</f>
        <v>26040</v>
      </c>
      <c r="AH498" s="94">
        <f>_xlfn.XLOOKUP(Table1[[#This Row],[Column1]],CTTT_Lotte!R:R,CTTT_Lotte!O:O)</f>
        <v>46171</v>
      </c>
    </row>
    <row r="499" spans="1:34" ht="25.5" hidden="1" customHeight="1" x14ac:dyDescent="0.2">
      <c r="A499" s="65" t="s">
        <v>10293</v>
      </c>
      <c r="B499" s="65" t="s">
        <v>621</v>
      </c>
      <c r="C499" s="66">
        <v>46121</v>
      </c>
      <c r="D499" s="65" t="s">
        <v>11548</v>
      </c>
      <c r="E499" s="66">
        <v>46121</v>
      </c>
      <c r="F499" s="65" t="s">
        <v>11549</v>
      </c>
      <c r="G499" s="65" t="s">
        <v>11647</v>
      </c>
      <c r="H499" s="91">
        <v>536025</v>
      </c>
      <c r="I499" s="92">
        <v>0</v>
      </c>
      <c r="J499" s="91">
        <v>42882</v>
      </c>
      <c r="K499" s="91">
        <v>578907</v>
      </c>
      <c r="L499" s="93" t="s">
        <v>11004</v>
      </c>
      <c r="M499" s="94"/>
      <c r="N499" s="93"/>
      <c r="O499" s="67">
        <f>IF(Table1[[#This Row],[Phân loại]]="Tồn đầu kỳ",Table1[[#This Row],[Tổng giá trị]],0)</f>
        <v>0</v>
      </c>
      <c r="P499" s="93">
        <f>IF(Table1[[#This Row],[Số còn phải thu ĐK]]&lt;&gt;0,0,IF(Table1[[#This Row],[Phân loại]]="Bán hàng",Table1[[#This Row],[Tổng giá trị]],-Table1[[#This Row],[Tổng giá trị]]))</f>
        <v>578907</v>
      </c>
      <c r="Q499" s="67">
        <f>IF(M499&lt;&gt;"",IF(O499&lt;&gt;0,O499,P499),0)</f>
        <v>0</v>
      </c>
      <c r="R499" s="93">
        <f>Table1[[#This Row],[Số còn phải thu ĐK]]+Table1[[#This Row],[Giá Trị HD sau CK]]-Table1[[#This Row],[Số tiền đã thu]]</f>
        <v>578907</v>
      </c>
      <c r="S499" s="94">
        <f>IF(Table1[[#This Row],[Ngày hóa đơn]]&lt;&gt;"",Table1[[#This Row],[Ngày hóa đơn]],IF(Table1[[#This Row],[Ngày hạch toán]]&lt;&gt;"",Table1[[#This Row],[Ngày hạch toán]],""))</f>
        <v>46121</v>
      </c>
      <c r="T499" s="95"/>
      <c r="U499" s="94">
        <f>IF(Table1[[#This Row],[Ngày tính CN]]="","",S499+T499)</f>
        <v>46121</v>
      </c>
      <c r="V499" s="67">
        <f ca="1">IF(Table1[[#This Row],[Hạn thanh toán]]="","",IF((U499-NOW())&lt;0,0,(U499-NOW())))</f>
        <v>0</v>
      </c>
      <c r="W499" s="67"/>
      <c r="X499" s="67">
        <f ca="1">IF(OR(U499="",R499=0),"",IF((U499-NOW())&lt;0,-(U499-NOW()),0))</f>
        <v>107.58894293981575</v>
      </c>
      <c r="Y499" s="96" t="str">
        <f ca="1">IF(R499=0,"Đã thanh toán",IF(X499="","",IF(X499&lt;=0,"Chưa đến hạn thanh toán",IF(X499&lt;=30,"Nợ quá hạn 30 ngày",IF(X499&lt;=60,"Nợ quá hạn từ 30 ngày đến 60 ngày",IF(X499&lt;=90,"Nợ quá hạn từ 60 ngày đến 90 ngày",IF(X499&lt;=120,"Nợ quá hạn từ 90 ngày đến 120 ngày","Nợ quá hạn hơn 120 ngày có khả năng mất thanh toán")))))))</f>
        <v>Nợ quá hạn từ 90 ngày đến 120 ngày</v>
      </c>
      <c r="Z499" s="97">
        <f>IF(S499="","",S499)</f>
        <v>46121</v>
      </c>
      <c r="AA499" s="97" t="str">
        <f>IF(M499="","",M499)</f>
        <v/>
      </c>
      <c r="AB499" s="98"/>
      <c r="AC499" s="96"/>
      <c r="AD499" s="96" t="str">
        <f>VLOOKUP($A499,MA_KH!$A:$V,MA_KH!U$1,0)</f>
        <v>LOTTE</v>
      </c>
      <c r="AE499" s="96" t="str">
        <f>VLOOKUP($A499,MA_KH!$A:$V,MA_KH!V$1,0)</f>
        <v>CÔNG TY CỔ PHẦN TRUNG TÂM THƯƠNG MẠI LOTTE VIỆT NAM</v>
      </c>
      <c r="AF499" s="96" t="str">
        <f>VLOOKUP($A499,MA_KH!$A:$V,MA_KH!H$1,0)</f>
        <v>SG009</v>
      </c>
      <c r="AG499" s="96">
        <f>VALUE(Table1[[#This Row],[Số hóa đơn]])</f>
        <v>26071</v>
      </c>
      <c r="AH499" s="94">
        <f>_xlfn.XLOOKUP(Table1[[#This Row],[Column1]],CTTT_Lotte!R:R,CTTT_Lotte!O:O)</f>
        <v>46171</v>
      </c>
    </row>
    <row r="500" spans="1:34" ht="25.5" hidden="1" customHeight="1" x14ac:dyDescent="0.2">
      <c r="A500" s="88" t="s">
        <v>10286</v>
      </c>
      <c r="B500" s="88" t="s">
        <v>616</v>
      </c>
      <c r="C500" s="89">
        <v>46121</v>
      </c>
      <c r="D500" s="88" t="s">
        <v>11546</v>
      </c>
      <c r="E500" s="89">
        <v>46121</v>
      </c>
      <c r="F500" s="88" t="s">
        <v>11547</v>
      </c>
      <c r="G500" s="88" t="s">
        <v>11646</v>
      </c>
      <c r="H500" s="90">
        <v>1116805</v>
      </c>
      <c r="I500" s="92">
        <v>0</v>
      </c>
      <c r="J500" s="90">
        <v>89344</v>
      </c>
      <c r="K500" s="90">
        <v>1206149</v>
      </c>
      <c r="L500" s="93" t="s">
        <v>11004</v>
      </c>
      <c r="M500" s="94"/>
      <c r="N500" s="93"/>
      <c r="O500" s="67">
        <f>IF(Table1[[#This Row],[Phân loại]]="Tồn đầu kỳ",Table1[[#This Row],[Tổng giá trị]],0)</f>
        <v>0</v>
      </c>
      <c r="P500" s="93">
        <f>IF(Table1[[#This Row],[Số còn phải thu ĐK]]&lt;&gt;0,0,IF(Table1[[#This Row],[Phân loại]]="Bán hàng",Table1[[#This Row],[Tổng giá trị]],-Table1[[#This Row],[Tổng giá trị]]))</f>
        <v>1206149</v>
      </c>
      <c r="Q500" s="67">
        <f t="shared" ref="Q500:Q501" si="226">IF(M500&lt;&gt;"",IF(O500&lt;&gt;0,O500,P500),0)</f>
        <v>0</v>
      </c>
      <c r="R500" s="93">
        <f>Table1[[#This Row],[Số còn phải thu ĐK]]+Table1[[#This Row],[Giá Trị HD sau CK]]-Table1[[#This Row],[Số tiền đã thu]]</f>
        <v>1206149</v>
      </c>
      <c r="S500" s="94">
        <f>IF(Table1[[#This Row],[Ngày hóa đơn]]&lt;&gt;"",Table1[[#This Row],[Ngày hóa đơn]],IF(Table1[[#This Row],[Ngày hạch toán]]&lt;&gt;"",Table1[[#This Row],[Ngày hạch toán]],""))</f>
        <v>46121</v>
      </c>
      <c r="T500" s="95"/>
      <c r="U500" s="94">
        <f>IF(Table1[[#This Row],[Ngày tính CN]]="","",S500+T500)</f>
        <v>46121</v>
      </c>
      <c r="V500" s="67">
        <f ca="1">IF(Table1[[#This Row],[Hạn thanh toán]]="","",IF((U500-NOW())&lt;0,0,(U500-NOW())))</f>
        <v>0</v>
      </c>
      <c r="W500" s="67"/>
      <c r="X500" s="67">
        <f t="shared" ref="X500:X501" ca="1" si="227">IF(OR(U500="",R500=0),"",IF((U500-NOW())&lt;0,-(U500-NOW()),0))</f>
        <v>107.58894247685384</v>
      </c>
      <c r="Y500" s="96" t="str">
        <f t="shared" ref="Y500:Y501" ca="1" si="228">IF(R500=0,"Đã thanh toán",IF(X500="","",IF(X500&lt;=0,"Chưa đến hạn thanh toán",IF(X500&lt;=30,"Nợ quá hạn 30 ngày",IF(X500&lt;=60,"Nợ quá hạn từ 30 ngày đến 60 ngày",IF(X500&lt;=90,"Nợ quá hạn từ 60 ngày đến 90 ngày",IF(X500&lt;=120,"Nợ quá hạn từ 90 ngày đến 120 ngày","Nợ quá hạn hơn 120 ngày có khả năng mất thanh toán")))))))</f>
        <v>Nợ quá hạn từ 90 ngày đến 120 ngày</v>
      </c>
      <c r="Z500" s="97">
        <f t="shared" ref="Z500:Z501" si="229">IF(S500="","",S500)</f>
        <v>46121</v>
      </c>
      <c r="AA500" s="97" t="str">
        <f t="shared" ref="AA500:AA501" si="230">IF(M500="","",M500)</f>
        <v/>
      </c>
      <c r="AB500" s="98"/>
      <c r="AC500" s="96"/>
      <c r="AD500" s="96" t="str">
        <f>VLOOKUP($A500,MA_KH!$A:$V,MA_KH!U$1,0)</f>
        <v>LOTTE</v>
      </c>
      <c r="AE500" s="96" t="str">
        <f>VLOOKUP($A500,MA_KH!$A:$V,MA_KH!V$1,0)</f>
        <v>CÔNG TY CỔ PHẦN TRUNG TÂM THƯƠNG MẠI LOTTE VIỆT NAM</v>
      </c>
      <c r="AF500" s="96" t="str">
        <f>VLOOKUP($A500,MA_KH!$A:$V,MA_KH!H$1,0)</f>
        <v>SG002</v>
      </c>
      <c r="AG500" s="96">
        <f>VALUE(Table1[[#This Row],[Số hóa đơn]])</f>
        <v>26082</v>
      </c>
      <c r="AH500" s="94">
        <f>_xlfn.XLOOKUP(Table1[[#This Row],[Column1]],CTTT_Lotte!R:R,CTTT_Lotte!O:O)</f>
        <v>46171</v>
      </c>
    </row>
    <row r="501" spans="1:34" ht="25.5" hidden="1" customHeight="1" x14ac:dyDescent="0.2">
      <c r="A501" s="65" t="s">
        <v>10286</v>
      </c>
      <c r="B501" s="65" t="s">
        <v>616</v>
      </c>
      <c r="C501" s="66">
        <v>46121</v>
      </c>
      <c r="D501" s="65" t="s">
        <v>11544</v>
      </c>
      <c r="E501" s="66">
        <v>46121</v>
      </c>
      <c r="F501" s="65" t="s">
        <v>11545</v>
      </c>
      <c r="G501" s="65" t="s">
        <v>11645</v>
      </c>
      <c r="H501" s="91">
        <v>478105</v>
      </c>
      <c r="I501" s="92">
        <v>0</v>
      </c>
      <c r="J501" s="91">
        <v>38248</v>
      </c>
      <c r="K501" s="91">
        <v>516353</v>
      </c>
      <c r="L501" s="93" t="s">
        <v>11004</v>
      </c>
      <c r="M501" s="94"/>
      <c r="N501" s="93"/>
      <c r="O501" s="67">
        <f>IF(Table1[[#This Row],[Phân loại]]="Tồn đầu kỳ",Table1[[#This Row],[Tổng giá trị]],0)</f>
        <v>0</v>
      </c>
      <c r="P501" s="93">
        <f>IF(Table1[[#This Row],[Số còn phải thu ĐK]]&lt;&gt;0,0,IF(Table1[[#This Row],[Phân loại]]="Bán hàng",Table1[[#This Row],[Tổng giá trị]],-Table1[[#This Row],[Tổng giá trị]]))</f>
        <v>516353</v>
      </c>
      <c r="Q501" s="67">
        <f t="shared" si="226"/>
        <v>0</v>
      </c>
      <c r="R501" s="93">
        <f>Table1[[#This Row],[Số còn phải thu ĐK]]+Table1[[#This Row],[Giá Trị HD sau CK]]-Table1[[#This Row],[Số tiền đã thu]]</f>
        <v>516353</v>
      </c>
      <c r="S501" s="94">
        <f>IF(Table1[[#This Row],[Ngày hóa đơn]]&lt;&gt;"",Table1[[#This Row],[Ngày hóa đơn]],IF(Table1[[#This Row],[Ngày hạch toán]]&lt;&gt;"",Table1[[#This Row],[Ngày hạch toán]],""))</f>
        <v>46121</v>
      </c>
      <c r="T501" s="95"/>
      <c r="U501" s="94">
        <f>IF(Table1[[#This Row],[Ngày tính CN]]="","",S501+T501)</f>
        <v>46121</v>
      </c>
      <c r="V501" s="67">
        <f ca="1">IF(Table1[[#This Row],[Hạn thanh toán]]="","",IF((U501-NOW())&lt;0,0,(U501-NOW())))</f>
        <v>0</v>
      </c>
      <c r="W501" s="67"/>
      <c r="X501" s="67">
        <f t="shared" ca="1" si="227"/>
        <v>107.58894247685384</v>
      </c>
      <c r="Y501" s="96" t="str">
        <f t="shared" ca="1" si="228"/>
        <v>Nợ quá hạn từ 90 ngày đến 120 ngày</v>
      </c>
      <c r="Z501" s="97">
        <f t="shared" si="229"/>
        <v>46121</v>
      </c>
      <c r="AA501" s="97" t="str">
        <f t="shared" si="230"/>
        <v/>
      </c>
      <c r="AB501" s="98"/>
      <c r="AC501" s="96"/>
      <c r="AD501" s="96" t="str">
        <f>VLOOKUP($A501,MA_KH!$A:$V,MA_KH!U$1,0)</f>
        <v>LOTTE</v>
      </c>
      <c r="AE501" s="96" t="str">
        <f>VLOOKUP($A501,MA_KH!$A:$V,MA_KH!V$1,0)</f>
        <v>CÔNG TY CỔ PHẦN TRUNG TÂM THƯƠNG MẠI LOTTE VIỆT NAM</v>
      </c>
      <c r="AF501" s="96" t="str">
        <f>VLOOKUP($A501,MA_KH!$A:$V,MA_KH!H$1,0)</f>
        <v>SG002</v>
      </c>
      <c r="AG501" s="96">
        <f>VALUE(Table1[[#This Row],[Số hóa đơn]])</f>
        <v>26083</v>
      </c>
      <c r="AH501" s="94">
        <f>_xlfn.XLOOKUP(Table1[[#This Row],[Column1]],CTTT_Lotte!R:R,CTTT_Lotte!O:O)</f>
        <v>46171</v>
      </c>
    </row>
    <row r="502" spans="1:34" ht="25.5" customHeight="1" x14ac:dyDescent="0.2">
      <c r="A502" s="88" t="s">
        <v>10293</v>
      </c>
      <c r="B502" s="88" t="s">
        <v>621</v>
      </c>
      <c r="C502" s="89">
        <v>46121</v>
      </c>
      <c r="D502" s="88" t="s">
        <v>11702</v>
      </c>
      <c r="E502" s="89">
        <v>46121</v>
      </c>
      <c r="F502" s="88" t="s">
        <v>11674</v>
      </c>
      <c r="G502" s="88" t="s">
        <v>11713</v>
      </c>
      <c r="H502" s="90">
        <v>176593</v>
      </c>
      <c r="I502" s="92">
        <v>0</v>
      </c>
      <c r="J502" s="90">
        <v>17659</v>
      </c>
      <c r="K502" s="90">
        <v>194252</v>
      </c>
      <c r="L502" s="93" t="s">
        <v>11005</v>
      </c>
      <c r="M502" s="94"/>
      <c r="N502" s="93"/>
      <c r="O502" s="67">
        <f>IF(Table1[[#This Row],[Phân loại]]="Tồn đầu kỳ",Table1[[#This Row],[Tổng giá trị]],0)</f>
        <v>0</v>
      </c>
      <c r="P502" s="93">
        <f>IF(Table1[[#This Row],[Số còn phải thu ĐK]]&lt;&gt;0,0,IF(Table1[[#This Row],[Phân loại]]="Bán hàng",Table1[[#This Row],[Tổng giá trị]],-Table1[[#This Row],[Tổng giá trị]]))</f>
        <v>-194252</v>
      </c>
      <c r="Q502" s="67">
        <f t="shared" ref="Q502:Q503" si="231">IF(M502&lt;&gt;"",IF(O502&lt;&gt;0,O502,P502),0)</f>
        <v>0</v>
      </c>
      <c r="R502" s="93">
        <f>Table1[[#This Row],[Số còn phải thu ĐK]]+Table1[[#This Row],[Giá Trị HD sau CK]]-Table1[[#This Row],[Số tiền đã thu]]</f>
        <v>-194252</v>
      </c>
      <c r="S502" s="94">
        <f>IF(Table1[[#This Row],[Ngày hóa đơn]]&lt;&gt;"",Table1[[#This Row],[Ngày hóa đơn]],IF(Table1[[#This Row],[Ngày hạch toán]]&lt;&gt;"",Table1[[#This Row],[Ngày hạch toán]],""))</f>
        <v>46121</v>
      </c>
      <c r="T502" s="95"/>
      <c r="U502" s="94">
        <f>IF(Table1[[#This Row],[Ngày tính CN]]="","",S502+T502)</f>
        <v>46121</v>
      </c>
      <c r="V502" s="67">
        <f ca="1">IF(Table1[[#This Row],[Hạn thanh toán]]="","",IF((U502-NOW())&lt;0,0,(U502-NOW())))</f>
        <v>0</v>
      </c>
      <c r="W502" s="67"/>
      <c r="X502" s="67">
        <f t="shared" ref="X502:X503" ca="1" si="232">IF(OR(U502="",R502=0),"",IF((U502-NOW())&lt;0,-(U502-NOW()),0))</f>
        <v>107.58894282407709</v>
      </c>
      <c r="Y502" s="96" t="str">
        <f t="shared" ref="Y502:Y503" ca="1" si="233">IF(R502=0,"Đã thanh toán",IF(X502="","",IF(X502&lt;=0,"Chưa đến hạn thanh toán",IF(X502&lt;=30,"Nợ quá hạn 30 ngày",IF(X502&lt;=60,"Nợ quá hạn từ 30 ngày đến 60 ngày",IF(X502&lt;=90,"Nợ quá hạn từ 60 ngày đến 90 ngày",IF(X502&lt;=120,"Nợ quá hạn từ 90 ngày đến 120 ngày","Nợ quá hạn hơn 120 ngày có khả năng mất thanh toán")))))))</f>
        <v>Nợ quá hạn từ 90 ngày đến 120 ngày</v>
      </c>
      <c r="Z502" s="97">
        <f t="shared" ref="Z502:Z503" si="234">IF(S502="","",S502)</f>
        <v>46121</v>
      </c>
      <c r="AA502" s="97" t="str">
        <f t="shared" ref="AA502:AA503" si="235">IF(M502="","",M502)</f>
        <v/>
      </c>
      <c r="AB502" s="98"/>
      <c r="AC502" s="96"/>
      <c r="AD502" s="96" t="str">
        <f>VLOOKUP($A502,MA_KH!$A:$V,MA_KH!U$1,0)</f>
        <v>LOTTE</v>
      </c>
      <c r="AE502" s="96" t="str">
        <f>VLOOKUP($A502,MA_KH!$A:$V,MA_KH!V$1,0)</f>
        <v>CÔNG TY CỔ PHẦN TRUNG TÂM THƯƠNG MẠI LOTTE VIỆT NAM</v>
      </c>
      <c r="AF502" s="96" t="str">
        <f>VLOOKUP($A502,MA_KH!$A:$V,MA_KH!H$1,0)</f>
        <v>SG009</v>
      </c>
      <c r="AG502" s="96">
        <f>VALUE(Table1[[#This Row],[Số hóa đơn]])</f>
        <v>4308</v>
      </c>
      <c r="AH502" s="94" t="e">
        <f>_xlfn.XLOOKUP(Table1[[#This Row],[Column1]],CTTT_Lotte!R:R,CTTT_Lotte!O:O)</f>
        <v>#N/A</v>
      </c>
    </row>
    <row r="503" spans="1:34" ht="25.5" customHeight="1" x14ac:dyDescent="0.2">
      <c r="A503" s="65" t="s">
        <v>10293</v>
      </c>
      <c r="B503" s="65" t="s">
        <v>621</v>
      </c>
      <c r="C503" s="66">
        <v>46121</v>
      </c>
      <c r="D503" s="65" t="s">
        <v>11702</v>
      </c>
      <c r="E503" s="66">
        <v>46125</v>
      </c>
      <c r="F503" s="65" t="s">
        <v>11685</v>
      </c>
      <c r="G503" s="65" t="s">
        <v>11712</v>
      </c>
      <c r="H503" s="91">
        <v>588642</v>
      </c>
      <c r="I503" s="92">
        <v>0</v>
      </c>
      <c r="J503" s="91">
        <v>47091</v>
      </c>
      <c r="K503" s="91">
        <v>635733</v>
      </c>
      <c r="L503" s="93" t="s">
        <v>11005</v>
      </c>
      <c r="M503" s="94"/>
      <c r="N503" s="93"/>
      <c r="O503" s="67">
        <f>IF(Table1[[#This Row],[Phân loại]]="Tồn đầu kỳ",Table1[[#This Row],[Tổng giá trị]],0)</f>
        <v>0</v>
      </c>
      <c r="P503" s="93">
        <f>IF(Table1[[#This Row],[Số còn phải thu ĐK]]&lt;&gt;0,0,IF(Table1[[#This Row],[Phân loại]]="Bán hàng",Table1[[#This Row],[Tổng giá trị]],-Table1[[#This Row],[Tổng giá trị]]))</f>
        <v>-635733</v>
      </c>
      <c r="Q503" s="67">
        <f t="shared" si="231"/>
        <v>0</v>
      </c>
      <c r="R503" s="93">
        <f>Table1[[#This Row],[Số còn phải thu ĐK]]+Table1[[#This Row],[Giá Trị HD sau CK]]-Table1[[#This Row],[Số tiền đã thu]]</f>
        <v>-635733</v>
      </c>
      <c r="S503" s="94">
        <f>IF(Table1[[#This Row],[Ngày hóa đơn]]&lt;&gt;"",Table1[[#This Row],[Ngày hóa đơn]],IF(Table1[[#This Row],[Ngày hạch toán]]&lt;&gt;"",Table1[[#This Row],[Ngày hạch toán]],""))</f>
        <v>46125</v>
      </c>
      <c r="T503" s="95"/>
      <c r="U503" s="94">
        <f>IF(Table1[[#This Row],[Ngày tính CN]]="","",S503+T503)</f>
        <v>46125</v>
      </c>
      <c r="V503" s="67">
        <f ca="1">IF(Table1[[#This Row],[Hạn thanh toán]]="","",IF((U503-NOW())&lt;0,0,(U503-NOW())))</f>
        <v>0</v>
      </c>
      <c r="W503" s="67"/>
      <c r="X503" s="67">
        <f t="shared" ca="1" si="232"/>
        <v>103.58894247685384</v>
      </c>
      <c r="Y503" s="96" t="str">
        <f t="shared" ca="1" si="233"/>
        <v>Nợ quá hạn từ 90 ngày đến 120 ngày</v>
      </c>
      <c r="Z503" s="97">
        <f t="shared" si="234"/>
        <v>46125</v>
      </c>
      <c r="AA503" s="97" t="str">
        <f t="shared" si="235"/>
        <v/>
      </c>
      <c r="AB503" s="98"/>
      <c r="AC503" s="96"/>
      <c r="AD503" s="96" t="str">
        <f>VLOOKUP($A503,MA_KH!$A:$V,MA_KH!U$1,0)</f>
        <v>LOTTE</v>
      </c>
      <c r="AE503" s="96" t="str">
        <f>VLOOKUP($A503,MA_KH!$A:$V,MA_KH!V$1,0)</f>
        <v>CÔNG TY CỔ PHẦN TRUNG TÂM THƯƠNG MẠI LOTTE VIỆT NAM</v>
      </c>
      <c r="AF503" s="96" t="str">
        <f>VLOOKUP($A503,MA_KH!$A:$V,MA_KH!H$1,0)</f>
        <v>SG009</v>
      </c>
      <c r="AG503" s="96">
        <f>VALUE(Table1[[#This Row],[Số hóa đơn]])</f>
        <v>4637</v>
      </c>
      <c r="AH503" s="94" t="e">
        <f>_xlfn.XLOOKUP(Table1[[#This Row],[Column1]],CTTT_Lotte!R:R,CTTT_Lotte!O:O)</f>
        <v>#N/A</v>
      </c>
    </row>
    <row r="504" spans="1:34" ht="25.5" customHeight="1" x14ac:dyDescent="0.2">
      <c r="A504" s="65" t="s">
        <v>10293</v>
      </c>
      <c r="B504" s="65" t="s">
        <v>621</v>
      </c>
      <c r="C504" s="66">
        <v>46122</v>
      </c>
      <c r="D504" s="65" t="s">
        <v>15791</v>
      </c>
      <c r="E504" s="66"/>
      <c r="F504" s="65" t="s">
        <v>284</v>
      </c>
      <c r="G504" s="65" t="s">
        <v>15792</v>
      </c>
      <c r="H504" s="91">
        <v>115523727</v>
      </c>
      <c r="I504" s="92">
        <v>0</v>
      </c>
      <c r="J504" s="91">
        <v>0</v>
      </c>
      <c r="K504" s="91">
        <v>115523727</v>
      </c>
      <c r="L504" s="93" t="s">
        <v>11005</v>
      </c>
      <c r="M504" s="94"/>
      <c r="N504" s="93"/>
      <c r="O504" s="67">
        <f>IF(Table1[[#This Row],[Phân loại]]="Tồn đầu kỳ",Table1[[#This Row],[Tổng giá trị]],0)</f>
        <v>0</v>
      </c>
      <c r="P504" s="93">
        <f>IF(Table1[[#This Row],[Số còn phải thu ĐK]]&lt;&gt;0,0,IF(Table1[[#This Row],[Phân loại]]="Bán hàng",Table1[[#This Row],[Tổng giá trị]],-Table1[[#This Row],[Tổng giá trị]]))</f>
        <v>-115523727</v>
      </c>
      <c r="Q504" s="67">
        <f>IF(M504&lt;&gt;"",IF(O504&lt;&gt;0,O504,P504),0)</f>
        <v>0</v>
      </c>
      <c r="R504" s="93">
        <f>Table1[[#This Row],[Số còn phải thu ĐK]]+Table1[[#This Row],[Giá Trị HD sau CK]]-Table1[[#This Row],[Số tiền đã thu]]</f>
        <v>-115523727</v>
      </c>
      <c r="S504" s="94">
        <f>IF(Table1[[#This Row],[Ngày hóa đơn]]&lt;&gt;"",Table1[[#This Row],[Ngày hóa đơn]],IF(Table1[[#This Row],[Ngày hạch toán]]&lt;&gt;"",Table1[[#This Row],[Ngày hạch toán]],""))</f>
        <v>46122</v>
      </c>
      <c r="T504" s="95"/>
      <c r="U504" s="94">
        <f>IF(Table1[[#This Row],[Ngày tính CN]]="","",S504+T504)</f>
        <v>46122</v>
      </c>
      <c r="V504" s="67">
        <f ca="1">IF(Table1[[#This Row],[Hạn thanh toán]]="","",IF((U504-NOW())&lt;0,0,(U504-NOW())))</f>
        <v>0</v>
      </c>
      <c r="W504" s="67"/>
      <c r="X504" s="67">
        <f ca="1">IF(OR(U504="",R504=0),"",IF((U504-NOW())&lt;0,-(U504-NOW()),0))</f>
        <v>106.58894247685384</v>
      </c>
      <c r="Y504" s="96" t="str">
        <f ca="1">IF(R504=0,"Đã thanh toán",IF(X504="","",IF(X504&lt;=0,"Chưa đến hạn thanh toán",IF(X504&lt;=30,"Nợ quá hạn 30 ngày",IF(X504&lt;=60,"Nợ quá hạn từ 30 ngày đến 60 ngày",IF(X504&lt;=90,"Nợ quá hạn từ 60 ngày đến 90 ngày",IF(X504&lt;=120,"Nợ quá hạn từ 90 ngày đến 120 ngày","Nợ quá hạn hơn 120 ngày có khả năng mất thanh toán")))))))</f>
        <v>Nợ quá hạn từ 90 ngày đến 120 ngày</v>
      </c>
      <c r="Z504" s="97">
        <f>IF(S504="","",S504)</f>
        <v>46122</v>
      </c>
      <c r="AA504" s="97" t="str">
        <f>IF(M504="","",M504)</f>
        <v/>
      </c>
      <c r="AB504" s="98"/>
      <c r="AC504" s="96"/>
      <c r="AD504" s="96" t="str">
        <f>VLOOKUP($A504,MA_KH!$A:$V,MA_KH!U$1,0)</f>
        <v>LOTTE</v>
      </c>
      <c r="AE504" s="96" t="str">
        <f>VLOOKUP($A504,MA_KH!$A:$V,MA_KH!V$1,0)</f>
        <v>CÔNG TY CỔ PHẦN TRUNG TÂM THƯƠNG MẠI LOTTE VIỆT NAM</v>
      </c>
      <c r="AF504" s="96" t="str">
        <f>VLOOKUP($A504,MA_KH!$A:$V,MA_KH!H$1,0)</f>
        <v>SG009</v>
      </c>
      <c r="AG504" s="96" t="e">
        <f>VALUE(Table1[[#This Row],[Số hóa đơn]])</f>
        <v>#VALUE!</v>
      </c>
      <c r="AH504" s="94" t="e">
        <f>_xlfn.XLOOKUP(Table1[[#This Row],[Column1]],CTTT_Lotte!R:R,CTTT_Lotte!O:O)</f>
        <v>#VALUE!</v>
      </c>
    </row>
    <row r="505" spans="1:34" ht="25.5" customHeight="1" x14ac:dyDescent="0.2">
      <c r="A505" s="65" t="s">
        <v>10293</v>
      </c>
      <c r="B505" s="65" t="s">
        <v>621</v>
      </c>
      <c r="C505" s="66">
        <v>46122</v>
      </c>
      <c r="D505" s="65" t="s">
        <v>11715</v>
      </c>
      <c r="E505" s="66">
        <v>46122</v>
      </c>
      <c r="F505" s="65" t="s">
        <v>15802</v>
      </c>
      <c r="G505" s="65" t="s">
        <v>15803</v>
      </c>
      <c r="H505" s="91">
        <v>25685</v>
      </c>
      <c r="I505" s="92">
        <v>0</v>
      </c>
      <c r="J505" s="91">
        <v>2055</v>
      </c>
      <c r="K505" s="91">
        <v>27740</v>
      </c>
      <c r="L505" s="93" t="s">
        <v>11005</v>
      </c>
      <c r="M505" s="94"/>
      <c r="N505" s="93"/>
      <c r="O505" s="67">
        <f>IF(Table1[[#This Row],[Phân loại]]="Tồn đầu kỳ",Table1[[#This Row],[Tổng giá trị]],0)</f>
        <v>0</v>
      </c>
      <c r="P505" s="93">
        <f>IF(Table1[[#This Row],[Số còn phải thu ĐK]]&lt;&gt;0,0,IF(Table1[[#This Row],[Phân loại]]="Bán hàng",Table1[[#This Row],[Tổng giá trị]],-Table1[[#This Row],[Tổng giá trị]]))</f>
        <v>-27740</v>
      </c>
      <c r="Q505" s="67">
        <f t="shared" ref="Q505" si="236">IF(M505&lt;&gt;"",IF(O505&lt;&gt;0,O505,P505),0)</f>
        <v>0</v>
      </c>
      <c r="R505" s="93">
        <f>Table1[[#This Row],[Số còn phải thu ĐK]]+Table1[[#This Row],[Giá Trị HD sau CK]]-Table1[[#This Row],[Số tiền đã thu]]</f>
        <v>-27740</v>
      </c>
      <c r="S505" s="94">
        <f>IF(Table1[[#This Row],[Ngày hóa đơn]]&lt;&gt;"",Table1[[#This Row],[Ngày hóa đơn]],IF(Table1[[#This Row],[Ngày hạch toán]]&lt;&gt;"",Table1[[#This Row],[Ngày hạch toán]],""))</f>
        <v>46122</v>
      </c>
      <c r="T505" s="95"/>
      <c r="U505" s="94">
        <f>IF(Table1[[#This Row],[Ngày tính CN]]="","",S505+T505)</f>
        <v>46122</v>
      </c>
      <c r="V505" s="67">
        <f ca="1">IF(Table1[[#This Row],[Hạn thanh toán]]="","",IF((U505-NOW())&lt;0,0,(U505-NOW())))</f>
        <v>0</v>
      </c>
      <c r="W505" s="67"/>
      <c r="X505" s="67">
        <f t="shared" ref="X505" ca="1" si="237">IF(OR(U505="",R505=0),"",IF((U505-NOW())&lt;0,-(U505-NOW()),0))</f>
        <v>106.58894247685384</v>
      </c>
      <c r="Y505" s="96" t="str">
        <f t="shared" ref="Y505" ca="1" si="238">IF(R505=0,"Đã thanh toán",IF(X505="","",IF(X505&lt;=0,"Chưa đến hạn thanh toán",IF(X505&lt;=30,"Nợ quá hạn 30 ngày",IF(X505&lt;=60,"Nợ quá hạn từ 30 ngày đến 60 ngày",IF(X505&lt;=90,"Nợ quá hạn từ 60 ngày đến 90 ngày",IF(X505&lt;=120,"Nợ quá hạn từ 90 ngày đến 120 ngày","Nợ quá hạn hơn 120 ngày có khả năng mất thanh toán")))))))</f>
        <v>Nợ quá hạn từ 90 ngày đến 120 ngày</v>
      </c>
      <c r="Z505" s="97">
        <f t="shared" ref="Z505" si="239">IF(S505="","",S505)</f>
        <v>46122</v>
      </c>
      <c r="AA505" s="97" t="str">
        <f t="shared" ref="AA505" si="240">IF(M505="","",M505)</f>
        <v/>
      </c>
      <c r="AB505" s="98"/>
      <c r="AC505" s="96"/>
      <c r="AD505" s="96" t="str">
        <f>VLOOKUP($A505,MA_KH!$A:$V,MA_KH!U$1,0)</f>
        <v>LOTTE</v>
      </c>
      <c r="AE505" s="96" t="str">
        <f>VLOOKUP($A505,MA_KH!$A:$V,MA_KH!V$1,0)</f>
        <v>CÔNG TY CỔ PHẦN TRUNG TÂM THƯƠNG MẠI LOTTE VIỆT NAM</v>
      </c>
      <c r="AF505" s="96" t="str">
        <f>VLOOKUP($A505,MA_KH!$A:$V,MA_KH!H$1,0)</f>
        <v>SG009</v>
      </c>
      <c r="AG505" s="96">
        <f>VALUE(Table1[[#This Row],[Số hóa đơn]])</f>
        <v>2761</v>
      </c>
      <c r="AH505" s="94" t="e">
        <f>_xlfn.XLOOKUP(Table1[[#This Row],[Column1]],CTTT_Lotte!R:R,CTTT_Lotte!O:O)</f>
        <v>#N/A</v>
      </c>
    </row>
    <row r="506" spans="1:34" ht="25.5" customHeight="1" x14ac:dyDescent="0.2">
      <c r="A506" s="88" t="s">
        <v>10301</v>
      </c>
      <c r="B506" s="88" t="s">
        <v>463</v>
      </c>
      <c r="C506" s="89">
        <v>46122</v>
      </c>
      <c r="D506" s="88" t="s">
        <v>11704</v>
      </c>
      <c r="E506" s="89">
        <v>46122</v>
      </c>
      <c r="F506" s="88" t="s">
        <v>11677</v>
      </c>
      <c r="G506" s="88" t="s">
        <v>11713</v>
      </c>
      <c r="H506" s="90">
        <v>153343</v>
      </c>
      <c r="I506" s="92">
        <v>0</v>
      </c>
      <c r="J506" s="90">
        <v>15334</v>
      </c>
      <c r="K506" s="90">
        <v>168677</v>
      </c>
      <c r="L506" s="93" t="s">
        <v>11005</v>
      </c>
      <c r="M506" s="94"/>
      <c r="N506" s="93"/>
      <c r="O506" s="67">
        <f>IF(Table1[[#This Row],[Phân loại]]="Tồn đầu kỳ",Table1[[#This Row],[Tổng giá trị]],0)</f>
        <v>0</v>
      </c>
      <c r="P506" s="93">
        <f>IF(Table1[[#This Row],[Số còn phải thu ĐK]]&lt;&gt;0,0,IF(Table1[[#This Row],[Phân loại]]="Bán hàng",Table1[[#This Row],[Tổng giá trị]],-Table1[[#This Row],[Tổng giá trị]]))</f>
        <v>-168677</v>
      </c>
      <c r="Q506" s="67">
        <f t="shared" ref="Q506:Q509" si="241">IF(M506&lt;&gt;"",IF(O506&lt;&gt;0,O506,P506),0)</f>
        <v>0</v>
      </c>
      <c r="R506" s="93">
        <f>Table1[[#This Row],[Số còn phải thu ĐK]]+Table1[[#This Row],[Giá Trị HD sau CK]]-Table1[[#This Row],[Số tiền đã thu]]</f>
        <v>-168677</v>
      </c>
      <c r="S506" s="94">
        <f>IF(Table1[[#This Row],[Ngày hóa đơn]]&lt;&gt;"",Table1[[#This Row],[Ngày hóa đơn]],IF(Table1[[#This Row],[Ngày hạch toán]]&lt;&gt;"",Table1[[#This Row],[Ngày hạch toán]],""))</f>
        <v>46122</v>
      </c>
      <c r="T506" s="95"/>
      <c r="U506" s="94">
        <f>IF(Table1[[#This Row],[Ngày tính CN]]="","",S506+T506)</f>
        <v>46122</v>
      </c>
      <c r="V506" s="67">
        <f ca="1">IF(Table1[[#This Row],[Hạn thanh toán]]="","",IF((U506-NOW())&lt;0,0,(U506-NOW())))</f>
        <v>0</v>
      </c>
      <c r="W506" s="67"/>
      <c r="X506" s="67">
        <f t="shared" ref="X506:X509" ca="1" si="242">IF(OR(U506="",R506=0),"",IF((U506-NOW())&lt;0,-(U506-NOW()),0))</f>
        <v>106.58894247685384</v>
      </c>
      <c r="Y506" s="96" t="str">
        <f t="shared" ref="Y506:Y509" ca="1" si="243">IF(R506=0,"Đã thanh toán",IF(X506="","",IF(X506&lt;=0,"Chưa đến hạn thanh toán",IF(X506&lt;=30,"Nợ quá hạn 30 ngày",IF(X506&lt;=60,"Nợ quá hạn từ 30 ngày đến 60 ngày",IF(X506&lt;=90,"Nợ quá hạn từ 60 ngày đến 90 ngày",IF(X506&lt;=120,"Nợ quá hạn từ 90 ngày đến 120 ngày","Nợ quá hạn hơn 120 ngày có khả năng mất thanh toán")))))))</f>
        <v>Nợ quá hạn từ 90 ngày đến 120 ngày</v>
      </c>
      <c r="Z506" s="97">
        <f t="shared" ref="Z506:Z509" si="244">IF(S506="","",S506)</f>
        <v>46122</v>
      </c>
      <c r="AA506" s="97" t="str">
        <f t="shared" ref="AA506:AA509" si="245">IF(M506="","",M506)</f>
        <v/>
      </c>
      <c r="AB506" s="98"/>
      <c r="AC506" s="96"/>
      <c r="AD506" s="96" t="str">
        <f>VLOOKUP($A506,MA_KH!$A:$V,MA_KH!U$1,0)</f>
        <v>LOTTE</v>
      </c>
      <c r="AE506" s="96" t="str">
        <f>VLOOKUP($A506,MA_KH!$A:$V,MA_KH!V$1,0)</f>
        <v>CÔNG TY CỔ PHẦN TRUNG TÂM THƯƠNG MẠI LOTTE VIỆT NAM</v>
      </c>
      <c r="AF506" s="96" t="str">
        <f>VLOOKUP($A506,MA_KH!$A:$V,MA_KH!H$1,0)</f>
        <v>SG002</v>
      </c>
      <c r="AG506" s="96">
        <f>VALUE(Table1[[#This Row],[Số hóa đơn]])</f>
        <v>2877</v>
      </c>
      <c r="AH506" s="94" t="e">
        <f>_xlfn.XLOOKUP(Table1[[#This Row],[Column1]],CTTT_Lotte!R:R,CTTT_Lotte!O:O)</f>
        <v>#N/A</v>
      </c>
    </row>
    <row r="507" spans="1:34" ht="25.5" customHeight="1" x14ac:dyDescent="0.2">
      <c r="A507" s="88" t="s">
        <v>10301</v>
      </c>
      <c r="B507" s="88" t="s">
        <v>463</v>
      </c>
      <c r="C507" s="89">
        <v>46122</v>
      </c>
      <c r="D507" s="88" t="s">
        <v>11704</v>
      </c>
      <c r="E507" s="89">
        <v>46126</v>
      </c>
      <c r="F507" s="88" t="s">
        <v>11687</v>
      </c>
      <c r="G507" s="88" t="s">
        <v>11712</v>
      </c>
      <c r="H507" s="90">
        <v>511142</v>
      </c>
      <c r="I507" s="92">
        <v>0</v>
      </c>
      <c r="J507" s="90">
        <v>40891</v>
      </c>
      <c r="K507" s="90">
        <v>552033</v>
      </c>
      <c r="L507" s="93" t="s">
        <v>11005</v>
      </c>
      <c r="M507" s="94"/>
      <c r="N507" s="93"/>
      <c r="O507" s="67">
        <f>IF(Table1[[#This Row],[Phân loại]]="Tồn đầu kỳ",Table1[[#This Row],[Tổng giá trị]],0)</f>
        <v>0</v>
      </c>
      <c r="P507" s="93">
        <f>IF(Table1[[#This Row],[Số còn phải thu ĐK]]&lt;&gt;0,0,IF(Table1[[#This Row],[Phân loại]]="Bán hàng",Table1[[#This Row],[Tổng giá trị]],-Table1[[#This Row],[Tổng giá trị]]))</f>
        <v>-552033</v>
      </c>
      <c r="Q507" s="67">
        <f t="shared" si="241"/>
        <v>0</v>
      </c>
      <c r="R507" s="93">
        <f>Table1[[#This Row],[Số còn phải thu ĐK]]+Table1[[#This Row],[Giá Trị HD sau CK]]-Table1[[#This Row],[Số tiền đã thu]]</f>
        <v>-552033</v>
      </c>
      <c r="S507" s="94">
        <f>IF(Table1[[#This Row],[Ngày hóa đơn]]&lt;&gt;"",Table1[[#This Row],[Ngày hóa đơn]],IF(Table1[[#This Row],[Ngày hạch toán]]&lt;&gt;"",Table1[[#This Row],[Ngày hạch toán]],""))</f>
        <v>46126</v>
      </c>
      <c r="T507" s="95"/>
      <c r="U507" s="94">
        <f>IF(Table1[[#This Row],[Ngày tính CN]]="","",S507+T507)</f>
        <v>46126</v>
      </c>
      <c r="V507" s="67">
        <f ca="1">IF(Table1[[#This Row],[Hạn thanh toán]]="","",IF((U507-NOW())&lt;0,0,(U507-NOW())))</f>
        <v>0</v>
      </c>
      <c r="W507" s="67"/>
      <c r="X507" s="67">
        <f t="shared" ca="1" si="242"/>
        <v>102.58894247685384</v>
      </c>
      <c r="Y507" s="96" t="str">
        <f t="shared" ca="1" si="243"/>
        <v>Nợ quá hạn từ 90 ngày đến 120 ngày</v>
      </c>
      <c r="Z507" s="97">
        <f t="shared" si="244"/>
        <v>46126</v>
      </c>
      <c r="AA507" s="97" t="str">
        <f t="shared" si="245"/>
        <v/>
      </c>
      <c r="AB507" s="98"/>
      <c r="AC507" s="96"/>
      <c r="AD507" s="96" t="str">
        <f>VLOOKUP($A507,MA_KH!$A:$V,MA_KH!U$1,0)</f>
        <v>LOTTE</v>
      </c>
      <c r="AE507" s="96" t="str">
        <f>VLOOKUP($A507,MA_KH!$A:$V,MA_KH!V$1,0)</f>
        <v>CÔNG TY CỔ PHẦN TRUNG TÂM THƯƠNG MẠI LOTTE VIỆT NAM</v>
      </c>
      <c r="AF507" s="96" t="str">
        <f>VLOOKUP($A507,MA_KH!$A:$V,MA_KH!H$1,0)</f>
        <v>SG002</v>
      </c>
      <c r="AG507" s="96">
        <f>VALUE(Table1[[#This Row],[Số hóa đơn]])</f>
        <v>3165</v>
      </c>
      <c r="AH507" s="94" t="e">
        <f>_xlfn.XLOOKUP(Table1[[#This Row],[Column1]],CTTT_Lotte!R:R,CTTT_Lotte!O:O)</f>
        <v>#N/A</v>
      </c>
    </row>
    <row r="508" spans="1:34" ht="25.5" customHeight="1" x14ac:dyDescent="0.2">
      <c r="A508" s="88" t="s">
        <v>10286</v>
      </c>
      <c r="B508" s="88" t="s">
        <v>616</v>
      </c>
      <c r="C508" s="89">
        <v>46122</v>
      </c>
      <c r="D508" s="88" t="s">
        <v>11703</v>
      </c>
      <c r="E508" s="89">
        <v>46122</v>
      </c>
      <c r="F508" s="88" t="s">
        <v>11676</v>
      </c>
      <c r="G508" s="88" t="s">
        <v>11713</v>
      </c>
      <c r="H508" s="90">
        <v>60046</v>
      </c>
      <c r="I508" s="92">
        <v>0</v>
      </c>
      <c r="J508" s="90">
        <v>6005</v>
      </c>
      <c r="K508" s="90">
        <v>66051</v>
      </c>
      <c r="L508" s="93" t="s">
        <v>11005</v>
      </c>
      <c r="M508" s="94"/>
      <c r="N508" s="93"/>
      <c r="O508" s="67">
        <f>IF(Table1[[#This Row],[Phân loại]]="Tồn đầu kỳ",Table1[[#This Row],[Tổng giá trị]],0)</f>
        <v>0</v>
      </c>
      <c r="P508" s="93">
        <f>IF(Table1[[#This Row],[Số còn phải thu ĐK]]&lt;&gt;0,0,IF(Table1[[#This Row],[Phân loại]]="Bán hàng",Table1[[#This Row],[Tổng giá trị]],-Table1[[#This Row],[Tổng giá trị]]))</f>
        <v>-66051</v>
      </c>
      <c r="Q508" s="67">
        <f t="shared" si="241"/>
        <v>0</v>
      </c>
      <c r="R508" s="93">
        <f>Table1[[#This Row],[Số còn phải thu ĐK]]+Table1[[#This Row],[Giá Trị HD sau CK]]-Table1[[#This Row],[Số tiền đã thu]]</f>
        <v>-66051</v>
      </c>
      <c r="S508" s="94">
        <f>IF(Table1[[#This Row],[Ngày hóa đơn]]&lt;&gt;"",Table1[[#This Row],[Ngày hóa đơn]],IF(Table1[[#This Row],[Ngày hạch toán]]&lt;&gt;"",Table1[[#This Row],[Ngày hạch toán]],""))</f>
        <v>46122</v>
      </c>
      <c r="T508" s="95"/>
      <c r="U508" s="94">
        <f>IF(Table1[[#This Row],[Ngày tính CN]]="","",S508+T508)</f>
        <v>46122</v>
      </c>
      <c r="V508" s="67">
        <f ca="1">IF(Table1[[#This Row],[Hạn thanh toán]]="","",IF((U508-NOW())&lt;0,0,(U508-NOW())))</f>
        <v>0</v>
      </c>
      <c r="W508" s="67"/>
      <c r="X508" s="67">
        <f t="shared" ca="1" si="242"/>
        <v>106.58894247685384</v>
      </c>
      <c r="Y508" s="96" t="str">
        <f t="shared" ca="1" si="243"/>
        <v>Nợ quá hạn từ 90 ngày đến 120 ngày</v>
      </c>
      <c r="Z508" s="97">
        <f t="shared" si="244"/>
        <v>46122</v>
      </c>
      <c r="AA508" s="97" t="str">
        <f t="shared" si="245"/>
        <v/>
      </c>
      <c r="AB508" s="98"/>
      <c r="AC508" s="96"/>
      <c r="AD508" s="96" t="str">
        <f>VLOOKUP($A508,MA_KH!$A:$V,MA_KH!U$1,0)</f>
        <v>LOTTE</v>
      </c>
      <c r="AE508" s="96" t="str">
        <f>VLOOKUP($A508,MA_KH!$A:$V,MA_KH!V$1,0)</f>
        <v>CÔNG TY CỔ PHẦN TRUNG TÂM THƯƠNG MẠI LOTTE VIỆT NAM</v>
      </c>
      <c r="AF508" s="96" t="str">
        <f>VLOOKUP($A508,MA_KH!$A:$V,MA_KH!H$1,0)</f>
        <v>SG002</v>
      </c>
      <c r="AG508" s="96">
        <f>VALUE(Table1[[#This Row],[Số hóa đơn]])</f>
        <v>2831</v>
      </c>
      <c r="AH508" s="94" t="e">
        <f>_xlfn.XLOOKUP(Table1[[#This Row],[Column1]],CTTT_Lotte!R:R,CTTT_Lotte!O:O)</f>
        <v>#N/A</v>
      </c>
    </row>
    <row r="509" spans="1:34" ht="25.5" customHeight="1" x14ac:dyDescent="0.2">
      <c r="A509" s="65" t="s">
        <v>10286</v>
      </c>
      <c r="B509" s="65" t="s">
        <v>616</v>
      </c>
      <c r="C509" s="66">
        <v>46122</v>
      </c>
      <c r="D509" s="65" t="s">
        <v>11703</v>
      </c>
      <c r="E509" s="66">
        <v>46122</v>
      </c>
      <c r="F509" s="65" t="s">
        <v>11675</v>
      </c>
      <c r="G509" s="65" t="s">
        <v>11712</v>
      </c>
      <c r="H509" s="91">
        <v>200153</v>
      </c>
      <c r="I509" s="92">
        <v>0</v>
      </c>
      <c r="J509" s="91">
        <v>16012</v>
      </c>
      <c r="K509" s="91">
        <v>216165</v>
      </c>
      <c r="L509" s="93" t="s">
        <v>11005</v>
      </c>
      <c r="M509" s="94"/>
      <c r="N509" s="93"/>
      <c r="O509" s="67">
        <f>IF(Table1[[#This Row],[Phân loại]]="Tồn đầu kỳ",Table1[[#This Row],[Tổng giá trị]],0)</f>
        <v>0</v>
      </c>
      <c r="P509" s="93">
        <f>IF(Table1[[#This Row],[Số còn phải thu ĐK]]&lt;&gt;0,0,IF(Table1[[#This Row],[Phân loại]]="Bán hàng",Table1[[#This Row],[Tổng giá trị]],-Table1[[#This Row],[Tổng giá trị]]))</f>
        <v>-216165</v>
      </c>
      <c r="Q509" s="67">
        <f t="shared" si="241"/>
        <v>0</v>
      </c>
      <c r="R509" s="93">
        <f>Table1[[#This Row],[Số còn phải thu ĐK]]+Table1[[#This Row],[Giá Trị HD sau CK]]-Table1[[#This Row],[Số tiền đã thu]]</f>
        <v>-216165</v>
      </c>
      <c r="S509" s="94">
        <f>IF(Table1[[#This Row],[Ngày hóa đơn]]&lt;&gt;"",Table1[[#This Row],[Ngày hóa đơn]],IF(Table1[[#This Row],[Ngày hạch toán]]&lt;&gt;"",Table1[[#This Row],[Ngày hạch toán]],""))</f>
        <v>46122</v>
      </c>
      <c r="T509" s="95"/>
      <c r="U509" s="94">
        <f>IF(Table1[[#This Row],[Ngày tính CN]]="","",S509+T509)</f>
        <v>46122</v>
      </c>
      <c r="V509" s="67">
        <f ca="1">IF(Table1[[#This Row],[Hạn thanh toán]]="","",IF((U509-NOW())&lt;0,0,(U509-NOW())))</f>
        <v>0</v>
      </c>
      <c r="W509" s="67"/>
      <c r="X509" s="67">
        <f t="shared" ca="1" si="242"/>
        <v>106.58894247685384</v>
      </c>
      <c r="Y509" s="96" t="str">
        <f t="shared" ca="1" si="243"/>
        <v>Nợ quá hạn từ 90 ngày đến 120 ngày</v>
      </c>
      <c r="Z509" s="97">
        <f t="shared" si="244"/>
        <v>46122</v>
      </c>
      <c r="AA509" s="97" t="str">
        <f t="shared" si="245"/>
        <v/>
      </c>
      <c r="AB509" s="98"/>
      <c r="AC509" s="96"/>
      <c r="AD509" s="96" t="str">
        <f>VLOOKUP($A509,MA_KH!$A:$V,MA_KH!U$1,0)</f>
        <v>LOTTE</v>
      </c>
      <c r="AE509" s="96" t="str">
        <f>VLOOKUP($A509,MA_KH!$A:$V,MA_KH!V$1,0)</f>
        <v>CÔNG TY CỔ PHẦN TRUNG TÂM THƯƠNG MẠI LOTTE VIỆT NAM</v>
      </c>
      <c r="AF509" s="96" t="str">
        <f>VLOOKUP($A509,MA_KH!$A:$V,MA_KH!H$1,0)</f>
        <v>SG002</v>
      </c>
      <c r="AG509" s="96">
        <f>VALUE(Table1[[#This Row],[Số hóa đơn]])</f>
        <v>2830</v>
      </c>
      <c r="AH509" s="94" t="e">
        <f>_xlfn.XLOOKUP(Table1[[#This Row],[Column1]],CTTT_Lotte!R:R,CTTT_Lotte!O:O)</f>
        <v>#N/A</v>
      </c>
    </row>
    <row r="510" spans="1:34" ht="25.5" hidden="1" customHeight="1" x14ac:dyDescent="0.2">
      <c r="A510" s="88" t="s">
        <v>10289</v>
      </c>
      <c r="B510" s="88" t="s">
        <v>752</v>
      </c>
      <c r="C510" s="89">
        <v>46123</v>
      </c>
      <c r="D510" s="88" t="s">
        <v>11542</v>
      </c>
      <c r="E510" s="89">
        <v>46122</v>
      </c>
      <c r="F510" s="88" t="s">
        <v>11543</v>
      </c>
      <c r="G510" s="88" t="s">
        <v>11644</v>
      </c>
      <c r="H510" s="90">
        <v>533750</v>
      </c>
      <c r="I510" s="92">
        <v>0</v>
      </c>
      <c r="J510" s="90">
        <v>42700</v>
      </c>
      <c r="K510" s="90">
        <v>576450</v>
      </c>
      <c r="L510" s="93" t="s">
        <v>11004</v>
      </c>
      <c r="M510" s="94"/>
      <c r="N510" s="93"/>
      <c r="O510" s="67">
        <f>IF(Table1[[#This Row],[Phân loại]]="Tồn đầu kỳ",Table1[[#This Row],[Tổng giá trị]],0)</f>
        <v>0</v>
      </c>
      <c r="P510" s="93">
        <f>IF(Table1[[#This Row],[Số còn phải thu ĐK]]&lt;&gt;0,0,IF(Table1[[#This Row],[Phân loại]]="Bán hàng",Table1[[#This Row],[Tổng giá trị]],-Table1[[#This Row],[Tổng giá trị]]))</f>
        <v>576450</v>
      </c>
      <c r="Q510" s="67">
        <f t="shared" ref="Q510:Q511" si="246">IF(M510&lt;&gt;"",IF(O510&lt;&gt;0,O510,P510),0)</f>
        <v>0</v>
      </c>
      <c r="R510" s="93">
        <f>Table1[[#This Row],[Số còn phải thu ĐK]]+Table1[[#This Row],[Giá Trị HD sau CK]]-Table1[[#This Row],[Số tiền đã thu]]</f>
        <v>576450</v>
      </c>
      <c r="S510" s="94">
        <f>IF(Table1[[#This Row],[Ngày hóa đơn]]&lt;&gt;"",Table1[[#This Row],[Ngày hóa đơn]],IF(Table1[[#This Row],[Ngày hạch toán]]&lt;&gt;"",Table1[[#This Row],[Ngày hạch toán]],""))</f>
        <v>46122</v>
      </c>
      <c r="T510" s="95"/>
      <c r="U510" s="94">
        <f>IF(Table1[[#This Row],[Ngày tính CN]]="","",S510+T510)</f>
        <v>46122</v>
      </c>
      <c r="V510" s="67">
        <f ca="1">IF(Table1[[#This Row],[Hạn thanh toán]]="","",IF((U510-NOW())&lt;0,0,(U510-NOW())))</f>
        <v>0</v>
      </c>
      <c r="W510" s="67"/>
      <c r="X510" s="67">
        <f t="shared" ref="X510:X511" ca="1" si="247">IF(OR(U510="",R510=0),"",IF((U510-NOW())&lt;0,-(U510-NOW()),0))</f>
        <v>106.58894247685384</v>
      </c>
      <c r="Y510" s="96" t="str">
        <f t="shared" ref="Y510:Y511" ca="1" si="248">IF(R510=0,"Đã thanh toán",IF(X510="","",IF(X510&lt;=0,"Chưa đến hạn thanh toán",IF(X510&lt;=30,"Nợ quá hạn 30 ngày",IF(X510&lt;=60,"Nợ quá hạn từ 30 ngày đến 60 ngày",IF(X510&lt;=90,"Nợ quá hạn từ 60 ngày đến 90 ngày",IF(X510&lt;=120,"Nợ quá hạn từ 90 ngày đến 120 ngày","Nợ quá hạn hơn 120 ngày có khả năng mất thanh toán")))))))</f>
        <v>Nợ quá hạn từ 90 ngày đến 120 ngày</v>
      </c>
      <c r="Z510" s="97">
        <f t="shared" ref="Z510:Z511" si="249">IF(S510="","",S510)</f>
        <v>46122</v>
      </c>
      <c r="AA510" s="97" t="str">
        <f t="shared" ref="AA510:AA511" si="250">IF(M510="","",M510)</f>
        <v/>
      </c>
      <c r="AB510" s="98"/>
      <c r="AC510" s="96"/>
      <c r="AD510" s="96" t="str">
        <f>VLOOKUP($A510,MA_KH!$A:$V,MA_KH!U$1,0)</f>
        <v>LOTTE</v>
      </c>
      <c r="AE510" s="96" t="str">
        <f>VLOOKUP($A510,MA_KH!$A:$V,MA_KH!V$1,0)</f>
        <v>CÔNG TY CỔ PHẦN TRUNG TÂM THƯƠNG MẠI LOTTE VIỆT NAM</v>
      </c>
      <c r="AF510" s="96" t="str">
        <f>VLOOKUP($A510,MA_KH!$A:$V,MA_KH!H$1,0)</f>
        <v>SG011</v>
      </c>
      <c r="AG510" s="96">
        <f>VALUE(Table1[[#This Row],[Số hóa đơn]])</f>
        <v>26346</v>
      </c>
      <c r="AH510" s="94">
        <f>_xlfn.XLOOKUP(Table1[[#This Row],[Column1]],CTTT_Lotte!R:R,CTTT_Lotte!O:O)</f>
        <v>46171</v>
      </c>
    </row>
    <row r="511" spans="1:34" ht="25.5" hidden="1" customHeight="1" x14ac:dyDescent="0.2">
      <c r="A511" s="65" t="s">
        <v>10299</v>
      </c>
      <c r="B511" s="65" t="s">
        <v>355</v>
      </c>
      <c r="C511" s="66">
        <v>46123</v>
      </c>
      <c r="D511" s="65" t="s">
        <v>11540</v>
      </c>
      <c r="E511" s="66">
        <v>46122</v>
      </c>
      <c r="F511" s="65" t="s">
        <v>11541</v>
      </c>
      <c r="G511" s="65" t="s">
        <v>11643</v>
      </c>
      <c r="H511" s="91">
        <v>2381320</v>
      </c>
      <c r="I511" s="92">
        <v>0</v>
      </c>
      <c r="J511" s="91">
        <v>190506</v>
      </c>
      <c r="K511" s="91">
        <v>2571826</v>
      </c>
      <c r="L511" s="93" t="s">
        <v>11004</v>
      </c>
      <c r="M511" s="94"/>
      <c r="N511" s="93"/>
      <c r="O511" s="67">
        <f>IF(Table1[[#This Row],[Phân loại]]="Tồn đầu kỳ",Table1[[#This Row],[Tổng giá trị]],0)</f>
        <v>0</v>
      </c>
      <c r="P511" s="93">
        <f>IF(Table1[[#This Row],[Số còn phải thu ĐK]]&lt;&gt;0,0,IF(Table1[[#This Row],[Phân loại]]="Bán hàng",Table1[[#This Row],[Tổng giá trị]],-Table1[[#This Row],[Tổng giá trị]]))</f>
        <v>2571826</v>
      </c>
      <c r="Q511" s="67">
        <f t="shared" si="246"/>
        <v>0</v>
      </c>
      <c r="R511" s="93">
        <f>Table1[[#This Row],[Số còn phải thu ĐK]]+Table1[[#This Row],[Giá Trị HD sau CK]]-Table1[[#This Row],[Số tiền đã thu]]</f>
        <v>2571826</v>
      </c>
      <c r="S511" s="94">
        <f>IF(Table1[[#This Row],[Ngày hóa đơn]]&lt;&gt;"",Table1[[#This Row],[Ngày hóa đơn]],IF(Table1[[#This Row],[Ngày hạch toán]]&lt;&gt;"",Table1[[#This Row],[Ngày hạch toán]],""))</f>
        <v>46122</v>
      </c>
      <c r="T511" s="95"/>
      <c r="U511" s="94">
        <f>IF(Table1[[#This Row],[Ngày tính CN]]="","",S511+T511)</f>
        <v>46122</v>
      </c>
      <c r="V511" s="67">
        <f ca="1">IF(Table1[[#This Row],[Hạn thanh toán]]="","",IF((U511-NOW())&lt;0,0,(U511-NOW())))</f>
        <v>0</v>
      </c>
      <c r="W511" s="67"/>
      <c r="X511" s="67">
        <f t="shared" ca="1" si="247"/>
        <v>106.58894247685384</v>
      </c>
      <c r="Y511" s="96" t="str">
        <f t="shared" ca="1" si="248"/>
        <v>Nợ quá hạn từ 90 ngày đến 120 ngày</v>
      </c>
      <c r="Z511" s="97">
        <f t="shared" si="249"/>
        <v>46122</v>
      </c>
      <c r="AA511" s="97" t="str">
        <f t="shared" si="250"/>
        <v/>
      </c>
      <c r="AB511" s="98"/>
      <c r="AC511" s="96"/>
      <c r="AD511" s="96" t="str">
        <f>VLOOKUP($A511,MA_KH!$A:$V,MA_KH!U$1,0)</f>
        <v>LOTTE</v>
      </c>
      <c r="AE511" s="96" t="str">
        <f>VLOOKUP($A511,MA_KH!$A:$V,MA_KH!V$1,0)</f>
        <v>CÔNG TY CỔ PHẦN TRUNG TÂM THƯƠNG MẠI LOTTE VIỆT NAM</v>
      </c>
      <c r="AF511" s="96" t="str">
        <f>VLOOKUP($A511,MA_KH!$A:$V,MA_KH!H$1,0)</f>
        <v>SG011</v>
      </c>
      <c r="AG511" s="96">
        <f>VALUE(Table1[[#This Row],[Số hóa đơn]])</f>
        <v>26347</v>
      </c>
      <c r="AH511" s="94">
        <f>_xlfn.XLOOKUP(Table1[[#This Row],[Column1]],CTTT_Lotte!R:R,CTTT_Lotte!O:O)</f>
        <v>46171</v>
      </c>
    </row>
    <row r="512" spans="1:34" ht="25.5" customHeight="1" x14ac:dyDescent="0.2">
      <c r="A512" s="88" t="s">
        <v>10300</v>
      </c>
      <c r="B512" s="88" t="s">
        <v>610</v>
      </c>
      <c r="C512" s="89">
        <v>46123</v>
      </c>
      <c r="D512" s="88" t="s">
        <v>10909</v>
      </c>
      <c r="E512" s="89">
        <v>46123</v>
      </c>
      <c r="F512" s="88" t="s">
        <v>11680</v>
      </c>
      <c r="G512" s="88" t="s">
        <v>10867</v>
      </c>
      <c r="H512" s="90">
        <v>41006</v>
      </c>
      <c r="I512" s="92">
        <v>0</v>
      </c>
      <c r="J512" s="90">
        <v>4101</v>
      </c>
      <c r="K512" s="90">
        <v>45107</v>
      </c>
      <c r="L512" s="93" t="s">
        <v>11005</v>
      </c>
      <c r="M512" s="94"/>
      <c r="N512" s="93"/>
      <c r="O512" s="67">
        <f>IF(Table1[[#This Row],[Phân loại]]="Tồn đầu kỳ",Table1[[#This Row],[Tổng giá trị]],0)</f>
        <v>0</v>
      </c>
      <c r="P512" s="93">
        <f>IF(Table1[[#This Row],[Số còn phải thu ĐK]]&lt;&gt;0,0,IF(Table1[[#This Row],[Phân loại]]="Bán hàng",Table1[[#This Row],[Tổng giá trị]],-Table1[[#This Row],[Tổng giá trị]]))</f>
        <v>-45107</v>
      </c>
      <c r="Q512" s="67">
        <f t="shared" ref="Q512:Q515" si="251">IF(M512&lt;&gt;"",IF(O512&lt;&gt;0,O512,P512),0)</f>
        <v>0</v>
      </c>
      <c r="R512" s="93">
        <f>Table1[[#This Row],[Số còn phải thu ĐK]]+Table1[[#This Row],[Giá Trị HD sau CK]]-Table1[[#This Row],[Số tiền đã thu]]</f>
        <v>-45107</v>
      </c>
      <c r="S512" s="94">
        <f>IF(Table1[[#This Row],[Ngày hóa đơn]]&lt;&gt;"",Table1[[#This Row],[Ngày hóa đơn]],IF(Table1[[#This Row],[Ngày hạch toán]]&lt;&gt;"",Table1[[#This Row],[Ngày hạch toán]],""))</f>
        <v>46123</v>
      </c>
      <c r="T512" s="95"/>
      <c r="U512" s="94">
        <f>IF(Table1[[#This Row],[Ngày tính CN]]="","",S512+T512)</f>
        <v>46123</v>
      </c>
      <c r="V512" s="67">
        <f ca="1">IF(Table1[[#This Row],[Hạn thanh toán]]="","",IF((U512-NOW())&lt;0,0,(U512-NOW())))</f>
        <v>0</v>
      </c>
      <c r="W512" s="67"/>
      <c r="X512" s="67">
        <f t="shared" ref="X512:X515" ca="1" si="252">IF(OR(U512="",R512=0),"",IF((U512-NOW())&lt;0,-(U512-NOW()),0))</f>
        <v>105.58894293981575</v>
      </c>
      <c r="Y512" s="96" t="str">
        <f t="shared" ref="Y512:Y515" ca="1" si="253">IF(R512=0,"Đã thanh toán",IF(X512="","",IF(X512&lt;=0,"Chưa đến hạn thanh toán",IF(X512&lt;=30,"Nợ quá hạn 30 ngày",IF(X512&lt;=60,"Nợ quá hạn từ 30 ngày đến 60 ngày",IF(X512&lt;=90,"Nợ quá hạn từ 60 ngày đến 90 ngày",IF(X512&lt;=120,"Nợ quá hạn từ 90 ngày đến 120 ngày","Nợ quá hạn hơn 120 ngày có khả năng mất thanh toán")))))))</f>
        <v>Nợ quá hạn từ 90 ngày đến 120 ngày</v>
      </c>
      <c r="Z512" s="97">
        <f t="shared" ref="Z512:Z515" si="254">IF(S512="","",S512)</f>
        <v>46123</v>
      </c>
      <c r="AA512" s="97" t="str">
        <f t="shared" ref="AA512:AA515" si="255">IF(M512="","",M512)</f>
        <v/>
      </c>
      <c r="AB512" s="98"/>
      <c r="AC512" s="96"/>
      <c r="AD512" s="96" t="str">
        <f>VLOOKUP($A512,MA_KH!$A:$V,MA_KH!U$1,0)</f>
        <v>LOTTE</v>
      </c>
      <c r="AE512" s="96" t="str">
        <f>VLOOKUP($A512,MA_KH!$A:$V,MA_KH!V$1,0)</f>
        <v>CÔNG TY CỔ PHẦN TRUNG TÂM THƯƠNG MẠI LOTTE VIỆT NAM</v>
      </c>
      <c r="AF512" s="96" t="str">
        <f>VLOOKUP($A512,MA_KH!$A:$V,MA_KH!H$1,0)</f>
        <v>SG011</v>
      </c>
      <c r="AG512" s="96">
        <f>VALUE(Table1[[#This Row],[Số hóa đơn]])</f>
        <v>2917</v>
      </c>
      <c r="AH512" s="94" t="e">
        <f>_xlfn.XLOOKUP(Table1[[#This Row],[Column1]],CTTT_Lotte!R:R,CTTT_Lotte!O:O)</f>
        <v>#N/A</v>
      </c>
    </row>
    <row r="513" spans="1:34" ht="25.5" customHeight="1" x14ac:dyDescent="0.2">
      <c r="A513" s="88" t="s">
        <v>10300</v>
      </c>
      <c r="B513" s="88" t="s">
        <v>610</v>
      </c>
      <c r="C513" s="89">
        <v>46123</v>
      </c>
      <c r="D513" s="88" t="s">
        <v>10909</v>
      </c>
      <c r="E513" s="89">
        <v>46123</v>
      </c>
      <c r="F513" s="88" t="s">
        <v>11681</v>
      </c>
      <c r="G513" s="88" t="s">
        <v>10868</v>
      </c>
      <c r="H513" s="90">
        <v>136686</v>
      </c>
      <c r="I513" s="92">
        <v>0</v>
      </c>
      <c r="J513" s="90">
        <v>10935</v>
      </c>
      <c r="K513" s="90">
        <v>147621</v>
      </c>
      <c r="L513" s="93" t="s">
        <v>11005</v>
      </c>
      <c r="M513" s="94"/>
      <c r="N513" s="93"/>
      <c r="O513" s="67">
        <f>IF(Table1[[#This Row],[Phân loại]]="Tồn đầu kỳ",Table1[[#This Row],[Tổng giá trị]],0)</f>
        <v>0</v>
      </c>
      <c r="P513" s="93">
        <f>IF(Table1[[#This Row],[Số còn phải thu ĐK]]&lt;&gt;0,0,IF(Table1[[#This Row],[Phân loại]]="Bán hàng",Table1[[#This Row],[Tổng giá trị]],-Table1[[#This Row],[Tổng giá trị]]))</f>
        <v>-147621</v>
      </c>
      <c r="Q513" s="67">
        <f t="shared" si="251"/>
        <v>0</v>
      </c>
      <c r="R513" s="93">
        <f>Table1[[#This Row],[Số còn phải thu ĐK]]+Table1[[#This Row],[Giá Trị HD sau CK]]-Table1[[#This Row],[Số tiền đã thu]]</f>
        <v>-147621</v>
      </c>
      <c r="S513" s="94">
        <f>IF(Table1[[#This Row],[Ngày hóa đơn]]&lt;&gt;"",Table1[[#This Row],[Ngày hóa đơn]],IF(Table1[[#This Row],[Ngày hạch toán]]&lt;&gt;"",Table1[[#This Row],[Ngày hạch toán]],""))</f>
        <v>46123</v>
      </c>
      <c r="T513" s="95"/>
      <c r="U513" s="94">
        <f>IF(Table1[[#This Row],[Ngày tính CN]]="","",S513+T513)</f>
        <v>46123</v>
      </c>
      <c r="V513" s="67">
        <f ca="1">IF(Table1[[#This Row],[Hạn thanh toán]]="","",IF((U513-NOW())&lt;0,0,(U513-NOW())))</f>
        <v>0</v>
      </c>
      <c r="W513" s="67"/>
      <c r="X513" s="67">
        <f t="shared" ca="1" si="252"/>
        <v>105.58894247685384</v>
      </c>
      <c r="Y513" s="96" t="str">
        <f t="shared" ca="1" si="253"/>
        <v>Nợ quá hạn từ 90 ngày đến 120 ngày</v>
      </c>
      <c r="Z513" s="97">
        <f t="shared" si="254"/>
        <v>46123</v>
      </c>
      <c r="AA513" s="97" t="str">
        <f t="shared" si="255"/>
        <v/>
      </c>
      <c r="AB513" s="98"/>
      <c r="AC513" s="96"/>
      <c r="AD513" s="96" t="str">
        <f>VLOOKUP($A513,MA_KH!$A:$V,MA_KH!U$1,0)</f>
        <v>LOTTE</v>
      </c>
      <c r="AE513" s="96" t="str">
        <f>VLOOKUP($A513,MA_KH!$A:$V,MA_KH!V$1,0)</f>
        <v>CÔNG TY CỔ PHẦN TRUNG TÂM THƯƠNG MẠI LOTTE VIỆT NAM</v>
      </c>
      <c r="AF513" s="96" t="str">
        <f>VLOOKUP($A513,MA_KH!$A:$V,MA_KH!H$1,0)</f>
        <v>SG011</v>
      </c>
      <c r="AG513" s="96">
        <f>VALUE(Table1[[#This Row],[Số hóa đơn]])</f>
        <v>3155</v>
      </c>
      <c r="AH513" s="94" t="e">
        <f>_xlfn.XLOOKUP(Table1[[#This Row],[Column1]],CTTT_Lotte!R:R,CTTT_Lotte!O:O)</f>
        <v>#N/A</v>
      </c>
    </row>
    <row r="514" spans="1:34" ht="25.5" customHeight="1" x14ac:dyDescent="0.2">
      <c r="A514" s="88" t="s">
        <v>10295</v>
      </c>
      <c r="B514" s="88" t="s">
        <v>560</v>
      </c>
      <c r="C514" s="89">
        <v>46123</v>
      </c>
      <c r="D514" s="88" t="s">
        <v>10863</v>
      </c>
      <c r="E514" s="89">
        <v>46123</v>
      </c>
      <c r="F514" s="88" t="s">
        <v>11679</v>
      </c>
      <c r="G514" s="88" t="s">
        <v>10867</v>
      </c>
      <c r="H514" s="90">
        <v>61636</v>
      </c>
      <c r="I514" s="92">
        <v>0</v>
      </c>
      <c r="J514" s="90">
        <v>6164</v>
      </c>
      <c r="K514" s="90">
        <v>67800</v>
      </c>
      <c r="L514" s="93" t="s">
        <v>11005</v>
      </c>
      <c r="M514" s="94"/>
      <c r="N514" s="93"/>
      <c r="O514" s="67">
        <f>IF(Table1[[#This Row],[Phân loại]]="Tồn đầu kỳ",Table1[[#This Row],[Tổng giá trị]],0)</f>
        <v>0</v>
      </c>
      <c r="P514" s="93">
        <f>IF(Table1[[#This Row],[Số còn phải thu ĐK]]&lt;&gt;0,0,IF(Table1[[#This Row],[Phân loại]]="Bán hàng",Table1[[#This Row],[Tổng giá trị]],-Table1[[#This Row],[Tổng giá trị]]))</f>
        <v>-67800</v>
      </c>
      <c r="Q514" s="67">
        <f t="shared" si="251"/>
        <v>0</v>
      </c>
      <c r="R514" s="93">
        <f>Table1[[#This Row],[Số còn phải thu ĐK]]+Table1[[#This Row],[Giá Trị HD sau CK]]-Table1[[#This Row],[Số tiền đã thu]]</f>
        <v>-67800</v>
      </c>
      <c r="S514" s="94">
        <f>IF(Table1[[#This Row],[Ngày hóa đơn]]&lt;&gt;"",Table1[[#This Row],[Ngày hóa đơn]],IF(Table1[[#This Row],[Ngày hạch toán]]&lt;&gt;"",Table1[[#This Row],[Ngày hạch toán]],""))</f>
        <v>46123</v>
      </c>
      <c r="T514" s="95"/>
      <c r="U514" s="94">
        <f>IF(Table1[[#This Row],[Ngày tính CN]]="","",S514+T514)</f>
        <v>46123</v>
      </c>
      <c r="V514" s="67">
        <f ca="1">IF(Table1[[#This Row],[Hạn thanh toán]]="","",IF((U514-NOW())&lt;0,0,(U514-NOW())))</f>
        <v>0</v>
      </c>
      <c r="W514" s="67"/>
      <c r="X514" s="67">
        <f t="shared" ca="1" si="252"/>
        <v>105.58894247685384</v>
      </c>
      <c r="Y514" s="96" t="str">
        <f t="shared" ca="1" si="253"/>
        <v>Nợ quá hạn từ 90 ngày đến 120 ngày</v>
      </c>
      <c r="Z514" s="97">
        <f t="shared" si="254"/>
        <v>46123</v>
      </c>
      <c r="AA514" s="97" t="str">
        <f t="shared" si="255"/>
        <v/>
      </c>
      <c r="AB514" s="98"/>
      <c r="AC514" s="96"/>
      <c r="AD514" s="96" t="str">
        <f>VLOOKUP($A514,MA_KH!$A:$V,MA_KH!U$1,0)</f>
        <v>LOTTE</v>
      </c>
      <c r="AE514" s="96" t="str">
        <f>VLOOKUP($A514,MA_KH!$A:$V,MA_KH!V$1,0)</f>
        <v>CÔNG TY CỔ PHẦN TRUNG TÂM THƯƠNG MẠI LOTTE VIỆT NAM</v>
      </c>
      <c r="AF514" s="96" t="str">
        <f>VLOOKUP($A514,MA_KH!$A:$V,MA_KH!H$1,0)</f>
        <v>HN008</v>
      </c>
      <c r="AG514" s="96">
        <f>VALUE(Table1[[#This Row],[Số hóa đơn]])</f>
        <v>2365</v>
      </c>
      <c r="AH514" s="94" t="e">
        <f>_xlfn.XLOOKUP(Table1[[#This Row],[Column1]],CTTT_Lotte!R:R,CTTT_Lotte!O:O)</f>
        <v>#N/A</v>
      </c>
    </row>
    <row r="515" spans="1:34" ht="25.5" customHeight="1" x14ac:dyDescent="0.2">
      <c r="A515" s="65" t="s">
        <v>10295</v>
      </c>
      <c r="B515" s="65" t="s">
        <v>560</v>
      </c>
      <c r="C515" s="66">
        <v>46123</v>
      </c>
      <c r="D515" s="65" t="s">
        <v>10863</v>
      </c>
      <c r="E515" s="66">
        <v>46125</v>
      </c>
      <c r="F515" s="65" t="s">
        <v>11684</v>
      </c>
      <c r="G515" s="65" t="s">
        <v>10868</v>
      </c>
      <c r="H515" s="91">
        <v>205453</v>
      </c>
      <c r="I515" s="92">
        <v>0</v>
      </c>
      <c r="J515" s="91">
        <v>16436</v>
      </c>
      <c r="K515" s="91">
        <v>221889</v>
      </c>
      <c r="L515" s="93" t="s">
        <v>11005</v>
      </c>
      <c r="M515" s="94"/>
      <c r="N515" s="93"/>
      <c r="O515" s="67">
        <f>IF(Table1[[#This Row],[Phân loại]]="Tồn đầu kỳ",Table1[[#This Row],[Tổng giá trị]],0)</f>
        <v>0</v>
      </c>
      <c r="P515" s="93">
        <f>IF(Table1[[#This Row],[Số còn phải thu ĐK]]&lt;&gt;0,0,IF(Table1[[#This Row],[Phân loại]]="Bán hàng",Table1[[#This Row],[Tổng giá trị]],-Table1[[#This Row],[Tổng giá trị]]))</f>
        <v>-221889</v>
      </c>
      <c r="Q515" s="67">
        <f t="shared" si="251"/>
        <v>0</v>
      </c>
      <c r="R515" s="93">
        <f>Table1[[#This Row],[Số còn phải thu ĐK]]+Table1[[#This Row],[Giá Trị HD sau CK]]-Table1[[#This Row],[Số tiền đã thu]]</f>
        <v>-221889</v>
      </c>
      <c r="S515" s="94">
        <f>IF(Table1[[#This Row],[Ngày hóa đơn]]&lt;&gt;"",Table1[[#This Row],[Ngày hóa đơn]],IF(Table1[[#This Row],[Ngày hạch toán]]&lt;&gt;"",Table1[[#This Row],[Ngày hạch toán]],""))</f>
        <v>46125</v>
      </c>
      <c r="T515" s="95"/>
      <c r="U515" s="94">
        <f>IF(Table1[[#This Row],[Ngày tính CN]]="","",S515+T515)</f>
        <v>46125</v>
      </c>
      <c r="V515" s="67">
        <f ca="1">IF(Table1[[#This Row],[Hạn thanh toán]]="","",IF((U515-NOW())&lt;0,0,(U515-NOW())))</f>
        <v>0</v>
      </c>
      <c r="W515" s="67"/>
      <c r="X515" s="67">
        <f t="shared" ca="1" si="252"/>
        <v>103.58894247685384</v>
      </c>
      <c r="Y515" s="96" t="str">
        <f t="shared" ca="1" si="253"/>
        <v>Nợ quá hạn từ 90 ngày đến 120 ngày</v>
      </c>
      <c r="Z515" s="97">
        <f t="shared" si="254"/>
        <v>46125</v>
      </c>
      <c r="AA515" s="97" t="str">
        <f t="shared" si="255"/>
        <v/>
      </c>
      <c r="AB515" s="98"/>
      <c r="AC515" s="96"/>
      <c r="AD515" s="96" t="str">
        <f>VLOOKUP($A515,MA_KH!$A:$V,MA_KH!U$1,0)</f>
        <v>LOTTE</v>
      </c>
      <c r="AE515" s="96" t="str">
        <f>VLOOKUP($A515,MA_KH!$A:$V,MA_KH!V$1,0)</f>
        <v>CÔNG TY CỔ PHẦN TRUNG TÂM THƯƠNG MẠI LOTTE VIỆT NAM</v>
      </c>
      <c r="AF515" s="96" t="str">
        <f>VLOOKUP($A515,MA_KH!$A:$V,MA_KH!H$1,0)</f>
        <v>HN008</v>
      </c>
      <c r="AG515" s="96">
        <f>VALUE(Table1[[#This Row],[Số hóa đơn]])</f>
        <v>2617</v>
      </c>
      <c r="AH515" s="94" t="e">
        <f>_xlfn.XLOOKUP(Table1[[#This Row],[Column1]],CTTT_Lotte!R:R,CTTT_Lotte!O:O)</f>
        <v>#N/A</v>
      </c>
    </row>
    <row r="516" spans="1:34" ht="25.5" customHeight="1" x14ac:dyDescent="0.2">
      <c r="A516" s="88" t="s">
        <v>10290</v>
      </c>
      <c r="B516" s="88" t="s">
        <v>750</v>
      </c>
      <c r="C516" s="89">
        <v>46124</v>
      </c>
      <c r="D516" s="88" t="s">
        <v>11706</v>
      </c>
      <c r="E516" s="89">
        <v>46124</v>
      </c>
      <c r="F516" s="88" t="s">
        <v>11683</v>
      </c>
      <c r="G516" s="88" t="s">
        <v>11713</v>
      </c>
      <c r="H516" s="90">
        <v>84688</v>
      </c>
      <c r="I516" s="92">
        <v>0</v>
      </c>
      <c r="J516" s="90">
        <v>8469</v>
      </c>
      <c r="K516" s="90">
        <v>93157</v>
      </c>
      <c r="L516" s="93" t="s">
        <v>11005</v>
      </c>
      <c r="M516" s="94"/>
      <c r="N516" s="93"/>
      <c r="O516" s="67">
        <f>IF(Table1[[#This Row],[Phân loại]]="Tồn đầu kỳ",Table1[[#This Row],[Tổng giá trị]],0)</f>
        <v>0</v>
      </c>
      <c r="P516" s="93">
        <f>IF(Table1[[#This Row],[Số còn phải thu ĐK]]&lt;&gt;0,0,IF(Table1[[#This Row],[Phân loại]]="Bán hàng",Table1[[#This Row],[Tổng giá trị]],-Table1[[#This Row],[Tổng giá trị]]))</f>
        <v>-93157</v>
      </c>
      <c r="Q516" s="67">
        <f t="shared" ref="Q516:Q517" si="256">IF(M516&lt;&gt;"",IF(O516&lt;&gt;0,O516,P516),0)</f>
        <v>0</v>
      </c>
      <c r="R516" s="93">
        <f>Table1[[#This Row],[Số còn phải thu ĐK]]+Table1[[#This Row],[Giá Trị HD sau CK]]-Table1[[#This Row],[Số tiền đã thu]]</f>
        <v>-93157</v>
      </c>
      <c r="S516" s="94">
        <f>IF(Table1[[#This Row],[Ngày hóa đơn]]&lt;&gt;"",Table1[[#This Row],[Ngày hóa đơn]],IF(Table1[[#This Row],[Ngày hạch toán]]&lt;&gt;"",Table1[[#This Row],[Ngày hạch toán]],""))</f>
        <v>46124</v>
      </c>
      <c r="T516" s="95"/>
      <c r="U516" s="94">
        <f>IF(Table1[[#This Row],[Ngày tính CN]]="","",S516+T516)</f>
        <v>46124</v>
      </c>
      <c r="V516" s="67">
        <f ca="1">IF(Table1[[#This Row],[Hạn thanh toán]]="","",IF((U516-NOW())&lt;0,0,(U516-NOW())))</f>
        <v>0</v>
      </c>
      <c r="W516" s="67"/>
      <c r="X516" s="67">
        <f t="shared" ref="X516:X517" ca="1" si="257">IF(OR(U516="",R516=0),"",IF((U516-NOW())&lt;0,-(U516-NOW()),0))</f>
        <v>104.58894247685384</v>
      </c>
      <c r="Y516" s="96" t="str">
        <f t="shared" ref="Y516:Y517" ca="1" si="258">IF(R516=0,"Đã thanh toán",IF(X516="","",IF(X516&lt;=0,"Chưa đến hạn thanh toán",IF(X516&lt;=30,"Nợ quá hạn 30 ngày",IF(X516&lt;=60,"Nợ quá hạn từ 30 ngày đến 60 ngày",IF(X516&lt;=90,"Nợ quá hạn từ 60 ngày đến 90 ngày",IF(X516&lt;=120,"Nợ quá hạn từ 90 ngày đến 120 ngày","Nợ quá hạn hơn 120 ngày có khả năng mất thanh toán")))))))</f>
        <v>Nợ quá hạn từ 90 ngày đến 120 ngày</v>
      </c>
      <c r="Z516" s="97">
        <f t="shared" ref="Z516:Z517" si="259">IF(S516="","",S516)</f>
        <v>46124</v>
      </c>
      <c r="AA516" s="97" t="str">
        <f t="shared" ref="AA516:AA517" si="260">IF(M516="","",M516)</f>
        <v/>
      </c>
      <c r="AB516" s="98"/>
      <c r="AC516" s="96"/>
      <c r="AD516" s="96" t="str">
        <f>VLOOKUP($A516,MA_KH!$A:$V,MA_KH!U$1,0)</f>
        <v>LOTTE</v>
      </c>
      <c r="AE516" s="96" t="str">
        <f>VLOOKUP($A516,MA_KH!$A:$V,MA_KH!V$1,0)</f>
        <v>CÔNG TY CỔ PHẦN TRUNG TÂM THƯƠNG MẠI LOTTE VIỆT NAM</v>
      </c>
      <c r="AF516" s="96" t="str">
        <f>VLOOKUP($A516,MA_KH!$A:$V,MA_KH!H$1,0)</f>
        <v>SG002</v>
      </c>
      <c r="AG516" s="96">
        <f>VALUE(Table1[[#This Row],[Số hóa đơn]])</f>
        <v>2875</v>
      </c>
      <c r="AH516" s="94" t="e">
        <f>_xlfn.XLOOKUP(Table1[[#This Row],[Column1]],CTTT_Lotte!R:R,CTTT_Lotte!O:O)</f>
        <v>#N/A</v>
      </c>
    </row>
    <row r="517" spans="1:34" ht="25.5" customHeight="1" x14ac:dyDescent="0.2">
      <c r="A517" s="65" t="s">
        <v>10290</v>
      </c>
      <c r="B517" s="65" t="s">
        <v>750</v>
      </c>
      <c r="C517" s="66">
        <v>46124</v>
      </c>
      <c r="D517" s="65" t="s">
        <v>11706</v>
      </c>
      <c r="E517" s="66">
        <v>46124</v>
      </c>
      <c r="F517" s="65" t="s">
        <v>11682</v>
      </c>
      <c r="G517" s="65" t="s">
        <v>11712</v>
      </c>
      <c r="H517" s="91">
        <v>282294</v>
      </c>
      <c r="I517" s="92">
        <v>0</v>
      </c>
      <c r="J517" s="91">
        <v>22584</v>
      </c>
      <c r="K517" s="91">
        <v>304878</v>
      </c>
      <c r="L517" s="93" t="s">
        <v>11005</v>
      </c>
      <c r="M517" s="94"/>
      <c r="N517" s="93"/>
      <c r="O517" s="67">
        <f>IF(Table1[[#This Row],[Phân loại]]="Tồn đầu kỳ",Table1[[#This Row],[Tổng giá trị]],0)</f>
        <v>0</v>
      </c>
      <c r="P517" s="93">
        <f>IF(Table1[[#This Row],[Số còn phải thu ĐK]]&lt;&gt;0,0,IF(Table1[[#This Row],[Phân loại]]="Bán hàng",Table1[[#This Row],[Tổng giá trị]],-Table1[[#This Row],[Tổng giá trị]]))</f>
        <v>-304878</v>
      </c>
      <c r="Q517" s="67">
        <f t="shared" si="256"/>
        <v>0</v>
      </c>
      <c r="R517" s="93">
        <f>Table1[[#This Row],[Số còn phải thu ĐK]]+Table1[[#This Row],[Giá Trị HD sau CK]]-Table1[[#This Row],[Số tiền đã thu]]</f>
        <v>-304878</v>
      </c>
      <c r="S517" s="94">
        <f>IF(Table1[[#This Row],[Ngày hóa đơn]]&lt;&gt;"",Table1[[#This Row],[Ngày hóa đơn]],IF(Table1[[#This Row],[Ngày hạch toán]]&lt;&gt;"",Table1[[#This Row],[Ngày hạch toán]],""))</f>
        <v>46124</v>
      </c>
      <c r="T517" s="95"/>
      <c r="U517" s="94">
        <f>IF(Table1[[#This Row],[Ngày tính CN]]="","",S517+T517)</f>
        <v>46124</v>
      </c>
      <c r="V517" s="67">
        <f ca="1">IF(Table1[[#This Row],[Hạn thanh toán]]="","",IF((U517-NOW())&lt;0,0,(U517-NOW())))</f>
        <v>0</v>
      </c>
      <c r="W517" s="67"/>
      <c r="X517" s="67">
        <f t="shared" ca="1" si="257"/>
        <v>104.58894247685384</v>
      </c>
      <c r="Y517" s="96" t="str">
        <f t="shared" ca="1" si="258"/>
        <v>Nợ quá hạn từ 90 ngày đến 120 ngày</v>
      </c>
      <c r="Z517" s="97">
        <f t="shared" si="259"/>
        <v>46124</v>
      </c>
      <c r="AA517" s="97" t="str">
        <f t="shared" si="260"/>
        <v/>
      </c>
      <c r="AB517" s="98"/>
      <c r="AC517" s="96"/>
      <c r="AD517" s="96" t="str">
        <f>VLOOKUP($A517,MA_KH!$A:$V,MA_KH!U$1,0)</f>
        <v>LOTTE</v>
      </c>
      <c r="AE517" s="96" t="str">
        <f>VLOOKUP($A517,MA_KH!$A:$V,MA_KH!V$1,0)</f>
        <v>CÔNG TY CỔ PHẦN TRUNG TÂM THƯƠNG MẠI LOTTE VIỆT NAM</v>
      </c>
      <c r="AF517" s="96" t="str">
        <f>VLOOKUP($A517,MA_KH!$A:$V,MA_KH!H$1,0)</f>
        <v>SG002</v>
      </c>
      <c r="AG517" s="96">
        <f>VALUE(Table1[[#This Row],[Số hóa đơn]])</f>
        <v>2516</v>
      </c>
      <c r="AH517" s="94" t="e">
        <f>_xlfn.XLOOKUP(Table1[[#This Row],[Column1]],CTTT_Lotte!R:R,CTTT_Lotte!O:O)</f>
        <v>#N/A</v>
      </c>
    </row>
    <row r="518" spans="1:34" ht="25.5" hidden="1" customHeight="1" x14ac:dyDescent="0.2">
      <c r="A518" s="88" t="s">
        <v>10295</v>
      </c>
      <c r="B518" s="88" t="s">
        <v>560</v>
      </c>
      <c r="C518" s="89">
        <v>46125</v>
      </c>
      <c r="D518" s="88" t="s">
        <v>11538</v>
      </c>
      <c r="E518" s="89">
        <v>46125</v>
      </c>
      <c r="F518" s="88" t="s">
        <v>11539</v>
      </c>
      <c r="G518" s="88" t="s">
        <v>11642</v>
      </c>
      <c r="H518" s="90">
        <v>2122320</v>
      </c>
      <c r="I518" s="92">
        <v>0</v>
      </c>
      <c r="J518" s="90">
        <v>169786</v>
      </c>
      <c r="K518" s="90">
        <v>2292106</v>
      </c>
      <c r="L518" s="93" t="s">
        <v>11004</v>
      </c>
      <c r="M518" s="94"/>
      <c r="N518" s="93"/>
      <c r="O518" s="67">
        <f>IF(Table1[[#This Row],[Phân loại]]="Tồn đầu kỳ",Table1[[#This Row],[Tổng giá trị]],0)</f>
        <v>0</v>
      </c>
      <c r="P518" s="93">
        <f>IF(Table1[[#This Row],[Số còn phải thu ĐK]]&lt;&gt;0,0,IF(Table1[[#This Row],[Phân loại]]="Bán hàng",Table1[[#This Row],[Tổng giá trị]],-Table1[[#This Row],[Tổng giá trị]]))</f>
        <v>2292106</v>
      </c>
      <c r="Q518" s="67">
        <f t="shared" ref="Q518:Q522" si="261">IF(M518&lt;&gt;"",IF(O518&lt;&gt;0,O518,P518),0)</f>
        <v>0</v>
      </c>
      <c r="R518" s="93">
        <f>Table1[[#This Row],[Số còn phải thu ĐK]]+Table1[[#This Row],[Giá Trị HD sau CK]]-Table1[[#This Row],[Số tiền đã thu]]</f>
        <v>2292106</v>
      </c>
      <c r="S518" s="94">
        <f>IF(Table1[[#This Row],[Ngày hóa đơn]]&lt;&gt;"",Table1[[#This Row],[Ngày hóa đơn]],IF(Table1[[#This Row],[Ngày hạch toán]]&lt;&gt;"",Table1[[#This Row],[Ngày hạch toán]],""))</f>
        <v>46125</v>
      </c>
      <c r="T518" s="95"/>
      <c r="U518" s="94">
        <f>IF(Table1[[#This Row],[Ngày tính CN]]="","",S518+T518)</f>
        <v>46125</v>
      </c>
      <c r="V518" s="67">
        <f ca="1">IF(Table1[[#This Row],[Hạn thanh toán]]="","",IF((U518-NOW())&lt;0,0,(U518-NOW())))</f>
        <v>0</v>
      </c>
      <c r="W518" s="67"/>
      <c r="X518" s="67">
        <f t="shared" ref="X518:X522" ca="1" si="262">IF(OR(U518="",R518=0),"",IF((U518-NOW())&lt;0,-(U518-NOW()),0))</f>
        <v>103.58894247685384</v>
      </c>
      <c r="Y518" s="96" t="str">
        <f t="shared" ref="Y518:Y522" ca="1" si="263">IF(R518=0,"Đã thanh toán",IF(X518="","",IF(X518&lt;=0,"Chưa đến hạn thanh toán",IF(X518&lt;=30,"Nợ quá hạn 30 ngày",IF(X518&lt;=60,"Nợ quá hạn từ 30 ngày đến 60 ngày",IF(X518&lt;=90,"Nợ quá hạn từ 60 ngày đến 90 ngày",IF(X518&lt;=120,"Nợ quá hạn từ 90 ngày đến 120 ngày","Nợ quá hạn hơn 120 ngày có khả năng mất thanh toán")))))))</f>
        <v>Nợ quá hạn từ 90 ngày đến 120 ngày</v>
      </c>
      <c r="Z518" s="97">
        <f t="shared" ref="Z518:Z522" si="264">IF(S518="","",S518)</f>
        <v>46125</v>
      </c>
      <c r="AA518" s="97" t="str">
        <f t="shared" ref="AA518:AA522" si="265">IF(M518="","",M518)</f>
        <v/>
      </c>
      <c r="AB518" s="98"/>
      <c r="AC518" s="96"/>
      <c r="AD518" s="96" t="str">
        <f>VLOOKUP($A518,MA_KH!$A:$V,MA_KH!U$1,0)</f>
        <v>LOTTE</v>
      </c>
      <c r="AE518" s="96" t="str">
        <f>VLOOKUP($A518,MA_KH!$A:$V,MA_KH!V$1,0)</f>
        <v>CÔNG TY CỔ PHẦN TRUNG TÂM THƯƠNG MẠI LOTTE VIỆT NAM</v>
      </c>
      <c r="AF518" s="96" t="str">
        <f>VLOOKUP($A518,MA_KH!$A:$V,MA_KH!H$1,0)</f>
        <v>HN008</v>
      </c>
      <c r="AG518" s="96">
        <f>VALUE(Table1[[#This Row],[Số hóa đơn]])</f>
        <v>26411</v>
      </c>
      <c r="AH518" s="94">
        <f>_xlfn.XLOOKUP(Table1[[#This Row],[Column1]],CTTT_Lotte!R:R,CTTT_Lotte!O:O)</f>
        <v>46171</v>
      </c>
    </row>
    <row r="519" spans="1:34" ht="25.5" hidden="1" customHeight="1" x14ac:dyDescent="0.2">
      <c r="A519" s="88" t="s">
        <v>10297</v>
      </c>
      <c r="B519" s="88" t="s">
        <v>439</v>
      </c>
      <c r="C519" s="89">
        <v>46125</v>
      </c>
      <c r="D519" s="88" t="s">
        <v>11536</v>
      </c>
      <c r="E519" s="89">
        <v>46125</v>
      </c>
      <c r="F519" s="88" t="s">
        <v>11537</v>
      </c>
      <c r="G519" s="88" t="s">
        <v>11641</v>
      </c>
      <c r="H519" s="90">
        <v>2144100</v>
      </c>
      <c r="I519" s="92">
        <v>0</v>
      </c>
      <c r="J519" s="90">
        <v>171528</v>
      </c>
      <c r="K519" s="90">
        <v>2315628</v>
      </c>
      <c r="L519" s="93" t="s">
        <v>11004</v>
      </c>
      <c r="M519" s="94"/>
      <c r="N519" s="93"/>
      <c r="O519" s="67">
        <f>IF(Table1[[#This Row],[Phân loại]]="Tồn đầu kỳ",Table1[[#This Row],[Tổng giá trị]],0)</f>
        <v>0</v>
      </c>
      <c r="P519" s="93">
        <f>IF(Table1[[#This Row],[Số còn phải thu ĐK]]&lt;&gt;0,0,IF(Table1[[#This Row],[Phân loại]]="Bán hàng",Table1[[#This Row],[Tổng giá trị]],-Table1[[#This Row],[Tổng giá trị]]))</f>
        <v>2315628</v>
      </c>
      <c r="Q519" s="67">
        <f t="shared" si="261"/>
        <v>0</v>
      </c>
      <c r="R519" s="93">
        <f>Table1[[#This Row],[Số còn phải thu ĐK]]+Table1[[#This Row],[Giá Trị HD sau CK]]-Table1[[#This Row],[Số tiền đã thu]]</f>
        <v>2315628</v>
      </c>
      <c r="S519" s="94">
        <f>IF(Table1[[#This Row],[Ngày hóa đơn]]&lt;&gt;"",Table1[[#This Row],[Ngày hóa đơn]],IF(Table1[[#This Row],[Ngày hạch toán]]&lt;&gt;"",Table1[[#This Row],[Ngày hạch toán]],""))</f>
        <v>46125</v>
      </c>
      <c r="T519" s="95"/>
      <c r="U519" s="94">
        <f>IF(Table1[[#This Row],[Ngày tính CN]]="","",S519+T519)</f>
        <v>46125</v>
      </c>
      <c r="V519" s="67">
        <f ca="1">IF(Table1[[#This Row],[Hạn thanh toán]]="","",IF((U519-NOW())&lt;0,0,(U519-NOW())))</f>
        <v>0</v>
      </c>
      <c r="W519" s="67"/>
      <c r="X519" s="67">
        <f t="shared" ca="1" si="262"/>
        <v>103.58894247685384</v>
      </c>
      <c r="Y519" s="96" t="str">
        <f t="shared" ca="1" si="263"/>
        <v>Nợ quá hạn từ 90 ngày đến 120 ngày</v>
      </c>
      <c r="Z519" s="97">
        <f t="shared" si="264"/>
        <v>46125</v>
      </c>
      <c r="AA519" s="97" t="str">
        <f t="shared" si="265"/>
        <v/>
      </c>
      <c r="AB519" s="98"/>
      <c r="AC519" s="96"/>
      <c r="AD519" s="96" t="str">
        <f>VLOOKUP($A519,MA_KH!$A:$V,MA_KH!U$1,0)</f>
        <v>LOTTE</v>
      </c>
      <c r="AE519" s="96" t="str">
        <f>VLOOKUP($A519,MA_KH!$A:$V,MA_KH!V$1,0)</f>
        <v>CÔNG TY CỔ PHẦN TRUNG TÂM THƯƠNG MẠI LOTTE VIỆT NAM</v>
      </c>
      <c r="AF519" s="96" t="str">
        <f>VLOOKUP($A519,MA_KH!$A:$V,MA_KH!H$1,0)</f>
        <v>HN008</v>
      </c>
      <c r="AG519" s="96">
        <f>VALUE(Table1[[#This Row],[Số hóa đơn]])</f>
        <v>26412</v>
      </c>
      <c r="AH519" s="94">
        <f>_xlfn.XLOOKUP(Table1[[#This Row],[Column1]],CTTT_Lotte!R:R,CTTT_Lotte!O:O)</f>
        <v>46171</v>
      </c>
    </row>
    <row r="520" spans="1:34" ht="25.5" hidden="1" customHeight="1" x14ac:dyDescent="0.2">
      <c r="A520" s="88" t="s">
        <v>10297</v>
      </c>
      <c r="B520" s="88" t="s">
        <v>439</v>
      </c>
      <c r="C520" s="89">
        <v>46125</v>
      </c>
      <c r="D520" s="88" t="s">
        <v>11534</v>
      </c>
      <c r="E520" s="89">
        <v>46125</v>
      </c>
      <c r="F520" s="88" t="s">
        <v>11535</v>
      </c>
      <c r="G520" s="88" t="s">
        <v>11640</v>
      </c>
      <c r="H520" s="90">
        <v>1166110</v>
      </c>
      <c r="I520" s="92">
        <v>0</v>
      </c>
      <c r="J520" s="90">
        <v>93289</v>
      </c>
      <c r="K520" s="90">
        <v>1259399</v>
      </c>
      <c r="L520" s="93" t="s">
        <v>11004</v>
      </c>
      <c r="M520" s="94"/>
      <c r="N520" s="93"/>
      <c r="O520" s="67">
        <f>IF(Table1[[#This Row],[Phân loại]]="Tồn đầu kỳ",Table1[[#This Row],[Tổng giá trị]],0)</f>
        <v>0</v>
      </c>
      <c r="P520" s="93">
        <f>IF(Table1[[#This Row],[Số còn phải thu ĐK]]&lt;&gt;0,0,IF(Table1[[#This Row],[Phân loại]]="Bán hàng",Table1[[#This Row],[Tổng giá trị]],-Table1[[#This Row],[Tổng giá trị]]))</f>
        <v>1259399</v>
      </c>
      <c r="Q520" s="67">
        <f t="shared" si="261"/>
        <v>0</v>
      </c>
      <c r="R520" s="93">
        <f>Table1[[#This Row],[Số còn phải thu ĐK]]+Table1[[#This Row],[Giá Trị HD sau CK]]-Table1[[#This Row],[Số tiền đã thu]]</f>
        <v>1259399</v>
      </c>
      <c r="S520" s="94">
        <f>IF(Table1[[#This Row],[Ngày hóa đơn]]&lt;&gt;"",Table1[[#This Row],[Ngày hóa đơn]],IF(Table1[[#This Row],[Ngày hạch toán]]&lt;&gt;"",Table1[[#This Row],[Ngày hạch toán]],""))</f>
        <v>46125</v>
      </c>
      <c r="T520" s="95"/>
      <c r="U520" s="94">
        <f>IF(Table1[[#This Row],[Ngày tính CN]]="","",S520+T520)</f>
        <v>46125</v>
      </c>
      <c r="V520" s="67">
        <f ca="1">IF(Table1[[#This Row],[Hạn thanh toán]]="","",IF((U520-NOW())&lt;0,0,(U520-NOW())))</f>
        <v>0</v>
      </c>
      <c r="W520" s="67"/>
      <c r="X520" s="67">
        <f t="shared" ca="1" si="262"/>
        <v>103.58894247685384</v>
      </c>
      <c r="Y520" s="96" t="str">
        <f t="shared" ca="1" si="263"/>
        <v>Nợ quá hạn từ 90 ngày đến 120 ngày</v>
      </c>
      <c r="Z520" s="97">
        <f t="shared" si="264"/>
        <v>46125</v>
      </c>
      <c r="AA520" s="97" t="str">
        <f t="shared" si="265"/>
        <v/>
      </c>
      <c r="AB520" s="98"/>
      <c r="AC520" s="96"/>
      <c r="AD520" s="96" t="str">
        <f>VLOOKUP($A520,MA_KH!$A:$V,MA_KH!U$1,0)</f>
        <v>LOTTE</v>
      </c>
      <c r="AE520" s="96" t="str">
        <f>VLOOKUP($A520,MA_KH!$A:$V,MA_KH!V$1,0)</f>
        <v>CÔNG TY CỔ PHẦN TRUNG TÂM THƯƠNG MẠI LOTTE VIỆT NAM</v>
      </c>
      <c r="AF520" s="96" t="str">
        <f>VLOOKUP($A520,MA_KH!$A:$V,MA_KH!H$1,0)</f>
        <v>HN008</v>
      </c>
      <c r="AG520" s="96">
        <f>VALUE(Table1[[#This Row],[Số hóa đơn]])</f>
        <v>26413</v>
      </c>
      <c r="AH520" s="94">
        <f>_xlfn.XLOOKUP(Table1[[#This Row],[Column1]],CTTT_Lotte!R:R,CTTT_Lotte!O:O)</f>
        <v>46171</v>
      </c>
    </row>
    <row r="521" spans="1:34" ht="25.5" hidden="1" customHeight="1" x14ac:dyDescent="0.2">
      <c r="A521" s="88" t="s">
        <v>10297</v>
      </c>
      <c r="B521" s="88" t="s">
        <v>439</v>
      </c>
      <c r="C521" s="89">
        <v>46125</v>
      </c>
      <c r="D521" s="88" t="s">
        <v>11532</v>
      </c>
      <c r="E521" s="89">
        <v>46125</v>
      </c>
      <c r="F521" s="88" t="s">
        <v>11533</v>
      </c>
      <c r="G521" s="88" t="s">
        <v>11639</v>
      </c>
      <c r="H521" s="90">
        <v>583055</v>
      </c>
      <c r="I521" s="92">
        <v>0</v>
      </c>
      <c r="J521" s="90">
        <v>46644</v>
      </c>
      <c r="K521" s="90">
        <v>629699</v>
      </c>
      <c r="L521" s="93" t="s">
        <v>11004</v>
      </c>
      <c r="M521" s="94"/>
      <c r="N521" s="93"/>
      <c r="O521" s="67">
        <f>IF(Table1[[#This Row],[Phân loại]]="Tồn đầu kỳ",Table1[[#This Row],[Tổng giá trị]],0)</f>
        <v>0</v>
      </c>
      <c r="P521" s="93">
        <f>IF(Table1[[#This Row],[Số còn phải thu ĐK]]&lt;&gt;0,0,IF(Table1[[#This Row],[Phân loại]]="Bán hàng",Table1[[#This Row],[Tổng giá trị]],-Table1[[#This Row],[Tổng giá trị]]))</f>
        <v>629699</v>
      </c>
      <c r="Q521" s="67">
        <f t="shared" si="261"/>
        <v>0</v>
      </c>
      <c r="R521" s="93">
        <f>Table1[[#This Row],[Số còn phải thu ĐK]]+Table1[[#This Row],[Giá Trị HD sau CK]]-Table1[[#This Row],[Số tiền đã thu]]</f>
        <v>629699</v>
      </c>
      <c r="S521" s="94">
        <f>IF(Table1[[#This Row],[Ngày hóa đơn]]&lt;&gt;"",Table1[[#This Row],[Ngày hóa đơn]],IF(Table1[[#This Row],[Ngày hạch toán]]&lt;&gt;"",Table1[[#This Row],[Ngày hạch toán]],""))</f>
        <v>46125</v>
      </c>
      <c r="T521" s="95"/>
      <c r="U521" s="94">
        <f>IF(Table1[[#This Row],[Ngày tính CN]]="","",S521+T521)</f>
        <v>46125</v>
      </c>
      <c r="V521" s="67">
        <f ca="1">IF(Table1[[#This Row],[Hạn thanh toán]]="","",IF((U521-NOW())&lt;0,0,(U521-NOW())))</f>
        <v>0</v>
      </c>
      <c r="W521" s="67"/>
      <c r="X521" s="67">
        <f t="shared" ca="1" si="262"/>
        <v>103.58894236110791</v>
      </c>
      <c r="Y521" s="96" t="str">
        <f t="shared" ca="1" si="263"/>
        <v>Nợ quá hạn từ 90 ngày đến 120 ngày</v>
      </c>
      <c r="Z521" s="97">
        <f t="shared" si="264"/>
        <v>46125</v>
      </c>
      <c r="AA521" s="97" t="str">
        <f t="shared" si="265"/>
        <v/>
      </c>
      <c r="AB521" s="98"/>
      <c r="AC521" s="96"/>
      <c r="AD521" s="96" t="str">
        <f>VLOOKUP($A521,MA_KH!$A:$V,MA_KH!U$1,0)</f>
        <v>LOTTE</v>
      </c>
      <c r="AE521" s="96" t="str">
        <f>VLOOKUP($A521,MA_KH!$A:$V,MA_KH!V$1,0)</f>
        <v>CÔNG TY CỔ PHẦN TRUNG TÂM THƯƠNG MẠI LOTTE VIỆT NAM</v>
      </c>
      <c r="AF521" s="96" t="str">
        <f>VLOOKUP($A521,MA_KH!$A:$V,MA_KH!H$1,0)</f>
        <v>HN008</v>
      </c>
      <c r="AG521" s="96">
        <f>VALUE(Table1[[#This Row],[Số hóa đơn]])</f>
        <v>26414</v>
      </c>
      <c r="AH521" s="94">
        <f>_xlfn.XLOOKUP(Table1[[#This Row],[Column1]],CTTT_Lotte!R:R,CTTT_Lotte!O:O)</f>
        <v>46171</v>
      </c>
    </row>
    <row r="522" spans="1:34" ht="25.5" hidden="1" customHeight="1" x14ac:dyDescent="0.2">
      <c r="A522" s="65" t="s">
        <v>10297</v>
      </c>
      <c r="B522" s="65" t="s">
        <v>439</v>
      </c>
      <c r="C522" s="66">
        <v>46125</v>
      </c>
      <c r="D522" s="65" t="s">
        <v>11530</v>
      </c>
      <c r="E522" s="66">
        <v>46125</v>
      </c>
      <c r="F522" s="65" t="s">
        <v>11531</v>
      </c>
      <c r="G522" s="65" t="s">
        <v>11638</v>
      </c>
      <c r="H522" s="91">
        <v>1785990</v>
      </c>
      <c r="I522" s="92">
        <v>0</v>
      </c>
      <c r="J522" s="91">
        <v>142879</v>
      </c>
      <c r="K522" s="91">
        <v>1928869</v>
      </c>
      <c r="L522" s="93" t="s">
        <v>11004</v>
      </c>
      <c r="M522" s="94"/>
      <c r="N522" s="93"/>
      <c r="O522" s="67">
        <f>IF(Table1[[#This Row],[Phân loại]]="Tồn đầu kỳ",Table1[[#This Row],[Tổng giá trị]],0)</f>
        <v>0</v>
      </c>
      <c r="P522" s="93">
        <f>IF(Table1[[#This Row],[Số còn phải thu ĐK]]&lt;&gt;0,0,IF(Table1[[#This Row],[Phân loại]]="Bán hàng",Table1[[#This Row],[Tổng giá trị]],-Table1[[#This Row],[Tổng giá trị]]))</f>
        <v>1928869</v>
      </c>
      <c r="Q522" s="67">
        <f t="shared" si="261"/>
        <v>0</v>
      </c>
      <c r="R522" s="93">
        <f>Table1[[#This Row],[Số còn phải thu ĐK]]+Table1[[#This Row],[Giá Trị HD sau CK]]-Table1[[#This Row],[Số tiền đã thu]]</f>
        <v>1928869</v>
      </c>
      <c r="S522" s="94">
        <f>IF(Table1[[#This Row],[Ngày hóa đơn]]&lt;&gt;"",Table1[[#This Row],[Ngày hóa đơn]],IF(Table1[[#This Row],[Ngày hạch toán]]&lt;&gt;"",Table1[[#This Row],[Ngày hạch toán]],""))</f>
        <v>46125</v>
      </c>
      <c r="T522" s="95"/>
      <c r="U522" s="94">
        <f>IF(Table1[[#This Row],[Ngày tính CN]]="","",S522+T522)</f>
        <v>46125</v>
      </c>
      <c r="V522" s="67">
        <f ca="1">IF(Table1[[#This Row],[Hạn thanh toán]]="","",IF((U522-NOW())&lt;0,0,(U522-NOW())))</f>
        <v>0</v>
      </c>
      <c r="W522" s="67"/>
      <c r="X522" s="67">
        <f t="shared" ca="1" si="262"/>
        <v>103.58894236110791</v>
      </c>
      <c r="Y522" s="96" t="str">
        <f t="shared" ca="1" si="263"/>
        <v>Nợ quá hạn từ 90 ngày đến 120 ngày</v>
      </c>
      <c r="Z522" s="97">
        <f t="shared" si="264"/>
        <v>46125</v>
      </c>
      <c r="AA522" s="97" t="str">
        <f t="shared" si="265"/>
        <v/>
      </c>
      <c r="AB522" s="98"/>
      <c r="AC522" s="96"/>
      <c r="AD522" s="96" t="str">
        <f>VLOOKUP($A522,MA_KH!$A:$V,MA_KH!U$1,0)</f>
        <v>LOTTE</v>
      </c>
      <c r="AE522" s="96" t="str">
        <f>VLOOKUP($A522,MA_KH!$A:$V,MA_KH!V$1,0)</f>
        <v>CÔNG TY CỔ PHẦN TRUNG TÂM THƯƠNG MẠI LOTTE VIỆT NAM</v>
      </c>
      <c r="AF522" s="96" t="str">
        <f>VLOOKUP($A522,MA_KH!$A:$V,MA_KH!H$1,0)</f>
        <v>HN008</v>
      </c>
      <c r="AG522" s="96">
        <f>VALUE(Table1[[#This Row],[Số hóa đơn]])</f>
        <v>26415</v>
      </c>
      <c r="AH522" s="94">
        <f>_xlfn.XLOOKUP(Table1[[#This Row],[Column1]],CTTT_Lotte!R:R,CTTT_Lotte!O:O)</f>
        <v>46171</v>
      </c>
    </row>
    <row r="523" spans="1:34" ht="25.5" hidden="1" customHeight="1" x14ac:dyDescent="0.2">
      <c r="A523" s="88" t="s">
        <v>10301</v>
      </c>
      <c r="B523" s="88" t="s">
        <v>463</v>
      </c>
      <c r="C523" s="89">
        <v>46126</v>
      </c>
      <c r="D523" s="88" t="s">
        <v>11528</v>
      </c>
      <c r="E523" s="89">
        <v>46126</v>
      </c>
      <c r="F523" s="88" t="s">
        <v>11529</v>
      </c>
      <c r="G523" s="88" t="s">
        <v>11637</v>
      </c>
      <c r="H523" s="90">
        <v>1116805</v>
      </c>
      <c r="I523" s="92">
        <v>0</v>
      </c>
      <c r="J523" s="90">
        <v>89344</v>
      </c>
      <c r="K523" s="90">
        <v>1206149</v>
      </c>
      <c r="L523" s="93" t="s">
        <v>11004</v>
      </c>
      <c r="M523" s="94"/>
      <c r="N523" s="93"/>
      <c r="O523" s="67">
        <f>IF(Table1[[#This Row],[Phân loại]]="Tồn đầu kỳ",Table1[[#This Row],[Tổng giá trị]],0)</f>
        <v>0</v>
      </c>
      <c r="P523" s="93">
        <f>IF(Table1[[#This Row],[Số còn phải thu ĐK]]&lt;&gt;0,0,IF(Table1[[#This Row],[Phân loại]]="Bán hàng",Table1[[#This Row],[Tổng giá trị]],-Table1[[#This Row],[Tổng giá trị]]))</f>
        <v>1206149</v>
      </c>
      <c r="Q523" s="67">
        <f t="shared" ref="Q523:Q526" si="266">IF(M523&lt;&gt;"",IF(O523&lt;&gt;0,O523,P523),0)</f>
        <v>0</v>
      </c>
      <c r="R523" s="93">
        <f>Table1[[#This Row],[Số còn phải thu ĐK]]+Table1[[#This Row],[Giá Trị HD sau CK]]-Table1[[#This Row],[Số tiền đã thu]]</f>
        <v>1206149</v>
      </c>
      <c r="S523" s="94">
        <f>IF(Table1[[#This Row],[Ngày hóa đơn]]&lt;&gt;"",Table1[[#This Row],[Ngày hóa đơn]],IF(Table1[[#This Row],[Ngày hạch toán]]&lt;&gt;"",Table1[[#This Row],[Ngày hạch toán]],""))</f>
        <v>46126</v>
      </c>
      <c r="T523" s="95"/>
      <c r="U523" s="94">
        <f>IF(Table1[[#This Row],[Ngày tính CN]]="","",S523+T523)</f>
        <v>46126</v>
      </c>
      <c r="V523" s="67">
        <f ca="1">IF(Table1[[#This Row],[Hạn thanh toán]]="","",IF((U523-NOW())&lt;0,0,(U523-NOW())))</f>
        <v>0</v>
      </c>
      <c r="W523" s="67"/>
      <c r="X523" s="67">
        <f t="shared" ref="X523:X526" ca="1" si="267">IF(OR(U523="",R523=0),"",IF((U523-NOW())&lt;0,-(U523-NOW()),0))</f>
        <v>102.58894236110791</v>
      </c>
      <c r="Y523" s="96" t="str">
        <f t="shared" ref="Y523:Y526" ca="1" si="268">IF(R523=0,"Đã thanh toán",IF(X523="","",IF(X523&lt;=0,"Chưa đến hạn thanh toán",IF(X523&lt;=30,"Nợ quá hạn 30 ngày",IF(X523&lt;=60,"Nợ quá hạn từ 30 ngày đến 60 ngày",IF(X523&lt;=90,"Nợ quá hạn từ 60 ngày đến 90 ngày",IF(X523&lt;=120,"Nợ quá hạn từ 90 ngày đến 120 ngày","Nợ quá hạn hơn 120 ngày có khả năng mất thanh toán")))))))</f>
        <v>Nợ quá hạn từ 90 ngày đến 120 ngày</v>
      </c>
      <c r="Z523" s="97">
        <f t="shared" ref="Z523:Z526" si="269">IF(S523="","",S523)</f>
        <v>46126</v>
      </c>
      <c r="AA523" s="97" t="str">
        <f t="shared" ref="AA523:AA526" si="270">IF(M523="","",M523)</f>
        <v/>
      </c>
      <c r="AB523" s="98"/>
      <c r="AC523" s="96"/>
      <c r="AD523" s="96" t="str">
        <f>VLOOKUP($A523,MA_KH!$A:$V,MA_KH!U$1,0)</f>
        <v>LOTTE</v>
      </c>
      <c r="AE523" s="96" t="str">
        <f>VLOOKUP($A523,MA_KH!$A:$V,MA_KH!V$1,0)</f>
        <v>CÔNG TY CỔ PHẦN TRUNG TÂM THƯƠNG MẠI LOTTE VIỆT NAM</v>
      </c>
      <c r="AF523" s="96" t="str">
        <f>VLOOKUP($A523,MA_KH!$A:$V,MA_KH!H$1,0)</f>
        <v>SG002</v>
      </c>
      <c r="AG523" s="96">
        <f>VALUE(Table1[[#This Row],[Số hóa đơn]])</f>
        <v>26465</v>
      </c>
      <c r="AH523" s="94">
        <f>_xlfn.XLOOKUP(Table1[[#This Row],[Column1]],CTTT_Lotte!R:R,CTTT_Lotte!O:O)</f>
        <v>46183</v>
      </c>
    </row>
    <row r="524" spans="1:34" ht="25.5" hidden="1" customHeight="1" x14ac:dyDescent="0.2">
      <c r="A524" s="88" t="s">
        <v>10287</v>
      </c>
      <c r="B524" s="88" t="s">
        <v>612</v>
      </c>
      <c r="C524" s="89">
        <v>46126</v>
      </c>
      <c r="D524" s="88" t="s">
        <v>11526</v>
      </c>
      <c r="E524" s="89">
        <v>46126</v>
      </c>
      <c r="F524" s="88" t="s">
        <v>11527</v>
      </c>
      <c r="G524" s="88" t="s">
        <v>11636</v>
      </c>
      <c r="H524" s="90">
        <v>595330</v>
      </c>
      <c r="I524" s="92">
        <v>0</v>
      </c>
      <c r="J524" s="90">
        <v>47626</v>
      </c>
      <c r="K524" s="90">
        <v>642956</v>
      </c>
      <c r="L524" s="93" t="s">
        <v>11004</v>
      </c>
      <c r="M524" s="94"/>
      <c r="N524" s="93"/>
      <c r="O524" s="67">
        <f>IF(Table1[[#This Row],[Phân loại]]="Tồn đầu kỳ",Table1[[#This Row],[Tổng giá trị]],0)</f>
        <v>0</v>
      </c>
      <c r="P524" s="93">
        <f>IF(Table1[[#This Row],[Số còn phải thu ĐK]]&lt;&gt;0,0,IF(Table1[[#This Row],[Phân loại]]="Bán hàng",Table1[[#This Row],[Tổng giá trị]],-Table1[[#This Row],[Tổng giá trị]]))</f>
        <v>642956</v>
      </c>
      <c r="Q524" s="67">
        <f t="shared" si="266"/>
        <v>0</v>
      </c>
      <c r="R524" s="93">
        <f>Table1[[#This Row],[Số còn phải thu ĐK]]+Table1[[#This Row],[Giá Trị HD sau CK]]-Table1[[#This Row],[Số tiền đã thu]]</f>
        <v>642956</v>
      </c>
      <c r="S524" s="94">
        <f>IF(Table1[[#This Row],[Ngày hóa đơn]]&lt;&gt;"",Table1[[#This Row],[Ngày hóa đơn]],IF(Table1[[#This Row],[Ngày hạch toán]]&lt;&gt;"",Table1[[#This Row],[Ngày hạch toán]],""))</f>
        <v>46126</v>
      </c>
      <c r="T524" s="95"/>
      <c r="U524" s="94">
        <f>IF(Table1[[#This Row],[Ngày tính CN]]="","",S524+T524)</f>
        <v>46126</v>
      </c>
      <c r="V524" s="67">
        <f ca="1">IF(Table1[[#This Row],[Hạn thanh toán]]="","",IF((U524-NOW())&lt;0,0,(U524-NOW())))</f>
        <v>0</v>
      </c>
      <c r="W524" s="67"/>
      <c r="X524" s="67">
        <f t="shared" ca="1" si="267"/>
        <v>102.58894236110791</v>
      </c>
      <c r="Y524" s="96" t="str">
        <f t="shared" ca="1" si="268"/>
        <v>Nợ quá hạn từ 90 ngày đến 120 ngày</v>
      </c>
      <c r="Z524" s="97">
        <f t="shared" si="269"/>
        <v>46126</v>
      </c>
      <c r="AA524" s="97" t="str">
        <f t="shared" si="270"/>
        <v/>
      </c>
      <c r="AB524" s="98"/>
      <c r="AC524" s="96"/>
      <c r="AD524" s="96" t="str">
        <f>VLOOKUP($A524,MA_KH!$A:$V,MA_KH!U$1,0)</f>
        <v>LOTTE</v>
      </c>
      <c r="AE524" s="96" t="str">
        <f>VLOOKUP($A524,MA_KH!$A:$V,MA_KH!V$1,0)</f>
        <v>CÔNG TY CỔ PHẦN TRUNG TÂM THƯƠNG MẠI LOTTE VIỆT NAM</v>
      </c>
      <c r="AF524" s="96" t="str">
        <f>VLOOKUP($A524,MA_KH!$A:$V,MA_KH!H$1,0)</f>
        <v>SG011</v>
      </c>
      <c r="AG524" s="96">
        <f>VALUE(Table1[[#This Row],[Số hóa đơn]])</f>
        <v>26466</v>
      </c>
      <c r="AH524" s="94">
        <f>_xlfn.XLOOKUP(Table1[[#This Row],[Column1]],CTTT_Lotte!R:R,CTTT_Lotte!O:O)</f>
        <v>46183</v>
      </c>
    </row>
    <row r="525" spans="1:34" ht="25.5" hidden="1" customHeight="1" x14ac:dyDescent="0.2">
      <c r="A525" s="88" t="s">
        <v>10289</v>
      </c>
      <c r="B525" s="88" t="s">
        <v>752</v>
      </c>
      <c r="C525" s="89">
        <v>46126</v>
      </c>
      <c r="D525" s="88" t="s">
        <v>11524</v>
      </c>
      <c r="E525" s="89">
        <v>46126</v>
      </c>
      <c r="F525" s="88" t="s">
        <v>11525</v>
      </c>
      <c r="G525" s="88" t="s">
        <v>11635</v>
      </c>
      <c r="H525" s="90">
        <v>583055</v>
      </c>
      <c r="I525" s="92">
        <v>0</v>
      </c>
      <c r="J525" s="90">
        <v>46644</v>
      </c>
      <c r="K525" s="90">
        <v>629699</v>
      </c>
      <c r="L525" s="93" t="s">
        <v>11004</v>
      </c>
      <c r="M525" s="94"/>
      <c r="N525" s="93"/>
      <c r="O525" s="67">
        <f>IF(Table1[[#This Row],[Phân loại]]="Tồn đầu kỳ",Table1[[#This Row],[Tổng giá trị]],0)</f>
        <v>0</v>
      </c>
      <c r="P525" s="93">
        <f>IF(Table1[[#This Row],[Số còn phải thu ĐK]]&lt;&gt;0,0,IF(Table1[[#This Row],[Phân loại]]="Bán hàng",Table1[[#This Row],[Tổng giá trị]],-Table1[[#This Row],[Tổng giá trị]]))</f>
        <v>629699</v>
      </c>
      <c r="Q525" s="67">
        <f t="shared" si="266"/>
        <v>0</v>
      </c>
      <c r="R525" s="93">
        <f>Table1[[#This Row],[Số còn phải thu ĐK]]+Table1[[#This Row],[Giá Trị HD sau CK]]-Table1[[#This Row],[Số tiền đã thu]]</f>
        <v>629699</v>
      </c>
      <c r="S525" s="94">
        <f>IF(Table1[[#This Row],[Ngày hóa đơn]]&lt;&gt;"",Table1[[#This Row],[Ngày hóa đơn]],IF(Table1[[#This Row],[Ngày hạch toán]]&lt;&gt;"",Table1[[#This Row],[Ngày hạch toán]],""))</f>
        <v>46126</v>
      </c>
      <c r="T525" s="95"/>
      <c r="U525" s="94">
        <f>IF(Table1[[#This Row],[Ngày tính CN]]="","",S525+T525)</f>
        <v>46126</v>
      </c>
      <c r="V525" s="67">
        <f ca="1">IF(Table1[[#This Row],[Hạn thanh toán]]="","",IF((U525-NOW())&lt;0,0,(U525-NOW())))</f>
        <v>0</v>
      </c>
      <c r="W525" s="67"/>
      <c r="X525" s="67">
        <f t="shared" ca="1" si="267"/>
        <v>102.58894247685384</v>
      </c>
      <c r="Y525" s="96" t="str">
        <f t="shared" ca="1" si="268"/>
        <v>Nợ quá hạn từ 90 ngày đến 120 ngày</v>
      </c>
      <c r="Z525" s="97">
        <f t="shared" si="269"/>
        <v>46126</v>
      </c>
      <c r="AA525" s="97" t="str">
        <f t="shared" si="270"/>
        <v/>
      </c>
      <c r="AB525" s="98"/>
      <c r="AC525" s="96"/>
      <c r="AD525" s="96" t="str">
        <f>VLOOKUP($A525,MA_KH!$A:$V,MA_KH!U$1,0)</f>
        <v>LOTTE</v>
      </c>
      <c r="AE525" s="96" t="str">
        <f>VLOOKUP($A525,MA_KH!$A:$V,MA_KH!V$1,0)</f>
        <v>CÔNG TY CỔ PHẦN TRUNG TÂM THƯƠNG MẠI LOTTE VIỆT NAM</v>
      </c>
      <c r="AF525" s="96" t="str">
        <f>VLOOKUP($A525,MA_KH!$A:$V,MA_KH!H$1,0)</f>
        <v>SG011</v>
      </c>
      <c r="AG525" s="96">
        <f>VALUE(Table1[[#This Row],[Số hóa đơn]])</f>
        <v>26467</v>
      </c>
      <c r="AH525" s="94">
        <f>_xlfn.XLOOKUP(Table1[[#This Row],[Column1]],CTTT_Lotte!R:R,CTTT_Lotte!O:O)</f>
        <v>46183</v>
      </c>
    </row>
    <row r="526" spans="1:34" ht="25.5" hidden="1" customHeight="1" x14ac:dyDescent="0.2">
      <c r="A526" s="65" t="s">
        <v>10289</v>
      </c>
      <c r="B526" s="65" t="s">
        <v>752</v>
      </c>
      <c r="C526" s="66">
        <v>46126</v>
      </c>
      <c r="D526" s="65" t="s">
        <v>11522</v>
      </c>
      <c r="E526" s="66">
        <v>46126</v>
      </c>
      <c r="F526" s="65" t="s">
        <v>11523</v>
      </c>
      <c r="G526" s="65" t="s">
        <v>11634</v>
      </c>
      <c r="H526" s="91">
        <v>1190660</v>
      </c>
      <c r="I526" s="92">
        <v>0</v>
      </c>
      <c r="J526" s="91">
        <v>95253</v>
      </c>
      <c r="K526" s="91">
        <v>1285913</v>
      </c>
      <c r="L526" s="93" t="s">
        <v>11004</v>
      </c>
      <c r="M526" s="94"/>
      <c r="N526" s="93"/>
      <c r="O526" s="67">
        <f>IF(Table1[[#This Row],[Phân loại]]="Tồn đầu kỳ",Table1[[#This Row],[Tổng giá trị]],0)</f>
        <v>0</v>
      </c>
      <c r="P526" s="93">
        <f>IF(Table1[[#This Row],[Số còn phải thu ĐK]]&lt;&gt;0,0,IF(Table1[[#This Row],[Phân loại]]="Bán hàng",Table1[[#This Row],[Tổng giá trị]],-Table1[[#This Row],[Tổng giá trị]]))</f>
        <v>1285913</v>
      </c>
      <c r="Q526" s="67">
        <f t="shared" si="266"/>
        <v>0</v>
      </c>
      <c r="R526" s="93">
        <f>Table1[[#This Row],[Số còn phải thu ĐK]]+Table1[[#This Row],[Giá Trị HD sau CK]]-Table1[[#This Row],[Số tiền đã thu]]</f>
        <v>1285913</v>
      </c>
      <c r="S526" s="94">
        <f>IF(Table1[[#This Row],[Ngày hóa đơn]]&lt;&gt;"",Table1[[#This Row],[Ngày hóa đơn]],IF(Table1[[#This Row],[Ngày hạch toán]]&lt;&gt;"",Table1[[#This Row],[Ngày hạch toán]],""))</f>
        <v>46126</v>
      </c>
      <c r="T526" s="95"/>
      <c r="U526" s="94">
        <f>IF(Table1[[#This Row],[Ngày tính CN]]="","",S526+T526)</f>
        <v>46126</v>
      </c>
      <c r="V526" s="67">
        <f ca="1">IF(Table1[[#This Row],[Hạn thanh toán]]="","",IF((U526-NOW())&lt;0,0,(U526-NOW())))</f>
        <v>0</v>
      </c>
      <c r="W526" s="67"/>
      <c r="X526" s="67">
        <f t="shared" ca="1" si="267"/>
        <v>102.58894247685384</v>
      </c>
      <c r="Y526" s="96" t="str">
        <f t="shared" ca="1" si="268"/>
        <v>Nợ quá hạn từ 90 ngày đến 120 ngày</v>
      </c>
      <c r="Z526" s="97">
        <f t="shared" si="269"/>
        <v>46126</v>
      </c>
      <c r="AA526" s="97" t="str">
        <f t="shared" si="270"/>
        <v/>
      </c>
      <c r="AB526" s="98"/>
      <c r="AC526" s="96"/>
      <c r="AD526" s="96" t="str">
        <f>VLOOKUP($A526,MA_KH!$A:$V,MA_KH!U$1,0)</f>
        <v>LOTTE</v>
      </c>
      <c r="AE526" s="96" t="str">
        <f>VLOOKUP($A526,MA_KH!$A:$V,MA_KH!V$1,0)</f>
        <v>CÔNG TY CỔ PHẦN TRUNG TÂM THƯƠNG MẠI LOTTE VIỆT NAM</v>
      </c>
      <c r="AF526" s="96" t="str">
        <f>VLOOKUP($A526,MA_KH!$A:$V,MA_KH!H$1,0)</f>
        <v>SG011</v>
      </c>
      <c r="AG526" s="96">
        <f>VALUE(Table1[[#This Row],[Số hóa đơn]])</f>
        <v>26468</v>
      </c>
      <c r="AH526" s="94">
        <f>_xlfn.XLOOKUP(Table1[[#This Row],[Column1]],CTTT_Lotte!R:R,CTTT_Lotte!O:O)</f>
        <v>46183</v>
      </c>
    </row>
    <row r="527" spans="1:34" ht="25.5" hidden="1" customHeight="1" x14ac:dyDescent="0.2">
      <c r="A527" s="88" t="s">
        <v>10293</v>
      </c>
      <c r="B527" s="88" t="s">
        <v>621</v>
      </c>
      <c r="C527" s="89">
        <v>46126</v>
      </c>
      <c r="D527" s="88" t="s">
        <v>11520</v>
      </c>
      <c r="E527" s="89">
        <v>46126</v>
      </c>
      <c r="F527" s="88" t="s">
        <v>11521</v>
      </c>
      <c r="G527" s="88" t="s">
        <v>11633</v>
      </c>
      <c r="H527" s="90">
        <v>583055</v>
      </c>
      <c r="I527" s="92">
        <v>0</v>
      </c>
      <c r="J527" s="90">
        <v>46644</v>
      </c>
      <c r="K527" s="90">
        <v>629699</v>
      </c>
      <c r="L527" s="93" t="s">
        <v>11004</v>
      </c>
      <c r="M527" s="94"/>
      <c r="N527" s="93"/>
      <c r="O527" s="67">
        <f>IF(Table1[[#This Row],[Phân loại]]="Tồn đầu kỳ",Table1[[#This Row],[Tổng giá trị]],0)</f>
        <v>0</v>
      </c>
      <c r="P527" s="93">
        <f>IF(Table1[[#This Row],[Số còn phải thu ĐK]]&lt;&gt;0,0,IF(Table1[[#This Row],[Phân loại]]="Bán hàng",Table1[[#This Row],[Tổng giá trị]],-Table1[[#This Row],[Tổng giá trị]]))</f>
        <v>629699</v>
      </c>
      <c r="Q527" s="67">
        <f t="shared" ref="Q527" si="271">IF(M527&lt;&gt;"",IF(O527&lt;&gt;0,O527,P527),0)</f>
        <v>0</v>
      </c>
      <c r="R527" s="93">
        <f>Table1[[#This Row],[Số còn phải thu ĐK]]+Table1[[#This Row],[Giá Trị HD sau CK]]-Table1[[#This Row],[Số tiền đã thu]]</f>
        <v>629699</v>
      </c>
      <c r="S527" s="94">
        <f>IF(Table1[[#This Row],[Ngày hóa đơn]]&lt;&gt;"",Table1[[#This Row],[Ngày hóa đơn]],IF(Table1[[#This Row],[Ngày hạch toán]]&lt;&gt;"",Table1[[#This Row],[Ngày hạch toán]],""))</f>
        <v>46126</v>
      </c>
      <c r="T527" s="95"/>
      <c r="U527" s="94">
        <f>IF(Table1[[#This Row],[Ngày tính CN]]="","",S527+T527)</f>
        <v>46126</v>
      </c>
      <c r="V527" s="67">
        <f ca="1">IF(Table1[[#This Row],[Hạn thanh toán]]="","",IF((U527-NOW())&lt;0,0,(U527-NOW())))</f>
        <v>0</v>
      </c>
      <c r="W527" s="67"/>
      <c r="X527" s="67">
        <f t="shared" ref="X527" ca="1" si="272">IF(OR(U527="",R527=0),"",IF((U527-NOW())&lt;0,-(U527-NOW()),0))</f>
        <v>102.58894247685384</v>
      </c>
      <c r="Y527" s="96" t="str">
        <f t="shared" ref="Y527" ca="1" si="273">IF(R527=0,"Đã thanh toán",IF(X527="","",IF(X527&lt;=0,"Chưa đến hạn thanh toán",IF(X527&lt;=30,"Nợ quá hạn 30 ngày",IF(X527&lt;=60,"Nợ quá hạn từ 30 ngày đến 60 ngày",IF(X527&lt;=90,"Nợ quá hạn từ 60 ngày đến 90 ngày",IF(X527&lt;=120,"Nợ quá hạn từ 90 ngày đến 120 ngày","Nợ quá hạn hơn 120 ngày có khả năng mất thanh toán")))))))</f>
        <v>Nợ quá hạn từ 90 ngày đến 120 ngày</v>
      </c>
      <c r="Z527" s="97">
        <f t="shared" ref="Z527" si="274">IF(S527="","",S527)</f>
        <v>46126</v>
      </c>
      <c r="AA527" s="97" t="str">
        <f t="shared" ref="AA527" si="275">IF(M527="","",M527)</f>
        <v/>
      </c>
      <c r="AB527" s="98"/>
      <c r="AC527" s="96"/>
      <c r="AD527" s="96" t="str">
        <f>VLOOKUP($A527,MA_KH!$A:$V,MA_KH!U$1,0)</f>
        <v>LOTTE</v>
      </c>
      <c r="AE527" s="96" t="str">
        <f>VLOOKUP($A527,MA_KH!$A:$V,MA_KH!V$1,0)</f>
        <v>CÔNG TY CỔ PHẦN TRUNG TÂM THƯƠNG MẠI LOTTE VIỆT NAM</v>
      </c>
      <c r="AF527" s="96" t="str">
        <f>VLOOKUP($A527,MA_KH!$A:$V,MA_KH!H$1,0)</f>
        <v>SG009</v>
      </c>
      <c r="AG527" s="96">
        <f>VALUE(Table1[[#This Row],[Số hóa đơn]])</f>
        <v>26473</v>
      </c>
      <c r="AH527" s="94">
        <f>_xlfn.XLOOKUP(Table1[[#This Row],[Column1]],CTTT_Lotte!R:R,CTTT_Lotte!O:O)</f>
        <v>46171</v>
      </c>
    </row>
    <row r="528" spans="1:34" ht="25.5" customHeight="1" x14ac:dyDescent="0.2">
      <c r="A528" s="88" t="s">
        <v>10294</v>
      </c>
      <c r="B528" s="88" t="s">
        <v>481</v>
      </c>
      <c r="C528" s="89">
        <v>46126</v>
      </c>
      <c r="D528" s="88" t="s">
        <v>11707</v>
      </c>
      <c r="E528" s="89">
        <v>46126</v>
      </c>
      <c r="F528" s="88" t="s">
        <v>11686</v>
      </c>
      <c r="G528" s="88" t="s">
        <v>11713</v>
      </c>
      <c r="H528" s="90">
        <v>31529</v>
      </c>
      <c r="I528" s="92">
        <v>0</v>
      </c>
      <c r="J528" s="90">
        <v>3153</v>
      </c>
      <c r="K528" s="90">
        <v>34682</v>
      </c>
      <c r="L528" s="93" t="s">
        <v>11005</v>
      </c>
      <c r="M528" s="94"/>
      <c r="N528" s="93"/>
      <c r="O528" s="67">
        <f>IF(Table1[[#This Row],[Phân loại]]="Tồn đầu kỳ",Table1[[#This Row],[Tổng giá trị]],0)</f>
        <v>0</v>
      </c>
      <c r="P528" s="93">
        <f>IF(Table1[[#This Row],[Số còn phải thu ĐK]]&lt;&gt;0,0,IF(Table1[[#This Row],[Phân loại]]="Bán hàng",Table1[[#This Row],[Tổng giá trị]],-Table1[[#This Row],[Tổng giá trị]]))</f>
        <v>-34682</v>
      </c>
      <c r="Q528" s="67">
        <f t="shared" ref="Q528:Q531" si="276">IF(M528&lt;&gt;"",IF(O528&lt;&gt;0,O528,P528),0)</f>
        <v>0</v>
      </c>
      <c r="R528" s="93">
        <f>Table1[[#This Row],[Số còn phải thu ĐK]]+Table1[[#This Row],[Giá Trị HD sau CK]]-Table1[[#This Row],[Số tiền đã thu]]</f>
        <v>-34682</v>
      </c>
      <c r="S528" s="94">
        <f>IF(Table1[[#This Row],[Ngày hóa đơn]]&lt;&gt;"",Table1[[#This Row],[Ngày hóa đơn]],IF(Table1[[#This Row],[Ngày hạch toán]]&lt;&gt;"",Table1[[#This Row],[Ngày hạch toán]],""))</f>
        <v>46126</v>
      </c>
      <c r="T528" s="95"/>
      <c r="U528" s="94">
        <f>IF(Table1[[#This Row],[Ngày tính CN]]="","",S528+T528)</f>
        <v>46126</v>
      </c>
      <c r="V528" s="67">
        <f ca="1">IF(Table1[[#This Row],[Hạn thanh toán]]="","",IF((U528-NOW())&lt;0,0,(U528-NOW())))</f>
        <v>0</v>
      </c>
      <c r="W528" s="67"/>
      <c r="X528" s="67">
        <f t="shared" ref="X528:X531" ca="1" si="277">IF(OR(U528="",R528=0),"",IF((U528-NOW())&lt;0,-(U528-NOW()),0))</f>
        <v>102.58894247685384</v>
      </c>
      <c r="Y528" s="96" t="str">
        <f t="shared" ref="Y528:Y531" ca="1" si="278">IF(R528=0,"Đã thanh toán",IF(X528="","",IF(X528&lt;=0,"Chưa đến hạn thanh toán",IF(X528&lt;=30,"Nợ quá hạn 30 ngày",IF(X528&lt;=60,"Nợ quá hạn từ 30 ngày đến 60 ngày",IF(X528&lt;=90,"Nợ quá hạn từ 60 ngày đến 90 ngày",IF(X528&lt;=120,"Nợ quá hạn từ 90 ngày đến 120 ngày","Nợ quá hạn hơn 120 ngày có khả năng mất thanh toán")))))))</f>
        <v>Nợ quá hạn từ 90 ngày đến 120 ngày</v>
      </c>
      <c r="Z528" s="97">
        <f t="shared" ref="Z528:Z531" si="279">IF(S528="","",S528)</f>
        <v>46126</v>
      </c>
      <c r="AA528" s="97" t="str">
        <f t="shared" ref="AA528:AA531" si="280">IF(M528="","",M528)</f>
        <v/>
      </c>
      <c r="AB528" s="98"/>
      <c r="AC528" s="96"/>
      <c r="AD528" s="96" t="str">
        <f>VLOOKUP($A528,MA_KH!$A:$V,MA_KH!U$1,0)</f>
        <v>LOTTE</v>
      </c>
      <c r="AE528" s="96" t="str">
        <f>VLOOKUP($A528,MA_KH!$A:$V,MA_KH!V$1,0)</f>
        <v>CÔNG TY CỔ PHẦN TRUNG TÂM THƯƠNG MẠI LOTTE VIỆT NAM</v>
      </c>
      <c r="AF528" s="96" t="str">
        <f>VLOOKUP($A528,MA_KH!$A:$V,MA_KH!H$1,0)</f>
        <v>SG039</v>
      </c>
      <c r="AG528" s="96">
        <f>VALUE(Table1[[#This Row],[Số hóa đơn]])</f>
        <v>2620</v>
      </c>
      <c r="AH528" s="94" t="e">
        <f>_xlfn.XLOOKUP(Table1[[#This Row],[Column1]],CTTT_Lotte!R:R,CTTT_Lotte!O:O)</f>
        <v>#N/A</v>
      </c>
    </row>
    <row r="529" spans="1:34" ht="25.5" customHeight="1" x14ac:dyDescent="0.2">
      <c r="A529" s="88" t="s">
        <v>10294</v>
      </c>
      <c r="B529" s="88" t="s">
        <v>481</v>
      </c>
      <c r="C529" s="89">
        <v>46126</v>
      </c>
      <c r="D529" s="88" t="s">
        <v>11707</v>
      </c>
      <c r="E529" s="89">
        <v>46127</v>
      </c>
      <c r="F529" s="88" t="s">
        <v>11689</v>
      </c>
      <c r="G529" s="88" t="s">
        <v>11712</v>
      </c>
      <c r="H529" s="90">
        <v>105095</v>
      </c>
      <c r="I529" s="92">
        <v>0</v>
      </c>
      <c r="J529" s="90">
        <v>8408</v>
      </c>
      <c r="K529" s="90">
        <v>113503</v>
      </c>
      <c r="L529" s="93" t="s">
        <v>11005</v>
      </c>
      <c r="M529" s="94"/>
      <c r="N529" s="93"/>
      <c r="O529" s="67">
        <f>IF(Table1[[#This Row],[Phân loại]]="Tồn đầu kỳ",Table1[[#This Row],[Tổng giá trị]],0)</f>
        <v>0</v>
      </c>
      <c r="P529" s="93">
        <f>IF(Table1[[#This Row],[Số còn phải thu ĐK]]&lt;&gt;0,0,IF(Table1[[#This Row],[Phân loại]]="Bán hàng",Table1[[#This Row],[Tổng giá trị]],-Table1[[#This Row],[Tổng giá trị]]))</f>
        <v>-113503</v>
      </c>
      <c r="Q529" s="67">
        <f t="shared" si="276"/>
        <v>0</v>
      </c>
      <c r="R529" s="93">
        <f>Table1[[#This Row],[Số còn phải thu ĐK]]+Table1[[#This Row],[Giá Trị HD sau CK]]-Table1[[#This Row],[Số tiền đã thu]]</f>
        <v>-113503</v>
      </c>
      <c r="S529" s="94">
        <f>IF(Table1[[#This Row],[Ngày hóa đơn]]&lt;&gt;"",Table1[[#This Row],[Ngày hóa đơn]],IF(Table1[[#This Row],[Ngày hạch toán]]&lt;&gt;"",Table1[[#This Row],[Ngày hạch toán]],""))</f>
        <v>46127</v>
      </c>
      <c r="T529" s="95"/>
      <c r="U529" s="94">
        <f>IF(Table1[[#This Row],[Ngày tính CN]]="","",S529+T529)</f>
        <v>46127</v>
      </c>
      <c r="V529" s="67">
        <f ca="1">IF(Table1[[#This Row],[Hạn thanh toán]]="","",IF((U529-NOW())&lt;0,0,(U529-NOW())))</f>
        <v>0</v>
      </c>
      <c r="W529" s="67"/>
      <c r="X529" s="67">
        <f t="shared" ca="1" si="277"/>
        <v>101.58894247685384</v>
      </c>
      <c r="Y529" s="96" t="str">
        <f t="shared" ca="1" si="278"/>
        <v>Nợ quá hạn từ 90 ngày đến 120 ngày</v>
      </c>
      <c r="Z529" s="97">
        <f t="shared" si="279"/>
        <v>46127</v>
      </c>
      <c r="AA529" s="97" t="str">
        <f t="shared" si="280"/>
        <v/>
      </c>
      <c r="AB529" s="98"/>
      <c r="AC529" s="96"/>
      <c r="AD529" s="96" t="str">
        <f>VLOOKUP($A529,MA_KH!$A:$V,MA_KH!U$1,0)</f>
        <v>LOTTE</v>
      </c>
      <c r="AE529" s="96" t="str">
        <f>VLOOKUP($A529,MA_KH!$A:$V,MA_KH!V$1,0)</f>
        <v>CÔNG TY CỔ PHẦN TRUNG TÂM THƯƠNG MẠI LOTTE VIỆT NAM</v>
      </c>
      <c r="AF529" s="96" t="str">
        <f>VLOOKUP($A529,MA_KH!$A:$V,MA_KH!H$1,0)</f>
        <v>SG039</v>
      </c>
      <c r="AG529" s="96">
        <f>VALUE(Table1[[#This Row],[Số hóa đơn]])</f>
        <v>2850</v>
      </c>
      <c r="AH529" s="94" t="e">
        <f>_xlfn.XLOOKUP(Table1[[#This Row],[Column1]],CTTT_Lotte!R:R,CTTT_Lotte!O:O)</f>
        <v>#N/A</v>
      </c>
    </row>
    <row r="530" spans="1:34" ht="25.5" customHeight="1" x14ac:dyDescent="0.2">
      <c r="A530" s="88" t="s">
        <v>10299</v>
      </c>
      <c r="B530" s="88" t="s">
        <v>355</v>
      </c>
      <c r="C530" s="89">
        <v>46126</v>
      </c>
      <c r="D530" s="88" t="s">
        <v>11705</v>
      </c>
      <c r="E530" s="89">
        <v>46126</v>
      </c>
      <c r="F530" s="88" t="s">
        <v>11688</v>
      </c>
      <c r="G530" s="88" t="s">
        <v>11713</v>
      </c>
      <c r="H530" s="90">
        <v>130248</v>
      </c>
      <c r="I530" s="92">
        <v>0</v>
      </c>
      <c r="J530" s="90">
        <v>13025</v>
      </c>
      <c r="K530" s="90">
        <v>143273</v>
      </c>
      <c r="L530" s="93" t="s">
        <v>11005</v>
      </c>
      <c r="M530" s="94"/>
      <c r="N530" s="93"/>
      <c r="O530" s="67">
        <f>IF(Table1[[#This Row],[Phân loại]]="Tồn đầu kỳ",Table1[[#This Row],[Tổng giá trị]],0)</f>
        <v>0</v>
      </c>
      <c r="P530" s="93">
        <f>IF(Table1[[#This Row],[Số còn phải thu ĐK]]&lt;&gt;0,0,IF(Table1[[#This Row],[Phân loại]]="Bán hàng",Table1[[#This Row],[Tổng giá trị]],-Table1[[#This Row],[Tổng giá trị]]))</f>
        <v>-143273</v>
      </c>
      <c r="Q530" s="67">
        <f t="shared" si="276"/>
        <v>0</v>
      </c>
      <c r="R530" s="93">
        <f>Table1[[#This Row],[Số còn phải thu ĐK]]+Table1[[#This Row],[Giá Trị HD sau CK]]-Table1[[#This Row],[Số tiền đã thu]]</f>
        <v>-143273</v>
      </c>
      <c r="S530" s="94">
        <f>IF(Table1[[#This Row],[Ngày hóa đơn]]&lt;&gt;"",Table1[[#This Row],[Ngày hóa đơn]],IF(Table1[[#This Row],[Ngày hạch toán]]&lt;&gt;"",Table1[[#This Row],[Ngày hạch toán]],""))</f>
        <v>46126</v>
      </c>
      <c r="T530" s="95"/>
      <c r="U530" s="94">
        <f>IF(Table1[[#This Row],[Ngày tính CN]]="","",S530+T530)</f>
        <v>46126</v>
      </c>
      <c r="V530" s="67">
        <f ca="1">IF(Table1[[#This Row],[Hạn thanh toán]]="","",IF((U530-NOW())&lt;0,0,(U530-NOW())))</f>
        <v>0</v>
      </c>
      <c r="W530" s="67"/>
      <c r="X530" s="67">
        <f t="shared" ca="1" si="277"/>
        <v>102.58894247685384</v>
      </c>
      <c r="Y530" s="96" t="str">
        <f t="shared" ca="1" si="278"/>
        <v>Nợ quá hạn từ 90 ngày đến 120 ngày</v>
      </c>
      <c r="Z530" s="97">
        <f t="shared" si="279"/>
        <v>46126</v>
      </c>
      <c r="AA530" s="97" t="str">
        <f t="shared" si="280"/>
        <v/>
      </c>
      <c r="AB530" s="98"/>
      <c r="AC530" s="96"/>
      <c r="AD530" s="96" t="str">
        <f>VLOOKUP($A530,MA_KH!$A:$V,MA_KH!U$1,0)</f>
        <v>LOTTE</v>
      </c>
      <c r="AE530" s="96" t="str">
        <f>VLOOKUP($A530,MA_KH!$A:$V,MA_KH!V$1,0)</f>
        <v>CÔNG TY CỔ PHẦN TRUNG TÂM THƯƠNG MẠI LOTTE VIỆT NAM</v>
      </c>
      <c r="AF530" s="96" t="str">
        <f>VLOOKUP($A530,MA_KH!$A:$V,MA_KH!H$1,0)</f>
        <v>SG011</v>
      </c>
      <c r="AG530" s="96">
        <f>VALUE(Table1[[#This Row],[Số hóa đơn]])</f>
        <v>3427</v>
      </c>
      <c r="AH530" s="94" t="e">
        <f>_xlfn.XLOOKUP(Table1[[#This Row],[Column1]],CTTT_Lotte!R:R,CTTT_Lotte!O:O)</f>
        <v>#N/A</v>
      </c>
    </row>
    <row r="531" spans="1:34" ht="25.5" customHeight="1" x14ac:dyDescent="0.2">
      <c r="A531" s="65" t="s">
        <v>10299</v>
      </c>
      <c r="B531" s="65" t="s">
        <v>355</v>
      </c>
      <c r="C531" s="66">
        <v>46126</v>
      </c>
      <c r="D531" s="65" t="s">
        <v>11705</v>
      </c>
      <c r="E531" s="66">
        <v>46122</v>
      </c>
      <c r="F531" s="65" t="s">
        <v>11678</v>
      </c>
      <c r="G531" s="65" t="s">
        <v>11712</v>
      </c>
      <c r="H531" s="91">
        <v>434161</v>
      </c>
      <c r="I531" s="92">
        <v>0</v>
      </c>
      <c r="J531" s="91">
        <v>34733</v>
      </c>
      <c r="K531" s="91">
        <v>468894</v>
      </c>
      <c r="L531" s="93" t="s">
        <v>11005</v>
      </c>
      <c r="M531" s="94"/>
      <c r="N531" s="93"/>
      <c r="O531" s="67">
        <f>IF(Table1[[#This Row],[Phân loại]]="Tồn đầu kỳ",Table1[[#This Row],[Tổng giá trị]],0)</f>
        <v>0</v>
      </c>
      <c r="P531" s="93">
        <f>IF(Table1[[#This Row],[Số còn phải thu ĐK]]&lt;&gt;0,0,IF(Table1[[#This Row],[Phân loại]]="Bán hàng",Table1[[#This Row],[Tổng giá trị]],-Table1[[#This Row],[Tổng giá trị]]))</f>
        <v>-468894</v>
      </c>
      <c r="Q531" s="67">
        <f t="shared" si="276"/>
        <v>0</v>
      </c>
      <c r="R531" s="93">
        <f>Table1[[#This Row],[Số còn phải thu ĐK]]+Table1[[#This Row],[Giá Trị HD sau CK]]-Table1[[#This Row],[Số tiền đã thu]]</f>
        <v>-468894</v>
      </c>
      <c r="S531" s="94">
        <f>IF(Table1[[#This Row],[Ngày hóa đơn]]&lt;&gt;"",Table1[[#This Row],[Ngày hóa đơn]],IF(Table1[[#This Row],[Ngày hạch toán]]&lt;&gt;"",Table1[[#This Row],[Ngày hạch toán]],""))</f>
        <v>46122</v>
      </c>
      <c r="T531" s="95"/>
      <c r="U531" s="94">
        <f>IF(Table1[[#This Row],[Ngày tính CN]]="","",S531+T531)</f>
        <v>46122</v>
      </c>
      <c r="V531" s="67">
        <f ca="1">IF(Table1[[#This Row],[Hạn thanh toán]]="","",IF((U531-NOW())&lt;0,0,(U531-NOW())))</f>
        <v>0</v>
      </c>
      <c r="W531" s="67"/>
      <c r="X531" s="67">
        <f t="shared" ca="1" si="277"/>
        <v>106.58894247685384</v>
      </c>
      <c r="Y531" s="96" t="str">
        <f t="shared" ca="1" si="278"/>
        <v>Nợ quá hạn từ 90 ngày đến 120 ngày</v>
      </c>
      <c r="Z531" s="97">
        <f t="shared" si="279"/>
        <v>46122</v>
      </c>
      <c r="AA531" s="97" t="str">
        <f t="shared" si="280"/>
        <v/>
      </c>
      <c r="AB531" s="98"/>
      <c r="AC531" s="96"/>
      <c r="AD531" s="96" t="str">
        <f>VLOOKUP($A531,MA_KH!$A:$V,MA_KH!U$1,0)</f>
        <v>LOTTE</v>
      </c>
      <c r="AE531" s="96" t="str">
        <f>VLOOKUP($A531,MA_KH!$A:$V,MA_KH!V$1,0)</f>
        <v>CÔNG TY CỔ PHẦN TRUNG TÂM THƯƠNG MẠI LOTTE VIỆT NAM</v>
      </c>
      <c r="AF531" s="96" t="str">
        <f>VLOOKUP($A531,MA_KH!$A:$V,MA_KH!H$1,0)</f>
        <v>SG011</v>
      </c>
      <c r="AG531" s="96">
        <f>VALUE(Table1[[#This Row],[Số hóa đơn]])</f>
        <v>2943</v>
      </c>
      <c r="AH531" s="94" t="e">
        <f>_xlfn.XLOOKUP(Table1[[#This Row],[Column1]],CTTT_Lotte!R:R,CTTT_Lotte!O:O)</f>
        <v>#N/A</v>
      </c>
    </row>
    <row r="532" spans="1:34" ht="25.5" customHeight="1" x14ac:dyDescent="0.2">
      <c r="A532" s="88" t="s">
        <v>10288</v>
      </c>
      <c r="B532" s="88" t="s">
        <v>683</v>
      </c>
      <c r="C532" s="89">
        <v>46127</v>
      </c>
      <c r="D532" s="88" t="s">
        <v>11708</v>
      </c>
      <c r="E532" s="89">
        <v>46127</v>
      </c>
      <c r="F532" s="88" t="s">
        <v>11691</v>
      </c>
      <c r="G532" s="88" t="s">
        <v>11713</v>
      </c>
      <c r="H532" s="90">
        <v>69118</v>
      </c>
      <c r="I532" s="92">
        <v>0</v>
      </c>
      <c r="J532" s="90">
        <v>6912</v>
      </c>
      <c r="K532" s="90">
        <v>76030</v>
      </c>
      <c r="L532" s="93" t="s">
        <v>11005</v>
      </c>
      <c r="M532" s="94"/>
      <c r="N532" s="93"/>
      <c r="O532" s="67">
        <f>IF(Table1[[#This Row],[Phân loại]]="Tồn đầu kỳ",Table1[[#This Row],[Tổng giá trị]],0)</f>
        <v>0</v>
      </c>
      <c r="P532" s="93">
        <f>IF(Table1[[#This Row],[Số còn phải thu ĐK]]&lt;&gt;0,0,IF(Table1[[#This Row],[Phân loại]]="Bán hàng",Table1[[#This Row],[Tổng giá trị]],-Table1[[#This Row],[Tổng giá trị]]))</f>
        <v>-76030</v>
      </c>
      <c r="Q532" s="67">
        <f t="shared" ref="Q532:Q535" si="281">IF(M532&lt;&gt;"",IF(O532&lt;&gt;0,O532,P532),0)</f>
        <v>0</v>
      </c>
      <c r="R532" s="93">
        <f>Table1[[#This Row],[Số còn phải thu ĐK]]+Table1[[#This Row],[Giá Trị HD sau CK]]-Table1[[#This Row],[Số tiền đã thu]]</f>
        <v>-76030</v>
      </c>
      <c r="S532" s="94">
        <f>IF(Table1[[#This Row],[Ngày hóa đơn]]&lt;&gt;"",Table1[[#This Row],[Ngày hóa đơn]],IF(Table1[[#This Row],[Ngày hạch toán]]&lt;&gt;"",Table1[[#This Row],[Ngày hạch toán]],""))</f>
        <v>46127</v>
      </c>
      <c r="T532" s="95"/>
      <c r="U532" s="94">
        <f>IF(Table1[[#This Row],[Ngày tính CN]]="","",S532+T532)</f>
        <v>46127</v>
      </c>
      <c r="V532" s="67">
        <f ca="1">IF(Table1[[#This Row],[Hạn thanh toán]]="","",IF((U532-NOW())&lt;0,0,(U532-NOW())))</f>
        <v>0</v>
      </c>
      <c r="W532" s="67"/>
      <c r="X532" s="67">
        <f t="shared" ref="X532:X535" ca="1" si="282">IF(OR(U532="",R532=0),"",IF((U532-NOW())&lt;0,-(U532-NOW()),0))</f>
        <v>101.58894236110791</v>
      </c>
      <c r="Y532" s="96" t="str">
        <f t="shared" ref="Y532:Y535" ca="1" si="283">IF(R532=0,"Đã thanh toán",IF(X532="","",IF(X532&lt;=0,"Chưa đến hạn thanh toán",IF(X532&lt;=30,"Nợ quá hạn 30 ngày",IF(X532&lt;=60,"Nợ quá hạn từ 30 ngày đến 60 ngày",IF(X532&lt;=90,"Nợ quá hạn từ 60 ngày đến 90 ngày",IF(X532&lt;=120,"Nợ quá hạn từ 90 ngày đến 120 ngày","Nợ quá hạn hơn 120 ngày có khả năng mất thanh toán")))))))</f>
        <v>Nợ quá hạn từ 90 ngày đến 120 ngày</v>
      </c>
      <c r="Z532" s="97">
        <f t="shared" ref="Z532:Z535" si="284">IF(S532="","",S532)</f>
        <v>46127</v>
      </c>
      <c r="AA532" s="97" t="str">
        <f t="shared" ref="AA532:AA535" si="285">IF(M532="","",M532)</f>
        <v/>
      </c>
      <c r="AB532" s="98"/>
      <c r="AC532" s="96"/>
      <c r="AD532" s="96" t="str">
        <f>VLOOKUP($A532,MA_KH!$A:$V,MA_KH!U$1,0)</f>
        <v>LOTTE</v>
      </c>
      <c r="AE532" s="96" t="str">
        <f>VLOOKUP($A532,MA_KH!$A:$V,MA_KH!V$1,0)</f>
        <v>CÔNG TY CỔ PHẦN TRUNG TÂM THƯƠNG MẠI LOTTE VIỆT NAM</v>
      </c>
      <c r="AF532" s="96" t="str">
        <f>VLOOKUP($A532,MA_KH!$A:$V,MA_KH!H$1,0)</f>
        <v>SG011</v>
      </c>
      <c r="AG532" s="96">
        <f>VALUE(Table1[[#This Row],[Số hóa đơn]])</f>
        <v>3360</v>
      </c>
      <c r="AH532" s="94" t="e">
        <f>_xlfn.XLOOKUP(Table1[[#This Row],[Column1]],CTTT_Lotte!R:R,CTTT_Lotte!O:O)</f>
        <v>#N/A</v>
      </c>
    </row>
    <row r="533" spans="1:34" ht="25.5" customHeight="1" x14ac:dyDescent="0.2">
      <c r="A533" s="88" t="s">
        <v>10288</v>
      </c>
      <c r="B533" s="88" t="s">
        <v>683</v>
      </c>
      <c r="C533" s="89">
        <v>46127</v>
      </c>
      <c r="D533" s="88" t="s">
        <v>11708</v>
      </c>
      <c r="E533" s="89">
        <v>46127</v>
      </c>
      <c r="F533" s="88" t="s">
        <v>11690</v>
      </c>
      <c r="G533" s="88" t="s">
        <v>11712</v>
      </c>
      <c r="H533" s="90">
        <v>230393</v>
      </c>
      <c r="I533" s="92">
        <v>0</v>
      </c>
      <c r="J533" s="90">
        <v>18431</v>
      </c>
      <c r="K533" s="90">
        <v>248824</v>
      </c>
      <c r="L533" s="93" t="s">
        <v>11005</v>
      </c>
      <c r="M533" s="94"/>
      <c r="N533" s="93"/>
      <c r="O533" s="67">
        <f>IF(Table1[[#This Row],[Phân loại]]="Tồn đầu kỳ",Table1[[#This Row],[Tổng giá trị]],0)</f>
        <v>0</v>
      </c>
      <c r="P533" s="93">
        <f>IF(Table1[[#This Row],[Số còn phải thu ĐK]]&lt;&gt;0,0,IF(Table1[[#This Row],[Phân loại]]="Bán hàng",Table1[[#This Row],[Tổng giá trị]],-Table1[[#This Row],[Tổng giá trị]]))</f>
        <v>-248824</v>
      </c>
      <c r="Q533" s="67">
        <f t="shared" si="281"/>
        <v>0</v>
      </c>
      <c r="R533" s="93">
        <f>Table1[[#This Row],[Số còn phải thu ĐK]]+Table1[[#This Row],[Giá Trị HD sau CK]]-Table1[[#This Row],[Số tiền đã thu]]</f>
        <v>-248824</v>
      </c>
      <c r="S533" s="94">
        <f>IF(Table1[[#This Row],[Ngày hóa đơn]]&lt;&gt;"",Table1[[#This Row],[Ngày hóa đơn]],IF(Table1[[#This Row],[Ngày hạch toán]]&lt;&gt;"",Table1[[#This Row],[Ngày hạch toán]],""))</f>
        <v>46127</v>
      </c>
      <c r="T533" s="95"/>
      <c r="U533" s="94">
        <f>IF(Table1[[#This Row],[Ngày tính CN]]="","",S533+T533)</f>
        <v>46127</v>
      </c>
      <c r="V533" s="67">
        <f ca="1">IF(Table1[[#This Row],[Hạn thanh toán]]="","",IF((U533-NOW())&lt;0,0,(U533-NOW())))</f>
        <v>0</v>
      </c>
      <c r="W533" s="67"/>
      <c r="X533" s="67">
        <f t="shared" ca="1" si="282"/>
        <v>101.58894247685384</v>
      </c>
      <c r="Y533" s="96" t="str">
        <f t="shared" ca="1" si="283"/>
        <v>Nợ quá hạn từ 90 ngày đến 120 ngày</v>
      </c>
      <c r="Z533" s="97">
        <f t="shared" si="284"/>
        <v>46127</v>
      </c>
      <c r="AA533" s="97" t="str">
        <f t="shared" si="285"/>
        <v/>
      </c>
      <c r="AB533" s="98"/>
      <c r="AC533" s="96"/>
      <c r="AD533" s="96" t="str">
        <f>VLOOKUP($A533,MA_KH!$A:$V,MA_KH!U$1,0)</f>
        <v>LOTTE</v>
      </c>
      <c r="AE533" s="96" t="str">
        <f>VLOOKUP($A533,MA_KH!$A:$V,MA_KH!V$1,0)</f>
        <v>CÔNG TY CỔ PHẦN TRUNG TÂM THƯƠNG MẠI LOTTE VIỆT NAM</v>
      </c>
      <c r="AF533" s="96" t="str">
        <f>VLOOKUP($A533,MA_KH!$A:$V,MA_KH!H$1,0)</f>
        <v>SG011</v>
      </c>
      <c r="AG533" s="96">
        <f>VALUE(Table1[[#This Row],[Số hóa đơn]])</f>
        <v>2911</v>
      </c>
      <c r="AH533" s="94" t="e">
        <f>_xlfn.XLOOKUP(Table1[[#This Row],[Column1]],CTTT_Lotte!R:R,CTTT_Lotte!O:O)</f>
        <v>#N/A</v>
      </c>
    </row>
    <row r="534" spans="1:34" ht="25.5" customHeight="1" x14ac:dyDescent="0.2">
      <c r="A534" s="88" t="s">
        <v>10291</v>
      </c>
      <c r="B534" s="88" t="s">
        <v>511</v>
      </c>
      <c r="C534" s="89">
        <v>46127</v>
      </c>
      <c r="D534" s="88" t="s">
        <v>11701</v>
      </c>
      <c r="E534" s="89">
        <v>46127</v>
      </c>
      <c r="F534" s="88" t="s">
        <v>11692</v>
      </c>
      <c r="G534" s="88" t="s">
        <v>11713</v>
      </c>
      <c r="H534" s="90">
        <v>48023</v>
      </c>
      <c r="I534" s="92">
        <v>0</v>
      </c>
      <c r="J534" s="90">
        <v>4802</v>
      </c>
      <c r="K534" s="90">
        <v>52825</v>
      </c>
      <c r="L534" s="93" t="s">
        <v>11005</v>
      </c>
      <c r="M534" s="94"/>
      <c r="N534" s="93"/>
      <c r="O534" s="67">
        <f>IF(Table1[[#This Row],[Phân loại]]="Tồn đầu kỳ",Table1[[#This Row],[Tổng giá trị]],0)</f>
        <v>0</v>
      </c>
      <c r="P534" s="93">
        <f>IF(Table1[[#This Row],[Số còn phải thu ĐK]]&lt;&gt;0,0,IF(Table1[[#This Row],[Phân loại]]="Bán hàng",Table1[[#This Row],[Tổng giá trị]],-Table1[[#This Row],[Tổng giá trị]]))</f>
        <v>-52825</v>
      </c>
      <c r="Q534" s="67">
        <f t="shared" si="281"/>
        <v>0</v>
      </c>
      <c r="R534" s="93">
        <f>Table1[[#This Row],[Số còn phải thu ĐK]]+Table1[[#This Row],[Giá Trị HD sau CK]]-Table1[[#This Row],[Số tiền đã thu]]</f>
        <v>-52825</v>
      </c>
      <c r="S534" s="94">
        <f>IF(Table1[[#This Row],[Ngày hóa đơn]]&lt;&gt;"",Table1[[#This Row],[Ngày hóa đơn]],IF(Table1[[#This Row],[Ngày hạch toán]]&lt;&gt;"",Table1[[#This Row],[Ngày hạch toán]],""))</f>
        <v>46127</v>
      </c>
      <c r="T534" s="95"/>
      <c r="U534" s="94">
        <f>IF(Table1[[#This Row],[Ngày tính CN]]="","",S534+T534)</f>
        <v>46127</v>
      </c>
      <c r="V534" s="67">
        <f ca="1">IF(Table1[[#This Row],[Hạn thanh toán]]="","",IF((U534-NOW())&lt;0,0,(U534-NOW())))</f>
        <v>0</v>
      </c>
      <c r="W534" s="67"/>
      <c r="X534" s="67">
        <f t="shared" ca="1" si="282"/>
        <v>101.58894236110791</v>
      </c>
      <c r="Y534" s="96" t="str">
        <f t="shared" ca="1" si="283"/>
        <v>Nợ quá hạn từ 90 ngày đến 120 ngày</v>
      </c>
      <c r="Z534" s="97">
        <f t="shared" si="284"/>
        <v>46127</v>
      </c>
      <c r="AA534" s="97" t="str">
        <f t="shared" si="285"/>
        <v/>
      </c>
      <c r="AB534" s="98"/>
      <c r="AC534" s="96"/>
      <c r="AD534" s="96" t="str">
        <f>VLOOKUP($A534,MA_KH!$A:$V,MA_KH!U$1,0)</f>
        <v>LOTTE</v>
      </c>
      <c r="AE534" s="96" t="str">
        <f>VLOOKUP($A534,MA_KH!$A:$V,MA_KH!V$1,0)</f>
        <v>CÔNG TY CỔ PHẦN TRUNG TÂM THƯƠNG MẠI LOTTE VIỆT NAM</v>
      </c>
      <c r="AF534" s="96" t="str">
        <f>VLOOKUP($A534,MA_KH!$A:$V,MA_KH!H$1,0)</f>
        <v>SG023</v>
      </c>
      <c r="AG534" s="96">
        <f>VALUE(Table1[[#This Row],[Số hóa đơn]])</f>
        <v>4133</v>
      </c>
      <c r="AH534" s="94" t="e">
        <f>_xlfn.XLOOKUP(Table1[[#This Row],[Column1]],CTTT_Lotte!R:R,CTTT_Lotte!O:O)</f>
        <v>#N/A</v>
      </c>
    </row>
    <row r="535" spans="1:34" ht="25.5" customHeight="1" x14ac:dyDescent="0.2">
      <c r="A535" s="88" t="s">
        <v>10291</v>
      </c>
      <c r="B535" s="88" t="s">
        <v>511</v>
      </c>
      <c r="C535" s="89">
        <v>46127</v>
      </c>
      <c r="D535" s="88" t="s">
        <v>11701</v>
      </c>
      <c r="E535" s="89">
        <v>46121</v>
      </c>
      <c r="F535" s="88" t="s">
        <v>11673</v>
      </c>
      <c r="G535" s="88" t="s">
        <v>11712</v>
      </c>
      <c r="H535" s="90">
        <v>160077</v>
      </c>
      <c r="I535" s="92">
        <v>0</v>
      </c>
      <c r="J535" s="90">
        <v>12806</v>
      </c>
      <c r="K535" s="90">
        <v>172883</v>
      </c>
      <c r="L535" s="93" t="s">
        <v>11005</v>
      </c>
      <c r="M535" s="94"/>
      <c r="N535" s="93"/>
      <c r="O535" s="67">
        <f>IF(Table1[[#This Row],[Phân loại]]="Tồn đầu kỳ",Table1[[#This Row],[Tổng giá trị]],0)</f>
        <v>0</v>
      </c>
      <c r="P535" s="93">
        <f>IF(Table1[[#This Row],[Số còn phải thu ĐK]]&lt;&gt;0,0,IF(Table1[[#This Row],[Phân loại]]="Bán hàng",Table1[[#This Row],[Tổng giá trị]],-Table1[[#This Row],[Tổng giá trị]]))</f>
        <v>-172883</v>
      </c>
      <c r="Q535" s="67">
        <f t="shared" si="281"/>
        <v>0</v>
      </c>
      <c r="R535" s="93">
        <f>Table1[[#This Row],[Số còn phải thu ĐK]]+Table1[[#This Row],[Giá Trị HD sau CK]]-Table1[[#This Row],[Số tiền đã thu]]</f>
        <v>-172883</v>
      </c>
      <c r="S535" s="94">
        <f>IF(Table1[[#This Row],[Ngày hóa đơn]]&lt;&gt;"",Table1[[#This Row],[Ngày hóa đơn]],IF(Table1[[#This Row],[Ngày hạch toán]]&lt;&gt;"",Table1[[#This Row],[Ngày hạch toán]],""))</f>
        <v>46121</v>
      </c>
      <c r="T535" s="95"/>
      <c r="U535" s="94">
        <f>IF(Table1[[#This Row],[Ngày tính CN]]="","",S535+T535)</f>
        <v>46121</v>
      </c>
      <c r="V535" s="67">
        <f ca="1">IF(Table1[[#This Row],[Hạn thanh toán]]="","",IF((U535-NOW())&lt;0,0,(U535-NOW())))</f>
        <v>0</v>
      </c>
      <c r="W535" s="67"/>
      <c r="X535" s="67">
        <f t="shared" ca="1" si="282"/>
        <v>107.58894247685384</v>
      </c>
      <c r="Y535" s="96" t="str">
        <f t="shared" ca="1" si="283"/>
        <v>Nợ quá hạn từ 90 ngày đến 120 ngày</v>
      </c>
      <c r="Z535" s="97">
        <f t="shared" si="284"/>
        <v>46121</v>
      </c>
      <c r="AA535" s="97" t="str">
        <f t="shared" si="285"/>
        <v/>
      </c>
      <c r="AB535" s="98"/>
      <c r="AC535" s="96"/>
      <c r="AD535" s="96" t="str">
        <f>VLOOKUP($A535,MA_KH!$A:$V,MA_KH!U$1,0)</f>
        <v>LOTTE</v>
      </c>
      <c r="AE535" s="96" t="str">
        <f>VLOOKUP($A535,MA_KH!$A:$V,MA_KH!V$1,0)</f>
        <v>CÔNG TY CỔ PHẦN TRUNG TÂM THƯƠNG MẠI LOTTE VIỆT NAM</v>
      </c>
      <c r="AF535" s="96" t="str">
        <f>VLOOKUP($A535,MA_KH!$A:$V,MA_KH!H$1,0)</f>
        <v>SG023</v>
      </c>
      <c r="AG535" s="96">
        <f>VALUE(Table1[[#This Row],[Số hóa đơn]])</f>
        <v>3559</v>
      </c>
      <c r="AH535" s="94" t="e">
        <f>_xlfn.XLOOKUP(Table1[[#This Row],[Column1]],CTTT_Lotte!R:R,CTTT_Lotte!O:O)</f>
        <v>#N/A</v>
      </c>
    </row>
    <row r="536" spans="1:34" ht="25.5" hidden="1" customHeight="1" x14ac:dyDescent="0.2">
      <c r="A536" s="65" t="s">
        <v>10288</v>
      </c>
      <c r="B536" s="65" t="s">
        <v>683</v>
      </c>
      <c r="C536" s="66">
        <v>46128</v>
      </c>
      <c r="D536" s="65" t="s">
        <v>11518</v>
      </c>
      <c r="E536" s="66">
        <v>46127</v>
      </c>
      <c r="F536" s="65" t="s">
        <v>11519</v>
      </c>
      <c r="G536" s="65" t="s">
        <v>11632</v>
      </c>
      <c r="H536" s="91">
        <v>1190660</v>
      </c>
      <c r="I536" s="92">
        <v>0</v>
      </c>
      <c r="J536" s="91">
        <v>95253</v>
      </c>
      <c r="K536" s="91">
        <v>1285913</v>
      </c>
      <c r="L536" s="93" t="s">
        <v>11004</v>
      </c>
      <c r="M536" s="94"/>
      <c r="N536" s="93"/>
      <c r="O536" s="67">
        <f>IF(Table1[[#This Row],[Phân loại]]="Tồn đầu kỳ",Table1[[#This Row],[Tổng giá trị]],0)</f>
        <v>0</v>
      </c>
      <c r="P536" s="93">
        <f>IF(Table1[[#This Row],[Số còn phải thu ĐK]]&lt;&gt;0,0,IF(Table1[[#This Row],[Phân loại]]="Bán hàng",Table1[[#This Row],[Tổng giá trị]],-Table1[[#This Row],[Tổng giá trị]]))</f>
        <v>1285913</v>
      </c>
      <c r="Q536" s="67">
        <f>IF(M536&lt;&gt;"",IF(O536&lt;&gt;0,O536,P536),0)</f>
        <v>0</v>
      </c>
      <c r="R536" s="93">
        <f>Table1[[#This Row],[Số còn phải thu ĐK]]+Table1[[#This Row],[Giá Trị HD sau CK]]-Table1[[#This Row],[Số tiền đã thu]]</f>
        <v>1285913</v>
      </c>
      <c r="S536" s="94">
        <f>IF(Table1[[#This Row],[Ngày hóa đơn]]&lt;&gt;"",Table1[[#This Row],[Ngày hóa đơn]],IF(Table1[[#This Row],[Ngày hạch toán]]&lt;&gt;"",Table1[[#This Row],[Ngày hạch toán]],""))</f>
        <v>46127</v>
      </c>
      <c r="T536" s="95"/>
      <c r="U536" s="94">
        <f>IF(Table1[[#This Row],[Ngày tính CN]]="","",S536+T536)</f>
        <v>46127</v>
      </c>
      <c r="V536" s="67">
        <f ca="1">IF(Table1[[#This Row],[Hạn thanh toán]]="","",IF((U536-NOW())&lt;0,0,(U536-NOW())))</f>
        <v>0</v>
      </c>
      <c r="W536" s="67"/>
      <c r="X536" s="67">
        <f ca="1">IF(OR(U536="",R536=0),"",IF((U536-NOW())&lt;0,-(U536-NOW()),0))</f>
        <v>101.58894293981575</v>
      </c>
      <c r="Y536" s="96" t="str">
        <f ca="1">IF(R536=0,"Đã thanh toán",IF(X536="","",IF(X536&lt;=0,"Chưa đến hạn thanh toán",IF(X536&lt;=30,"Nợ quá hạn 30 ngày",IF(X536&lt;=60,"Nợ quá hạn từ 30 ngày đến 60 ngày",IF(X536&lt;=90,"Nợ quá hạn từ 60 ngày đến 90 ngày",IF(X536&lt;=120,"Nợ quá hạn từ 90 ngày đến 120 ngày","Nợ quá hạn hơn 120 ngày có khả năng mất thanh toán")))))))</f>
        <v>Nợ quá hạn từ 90 ngày đến 120 ngày</v>
      </c>
      <c r="Z536" s="97">
        <f>IF(S536="","",S536)</f>
        <v>46127</v>
      </c>
      <c r="AA536" s="97" t="str">
        <f>IF(M536="","",M536)</f>
        <v/>
      </c>
      <c r="AB536" s="98"/>
      <c r="AC536" s="96"/>
      <c r="AD536" s="96" t="str">
        <f>VLOOKUP($A536,MA_KH!$A:$V,MA_KH!U$1,0)</f>
        <v>LOTTE</v>
      </c>
      <c r="AE536" s="96" t="str">
        <f>VLOOKUP($A536,MA_KH!$A:$V,MA_KH!V$1,0)</f>
        <v>CÔNG TY CỔ PHẦN TRUNG TÂM THƯƠNG MẠI LOTTE VIỆT NAM</v>
      </c>
      <c r="AF536" s="96" t="str">
        <f>VLOOKUP($A536,MA_KH!$A:$V,MA_KH!H$1,0)</f>
        <v>SG011</v>
      </c>
      <c r="AG536" s="96">
        <f>VALUE(Table1[[#This Row],[Số hóa đơn]])</f>
        <v>27846</v>
      </c>
      <c r="AH536" s="94">
        <f>_xlfn.XLOOKUP(Table1[[#This Row],[Column1]],CTTT_Lotte!R:R,CTTT_Lotte!O:O)</f>
        <v>46183</v>
      </c>
    </row>
    <row r="537" spans="1:34" ht="25.5" hidden="1" customHeight="1" x14ac:dyDescent="0.2">
      <c r="A537" s="88" t="s">
        <v>10293</v>
      </c>
      <c r="B537" s="88" t="s">
        <v>621</v>
      </c>
      <c r="C537" s="89">
        <v>46128</v>
      </c>
      <c r="D537" s="88" t="s">
        <v>11516</v>
      </c>
      <c r="E537" s="89">
        <v>46128</v>
      </c>
      <c r="F537" s="88" t="s">
        <v>11517</v>
      </c>
      <c r="G537" s="88" t="s">
        <v>11631</v>
      </c>
      <c r="H537" s="90">
        <v>1072050</v>
      </c>
      <c r="I537" s="92">
        <v>0</v>
      </c>
      <c r="J537" s="90">
        <v>85764</v>
      </c>
      <c r="K537" s="90">
        <v>1157814</v>
      </c>
      <c r="L537" s="93" t="s">
        <v>11004</v>
      </c>
      <c r="M537" s="94"/>
      <c r="N537" s="93"/>
      <c r="O537" s="67">
        <f>IF(Table1[[#This Row],[Phân loại]]="Tồn đầu kỳ",Table1[[#This Row],[Tổng giá trị]],0)</f>
        <v>0</v>
      </c>
      <c r="P537" s="93">
        <f>IF(Table1[[#This Row],[Số còn phải thu ĐK]]&lt;&gt;0,0,IF(Table1[[#This Row],[Phân loại]]="Bán hàng",Table1[[#This Row],[Tổng giá trị]],-Table1[[#This Row],[Tổng giá trị]]))</f>
        <v>1157814</v>
      </c>
      <c r="Q537" s="67">
        <f t="shared" ref="Q537:Q539" si="286">IF(M537&lt;&gt;"",IF(O537&lt;&gt;0,O537,P537),0)</f>
        <v>0</v>
      </c>
      <c r="R537" s="93">
        <f>Table1[[#This Row],[Số còn phải thu ĐK]]+Table1[[#This Row],[Giá Trị HD sau CK]]-Table1[[#This Row],[Số tiền đã thu]]</f>
        <v>1157814</v>
      </c>
      <c r="S537" s="94">
        <f>IF(Table1[[#This Row],[Ngày hóa đơn]]&lt;&gt;"",Table1[[#This Row],[Ngày hóa đơn]],IF(Table1[[#This Row],[Ngày hạch toán]]&lt;&gt;"",Table1[[#This Row],[Ngày hạch toán]],""))</f>
        <v>46128</v>
      </c>
      <c r="T537" s="95"/>
      <c r="U537" s="94">
        <f>IF(Table1[[#This Row],[Ngày tính CN]]="","",S537+T537)</f>
        <v>46128</v>
      </c>
      <c r="V537" s="67">
        <f ca="1">IF(Table1[[#This Row],[Hạn thanh toán]]="","",IF((U537-NOW())&lt;0,0,(U537-NOW())))</f>
        <v>0</v>
      </c>
      <c r="W537" s="67"/>
      <c r="X537" s="67">
        <f t="shared" ref="X537:X539" ca="1" si="287">IF(OR(U537="",R537=0),"",IF((U537-NOW())&lt;0,-(U537-NOW()),0))</f>
        <v>100.58894247685384</v>
      </c>
      <c r="Y537" s="96" t="str">
        <f t="shared" ref="Y537:Y539" ca="1" si="288">IF(R537=0,"Đã thanh toán",IF(X537="","",IF(X537&lt;=0,"Chưa đến hạn thanh toán",IF(X537&lt;=30,"Nợ quá hạn 30 ngày",IF(X537&lt;=60,"Nợ quá hạn từ 30 ngày đến 60 ngày",IF(X537&lt;=90,"Nợ quá hạn từ 60 ngày đến 90 ngày",IF(X537&lt;=120,"Nợ quá hạn từ 90 ngày đến 120 ngày","Nợ quá hạn hơn 120 ngày có khả năng mất thanh toán")))))))</f>
        <v>Nợ quá hạn từ 90 ngày đến 120 ngày</v>
      </c>
      <c r="Z537" s="97">
        <f t="shared" ref="Z537:Z539" si="289">IF(S537="","",S537)</f>
        <v>46128</v>
      </c>
      <c r="AA537" s="97" t="str">
        <f t="shared" ref="AA537:AA539" si="290">IF(M537="","",M537)</f>
        <v/>
      </c>
      <c r="AB537" s="98"/>
      <c r="AC537" s="96"/>
      <c r="AD537" s="96" t="str">
        <f>VLOOKUP($A537,MA_KH!$A:$V,MA_KH!U$1,0)</f>
        <v>LOTTE</v>
      </c>
      <c r="AE537" s="96" t="str">
        <f>VLOOKUP($A537,MA_KH!$A:$V,MA_KH!V$1,0)</f>
        <v>CÔNG TY CỔ PHẦN TRUNG TÂM THƯƠNG MẠI LOTTE VIỆT NAM</v>
      </c>
      <c r="AF537" s="96" t="str">
        <f>VLOOKUP($A537,MA_KH!$A:$V,MA_KH!H$1,0)</f>
        <v>SG009</v>
      </c>
      <c r="AG537" s="96">
        <f>VALUE(Table1[[#This Row],[Số hóa đơn]])</f>
        <v>27865</v>
      </c>
      <c r="AH537" s="94">
        <f>_xlfn.XLOOKUP(Table1[[#This Row],[Column1]],CTTT_Lotte!R:R,CTTT_Lotte!O:O)</f>
        <v>46183</v>
      </c>
    </row>
    <row r="538" spans="1:34" ht="25.5" hidden="1" customHeight="1" x14ac:dyDescent="0.2">
      <c r="A538" s="88" t="s">
        <v>10293</v>
      </c>
      <c r="B538" s="88" t="s">
        <v>621</v>
      </c>
      <c r="C538" s="89">
        <v>46128</v>
      </c>
      <c r="D538" s="88" t="s">
        <v>11514</v>
      </c>
      <c r="E538" s="89">
        <v>46128</v>
      </c>
      <c r="F538" s="88" t="s">
        <v>11515</v>
      </c>
      <c r="G538" s="88" t="s">
        <v>11630</v>
      </c>
      <c r="H538" s="90">
        <v>2233610</v>
      </c>
      <c r="I538" s="92">
        <v>0</v>
      </c>
      <c r="J538" s="90">
        <v>178689</v>
      </c>
      <c r="K538" s="90">
        <v>2412299</v>
      </c>
      <c r="L538" s="93" t="s">
        <v>11004</v>
      </c>
      <c r="M538" s="94"/>
      <c r="N538" s="93"/>
      <c r="O538" s="67">
        <f>IF(Table1[[#This Row],[Phân loại]]="Tồn đầu kỳ",Table1[[#This Row],[Tổng giá trị]],0)</f>
        <v>0</v>
      </c>
      <c r="P538" s="93">
        <f>IF(Table1[[#This Row],[Số còn phải thu ĐK]]&lt;&gt;0,0,IF(Table1[[#This Row],[Phân loại]]="Bán hàng",Table1[[#This Row],[Tổng giá trị]],-Table1[[#This Row],[Tổng giá trị]]))</f>
        <v>2412299</v>
      </c>
      <c r="Q538" s="67">
        <f t="shared" si="286"/>
        <v>0</v>
      </c>
      <c r="R538" s="93">
        <f>Table1[[#This Row],[Số còn phải thu ĐK]]+Table1[[#This Row],[Giá Trị HD sau CK]]-Table1[[#This Row],[Số tiền đã thu]]</f>
        <v>2412299</v>
      </c>
      <c r="S538" s="94">
        <f>IF(Table1[[#This Row],[Ngày hóa đơn]]&lt;&gt;"",Table1[[#This Row],[Ngày hóa đơn]],IF(Table1[[#This Row],[Ngày hạch toán]]&lt;&gt;"",Table1[[#This Row],[Ngày hạch toán]],""))</f>
        <v>46128</v>
      </c>
      <c r="T538" s="95"/>
      <c r="U538" s="94">
        <f>IF(Table1[[#This Row],[Ngày tính CN]]="","",S538+T538)</f>
        <v>46128</v>
      </c>
      <c r="V538" s="67">
        <f ca="1">IF(Table1[[#This Row],[Hạn thanh toán]]="","",IF((U538-NOW())&lt;0,0,(U538-NOW())))</f>
        <v>0</v>
      </c>
      <c r="W538" s="67"/>
      <c r="X538" s="67">
        <f t="shared" ca="1" si="287"/>
        <v>100.58894247685384</v>
      </c>
      <c r="Y538" s="96" t="str">
        <f t="shared" ca="1" si="288"/>
        <v>Nợ quá hạn từ 90 ngày đến 120 ngày</v>
      </c>
      <c r="Z538" s="97">
        <f t="shared" si="289"/>
        <v>46128</v>
      </c>
      <c r="AA538" s="97" t="str">
        <f t="shared" si="290"/>
        <v/>
      </c>
      <c r="AB538" s="98"/>
      <c r="AC538" s="96"/>
      <c r="AD538" s="96" t="str">
        <f>VLOOKUP($A538,MA_KH!$A:$V,MA_KH!U$1,0)</f>
        <v>LOTTE</v>
      </c>
      <c r="AE538" s="96" t="str">
        <f>VLOOKUP($A538,MA_KH!$A:$V,MA_KH!V$1,0)</f>
        <v>CÔNG TY CỔ PHẦN TRUNG TÂM THƯƠNG MẠI LOTTE VIỆT NAM</v>
      </c>
      <c r="AF538" s="96" t="str">
        <f>VLOOKUP($A538,MA_KH!$A:$V,MA_KH!H$1,0)</f>
        <v>SG009</v>
      </c>
      <c r="AG538" s="96">
        <f>VALUE(Table1[[#This Row],[Số hóa đơn]])</f>
        <v>27866</v>
      </c>
      <c r="AH538" s="94">
        <f>_xlfn.XLOOKUP(Table1[[#This Row],[Column1]],CTTT_Lotte!R:R,CTTT_Lotte!O:O)</f>
        <v>46183</v>
      </c>
    </row>
    <row r="539" spans="1:34" ht="25.5" hidden="1" customHeight="1" x14ac:dyDescent="0.2">
      <c r="A539" s="65" t="s">
        <v>10293</v>
      </c>
      <c r="B539" s="65" t="s">
        <v>621</v>
      </c>
      <c r="C539" s="66">
        <v>46128</v>
      </c>
      <c r="D539" s="65" t="s">
        <v>11512</v>
      </c>
      <c r="E539" s="66">
        <v>46128</v>
      </c>
      <c r="F539" s="65" t="s">
        <v>11513</v>
      </c>
      <c r="G539" s="65" t="s">
        <v>11629</v>
      </c>
      <c r="H539" s="91">
        <v>5597470</v>
      </c>
      <c r="I539" s="92">
        <v>0</v>
      </c>
      <c r="J539" s="91">
        <v>447798</v>
      </c>
      <c r="K539" s="91">
        <v>6045268</v>
      </c>
      <c r="L539" s="93" t="s">
        <v>11004</v>
      </c>
      <c r="M539" s="94"/>
      <c r="N539" s="93"/>
      <c r="O539" s="67">
        <f>IF(Table1[[#This Row],[Phân loại]]="Tồn đầu kỳ",Table1[[#This Row],[Tổng giá trị]],0)</f>
        <v>0</v>
      </c>
      <c r="P539" s="93">
        <f>IF(Table1[[#This Row],[Số còn phải thu ĐK]]&lt;&gt;0,0,IF(Table1[[#This Row],[Phân loại]]="Bán hàng",Table1[[#This Row],[Tổng giá trị]],-Table1[[#This Row],[Tổng giá trị]]))</f>
        <v>6045268</v>
      </c>
      <c r="Q539" s="67">
        <f t="shared" si="286"/>
        <v>0</v>
      </c>
      <c r="R539" s="93">
        <f>Table1[[#This Row],[Số còn phải thu ĐK]]+Table1[[#This Row],[Giá Trị HD sau CK]]-Table1[[#This Row],[Số tiền đã thu]]</f>
        <v>6045268</v>
      </c>
      <c r="S539" s="94">
        <f>IF(Table1[[#This Row],[Ngày hóa đơn]]&lt;&gt;"",Table1[[#This Row],[Ngày hóa đơn]],IF(Table1[[#This Row],[Ngày hạch toán]]&lt;&gt;"",Table1[[#This Row],[Ngày hạch toán]],""))</f>
        <v>46128</v>
      </c>
      <c r="T539" s="95"/>
      <c r="U539" s="94">
        <f>IF(Table1[[#This Row],[Ngày tính CN]]="","",S539+T539)</f>
        <v>46128</v>
      </c>
      <c r="V539" s="67">
        <f ca="1">IF(Table1[[#This Row],[Hạn thanh toán]]="","",IF((U539-NOW())&lt;0,0,(U539-NOW())))</f>
        <v>0</v>
      </c>
      <c r="W539" s="67"/>
      <c r="X539" s="67">
        <f t="shared" ca="1" si="287"/>
        <v>100.58894247685384</v>
      </c>
      <c r="Y539" s="96" t="str">
        <f t="shared" ca="1" si="288"/>
        <v>Nợ quá hạn từ 90 ngày đến 120 ngày</v>
      </c>
      <c r="Z539" s="97">
        <f t="shared" si="289"/>
        <v>46128</v>
      </c>
      <c r="AA539" s="97" t="str">
        <f t="shared" si="290"/>
        <v/>
      </c>
      <c r="AB539" s="98"/>
      <c r="AC539" s="96"/>
      <c r="AD539" s="96" t="str">
        <f>VLOOKUP($A539,MA_KH!$A:$V,MA_KH!U$1,0)</f>
        <v>LOTTE</v>
      </c>
      <c r="AE539" s="96" t="str">
        <f>VLOOKUP($A539,MA_KH!$A:$V,MA_KH!V$1,0)</f>
        <v>CÔNG TY CỔ PHẦN TRUNG TÂM THƯƠNG MẠI LOTTE VIỆT NAM</v>
      </c>
      <c r="AF539" s="96" t="str">
        <f>VLOOKUP($A539,MA_KH!$A:$V,MA_KH!H$1,0)</f>
        <v>SG009</v>
      </c>
      <c r="AG539" s="96">
        <f>VALUE(Table1[[#This Row],[Số hóa đơn]])</f>
        <v>27867</v>
      </c>
      <c r="AH539" s="94">
        <f>_xlfn.XLOOKUP(Table1[[#This Row],[Column1]],CTTT_Lotte!R:R,CTTT_Lotte!O:O)</f>
        <v>46183</v>
      </c>
    </row>
    <row r="540" spans="1:34" ht="25.5" hidden="1" customHeight="1" x14ac:dyDescent="0.2">
      <c r="A540" s="65" t="s">
        <v>10291</v>
      </c>
      <c r="B540" s="65" t="s">
        <v>511</v>
      </c>
      <c r="C540" s="66">
        <v>46128</v>
      </c>
      <c r="D540" s="65" t="s">
        <v>11510</v>
      </c>
      <c r="E540" s="66">
        <v>46128</v>
      </c>
      <c r="F540" s="65" t="s">
        <v>11511</v>
      </c>
      <c r="G540" s="65" t="s">
        <v>11628</v>
      </c>
      <c r="H540" s="91">
        <v>1190660</v>
      </c>
      <c r="I540" s="92">
        <v>0</v>
      </c>
      <c r="J540" s="91">
        <v>95253</v>
      </c>
      <c r="K540" s="91">
        <v>1285913</v>
      </c>
      <c r="L540" s="93" t="s">
        <v>11004</v>
      </c>
      <c r="M540" s="94"/>
      <c r="N540" s="93"/>
      <c r="O540" s="67">
        <f>IF(Table1[[#This Row],[Phân loại]]="Tồn đầu kỳ",Table1[[#This Row],[Tổng giá trị]],0)</f>
        <v>0</v>
      </c>
      <c r="P540" s="93">
        <f>IF(Table1[[#This Row],[Số còn phải thu ĐK]]&lt;&gt;0,0,IF(Table1[[#This Row],[Phân loại]]="Bán hàng",Table1[[#This Row],[Tổng giá trị]],-Table1[[#This Row],[Tổng giá trị]]))</f>
        <v>1285913</v>
      </c>
      <c r="Q540" s="67">
        <f>IF(M540&lt;&gt;"",IF(O540&lt;&gt;0,O540,P540),0)</f>
        <v>0</v>
      </c>
      <c r="R540" s="93">
        <f>Table1[[#This Row],[Số còn phải thu ĐK]]+Table1[[#This Row],[Giá Trị HD sau CK]]-Table1[[#This Row],[Số tiền đã thu]]</f>
        <v>1285913</v>
      </c>
      <c r="S540" s="94">
        <f>IF(Table1[[#This Row],[Ngày hóa đơn]]&lt;&gt;"",Table1[[#This Row],[Ngày hóa đơn]],IF(Table1[[#This Row],[Ngày hạch toán]]&lt;&gt;"",Table1[[#This Row],[Ngày hạch toán]],""))</f>
        <v>46128</v>
      </c>
      <c r="T540" s="95"/>
      <c r="U540" s="94">
        <f>IF(Table1[[#This Row],[Ngày tính CN]]="","",S540+T540)</f>
        <v>46128</v>
      </c>
      <c r="V540" s="67">
        <f ca="1">IF(Table1[[#This Row],[Hạn thanh toán]]="","",IF((U540-NOW())&lt;0,0,(U540-NOW())))</f>
        <v>0</v>
      </c>
      <c r="W540" s="67"/>
      <c r="X540" s="67">
        <f ca="1">IF(OR(U540="",R540=0),"",IF((U540-NOW())&lt;0,-(U540-NOW()),0))</f>
        <v>100.58894247685384</v>
      </c>
      <c r="Y540" s="96" t="str">
        <f ca="1">IF(R540=0,"Đã thanh toán",IF(X540="","",IF(X540&lt;=0,"Chưa đến hạn thanh toán",IF(X540&lt;=30,"Nợ quá hạn 30 ngày",IF(X540&lt;=60,"Nợ quá hạn từ 30 ngày đến 60 ngày",IF(X540&lt;=90,"Nợ quá hạn từ 60 ngày đến 90 ngày",IF(X540&lt;=120,"Nợ quá hạn từ 90 ngày đến 120 ngày","Nợ quá hạn hơn 120 ngày có khả năng mất thanh toán")))))))</f>
        <v>Nợ quá hạn từ 90 ngày đến 120 ngày</v>
      </c>
      <c r="Z540" s="97">
        <f>IF(S540="","",S540)</f>
        <v>46128</v>
      </c>
      <c r="AA540" s="97" t="str">
        <f>IF(M540="","",M540)</f>
        <v/>
      </c>
      <c r="AB540" s="98"/>
      <c r="AC540" s="96"/>
      <c r="AD540" s="96" t="str">
        <f>VLOOKUP($A540,MA_KH!$A:$V,MA_KH!U$1,0)</f>
        <v>LOTTE</v>
      </c>
      <c r="AE540" s="96" t="str">
        <f>VLOOKUP($A540,MA_KH!$A:$V,MA_KH!V$1,0)</f>
        <v>CÔNG TY CỔ PHẦN TRUNG TÂM THƯƠNG MẠI LOTTE VIỆT NAM</v>
      </c>
      <c r="AF540" s="96" t="str">
        <f>VLOOKUP($A540,MA_KH!$A:$V,MA_KH!H$1,0)</f>
        <v>SG023</v>
      </c>
      <c r="AG540" s="96">
        <f>VALUE(Table1[[#This Row],[Số hóa đơn]])</f>
        <v>27885</v>
      </c>
      <c r="AH540" s="94">
        <f>_xlfn.XLOOKUP(Table1[[#This Row],[Column1]],CTTT_Lotte!R:R,CTTT_Lotte!O:O)</f>
        <v>46183</v>
      </c>
    </row>
    <row r="541" spans="1:34" ht="25.5" customHeight="1" x14ac:dyDescent="0.2">
      <c r="A541" s="88" t="s">
        <v>10289</v>
      </c>
      <c r="B541" s="88" t="s">
        <v>752</v>
      </c>
      <c r="C541" s="89">
        <v>46128</v>
      </c>
      <c r="D541" s="88" t="s">
        <v>11709</v>
      </c>
      <c r="E541" s="89">
        <v>46128</v>
      </c>
      <c r="F541" s="88" t="s">
        <v>11694</v>
      </c>
      <c r="G541" s="88" t="s">
        <v>11713</v>
      </c>
      <c r="H541" s="90">
        <v>103081</v>
      </c>
      <c r="I541" s="92">
        <v>0</v>
      </c>
      <c r="J541" s="90">
        <v>10308</v>
      </c>
      <c r="K541" s="90">
        <v>113389</v>
      </c>
      <c r="L541" s="93" t="s">
        <v>11005</v>
      </c>
      <c r="M541" s="94"/>
      <c r="N541" s="93"/>
      <c r="O541" s="67">
        <f>IF(Table1[[#This Row],[Phân loại]]="Tồn đầu kỳ",Table1[[#This Row],[Tổng giá trị]],0)</f>
        <v>0</v>
      </c>
      <c r="P541" s="93">
        <f>IF(Table1[[#This Row],[Số còn phải thu ĐK]]&lt;&gt;0,0,IF(Table1[[#This Row],[Phân loại]]="Bán hàng",Table1[[#This Row],[Tổng giá trị]],-Table1[[#This Row],[Tổng giá trị]]))</f>
        <v>-113389</v>
      </c>
      <c r="Q541" s="67">
        <f t="shared" ref="Q541:Q542" si="291">IF(M541&lt;&gt;"",IF(O541&lt;&gt;0,O541,P541),0)</f>
        <v>0</v>
      </c>
      <c r="R541" s="93">
        <f>Table1[[#This Row],[Số còn phải thu ĐK]]+Table1[[#This Row],[Giá Trị HD sau CK]]-Table1[[#This Row],[Số tiền đã thu]]</f>
        <v>-113389</v>
      </c>
      <c r="S541" s="94">
        <f>IF(Table1[[#This Row],[Ngày hóa đơn]]&lt;&gt;"",Table1[[#This Row],[Ngày hóa đơn]],IF(Table1[[#This Row],[Ngày hạch toán]]&lt;&gt;"",Table1[[#This Row],[Ngày hạch toán]],""))</f>
        <v>46128</v>
      </c>
      <c r="T541" s="95"/>
      <c r="U541" s="94">
        <f>IF(Table1[[#This Row],[Ngày tính CN]]="","",S541+T541)</f>
        <v>46128</v>
      </c>
      <c r="V541" s="67">
        <f ca="1">IF(Table1[[#This Row],[Hạn thanh toán]]="","",IF((U541-NOW())&lt;0,0,(U541-NOW())))</f>
        <v>0</v>
      </c>
      <c r="W541" s="67"/>
      <c r="X541" s="67">
        <f t="shared" ref="X541:X542" ca="1" si="292">IF(OR(U541="",R541=0),"",IF((U541-NOW())&lt;0,-(U541-NOW()),0))</f>
        <v>100.58894247685384</v>
      </c>
      <c r="Y541" s="96" t="str">
        <f t="shared" ref="Y541:Y542" ca="1" si="293">IF(R541=0,"Đã thanh toán",IF(X541="","",IF(X541&lt;=0,"Chưa đến hạn thanh toán",IF(X541&lt;=30,"Nợ quá hạn 30 ngày",IF(X541&lt;=60,"Nợ quá hạn từ 30 ngày đến 60 ngày",IF(X541&lt;=90,"Nợ quá hạn từ 60 ngày đến 90 ngày",IF(X541&lt;=120,"Nợ quá hạn từ 90 ngày đến 120 ngày","Nợ quá hạn hơn 120 ngày có khả năng mất thanh toán")))))))</f>
        <v>Nợ quá hạn từ 90 ngày đến 120 ngày</v>
      </c>
      <c r="Z541" s="97">
        <f t="shared" ref="Z541:Z542" si="294">IF(S541="","",S541)</f>
        <v>46128</v>
      </c>
      <c r="AA541" s="97" t="str">
        <f t="shared" ref="AA541:AA542" si="295">IF(M541="","",M541)</f>
        <v/>
      </c>
      <c r="AB541" s="98"/>
      <c r="AC541" s="96"/>
      <c r="AD541" s="96" t="str">
        <f>VLOOKUP($A541,MA_KH!$A:$V,MA_KH!U$1,0)</f>
        <v>LOTTE</v>
      </c>
      <c r="AE541" s="96" t="str">
        <f>VLOOKUP($A541,MA_KH!$A:$V,MA_KH!V$1,0)</f>
        <v>CÔNG TY CỔ PHẦN TRUNG TÂM THƯƠNG MẠI LOTTE VIỆT NAM</v>
      </c>
      <c r="AF541" s="96" t="str">
        <f>VLOOKUP($A541,MA_KH!$A:$V,MA_KH!H$1,0)</f>
        <v>SG011</v>
      </c>
      <c r="AG541" s="96">
        <f>VALUE(Table1[[#This Row],[Số hóa đơn]])</f>
        <v>4236</v>
      </c>
      <c r="AH541" s="94" t="e">
        <f>_xlfn.XLOOKUP(Table1[[#This Row],[Column1]],CTTT_Lotte!R:R,CTTT_Lotte!O:O)</f>
        <v>#N/A</v>
      </c>
    </row>
    <row r="542" spans="1:34" ht="25.5" customHeight="1" x14ac:dyDescent="0.2">
      <c r="A542" s="65" t="s">
        <v>10289</v>
      </c>
      <c r="B542" s="65" t="s">
        <v>752</v>
      </c>
      <c r="C542" s="66">
        <v>46128</v>
      </c>
      <c r="D542" s="65" t="s">
        <v>11709</v>
      </c>
      <c r="E542" s="66">
        <v>46128</v>
      </c>
      <c r="F542" s="65" t="s">
        <v>11693</v>
      </c>
      <c r="G542" s="65" t="s">
        <v>11712</v>
      </c>
      <c r="H542" s="91">
        <v>343603</v>
      </c>
      <c r="I542" s="92">
        <v>0</v>
      </c>
      <c r="J542" s="91">
        <v>27488</v>
      </c>
      <c r="K542" s="91">
        <v>371091</v>
      </c>
      <c r="L542" s="93" t="s">
        <v>11005</v>
      </c>
      <c r="M542" s="94"/>
      <c r="N542" s="93"/>
      <c r="O542" s="67">
        <f>IF(Table1[[#This Row],[Phân loại]]="Tồn đầu kỳ",Table1[[#This Row],[Tổng giá trị]],0)</f>
        <v>0</v>
      </c>
      <c r="P542" s="93">
        <f>IF(Table1[[#This Row],[Số còn phải thu ĐK]]&lt;&gt;0,0,IF(Table1[[#This Row],[Phân loại]]="Bán hàng",Table1[[#This Row],[Tổng giá trị]],-Table1[[#This Row],[Tổng giá trị]]))</f>
        <v>-371091</v>
      </c>
      <c r="Q542" s="67">
        <f t="shared" si="291"/>
        <v>0</v>
      </c>
      <c r="R542" s="93">
        <f>Table1[[#This Row],[Số còn phải thu ĐK]]+Table1[[#This Row],[Giá Trị HD sau CK]]-Table1[[#This Row],[Số tiền đã thu]]</f>
        <v>-371091</v>
      </c>
      <c r="S542" s="94">
        <f>IF(Table1[[#This Row],[Ngày hóa đơn]]&lt;&gt;"",Table1[[#This Row],[Ngày hóa đơn]],IF(Table1[[#This Row],[Ngày hạch toán]]&lt;&gt;"",Table1[[#This Row],[Ngày hạch toán]],""))</f>
        <v>46128</v>
      </c>
      <c r="T542" s="95"/>
      <c r="U542" s="94">
        <f>IF(Table1[[#This Row],[Ngày tính CN]]="","",S542+T542)</f>
        <v>46128</v>
      </c>
      <c r="V542" s="67">
        <f ca="1">IF(Table1[[#This Row],[Hạn thanh toán]]="","",IF((U542-NOW())&lt;0,0,(U542-NOW())))</f>
        <v>0</v>
      </c>
      <c r="W542" s="67"/>
      <c r="X542" s="67">
        <f t="shared" ca="1" si="292"/>
        <v>100.58894247685384</v>
      </c>
      <c r="Y542" s="96" t="str">
        <f t="shared" ca="1" si="293"/>
        <v>Nợ quá hạn từ 90 ngày đến 120 ngày</v>
      </c>
      <c r="Z542" s="97">
        <f t="shared" si="294"/>
        <v>46128</v>
      </c>
      <c r="AA542" s="97" t="str">
        <f t="shared" si="295"/>
        <v/>
      </c>
      <c r="AB542" s="98"/>
      <c r="AC542" s="96"/>
      <c r="AD542" s="96" t="str">
        <f>VLOOKUP($A542,MA_KH!$A:$V,MA_KH!U$1,0)</f>
        <v>LOTTE</v>
      </c>
      <c r="AE542" s="96" t="str">
        <f>VLOOKUP($A542,MA_KH!$A:$V,MA_KH!V$1,0)</f>
        <v>CÔNG TY CỔ PHẦN TRUNG TÂM THƯƠNG MẠI LOTTE VIỆT NAM</v>
      </c>
      <c r="AF542" s="96" t="str">
        <f>VLOOKUP($A542,MA_KH!$A:$V,MA_KH!H$1,0)</f>
        <v>SG011</v>
      </c>
      <c r="AG542" s="96">
        <f>VALUE(Table1[[#This Row],[Số hóa đơn]])</f>
        <v>3718</v>
      </c>
      <c r="AH542" s="94" t="e">
        <f>_xlfn.XLOOKUP(Table1[[#This Row],[Column1]],CTTT_Lotte!R:R,CTTT_Lotte!O:O)</f>
        <v>#N/A</v>
      </c>
    </row>
    <row r="543" spans="1:34" ht="25.5" hidden="1" customHeight="1" x14ac:dyDescent="0.2">
      <c r="A543" s="65" t="s">
        <v>10301</v>
      </c>
      <c r="B543" s="65" t="s">
        <v>463</v>
      </c>
      <c r="C543" s="66">
        <v>46129</v>
      </c>
      <c r="D543" s="65" t="s">
        <v>11508</v>
      </c>
      <c r="E543" s="66">
        <v>46128</v>
      </c>
      <c r="F543" s="65" t="s">
        <v>11509</v>
      </c>
      <c r="G543" s="65" t="s">
        <v>11627</v>
      </c>
      <c r="H543" s="91">
        <v>1131355</v>
      </c>
      <c r="I543" s="92">
        <v>0</v>
      </c>
      <c r="J543" s="91">
        <v>90508</v>
      </c>
      <c r="K543" s="91">
        <v>1221863</v>
      </c>
      <c r="L543" s="93" t="s">
        <v>11004</v>
      </c>
      <c r="M543" s="94"/>
      <c r="N543" s="93"/>
      <c r="O543" s="67">
        <f>IF(Table1[[#This Row],[Phân loại]]="Tồn đầu kỳ",Table1[[#This Row],[Tổng giá trị]],0)</f>
        <v>0</v>
      </c>
      <c r="P543" s="93">
        <f>IF(Table1[[#This Row],[Số còn phải thu ĐK]]&lt;&gt;0,0,IF(Table1[[#This Row],[Phân loại]]="Bán hàng",Table1[[#This Row],[Tổng giá trị]],-Table1[[#This Row],[Tổng giá trị]]))</f>
        <v>1221863</v>
      </c>
      <c r="Q543" s="67">
        <f t="shared" ref="Q543" si="296">IF(M543&lt;&gt;"",IF(O543&lt;&gt;0,O543,P543),0)</f>
        <v>0</v>
      </c>
      <c r="R543" s="93">
        <f>Table1[[#This Row],[Số còn phải thu ĐK]]+Table1[[#This Row],[Giá Trị HD sau CK]]-Table1[[#This Row],[Số tiền đã thu]]</f>
        <v>1221863</v>
      </c>
      <c r="S543" s="94">
        <f>IF(Table1[[#This Row],[Ngày hóa đơn]]&lt;&gt;"",Table1[[#This Row],[Ngày hóa đơn]],IF(Table1[[#This Row],[Ngày hạch toán]]&lt;&gt;"",Table1[[#This Row],[Ngày hạch toán]],""))</f>
        <v>46128</v>
      </c>
      <c r="T543" s="95"/>
      <c r="U543" s="94">
        <f>IF(Table1[[#This Row],[Ngày tính CN]]="","",S543+T543)</f>
        <v>46128</v>
      </c>
      <c r="V543" s="67">
        <f ca="1">IF(Table1[[#This Row],[Hạn thanh toán]]="","",IF((U543-NOW())&lt;0,0,(U543-NOW())))</f>
        <v>0</v>
      </c>
      <c r="W543" s="67"/>
      <c r="X543" s="67">
        <f t="shared" ref="X543" ca="1" si="297">IF(OR(U543="",R543=0),"",IF((U543-NOW())&lt;0,-(U543-NOW()),0))</f>
        <v>100.58894293981575</v>
      </c>
      <c r="Y543" s="96" t="str">
        <f t="shared" ref="Y543" ca="1" si="298">IF(R543=0,"Đã thanh toán",IF(X543="","",IF(X543&lt;=0,"Chưa đến hạn thanh toán",IF(X543&lt;=30,"Nợ quá hạn 30 ngày",IF(X543&lt;=60,"Nợ quá hạn từ 30 ngày đến 60 ngày",IF(X543&lt;=90,"Nợ quá hạn từ 60 ngày đến 90 ngày",IF(X543&lt;=120,"Nợ quá hạn từ 90 ngày đến 120 ngày","Nợ quá hạn hơn 120 ngày có khả năng mất thanh toán")))))))</f>
        <v>Nợ quá hạn từ 90 ngày đến 120 ngày</v>
      </c>
      <c r="Z543" s="97">
        <f t="shared" ref="Z543" si="299">IF(S543="","",S543)</f>
        <v>46128</v>
      </c>
      <c r="AA543" s="97" t="str">
        <f t="shared" ref="AA543" si="300">IF(M543="","",M543)</f>
        <v/>
      </c>
      <c r="AB543" s="98"/>
      <c r="AC543" s="96"/>
      <c r="AD543" s="96" t="str">
        <f>VLOOKUP($A543,MA_KH!$A:$V,MA_KH!U$1,0)</f>
        <v>LOTTE</v>
      </c>
      <c r="AE543" s="96" t="str">
        <f>VLOOKUP($A543,MA_KH!$A:$V,MA_KH!V$1,0)</f>
        <v>CÔNG TY CỔ PHẦN TRUNG TÂM THƯƠNG MẠI LOTTE VIỆT NAM</v>
      </c>
      <c r="AF543" s="96" t="str">
        <f>VLOOKUP($A543,MA_KH!$A:$V,MA_KH!H$1,0)</f>
        <v>SG002</v>
      </c>
      <c r="AG543" s="96">
        <f>VALUE(Table1[[#This Row],[Số hóa đơn]])</f>
        <v>28122</v>
      </c>
      <c r="AH543" s="94">
        <f>_xlfn.XLOOKUP(Table1[[#This Row],[Column1]],CTTT_Lotte!R:R,CTTT_Lotte!O:O)</f>
        <v>46183</v>
      </c>
    </row>
    <row r="544" spans="1:34" ht="25.5" hidden="1" customHeight="1" x14ac:dyDescent="0.2">
      <c r="A544" s="88" t="s">
        <v>10286</v>
      </c>
      <c r="B544" s="88" t="s">
        <v>616</v>
      </c>
      <c r="C544" s="89">
        <v>46129</v>
      </c>
      <c r="D544" s="88" t="s">
        <v>11506</v>
      </c>
      <c r="E544" s="89">
        <v>46129</v>
      </c>
      <c r="F544" s="88" t="s">
        <v>11507</v>
      </c>
      <c r="G544" s="88" t="s">
        <v>11626</v>
      </c>
      <c r="H544" s="90">
        <v>1190660</v>
      </c>
      <c r="I544" s="92">
        <v>0</v>
      </c>
      <c r="J544" s="90">
        <v>95253</v>
      </c>
      <c r="K544" s="90">
        <v>1285913</v>
      </c>
      <c r="L544" s="93" t="s">
        <v>11004</v>
      </c>
      <c r="M544" s="94"/>
      <c r="N544" s="93"/>
      <c r="O544" s="67">
        <f>IF(Table1[[#This Row],[Phân loại]]="Tồn đầu kỳ",Table1[[#This Row],[Tổng giá trị]],0)</f>
        <v>0</v>
      </c>
      <c r="P544" s="93">
        <f>IF(Table1[[#This Row],[Số còn phải thu ĐK]]&lt;&gt;0,0,IF(Table1[[#This Row],[Phân loại]]="Bán hàng",Table1[[#This Row],[Tổng giá trị]],-Table1[[#This Row],[Tổng giá trị]]))</f>
        <v>1285913</v>
      </c>
      <c r="Q544" s="67">
        <f t="shared" ref="Q544:Q545" si="301">IF(M544&lt;&gt;"",IF(O544&lt;&gt;0,O544,P544),0)</f>
        <v>0</v>
      </c>
      <c r="R544" s="93">
        <f>Table1[[#This Row],[Số còn phải thu ĐK]]+Table1[[#This Row],[Giá Trị HD sau CK]]-Table1[[#This Row],[Số tiền đã thu]]</f>
        <v>1285913</v>
      </c>
      <c r="S544" s="94">
        <f>IF(Table1[[#This Row],[Ngày hóa đơn]]&lt;&gt;"",Table1[[#This Row],[Ngày hóa đơn]],IF(Table1[[#This Row],[Ngày hạch toán]]&lt;&gt;"",Table1[[#This Row],[Ngày hạch toán]],""))</f>
        <v>46129</v>
      </c>
      <c r="T544" s="95"/>
      <c r="U544" s="94">
        <f>IF(Table1[[#This Row],[Ngày tính CN]]="","",S544+T544)</f>
        <v>46129</v>
      </c>
      <c r="V544" s="67">
        <f ca="1">IF(Table1[[#This Row],[Hạn thanh toán]]="","",IF((U544-NOW())&lt;0,0,(U544-NOW())))</f>
        <v>0</v>
      </c>
      <c r="W544" s="67"/>
      <c r="X544" s="67">
        <f t="shared" ref="X544:X545" ca="1" si="302">IF(OR(U544="",R544=0),"",IF((U544-NOW())&lt;0,-(U544-NOW()),0))</f>
        <v>99.588942476853845</v>
      </c>
      <c r="Y544" s="96" t="str">
        <f t="shared" ref="Y544:Y545" ca="1" si="303">IF(R544=0,"Đã thanh toán",IF(X544="","",IF(X544&lt;=0,"Chưa đến hạn thanh toán",IF(X544&lt;=30,"Nợ quá hạn 30 ngày",IF(X544&lt;=60,"Nợ quá hạn từ 30 ngày đến 60 ngày",IF(X544&lt;=90,"Nợ quá hạn từ 60 ngày đến 90 ngày",IF(X544&lt;=120,"Nợ quá hạn từ 90 ngày đến 120 ngày","Nợ quá hạn hơn 120 ngày có khả năng mất thanh toán")))))))</f>
        <v>Nợ quá hạn từ 90 ngày đến 120 ngày</v>
      </c>
      <c r="Z544" s="97">
        <f t="shared" ref="Z544:Z545" si="304">IF(S544="","",S544)</f>
        <v>46129</v>
      </c>
      <c r="AA544" s="97" t="str">
        <f t="shared" ref="AA544:AA545" si="305">IF(M544="","",M544)</f>
        <v/>
      </c>
      <c r="AB544" s="98"/>
      <c r="AC544" s="96"/>
      <c r="AD544" s="96" t="str">
        <f>VLOOKUP($A544,MA_KH!$A:$V,MA_KH!U$1,0)</f>
        <v>LOTTE</v>
      </c>
      <c r="AE544" s="96" t="str">
        <f>VLOOKUP($A544,MA_KH!$A:$V,MA_KH!V$1,0)</f>
        <v>CÔNG TY CỔ PHẦN TRUNG TÂM THƯƠNG MẠI LOTTE VIỆT NAM</v>
      </c>
      <c r="AF544" s="96" t="str">
        <f>VLOOKUP($A544,MA_KH!$A:$V,MA_KH!H$1,0)</f>
        <v>SG002</v>
      </c>
      <c r="AG544" s="96">
        <f>VALUE(Table1[[#This Row],[Số hóa đơn]])</f>
        <v>28165</v>
      </c>
      <c r="AH544" s="94">
        <f>_xlfn.XLOOKUP(Table1[[#This Row],[Column1]],CTTT_Lotte!R:R,CTTT_Lotte!O:O)</f>
        <v>46183</v>
      </c>
    </row>
    <row r="545" spans="1:34" ht="25.5" hidden="1" customHeight="1" x14ac:dyDescent="0.2">
      <c r="A545" s="65" t="s">
        <v>10286</v>
      </c>
      <c r="B545" s="65" t="s">
        <v>616</v>
      </c>
      <c r="C545" s="66">
        <v>46129</v>
      </c>
      <c r="D545" s="65" t="s">
        <v>11504</v>
      </c>
      <c r="E545" s="66">
        <v>46129</v>
      </c>
      <c r="F545" s="65" t="s">
        <v>11505</v>
      </c>
      <c r="G545" s="65" t="s">
        <v>11625</v>
      </c>
      <c r="H545" s="91">
        <v>1178385</v>
      </c>
      <c r="I545" s="92">
        <v>0</v>
      </c>
      <c r="J545" s="91">
        <v>94271</v>
      </c>
      <c r="K545" s="91">
        <v>1272656</v>
      </c>
      <c r="L545" s="93" t="s">
        <v>11004</v>
      </c>
      <c r="M545" s="94"/>
      <c r="N545" s="93"/>
      <c r="O545" s="67">
        <f>IF(Table1[[#This Row],[Phân loại]]="Tồn đầu kỳ",Table1[[#This Row],[Tổng giá trị]],0)</f>
        <v>0</v>
      </c>
      <c r="P545" s="93">
        <f>IF(Table1[[#This Row],[Số còn phải thu ĐK]]&lt;&gt;0,0,IF(Table1[[#This Row],[Phân loại]]="Bán hàng",Table1[[#This Row],[Tổng giá trị]],-Table1[[#This Row],[Tổng giá trị]]))</f>
        <v>1272656</v>
      </c>
      <c r="Q545" s="67">
        <f t="shared" si="301"/>
        <v>0</v>
      </c>
      <c r="R545" s="93">
        <f>Table1[[#This Row],[Số còn phải thu ĐK]]+Table1[[#This Row],[Giá Trị HD sau CK]]-Table1[[#This Row],[Số tiền đã thu]]</f>
        <v>1272656</v>
      </c>
      <c r="S545" s="94">
        <f>IF(Table1[[#This Row],[Ngày hóa đơn]]&lt;&gt;"",Table1[[#This Row],[Ngày hóa đơn]],IF(Table1[[#This Row],[Ngày hạch toán]]&lt;&gt;"",Table1[[#This Row],[Ngày hạch toán]],""))</f>
        <v>46129</v>
      </c>
      <c r="T545" s="95"/>
      <c r="U545" s="94">
        <f>IF(Table1[[#This Row],[Ngày tính CN]]="","",S545+T545)</f>
        <v>46129</v>
      </c>
      <c r="V545" s="67">
        <f ca="1">IF(Table1[[#This Row],[Hạn thanh toán]]="","",IF((U545-NOW())&lt;0,0,(U545-NOW())))</f>
        <v>0</v>
      </c>
      <c r="W545" s="67"/>
      <c r="X545" s="67">
        <f t="shared" ca="1" si="302"/>
        <v>99.588942939815752</v>
      </c>
      <c r="Y545" s="96" t="str">
        <f t="shared" ca="1" si="303"/>
        <v>Nợ quá hạn từ 90 ngày đến 120 ngày</v>
      </c>
      <c r="Z545" s="97">
        <f t="shared" si="304"/>
        <v>46129</v>
      </c>
      <c r="AA545" s="97" t="str">
        <f t="shared" si="305"/>
        <v/>
      </c>
      <c r="AB545" s="98"/>
      <c r="AC545" s="96"/>
      <c r="AD545" s="96" t="str">
        <f>VLOOKUP($A545,MA_KH!$A:$V,MA_KH!U$1,0)</f>
        <v>LOTTE</v>
      </c>
      <c r="AE545" s="96" t="str">
        <f>VLOOKUP($A545,MA_KH!$A:$V,MA_KH!V$1,0)</f>
        <v>CÔNG TY CỔ PHẦN TRUNG TÂM THƯƠNG MẠI LOTTE VIỆT NAM</v>
      </c>
      <c r="AF545" s="96" t="str">
        <f>VLOOKUP($A545,MA_KH!$A:$V,MA_KH!H$1,0)</f>
        <v>SG002</v>
      </c>
      <c r="AG545" s="96">
        <f>VALUE(Table1[[#This Row],[Số hóa đơn]])</f>
        <v>28166</v>
      </c>
      <c r="AH545" s="94">
        <f>_xlfn.XLOOKUP(Table1[[#This Row],[Column1]],CTTT_Lotte!R:R,CTTT_Lotte!O:O)</f>
        <v>46183</v>
      </c>
    </row>
    <row r="546" spans="1:34" ht="25.5" hidden="1" customHeight="1" x14ac:dyDescent="0.2">
      <c r="A546" s="65" t="s">
        <v>10297</v>
      </c>
      <c r="B546" s="65" t="s">
        <v>439</v>
      </c>
      <c r="C546" s="66">
        <v>46129</v>
      </c>
      <c r="D546" s="65" t="s">
        <v>11502</v>
      </c>
      <c r="E546" s="66">
        <v>46129</v>
      </c>
      <c r="F546" s="65" t="s">
        <v>11503</v>
      </c>
      <c r="G546" s="65" t="s">
        <v>11624</v>
      </c>
      <c r="H546" s="91">
        <v>2332220</v>
      </c>
      <c r="I546" s="92">
        <v>0</v>
      </c>
      <c r="J546" s="91">
        <v>186578</v>
      </c>
      <c r="K546" s="91">
        <v>2518798</v>
      </c>
      <c r="L546" s="93" t="s">
        <v>11004</v>
      </c>
      <c r="M546" s="94"/>
      <c r="N546" s="93"/>
      <c r="O546" s="67">
        <f>IF(Table1[[#This Row],[Phân loại]]="Tồn đầu kỳ",Table1[[#This Row],[Tổng giá trị]],0)</f>
        <v>0</v>
      </c>
      <c r="P546" s="93">
        <f>IF(Table1[[#This Row],[Số còn phải thu ĐK]]&lt;&gt;0,0,IF(Table1[[#This Row],[Phân loại]]="Bán hàng",Table1[[#This Row],[Tổng giá trị]],-Table1[[#This Row],[Tổng giá trị]]))</f>
        <v>2518798</v>
      </c>
      <c r="Q546" s="67">
        <f>IF(M546&lt;&gt;"",IF(O546&lt;&gt;0,O546,P546),0)</f>
        <v>0</v>
      </c>
      <c r="R546" s="93">
        <f>Table1[[#This Row],[Số còn phải thu ĐK]]+Table1[[#This Row],[Giá Trị HD sau CK]]-Table1[[#This Row],[Số tiền đã thu]]</f>
        <v>2518798</v>
      </c>
      <c r="S546" s="94">
        <f>IF(Table1[[#This Row],[Ngày hóa đơn]]&lt;&gt;"",Table1[[#This Row],[Ngày hóa đơn]],IF(Table1[[#This Row],[Ngày hạch toán]]&lt;&gt;"",Table1[[#This Row],[Ngày hạch toán]],""))</f>
        <v>46129</v>
      </c>
      <c r="T546" s="95"/>
      <c r="U546" s="94">
        <f>IF(Table1[[#This Row],[Ngày tính CN]]="","",S546+T546)</f>
        <v>46129</v>
      </c>
      <c r="V546" s="67">
        <f ca="1">IF(Table1[[#This Row],[Hạn thanh toán]]="","",IF((U546-NOW())&lt;0,0,(U546-NOW())))</f>
        <v>0</v>
      </c>
      <c r="W546" s="67"/>
      <c r="X546" s="67">
        <f ca="1">IF(OR(U546="",R546=0),"",IF((U546-NOW())&lt;0,-(U546-NOW()),0))</f>
        <v>99.588942476853845</v>
      </c>
      <c r="Y546" s="96" t="str">
        <f ca="1">IF(R546=0,"Đã thanh toán",IF(X546="","",IF(X546&lt;=0,"Chưa đến hạn thanh toán",IF(X546&lt;=30,"Nợ quá hạn 30 ngày",IF(X546&lt;=60,"Nợ quá hạn từ 30 ngày đến 60 ngày",IF(X546&lt;=90,"Nợ quá hạn từ 60 ngày đến 90 ngày",IF(X546&lt;=120,"Nợ quá hạn từ 90 ngày đến 120 ngày","Nợ quá hạn hơn 120 ngày có khả năng mất thanh toán")))))))</f>
        <v>Nợ quá hạn từ 90 ngày đến 120 ngày</v>
      </c>
      <c r="Z546" s="97">
        <f>IF(S546="","",S546)</f>
        <v>46129</v>
      </c>
      <c r="AA546" s="97" t="str">
        <f>IF(M546="","",M546)</f>
        <v/>
      </c>
      <c r="AB546" s="98"/>
      <c r="AC546" s="96"/>
      <c r="AD546" s="96" t="str">
        <f>VLOOKUP($A546,MA_KH!$A:$V,MA_KH!U$1,0)</f>
        <v>LOTTE</v>
      </c>
      <c r="AE546" s="96" t="str">
        <f>VLOOKUP($A546,MA_KH!$A:$V,MA_KH!V$1,0)</f>
        <v>CÔNG TY CỔ PHẦN TRUNG TÂM THƯƠNG MẠI LOTTE VIỆT NAM</v>
      </c>
      <c r="AF546" s="96" t="str">
        <f>VLOOKUP($A546,MA_KH!$A:$V,MA_KH!H$1,0)</f>
        <v>HN008</v>
      </c>
      <c r="AG546" s="96">
        <f>VALUE(Table1[[#This Row],[Số hóa đơn]])</f>
        <v>28183</v>
      </c>
      <c r="AH546" s="94">
        <f>_xlfn.XLOOKUP(Table1[[#This Row],[Column1]],CTTT_Lotte!R:R,CTTT_Lotte!O:O)</f>
        <v>46183</v>
      </c>
    </row>
    <row r="547" spans="1:34" ht="25.5" customHeight="1" x14ac:dyDescent="0.2">
      <c r="A547" s="88" t="s">
        <v>10287</v>
      </c>
      <c r="B547" s="88" t="s">
        <v>612</v>
      </c>
      <c r="C547" s="89">
        <v>46129</v>
      </c>
      <c r="D547" s="88" t="s">
        <v>11700</v>
      </c>
      <c r="E547" s="89">
        <v>46129</v>
      </c>
      <c r="F547" s="88" t="s">
        <v>11695</v>
      </c>
      <c r="G547" s="88" t="s">
        <v>11713</v>
      </c>
      <c r="H547" s="90">
        <v>101420</v>
      </c>
      <c r="I547" s="92">
        <v>0</v>
      </c>
      <c r="J547" s="90">
        <v>10142</v>
      </c>
      <c r="K547" s="90">
        <v>111562</v>
      </c>
      <c r="L547" s="93" t="s">
        <v>11005</v>
      </c>
      <c r="M547" s="94"/>
      <c r="N547" s="93"/>
      <c r="O547" s="67">
        <f>IF(Table1[[#This Row],[Phân loại]]="Tồn đầu kỳ",Table1[[#This Row],[Tổng giá trị]],0)</f>
        <v>0</v>
      </c>
      <c r="P547" s="93">
        <f>IF(Table1[[#This Row],[Số còn phải thu ĐK]]&lt;&gt;0,0,IF(Table1[[#This Row],[Phân loại]]="Bán hàng",Table1[[#This Row],[Tổng giá trị]],-Table1[[#This Row],[Tổng giá trị]]))</f>
        <v>-111562</v>
      </c>
      <c r="Q547" s="67">
        <f t="shared" ref="Q547:Q548" si="306">IF(M547&lt;&gt;"",IF(O547&lt;&gt;0,O547,P547),0)</f>
        <v>0</v>
      </c>
      <c r="R547" s="93">
        <f>Table1[[#This Row],[Số còn phải thu ĐK]]+Table1[[#This Row],[Giá Trị HD sau CK]]-Table1[[#This Row],[Số tiền đã thu]]</f>
        <v>-111562</v>
      </c>
      <c r="S547" s="94">
        <f>IF(Table1[[#This Row],[Ngày hóa đơn]]&lt;&gt;"",Table1[[#This Row],[Ngày hóa đơn]],IF(Table1[[#This Row],[Ngày hạch toán]]&lt;&gt;"",Table1[[#This Row],[Ngày hạch toán]],""))</f>
        <v>46129</v>
      </c>
      <c r="T547" s="95"/>
      <c r="U547" s="94">
        <f>IF(Table1[[#This Row],[Ngày tính CN]]="","",S547+T547)</f>
        <v>46129</v>
      </c>
      <c r="V547" s="67">
        <f ca="1">IF(Table1[[#This Row],[Hạn thanh toán]]="","",IF((U547-NOW())&lt;0,0,(U547-NOW())))</f>
        <v>0</v>
      </c>
      <c r="W547" s="67"/>
      <c r="X547" s="67">
        <f t="shared" ref="X547:X548" ca="1" si="307">IF(OR(U547="",R547=0),"",IF((U547-NOW())&lt;0,-(U547-NOW()),0))</f>
        <v>99.588942476853845</v>
      </c>
      <c r="Y547" s="96" t="str">
        <f t="shared" ref="Y547:Y548" ca="1" si="308">IF(R547=0,"Đã thanh toán",IF(X547="","",IF(X547&lt;=0,"Chưa đến hạn thanh toán",IF(X547&lt;=30,"Nợ quá hạn 30 ngày",IF(X547&lt;=60,"Nợ quá hạn từ 30 ngày đến 60 ngày",IF(X547&lt;=90,"Nợ quá hạn từ 60 ngày đến 90 ngày",IF(X547&lt;=120,"Nợ quá hạn từ 90 ngày đến 120 ngày","Nợ quá hạn hơn 120 ngày có khả năng mất thanh toán")))))))</f>
        <v>Nợ quá hạn từ 90 ngày đến 120 ngày</v>
      </c>
      <c r="Z547" s="97">
        <f t="shared" ref="Z547:Z548" si="309">IF(S547="","",S547)</f>
        <v>46129</v>
      </c>
      <c r="AA547" s="97" t="str">
        <f t="shared" ref="AA547:AA548" si="310">IF(M547="","",M547)</f>
        <v/>
      </c>
      <c r="AB547" s="98"/>
      <c r="AC547" s="96"/>
      <c r="AD547" s="96" t="str">
        <f>VLOOKUP($A547,MA_KH!$A:$V,MA_KH!U$1,0)</f>
        <v>LOTTE</v>
      </c>
      <c r="AE547" s="96" t="str">
        <f>VLOOKUP($A547,MA_KH!$A:$V,MA_KH!V$1,0)</f>
        <v>CÔNG TY CỔ PHẦN TRUNG TÂM THƯƠNG MẠI LOTTE VIỆT NAM</v>
      </c>
      <c r="AF547" s="96" t="str">
        <f>VLOOKUP($A547,MA_KH!$A:$V,MA_KH!H$1,0)</f>
        <v>SG011</v>
      </c>
      <c r="AG547" s="96">
        <f>VALUE(Table1[[#This Row],[Số hóa đơn]])</f>
        <v>3984</v>
      </c>
      <c r="AH547" s="94" t="e">
        <f>_xlfn.XLOOKUP(Table1[[#This Row],[Column1]],CTTT_Lotte!R:R,CTTT_Lotte!O:O)</f>
        <v>#N/A</v>
      </c>
    </row>
    <row r="548" spans="1:34" ht="25.5" customHeight="1" x14ac:dyDescent="0.2">
      <c r="A548" s="65" t="s">
        <v>10287</v>
      </c>
      <c r="B548" s="65" t="s">
        <v>612</v>
      </c>
      <c r="C548" s="66">
        <v>46129</v>
      </c>
      <c r="D548" s="65" t="s">
        <v>11700</v>
      </c>
      <c r="E548" s="66">
        <v>46120</v>
      </c>
      <c r="F548" s="65" t="s">
        <v>11672</v>
      </c>
      <c r="G548" s="65" t="s">
        <v>11712</v>
      </c>
      <c r="H548" s="91">
        <v>338066</v>
      </c>
      <c r="I548" s="92">
        <v>0</v>
      </c>
      <c r="J548" s="91">
        <v>27045</v>
      </c>
      <c r="K548" s="91">
        <v>365111</v>
      </c>
      <c r="L548" s="93" t="s">
        <v>11005</v>
      </c>
      <c r="M548" s="94"/>
      <c r="N548" s="93"/>
      <c r="O548" s="67">
        <f>IF(Table1[[#This Row],[Phân loại]]="Tồn đầu kỳ",Table1[[#This Row],[Tổng giá trị]],0)</f>
        <v>0</v>
      </c>
      <c r="P548" s="93">
        <f>IF(Table1[[#This Row],[Số còn phải thu ĐK]]&lt;&gt;0,0,IF(Table1[[#This Row],[Phân loại]]="Bán hàng",Table1[[#This Row],[Tổng giá trị]],-Table1[[#This Row],[Tổng giá trị]]))</f>
        <v>-365111</v>
      </c>
      <c r="Q548" s="67">
        <f t="shared" si="306"/>
        <v>0</v>
      </c>
      <c r="R548" s="93">
        <f>Table1[[#This Row],[Số còn phải thu ĐK]]+Table1[[#This Row],[Giá Trị HD sau CK]]-Table1[[#This Row],[Số tiền đã thu]]</f>
        <v>-365111</v>
      </c>
      <c r="S548" s="94">
        <f>IF(Table1[[#This Row],[Ngày hóa đơn]]&lt;&gt;"",Table1[[#This Row],[Ngày hóa đơn]],IF(Table1[[#This Row],[Ngày hạch toán]]&lt;&gt;"",Table1[[#This Row],[Ngày hạch toán]],""))</f>
        <v>46120</v>
      </c>
      <c r="T548" s="95"/>
      <c r="U548" s="94">
        <f>IF(Table1[[#This Row],[Ngày tính CN]]="","",S548+T548)</f>
        <v>46120</v>
      </c>
      <c r="V548" s="67">
        <f ca="1">IF(Table1[[#This Row],[Hạn thanh toán]]="","",IF((U548-NOW())&lt;0,0,(U548-NOW())))</f>
        <v>0</v>
      </c>
      <c r="W548" s="67"/>
      <c r="X548" s="67">
        <f t="shared" ca="1" si="307"/>
        <v>108.58894282407709</v>
      </c>
      <c r="Y548" s="96" t="str">
        <f t="shared" ca="1" si="308"/>
        <v>Nợ quá hạn từ 90 ngày đến 120 ngày</v>
      </c>
      <c r="Z548" s="97">
        <f t="shared" si="309"/>
        <v>46120</v>
      </c>
      <c r="AA548" s="97" t="str">
        <f t="shared" si="310"/>
        <v/>
      </c>
      <c r="AB548" s="98"/>
      <c r="AC548" s="96"/>
      <c r="AD548" s="96" t="str">
        <f>VLOOKUP($A548,MA_KH!$A:$V,MA_KH!U$1,0)</f>
        <v>LOTTE</v>
      </c>
      <c r="AE548" s="96" t="str">
        <f>VLOOKUP($A548,MA_KH!$A:$V,MA_KH!V$1,0)</f>
        <v>CÔNG TY CỔ PHẦN TRUNG TÂM THƯƠNG MẠI LOTTE VIỆT NAM</v>
      </c>
      <c r="AF548" s="96" t="str">
        <f>VLOOKUP($A548,MA_KH!$A:$V,MA_KH!H$1,0)</f>
        <v>SG011</v>
      </c>
      <c r="AG548" s="96">
        <f>VALUE(Table1[[#This Row],[Số hóa đơn]])</f>
        <v>3509</v>
      </c>
      <c r="AH548" s="94" t="e">
        <f>_xlfn.XLOOKUP(Table1[[#This Row],[Column1]],CTTT_Lotte!R:R,CTTT_Lotte!O:O)</f>
        <v>#N/A</v>
      </c>
    </row>
    <row r="549" spans="1:34" ht="25.5" hidden="1" customHeight="1" x14ac:dyDescent="0.2">
      <c r="A549" s="88" t="s">
        <v>10293</v>
      </c>
      <c r="B549" s="88" t="s">
        <v>621</v>
      </c>
      <c r="C549" s="89">
        <v>46130</v>
      </c>
      <c r="D549" s="88" t="s">
        <v>11500</v>
      </c>
      <c r="E549" s="89">
        <v>46130</v>
      </c>
      <c r="F549" s="88" t="s">
        <v>11501</v>
      </c>
      <c r="G549" s="88" t="s">
        <v>11623</v>
      </c>
      <c r="H549" s="90">
        <v>1667380</v>
      </c>
      <c r="I549" s="92">
        <v>0</v>
      </c>
      <c r="J549" s="90">
        <v>133390</v>
      </c>
      <c r="K549" s="90">
        <v>1800770</v>
      </c>
      <c r="L549" s="93" t="s">
        <v>11004</v>
      </c>
      <c r="M549" s="94"/>
      <c r="N549" s="93"/>
      <c r="O549" s="67">
        <f>IF(Table1[[#This Row],[Phân loại]]="Tồn đầu kỳ",Table1[[#This Row],[Tổng giá trị]],0)</f>
        <v>0</v>
      </c>
      <c r="P549" s="93">
        <f>IF(Table1[[#This Row],[Số còn phải thu ĐK]]&lt;&gt;0,0,IF(Table1[[#This Row],[Phân loại]]="Bán hàng",Table1[[#This Row],[Tổng giá trị]],-Table1[[#This Row],[Tổng giá trị]]))</f>
        <v>1800770</v>
      </c>
      <c r="Q549" s="67">
        <f t="shared" ref="Q549:Q550" si="311">IF(M549&lt;&gt;"",IF(O549&lt;&gt;0,O549,P549),0)</f>
        <v>0</v>
      </c>
      <c r="R549" s="93">
        <f>Table1[[#This Row],[Số còn phải thu ĐK]]+Table1[[#This Row],[Giá Trị HD sau CK]]-Table1[[#This Row],[Số tiền đã thu]]</f>
        <v>1800770</v>
      </c>
      <c r="S549" s="94">
        <f>IF(Table1[[#This Row],[Ngày hóa đơn]]&lt;&gt;"",Table1[[#This Row],[Ngày hóa đơn]],IF(Table1[[#This Row],[Ngày hạch toán]]&lt;&gt;"",Table1[[#This Row],[Ngày hạch toán]],""))</f>
        <v>46130</v>
      </c>
      <c r="T549" s="95"/>
      <c r="U549" s="94">
        <f>IF(Table1[[#This Row],[Ngày tính CN]]="","",S549+T549)</f>
        <v>46130</v>
      </c>
      <c r="V549" s="67">
        <f ca="1">IF(Table1[[#This Row],[Hạn thanh toán]]="","",IF((U549-NOW())&lt;0,0,(U549-NOW())))</f>
        <v>0</v>
      </c>
      <c r="W549" s="67"/>
      <c r="X549" s="67">
        <f t="shared" ref="X549:X550" ca="1" si="312">IF(OR(U549="",R549=0),"",IF((U549-NOW())&lt;0,-(U549-NOW()),0))</f>
        <v>98.588942476853845</v>
      </c>
      <c r="Y549" s="96" t="str">
        <f t="shared" ref="Y549:Y550" ca="1" si="313">IF(R549=0,"Đã thanh toán",IF(X549="","",IF(X549&lt;=0,"Chưa đến hạn thanh toán",IF(X549&lt;=30,"Nợ quá hạn 30 ngày",IF(X549&lt;=60,"Nợ quá hạn từ 30 ngày đến 60 ngày",IF(X549&lt;=90,"Nợ quá hạn từ 60 ngày đến 90 ngày",IF(X549&lt;=120,"Nợ quá hạn từ 90 ngày đến 120 ngày","Nợ quá hạn hơn 120 ngày có khả năng mất thanh toán")))))))</f>
        <v>Nợ quá hạn từ 90 ngày đến 120 ngày</v>
      </c>
      <c r="Z549" s="97">
        <f t="shared" ref="Z549:Z550" si="314">IF(S549="","",S549)</f>
        <v>46130</v>
      </c>
      <c r="AA549" s="97" t="str">
        <f t="shared" ref="AA549:AA550" si="315">IF(M549="","",M549)</f>
        <v/>
      </c>
      <c r="AB549" s="98"/>
      <c r="AC549" s="96"/>
      <c r="AD549" s="96" t="str">
        <f>VLOOKUP($A549,MA_KH!$A:$V,MA_KH!U$1,0)</f>
        <v>LOTTE</v>
      </c>
      <c r="AE549" s="96" t="str">
        <f>VLOOKUP($A549,MA_KH!$A:$V,MA_KH!V$1,0)</f>
        <v>CÔNG TY CỔ PHẦN TRUNG TÂM THƯƠNG MẠI LOTTE VIỆT NAM</v>
      </c>
      <c r="AF549" s="96" t="str">
        <f>VLOOKUP($A549,MA_KH!$A:$V,MA_KH!H$1,0)</f>
        <v>SG009</v>
      </c>
      <c r="AG549" s="96">
        <f>VALUE(Table1[[#This Row],[Số hóa đơn]])</f>
        <v>28228</v>
      </c>
      <c r="AH549" s="94">
        <f>_xlfn.XLOOKUP(Table1[[#This Row],[Column1]],CTTT_Lotte!R:R,CTTT_Lotte!O:O)</f>
        <v>46183</v>
      </c>
    </row>
    <row r="550" spans="1:34" ht="25.5" hidden="1" customHeight="1" x14ac:dyDescent="0.2">
      <c r="A550" s="65" t="s">
        <v>10293</v>
      </c>
      <c r="B550" s="65" t="s">
        <v>621</v>
      </c>
      <c r="C550" s="66">
        <v>46130</v>
      </c>
      <c r="D550" s="65" t="s">
        <v>11498</v>
      </c>
      <c r="E550" s="66">
        <v>46130</v>
      </c>
      <c r="F550" s="65" t="s">
        <v>11499</v>
      </c>
      <c r="G550" s="65" t="s">
        <v>11622</v>
      </c>
      <c r="H550" s="91">
        <v>1131355</v>
      </c>
      <c r="I550" s="92">
        <v>0</v>
      </c>
      <c r="J550" s="91">
        <v>90508</v>
      </c>
      <c r="K550" s="91">
        <v>1221863</v>
      </c>
      <c r="L550" s="93" t="s">
        <v>11004</v>
      </c>
      <c r="M550" s="94"/>
      <c r="N550" s="93"/>
      <c r="O550" s="67">
        <f>IF(Table1[[#This Row],[Phân loại]]="Tồn đầu kỳ",Table1[[#This Row],[Tổng giá trị]],0)</f>
        <v>0</v>
      </c>
      <c r="P550" s="93">
        <f>IF(Table1[[#This Row],[Số còn phải thu ĐK]]&lt;&gt;0,0,IF(Table1[[#This Row],[Phân loại]]="Bán hàng",Table1[[#This Row],[Tổng giá trị]],-Table1[[#This Row],[Tổng giá trị]]))</f>
        <v>1221863</v>
      </c>
      <c r="Q550" s="67">
        <f t="shared" si="311"/>
        <v>0</v>
      </c>
      <c r="R550" s="93">
        <f>Table1[[#This Row],[Số còn phải thu ĐK]]+Table1[[#This Row],[Giá Trị HD sau CK]]-Table1[[#This Row],[Số tiền đã thu]]</f>
        <v>1221863</v>
      </c>
      <c r="S550" s="94">
        <f>IF(Table1[[#This Row],[Ngày hóa đơn]]&lt;&gt;"",Table1[[#This Row],[Ngày hóa đơn]],IF(Table1[[#This Row],[Ngày hạch toán]]&lt;&gt;"",Table1[[#This Row],[Ngày hạch toán]],""))</f>
        <v>46130</v>
      </c>
      <c r="T550" s="95"/>
      <c r="U550" s="94">
        <f>IF(Table1[[#This Row],[Ngày tính CN]]="","",S550+T550)</f>
        <v>46130</v>
      </c>
      <c r="V550" s="67">
        <f ca="1">IF(Table1[[#This Row],[Hạn thanh toán]]="","",IF((U550-NOW())&lt;0,0,(U550-NOW())))</f>
        <v>0</v>
      </c>
      <c r="W550" s="67"/>
      <c r="X550" s="67">
        <f t="shared" ca="1" si="312"/>
        <v>98.588942476853845</v>
      </c>
      <c r="Y550" s="96" t="str">
        <f t="shared" ca="1" si="313"/>
        <v>Nợ quá hạn từ 90 ngày đến 120 ngày</v>
      </c>
      <c r="Z550" s="97">
        <f t="shared" si="314"/>
        <v>46130</v>
      </c>
      <c r="AA550" s="97" t="str">
        <f t="shared" si="315"/>
        <v/>
      </c>
      <c r="AB550" s="98"/>
      <c r="AC550" s="96"/>
      <c r="AD550" s="96" t="str">
        <f>VLOOKUP($A550,MA_KH!$A:$V,MA_KH!U$1,0)</f>
        <v>LOTTE</v>
      </c>
      <c r="AE550" s="96" t="str">
        <f>VLOOKUP($A550,MA_KH!$A:$V,MA_KH!V$1,0)</f>
        <v>CÔNG TY CỔ PHẦN TRUNG TÂM THƯƠNG MẠI LOTTE VIỆT NAM</v>
      </c>
      <c r="AF550" s="96" t="str">
        <f>VLOOKUP($A550,MA_KH!$A:$V,MA_KH!H$1,0)</f>
        <v>SG009</v>
      </c>
      <c r="AG550" s="96">
        <f>VALUE(Table1[[#This Row],[Số hóa đơn]])</f>
        <v>28229</v>
      </c>
      <c r="AH550" s="94">
        <f>_xlfn.XLOOKUP(Table1[[#This Row],[Column1]],CTTT_Lotte!R:R,CTTT_Lotte!O:O)</f>
        <v>46183</v>
      </c>
    </row>
    <row r="551" spans="1:34" ht="25.5" hidden="1" customHeight="1" x14ac:dyDescent="0.2">
      <c r="A551" s="65" t="s">
        <v>10291</v>
      </c>
      <c r="B551" s="65" t="s">
        <v>511</v>
      </c>
      <c r="C551" s="66">
        <v>46130</v>
      </c>
      <c r="D551" s="65" t="s">
        <v>11496</v>
      </c>
      <c r="E551" s="66">
        <v>46130</v>
      </c>
      <c r="F551" s="65" t="s">
        <v>11497</v>
      </c>
      <c r="G551" s="65" t="s">
        <v>11621</v>
      </c>
      <c r="H551" s="91">
        <v>1131355</v>
      </c>
      <c r="I551" s="92">
        <v>0</v>
      </c>
      <c r="J551" s="91">
        <v>90508</v>
      </c>
      <c r="K551" s="91">
        <v>1221863</v>
      </c>
      <c r="L551" s="93" t="s">
        <v>11004</v>
      </c>
      <c r="M551" s="94"/>
      <c r="N551" s="93"/>
      <c r="O551" s="67">
        <f>IF(Table1[[#This Row],[Phân loại]]="Tồn đầu kỳ",Table1[[#This Row],[Tổng giá trị]],0)</f>
        <v>0</v>
      </c>
      <c r="P551" s="93">
        <f>IF(Table1[[#This Row],[Số còn phải thu ĐK]]&lt;&gt;0,0,IF(Table1[[#This Row],[Phân loại]]="Bán hàng",Table1[[#This Row],[Tổng giá trị]],-Table1[[#This Row],[Tổng giá trị]]))</f>
        <v>1221863</v>
      </c>
      <c r="Q551" s="67">
        <f>IF(M551&lt;&gt;"",IF(O551&lt;&gt;0,O551,P551),0)</f>
        <v>0</v>
      </c>
      <c r="R551" s="93">
        <f>Table1[[#This Row],[Số còn phải thu ĐK]]+Table1[[#This Row],[Giá Trị HD sau CK]]-Table1[[#This Row],[Số tiền đã thu]]</f>
        <v>1221863</v>
      </c>
      <c r="S551" s="94">
        <f>IF(Table1[[#This Row],[Ngày hóa đơn]]&lt;&gt;"",Table1[[#This Row],[Ngày hóa đơn]],IF(Table1[[#This Row],[Ngày hạch toán]]&lt;&gt;"",Table1[[#This Row],[Ngày hạch toán]],""))</f>
        <v>46130</v>
      </c>
      <c r="T551" s="95"/>
      <c r="U551" s="94">
        <f>IF(Table1[[#This Row],[Ngày tính CN]]="","",S551+T551)</f>
        <v>46130</v>
      </c>
      <c r="V551" s="67">
        <f ca="1">IF(Table1[[#This Row],[Hạn thanh toán]]="","",IF((U551-NOW())&lt;0,0,(U551-NOW())))</f>
        <v>0</v>
      </c>
      <c r="W551" s="67"/>
      <c r="X551" s="67">
        <f ca="1">IF(OR(U551="",R551=0),"",IF((U551-NOW())&lt;0,-(U551-NOW()),0))</f>
        <v>98.588942939815752</v>
      </c>
      <c r="Y551" s="96" t="str">
        <f ca="1">IF(R551=0,"Đã thanh toán",IF(X551="","",IF(X551&lt;=0,"Chưa đến hạn thanh toán",IF(X551&lt;=30,"Nợ quá hạn 30 ngày",IF(X551&lt;=60,"Nợ quá hạn từ 30 ngày đến 60 ngày",IF(X551&lt;=90,"Nợ quá hạn từ 60 ngày đến 90 ngày",IF(X551&lt;=120,"Nợ quá hạn từ 90 ngày đến 120 ngày","Nợ quá hạn hơn 120 ngày có khả năng mất thanh toán")))))))</f>
        <v>Nợ quá hạn từ 90 ngày đến 120 ngày</v>
      </c>
      <c r="Z551" s="97">
        <f>IF(S551="","",S551)</f>
        <v>46130</v>
      </c>
      <c r="AA551" s="97" t="str">
        <f>IF(M551="","",M551)</f>
        <v/>
      </c>
      <c r="AB551" s="98"/>
      <c r="AC551" s="96"/>
      <c r="AD551" s="96" t="str">
        <f>VLOOKUP($A551,MA_KH!$A:$V,MA_KH!U$1,0)</f>
        <v>LOTTE</v>
      </c>
      <c r="AE551" s="96" t="str">
        <f>VLOOKUP($A551,MA_KH!$A:$V,MA_KH!V$1,0)</f>
        <v>CÔNG TY CỔ PHẦN TRUNG TÂM THƯƠNG MẠI LOTTE VIỆT NAM</v>
      </c>
      <c r="AF551" s="96" t="str">
        <f>VLOOKUP($A551,MA_KH!$A:$V,MA_KH!H$1,0)</f>
        <v>SG023</v>
      </c>
      <c r="AG551" s="96">
        <f>VALUE(Table1[[#This Row],[Số hóa đơn]])</f>
        <v>28231</v>
      </c>
      <c r="AH551" s="94">
        <f>_xlfn.XLOOKUP(Table1[[#This Row],[Column1]],CTTT_Lotte!R:R,CTTT_Lotte!O:O)</f>
        <v>46183</v>
      </c>
    </row>
    <row r="552" spans="1:34" ht="25.5" hidden="1" customHeight="1" x14ac:dyDescent="0.2">
      <c r="A552" s="65" t="s">
        <v>10295</v>
      </c>
      <c r="B552" s="65" t="s">
        <v>560</v>
      </c>
      <c r="C552" s="66">
        <v>46132</v>
      </c>
      <c r="D552" s="65" t="s">
        <v>11495</v>
      </c>
      <c r="E552" s="66">
        <v>46132</v>
      </c>
      <c r="F552" s="65" t="s">
        <v>800</v>
      </c>
      <c r="G552" s="65" t="s">
        <v>11620</v>
      </c>
      <c r="H552" s="91">
        <v>1667380</v>
      </c>
      <c r="I552" s="92">
        <v>0</v>
      </c>
      <c r="J552" s="91">
        <v>133390</v>
      </c>
      <c r="K552" s="91">
        <v>1800770</v>
      </c>
      <c r="L552" s="93" t="s">
        <v>11004</v>
      </c>
      <c r="M552" s="94"/>
      <c r="N552" s="93"/>
      <c r="O552" s="67">
        <f>IF(Table1[[#This Row],[Phân loại]]="Tồn đầu kỳ",Table1[[#This Row],[Tổng giá trị]],0)</f>
        <v>0</v>
      </c>
      <c r="P552" s="93">
        <f>IF(Table1[[#This Row],[Số còn phải thu ĐK]]&lt;&gt;0,0,IF(Table1[[#This Row],[Phân loại]]="Bán hàng",Table1[[#This Row],[Tổng giá trị]],-Table1[[#This Row],[Tổng giá trị]]))</f>
        <v>1800770</v>
      </c>
      <c r="Q552" s="67">
        <f>IF(M552&lt;&gt;"",IF(O552&lt;&gt;0,O552,P552),0)</f>
        <v>0</v>
      </c>
      <c r="R552" s="93">
        <f>Table1[[#This Row],[Số còn phải thu ĐK]]+Table1[[#This Row],[Giá Trị HD sau CK]]-Table1[[#This Row],[Số tiền đã thu]]</f>
        <v>1800770</v>
      </c>
      <c r="S552" s="94">
        <f>IF(Table1[[#This Row],[Ngày hóa đơn]]&lt;&gt;"",Table1[[#This Row],[Ngày hóa đơn]],IF(Table1[[#This Row],[Ngày hạch toán]]&lt;&gt;"",Table1[[#This Row],[Ngày hạch toán]],""))</f>
        <v>46132</v>
      </c>
      <c r="T552" s="95"/>
      <c r="U552" s="94">
        <f>IF(Table1[[#This Row],[Ngày tính CN]]="","",S552+T552)</f>
        <v>46132</v>
      </c>
      <c r="V552" s="67">
        <f ca="1">IF(Table1[[#This Row],[Hạn thanh toán]]="","",IF((U552-NOW())&lt;0,0,(U552-NOW())))</f>
        <v>0</v>
      </c>
      <c r="W552" s="67"/>
      <c r="X552" s="67">
        <f ca="1">IF(OR(U552="",R552=0),"",IF((U552-NOW())&lt;0,-(U552-NOW()),0))</f>
        <v>96.588942939815752</v>
      </c>
      <c r="Y552" s="96" t="str">
        <f ca="1">IF(R552=0,"Đã thanh toán",IF(X552="","",IF(X552&lt;=0,"Chưa đến hạn thanh toán",IF(X552&lt;=30,"Nợ quá hạn 30 ngày",IF(X552&lt;=60,"Nợ quá hạn từ 30 ngày đến 60 ngày",IF(X552&lt;=90,"Nợ quá hạn từ 60 ngày đến 90 ngày",IF(X552&lt;=120,"Nợ quá hạn từ 90 ngày đến 120 ngày","Nợ quá hạn hơn 120 ngày có khả năng mất thanh toán")))))))</f>
        <v>Nợ quá hạn từ 90 ngày đến 120 ngày</v>
      </c>
      <c r="Z552" s="97">
        <f>IF(S552="","",S552)</f>
        <v>46132</v>
      </c>
      <c r="AA552" s="97" t="str">
        <f>IF(M552="","",M552)</f>
        <v/>
      </c>
      <c r="AB552" s="98"/>
      <c r="AC552" s="96"/>
      <c r="AD552" s="96" t="str">
        <f>VLOOKUP($A552,MA_KH!$A:$V,MA_KH!U$1,0)</f>
        <v>LOTTE</v>
      </c>
      <c r="AE552" s="96" t="str">
        <f>VLOOKUP($A552,MA_KH!$A:$V,MA_KH!V$1,0)</f>
        <v>CÔNG TY CỔ PHẦN TRUNG TÂM THƯƠNG MẠI LOTTE VIỆT NAM</v>
      </c>
      <c r="AF552" s="96" t="str">
        <f>VLOOKUP($A552,MA_KH!$A:$V,MA_KH!H$1,0)</f>
        <v>HN008</v>
      </c>
      <c r="AG552" s="96">
        <f>VALUE(Table1[[#This Row],[Số hóa đơn]])</f>
        <v>28276</v>
      </c>
      <c r="AH552" s="94">
        <f>_xlfn.XLOOKUP(Table1[[#This Row],[Column1]],CTTT_Lotte!R:R,CTTT_Lotte!O:O)</f>
        <v>46183</v>
      </c>
    </row>
    <row r="553" spans="1:34" ht="25.5" customHeight="1" x14ac:dyDescent="0.2">
      <c r="A553" s="65" t="s">
        <v>10292</v>
      </c>
      <c r="B553" s="65" t="s">
        <v>781</v>
      </c>
      <c r="C553" s="66">
        <v>46132</v>
      </c>
      <c r="D553" s="65" t="s">
        <v>11710</v>
      </c>
      <c r="E553" s="66">
        <v>46132</v>
      </c>
      <c r="F553" s="65" t="s">
        <v>11696</v>
      </c>
      <c r="G553" s="65" t="s">
        <v>11713</v>
      </c>
      <c r="H553" s="91">
        <v>7706</v>
      </c>
      <c r="I553" s="92">
        <v>0</v>
      </c>
      <c r="J553" s="91">
        <v>771</v>
      </c>
      <c r="K553" s="91">
        <v>8477</v>
      </c>
      <c r="L553" s="93" t="s">
        <v>11005</v>
      </c>
      <c r="M553" s="94"/>
      <c r="N553" s="93"/>
      <c r="O553" s="67">
        <f>IF(Table1[[#This Row],[Phân loại]]="Tồn đầu kỳ",Table1[[#This Row],[Tổng giá trị]],0)</f>
        <v>0</v>
      </c>
      <c r="P553" s="93">
        <f>IF(Table1[[#This Row],[Số còn phải thu ĐK]]&lt;&gt;0,0,IF(Table1[[#This Row],[Phân loại]]="Bán hàng",Table1[[#This Row],[Tổng giá trị]],-Table1[[#This Row],[Tổng giá trị]]))</f>
        <v>-8477</v>
      </c>
      <c r="Q553" s="67">
        <f>IF(M553&lt;&gt;"",IF(O553&lt;&gt;0,O553,P553),0)</f>
        <v>0</v>
      </c>
      <c r="R553" s="93">
        <f>Table1[[#This Row],[Số còn phải thu ĐK]]+Table1[[#This Row],[Giá Trị HD sau CK]]-Table1[[#This Row],[Số tiền đã thu]]</f>
        <v>-8477</v>
      </c>
      <c r="S553" s="94">
        <f>IF(Table1[[#This Row],[Ngày hóa đơn]]&lt;&gt;"",Table1[[#This Row],[Ngày hóa đơn]],IF(Table1[[#This Row],[Ngày hạch toán]]&lt;&gt;"",Table1[[#This Row],[Ngày hạch toán]],""))</f>
        <v>46132</v>
      </c>
      <c r="T553" s="95"/>
      <c r="U553" s="94">
        <f>IF(Table1[[#This Row],[Ngày tính CN]]="","",S553+T553)</f>
        <v>46132</v>
      </c>
      <c r="V553" s="67">
        <f ca="1">IF(Table1[[#This Row],[Hạn thanh toán]]="","",IF((U553-NOW())&lt;0,0,(U553-NOW())))</f>
        <v>0</v>
      </c>
      <c r="W553" s="67"/>
      <c r="X553" s="67">
        <f ca="1">IF(OR(U553="",R553=0),"",IF((U553-NOW())&lt;0,-(U553-NOW()),0))</f>
        <v>96.588942476853845</v>
      </c>
      <c r="Y553" s="96" t="str">
        <f ca="1">IF(R553=0,"Đã thanh toán",IF(X553="","",IF(X553&lt;=0,"Chưa đến hạn thanh toán",IF(X553&lt;=30,"Nợ quá hạn 30 ngày",IF(X553&lt;=60,"Nợ quá hạn từ 30 ngày đến 60 ngày",IF(X553&lt;=90,"Nợ quá hạn từ 60 ngày đến 90 ngày",IF(X553&lt;=120,"Nợ quá hạn từ 90 ngày đến 120 ngày","Nợ quá hạn hơn 120 ngày có khả năng mất thanh toán")))))))</f>
        <v>Nợ quá hạn từ 90 ngày đến 120 ngày</v>
      </c>
      <c r="Z553" s="97">
        <f>IF(S553="","",S553)</f>
        <v>46132</v>
      </c>
      <c r="AA553" s="97" t="str">
        <f>IF(M553="","",M553)</f>
        <v/>
      </c>
      <c r="AB553" s="98"/>
      <c r="AC553" s="96"/>
      <c r="AD553" s="96" t="str">
        <f>VLOOKUP($A553,MA_KH!$A:$V,MA_KH!U$1,0)</f>
        <v>LOTTE</v>
      </c>
      <c r="AE553" s="96" t="str">
        <f>VLOOKUP($A553,MA_KH!$A:$V,MA_KH!V$1,0)</f>
        <v>CÔNG TY CỔ PHẦN TRUNG TÂM THƯƠNG MẠI LOTTE VIỆT NAM</v>
      </c>
      <c r="AF553" s="96" t="str">
        <f>VLOOKUP($A553,MA_KH!$A:$V,MA_KH!H$1,0)</f>
        <v>SG023</v>
      </c>
      <c r="AG553" s="96">
        <f>VALUE(Table1[[#This Row],[Số hóa đơn]])</f>
        <v>3189</v>
      </c>
      <c r="AH553" s="94" t="e">
        <f>_xlfn.XLOOKUP(Table1[[#This Row],[Column1]],CTTT_Lotte!R:R,CTTT_Lotte!O:O)</f>
        <v>#N/A</v>
      </c>
    </row>
    <row r="554" spans="1:34" ht="25.5" hidden="1" customHeight="1" x14ac:dyDescent="0.2">
      <c r="A554" s="65" t="s">
        <v>10300</v>
      </c>
      <c r="B554" s="65" t="s">
        <v>610</v>
      </c>
      <c r="C554" s="66">
        <v>46133</v>
      </c>
      <c r="D554" s="65" t="s">
        <v>11493</v>
      </c>
      <c r="E554" s="66">
        <v>46133</v>
      </c>
      <c r="F554" s="65" t="s">
        <v>11494</v>
      </c>
      <c r="G554" s="65" t="s">
        <v>11619</v>
      </c>
      <c r="H554" s="91">
        <v>8260970</v>
      </c>
      <c r="I554" s="92">
        <v>0</v>
      </c>
      <c r="J554" s="91">
        <v>660878</v>
      </c>
      <c r="K554" s="91">
        <v>8921848</v>
      </c>
      <c r="L554" s="93" t="s">
        <v>11004</v>
      </c>
      <c r="M554" s="94"/>
      <c r="N554" s="93"/>
      <c r="O554" s="67">
        <f>IF(Table1[[#This Row],[Phân loại]]="Tồn đầu kỳ",Table1[[#This Row],[Tổng giá trị]],0)</f>
        <v>0</v>
      </c>
      <c r="P554" s="93">
        <f>IF(Table1[[#This Row],[Số còn phải thu ĐK]]&lt;&gt;0,0,IF(Table1[[#This Row],[Phân loại]]="Bán hàng",Table1[[#This Row],[Tổng giá trị]],-Table1[[#This Row],[Tổng giá trị]]))</f>
        <v>8921848</v>
      </c>
      <c r="Q554" s="67">
        <f>IF(M554&lt;&gt;"",IF(O554&lt;&gt;0,O554,P554),0)</f>
        <v>0</v>
      </c>
      <c r="R554" s="93">
        <f>Table1[[#This Row],[Số còn phải thu ĐK]]+Table1[[#This Row],[Giá Trị HD sau CK]]-Table1[[#This Row],[Số tiền đã thu]]</f>
        <v>8921848</v>
      </c>
      <c r="S554" s="94">
        <f>IF(Table1[[#This Row],[Ngày hóa đơn]]&lt;&gt;"",Table1[[#This Row],[Ngày hóa đơn]],IF(Table1[[#This Row],[Ngày hạch toán]]&lt;&gt;"",Table1[[#This Row],[Ngày hạch toán]],""))</f>
        <v>46133</v>
      </c>
      <c r="T554" s="95"/>
      <c r="U554" s="94">
        <f>IF(Table1[[#This Row],[Ngày tính CN]]="","",S554+T554)</f>
        <v>46133</v>
      </c>
      <c r="V554" s="67">
        <f ca="1">IF(Table1[[#This Row],[Hạn thanh toán]]="","",IF((U554-NOW())&lt;0,0,(U554-NOW())))</f>
        <v>0</v>
      </c>
      <c r="W554" s="67"/>
      <c r="X554" s="67">
        <f ca="1">IF(OR(U554="",R554=0),"",IF((U554-NOW())&lt;0,-(U554-NOW()),0))</f>
        <v>95.588942939815752</v>
      </c>
      <c r="Y554" s="96" t="str">
        <f ca="1">IF(R554=0,"Đã thanh toán",IF(X554="","",IF(X554&lt;=0,"Chưa đến hạn thanh toán",IF(X554&lt;=30,"Nợ quá hạn 30 ngày",IF(X554&lt;=60,"Nợ quá hạn từ 30 ngày đến 60 ngày",IF(X554&lt;=90,"Nợ quá hạn từ 60 ngày đến 90 ngày",IF(X554&lt;=120,"Nợ quá hạn từ 90 ngày đến 120 ngày","Nợ quá hạn hơn 120 ngày có khả năng mất thanh toán")))))))</f>
        <v>Nợ quá hạn từ 90 ngày đến 120 ngày</v>
      </c>
      <c r="Z554" s="97">
        <f>IF(S554="","",S554)</f>
        <v>46133</v>
      </c>
      <c r="AA554" s="97" t="str">
        <f>IF(M554="","",M554)</f>
        <v/>
      </c>
      <c r="AB554" s="98"/>
      <c r="AC554" s="96"/>
      <c r="AD554" s="96" t="str">
        <f>VLOOKUP($A554,MA_KH!$A:$V,MA_KH!U$1,0)</f>
        <v>LOTTE</v>
      </c>
      <c r="AE554" s="96" t="str">
        <f>VLOOKUP($A554,MA_KH!$A:$V,MA_KH!V$1,0)</f>
        <v>CÔNG TY CỔ PHẦN TRUNG TÂM THƯƠNG MẠI LOTTE VIỆT NAM</v>
      </c>
      <c r="AF554" s="96" t="str">
        <f>VLOOKUP($A554,MA_KH!$A:$V,MA_KH!H$1,0)</f>
        <v>SG011</v>
      </c>
      <c r="AG554" s="96">
        <f>VALUE(Table1[[#This Row],[Số hóa đơn]])</f>
        <v>28322</v>
      </c>
      <c r="AH554" s="94">
        <f>_xlfn.XLOOKUP(Table1[[#This Row],[Column1]],CTTT_Lotte!R:R,CTTT_Lotte!O:O)</f>
        <v>46183</v>
      </c>
    </row>
    <row r="555" spans="1:34" ht="25.5" customHeight="1" x14ac:dyDescent="0.2">
      <c r="A555" s="88" t="s">
        <v>10297</v>
      </c>
      <c r="B555" s="88" t="s">
        <v>439</v>
      </c>
      <c r="C555" s="89">
        <v>46133</v>
      </c>
      <c r="D555" s="88" t="s">
        <v>11007</v>
      </c>
      <c r="E555" s="89">
        <v>46133</v>
      </c>
      <c r="F555" s="88" t="s">
        <v>11699</v>
      </c>
      <c r="G555" s="88" t="s">
        <v>10867</v>
      </c>
      <c r="H555" s="90">
        <v>214216</v>
      </c>
      <c r="I555" s="92">
        <v>0</v>
      </c>
      <c r="J555" s="90">
        <v>21422</v>
      </c>
      <c r="K555" s="90">
        <v>235638</v>
      </c>
      <c r="L555" s="93" t="s">
        <v>11005</v>
      </c>
      <c r="M555" s="94"/>
      <c r="N555" s="93"/>
      <c r="O555" s="67">
        <f>IF(Table1[[#This Row],[Phân loại]]="Tồn đầu kỳ",Table1[[#This Row],[Tổng giá trị]],0)</f>
        <v>0</v>
      </c>
      <c r="P555" s="93">
        <f>IF(Table1[[#This Row],[Số còn phải thu ĐK]]&lt;&gt;0,0,IF(Table1[[#This Row],[Phân loại]]="Bán hàng",Table1[[#This Row],[Tổng giá trị]],-Table1[[#This Row],[Tổng giá trị]]))</f>
        <v>-235638</v>
      </c>
      <c r="Q555" s="67">
        <f t="shared" ref="Q555:Q557" si="316">IF(M555&lt;&gt;"",IF(O555&lt;&gt;0,O555,P555),0)</f>
        <v>0</v>
      </c>
      <c r="R555" s="93">
        <f>Table1[[#This Row],[Số còn phải thu ĐK]]+Table1[[#This Row],[Giá Trị HD sau CK]]-Table1[[#This Row],[Số tiền đã thu]]</f>
        <v>-235638</v>
      </c>
      <c r="S555" s="94">
        <f>IF(Table1[[#This Row],[Ngày hóa đơn]]&lt;&gt;"",Table1[[#This Row],[Ngày hóa đơn]],IF(Table1[[#This Row],[Ngày hạch toán]]&lt;&gt;"",Table1[[#This Row],[Ngày hạch toán]],""))</f>
        <v>46133</v>
      </c>
      <c r="T555" s="95"/>
      <c r="U555" s="94">
        <f>IF(Table1[[#This Row],[Ngày tính CN]]="","",S555+T555)</f>
        <v>46133</v>
      </c>
      <c r="V555" s="67">
        <f ca="1">IF(Table1[[#This Row],[Hạn thanh toán]]="","",IF((U555-NOW())&lt;0,0,(U555-NOW())))</f>
        <v>0</v>
      </c>
      <c r="W555" s="67"/>
      <c r="X555" s="67">
        <f t="shared" ref="X555:X557" ca="1" si="317">IF(OR(U555="",R555=0),"",IF((U555-NOW())&lt;0,-(U555-NOW()),0))</f>
        <v>95.588942476853845</v>
      </c>
      <c r="Y555" s="96" t="str">
        <f t="shared" ref="Y555:Y557" ca="1" si="318">IF(R555=0,"Đã thanh toán",IF(X555="","",IF(X555&lt;=0,"Chưa đến hạn thanh toán",IF(X555&lt;=30,"Nợ quá hạn 30 ngày",IF(X555&lt;=60,"Nợ quá hạn từ 30 ngày đến 60 ngày",IF(X555&lt;=90,"Nợ quá hạn từ 60 ngày đến 90 ngày",IF(X555&lt;=120,"Nợ quá hạn từ 90 ngày đến 120 ngày","Nợ quá hạn hơn 120 ngày có khả năng mất thanh toán")))))))</f>
        <v>Nợ quá hạn từ 90 ngày đến 120 ngày</v>
      </c>
      <c r="Z555" s="97">
        <f t="shared" ref="Z555:Z557" si="319">IF(S555="","",S555)</f>
        <v>46133</v>
      </c>
      <c r="AA555" s="97" t="str">
        <f t="shared" ref="AA555:AA557" si="320">IF(M555="","",M555)</f>
        <v/>
      </c>
      <c r="AB555" s="98"/>
      <c r="AC555" s="96"/>
      <c r="AD555" s="96" t="str">
        <f>VLOOKUP($A555,MA_KH!$A:$V,MA_KH!U$1,0)</f>
        <v>LOTTE</v>
      </c>
      <c r="AE555" s="96" t="str">
        <f>VLOOKUP($A555,MA_KH!$A:$V,MA_KH!V$1,0)</f>
        <v>CÔNG TY CỔ PHẦN TRUNG TÂM THƯƠNG MẠI LOTTE VIỆT NAM</v>
      </c>
      <c r="AF555" s="96" t="str">
        <f>VLOOKUP($A555,MA_KH!$A:$V,MA_KH!H$1,0)</f>
        <v>HN008</v>
      </c>
      <c r="AG555" s="96">
        <f>VALUE(Table1[[#This Row],[Số hóa đơn]])</f>
        <v>3091</v>
      </c>
      <c r="AH555" s="94" t="e">
        <f>_xlfn.XLOOKUP(Table1[[#This Row],[Column1]],CTTT_Lotte!R:R,CTTT_Lotte!O:O)</f>
        <v>#N/A</v>
      </c>
    </row>
    <row r="556" spans="1:34" ht="25.5" customHeight="1" x14ac:dyDescent="0.2">
      <c r="A556" s="88" t="s">
        <v>10297</v>
      </c>
      <c r="B556" s="88" t="s">
        <v>439</v>
      </c>
      <c r="C556" s="89">
        <v>46133</v>
      </c>
      <c r="D556" s="88" t="s">
        <v>11007</v>
      </c>
      <c r="E556" s="89">
        <v>46133</v>
      </c>
      <c r="F556" s="88" t="s">
        <v>11698</v>
      </c>
      <c r="G556" s="88" t="s">
        <v>10868</v>
      </c>
      <c r="H556" s="90">
        <v>714053</v>
      </c>
      <c r="I556" s="92">
        <v>0</v>
      </c>
      <c r="J556" s="90">
        <v>57124</v>
      </c>
      <c r="K556" s="90">
        <v>771177</v>
      </c>
      <c r="L556" s="93" t="s">
        <v>11005</v>
      </c>
      <c r="M556" s="94"/>
      <c r="N556" s="93"/>
      <c r="O556" s="67">
        <f>IF(Table1[[#This Row],[Phân loại]]="Tồn đầu kỳ",Table1[[#This Row],[Tổng giá trị]],0)</f>
        <v>0</v>
      </c>
      <c r="P556" s="93">
        <f>IF(Table1[[#This Row],[Số còn phải thu ĐK]]&lt;&gt;0,0,IF(Table1[[#This Row],[Phân loại]]="Bán hàng",Table1[[#This Row],[Tổng giá trị]],-Table1[[#This Row],[Tổng giá trị]]))</f>
        <v>-771177</v>
      </c>
      <c r="Q556" s="67">
        <f t="shared" si="316"/>
        <v>0</v>
      </c>
      <c r="R556" s="93">
        <f>Table1[[#This Row],[Số còn phải thu ĐK]]+Table1[[#This Row],[Giá Trị HD sau CK]]-Table1[[#This Row],[Số tiền đã thu]]</f>
        <v>-771177</v>
      </c>
      <c r="S556" s="94">
        <f>IF(Table1[[#This Row],[Ngày hóa đơn]]&lt;&gt;"",Table1[[#This Row],[Ngày hóa đơn]],IF(Table1[[#This Row],[Ngày hạch toán]]&lt;&gt;"",Table1[[#This Row],[Ngày hạch toán]],""))</f>
        <v>46133</v>
      </c>
      <c r="T556" s="95"/>
      <c r="U556" s="94">
        <f>IF(Table1[[#This Row],[Ngày tính CN]]="","",S556+T556)</f>
        <v>46133</v>
      </c>
      <c r="V556" s="67">
        <f ca="1">IF(Table1[[#This Row],[Hạn thanh toán]]="","",IF((U556-NOW())&lt;0,0,(U556-NOW())))</f>
        <v>0</v>
      </c>
      <c r="W556" s="67"/>
      <c r="X556" s="67">
        <f t="shared" ca="1" si="317"/>
        <v>95.588942476853845</v>
      </c>
      <c r="Y556" s="96" t="str">
        <f t="shared" ca="1" si="318"/>
        <v>Nợ quá hạn từ 90 ngày đến 120 ngày</v>
      </c>
      <c r="Z556" s="97">
        <f t="shared" si="319"/>
        <v>46133</v>
      </c>
      <c r="AA556" s="97" t="str">
        <f t="shared" si="320"/>
        <v/>
      </c>
      <c r="AB556" s="98"/>
      <c r="AC556" s="96"/>
      <c r="AD556" s="96" t="str">
        <f>VLOOKUP($A556,MA_KH!$A:$V,MA_KH!U$1,0)</f>
        <v>LOTTE</v>
      </c>
      <c r="AE556" s="96" t="str">
        <f>VLOOKUP($A556,MA_KH!$A:$V,MA_KH!V$1,0)</f>
        <v>CÔNG TY CỔ PHẦN TRUNG TÂM THƯƠNG MẠI LOTTE VIỆT NAM</v>
      </c>
      <c r="AF556" s="96" t="str">
        <f>VLOOKUP($A556,MA_KH!$A:$V,MA_KH!H$1,0)</f>
        <v>HN008</v>
      </c>
      <c r="AG556" s="96">
        <f>VALUE(Table1[[#This Row],[Số hóa đơn]])</f>
        <v>2842</v>
      </c>
      <c r="AH556" s="94" t="e">
        <f>_xlfn.XLOOKUP(Table1[[#This Row],[Column1]],CTTT_Lotte!R:R,CTTT_Lotte!O:O)</f>
        <v>#N/A</v>
      </c>
    </row>
    <row r="557" spans="1:34" ht="25.5" customHeight="1" x14ac:dyDescent="0.2">
      <c r="A557" s="65" t="s">
        <v>10293</v>
      </c>
      <c r="B557" s="65" t="s">
        <v>621</v>
      </c>
      <c r="C557" s="66">
        <v>46133</v>
      </c>
      <c r="D557" s="65" t="s">
        <v>11711</v>
      </c>
      <c r="E557" s="66">
        <v>46133</v>
      </c>
      <c r="F557" s="65" t="s">
        <v>11697</v>
      </c>
      <c r="G557" s="65" t="s">
        <v>11714</v>
      </c>
      <c r="H557" s="91">
        <v>1017150</v>
      </c>
      <c r="I557" s="92">
        <v>0</v>
      </c>
      <c r="J557" s="91">
        <v>81371</v>
      </c>
      <c r="K557" s="91">
        <v>1098521</v>
      </c>
      <c r="L557" s="93" t="s">
        <v>11005</v>
      </c>
      <c r="M557" s="94"/>
      <c r="N557" s="93"/>
      <c r="O557" s="67">
        <f>IF(Table1[[#This Row],[Phân loại]]="Tồn đầu kỳ",Table1[[#This Row],[Tổng giá trị]],0)</f>
        <v>0</v>
      </c>
      <c r="P557" s="93">
        <f>IF(Table1[[#This Row],[Số còn phải thu ĐK]]&lt;&gt;0,0,IF(Table1[[#This Row],[Phân loại]]="Bán hàng",Table1[[#This Row],[Tổng giá trị]],-Table1[[#This Row],[Tổng giá trị]]))</f>
        <v>-1098521</v>
      </c>
      <c r="Q557" s="67">
        <f t="shared" si="316"/>
        <v>0</v>
      </c>
      <c r="R557" s="93">
        <f>Table1[[#This Row],[Số còn phải thu ĐK]]+Table1[[#This Row],[Giá Trị HD sau CK]]-Table1[[#This Row],[Số tiền đã thu]]</f>
        <v>-1098521</v>
      </c>
      <c r="S557" s="94">
        <f>IF(Table1[[#This Row],[Ngày hóa đơn]]&lt;&gt;"",Table1[[#This Row],[Ngày hóa đơn]],IF(Table1[[#This Row],[Ngày hạch toán]]&lt;&gt;"",Table1[[#This Row],[Ngày hạch toán]],""))</f>
        <v>46133</v>
      </c>
      <c r="T557" s="95"/>
      <c r="U557" s="94">
        <f>IF(Table1[[#This Row],[Ngày tính CN]]="","",S557+T557)</f>
        <v>46133</v>
      </c>
      <c r="V557" s="67">
        <f ca="1">IF(Table1[[#This Row],[Hạn thanh toán]]="","",IF((U557-NOW())&lt;0,0,(U557-NOW())))</f>
        <v>0</v>
      </c>
      <c r="W557" s="67"/>
      <c r="X557" s="67">
        <f t="shared" ca="1" si="317"/>
        <v>95.588942476853845</v>
      </c>
      <c r="Y557" s="96" t="str">
        <f t="shared" ca="1" si="318"/>
        <v>Nợ quá hạn từ 90 ngày đến 120 ngày</v>
      </c>
      <c r="Z557" s="97">
        <f t="shared" si="319"/>
        <v>46133</v>
      </c>
      <c r="AA557" s="97" t="str">
        <f t="shared" si="320"/>
        <v/>
      </c>
      <c r="AB557" s="98"/>
      <c r="AC557" s="96"/>
      <c r="AD557" s="96" t="str">
        <f>VLOOKUP($A557,MA_KH!$A:$V,MA_KH!U$1,0)</f>
        <v>LOTTE</v>
      </c>
      <c r="AE557" s="96" t="str">
        <f>VLOOKUP($A557,MA_KH!$A:$V,MA_KH!V$1,0)</f>
        <v>CÔNG TY CỔ PHẦN TRUNG TÂM THƯƠNG MẠI LOTTE VIỆT NAM</v>
      </c>
      <c r="AF557" s="96" t="str">
        <f>VLOOKUP($A557,MA_KH!$A:$V,MA_KH!H$1,0)</f>
        <v>SG009</v>
      </c>
      <c r="AG557" s="96">
        <f>VALUE(Table1[[#This Row],[Số hóa đơn]])</f>
        <v>2199</v>
      </c>
      <c r="AH557" s="94" t="e">
        <f>_xlfn.XLOOKUP(Table1[[#This Row],[Column1]],CTTT_Lotte!R:R,CTTT_Lotte!O:O)</f>
        <v>#N/A</v>
      </c>
    </row>
    <row r="558" spans="1:34" ht="25.5" hidden="1" customHeight="1" x14ac:dyDescent="0.2">
      <c r="A558" s="65" t="s">
        <v>10292</v>
      </c>
      <c r="B558" s="65" t="s">
        <v>781</v>
      </c>
      <c r="C558" s="66">
        <v>46134</v>
      </c>
      <c r="D558" s="65" t="s">
        <v>11491</v>
      </c>
      <c r="E558" s="66">
        <v>46134</v>
      </c>
      <c r="F558" s="65" t="s">
        <v>11492</v>
      </c>
      <c r="G558" s="65" t="s">
        <v>11618</v>
      </c>
      <c r="H558" s="91">
        <v>583055</v>
      </c>
      <c r="I558" s="92">
        <v>0</v>
      </c>
      <c r="J558" s="91">
        <v>46644</v>
      </c>
      <c r="K558" s="91">
        <v>629699</v>
      </c>
      <c r="L558" s="93" t="s">
        <v>11004</v>
      </c>
      <c r="M558" s="94"/>
      <c r="N558" s="93"/>
      <c r="O558" s="67">
        <f>IF(Table1[[#This Row],[Phân loại]]="Tồn đầu kỳ",Table1[[#This Row],[Tổng giá trị]],0)</f>
        <v>0</v>
      </c>
      <c r="P558" s="93">
        <f>IF(Table1[[#This Row],[Số còn phải thu ĐK]]&lt;&gt;0,0,IF(Table1[[#This Row],[Phân loại]]="Bán hàng",Table1[[#This Row],[Tổng giá trị]],-Table1[[#This Row],[Tổng giá trị]]))</f>
        <v>629699</v>
      </c>
      <c r="Q558" s="67">
        <f t="shared" ref="Q558" si="321">IF(M558&lt;&gt;"",IF(O558&lt;&gt;0,O558,P558),0)</f>
        <v>0</v>
      </c>
      <c r="R558" s="93">
        <f>Table1[[#This Row],[Số còn phải thu ĐK]]+Table1[[#This Row],[Giá Trị HD sau CK]]-Table1[[#This Row],[Số tiền đã thu]]</f>
        <v>629699</v>
      </c>
      <c r="S558" s="94">
        <f>IF(Table1[[#This Row],[Ngày hóa đơn]]&lt;&gt;"",Table1[[#This Row],[Ngày hóa đơn]],IF(Table1[[#This Row],[Ngày hạch toán]]&lt;&gt;"",Table1[[#This Row],[Ngày hạch toán]],""))</f>
        <v>46134</v>
      </c>
      <c r="T558" s="95"/>
      <c r="U558" s="94">
        <f>IF(Table1[[#This Row],[Ngày tính CN]]="","",S558+T558)</f>
        <v>46134</v>
      </c>
      <c r="V558" s="67">
        <f ca="1">IF(Table1[[#This Row],[Hạn thanh toán]]="","",IF((U558-NOW())&lt;0,0,(U558-NOW())))</f>
        <v>0</v>
      </c>
      <c r="W558" s="67"/>
      <c r="X558" s="67">
        <f t="shared" ref="X558" ca="1" si="322">IF(OR(U558="",R558=0),"",IF((U558-NOW())&lt;0,-(U558-NOW()),0))</f>
        <v>94.588942476853845</v>
      </c>
      <c r="Y558" s="96" t="str">
        <f t="shared" ref="Y558" ca="1" si="323">IF(R558=0,"Đã thanh toán",IF(X558="","",IF(X558&lt;=0,"Chưa đến hạn thanh toán",IF(X558&lt;=30,"Nợ quá hạn 30 ngày",IF(X558&lt;=60,"Nợ quá hạn từ 30 ngày đến 60 ngày",IF(X558&lt;=90,"Nợ quá hạn từ 60 ngày đến 90 ngày",IF(X558&lt;=120,"Nợ quá hạn từ 90 ngày đến 120 ngày","Nợ quá hạn hơn 120 ngày có khả năng mất thanh toán")))))))</f>
        <v>Nợ quá hạn từ 90 ngày đến 120 ngày</v>
      </c>
      <c r="Z558" s="97">
        <f t="shared" ref="Z558" si="324">IF(S558="","",S558)</f>
        <v>46134</v>
      </c>
      <c r="AA558" s="97" t="str">
        <f t="shared" ref="AA558" si="325">IF(M558="","",M558)</f>
        <v/>
      </c>
      <c r="AB558" s="98"/>
      <c r="AC558" s="96"/>
      <c r="AD558" s="96" t="str">
        <f>VLOOKUP($A558,MA_KH!$A:$V,MA_KH!U$1,0)</f>
        <v>LOTTE</v>
      </c>
      <c r="AE558" s="96" t="str">
        <f>VLOOKUP($A558,MA_KH!$A:$V,MA_KH!V$1,0)</f>
        <v>CÔNG TY CỔ PHẦN TRUNG TÂM THƯƠNG MẠI LOTTE VIỆT NAM</v>
      </c>
      <c r="AF558" s="96" t="str">
        <f>VLOOKUP($A558,MA_KH!$A:$V,MA_KH!H$1,0)</f>
        <v>SG023</v>
      </c>
      <c r="AG558" s="96">
        <f>VALUE(Table1[[#This Row],[Số hóa đơn]])</f>
        <v>28387</v>
      </c>
      <c r="AH558" s="94">
        <f>_xlfn.XLOOKUP(Table1[[#This Row],[Column1]],CTTT_Lotte!R:R,CTTT_Lotte!O:O)</f>
        <v>46183</v>
      </c>
    </row>
    <row r="559" spans="1:34" ht="25.5" hidden="1" customHeight="1" x14ac:dyDescent="0.2">
      <c r="A559" s="88" t="s">
        <v>10289</v>
      </c>
      <c r="B559" s="88" t="s">
        <v>752</v>
      </c>
      <c r="C559" s="89">
        <v>46135</v>
      </c>
      <c r="D559" s="88" t="s">
        <v>11489</v>
      </c>
      <c r="E559" s="89">
        <v>46134</v>
      </c>
      <c r="F559" s="88" t="s">
        <v>11490</v>
      </c>
      <c r="G559" s="88" t="s">
        <v>11617</v>
      </c>
      <c r="H559" s="90">
        <v>1116805</v>
      </c>
      <c r="I559" s="92">
        <v>0</v>
      </c>
      <c r="J559" s="90">
        <v>89344</v>
      </c>
      <c r="K559" s="90">
        <v>1206149</v>
      </c>
      <c r="L559" s="93" t="s">
        <v>11004</v>
      </c>
      <c r="M559" s="94"/>
      <c r="N559" s="93"/>
      <c r="O559" s="67">
        <f>IF(Table1[[#This Row],[Phân loại]]="Tồn đầu kỳ",Table1[[#This Row],[Tổng giá trị]],0)</f>
        <v>0</v>
      </c>
      <c r="P559" s="93">
        <f>IF(Table1[[#This Row],[Số còn phải thu ĐK]]&lt;&gt;0,0,IF(Table1[[#This Row],[Phân loại]]="Bán hàng",Table1[[#This Row],[Tổng giá trị]],-Table1[[#This Row],[Tổng giá trị]]))</f>
        <v>1206149</v>
      </c>
      <c r="Q559" s="67">
        <f t="shared" ref="Q559:Q562" si="326">IF(M559&lt;&gt;"",IF(O559&lt;&gt;0,O559,P559),0)</f>
        <v>0</v>
      </c>
      <c r="R559" s="93">
        <f>Table1[[#This Row],[Số còn phải thu ĐK]]+Table1[[#This Row],[Giá Trị HD sau CK]]-Table1[[#This Row],[Số tiền đã thu]]</f>
        <v>1206149</v>
      </c>
      <c r="S559" s="94">
        <f>IF(Table1[[#This Row],[Ngày hóa đơn]]&lt;&gt;"",Table1[[#This Row],[Ngày hóa đơn]],IF(Table1[[#This Row],[Ngày hạch toán]]&lt;&gt;"",Table1[[#This Row],[Ngày hạch toán]],""))</f>
        <v>46134</v>
      </c>
      <c r="T559" s="95"/>
      <c r="U559" s="94">
        <f>IF(Table1[[#This Row],[Ngày tính CN]]="","",S559+T559)</f>
        <v>46134</v>
      </c>
      <c r="V559" s="67">
        <f ca="1">IF(Table1[[#This Row],[Hạn thanh toán]]="","",IF((U559-NOW())&lt;0,0,(U559-NOW())))</f>
        <v>0</v>
      </c>
      <c r="W559" s="67"/>
      <c r="X559" s="67">
        <f t="shared" ref="X559:X562" ca="1" si="327">IF(OR(U559="",R559=0),"",IF((U559-NOW())&lt;0,-(U559-NOW()),0))</f>
        <v>94.588942361107911</v>
      </c>
      <c r="Y559" s="96" t="str">
        <f t="shared" ref="Y559:Y562" ca="1" si="328">IF(R559=0,"Đã thanh toán",IF(X559="","",IF(X559&lt;=0,"Chưa đến hạn thanh toán",IF(X559&lt;=30,"Nợ quá hạn 30 ngày",IF(X559&lt;=60,"Nợ quá hạn từ 30 ngày đến 60 ngày",IF(X559&lt;=90,"Nợ quá hạn từ 60 ngày đến 90 ngày",IF(X559&lt;=120,"Nợ quá hạn từ 90 ngày đến 120 ngày","Nợ quá hạn hơn 120 ngày có khả năng mất thanh toán")))))))</f>
        <v>Nợ quá hạn từ 90 ngày đến 120 ngày</v>
      </c>
      <c r="Z559" s="97">
        <f t="shared" ref="Z559:Z562" si="329">IF(S559="","",S559)</f>
        <v>46134</v>
      </c>
      <c r="AA559" s="97" t="str">
        <f t="shared" ref="AA559:AA562" si="330">IF(M559="","",M559)</f>
        <v/>
      </c>
      <c r="AB559" s="98"/>
      <c r="AC559" s="96"/>
      <c r="AD559" s="96" t="str">
        <f>VLOOKUP($A559,MA_KH!$A:$V,MA_KH!U$1,0)</f>
        <v>LOTTE</v>
      </c>
      <c r="AE559" s="96" t="str">
        <f>VLOOKUP($A559,MA_KH!$A:$V,MA_KH!V$1,0)</f>
        <v>CÔNG TY CỔ PHẦN TRUNG TÂM THƯƠNG MẠI LOTTE VIỆT NAM</v>
      </c>
      <c r="AF559" s="96" t="str">
        <f>VLOOKUP($A559,MA_KH!$A:$V,MA_KH!H$1,0)</f>
        <v>SG011</v>
      </c>
      <c r="AG559" s="96">
        <f>VALUE(Table1[[#This Row],[Số hóa đơn]])</f>
        <v>29583</v>
      </c>
      <c r="AH559" s="94">
        <f>_xlfn.XLOOKUP(Table1[[#This Row],[Column1]],CTTT_Lotte!R:R,CTTT_Lotte!O:O)</f>
        <v>46183</v>
      </c>
    </row>
    <row r="560" spans="1:34" ht="25.5" hidden="1" customHeight="1" x14ac:dyDescent="0.2">
      <c r="A560" s="88" t="s">
        <v>10289</v>
      </c>
      <c r="B560" s="88" t="s">
        <v>752</v>
      </c>
      <c r="C560" s="89">
        <v>46135</v>
      </c>
      <c r="D560" s="88" t="s">
        <v>11487</v>
      </c>
      <c r="E560" s="89">
        <v>46134</v>
      </c>
      <c r="F560" s="88" t="s">
        <v>11488</v>
      </c>
      <c r="G560" s="88" t="s">
        <v>11616</v>
      </c>
      <c r="H560" s="90">
        <v>533750</v>
      </c>
      <c r="I560" s="92">
        <v>0</v>
      </c>
      <c r="J560" s="90">
        <v>42700</v>
      </c>
      <c r="K560" s="90">
        <v>576450</v>
      </c>
      <c r="L560" s="93" t="s">
        <v>11004</v>
      </c>
      <c r="M560" s="94"/>
      <c r="N560" s="93"/>
      <c r="O560" s="67">
        <f>IF(Table1[[#This Row],[Phân loại]]="Tồn đầu kỳ",Table1[[#This Row],[Tổng giá trị]],0)</f>
        <v>0</v>
      </c>
      <c r="P560" s="93">
        <f>IF(Table1[[#This Row],[Số còn phải thu ĐK]]&lt;&gt;0,0,IF(Table1[[#This Row],[Phân loại]]="Bán hàng",Table1[[#This Row],[Tổng giá trị]],-Table1[[#This Row],[Tổng giá trị]]))</f>
        <v>576450</v>
      </c>
      <c r="Q560" s="67">
        <f t="shared" si="326"/>
        <v>0</v>
      </c>
      <c r="R560" s="93">
        <f>Table1[[#This Row],[Số còn phải thu ĐK]]+Table1[[#This Row],[Giá Trị HD sau CK]]-Table1[[#This Row],[Số tiền đã thu]]</f>
        <v>576450</v>
      </c>
      <c r="S560" s="94">
        <f>IF(Table1[[#This Row],[Ngày hóa đơn]]&lt;&gt;"",Table1[[#This Row],[Ngày hóa đơn]],IF(Table1[[#This Row],[Ngày hạch toán]]&lt;&gt;"",Table1[[#This Row],[Ngày hạch toán]],""))</f>
        <v>46134</v>
      </c>
      <c r="T560" s="95"/>
      <c r="U560" s="94">
        <f>IF(Table1[[#This Row],[Ngày tính CN]]="","",S560+T560)</f>
        <v>46134</v>
      </c>
      <c r="V560" s="67">
        <f ca="1">IF(Table1[[#This Row],[Hạn thanh toán]]="","",IF((U560-NOW())&lt;0,0,(U560-NOW())))</f>
        <v>0</v>
      </c>
      <c r="W560" s="67"/>
      <c r="X560" s="67">
        <f t="shared" ca="1" si="327"/>
        <v>94.588942476853845</v>
      </c>
      <c r="Y560" s="96" t="str">
        <f t="shared" ca="1" si="328"/>
        <v>Nợ quá hạn từ 90 ngày đến 120 ngày</v>
      </c>
      <c r="Z560" s="97">
        <f t="shared" si="329"/>
        <v>46134</v>
      </c>
      <c r="AA560" s="97" t="str">
        <f t="shared" si="330"/>
        <v/>
      </c>
      <c r="AB560" s="98"/>
      <c r="AC560" s="96"/>
      <c r="AD560" s="96" t="str">
        <f>VLOOKUP($A560,MA_KH!$A:$V,MA_KH!U$1,0)</f>
        <v>LOTTE</v>
      </c>
      <c r="AE560" s="96" t="str">
        <f>VLOOKUP($A560,MA_KH!$A:$V,MA_KH!V$1,0)</f>
        <v>CÔNG TY CỔ PHẦN TRUNG TÂM THƯƠNG MẠI LOTTE VIỆT NAM</v>
      </c>
      <c r="AF560" s="96" t="str">
        <f>VLOOKUP($A560,MA_KH!$A:$V,MA_KH!H$1,0)</f>
        <v>SG011</v>
      </c>
      <c r="AG560" s="96">
        <f>VALUE(Table1[[#This Row],[Số hóa đơn]])</f>
        <v>29584</v>
      </c>
      <c r="AH560" s="94">
        <f>_xlfn.XLOOKUP(Table1[[#This Row],[Column1]],CTTT_Lotte!R:R,CTTT_Lotte!O:O)</f>
        <v>46183</v>
      </c>
    </row>
    <row r="561" spans="1:34" ht="25.5" hidden="1" customHeight="1" x14ac:dyDescent="0.2">
      <c r="A561" s="88" t="s">
        <v>10299</v>
      </c>
      <c r="B561" s="88" t="s">
        <v>355</v>
      </c>
      <c r="C561" s="89">
        <v>46135</v>
      </c>
      <c r="D561" s="88" t="s">
        <v>11485</v>
      </c>
      <c r="E561" s="89">
        <v>46134</v>
      </c>
      <c r="F561" s="88" t="s">
        <v>11486</v>
      </c>
      <c r="G561" s="88" t="s">
        <v>11615</v>
      </c>
      <c r="H561" s="90">
        <v>2319740</v>
      </c>
      <c r="I561" s="92">
        <v>0</v>
      </c>
      <c r="J561" s="90">
        <v>185579</v>
      </c>
      <c r="K561" s="90">
        <v>2505319</v>
      </c>
      <c r="L561" s="93" t="s">
        <v>11004</v>
      </c>
      <c r="M561" s="94"/>
      <c r="N561" s="93"/>
      <c r="O561" s="67">
        <f>IF(Table1[[#This Row],[Phân loại]]="Tồn đầu kỳ",Table1[[#This Row],[Tổng giá trị]],0)</f>
        <v>0</v>
      </c>
      <c r="P561" s="93">
        <f>IF(Table1[[#This Row],[Số còn phải thu ĐK]]&lt;&gt;0,0,IF(Table1[[#This Row],[Phân loại]]="Bán hàng",Table1[[#This Row],[Tổng giá trị]],-Table1[[#This Row],[Tổng giá trị]]))</f>
        <v>2505319</v>
      </c>
      <c r="Q561" s="67">
        <f t="shared" si="326"/>
        <v>0</v>
      </c>
      <c r="R561" s="93">
        <f>Table1[[#This Row],[Số còn phải thu ĐK]]+Table1[[#This Row],[Giá Trị HD sau CK]]-Table1[[#This Row],[Số tiền đã thu]]</f>
        <v>2505319</v>
      </c>
      <c r="S561" s="94">
        <f>IF(Table1[[#This Row],[Ngày hóa đơn]]&lt;&gt;"",Table1[[#This Row],[Ngày hóa đơn]],IF(Table1[[#This Row],[Ngày hạch toán]]&lt;&gt;"",Table1[[#This Row],[Ngày hạch toán]],""))</f>
        <v>46134</v>
      </c>
      <c r="T561" s="95"/>
      <c r="U561" s="94">
        <f>IF(Table1[[#This Row],[Ngày tính CN]]="","",S561+T561)</f>
        <v>46134</v>
      </c>
      <c r="V561" s="67">
        <f ca="1">IF(Table1[[#This Row],[Hạn thanh toán]]="","",IF((U561-NOW())&lt;0,0,(U561-NOW())))</f>
        <v>0</v>
      </c>
      <c r="W561" s="67"/>
      <c r="X561" s="67">
        <f t="shared" ca="1" si="327"/>
        <v>94.588942476853845</v>
      </c>
      <c r="Y561" s="96" t="str">
        <f t="shared" ca="1" si="328"/>
        <v>Nợ quá hạn từ 90 ngày đến 120 ngày</v>
      </c>
      <c r="Z561" s="97">
        <f t="shared" si="329"/>
        <v>46134</v>
      </c>
      <c r="AA561" s="97" t="str">
        <f t="shared" si="330"/>
        <v/>
      </c>
      <c r="AB561" s="98"/>
      <c r="AC561" s="96"/>
      <c r="AD561" s="96" t="str">
        <f>VLOOKUP($A561,MA_KH!$A:$V,MA_KH!U$1,0)</f>
        <v>LOTTE</v>
      </c>
      <c r="AE561" s="96" t="str">
        <f>VLOOKUP($A561,MA_KH!$A:$V,MA_KH!V$1,0)</f>
        <v>CÔNG TY CỔ PHẦN TRUNG TÂM THƯƠNG MẠI LOTTE VIỆT NAM</v>
      </c>
      <c r="AF561" s="96" t="str">
        <f>VLOOKUP($A561,MA_KH!$A:$V,MA_KH!H$1,0)</f>
        <v>SG011</v>
      </c>
      <c r="AG561" s="96">
        <f>VALUE(Table1[[#This Row],[Số hóa đơn]])</f>
        <v>29585</v>
      </c>
      <c r="AH561" s="94">
        <f>_xlfn.XLOOKUP(Table1[[#This Row],[Column1]],CTTT_Lotte!R:R,CTTT_Lotte!O:O)</f>
        <v>46183</v>
      </c>
    </row>
    <row r="562" spans="1:34" ht="25.5" hidden="1" customHeight="1" x14ac:dyDescent="0.2">
      <c r="A562" s="65" t="s">
        <v>10288</v>
      </c>
      <c r="B562" s="65" t="s">
        <v>683</v>
      </c>
      <c r="C562" s="66">
        <v>46135</v>
      </c>
      <c r="D562" s="65" t="s">
        <v>11483</v>
      </c>
      <c r="E562" s="66">
        <v>46134</v>
      </c>
      <c r="F562" s="65" t="s">
        <v>11484</v>
      </c>
      <c r="G562" s="65" t="s">
        <v>11614</v>
      </c>
      <c r="H562" s="91">
        <v>2952100</v>
      </c>
      <c r="I562" s="92">
        <v>0</v>
      </c>
      <c r="J562" s="91">
        <v>236168</v>
      </c>
      <c r="K562" s="91">
        <v>3188268</v>
      </c>
      <c r="L562" s="93" t="s">
        <v>11004</v>
      </c>
      <c r="M562" s="94"/>
      <c r="N562" s="93"/>
      <c r="O562" s="67">
        <f>IF(Table1[[#This Row],[Phân loại]]="Tồn đầu kỳ",Table1[[#This Row],[Tổng giá trị]],0)</f>
        <v>0</v>
      </c>
      <c r="P562" s="93">
        <f>IF(Table1[[#This Row],[Số còn phải thu ĐK]]&lt;&gt;0,0,IF(Table1[[#This Row],[Phân loại]]="Bán hàng",Table1[[#This Row],[Tổng giá trị]],-Table1[[#This Row],[Tổng giá trị]]))</f>
        <v>3188268</v>
      </c>
      <c r="Q562" s="67">
        <f t="shared" si="326"/>
        <v>0</v>
      </c>
      <c r="R562" s="93">
        <f>Table1[[#This Row],[Số còn phải thu ĐK]]+Table1[[#This Row],[Giá Trị HD sau CK]]-Table1[[#This Row],[Số tiền đã thu]]</f>
        <v>3188268</v>
      </c>
      <c r="S562" s="94">
        <f>IF(Table1[[#This Row],[Ngày hóa đơn]]&lt;&gt;"",Table1[[#This Row],[Ngày hóa đơn]],IF(Table1[[#This Row],[Ngày hạch toán]]&lt;&gt;"",Table1[[#This Row],[Ngày hạch toán]],""))</f>
        <v>46134</v>
      </c>
      <c r="T562" s="95"/>
      <c r="U562" s="94">
        <f>IF(Table1[[#This Row],[Ngày tính CN]]="","",S562+T562)</f>
        <v>46134</v>
      </c>
      <c r="V562" s="67">
        <f ca="1">IF(Table1[[#This Row],[Hạn thanh toán]]="","",IF((U562-NOW())&lt;0,0,(U562-NOW())))</f>
        <v>0</v>
      </c>
      <c r="W562" s="67"/>
      <c r="X562" s="67">
        <f t="shared" ca="1" si="327"/>
        <v>94.588942476853845</v>
      </c>
      <c r="Y562" s="96" t="str">
        <f t="shared" ca="1" si="328"/>
        <v>Nợ quá hạn từ 90 ngày đến 120 ngày</v>
      </c>
      <c r="Z562" s="97">
        <f t="shared" si="329"/>
        <v>46134</v>
      </c>
      <c r="AA562" s="97" t="str">
        <f t="shared" si="330"/>
        <v/>
      </c>
      <c r="AB562" s="98"/>
      <c r="AC562" s="96"/>
      <c r="AD562" s="96" t="str">
        <f>VLOOKUP($A562,MA_KH!$A:$V,MA_KH!U$1,0)</f>
        <v>LOTTE</v>
      </c>
      <c r="AE562" s="96" t="str">
        <f>VLOOKUP($A562,MA_KH!$A:$V,MA_KH!V$1,0)</f>
        <v>CÔNG TY CỔ PHẦN TRUNG TÂM THƯƠNG MẠI LOTTE VIỆT NAM</v>
      </c>
      <c r="AF562" s="96" t="str">
        <f>VLOOKUP($A562,MA_KH!$A:$V,MA_KH!H$1,0)</f>
        <v>SG011</v>
      </c>
      <c r="AG562" s="96">
        <f>VALUE(Table1[[#This Row],[Số hóa đơn]])</f>
        <v>29586</v>
      </c>
      <c r="AH562" s="94">
        <f>_xlfn.XLOOKUP(Table1[[#This Row],[Column1]],CTTT_Lotte!R:R,CTTT_Lotte!O:O)</f>
        <v>46183</v>
      </c>
    </row>
    <row r="563" spans="1:34" ht="25.5" hidden="1" customHeight="1" x14ac:dyDescent="0.2">
      <c r="A563" s="88" t="s">
        <v>10291</v>
      </c>
      <c r="B563" s="88" t="s">
        <v>511</v>
      </c>
      <c r="C563" s="89">
        <v>46135</v>
      </c>
      <c r="D563" s="88" t="s">
        <v>11481</v>
      </c>
      <c r="E563" s="89">
        <v>46135</v>
      </c>
      <c r="F563" s="88" t="s">
        <v>11482</v>
      </c>
      <c r="G563" s="88" t="s">
        <v>11613</v>
      </c>
      <c r="H563" s="90">
        <v>1650555</v>
      </c>
      <c r="I563" s="92">
        <v>0</v>
      </c>
      <c r="J563" s="90">
        <v>132044</v>
      </c>
      <c r="K563" s="90">
        <v>1782599</v>
      </c>
      <c r="L563" s="93" t="s">
        <v>11004</v>
      </c>
      <c r="M563" s="94"/>
      <c r="N563" s="93"/>
      <c r="O563" s="67">
        <f>IF(Table1[[#This Row],[Phân loại]]="Tồn đầu kỳ",Table1[[#This Row],[Tổng giá trị]],0)</f>
        <v>0</v>
      </c>
      <c r="P563" s="93">
        <f>IF(Table1[[#This Row],[Số còn phải thu ĐK]]&lt;&gt;0,0,IF(Table1[[#This Row],[Phân loại]]="Bán hàng",Table1[[#This Row],[Tổng giá trị]],-Table1[[#This Row],[Tổng giá trị]]))</f>
        <v>1782599</v>
      </c>
      <c r="Q563" s="67">
        <f t="shared" ref="Q563:Q564" si="331">IF(M563&lt;&gt;"",IF(O563&lt;&gt;0,O563,P563),0)</f>
        <v>0</v>
      </c>
      <c r="R563" s="93">
        <f>Table1[[#This Row],[Số còn phải thu ĐK]]+Table1[[#This Row],[Giá Trị HD sau CK]]-Table1[[#This Row],[Số tiền đã thu]]</f>
        <v>1782599</v>
      </c>
      <c r="S563" s="94">
        <f>IF(Table1[[#This Row],[Ngày hóa đơn]]&lt;&gt;"",Table1[[#This Row],[Ngày hóa đơn]],IF(Table1[[#This Row],[Ngày hạch toán]]&lt;&gt;"",Table1[[#This Row],[Ngày hạch toán]],""))</f>
        <v>46135</v>
      </c>
      <c r="T563" s="95"/>
      <c r="U563" s="94">
        <f>IF(Table1[[#This Row],[Ngày tính CN]]="","",S563+T563)</f>
        <v>46135</v>
      </c>
      <c r="V563" s="67">
        <f ca="1">IF(Table1[[#This Row],[Hạn thanh toán]]="","",IF((U563-NOW())&lt;0,0,(U563-NOW())))</f>
        <v>0</v>
      </c>
      <c r="W563" s="67"/>
      <c r="X563" s="67">
        <f t="shared" ref="X563:X564" ca="1" si="332">IF(OR(U563="",R563=0),"",IF((U563-NOW())&lt;0,-(U563-NOW()),0))</f>
        <v>93.588942476853845</v>
      </c>
      <c r="Y563" s="96" t="str">
        <f t="shared" ref="Y563:Y564" ca="1" si="333">IF(R563=0,"Đã thanh toán",IF(X563="","",IF(X563&lt;=0,"Chưa đến hạn thanh toán",IF(X563&lt;=30,"Nợ quá hạn 30 ngày",IF(X563&lt;=60,"Nợ quá hạn từ 30 ngày đến 60 ngày",IF(X563&lt;=90,"Nợ quá hạn từ 60 ngày đến 90 ngày",IF(X563&lt;=120,"Nợ quá hạn từ 90 ngày đến 120 ngày","Nợ quá hạn hơn 120 ngày có khả năng mất thanh toán")))))))</f>
        <v>Nợ quá hạn từ 90 ngày đến 120 ngày</v>
      </c>
      <c r="Z563" s="97">
        <f t="shared" ref="Z563:Z564" si="334">IF(S563="","",S563)</f>
        <v>46135</v>
      </c>
      <c r="AA563" s="97" t="str">
        <f t="shared" ref="AA563:AA564" si="335">IF(M563="","",M563)</f>
        <v/>
      </c>
      <c r="AB563" s="98"/>
      <c r="AC563" s="96"/>
      <c r="AD563" s="96" t="str">
        <f>VLOOKUP($A563,MA_KH!$A:$V,MA_KH!U$1,0)</f>
        <v>LOTTE</v>
      </c>
      <c r="AE563" s="96" t="str">
        <f>VLOOKUP($A563,MA_KH!$A:$V,MA_KH!V$1,0)</f>
        <v>CÔNG TY CỔ PHẦN TRUNG TÂM THƯƠNG MẠI LOTTE VIỆT NAM</v>
      </c>
      <c r="AF563" s="96" t="str">
        <f>VLOOKUP($A563,MA_KH!$A:$V,MA_KH!H$1,0)</f>
        <v>SG023</v>
      </c>
      <c r="AG563" s="96">
        <f>VALUE(Table1[[#This Row],[Số hóa đơn]])</f>
        <v>29622</v>
      </c>
      <c r="AH563" s="94">
        <f>_xlfn.XLOOKUP(Table1[[#This Row],[Column1]],CTTT_Lotte!R:R,CTTT_Lotte!O:O)</f>
        <v>46183</v>
      </c>
    </row>
    <row r="564" spans="1:34" ht="25.5" hidden="1" customHeight="1" x14ac:dyDescent="0.2">
      <c r="A564" s="65" t="s">
        <v>10291</v>
      </c>
      <c r="B564" s="65" t="s">
        <v>511</v>
      </c>
      <c r="C564" s="66">
        <v>46135</v>
      </c>
      <c r="D564" s="65" t="s">
        <v>11479</v>
      </c>
      <c r="E564" s="66">
        <v>46135</v>
      </c>
      <c r="F564" s="65" t="s">
        <v>11480</v>
      </c>
      <c r="G564" s="65" t="s">
        <v>11612</v>
      </c>
      <c r="H564" s="91">
        <v>2233610</v>
      </c>
      <c r="I564" s="92">
        <v>0</v>
      </c>
      <c r="J564" s="91">
        <v>178689</v>
      </c>
      <c r="K564" s="91">
        <v>2412299</v>
      </c>
      <c r="L564" s="93" t="s">
        <v>11004</v>
      </c>
      <c r="M564" s="94"/>
      <c r="N564" s="93"/>
      <c r="O564" s="67">
        <f>IF(Table1[[#This Row],[Phân loại]]="Tồn đầu kỳ",Table1[[#This Row],[Tổng giá trị]],0)</f>
        <v>0</v>
      </c>
      <c r="P564" s="93">
        <f>IF(Table1[[#This Row],[Số còn phải thu ĐK]]&lt;&gt;0,0,IF(Table1[[#This Row],[Phân loại]]="Bán hàng",Table1[[#This Row],[Tổng giá trị]],-Table1[[#This Row],[Tổng giá trị]]))</f>
        <v>2412299</v>
      </c>
      <c r="Q564" s="67">
        <f t="shared" si="331"/>
        <v>0</v>
      </c>
      <c r="R564" s="93">
        <f>Table1[[#This Row],[Số còn phải thu ĐK]]+Table1[[#This Row],[Giá Trị HD sau CK]]-Table1[[#This Row],[Số tiền đã thu]]</f>
        <v>2412299</v>
      </c>
      <c r="S564" s="94">
        <f>IF(Table1[[#This Row],[Ngày hóa đơn]]&lt;&gt;"",Table1[[#This Row],[Ngày hóa đơn]],IF(Table1[[#This Row],[Ngày hạch toán]]&lt;&gt;"",Table1[[#This Row],[Ngày hạch toán]],""))</f>
        <v>46135</v>
      </c>
      <c r="T564" s="95"/>
      <c r="U564" s="94">
        <f>IF(Table1[[#This Row],[Ngày tính CN]]="","",S564+T564)</f>
        <v>46135</v>
      </c>
      <c r="V564" s="67">
        <f ca="1">IF(Table1[[#This Row],[Hạn thanh toán]]="","",IF((U564-NOW())&lt;0,0,(U564-NOW())))</f>
        <v>0</v>
      </c>
      <c r="W564" s="67"/>
      <c r="X564" s="67">
        <f t="shared" ca="1" si="332"/>
        <v>93.588942476853845</v>
      </c>
      <c r="Y564" s="96" t="str">
        <f t="shared" ca="1" si="333"/>
        <v>Nợ quá hạn từ 90 ngày đến 120 ngày</v>
      </c>
      <c r="Z564" s="97">
        <f t="shared" si="334"/>
        <v>46135</v>
      </c>
      <c r="AA564" s="97" t="str">
        <f t="shared" si="335"/>
        <v/>
      </c>
      <c r="AB564" s="98"/>
      <c r="AC564" s="96"/>
      <c r="AD564" s="96" t="str">
        <f>VLOOKUP($A564,MA_KH!$A:$V,MA_KH!U$1,0)</f>
        <v>LOTTE</v>
      </c>
      <c r="AE564" s="96" t="str">
        <f>VLOOKUP($A564,MA_KH!$A:$V,MA_KH!V$1,0)</f>
        <v>CÔNG TY CỔ PHẦN TRUNG TÂM THƯƠNG MẠI LOTTE VIỆT NAM</v>
      </c>
      <c r="AF564" s="96" t="str">
        <f>VLOOKUP($A564,MA_KH!$A:$V,MA_KH!H$1,0)</f>
        <v>SG023</v>
      </c>
      <c r="AG564" s="96">
        <f>VALUE(Table1[[#This Row],[Số hóa đơn]])</f>
        <v>29623</v>
      </c>
      <c r="AH564" s="94">
        <f>_xlfn.XLOOKUP(Table1[[#This Row],[Column1]],CTTT_Lotte!R:R,CTTT_Lotte!O:O)</f>
        <v>46183</v>
      </c>
    </row>
    <row r="565" spans="1:34" ht="25.5" hidden="1" customHeight="1" x14ac:dyDescent="0.2">
      <c r="A565" s="65" t="s">
        <v>10290</v>
      </c>
      <c r="B565" s="65" t="s">
        <v>750</v>
      </c>
      <c r="C565" s="66">
        <v>46136</v>
      </c>
      <c r="D565" s="65" t="s">
        <v>11477</v>
      </c>
      <c r="E565" s="66">
        <v>46136</v>
      </c>
      <c r="F565" s="65" t="s">
        <v>11478</v>
      </c>
      <c r="G565" s="65" t="s">
        <v>11611</v>
      </c>
      <c r="H565" s="91">
        <v>1178385</v>
      </c>
      <c r="I565" s="92">
        <v>0</v>
      </c>
      <c r="J565" s="91">
        <v>94271</v>
      </c>
      <c r="K565" s="91">
        <v>1272656</v>
      </c>
      <c r="L565" s="93" t="s">
        <v>11004</v>
      </c>
      <c r="M565" s="94"/>
      <c r="N565" s="93"/>
      <c r="O565" s="67">
        <f>IF(Table1[[#This Row],[Phân loại]]="Tồn đầu kỳ",Table1[[#This Row],[Tổng giá trị]],0)</f>
        <v>0</v>
      </c>
      <c r="P565" s="93">
        <f>IF(Table1[[#This Row],[Số còn phải thu ĐK]]&lt;&gt;0,0,IF(Table1[[#This Row],[Phân loại]]="Bán hàng",Table1[[#This Row],[Tổng giá trị]],-Table1[[#This Row],[Tổng giá trị]]))</f>
        <v>1272656</v>
      </c>
      <c r="Q565" s="67">
        <f t="shared" ref="Q565:Q569" si="336">IF(M565&lt;&gt;"",IF(O565&lt;&gt;0,O565,P565),0)</f>
        <v>0</v>
      </c>
      <c r="R565" s="93">
        <f>Table1[[#This Row],[Số còn phải thu ĐK]]+Table1[[#This Row],[Giá Trị HD sau CK]]-Table1[[#This Row],[Số tiền đã thu]]</f>
        <v>1272656</v>
      </c>
      <c r="S565" s="94">
        <f>IF(Table1[[#This Row],[Ngày hóa đơn]]&lt;&gt;"",Table1[[#This Row],[Ngày hóa đơn]],IF(Table1[[#This Row],[Ngày hạch toán]]&lt;&gt;"",Table1[[#This Row],[Ngày hạch toán]],""))</f>
        <v>46136</v>
      </c>
      <c r="T565" s="95"/>
      <c r="U565" s="94">
        <f>IF(Table1[[#This Row],[Ngày tính CN]]="","",S565+T565)</f>
        <v>46136</v>
      </c>
      <c r="V565" s="67">
        <f ca="1">IF(Table1[[#This Row],[Hạn thanh toán]]="","",IF((U565-NOW())&lt;0,0,(U565-NOW())))</f>
        <v>0</v>
      </c>
      <c r="W565" s="67"/>
      <c r="X565" s="67">
        <f t="shared" ref="X565:X569" ca="1" si="337">IF(OR(U565="",R565=0),"",IF((U565-NOW())&lt;0,-(U565-NOW()),0))</f>
        <v>92.588942939815752</v>
      </c>
      <c r="Y565" s="96" t="str">
        <f t="shared" ref="Y565:Y569" ca="1" si="338">IF(R565=0,"Đã thanh toán",IF(X565="","",IF(X565&lt;=0,"Chưa đến hạn thanh toán",IF(X565&lt;=30,"Nợ quá hạn 30 ngày",IF(X565&lt;=60,"Nợ quá hạn từ 30 ngày đến 60 ngày",IF(X565&lt;=90,"Nợ quá hạn từ 60 ngày đến 90 ngày",IF(X565&lt;=120,"Nợ quá hạn từ 90 ngày đến 120 ngày","Nợ quá hạn hơn 120 ngày có khả năng mất thanh toán")))))))</f>
        <v>Nợ quá hạn từ 90 ngày đến 120 ngày</v>
      </c>
      <c r="Z565" s="97">
        <f t="shared" ref="Z565:Z569" si="339">IF(S565="","",S565)</f>
        <v>46136</v>
      </c>
      <c r="AA565" s="97" t="str">
        <f t="shared" ref="AA565:AA569" si="340">IF(M565="","",M565)</f>
        <v/>
      </c>
      <c r="AB565" s="98"/>
      <c r="AC565" s="96"/>
      <c r="AD565" s="96" t="str">
        <f>VLOOKUP($A565,MA_KH!$A:$V,MA_KH!U$1,0)</f>
        <v>LOTTE</v>
      </c>
      <c r="AE565" s="96" t="str">
        <f>VLOOKUP($A565,MA_KH!$A:$V,MA_KH!V$1,0)</f>
        <v>CÔNG TY CỔ PHẦN TRUNG TÂM THƯƠNG MẠI LOTTE VIỆT NAM</v>
      </c>
      <c r="AF565" s="96" t="str">
        <f>VLOOKUP($A565,MA_KH!$A:$V,MA_KH!H$1,0)</f>
        <v>SG002</v>
      </c>
      <c r="AG565" s="96">
        <f>VALUE(Table1[[#This Row],[Số hóa đơn]])</f>
        <v>30004</v>
      </c>
      <c r="AH565" s="94">
        <f>_xlfn.XLOOKUP(Table1[[#This Row],[Column1]],CTTT_Lotte!R:R,CTTT_Lotte!O:O)</f>
        <v>46183</v>
      </c>
    </row>
    <row r="566" spans="1:34" ht="25.5" hidden="1" customHeight="1" x14ac:dyDescent="0.2">
      <c r="A566" s="65" t="s">
        <v>10294</v>
      </c>
      <c r="B566" s="65" t="s">
        <v>481</v>
      </c>
      <c r="C566" s="66">
        <v>46136</v>
      </c>
      <c r="D566" s="65" t="s">
        <v>11475</v>
      </c>
      <c r="E566" s="66">
        <v>46136</v>
      </c>
      <c r="F566" s="65" t="s">
        <v>11476</v>
      </c>
      <c r="G566" s="65" t="s">
        <v>11610</v>
      </c>
      <c r="H566" s="91">
        <v>583055</v>
      </c>
      <c r="I566" s="92">
        <v>0</v>
      </c>
      <c r="J566" s="91">
        <v>46644</v>
      </c>
      <c r="K566" s="91">
        <v>629699</v>
      </c>
      <c r="L566" s="93" t="s">
        <v>11004</v>
      </c>
      <c r="M566" s="94"/>
      <c r="N566" s="93"/>
      <c r="O566" s="67">
        <f>IF(Table1[[#This Row],[Phân loại]]="Tồn đầu kỳ",Table1[[#This Row],[Tổng giá trị]],0)</f>
        <v>0</v>
      </c>
      <c r="P566" s="93">
        <f>IF(Table1[[#This Row],[Số còn phải thu ĐK]]&lt;&gt;0,0,IF(Table1[[#This Row],[Phân loại]]="Bán hàng",Table1[[#This Row],[Tổng giá trị]],-Table1[[#This Row],[Tổng giá trị]]))</f>
        <v>629699</v>
      </c>
      <c r="Q566" s="67">
        <f t="shared" si="336"/>
        <v>0</v>
      </c>
      <c r="R566" s="93">
        <f>Table1[[#This Row],[Số còn phải thu ĐK]]+Table1[[#This Row],[Giá Trị HD sau CK]]-Table1[[#This Row],[Số tiền đã thu]]</f>
        <v>629699</v>
      </c>
      <c r="S566" s="94">
        <f>IF(Table1[[#This Row],[Ngày hóa đơn]]&lt;&gt;"",Table1[[#This Row],[Ngày hóa đơn]],IF(Table1[[#This Row],[Ngày hạch toán]]&lt;&gt;"",Table1[[#This Row],[Ngày hạch toán]],""))</f>
        <v>46136</v>
      </c>
      <c r="T566" s="95"/>
      <c r="U566" s="94">
        <f>IF(Table1[[#This Row],[Ngày tính CN]]="","",S566+T566)</f>
        <v>46136</v>
      </c>
      <c r="V566" s="67">
        <f ca="1">IF(Table1[[#This Row],[Hạn thanh toán]]="","",IF((U566-NOW())&lt;0,0,(U566-NOW())))</f>
        <v>0</v>
      </c>
      <c r="W566" s="67"/>
      <c r="X566" s="67">
        <f t="shared" ca="1" si="337"/>
        <v>92.588942476853845</v>
      </c>
      <c r="Y566" s="96" t="str">
        <f t="shared" ca="1" si="338"/>
        <v>Nợ quá hạn từ 90 ngày đến 120 ngày</v>
      </c>
      <c r="Z566" s="97">
        <f t="shared" si="339"/>
        <v>46136</v>
      </c>
      <c r="AA566" s="97" t="str">
        <f t="shared" si="340"/>
        <v/>
      </c>
      <c r="AB566" s="98"/>
      <c r="AC566" s="96"/>
      <c r="AD566" s="96" t="str">
        <f>VLOOKUP($A566,MA_KH!$A:$V,MA_KH!U$1,0)</f>
        <v>LOTTE</v>
      </c>
      <c r="AE566" s="96" t="str">
        <f>VLOOKUP($A566,MA_KH!$A:$V,MA_KH!V$1,0)</f>
        <v>CÔNG TY CỔ PHẦN TRUNG TÂM THƯƠNG MẠI LOTTE VIỆT NAM</v>
      </c>
      <c r="AF566" s="96" t="str">
        <f>VLOOKUP($A566,MA_KH!$A:$V,MA_KH!H$1,0)</f>
        <v>SG039</v>
      </c>
      <c r="AG566" s="96">
        <f>VALUE(Table1[[#This Row],[Số hóa đơn]])</f>
        <v>30017</v>
      </c>
      <c r="AH566" s="94">
        <f>_xlfn.XLOOKUP(Table1[[#This Row],[Column1]],CTTT_Lotte!R:R,CTTT_Lotte!O:O)</f>
        <v>46183</v>
      </c>
    </row>
    <row r="567" spans="1:34" ht="25.5" hidden="1" customHeight="1" x14ac:dyDescent="0.2">
      <c r="A567" s="65" t="s">
        <v>10292</v>
      </c>
      <c r="B567" s="65" t="s">
        <v>781</v>
      </c>
      <c r="C567" s="66">
        <v>46136</v>
      </c>
      <c r="D567" s="65" t="s">
        <v>11473</v>
      </c>
      <c r="E567" s="66">
        <v>46136</v>
      </c>
      <c r="F567" s="65" t="s">
        <v>11474</v>
      </c>
      <c r="G567" s="65" t="s">
        <v>11609</v>
      </c>
      <c r="H567" s="91">
        <v>1166110</v>
      </c>
      <c r="I567" s="92">
        <v>0</v>
      </c>
      <c r="J567" s="91">
        <v>93289</v>
      </c>
      <c r="K567" s="91">
        <v>1259399</v>
      </c>
      <c r="L567" s="93" t="s">
        <v>11004</v>
      </c>
      <c r="M567" s="94"/>
      <c r="N567" s="93"/>
      <c r="O567" s="67">
        <f>IF(Table1[[#This Row],[Phân loại]]="Tồn đầu kỳ",Table1[[#This Row],[Tổng giá trị]],0)</f>
        <v>0</v>
      </c>
      <c r="P567" s="93">
        <f>IF(Table1[[#This Row],[Số còn phải thu ĐK]]&lt;&gt;0,0,IF(Table1[[#This Row],[Phân loại]]="Bán hàng",Table1[[#This Row],[Tổng giá trị]],-Table1[[#This Row],[Tổng giá trị]]))</f>
        <v>1259399</v>
      </c>
      <c r="Q567" s="67">
        <f t="shared" si="336"/>
        <v>0</v>
      </c>
      <c r="R567" s="93">
        <f>Table1[[#This Row],[Số còn phải thu ĐK]]+Table1[[#This Row],[Giá Trị HD sau CK]]-Table1[[#This Row],[Số tiền đã thu]]</f>
        <v>1259399</v>
      </c>
      <c r="S567" s="94">
        <f>IF(Table1[[#This Row],[Ngày hóa đơn]]&lt;&gt;"",Table1[[#This Row],[Ngày hóa đơn]],IF(Table1[[#This Row],[Ngày hạch toán]]&lt;&gt;"",Table1[[#This Row],[Ngày hạch toán]],""))</f>
        <v>46136</v>
      </c>
      <c r="T567" s="95"/>
      <c r="U567" s="94">
        <f>IF(Table1[[#This Row],[Ngày tính CN]]="","",S567+T567)</f>
        <v>46136</v>
      </c>
      <c r="V567" s="67">
        <f ca="1">IF(Table1[[#This Row],[Hạn thanh toán]]="","",IF((U567-NOW())&lt;0,0,(U567-NOW())))</f>
        <v>0</v>
      </c>
      <c r="W567" s="67"/>
      <c r="X567" s="67">
        <f t="shared" ca="1" si="337"/>
        <v>92.588942476853845</v>
      </c>
      <c r="Y567" s="96" t="str">
        <f t="shared" ca="1" si="338"/>
        <v>Nợ quá hạn từ 90 ngày đến 120 ngày</v>
      </c>
      <c r="Z567" s="97">
        <f t="shared" si="339"/>
        <v>46136</v>
      </c>
      <c r="AA567" s="97" t="str">
        <f t="shared" si="340"/>
        <v/>
      </c>
      <c r="AB567" s="98"/>
      <c r="AC567" s="96"/>
      <c r="AD567" s="96" t="str">
        <f>VLOOKUP($A567,MA_KH!$A:$V,MA_KH!U$1,0)</f>
        <v>LOTTE</v>
      </c>
      <c r="AE567" s="96" t="str">
        <f>VLOOKUP($A567,MA_KH!$A:$V,MA_KH!V$1,0)</f>
        <v>CÔNG TY CỔ PHẦN TRUNG TÂM THƯƠNG MẠI LOTTE VIỆT NAM</v>
      </c>
      <c r="AF567" s="96" t="str">
        <f>VLOOKUP($A567,MA_KH!$A:$V,MA_KH!H$1,0)</f>
        <v>SG023</v>
      </c>
      <c r="AG567" s="96">
        <f>VALUE(Table1[[#This Row],[Số hóa đơn]])</f>
        <v>30047</v>
      </c>
      <c r="AH567" s="94">
        <f>_xlfn.XLOOKUP(Table1[[#This Row],[Column1]],CTTT_Lotte!R:R,CTTT_Lotte!O:O)</f>
        <v>46183</v>
      </c>
    </row>
    <row r="568" spans="1:34" ht="25.5" hidden="1" customHeight="1" x14ac:dyDescent="0.2">
      <c r="A568" s="65" t="s">
        <v>10286</v>
      </c>
      <c r="B568" s="65" t="s">
        <v>616</v>
      </c>
      <c r="C568" s="66">
        <v>46136</v>
      </c>
      <c r="D568" s="65" t="s">
        <v>11471</v>
      </c>
      <c r="E568" s="66">
        <v>46136</v>
      </c>
      <c r="F568" s="65" t="s">
        <v>11472</v>
      </c>
      <c r="G568" s="65" t="s">
        <v>11608</v>
      </c>
      <c r="H568" s="91">
        <v>1072050</v>
      </c>
      <c r="I568" s="92">
        <v>0</v>
      </c>
      <c r="J568" s="91">
        <v>85764</v>
      </c>
      <c r="K568" s="91">
        <v>1157814</v>
      </c>
      <c r="L568" s="93" t="s">
        <v>11004</v>
      </c>
      <c r="M568" s="94"/>
      <c r="N568" s="93"/>
      <c r="O568" s="67">
        <f>IF(Table1[[#This Row],[Phân loại]]="Tồn đầu kỳ",Table1[[#This Row],[Tổng giá trị]],0)</f>
        <v>0</v>
      </c>
      <c r="P568" s="93">
        <f>IF(Table1[[#This Row],[Số còn phải thu ĐK]]&lt;&gt;0,0,IF(Table1[[#This Row],[Phân loại]]="Bán hàng",Table1[[#This Row],[Tổng giá trị]],-Table1[[#This Row],[Tổng giá trị]]))</f>
        <v>1157814</v>
      </c>
      <c r="Q568" s="67">
        <f t="shared" si="336"/>
        <v>0</v>
      </c>
      <c r="R568" s="93">
        <f>Table1[[#This Row],[Số còn phải thu ĐK]]+Table1[[#This Row],[Giá Trị HD sau CK]]-Table1[[#This Row],[Số tiền đã thu]]</f>
        <v>1157814</v>
      </c>
      <c r="S568" s="94">
        <f>IF(Table1[[#This Row],[Ngày hóa đơn]]&lt;&gt;"",Table1[[#This Row],[Ngày hóa đơn]],IF(Table1[[#This Row],[Ngày hạch toán]]&lt;&gt;"",Table1[[#This Row],[Ngày hạch toán]],""))</f>
        <v>46136</v>
      </c>
      <c r="T568" s="95"/>
      <c r="U568" s="94">
        <f>IF(Table1[[#This Row],[Ngày tính CN]]="","",S568+T568)</f>
        <v>46136</v>
      </c>
      <c r="V568" s="67">
        <f ca="1">IF(Table1[[#This Row],[Hạn thanh toán]]="","",IF((U568-NOW())&lt;0,0,(U568-NOW())))</f>
        <v>0</v>
      </c>
      <c r="W568" s="67"/>
      <c r="X568" s="67">
        <f t="shared" ca="1" si="337"/>
        <v>92.588942476853845</v>
      </c>
      <c r="Y568" s="96" t="str">
        <f t="shared" ca="1" si="338"/>
        <v>Nợ quá hạn từ 90 ngày đến 120 ngày</v>
      </c>
      <c r="Z568" s="97">
        <f t="shared" si="339"/>
        <v>46136</v>
      </c>
      <c r="AA568" s="97" t="str">
        <f t="shared" si="340"/>
        <v/>
      </c>
      <c r="AB568" s="98"/>
      <c r="AC568" s="96"/>
      <c r="AD568" s="96" t="str">
        <f>VLOOKUP($A568,MA_KH!$A:$V,MA_KH!U$1,0)</f>
        <v>LOTTE</v>
      </c>
      <c r="AE568" s="96" t="str">
        <f>VLOOKUP($A568,MA_KH!$A:$V,MA_KH!V$1,0)</f>
        <v>CÔNG TY CỔ PHẦN TRUNG TÂM THƯƠNG MẠI LOTTE VIỆT NAM</v>
      </c>
      <c r="AF568" s="96" t="str">
        <f>VLOOKUP($A568,MA_KH!$A:$V,MA_KH!H$1,0)</f>
        <v>SG002</v>
      </c>
      <c r="AG568" s="96">
        <f>VALUE(Table1[[#This Row],[Số hóa đơn]])</f>
        <v>30055</v>
      </c>
      <c r="AH568" s="94">
        <f>_xlfn.XLOOKUP(Table1[[#This Row],[Column1]],CTTT_Lotte!R:R,CTTT_Lotte!O:O)</f>
        <v>46183</v>
      </c>
    </row>
    <row r="569" spans="1:34" ht="25.5" hidden="1" customHeight="1" x14ac:dyDescent="0.2">
      <c r="A569" s="65" t="s">
        <v>10293</v>
      </c>
      <c r="B569" s="65" t="s">
        <v>621</v>
      </c>
      <c r="C569" s="66">
        <v>46136</v>
      </c>
      <c r="D569" s="65" t="s">
        <v>11469</v>
      </c>
      <c r="E569" s="66">
        <v>46136</v>
      </c>
      <c r="F569" s="65" t="s">
        <v>11470</v>
      </c>
      <c r="G569" s="65" t="s">
        <v>11607</v>
      </c>
      <c r="H569" s="91">
        <v>2262710</v>
      </c>
      <c r="I569" s="92">
        <v>0</v>
      </c>
      <c r="J569" s="91">
        <v>181017</v>
      </c>
      <c r="K569" s="91">
        <v>2443727</v>
      </c>
      <c r="L569" s="93" t="s">
        <v>11004</v>
      </c>
      <c r="M569" s="94"/>
      <c r="N569" s="93"/>
      <c r="O569" s="67">
        <f>IF(Table1[[#This Row],[Phân loại]]="Tồn đầu kỳ",Table1[[#This Row],[Tổng giá trị]],0)</f>
        <v>0</v>
      </c>
      <c r="P569" s="93">
        <f>IF(Table1[[#This Row],[Số còn phải thu ĐK]]&lt;&gt;0,0,IF(Table1[[#This Row],[Phân loại]]="Bán hàng",Table1[[#This Row],[Tổng giá trị]],-Table1[[#This Row],[Tổng giá trị]]))</f>
        <v>2443727</v>
      </c>
      <c r="Q569" s="67">
        <f t="shared" si="336"/>
        <v>0</v>
      </c>
      <c r="R569" s="93">
        <f>Table1[[#This Row],[Số còn phải thu ĐK]]+Table1[[#This Row],[Giá Trị HD sau CK]]-Table1[[#This Row],[Số tiền đã thu]]</f>
        <v>2443727</v>
      </c>
      <c r="S569" s="94">
        <f>IF(Table1[[#This Row],[Ngày hóa đơn]]&lt;&gt;"",Table1[[#This Row],[Ngày hóa đơn]],IF(Table1[[#This Row],[Ngày hạch toán]]&lt;&gt;"",Table1[[#This Row],[Ngày hạch toán]],""))</f>
        <v>46136</v>
      </c>
      <c r="T569" s="95"/>
      <c r="U569" s="94">
        <f>IF(Table1[[#This Row],[Ngày tính CN]]="","",S569+T569)</f>
        <v>46136</v>
      </c>
      <c r="V569" s="67">
        <f ca="1">IF(Table1[[#This Row],[Hạn thanh toán]]="","",IF((U569-NOW())&lt;0,0,(U569-NOW())))</f>
        <v>0</v>
      </c>
      <c r="W569" s="67"/>
      <c r="X569" s="67">
        <f t="shared" ca="1" si="337"/>
        <v>92.588942476853845</v>
      </c>
      <c r="Y569" s="96" t="str">
        <f t="shared" ca="1" si="338"/>
        <v>Nợ quá hạn từ 90 ngày đến 120 ngày</v>
      </c>
      <c r="Z569" s="97">
        <f t="shared" si="339"/>
        <v>46136</v>
      </c>
      <c r="AA569" s="97" t="str">
        <f t="shared" si="340"/>
        <v/>
      </c>
      <c r="AB569" s="98"/>
      <c r="AC569" s="96"/>
      <c r="AD569" s="96" t="str">
        <f>VLOOKUP($A569,MA_KH!$A:$V,MA_KH!U$1,0)</f>
        <v>LOTTE</v>
      </c>
      <c r="AE569" s="96" t="str">
        <f>VLOOKUP($A569,MA_KH!$A:$V,MA_KH!V$1,0)</f>
        <v>CÔNG TY CỔ PHẦN TRUNG TÂM THƯƠNG MẠI LOTTE VIỆT NAM</v>
      </c>
      <c r="AF569" s="96" t="str">
        <f>VLOOKUP($A569,MA_KH!$A:$V,MA_KH!H$1,0)</f>
        <v>SG009</v>
      </c>
      <c r="AG569" s="96">
        <f>VALUE(Table1[[#This Row],[Số hóa đơn]])</f>
        <v>30060</v>
      </c>
      <c r="AH569" s="94">
        <f>_xlfn.XLOOKUP(Table1[[#This Row],[Column1]],CTTT_Lotte!R:R,CTTT_Lotte!O:O)</f>
        <v>46183</v>
      </c>
    </row>
    <row r="570" spans="1:34" ht="25.5" customHeight="1" x14ac:dyDescent="0.2">
      <c r="A570" s="88" t="s">
        <v>10295</v>
      </c>
      <c r="B570" s="88" t="s">
        <v>560</v>
      </c>
      <c r="C570" s="89">
        <v>46136</v>
      </c>
      <c r="D570" s="88" t="s">
        <v>15804</v>
      </c>
      <c r="E570" s="89"/>
      <c r="F570" s="88" t="s">
        <v>284</v>
      </c>
      <c r="G570" s="88" t="s">
        <v>15805</v>
      </c>
      <c r="H570" s="90">
        <v>287634</v>
      </c>
      <c r="I570" s="92">
        <v>0</v>
      </c>
      <c r="J570" s="90">
        <v>0</v>
      </c>
      <c r="K570" s="90">
        <v>287634</v>
      </c>
      <c r="L570" s="93" t="s">
        <v>11005</v>
      </c>
      <c r="M570" s="94"/>
      <c r="N570" s="93"/>
      <c r="O570" s="67">
        <f>IF(Table1[[#This Row],[Phân loại]]="Tồn đầu kỳ",Table1[[#This Row],[Tổng giá trị]],0)</f>
        <v>0</v>
      </c>
      <c r="P570" s="93">
        <f>IF(Table1[[#This Row],[Số còn phải thu ĐK]]&lt;&gt;0,0,IF(Table1[[#This Row],[Phân loại]]="Bán hàng",Table1[[#This Row],[Tổng giá trị]],-Table1[[#This Row],[Tổng giá trị]]))</f>
        <v>-287634</v>
      </c>
      <c r="Q570" s="67">
        <f t="shared" ref="Q570:Q573" si="341">IF(M570&lt;&gt;"",IF(O570&lt;&gt;0,O570,P570),0)</f>
        <v>0</v>
      </c>
      <c r="R570" s="93">
        <f>Table1[[#This Row],[Số còn phải thu ĐK]]+Table1[[#This Row],[Giá Trị HD sau CK]]-Table1[[#This Row],[Số tiền đã thu]]</f>
        <v>-287634</v>
      </c>
      <c r="S570" s="94">
        <f>IF(Table1[[#This Row],[Ngày hóa đơn]]&lt;&gt;"",Table1[[#This Row],[Ngày hóa đơn]],IF(Table1[[#This Row],[Ngày hạch toán]]&lt;&gt;"",Table1[[#This Row],[Ngày hạch toán]],""))</f>
        <v>46136</v>
      </c>
      <c r="T570" s="95"/>
      <c r="U570" s="94">
        <f>IF(Table1[[#This Row],[Ngày tính CN]]="","",S570+T570)</f>
        <v>46136</v>
      </c>
      <c r="V570" s="67">
        <f ca="1">IF(Table1[[#This Row],[Hạn thanh toán]]="","",IF((U570-NOW())&lt;0,0,(U570-NOW())))</f>
        <v>0</v>
      </c>
      <c r="W570" s="67"/>
      <c r="X570" s="67">
        <f t="shared" ref="X570:X573" ca="1" si="342">IF(OR(U570="",R570=0),"",IF((U570-NOW())&lt;0,-(U570-NOW()),0))</f>
        <v>92.588942824077094</v>
      </c>
      <c r="Y570" s="96" t="str">
        <f t="shared" ref="Y570:Y573" ca="1" si="343">IF(R570=0,"Đã thanh toán",IF(X570="","",IF(X570&lt;=0,"Chưa đến hạn thanh toán",IF(X570&lt;=30,"Nợ quá hạn 30 ngày",IF(X570&lt;=60,"Nợ quá hạn từ 30 ngày đến 60 ngày",IF(X570&lt;=90,"Nợ quá hạn từ 60 ngày đến 90 ngày",IF(X570&lt;=120,"Nợ quá hạn từ 90 ngày đến 120 ngày","Nợ quá hạn hơn 120 ngày có khả năng mất thanh toán")))))))</f>
        <v>Nợ quá hạn từ 90 ngày đến 120 ngày</v>
      </c>
      <c r="Z570" s="97">
        <f t="shared" ref="Z570:Z573" si="344">IF(S570="","",S570)</f>
        <v>46136</v>
      </c>
      <c r="AA570" s="97" t="str">
        <f t="shared" ref="AA570:AA573" si="345">IF(M570="","",M570)</f>
        <v/>
      </c>
      <c r="AB570" s="98"/>
      <c r="AC570" s="96"/>
      <c r="AD570" s="96" t="str">
        <f>VLOOKUP($A570,MA_KH!$A:$V,MA_KH!U$1,0)</f>
        <v>LOTTE</v>
      </c>
      <c r="AE570" s="96" t="str">
        <f>VLOOKUP($A570,MA_KH!$A:$V,MA_KH!V$1,0)</f>
        <v>CÔNG TY CỔ PHẦN TRUNG TÂM THƯƠNG MẠI LOTTE VIỆT NAM</v>
      </c>
      <c r="AF570" s="96" t="str">
        <f>VLOOKUP($A570,MA_KH!$A:$V,MA_KH!H$1,0)</f>
        <v>HN008</v>
      </c>
      <c r="AG570" s="96" t="e">
        <f>VALUE(Table1[[#This Row],[Số hóa đơn]])</f>
        <v>#VALUE!</v>
      </c>
      <c r="AH570" s="94" t="e">
        <f>_xlfn.XLOOKUP(Table1[[#This Row],[Column1]],CTTT_Lotte!R:R,CTTT_Lotte!O:O)</f>
        <v>#VALUE!</v>
      </c>
    </row>
    <row r="571" spans="1:34" ht="25.5" customHeight="1" x14ac:dyDescent="0.2">
      <c r="A571" s="88" t="s">
        <v>10295</v>
      </c>
      <c r="B571" s="88" t="s">
        <v>560</v>
      </c>
      <c r="C571" s="89">
        <v>46136</v>
      </c>
      <c r="D571" s="88" t="s">
        <v>15804</v>
      </c>
      <c r="E571" s="89"/>
      <c r="F571" s="88" t="s">
        <v>284</v>
      </c>
      <c r="G571" s="88" t="s">
        <v>15806</v>
      </c>
      <c r="H571" s="90">
        <v>23011</v>
      </c>
      <c r="I571" s="92">
        <v>0</v>
      </c>
      <c r="J571" s="90">
        <v>0</v>
      </c>
      <c r="K571" s="90">
        <v>23011</v>
      </c>
      <c r="L571" s="93" t="s">
        <v>11005</v>
      </c>
      <c r="M571" s="94"/>
      <c r="N571" s="93"/>
      <c r="O571" s="67">
        <f>IF(Table1[[#This Row],[Phân loại]]="Tồn đầu kỳ",Table1[[#This Row],[Tổng giá trị]],0)</f>
        <v>0</v>
      </c>
      <c r="P571" s="93">
        <f>IF(Table1[[#This Row],[Số còn phải thu ĐK]]&lt;&gt;0,0,IF(Table1[[#This Row],[Phân loại]]="Bán hàng",Table1[[#This Row],[Tổng giá trị]],-Table1[[#This Row],[Tổng giá trị]]))</f>
        <v>-23011</v>
      </c>
      <c r="Q571" s="67">
        <f t="shared" si="341"/>
        <v>0</v>
      </c>
      <c r="R571" s="93">
        <f>Table1[[#This Row],[Số còn phải thu ĐK]]+Table1[[#This Row],[Giá Trị HD sau CK]]-Table1[[#This Row],[Số tiền đã thu]]</f>
        <v>-23011</v>
      </c>
      <c r="S571" s="94">
        <f>IF(Table1[[#This Row],[Ngày hóa đơn]]&lt;&gt;"",Table1[[#This Row],[Ngày hóa đơn]],IF(Table1[[#This Row],[Ngày hạch toán]]&lt;&gt;"",Table1[[#This Row],[Ngày hạch toán]],""))</f>
        <v>46136</v>
      </c>
      <c r="T571" s="95"/>
      <c r="U571" s="94">
        <f>IF(Table1[[#This Row],[Ngày tính CN]]="","",S571+T571)</f>
        <v>46136</v>
      </c>
      <c r="V571" s="67">
        <f ca="1">IF(Table1[[#This Row],[Hạn thanh toán]]="","",IF((U571-NOW())&lt;0,0,(U571-NOW())))</f>
        <v>0</v>
      </c>
      <c r="W571" s="67"/>
      <c r="X571" s="67">
        <f t="shared" ca="1" si="342"/>
        <v>92.588942824077094</v>
      </c>
      <c r="Y571" s="96" t="str">
        <f t="shared" ca="1" si="343"/>
        <v>Nợ quá hạn từ 90 ngày đến 120 ngày</v>
      </c>
      <c r="Z571" s="97">
        <f t="shared" si="344"/>
        <v>46136</v>
      </c>
      <c r="AA571" s="97" t="str">
        <f t="shared" si="345"/>
        <v/>
      </c>
      <c r="AB571" s="98"/>
      <c r="AC571" s="96"/>
      <c r="AD571" s="96" t="str">
        <f>VLOOKUP($A571,MA_KH!$A:$V,MA_KH!U$1,0)</f>
        <v>LOTTE</v>
      </c>
      <c r="AE571" s="96" t="str">
        <f>VLOOKUP($A571,MA_KH!$A:$V,MA_KH!V$1,0)</f>
        <v>CÔNG TY CỔ PHẦN TRUNG TÂM THƯƠNG MẠI LOTTE VIỆT NAM</v>
      </c>
      <c r="AF571" s="96" t="str">
        <f>VLOOKUP($A571,MA_KH!$A:$V,MA_KH!H$1,0)</f>
        <v>HN008</v>
      </c>
      <c r="AG571" s="96" t="e">
        <f>VALUE(Table1[[#This Row],[Số hóa đơn]])</f>
        <v>#VALUE!</v>
      </c>
      <c r="AH571" s="94" t="e">
        <f>_xlfn.XLOOKUP(Table1[[#This Row],[Column1]],CTTT_Lotte!R:R,CTTT_Lotte!O:O)</f>
        <v>#VALUE!</v>
      </c>
    </row>
    <row r="572" spans="1:34" ht="25.5" customHeight="1" x14ac:dyDescent="0.2">
      <c r="A572" s="88" t="s">
        <v>10297</v>
      </c>
      <c r="B572" s="88" t="s">
        <v>439</v>
      </c>
      <c r="C572" s="89">
        <v>46136</v>
      </c>
      <c r="D572" s="88" t="s">
        <v>15807</v>
      </c>
      <c r="E572" s="89"/>
      <c r="F572" s="88" t="s">
        <v>284</v>
      </c>
      <c r="G572" s="88" t="s">
        <v>15808</v>
      </c>
      <c r="H572" s="90">
        <v>999675</v>
      </c>
      <c r="I572" s="92">
        <v>0</v>
      </c>
      <c r="J572" s="90">
        <v>0</v>
      </c>
      <c r="K572" s="90">
        <v>999675</v>
      </c>
      <c r="L572" s="93" t="s">
        <v>11005</v>
      </c>
      <c r="M572" s="94"/>
      <c r="N572" s="93"/>
      <c r="O572" s="67">
        <f>IF(Table1[[#This Row],[Phân loại]]="Tồn đầu kỳ",Table1[[#This Row],[Tổng giá trị]],0)</f>
        <v>0</v>
      </c>
      <c r="P572" s="93">
        <f>IF(Table1[[#This Row],[Số còn phải thu ĐK]]&lt;&gt;0,0,IF(Table1[[#This Row],[Phân loại]]="Bán hàng",Table1[[#This Row],[Tổng giá trị]],-Table1[[#This Row],[Tổng giá trị]]))</f>
        <v>-999675</v>
      </c>
      <c r="Q572" s="67">
        <f t="shared" si="341"/>
        <v>0</v>
      </c>
      <c r="R572" s="93">
        <f>Table1[[#This Row],[Số còn phải thu ĐK]]+Table1[[#This Row],[Giá Trị HD sau CK]]-Table1[[#This Row],[Số tiền đã thu]]</f>
        <v>-999675</v>
      </c>
      <c r="S572" s="94">
        <f>IF(Table1[[#This Row],[Ngày hóa đơn]]&lt;&gt;"",Table1[[#This Row],[Ngày hóa đơn]],IF(Table1[[#This Row],[Ngày hạch toán]]&lt;&gt;"",Table1[[#This Row],[Ngày hạch toán]],""))</f>
        <v>46136</v>
      </c>
      <c r="T572" s="95"/>
      <c r="U572" s="94">
        <f>IF(Table1[[#This Row],[Ngày tính CN]]="","",S572+T572)</f>
        <v>46136</v>
      </c>
      <c r="V572" s="67">
        <f ca="1">IF(Table1[[#This Row],[Hạn thanh toán]]="","",IF((U572-NOW())&lt;0,0,(U572-NOW())))</f>
        <v>0</v>
      </c>
      <c r="W572" s="67"/>
      <c r="X572" s="67">
        <f t="shared" ca="1" si="342"/>
        <v>92.588942824077094</v>
      </c>
      <c r="Y572" s="96" t="str">
        <f t="shared" ca="1" si="343"/>
        <v>Nợ quá hạn từ 90 ngày đến 120 ngày</v>
      </c>
      <c r="Z572" s="97">
        <f t="shared" si="344"/>
        <v>46136</v>
      </c>
      <c r="AA572" s="97" t="str">
        <f t="shared" si="345"/>
        <v/>
      </c>
      <c r="AB572" s="98"/>
      <c r="AC572" s="96"/>
      <c r="AD572" s="96" t="str">
        <f>VLOOKUP($A572,MA_KH!$A:$V,MA_KH!U$1,0)</f>
        <v>LOTTE</v>
      </c>
      <c r="AE572" s="96" t="str">
        <f>VLOOKUP($A572,MA_KH!$A:$V,MA_KH!V$1,0)</f>
        <v>CÔNG TY CỔ PHẦN TRUNG TÂM THƯƠNG MẠI LOTTE VIỆT NAM</v>
      </c>
      <c r="AF572" s="96" t="str">
        <f>VLOOKUP($A572,MA_KH!$A:$V,MA_KH!H$1,0)</f>
        <v>HN008</v>
      </c>
      <c r="AG572" s="96" t="e">
        <f>VALUE(Table1[[#This Row],[Số hóa đơn]])</f>
        <v>#VALUE!</v>
      </c>
      <c r="AH572" s="94" t="e">
        <f>_xlfn.XLOOKUP(Table1[[#This Row],[Column1]],CTTT_Lotte!R:R,CTTT_Lotte!O:O)</f>
        <v>#VALUE!</v>
      </c>
    </row>
    <row r="573" spans="1:34" ht="25.5" customHeight="1" x14ac:dyDescent="0.2">
      <c r="A573" s="65" t="s">
        <v>10297</v>
      </c>
      <c r="B573" s="65" t="s">
        <v>439</v>
      </c>
      <c r="C573" s="66">
        <v>46136</v>
      </c>
      <c r="D573" s="65" t="s">
        <v>15807</v>
      </c>
      <c r="E573" s="66"/>
      <c r="F573" s="65" t="s">
        <v>284</v>
      </c>
      <c r="G573" s="65" t="s">
        <v>15809</v>
      </c>
      <c r="H573" s="91">
        <v>79974</v>
      </c>
      <c r="I573" s="92">
        <v>0</v>
      </c>
      <c r="J573" s="91">
        <v>0</v>
      </c>
      <c r="K573" s="91">
        <v>79974</v>
      </c>
      <c r="L573" s="93" t="s">
        <v>11005</v>
      </c>
      <c r="M573" s="94"/>
      <c r="N573" s="93"/>
      <c r="O573" s="67">
        <f>IF(Table1[[#This Row],[Phân loại]]="Tồn đầu kỳ",Table1[[#This Row],[Tổng giá trị]],0)</f>
        <v>0</v>
      </c>
      <c r="P573" s="93">
        <f>IF(Table1[[#This Row],[Số còn phải thu ĐK]]&lt;&gt;0,0,IF(Table1[[#This Row],[Phân loại]]="Bán hàng",Table1[[#This Row],[Tổng giá trị]],-Table1[[#This Row],[Tổng giá trị]]))</f>
        <v>-79974</v>
      </c>
      <c r="Q573" s="67">
        <f t="shared" si="341"/>
        <v>0</v>
      </c>
      <c r="R573" s="93">
        <f>Table1[[#This Row],[Số còn phải thu ĐK]]+Table1[[#This Row],[Giá Trị HD sau CK]]-Table1[[#This Row],[Số tiền đã thu]]</f>
        <v>-79974</v>
      </c>
      <c r="S573" s="94">
        <f>IF(Table1[[#This Row],[Ngày hóa đơn]]&lt;&gt;"",Table1[[#This Row],[Ngày hóa đơn]],IF(Table1[[#This Row],[Ngày hạch toán]]&lt;&gt;"",Table1[[#This Row],[Ngày hạch toán]],""))</f>
        <v>46136</v>
      </c>
      <c r="T573" s="95"/>
      <c r="U573" s="94">
        <f>IF(Table1[[#This Row],[Ngày tính CN]]="","",S573+T573)</f>
        <v>46136</v>
      </c>
      <c r="V573" s="67">
        <f ca="1">IF(Table1[[#This Row],[Hạn thanh toán]]="","",IF((U573-NOW())&lt;0,0,(U573-NOW())))</f>
        <v>0</v>
      </c>
      <c r="W573" s="67"/>
      <c r="X573" s="67">
        <f t="shared" ca="1" si="342"/>
        <v>92.588942476853845</v>
      </c>
      <c r="Y573" s="96" t="str">
        <f t="shared" ca="1" si="343"/>
        <v>Nợ quá hạn từ 90 ngày đến 120 ngày</v>
      </c>
      <c r="Z573" s="97">
        <f t="shared" si="344"/>
        <v>46136</v>
      </c>
      <c r="AA573" s="97" t="str">
        <f t="shared" si="345"/>
        <v/>
      </c>
      <c r="AB573" s="98"/>
      <c r="AC573" s="96"/>
      <c r="AD573" s="96" t="str">
        <f>VLOOKUP($A573,MA_KH!$A:$V,MA_KH!U$1,0)</f>
        <v>LOTTE</v>
      </c>
      <c r="AE573" s="96" t="str">
        <f>VLOOKUP($A573,MA_KH!$A:$V,MA_KH!V$1,0)</f>
        <v>CÔNG TY CỔ PHẦN TRUNG TÂM THƯƠNG MẠI LOTTE VIỆT NAM</v>
      </c>
      <c r="AF573" s="96" t="str">
        <f>VLOOKUP($A573,MA_KH!$A:$V,MA_KH!H$1,0)</f>
        <v>HN008</v>
      </c>
      <c r="AG573" s="96" t="e">
        <f>VALUE(Table1[[#This Row],[Số hóa đơn]])</f>
        <v>#VALUE!</v>
      </c>
      <c r="AH573" s="94" t="e">
        <f>_xlfn.XLOOKUP(Table1[[#This Row],[Column1]],CTTT_Lotte!R:R,CTTT_Lotte!O:O)</f>
        <v>#VALUE!</v>
      </c>
    </row>
    <row r="574" spans="1:34" ht="25.5" customHeight="1" x14ac:dyDescent="0.2">
      <c r="A574" s="88" t="s">
        <v>10293</v>
      </c>
      <c r="B574" s="88" t="s">
        <v>621</v>
      </c>
      <c r="C574" s="89">
        <v>46136</v>
      </c>
      <c r="D574" s="88" t="s">
        <v>15810</v>
      </c>
      <c r="E574" s="89"/>
      <c r="F574" s="88" t="s">
        <v>284</v>
      </c>
      <c r="G574" s="88" t="s">
        <v>15811</v>
      </c>
      <c r="H574" s="90">
        <v>824099</v>
      </c>
      <c r="I574" s="92">
        <v>0</v>
      </c>
      <c r="J574" s="90">
        <v>0</v>
      </c>
      <c r="K574" s="90">
        <v>824099</v>
      </c>
      <c r="L574" s="93" t="s">
        <v>11005</v>
      </c>
      <c r="M574" s="94"/>
      <c r="N574" s="93"/>
      <c r="O574" s="67">
        <f>IF(Table1[[#This Row],[Phân loại]]="Tồn đầu kỳ",Table1[[#This Row],[Tổng giá trị]],0)</f>
        <v>0</v>
      </c>
      <c r="P574" s="93">
        <f>IF(Table1[[#This Row],[Số còn phải thu ĐK]]&lt;&gt;0,0,IF(Table1[[#This Row],[Phân loại]]="Bán hàng",Table1[[#This Row],[Tổng giá trị]],-Table1[[#This Row],[Tổng giá trị]]))</f>
        <v>-824099</v>
      </c>
      <c r="Q574" s="67">
        <f t="shared" ref="Q574:Q597" si="346">IF(M574&lt;&gt;"",IF(O574&lt;&gt;0,O574,P574),0)</f>
        <v>0</v>
      </c>
      <c r="R574" s="93">
        <f>Table1[[#This Row],[Số còn phải thu ĐK]]+Table1[[#This Row],[Giá Trị HD sau CK]]-Table1[[#This Row],[Số tiền đã thu]]</f>
        <v>-824099</v>
      </c>
      <c r="S574" s="94">
        <f>IF(Table1[[#This Row],[Ngày hóa đơn]]&lt;&gt;"",Table1[[#This Row],[Ngày hóa đơn]],IF(Table1[[#This Row],[Ngày hạch toán]]&lt;&gt;"",Table1[[#This Row],[Ngày hạch toán]],""))</f>
        <v>46136</v>
      </c>
      <c r="T574" s="95"/>
      <c r="U574" s="94">
        <f>IF(Table1[[#This Row],[Ngày tính CN]]="","",S574+T574)</f>
        <v>46136</v>
      </c>
      <c r="V574" s="67">
        <f ca="1">IF(Table1[[#This Row],[Hạn thanh toán]]="","",IF((U574-NOW())&lt;0,0,(U574-NOW())))</f>
        <v>0</v>
      </c>
      <c r="W574" s="67"/>
      <c r="X574" s="67">
        <f t="shared" ref="X574:X597" ca="1" si="347">IF(OR(U574="",R574=0),"",IF((U574-NOW())&lt;0,-(U574-NOW()),0))</f>
        <v>92.588942939815752</v>
      </c>
      <c r="Y574" s="96" t="str">
        <f t="shared" ref="Y574:Y597" ca="1" si="348">IF(R574=0,"Đã thanh toán",IF(X574="","",IF(X574&lt;=0,"Chưa đến hạn thanh toán",IF(X574&lt;=30,"Nợ quá hạn 30 ngày",IF(X574&lt;=60,"Nợ quá hạn từ 30 ngày đến 60 ngày",IF(X574&lt;=90,"Nợ quá hạn từ 60 ngày đến 90 ngày",IF(X574&lt;=120,"Nợ quá hạn từ 90 ngày đến 120 ngày","Nợ quá hạn hơn 120 ngày có khả năng mất thanh toán")))))))</f>
        <v>Nợ quá hạn từ 90 ngày đến 120 ngày</v>
      </c>
      <c r="Z574" s="97">
        <f t="shared" ref="Z574:Z597" si="349">IF(S574="","",S574)</f>
        <v>46136</v>
      </c>
      <c r="AA574" s="97" t="str">
        <f t="shared" ref="AA574:AA597" si="350">IF(M574="","",M574)</f>
        <v/>
      </c>
      <c r="AB574" s="98"/>
      <c r="AC574" s="96"/>
      <c r="AD574" s="96" t="str">
        <f>VLOOKUP($A574,MA_KH!$A:$V,MA_KH!U$1,0)</f>
        <v>LOTTE</v>
      </c>
      <c r="AE574" s="96" t="str">
        <f>VLOOKUP($A574,MA_KH!$A:$V,MA_KH!V$1,0)</f>
        <v>CÔNG TY CỔ PHẦN TRUNG TÂM THƯƠNG MẠI LOTTE VIỆT NAM</v>
      </c>
      <c r="AF574" s="96" t="str">
        <f>VLOOKUP($A574,MA_KH!$A:$V,MA_KH!H$1,0)</f>
        <v>SG009</v>
      </c>
      <c r="AG574" s="96" t="e">
        <f>VALUE(Table1[[#This Row],[Số hóa đơn]])</f>
        <v>#VALUE!</v>
      </c>
      <c r="AH574" s="94" t="e">
        <f>_xlfn.XLOOKUP(Table1[[#This Row],[Column1]],CTTT_Lotte!R:R,CTTT_Lotte!O:O)</f>
        <v>#VALUE!</v>
      </c>
    </row>
    <row r="575" spans="1:34" ht="25.5" customHeight="1" x14ac:dyDescent="0.2">
      <c r="A575" s="88" t="s">
        <v>10293</v>
      </c>
      <c r="B575" s="88" t="s">
        <v>621</v>
      </c>
      <c r="C575" s="89">
        <v>46136</v>
      </c>
      <c r="D575" s="88" t="s">
        <v>15810</v>
      </c>
      <c r="E575" s="89"/>
      <c r="F575" s="88" t="s">
        <v>284</v>
      </c>
      <c r="G575" s="88" t="s">
        <v>15812</v>
      </c>
      <c r="H575" s="90">
        <v>65928</v>
      </c>
      <c r="I575" s="92">
        <v>0</v>
      </c>
      <c r="J575" s="90">
        <v>0</v>
      </c>
      <c r="K575" s="90">
        <v>65928</v>
      </c>
      <c r="L575" s="93" t="s">
        <v>11005</v>
      </c>
      <c r="M575" s="94"/>
      <c r="N575" s="93"/>
      <c r="O575" s="67">
        <f>IF(Table1[[#This Row],[Phân loại]]="Tồn đầu kỳ",Table1[[#This Row],[Tổng giá trị]],0)</f>
        <v>0</v>
      </c>
      <c r="P575" s="93">
        <f>IF(Table1[[#This Row],[Số còn phải thu ĐK]]&lt;&gt;0,0,IF(Table1[[#This Row],[Phân loại]]="Bán hàng",Table1[[#This Row],[Tổng giá trị]],-Table1[[#This Row],[Tổng giá trị]]))</f>
        <v>-65928</v>
      </c>
      <c r="Q575" s="67">
        <f t="shared" si="346"/>
        <v>0</v>
      </c>
      <c r="R575" s="93">
        <f>Table1[[#This Row],[Số còn phải thu ĐK]]+Table1[[#This Row],[Giá Trị HD sau CK]]-Table1[[#This Row],[Số tiền đã thu]]</f>
        <v>-65928</v>
      </c>
      <c r="S575" s="94">
        <f>IF(Table1[[#This Row],[Ngày hóa đơn]]&lt;&gt;"",Table1[[#This Row],[Ngày hóa đơn]],IF(Table1[[#This Row],[Ngày hạch toán]]&lt;&gt;"",Table1[[#This Row],[Ngày hạch toán]],""))</f>
        <v>46136</v>
      </c>
      <c r="T575" s="95"/>
      <c r="U575" s="94">
        <f>IF(Table1[[#This Row],[Ngày tính CN]]="","",S575+T575)</f>
        <v>46136</v>
      </c>
      <c r="V575" s="67">
        <f ca="1">IF(Table1[[#This Row],[Hạn thanh toán]]="","",IF((U575-NOW())&lt;0,0,(U575-NOW())))</f>
        <v>0</v>
      </c>
      <c r="W575" s="67"/>
      <c r="X575" s="67">
        <f t="shared" ca="1" si="347"/>
        <v>92.588942939815752</v>
      </c>
      <c r="Y575" s="96" t="str">
        <f t="shared" ca="1" si="348"/>
        <v>Nợ quá hạn từ 90 ngày đến 120 ngày</v>
      </c>
      <c r="Z575" s="97">
        <f t="shared" si="349"/>
        <v>46136</v>
      </c>
      <c r="AA575" s="97" t="str">
        <f t="shared" si="350"/>
        <v/>
      </c>
      <c r="AB575" s="98"/>
      <c r="AC575" s="96"/>
      <c r="AD575" s="96" t="str">
        <f>VLOOKUP($A575,MA_KH!$A:$V,MA_KH!U$1,0)</f>
        <v>LOTTE</v>
      </c>
      <c r="AE575" s="96" t="str">
        <f>VLOOKUP($A575,MA_KH!$A:$V,MA_KH!V$1,0)</f>
        <v>CÔNG TY CỔ PHẦN TRUNG TÂM THƯƠNG MẠI LOTTE VIỆT NAM</v>
      </c>
      <c r="AF575" s="96" t="str">
        <f>VLOOKUP($A575,MA_KH!$A:$V,MA_KH!H$1,0)</f>
        <v>SG009</v>
      </c>
      <c r="AG575" s="96" t="e">
        <f>VALUE(Table1[[#This Row],[Số hóa đơn]])</f>
        <v>#VALUE!</v>
      </c>
      <c r="AH575" s="94" t="e">
        <f>_xlfn.XLOOKUP(Table1[[#This Row],[Column1]],CTTT_Lotte!R:R,CTTT_Lotte!O:O)</f>
        <v>#VALUE!</v>
      </c>
    </row>
    <row r="576" spans="1:34" ht="25.5" customHeight="1" x14ac:dyDescent="0.2">
      <c r="A576" s="88" t="s">
        <v>10293</v>
      </c>
      <c r="B576" s="88" t="s">
        <v>621</v>
      </c>
      <c r="C576" s="89">
        <v>46136</v>
      </c>
      <c r="D576" s="88" t="s">
        <v>15813</v>
      </c>
      <c r="E576" s="89"/>
      <c r="F576" s="88" t="s">
        <v>284</v>
      </c>
      <c r="G576" s="88" t="s">
        <v>15814</v>
      </c>
      <c r="H576" s="90">
        <v>35959</v>
      </c>
      <c r="I576" s="92">
        <v>0</v>
      </c>
      <c r="J576" s="90">
        <v>0</v>
      </c>
      <c r="K576" s="90">
        <v>35959</v>
      </c>
      <c r="L576" s="93" t="s">
        <v>11005</v>
      </c>
      <c r="M576" s="94"/>
      <c r="N576" s="93"/>
      <c r="O576" s="67">
        <f>IF(Table1[[#This Row],[Phân loại]]="Tồn đầu kỳ",Table1[[#This Row],[Tổng giá trị]],0)</f>
        <v>0</v>
      </c>
      <c r="P576" s="93">
        <f>IF(Table1[[#This Row],[Số còn phải thu ĐK]]&lt;&gt;0,0,IF(Table1[[#This Row],[Phân loại]]="Bán hàng",Table1[[#This Row],[Tổng giá trị]],-Table1[[#This Row],[Tổng giá trị]]))</f>
        <v>-35959</v>
      </c>
      <c r="Q576" s="67">
        <f t="shared" si="346"/>
        <v>0</v>
      </c>
      <c r="R576" s="93">
        <f>Table1[[#This Row],[Số còn phải thu ĐK]]+Table1[[#This Row],[Giá Trị HD sau CK]]-Table1[[#This Row],[Số tiền đã thu]]</f>
        <v>-35959</v>
      </c>
      <c r="S576" s="94">
        <f>IF(Table1[[#This Row],[Ngày hóa đơn]]&lt;&gt;"",Table1[[#This Row],[Ngày hóa đơn]],IF(Table1[[#This Row],[Ngày hạch toán]]&lt;&gt;"",Table1[[#This Row],[Ngày hạch toán]],""))</f>
        <v>46136</v>
      </c>
      <c r="T576" s="95"/>
      <c r="U576" s="94">
        <f>IF(Table1[[#This Row],[Ngày tính CN]]="","",S576+T576)</f>
        <v>46136</v>
      </c>
      <c r="V576" s="67">
        <f ca="1">IF(Table1[[#This Row],[Hạn thanh toán]]="","",IF((U576-NOW())&lt;0,0,(U576-NOW())))</f>
        <v>0</v>
      </c>
      <c r="W576" s="67"/>
      <c r="X576" s="67">
        <f t="shared" ca="1" si="347"/>
        <v>92.588942476853845</v>
      </c>
      <c r="Y576" s="96" t="str">
        <f t="shared" ca="1" si="348"/>
        <v>Nợ quá hạn từ 90 ngày đến 120 ngày</v>
      </c>
      <c r="Z576" s="97">
        <f t="shared" si="349"/>
        <v>46136</v>
      </c>
      <c r="AA576" s="97" t="str">
        <f t="shared" si="350"/>
        <v/>
      </c>
      <c r="AB576" s="98"/>
      <c r="AC576" s="96"/>
      <c r="AD576" s="96" t="str">
        <f>VLOOKUP($A576,MA_KH!$A:$V,MA_KH!U$1,0)</f>
        <v>LOTTE</v>
      </c>
      <c r="AE576" s="96" t="str">
        <f>VLOOKUP($A576,MA_KH!$A:$V,MA_KH!V$1,0)</f>
        <v>CÔNG TY CỔ PHẦN TRUNG TÂM THƯƠNG MẠI LOTTE VIỆT NAM</v>
      </c>
      <c r="AF576" s="96" t="str">
        <f>VLOOKUP($A576,MA_KH!$A:$V,MA_KH!H$1,0)</f>
        <v>SG009</v>
      </c>
      <c r="AG576" s="96" t="e">
        <f>VALUE(Table1[[#This Row],[Số hóa đơn]])</f>
        <v>#VALUE!</v>
      </c>
      <c r="AH576" s="94" t="e">
        <f>_xlfn.XLOOKUP(Table1[[#This Row],[Column1]],CTTT_Lotte!R:R,CTTT_Lotte!O:O)</f>
        <v>#VALUE!</v>
      </c>
    </row>
    <row r="577" spans="1:34" ht="25.5" customHeight="1" x14ac:dyDescent="0.2">
      <c r="A577" s="88" t="s">
        <v>10293</v>
      </c>
      <c r="B577" s="88" t="s">
        <v>621</v>
      </c>
      <c r="C577" s="89">
        <v>46136</v>
      </c>
      <c r="D577" s="88" t="s">
        <v>15813</v>
      </c>
      <c r="E577" s="89"/>
      <c r="F577" s="88" t="s">
        <v>284</v>
      </c>
      <c r="G577" s="88" t="s">
        <v>15815</v>
      </c>
      <c r="H577" s="90">
        <v>2877</v>
      </c>
      <c r="I577" s="92">
        <v>0</v>
      </c>
      <c r="J577" s="90">
        <v>0</v>
      </c>
      <c r="K577" s="90">
        <v>2877</v>
      </c>
      <c r="L577" s="93" t="s">
        <v>11005</v>
      </c>
      <c r="M577" s="94"/>
      <c r="N577" s="93"/>
      <c r="O577" s="67">
        <f>IF(Table1[[#This Row],[Phân loại]]="Tồn đầu kỳ",Table1[[#This Row],[Tổng giá trị]],0)</f>
        <v>0</v>
      </c>
      <c r="P577" s="93">
        <f>IF(Table1[[#This Row],[Số còn phải thu ĐK]]&lt;&gt;0,0,IF(Table1[[#This Row],[Phân loại]]="Bán hàng",Table1[[#This Row],[Tổng giá trị]],-Table1[[#This Row],[Tổng giá trị]]))</f>
        <v>-2877</v>
      </c>
      <c r="Q577" s="67">
        <f t="shared" si="346"/>
        <v>0</v>
      </c>
      <c r="R577" s="93">
        <f>Table1[[#This Row],[Số còn phải thu ĐK]]+Table1[[#This Row],[Giá Trị HD sau CK]]-Table1[[#This Row],[Số tiền đã thu]]</f>
        <v>-2877</v>
      </c>
      <c r="S577" s="94">
        <f>IF(Table1[[#This Row],[Ngày hóa đơn]]&lt;&gt;"",Table1[[#This Row],[Ngày hóa đơn]],IF(Table1[[#This Row],[Ngày hạch toán]]&lt;&gt;"",Table1[[#This Row],[Ngày hạch toán]],""))</f>
        <v>46136</v>
      </c>
      <c r="T577" s="95"/>
      <c r="U577" s="94">
        <f>IF(Table1[[#This Row],[Ngày tính CN]]="","",S577+T577)</f>
        <v>46136</v>
      </c>
      <c r="V577" s="67">
        <f ca="1">IF(Table1[[#This Row],[Hạn thanh toán]]="","",IF((U577-NOW())&lt;0,0,(U577-NOW())))</f>
        <v>0</v>
      </c>
      <c r="W577" s="67"/>
      <c r="X577" s="67">
        <f t="shared" ca="1" si="347"/>
        <v>92.588942939815752</v>
      </c>
      <c r="Y577" s="96" t="str">
        <f t="shared" ca="1" si="348"/>
        <v>Nợ quá hạn từ 90 ngày đến 120 ngày</v>
      </c>
      <c r="Z577" s="97">
        <f t="shared" si="349"/>
        <v>46136</v>
      </c>
      <c r="AA577" s="97" t="str">
        <f t="shared" si="350"/>
        <v/>
      </c>
      <c r="AB577" s="98"/>
      <c r="AC577" s="96"/>
      <c r="AD577" s="96" t="str">
        <f>VLOOKUP($A577,MA_KH!$A:$V,MA_KH!U$1,0)</f>
        <v>LOTTE</v>
      </c>
      <c r="AE577" s="96" t="str">
        <f>VLOOKUP($A577,MA_KH!$A:$V,MA_KH!V$1,0)</f>
        <v>CÔNG TY CỔ PHẦN TRUNG TÂM THƯƠNG MẠI LOTTE VIỆT NAM</v>
      </c>
      <c r="AF577" s="96" t="str">
        <f>VLOOKUP($A577,MA_KH!$A:$V,MA_KH!H$1,0)</f>
        <v>SG009</v>
      </c>
      <c r="AG577" s="96" t="e">
        <f>VALUE(Table1[[#This Row],[Số hóa đơn]])</f>
        <v>#VALUE!</v>
      </c>
      <c r="AH577" s="94" t="e">
        <f>_xlfn.XLOOKUP(Table1[[#This Row],[Column1]],CTTT_Lotte!R:R,CTTT_Lotte!O:O)</f>
        <v>#VALUE!</v>
      </c>
    </row>
    <row r="578" spans="1:34" ht="25.5" customHeight="1" x14ac:dyDescent="0.2">
      <c r="A578" s="88" t="s">
        <v>10290</v>
      </c>
      <c r="B578" s="88" t="s">
        <v>750</v>
      </c>
      <c r="C578" s="89">
        <v>46136</v>
      </c>
      <c r="D578" s="88" t="s">
        <v>15816</v>
      </c>
      <c r="E578" s="89"/>
      <c r="F578" s="88" t="s">
        <v>284</v>
      </c>
      <c r="G578" s="88" t="s">
        <v>15817</v>
      </c>
      <c r="H578" s="90">
        <v>395212</v>
      </c>
      <c r="I578" s="92">
        <v>0</v>
      </c>
      <c r="J578" s="90">
        <v>0</v>
      </c>
      <c r="K578" s="90">
        <v>395212</v>
      </c>
      <c r="L578" s="93" t="s">
        <v>11005</v>
      </c>
      <c r="M578" s="94"/>
      <c r="N578" s="93"/>
      <c r="O578" s="67">
        <f>IF(Table1[[#This Row],[Phân loại]]="Tồn đầu kỳ",Table1[[#This Row],[Tổng giá trị]],0)</f>
        <v>0</v>
      </c>
      <c r="P578" s="93">
        <f>IF(Table1[[#This Row],[Số còn phải thu ĐK]]&lt;&gt;0,0,IF(Table1[[#This Row],[Phân loại]]="Bán hàng",Table1[[#This Row],[Tổng giá trị]],-Table1[[#This Row],[Tổng giá trị]]))</f>
        <v>-395212</v>
      </c>
      <c r="Q578" s="67">
        <f t="shared" si="346"/>
        <v>0</v>
      </c>
      <c r="R578" s="93">
        <f>Table1[[#This Row],[Số còn phải thu ĐK]]+Table1[[#This Row],[Giá Trị HD sau CK]]-Table1[[#This Row],[Số tiền đã thu]]</f>
        <v>-395212</v>
      </c>
      <c r="S578" s="94">
        <f>IF(Table1[[#This Row],[Ngày hóa đơn]]&lt;&gt;"",Table1[[#This Row],[Ngày hóa đơn]],IF(Table1[[#This Row],[Ngày hạch toán]]&lt;&gt;"",Table1[[#This Row],[Ngày hạch toán]],""))</f>
        <v>46136</v>
      </c>
      <c r="T578" s="95"/>
      <c r="U578" s="94">
        <f>IF(Table1[[#This Row],[Ngày tính CN]]="","",S578+T578)</f>
        <v>46136</v>
      </c>
      <c r="V578" s="67">
        <f ca="1">IF(Table1[[#This Row],[Hạn thanh toán]]="","",IF((U578-NOW())&lt;0,0,(U578-NOW())))</f>
        <v>0</v>
      </c>
      <c r="W578" s="67"/>
      <c r="X578" s="67">
        <f t="shared" ca="1" si="347"/>
        <v>92.588942939815752</v>
      </c>
      <c r="Y578" s="96" t="str">
        <f t="shared" ca="1" si="348"/>
        <v>Nợ quá hạn từ 90 ngày đến 120 ngày</v>
      </c>
      <c r="Z578" s="97">
        <f t="shared" si="349"/>
        <v>46136</v>
      </c>
      <c r="AA578" s="97" t="str">
        <f t="shared" si="350"/>
        <v/>
      </c>
      <c r="AB578" s="98"/>
      <c r="AC578" s="96"/>
      <c r="AD578" s="96" t="str">
        <f>VLOOKUP($A578,MA_KH!$A:$V,MA_KH!U$1,0)</f>
        <v>LOTTE</v>
      </c>
      <c r="AE578" s="96" t="str">
        <f>VLOOKUP($A578,MA_KH!$A:$V,MA_KH!V$1,0)</f>
        <v>CÔNG TY CỔ PHẦN TRUNG TÂM THƯƠNG MẠI LOTTE VIỆT NAM</v>
      </c>
      <c r="AF578" s="96" t="str">
        <f>VLOOKUP($A578,MA_KH!$A:$V,MA_KH!H$1,0)</f>
        <v>SG002</v>
      </c>
      <c r="AG578" s="96" t="e">
        <f>VALUE(Table1[[#This Row],[Số hóa đơn]])</f>
        <v>#VALUE!</v>
      </c>
      <c r="AH578" s="94" t="e">
        <f>_xlfn.XLOOKUP(Table1[[#This Row],[Column1]],CTTT_Lotte!R:R,CTTT_Lotte!O:O)</f>
        <v>#VALUE!</v>
      </c>
    </row>
    <row r="579" spans="1:34" ht="25.5" customHeight="1" x14ac:dyDescent="0.2">
      <c r="A579" s="88" t="s">
        <v>10290</v>
      </c>
      <c r="B579" s="88" t="s">
        <v>750</v>
      </c>
      <c r="C579" s="89">
        <v>46136</v>
      </c>
      <c r="D579" s="88" t="s">
        <v>15816</v>
      </c>
      <c r="E579" s="89"/>
      <c r="F579" s="88" t="s">
        <v>284</v>
      </c>
      <c r="G579" s="88" t="s">
        <v>15818</v>
      </c>
      <c r="H579" s="90">
        <v>31617</v>
      </c>
      <c r="I579" s="92">
        <v>0</v>
      </c>
      <c r="J579" s="90">
        <v>0</v>
      </c>
      <c r="K579" s="90">
        <v>31617</v>
      </c>
      <c r="L579" s="93" t="s">
        <v>11005</v>
      </c>
      <c r="M579" s="94"/>
      <c r="N579" s="93"/>
      <c r="O579" s="67">
        <f>IF(Table1[[#This Row],[Phân loại]]="Tồn đầu kỳ",Table1[[#This Row],[Tổng giá trị]],0)</f>
        <v>0</v>
      </c>
      <c r="P579" s="93">
        <f>IF(Table1[[#This Row],[Số còn phải thu ĐK]]&lt;&gt;0,0,IF(Table1[[#This Row],[Phân loại]]="Bán hàng",Table1[[#This Row],[Tổng giá trị]],-Table1[[#This Row],[Tổng giá trị]]))</f>
        <v>-31617</v>
      </c>
      <c r="Q579" s="67">
        <f t="shared" si="346"/>
        <v>0</v>
      </c>
      <c r="R579" s="93">
        <f>Table1[[#This Row],[Số còn phải thu ĐK]]+Table1[[#This Row],[Giá Trị HD sau CK]]-Table1[[#This Row],[Số tiền đã thu]]</f>
        <v>-31617</v>
      </c>
      <c r="S579" s="94">
        <f>IF(Table1[[#This Row],[Ngày hóa đơn]]&lt;&gt;"",Table1[[#This Row],[Ngày hóa đơn]],IF(Table1[[#This Row],[Ngày hạch toán]]&lt;&gt;"",Table1[[#This Row],[Ngày hạch toán]],""))</f>
        <v>46136</v>
      </c>
      <c r="T579" s="95"/>
      <c r="U579" s="94">
        <f>IF(Table1[[#This Row],[Ngày tính CN]]="","",S579+T579)</f>
        <v>46136</v>
      </c>
      <c r="V579" s="67">
        <f ca="1">IF(Table1[[#This Row],[Hạn thanh toán]]="","",IF((U579-NOW())&lt;0,0,(U579-NOW())))</f>
        <v>0</v>
      </c>
      <c r="W579" s="67"/>
      <c r="X579" s="67">
        <f t="shared" ca="1" si="347"/>
        <v>92.588942939815752</v>
      </c>
      <c r="Y579" s="96" t="str">
        <f t="shared" ca="1" si="348"/>
        <v>Nợ quá hạn từ 90 ngày đến 120 ngày</v>
      </c>
      <c r="Z579" s="97">
        <f t="shared" si="349"/>
        <v>46136</v>
      </c>
      <c r="AA579" s="97" t="str">
        <f t="shared" si="350"/>
        <v/>
      </c>
      <c r="AB579" s="98"/>
      <c r="AC579" s="96"/>
      <c r="AD579" s="96" t="str">
        <f>VLOOKUP($A579,MA_KH!$A:$V,MA_KH!U$1,0)</f>
        <v>LOTTE</v>
      </c>
      <c r="AE579" s="96" t="str">
        <f>VLOOKUP($A579,MA_KH!$A:$V,MA_KH!V$1,0)</f>
        <v>CÔNG TY CỔ PHẦN TRUNG TÂM THƯƠNG MẠI LOTTE VIỆT NAM</v>
      </c>
      <c r="AF579" s="96" t="str">
        <f>VLOOKUP($A579,MA_KH!$A:$V,MA_KH!H$1,0)</f>
        <v>SG002</v>
      </c>
      <c r="AG579" s="96" t="e">
        <f>VALUE(Table1[[#This Row],[Số hóa đơn]])</f>
        <v>#VALUE!</v>
      </c>
      <c r="AH579" s="94" t="e">
        <f>_xlfn.XLOOKUP(Table1[[#This Row],[Column1]],CTTT_Lotte!R:R,CTTT_Lotte!O:O)</f>
        <v>#VALUE!</v>
      </c>
    </row>
    <row r="580" spans="1:34" ht="25.5" customHeight="1" x14ac:dyDescent="0.2">
      <c r="A580" s="88" t="s">
        <v>10289</v>
      </c>
      <c r="B580" s="88" t="s">
        <v>752</v>
      </c>
      <c r="C580" s="89">
        <v>46136</v>
      </c>
      <c r="D580" s="88" t="s">
        <v>15819</v>
      </c>
      <c r="E580" s="89"/>
      <c r="F580" s="88" t="s">
        <v>284</v>
      </c>
      <c r="G580" s="88" t="s">
        <v>15820</v>
      </c>
      <c r="H580" s="90">
        <v>481044</v>
      </c>
      <c r="I580" s="92">
        <v>0</v>
      </c>
      <c r="J580" s="90">
        <v>0</v>
      </c>
      <c r="K580" s="90">
        <v>481044</v>
      </c>
      <c r="L580" s="93" t="s">
        <v>11005</v>
      </c>
      <c r="M580" s="94"/>
      <c r="N580" s="93"/>
      <c r="O580" s="67">
        <f>IF(Table1[[#This Row],[Phân loại]]="Tồn đầu kỳ",Table1[[#This Row],[Tổng giá trị]],0)</f>
        <v>0</v>
      </c>
      <c r="P580" s="93">
        <f>IF(Table1[[#This Row],[Số còn phải thu ĐK]]&lt;&gt;0,0,IF(Table1[[#This Row],[Phân loại]]="Bán hàng",Table1[[#This Row],[Tổng giá trị]],-Table1[[#This Row],[Tổng giá trị]]))</f>
        <v>-481044</v>
      </c>
      <c r="Q580" s="67">
        <f t="shared" si="346"/>
        <v>0</v>
      </c>
      <c r="R580" s="93">
        <f>Table1[[#This Row],[Số còn phải thu ĐK]]+Table1[[#This Row],[Giá Trị HD sau CK]]-Table1[[#This Row],[Số tiền đã thu]]</f>
        <v>-481044</v>
      </c>
      <c r="S580" s="94">
        <f>IF(Table1[[#This Row],[Ngày hóa đơn]]&lt;&gt;"",Table1[[#This Row],[Ngày hóa đơn]],IF(Table1[[#This Row],[Ngày hạch toán]]&lt;&gt;"",Table1[[#This Row],[Ngày hạch toán]],""))</f>
        <v>46136</v>
      </c>
      <c r="T580" s="95"/>
      <c r="U580" s="94">
        <f>IF(Table1[[#This Row],[Ngày tính CN]]="","",S580+T580)</f>
        <v>46136</v>
      </c>
      <c r="V580" s="67">
        <f ca="1">IF(Table1[[#This Row],[Hạn thanh toán]]="","",IF((U580-NOW())&lt;0,0,(U580-NOW())))</f>
        <v>0</v>
      </c>
      <c r="W580" s="67"/>
      <c r="X580" s="67">
        <f t="shared" ca="1" si="347"/>
        <v>92.588942476853845</v>
      </c>
      <c r="Y580" s="96" t="str">
        <f t="shared" ca="1" si="348"/>
        <v>Nợ quá hạn từ 90 ngày đến 120 ngày</v>
      </c>
      <c r="Z580" s="97">
        <f t="shared" si="349"/>
        <v>46136</v>
      </c>
      <c r="AA580" s="97" t="str">
        <f t="shared" si="350"/>
        <v/>
      </c>
      <c r="AB580" s="98"/>
      <c r="AC580" s="96"/>
      <c r="AD580" s="96" t="str">
        <f>VLOOKUP($A580,MA_KH!$A:$V,MA_KH!U$1,0)</f>
        <v>LOTTE</v>
      </c>
      <c r="AE580" s="96" t="str">
        <f>VLOOKUP($A580,MA_KH!$A:$V,MA_KH!V$1,0)</f>
        <v>CÔNG TY CỔ PHẦN TRUNG TÂM THƯƠNG MẠI LOTTE VIỆT NAM</v>
      </c>
      <c r="AF580" s="96" t="str">
        <f>VLOOKUP($A580,MA_KH!$A:$V,MA_KH!H$1,0)</f>
        <v>SG011</v>
      </c>
      <c r="AG580" s="96" t="e">
        <f>VALUE(Table1[[#This Row],[Số hóa đơn]])</f>
        <v>#VALUE!</v>
      </c>
      <c r="AH580" s="94" t="e">
        <f>_xlfn.XLOOKUP(Table1[[#This Row],[Column1]],CTTT_Lotte!R:R,CTTT_Lotte!O:O)</f>
        <v>#VALUE!</v>
      </c>
    </row>
    <row r="581" spans="1:34" ht="25.5" customHeight="1" x14ac:dyDescent="0.2">
      <c r="A581" s="88" t="s">
        <v>10289</v>
      </c>
      <c r="B581" s="88" t="s">
        <v>752</v>
      </c>
      <c r="C581" s="89">
        <v>46136</v>
      </c>
      <c r="D581" s="88" t="s">
        <v>15819</v>
      </c>
      <c r="E581" s="89"/>
      <c r="F581" s="88" t="s">
        <v>284</v>
      </c>
      <c r="G581" s="88" t="s">
        <v>15821</v>
      </c>
      <c r="H581" s="90">
        <v>38484</v>
      </c>
      <c r="I581" s="92">
        <v>0</v>
      </c>
      <c r="J581" s="90">
        <v>0</v>
      </c>
      <c r="K581" s="90">
        <v>38484</v>
      </c>
      <c r="L581" s="93" t="s">
        <v>11005</v>
      </c>
      <c r="M581" s="94"/>
      <c r="N581" s="93"/>
      <c r="O581" s="67">
        <f>IF(Table1[[#This Row],[Phân loại]]="Tồn đầu kỳ",Table1[[#This Row],[Tổng giá trị]],0)</f>
        <v>0</v>
      </c>
      <c r="P581" s="93">
        <f>IF(Table1[[#This Row],[Số còn phải thu ĐK]]&lt;&gt;0,0,IF(Table1[[#This Row],[Phân loại]]="Bán hàng",Table1[[#This Row],[Tổng giá trị]],-Table1[[#This Row],[Tổng giá trị]]))</f>
        <v>-38484</v>
      </c>
      <c r="Q581" s="67">
        <f t="shared" si="346"/>
        <v>0</v>
      </c>
      <c r="R581" s="93">
        <f>Table1[[#This Row],[Số còn phải thu ĐK]]+Table1[[#This Row],[Giá Trị HD sau CK]]-Table1[[#This Row],[Số tiền đã thu]]</f>
        <v>-38484</v>
      </c>
      <c r="S581" s="94">
        <f>IF(Table1[[#This Row],[Ngày hóa đơn]]&lt;&gt;"",Table1[[#This Row],[Ngày hóa đơn]],IF(Table1[[#This Row],[Ngày hạch toán]]&lt;&gt;"",Table1[[#This Row],[Ngày hạch toán]],""))</f>
        <v>46136</v>
      </c>
      <c r="T581" s="95"/>
      <c r="U581" s="94">
        <f>IF(Table1[[#This Row],[Ngày tính CN]]="","",S581+T581)</f>
        <v>46136</v>
      </c>
      <c r="V581" s="67">
        <f ca="1">IF(Table1[[#This Row],[Hạn thanh toán]]="","",IF((U581-NOW())&lt;0,0,(U581-NOW())))</f>
        <v>0</v>
      </c>
      <c r="W581" s="67"/>
      <c r="X581" s="67">
        <f t="shared" ca="1" si="347"/>
        <v>92.588942939815752</v>
      </c>
      <c r="Y581" s="96" t="str">
        <f t="shared" ca="1" si="348"/>
        <v>Nợ quá hạn từ 90 ngày đến 120 ngày</v>
      </c>
      <c r="Z581" s="97">
        <f t="shared" si="349"/>
        <v>46136</v>
      </c>
      <c r="AA581" s="97" t="str">
        <f t="shared" si="350"/>
        <v/>
      </c>
      <c r="AB581" s="98"/>
      <c r="AC581" s="96"/>
      <c r="AD581" s="96" t="str">
        <f>VLOOKUP($A581,MA_KH!$A:$V,MA_KH!U$1,0)</f>
        <v>LOTTE</v>
      </c>
      <c r="AE581" s="96" t="str">
        <f>VLOOKUP($A581,MA_KH!$A:$V,MA_KH!V$1,0)</f>
        <v>CÔNG TY CỔ PHẦN TRUNG TÂM THƯƠNG MẠI LOTTE VIỆT NAM</v>
      </c>
      <c r="AF581" s="96" t="str">
        <f>VLOOKUP($A581,MA_KH!$A:$V,MA_KH!H$1,0)</f>
        <v>SG011</v>
      </c>
      <c r="AG581" s="96" t="e">
        <f>VALUE(Table1[[#This Row],[Số hóa đơn]])</f>
        <v>#VALUE!</v>
      </c>
      <c r="AH581" s="94" t="e">
        <f>_xlfn.XLOOKUP(Table1[[#This Row],[Column1]],CTTT_Lotte!R:R,CTTT_Lotte!O:O)</f>
        <v>#VALUE!</v>
      </c>
    </row>
    <row r="582" spans="1:34" ht="25.5" customHeight="1" x14ac:dyDescent="0.2">
      <c r="A582" s="88" t="s">
        <v>10286</v>
      </c>
      <c r="B582" s="88" t="s">
        <v>616</v>
      </c>
      <c r="C582" s="89">
        <v>46136</v>
      </c>
      <c r="D582" s="88" t="s">
        <v>15822</v>
      </c>
      <c r="E582" s="89"/>
      <c r="F582" s="88" t="s">
        <v>284</v>
      </c>
      <c r="G582" s="88" t="s">
        <v>15823</v>
      </c>
      <c r="H582" s="90">
        <v>280214</v>
      </c>
      <c r="I582" s="92">
        <v>0</v>
      </c>
      <c r="J582" s="90">
        <v>0</v>
      </c>
      <c r="K582" s="90">
        <v>280214</v>
      </c>
      <c r="L582" s="93" t="s">
        <v>11005</v>
      </c>
      <c r="M582" s="94"/>
      <c r="N582" s="93"/>
      <c r="O582" s="67">
        <f>IF(Table1[[#This Row],[Phân loại]]="Tồn đầu kỳ",Table1[[#This Row],[Tổng giá trị]],0)</f>
        <v>0</v>
      </c>
      <c r="P582" s="93">
        <f>IF(Table1[[#This Row],[Số còn phải thu ĐK]]&lt;&gt;0,0,IF(Table1[[#This Row],[Phân loại]]="Bán hàng",Table1[[#This Row],[Tổng giá trị]],-Table1[[#This Row],[Tổng giá trị]]))</f>
        <v>-280214</v>
      </c>
      <c r="Q582" s="67">
        <f t="shared" si="346"/>
        <v>0</v>
      </c>
      <c r="R582" s="93">
        <f>Table1[[#This Row],[Số còn phải thu ĐK]]+Table1[[#This Row],[Giá Trị HD sau CK]]-Table1[[#This Row],[Số tiền đã thu]]</f>
        <v>-280214</v>
      </c>
      <c r="S582" s="94">
        <f>IF(Table1[[#This Row],[Ngày hóa đơn]]&lt;&gt;"",Table1[[#This Row],[Ngày hóa đơn]],IF(Table1[[#This Row],[Ngày hạch toán]]&lt;&gt;"",Table1[[#This Row],[Ngày hạch toán]],""))</f>
        <v>46136</v>
      </c>
      <c r="T582" s="95"/>
      <c r="U582" s="94">
        <f>IF(Table1[[#This Row],[Ngày tính CN]]="","",S582+T582)</f>
        <v>46136</v>
      </c>
      <c r="V582" s="67">
        <f ca="1">IF(Table1[[#This Row],[Hạn thanh toán]]="","",IF((U582-NOW())&lt;0,0,(U582-NOW())))</f>
        <v>0</v>
      </c>
      <c r="W582" s="67"/>
      <c r="X582" s="67">
        <f t="shared" ca="1" si="347"/>
        <v>92.588942476853845</v>
      </c>
      <c r="Y582" s="96" t="str">
        <f t="shared" ca="1" si="348"/>
        <v>Nợ quá hạn từ 90 ngày đến 120 ngày</v>
      </c>
      <c r="Z582" s="97">
        <f t="shared" si="349"/>
        <v>46136</v>
      </c>
      <c r="AA582" s="97" t="str">
        <f t="shared" si="350"/>
        <v/>
      </c>
      <c r="AB582" s="98"/>
      <c r="AC582" s="96"/>
      <c r="AD582" s="96" t="str">
        <f>VLOOKUP($A582,MA_KH!$A:$V,MA_KH!U$1,0)</f>
        <v>LOTTE</v>
      </c>
      <c r="AE582" s="96" t="str">
        <f>VLOOKUP($A582,MA_KH!$A:$V,MA_KH!V$1,0)</f>
        <v>CÔNG TY CỔ PHẦN TRUNG TÂM THƯƠNG MẠI LOTTE VIỆT NAM</v>
      </c>
      <c r="AF582" s="96" t="str">
        <f>VLOOKUP($A582,MA_KH!$A:$V,MA_KH!H$1,0)</f>
        <v>SG002</v>
      </c>
      <c r="AG582" s="96" t="e">
        <f>VALUE(Table1[[#This Row],[Số hóa đơn]])</f>
        <v>#VALUE!</v>
      </c>
      <c r="AH582" s="94" t="e">
        <f>_xlfn.XLOOKUP(Table1[[#This Row],[Column1]],CTTT_Lotte!R:R,CTTT_Lotte!O:O)</f>
        <v>#VALUE!</v>
      </c>
    </row>
    <row r="583" spans="1:34" ht="25.5" customHeight="1" x14ac:dyDescent="0.2">
      <c r="A583" s="88" t="s">
        <v>10286</v>
      </c>
      <c r="B583" s="88" t="s">
        <v>616</v>
      </c>
      <c r="C583" s="89">
        <v>46136</v>
      </c>
      <c r="D583" s="88" t="s">
        <v>15822</v>
      </c>
      <c r="E583" s="89"/>
      <c r="F583" s="88" t="s">
        <v>284</v>
      </c>
      <c r="G583" s="88" t="s">
        <v>15824</v>
      </c>
      <c r="H583" s="90">
        <v>22417</v>
      </c>
      <c r="I583" s="92">
        <v>0</v>
      </c>
      <c r="J583" s="90">
        <v>0</v>
      </c>
      <c r="K583" s="90">
        <v>22417</v>
      </c>
      <c r="L583" s="93" t="s">
        <v>11005</v>
      </c>
      <c r="M583" s="94"/>
      <c r="N583" s="93"/>
      <c r="O583" s="67">
        <f>IF(Table1[[#This Row],[Phân loại]]="Tồn đầu kỳ",Table1[[#This Row],[Tổng giá trị]],0)</f>
        <v>0</v>
      </c>
      <c r="P583" s="93">
        <f>IF(Table1[[#This Row],[Số còn phải thu ĐK]]&lt;&gt;0,0,IF(Table1[[#This Row],[Phân loại]]="Bán hàng",Table1[[#This Row],[Tổng giá trị]],-Table1[[#This Row],[Tổng giá trị]]))</f>
        <v>-22417</v>
      </c>
      <c r="Q583" s="67">
        <f t="shared" si="346"/>
        <v>0</v>
      </c>
      <c r="R583" s="93">
        <f>Table1[[#This Row],[Số còn phải thu ĐK]]+Table1[[#This Row],[Giá Trị HD sau CK]]-Table1[[#This Row],[Số tiền đã thu]]</f>
        <v>-22417</v>
      </c>
      <c r="S583" s="94">
        <f>IF(Table1[[#This Row],[Ngày hóa đơn]]&lt;&gt;"",Table1[[#This Row],[Ngày hóa đơn]],IF(Table1[[#This Row],[Ngày hạch toán]]&lt;&gt;"",Table1[[#This Row],[Ngày hạch toán]],""))</f>
        <v>46136</v>
      </c>
      <c r="T583" s="95"/>
      <c r="U583" s="94">
        <f>IF(Table1[[#This Row],[Ngày tính CN]]="","",S583+T583)</f>
        <v>46136</v>
      </c>
      <c r="V583" s="67">
        <f ca="1">IF(Table1[[#This Row],[Hạn thanh toán]]="","",IF((U583-NOW())&lt;0,0,(U583-NOW())))</f>
        <v>0</v>
      </c>
      <c r="W583" s="67"/>
      <c r="X583" s="67">
        <f t="shared" ca="1" si="347"/>
        <v>92.588942476853845</v>
      </c>
      <c r="Y583" s="96" t="str">
        <f t="shared" ca="1" si="348"/>
        <v>Nợ quá hạn từ 90 ngày đến 120 ngày</v>
      </c>
      <c r="Z583" s="97">
        <f t="shared" si="349"/>
        <v>46136</v>
      </c>
      <c r="AA583" s="97" t="str">
        <f t="shared" si="350"/>
        <v/>
      </c>
      <c r="AB583" s="98"/>
      <c r="AC583" s="96"/>
      <c r="AD583" s="96" t="str">
        <f>VLOOKUP($A583,MA_KH!$A:$V,MA_KH!U$1,0)</f>
        <v>LOTTE</v>
      </c>
      <c r="AE583" s="96" t="str">
        <f>VLOOKUP($A583,MA_KH!$A:$V,MA_KH!V$1,0)</f>
        <v>CÔNG TY CỔ PHẦN TRUNG TÂM THƯƠNG MẠI LOTTE VIỆT NAM</v>
      </c>
      <c r="AF583" s="96" t="str">
        <f>VLOOKUP($A583,MA_KH!$A:$V,MA_KH!H$1,0)</f>
        <v>SG002</v>
      </c>
      <c r="AG583" s="96" t="e">
        <f>VALUE(Table1[[#This Row],[Số hóa đơn]])</f>
        <v>#VALUE!</v>
      </c>
      <c r="AH583" s="94" t="e">
        <f>_xlfn.XLOOKUP(Table1[[#This Row],[Column1]],CTTT_Lotte!R:R,CTTT_Lotte!O:O)</f>
        <v>#VALUE!</v>
      </c>
    </row>
    <row r="584" spans="1:34" ht="25.5" customHeight="1" x14ac:dyDescent="0.2">
      <c r="A584" s="88" t="s">
        <v>10287</v>
      </c>
      <c r="B584" s="88" t="s">
        <v>612</v>
      </c>
      <c r="C584" s="89">
        <v>46136</v>
      </c>
      <c r="D584" s="88" t="s">
        <v>15825</v>
      </c>
      <c r="E584" s="89"/>
      <c r="F584" s="88" t="s">
        <v>284</v>
      </c>
      <c r="G584" s="88" t="s">
        <v>15826</v>
      </c>
      <c r="H584" s="90">
        <v>473292</v>
      </c>
      <c r="I584" s="92">
        <v>0</v>
      </c>
      <c r="J584" s="90">
        <v>0</v>
      </c>
      <c r="K584" s="90">
        <v>473292</v>
      </c>
      <c r="L584" s="93" t="s">
        <v>11005</v>
      </c>
      <c r="M584" s="94"/>
      <c r="N584" s="93"/>
      <c r="O584" s="67">
        <f>IF(Table1[[#This Row],[Phân loại]]="Tồn đầu kỳ",Table1[[#This Row],[Tổng giá trị]],0)</f>
        <v>0</v>
      </c>
      <c r="P584" s="93">
        <f>IF(Table1[[#This Row],[Số còn phải thu ĐK]]&lt;&gt;0,0,IF(Table1[[#This Row],[Phân loại]]="Bán hàng",Table1[[#This Row],[Tổng giá trị]],-Table1[[#This Row],[Tổng giá trị]]))</f>
        <v>-473292</v>
      </c>
      <c r="Q584" s="67">
        <f t="shared" si="346"/>
        <v>0</v>
      </c>
      <c r="R584" s="93">
        <f>Table1[[#This Row],[Số còn phải thu ĐK]]+Table1[[#This Row],[Giá Trị HD sau CK]]-Table1[[#This Row],[Số tiền đã thu]]</f>
        <v>-473292</v>
      </c>
      <c r="S584" s="94">
        <f>IF(Table1[[#This Row],[Ngày hóa đơn]]&lt;&gt;"",Table1[[#This Row],[Ngày hóa đơn]],IF(Table1[[#This Row],[Ngày hạch toán]]&lt;&gt;"",Table1[[#This Row],[Ngày hạch toán]],""))</f>
        <v>46136</v>
      </c>
      <c r="T584" s="95"/>
      <c r="U584" s="94">
        <f>IF(Table1[[#This Row],[Ngày tính CN]]="","",S584+T584)</f>
        <v>46136</v>
      </c>
      <c r="V584" s="67">
        <f ca="1">IF(Table1[[#This Row],[Hạn thanh toán]]="","",IF((U584-NOW())&lt;0,0,(U584-NOW())))</f>
        <v>0</v>
      </c>
      <c r="W584" s="67"/>
      <c r="X584" s="67">
        <f t="shared" ca="1" si="347"/>
        <v>92.588942939815752</v>
      </c>
      <c r="Y584" s="96" t="str">
        <f t="shared" ca="1" si="348"/>
        <v>Nợ quá hạn từ 90 ngày đến 120 ngày</v>
      </c>
      <c r="Z584" s="97">
        <f t="shared" si="349"/>
        <v>46136</v>
      </c>
      <c r="AA584" s="97" t="str">
        <f t="shared" si="350"/>
        <v/>
      </c>
      <c r="AB584" s="98"/>
      <c r="AC584" s="96"/>
      <c r="AD584" s="96" t="str">
        <f>VLOOKUP($A584,MA_KH!$A:$V,MA_KH!U$1,0)</f>
        <v>LOTTE</v>
      </c>
      <c r="AE584" s="96" t="str">
        <f>VLOOKUP($A584,MA_KH!$A:$V,MA_KH!V$1,0)</f>
        <v>CÔNG TY CỔ PHẦN TRUNG TÂM THƯƠNG MẠI LOTTE VIỆT NAM</v>
      </c>
      <c r="AF584" s="96" t="str">
        <f>VLOOKUP($A584,MA_KH!$A:$V,MA_KH!H$1,0)</f>
        <v>SG011</v>
      </c>
      <c r="AG584" s="96" t="e">
        <f>VALUE(Table1[[#This Row],[Số hóa đơn]])</f>
        <v>#VALUE!</v>
      </c>
      <c r="AH584" s="94" t="e">
        <f>_xlfn.XLOOKUP(Table1[[#This Row],[Column1]],CTTT_Lotte!R:R,CTTT_Lotte!O:O)</f>
        <v>#VALUE!</v>
      </c>
    </row>
    <row r="585" spans="1:34" ht="25.5" customHeight="1" x14ac:dyDescent="0.2">
      <c r="A585" s="88" t="s">
        <v>10287</v>
      </c>
      <c r="B585" s="88" t="s">
        <v>612</v>
      </c>
      <c r="C585" s="89">
        <v>46136</v>
      </c>
      <c r="D585" s="88" t="s">
        <v>15825</v>
      </c>
      <c r="E585" s="89"/>
      <c r="F585" s="88" t="s">
        <v>284</v>
      </c>
      <c r="G585" s="88" t="s">
        <v>15827</v>
      </c>
      <c r="H585" s="90">
        <v>37863</v>
      </c>
      <c r="I585" s="92">
        <v>0</v>
      </c>
      <c r="J585" s="90">
        <v>0</v>
      </c>
      <c r="K585" s="90">
        <v>37863</v>
      </c>
      <c r="L585" s="93" t="s">
        <v>11005</v>
      </c>
      <c r="M585" s="94"/>
      <c r="N585" s="93"/>
      <c r="O585" s="67">
        <f>IF(Table1[[#This Row],[Phân loại]]="Tồn đầu kỳ",Table1[[#This Row],[Tổng giá trị]],0)</f>
        <v>0</v>
      </c>
      <c r="P585" s="93">
        <f>IF(Table1[[#This Row],[Số còn phải thu ĐK]]&lt;&gt;0,0,IF(Table1[[#This Row],[Phân loại]]="Bán hàng",Table1[[#This Row],[Tổng giá trị]],-Table1[[#This Row],[Tổng giá trị]]))</f>
        <v>-37863</v>
      </c>
      <c r="Q585" s="67">
        <f t="shared" si="346"/>
        <v>0</v>
      </c>
      <c r="R585" s="93">
        <f>Table1[[#This Row],[Số còn phải thu ĐK]]+Table1[[#This Row],[Giá Trị HD sau CK]]-Table1[[#This Row],[Số tiền đã thu]]</f>
        <v>-37863</v>
      </c>
      <c r="S585" s="94">
        <f>IF(Table1[[#This Row],[Ngày hóa đơn]]&lt;&gt;"",Table1[[#This Row],[Ngày hóa đơn]],IF(Table1[[#This Row],[Ngày hạch toán]]&lt;&gt;"",Table1[[#This Row],[Ngày hạch toán]],""))</f>
        <v>46136</v>
      </c>
      <c r="T585" s="95"/>
      <c r="U585" s="94">
        <f>IF(Table1[[#This Row],[Ngày tính CN]]="","",S585+T585)</f>
        <v>46136</v>
      </c>
      <c r="V585" s="67">
        <f ca="1">IF(Table1[[#This Row],[Hạn thanh toán]]="","",IF((U585-NOW())&lt;0,0,(U585-NOW())))</f>
        <v>0</v>
      </c>
      <c r="W585" s="67"/>
      <c r="X585" s="67">
        <f t="shared" ca="1" si="347"/>
        <v>92.588942476853845</v>
      </c>
      <c r="Y585" s="96" t="str">
        <f t="shared" ca="1" si="348"/>
        <v>Nợ quá hạn từ 90 ngày đến 120 ngày</v>
      </c>
      <c r="Z585" s="97">
        <f t="shared" si="349"/>
        <v>46136</v>
      </c>
      <c r="AA585" s="97" t="str">
        <f t="shared" si="350"/>
        <v/>
      </c>
      <c r="AB585" s="98"/>
      <c r="AC585" s="96"/>
      <c r="AD585" s="96" t="str">
        <f>VLOOKUP($A585,MA_KH!$A:$V,MA_KH!U$1,0)</f>
        <v>LOTTE</v>
      </c>
      <c r="AE585" s="96" t="str">
        <f>VLOOKUP($A585,MA_KH!$A:$V,MA_KH!V$1,0)</f>
        <v>CÔNG TY CỔ PHẦN TRUNG TÂM THƯƠNG MẠI LOTTE VIỆT NAM</v>
      </c>
      <c r="AF585" s="96" t="str">
        <f>VLOOKUP($A585,MA_KH!$A:$V,MA_KH!H$1,0)</f>
        <v>SG011</v>
      </c>
      <c r="AG585" s="96" t="e">
        <f>VALUE(Table1[[#This Row],[Số hóa đơn]])</f>
        <v>#VALUE!</v>
      </c>
      <c r="AH585" s="94" t="e">
        <f>_xlfn.XLOOKUP(Table1[[#This Row],[Column1]],CTTT_Lotte!R:R,CTTT_Lotte!O:O)</f>
        <v>#VALUE!</v>
      </c>
    </row>
    <row r="586" spans="1:34" ht="25.5" customHeight="1" x14ac:dyDescent="0.2">
      <c r="A586" s="88" t="s">
        <v>10301</v>
      </c>
      <c r="B586" s="88" t="s">
        <v>463</v>
      </c>
      <c r="C586" s="89">
        <v>46136</v>
      </c>
      <c r="D586" s="88" t="s">
        <v>15828</v>
      </c>
      <c r="E586" s="89"/>
      <c r="F586" s="88" t="s">
        <v>284</v>
      </c>
      <c r="G586" s="88" t="s">
        <v>15829</v>
      </c>
      <c r="H586" s="90">
        <v>715599</v>
      </c>
      <c r="I586" s="92">
        <v>0</v>
      </c>
      <c r="J586" s="90">
        <v>0</v>
      </c>
      <c r="K586" s="90">
        <v>715599</v>
      </c>
      <c r="L586" s="93" t="s">
        <v>11005</v>
      </c>
      <c r="M586" s="94"/>
      <c r="N586" s="93"/>
      <c r="O586" s="67">
        <f>IF(Table1[[#This Row],[Phân loại]]="Tồn đầu kỳ",Table1[[#This Row],[Tổng giá trị]],0)</f>
        <v>0</v>
      </c>
      <c r="P586" s="93">
        <f>IF(Table1[[#This Row],[Số còn phải thu ĐK]]&lt;&gt;0,0,IF(Table1[[#This Row],[Phân loại]]="Bán hàng",Table1[[#This Row],[Tổng giá trị]],-Table1[[#This Row],[Tổng giá trị]]))</f>
        <v>-715599</v>
      </c>
      <c r="Q586" s="67">
        <f t="shared" si="346"/>
        <v>0</v>
      </c>
      <c r="R586" s="93">
        <f>Table1[[#This Row],[Số còn phải thu ĐK]]+Table1[[#This Row],[Giá Trị HD sau CK]]-Table1[[#This Row],[Số tiền đã thu]]</f>
        <v>-715599</v>
      </c>
      <c r="S586" s="94">
        <f>IF(Table1[[#This Row],[Ngày hóa đơn]]&lt;&gt;"",Table1[[#This Row],[Ngày hóa đơn]],IF(Table1[[#This Row],[Ngày hạch toán]]&lt;&gt;"",Table1[[#This Row],[Ngày hạch toán]],""))</f>
        <v>46136</v>
      </c>
      <c r="T586" s="95"/>
      <c r="U586" s="94">
        <f>IF(Table1[[#This Row],[Ngày tính CN]]="","",S586+T586)</f>
        <v>46136</v>
      </c>
      <c r="V586" s="67">
        <f ca="1">IF(Table1[[#This Row],[Hạn thanh toán]]="","",IF((U586-NOW())&lt;0,0,(U586-NOW())))</f>
        <v>0</v>
      </c>
      <c r="W586" s="67"/>
      <c r="X586" s="67">
        <f t="shared" ca="1" si="347"/>
        <v>92.588942939815752</v>
      </c>
      <c r="Y586" s="96" t="str">
        <f t="shared" ca="1" si="348"/>
        <v>Nợ quá hạn từ 90 ngày đến 120 ngày</v>
      </c>
      <c r="Z586" s="97">
        <f t="shared" si="349"/>
        <v>46136</v>
      </c>
      <c r="AA586" s="97" t="str">
        <f t="shared" si="350"/>
        <v/>
      </c>
      <c r="AB586" s="98"/>
      <c r="AC586" s="96"/>
      <c r="AD586" s="96" t="str">
        <f>VLOOKUP($A586,MA_KH!$A:$V,MA_KH!U$1,0)</f>
        <v>LOTTE</v>
      </c>
      <c r="AE586" s="96" t="str">
        <f>VLOOKUP($A586,MA_KH!$A:$V,MA_KH!V$1,0)</f>
        <v>CÔNG TY CỔ PHẦN TRUNG TÂM THƯƠNG MẠI LOTTE VIỆT NAM</v>
      </c>
      <c r="AF586" s="96" t="str">
        <f>VLOOKUP($A586,MA_KH!$A:$V,MA_KH!H$1,0)</f>
        <v>SG002</v>
      </c>
      <c r="AG586" s="96" t="e">
        <f>VALUE(Table1[[#This Row],[Số hóa đơn]])</f>
        <v>#VALUE!</v>
      </c>
      <c r="AH586" s="94" t="e">
        <f>_xlfn.XLOOKUP(Table1[[#This Row],[Column1]],CTTT_Lotte!R:R,CTTT_Lotte!O:O)</f>
        <v>#VALUE!</v>
      </c>
    </row>
    <row r="587" spans="1:34" ht="25.5" customHeight="1" x14ac:dyDescent="0.2">
      <c r="A587" s="88" t="s">
        <v>10301</v>
      </c>
      <c r="B587" s="88" t="s">
        <v>463</v>
      </c>
      <c r="C587" s="89">
        <v>46136</v>
      </c>
      <c r="D587" s="88" t="s">
        <v>15828</v>
      </c>
      <c r="E587" s="89"/>
      <c r="F587" s="88" t="s">
        <v>284</v>
      </c>
      <c r="G587" s="88" t="s">
        <v>15830</v>
      </c>
      <c r="H587" s="90">
        <v>57248</v>
      </c>
      <c r="I587" s="92">
        <v>0</v>
      </c>
      <c r="J587" s="90">
        <v>0</v>
      </c>
      <c r="K587" s="90">
        <v>57248</v>
      </c>
      <c r="L587" s="93" t="s">
        <v>11005</v>
      </c>
      <c r="M587" s="94"/>
      <c r="N587" s="93"/>
      <c r="O587" s="67">
        <f>IF(Table1[[#This Row],[Phân loại]]="Tồn đầu kỳ",Table1[[#This Row],[Tổng giá trị]],0)</f>
        <v>0</v>
      </c>
      <c r="P587" s="93">
        <f>IF(Table1[[#This Row],[Số còn phải thu ĐK]]&lt;&gt;0,0,IF(Table1[[#This Row],[Phân loại]]="Bán hàng",Table1[[#This Row],[Tổng giá trị]],-Table1[[#This Row],[Tổng giá trị]]))</f>
        <v>-57248</v>
      </c>
      <c r="Q587" s="67">
        <f t="shared" si="346"/>
        <v>0</v>
      </c>
      <c r="R587" s="93">
        <f>Table1[[#This Row],[Số còn phải thu ĐK]]+Table1[[#This Row],[Giá Trị HD sau CK]]-Table1[[#This Row],[Số tiền đã thu]]</f>
        <v>-57248</v>
      </c>
      <c r="S587" s="94">
        <f>IF(Table1[[#This Row],[Ngày hóa đơn]]&lt;&gt;"",Table1[[#This Row],[Ngày hóa đơn]],IF(Table1[[#This Row],[Ngày hạch toán]]&lt;&gt;"",Table1[[#This Row],[Ngày hạch toán]],""))</f>
        <v>46136</v>
      </c>
      <c r="T587" s="95"/>
      <c r="U587" s="94">
        <f>IF(Table1[[#This Row],[Ngày tính CN]]="","",S587+T587)</f>
        <v>46136</v>
      </c>
      <c r="V587" s="67">
        <f ca="1">IF(Table1[[#This Row],[Hạn thanh toán]]="","",IF((U587-NOW())&lt;0,0,(U587-NOW())))</f>
        <v>0</v>
      </c>
      <c r="W587" s="67"/>
      <c r="X587" s="67">
        <f t="shared" ca="1" si="347"/>
        <v>92.588942939815752</v>
      </c>
      <c r="Y587" s="96" t="str">
        <f t="shared" ca="1" si="348"/>
        <v>Nợ quá hạn từ 90 ngày đến 120 ngày</v>
      </c>
      <c r="Z587" s="97">
        <f t="shared" si="349"/>
        <v>46136</v>
      </c>
      <c r="AA587" s="97" t="str">
        <f t="shared" si="350"/>
        <v/>
      </c>
      <c r="AB587" s="98"/>
      <c r="AC587" s="96"/>
      <c r="AD587" s="96" t="str">
        <f>VLOOKUP($A587,MA_KH!$A:$V,MA_KH!U$1,0)</f>
        <v>LOTTE</v>
      </c>
      <c r="AE587" s="96" t="str">
        <f>VLOOKUP($A587,MA_KH!$A:$V,MA_KH!V$1,0)</f>
        <v>CÔNG TY CỔ PHẦN TRUNG TÂM THƯƠNG MẠI LOTTE VIỆT NAM</v>
      </c>
      <c r="AF587" s="96" t="str">
        <f>VLOOKUP($A587,MA_KH!$A:$V,MA_KH!H$1,0)</f>
        <v>SG002</v>
      </c>
      <c r="AG587" s="96" t="e">
        <f>VALUE(Table1[[#This Row],[Số hóa đơn]])</f>
        <v>#VALUE!</v>
      </c>
      <c r="AH587" s="94" t="e">
        <f>_xlfn.XLOOKUP(Table1[[#This Row],[Column1]],CTTT_Lotte!R:R,CTTT_Lotte!O:O)</f>
        <v>#VALUE!</v>
      </c>
    </row>
    <row r="588" spans="1:34" ht="25.5" customHeight="1" x14ac:dyDescent="0.2">
      <c r="A588" s="88" t="s">
        <v>10294</v>
      </c>
      <c r="B588" s="88" t="s">
        <v>481</v>
      </c>
      <c r="C588" s="89">
        <v>46136</v>
      </c>
      <c r="D588" s="88" t="s">
        <v>15831</v>
      </c>
      <c r="E588" s="89"/>
      <c r="F588" s="88" t="s">
        <v>284</v>
      </c>
      <c r="G588" s="88" t="s">
        <v>15832</v>
      </c>
      <c r="H588" s="90">
        <v>147133</v>
      </c>
      <c r="I588" s="92">
        <v>0</v>
      </c>
      <c r="J588" s="90">
        <v>0</v>
      </c>
      <c r="K588" s="90">
        <v>147133</v>
      </c>
      <c r="L588" s="93" t="s">
        <v>11005</v>
      </c>
      <c r="M588" s="94"/>
      <c r="N588" s="93"/>
      <c r="O588" s="67">
        <f>IF(Table1[[#This Row],[Phân loại]]="Tồn đầu kỳ",Table1[[#This Row],[Tổng giá trị]],0)</f>
        <v>0</v>
      </c>
      <c r="P588" s="93">
        <f>IF(Table1[[#This Row],[Số còn phải thu ĐK]]&lt;&gt;0,0,IF(Table1[[#This Row],[Phân loại]]="Bán hàng",Table1[[#This Row],[Tổng giá trị]],-Table1[[#This Row],[Tổng giá trị]]))</f>
        <v>-147133</v>
      </c>
      <c r="Q588" s="67">
        <f t="shared" si="346"/>
        <v>0</v>
      </c>
      <c r="R588" s="93">
        <f>Table1[[#This Row],[Số còn phải thu ĐK]]+Table1[[#This Row],[Giá Trị HD sau CK]]-Table1[[#This Row],[Số tiền đã thu]]</f>
        <v>-147133</v>
      </c>
      <c r="S588" s="94">
        <f>IF(Table1[[#This Row],[Ngày hóa đơn]]&lt;&gt;"",Table1[[#This Row],[Ngày hóa đơn]],IF(Table1[[#This Row],[Ngày hạch toán]]&lt;&gt;"",Table1[[#This Row],[Ngày hạch toán]],""))</f>
        <v>46136</v>
      </c>
      <c r="T588" s="95"/>
      <c r="U588" s="94">
        <f>IF(Table1[[#This Row],[Ngày tính CN]]="","",S588+T588)</f>
        <v>46136</v>
      </c>
      <c r="V588" s="67">
        <f ca="1">IF(Table1[[#This Row],[Hạn thanh toán]]="","",IF((U588-NOW())&lt;0,0,(U588-NOW())))</f>
        <v>0</v>
      </c>
      <c r="W588" s="67"/>
      <c r="X588" s="67">
        <f t="shared" ca="1" si="347"/>
        <v>92.588942939815752</v>
      </c>
      <c r="Y588" s="96" t="str">
        <f t="shared" ca="1" si="348"/>
        <v>Nợ quá hạn từ 90 ngày đến 120 ngày</v>
      </c>
      <c r="Z588" s="97">
        <f t="shared" si="349"/>
        <v>46136</v>
      </c>
      <c r="AA588" s="97" t="str">
        <f t="shared" si="350"/>
        <v/>
      </c>
      <c r="AB588" s="98"/>
      <c r="AC588" s="96"/>
      <c r="AD588" s="96" t="str">
        <f>VLOOKUP($A588,MA_KH!$A:$V,MA_KH!U$1,0)</f>
        <v>LOTTE</v>
      </c>
      <c r="AE588" s="96" t="str">
        <f>VLOOKUP($A588,MA_KH!$A:$V,MA_KH!V$1,0)</f>
        <v>CÔNG TY CỔ PHẦN TRUNG TÂM THƯƠNG MẠI LOTTE VIỆT NAM</v>
      </c>
      <c r="AF588" s="96" t="str">
        <f>VLOOKUP($A588,MA_KH!$A:$V,MA_KH!H$1,0)</f>
        <v>SG039</v>
      </c>
      <c r="AG588" s="96" t="e">
        <f>VALUE(Table1[[#This Row],[Số hóa đơn]])</f>
        <v>#VALUE!</v>
      </c>
      <c r="AH588" s="94" t="e">
        <f>_xlfn.XLOOKUP(Table1[[#This Row],[Column1]],CTTT_Lotte!R:R,CTTT_Lotte!O:O)</f>
        <v>#VALUE!</v>
      </c>
    </row>
    <row r="589" spans="1:34" ht="25.5" customHeight="1" x14ac:dyDescent="0.2">
      <c r="A589" s="88" t="s">
        <v>10294</v>
      </c>
      <c r="B589" s="88" t="s">
        <v>481</v>
      </c>
      <c r="C589" s="89">
        <v>46136</v>
      </c>
      <c r="D589" s="88" t="s">
        <v>15831</v>
      </c>
      <c r="E589" s="89"/>
      <c r="F589" s="88" t="s">
        <v>284</v>
      </c>
      <c r="G589" s="88" t="s">
        <v>15833</v>
      </c>
      <c r="H589" s="90">
        <v>11771</v>
      </c>
      <c r="I589" s="92">
        <v>0</v>
      </c>
      <c r="J589" s="90">
        <v>0</v>
      </c>
      <c r="K589" s="90">
        <v>11771</v>
      </c>
      <c r="L589" s="93" t="s">
        <v>11005</v>
      </c>
      <c r="M589" s="94"/>
      <c r="N589" s="93"/>
      <c r="O589" s="67">
        <f>IF(Table1[[#This Row],[Phân loại]]="Tồn đầu kỳ",Table1[[#This Row],[Tổng giá trị]],0)</f>
        <v>0</v>
      </c>
      <c r="P589" s="93">
        <f>IF(Table1[[#This Row],[Số còn phải thu ĐK]]&lt;&gt;0,0,IF(Table1[[#This Row],[Phân loại]]="Bán hàng",Table1[[#This Row],[Tổng giá trị]],-Table1[[#This Row],[Tổng giá trị]]))</f>
        <v>-11771</v>
      </c>
      <c r="Q589" s="67">
        <f t="shared" si="346"/>
        <v>0</v>
      </c>
      <c r="R589" s="93">
        <f>Table1[[#This Row],[Số còn phải thu ĐK]]+Table1[[#This Row],[Giá Trị HD sau CK]]-Table1[[#This Row],[Số tiền đã thu]]</f>
        <v>-11771</v>
      </c>
      <c r="S589" s="94">
        <f>IF(Table1[[#This Row],[Ngày hóa đơn]]&lt;&gt;"",Table1[[#This Row],[Ngày hóa đơn]],IF(Table1[[#This Row],[Ngày hạch toán]]&lt;&gt;"",Table1[[#This Row],[Ngày hạch toán]],""))</f>
        <v>46136</v>
      </c>
      <c r="T589" s="95"/>
      <c r="U589" s="94">
        <f>IF(Table1[[#This Row],[Ngày tính CN]]="","",S589+T589)</f>
        <v>46136</v>
      </c>
      <c r="V589" s="67">
        <f ca="1">IF(Table1[[#This Row],[Hạn thanh toán]]="","",IF((U589-NOW())&lt;0,0,(U589-NOW())))</f>
        <v>0</v>
      </c>
      <c r="W589" s="67"/>
      <c r="X589" s="67">
        <f t="shared" ca="1" si="347"/>
        <v>92.588942939815752</v>
      </c>
      <c r="Y589" s="96" t="str">
        <f t="shared" ca="1" si="348"/>
        <v>Nợ quá hạn từ 90 ngày đến 120 ngày</v>
      </c>
      <c r="Z589" s="97">
        <f t="shared" si="349"/>
        <v>46136</v>
      </c>
      <c r="AA589" s="97" t="str">
        <f t="shared" si="350"/>
        <v/>
      </c>
      <c r="AB589" s="98"/>
      <c r="AC589" s="96"/>
      <c r="AD589" s="96" t="str">
        <f>VLOOKUP($A589,MA_KH!$A:$V,MA_KH!U$1,0)</f>
        <v>LOTTE</v>
      </c>
      <c r="AE589" s="96" t="str">
        <f>VLOOKUP($A589,MA_KH!$A:$V,MA_KH!V$1,0)</f>
        <v>CÔNG TY CỔ PHẦN TRUNG TÂM THƯƠNG MẠI LOTTE VIỆT NAM</v>
      </c>
      <c r="AF589" s="96" t="str">
        <f>VLOOKUP($A589,MA_KH!$A:$V,MA_KH!H$1,0)</f>
        <v>SG039</v>
      </c>
      <c r="AG589" s="96" t="e">
        <f>VALUE(Table1[[#This Row],[Số hóa đơn]])</f>
        <v>#VALUE!</v>
      </c>
      <c r="AH589" s="94" t="e">
        <f>_xlfn.XLOOKUP(Table1[[#This Row],[Column1]],CTTT_Lotte!R:R,CTTT_Lotte!O:O)</f>
        <v>#VALUE!</v>
      </c>
    </row>
    <row r="590" spans="1:34" ht="25.5" customHeight="1" x14ac:dyDescent="0.2">
      <c r="A590" s="88" t="s">
        <v>10288</v>
      </c>
      <c r="B590" s="88" t="s">
        <v>683</v>
      </c>
      <c r="C590" s="89">
        <v>46136</v>
      </c>
      <c r="D590" s="88" t="s">
        <v>15834</v>
      </c>
      <c r="E590" s="89"/>
      <c r="F590" s="88" t="s">
        <v>284</v>
      </c>
      <c r="G590" s="88" t="s">
        <v>15835</v>
      </c>
      <c r="H590" s="90">
        <v>322551</v>
      </c>
      <c r="I590" s="92">
        <v>0</v>
      </c>
      <c r="J590" s="90">
        <v>0</v>
      </c>
      <c r="K590" s="90">
        <v>322551</v>
      </c>
      <c r="L590" s="93" t="s">
        <v>11005</v>
      </c>
      <c r="M590" s="94"/>
      <c r="N590" s="93"/>
      <c r="O590" s="67">
        <f>IF(Table1[[#This Row],[Phân loại]]="Tồn đầu kỳ",Table1[[#This Row],[Tổng giá trị]],0)</f>
        <v>0</v>
      </c>
      <c r="P590" s="93">
        <f>IF(Table1[[#This Row],[Số còn phải thu ĐK]]&lt;&gt;0,0,IF(Table1[[#This Row],[Phân loại]]="Bán hàng",Table1[[#This Row],[Tổng giá trị]],-Table1[[#This Row],[Tổng giá trị]]))</f>
        <v>-322551</v>
      </c>
      <c r="Q590" s="67">
        <f t="shared" si="346"/>
        <v>0</v>
      </c>
      <c r="R590" s="93">
        <f>Table1[[#This Row],[Số còn phải thu ĐK]]+Table1[[#This Row],[Giá Trị HD sau CK]]-Table1[[#This Row],[Số tiền đã thu]]</f>
        <v>-322551</v>
      </c>
      <c r="S590" s="94">
        <f>IF(Table1[[#This Row],[Ngày hóa đơn]]&lt;&gt;"",Table1[[#This Row],[Ngày hóa đơn]],IF(Table1[[#This Row],[Ngày hạch toán]]&lt;&gt;"",Table1[[#This Row],[Ngày hạch toán]],""))</f>
        <v>46136</v>
      </c>
      <c r="T590" s="95"/>
      <c r="U590" s="94">
        <f>IF(Table1[[#This Row],[Ngày tính CN]]="","",S590+T590)</f>
        <v>46136</v>
      </c>
      <c r="V590" s="67">
        <f ca="1">IF(Table1[[#This Row],[Hạn thanh toán]]="","",IF((U590-NOW())&lt;0,0,(U590-NOW())))</f>
        <v>0</v>
      </c>
      <c r="W590" s="67"/>
      <c r="X590" s="67">
        <f t="shared" ca="1" si="347"/>
        <v>92.588942939815752</v>
      </c>
      <c r="Y590" s="96" t="str">
        <f t="shared" ca="1" si="348"/>
        <v>Nợ quá hạn từ 90 ngày đến 120 ngày</v>
      </c>
      <c r="Z590" s="97">
        <f t="shared" si="349"/>
        <v>46136</v>
      </c>
      <c r="AA590" s="97" t="str">
        <f t="shared" si="350"/>
        <v/>
      </c>
      <c r="AB590" s="98"/>
      <c r="AC590" s="96"/>
      <c r="AD590" s="96" t="str">
        <f>VLOOKUP($A590,MA_KH!$A:$V,MA_KH!U$1,0)</f>
        <v>LOTTE</v>
      </c>
      <c r="AE590" s="96" t="str">
        <f>VLOOKUP($A590,MA_KH!$A:$V,MA_KH!V$1,0)</f>
        <v>CÔNG TY CỔ PHẦN TRUNG TÂM THƯƠNG MẠI LOTTE VIỆT NAM</v>
      </c>
      <c r="AF590" s="96" t="str">
        <f>VLOOKUP($A590,MA_KH!$A:$V,MA_KH!H$1,0)</f>
        <v>SG011</v>
      </c>
      <c r="AG590" s="96" t="e">
        <f>VALUE(Table1[[#This Row],[Số hóa đơn]])</f>
        <v>#VALUE!</v>
      </c>
      <c r="AH590" s="94" t="e">
        <f>_xlfn.XLOOKUP(Table1[[#This Row],[Column1]],CTTT_Lotte!R:R,CTTT_Lotte!O:O)</f>
        <v>#VALUE!</v>
      </c>
    </row>
    <row r="591" spans="1:34" ht="25.5" customHeight="1" x14ac:dyDescent="0.2">
      <c r="A591" s="88" t="s">
        <v>10288</v>
      </c>
      <c r="B591" s="88" t="s">
        <v>683</v>
      </c>
      <c r="C591" s="89">
        <v>46136</v>
      </c>
      <c r="D591" s="88" t="s">
        <v>15834</v>
      </c>
      <c r="E591" s="89"/>
      <c r="F591" s="88" t="s">
        <v>284</v>
      </c>
      <c r="G591" s="88" t="s">
        <v>15836</v>
      </c>
      <c r="H591" s="90">
        <v>25804</v>
      </c>
      <c r="I591" s="92">
        <v>0</v>
      </c>
      <c r="J591" s="90">
        <v>0</v>
      </c>
      <c r="K591" s="90">
        <v>25804</v>
      </c>
      <c r="L591" s="93" t="s">
        <v>11005</v>
      </c>
      <c r="M591" s="94"/>
      <c r="N591" s="93"/>
      <c r="O591" s="67">
        <f>IF(Table1[[#This Row],[Phân loại]]="Tồn đầu kỳ",Table1[[#This Row],[Tổng giá trị]],0)</f>
        <v>0</v>
      </c>
      <c r="P591" s="93">
        <f>IF(Table1[[#This Row],[Số còn phải thu ĐK]]&lt;&gt;0,0,IF(Table1[[#This Row],[Phân loại]]="Bán hàng",Table1[[#This Row],[Tổng giá trị]],-Table1[[#This Row],[Tổng giá trị]]))</f>
        <v>-25804</v>
      </c>
      <c r="Q591" s="67">
        <f t="shared" si="346"/>
        <v>0</v>
      </c>
      <c r="R591" s="93">
        <f>Table1[[#This Row],[Số còn phải thu ĐK]]+Table1[[#This Row],[Giá Trị HD sau CK]]-Table1[[#This Row],[Số tiền đã thu]]</f>
        <v>-25804</v>
      </c>
      <c r="S591" s="94">
        <f>IF(Table1[[#This Row],[Ngày hóa đơn]]&lt;&gt;"",Table1[[#This Row],[Ngày hóa đơn]],IF(Table1[[#This Row],[Ngày hạch toán]]&lt;&gt;"",Table1[[#This Row],[Ngày hạch toán]],""))</f>
        <v>46136</v>
      </c>
      <c r="T591" s="95"/>
      <c r="U591" s="94">
        <f>IF(Table1[[#This Row],[Ngày tính CN]]="","",S591+T591)</f>
        <v>46136</v>
      </c>
      <c r="V591" s="67">
        <f ca="1">IF(Table1[[#This Row],[Hạn thanh toán]]="","",IF((U591-NOW())&lt;0,0,(U591-NOW())))</f>
        <v>0</v>
      </c>
      <c r="W591" s="67"/>
      <c r="X591" s="67">
        <f t="shared" ca="1" si="347"/>
        <v>92.588942939815752</v>
      </c>
      <c r="Y591" s="96" t="str">
        <f t="shared" ca="1" si="348"/>
        <v>Nợ quá hạn từ 90 ngày đến 120 ngày</v>
      </c>
      <c r="Z591" s="97">
        <f t="shared" si="349"/>
        <v>46136</v>
      </c>
      <c r="AA591" s="97" t="str">
        <f t="shared" si="350"/>
        <v/>
      </c>
      <c r="AB591" s="98"/>
      <c r="AC591" s="96"/>
      <c r="AD591" s="96" t="str">
        <f>VLOOKUP($A591,MA_KH!$A:$V,MA_KH!U$1,0)</f>
        <v>LOTTE</v>
      </c>
      <c r="AE591" s="96" t="str">
        <f>VLOOKUP($A591,MA_KH!$A:$V,MA_KH!V$1,0)</f>
        <v>CÔNG TY CỔ PHẦN TRUNG TÂM THƯƠNG MẠI LOTTE VIỆT NAM</v>
      </c>
      <c r="AF591" s="96" t="str">
        <f>VLOOKUP($A591,MA_KH!$A:$V,MA_KH!H$1,0)</f>
        <v>SG011</v>
      </c>
      <c r="AG591" s="96" t="e">
        <f>VALUE(Table1[[#This Row],[Số hóa đơn]])</f>
        <v>#VALUE!</v>
      </c>
      <c r="AH591" s="94" t="e">
        <f>_xlfn.XLOOKUP(Table1[[#This Row],[Column1]],CTTT_Lotte!R:R,CTTT_Lotte!O:O)</f>
        <v>#VALUE!</v>
      </c>
    </row>
    <row r="592" spans="1:34" ht="25.5" customHeight="1" x14ac:dyDescent="0.2">
      <c r="A592" s="88" t="s">
        <v>10291</v>
      </c>
      <c r="B592" s="88" t="s">
        <v>511</v>
      </c>
      <c r="C592" s="89">
        <v>46136</v>
      </c>
      <c r="D592" s="88" t="s">
        <v>15837</v>
      </c>
      <c r="E592" s="89"/>
      <c r="F592" s="88" t="s">
        <v>284</v>
      </c>
      <c r="G592" s="88" t="s">
        <v>15838</v>
      </c>
      <c r="H592" s="90">
        <v>224108</v>
      </c>
      <c r="I592" s="92">
        <v>0</v>
      </c>
      <c r="J592" s="90">
        <v>0</v>
      </c>
      <c r="K592" s="90">
        <v>224108</v>
      </c>
      <c r="L592" s="93" t="s">
        <v>11005</v>
      </c>
      <c r="M592" s="94"/>
      <c r="N592" s="93"/>
      <c r="O592" s="67">
        <f>IF(Table1[[#This Row],[Phân loại]]="Tồn đầu kỳ",Table1[[#This Row],[Tổng giá trị]],0)</f>
        <v>0</v>
      </c>
      <c r="P592" s="93">
        <f>IF(Table1[[#This Row],[Số còn phải thu ĐK]]&lt;&gt;0,0,IF(Table1[[#This Row],[Phân loại]]="Bán hàng",Table1[[#This Row],[Tổng giá trị]],-Table1[[#This Row],[Tổng giá trị]]))</f>
        <v>-224108</v>
      </c>
      <c r="Q592" s="67">
        <f t="shared" si="346"/>
        <v>0</v>
      </c>
      <c r="R592" s="93">
        <f>Table1[[#This Row],[Số còn phải thu ĐK]]+Table1[[#This Row],[Giá Trị HD sau CK]]-Table1[[#This Row],[Số tiền đã thu]]</f>
        <v>-224108</v>
      </c>
      <c r="S592" s="94">
        <f>IF(Table1[[#This Row],[Ngày hóa đơn]]&lt;&gt;"",Table1[[#This Row],[Ngày hóa đơn]],IF(Table1[[#This Row],[Ngày hạch toán]]&lt;&gt;"",Table1[[#This Row],[Ngày hạch toán]],""))</f>
        <v>46136</v>
      </c>
      <c r="T592" s="95"/>
      <c r="U592" s="94">
        <f>IF(Table1[[#This Row],[Ngày tính CN]]="","",S592+T592)</f>
        <v>46136</v>
      </c>
      <c r="V592" s="67">
        <f ca="1">IF(Table1[[#This Row],[Hạn thanh toán]]="","",IF((U592-NOW())&lt;0,0,(U592-NOW())))</f>
        <v>0</v>
      </c>
      <c r="W592" s="67"/>
      <c r="X592" s="67">
        <f t="shared" ca="1" si="347"/>
        <v>92.588942939815752</v>
      </c>
      <c r="Y592" s="96" t="str">
        <f t="shared" ca="1" si="348"/>
        <v>Nợ quá hạn từ 90 ngày đến 120 ngày</v>
      </c>
      <c r="Z592" s="97">
        <f t="shared" si="349"/>
        <v>46136</v>
      </c>
      <c r="AA592" s="97" t="str">
        <f t="shared" si="350"/>
        <v/>
      </c>
      <c r="AB592" s="98"/>
      <c r="AC592" s="96"/>
      <c r="AD592" s="96" t="str">
        <f>VLOOKUP($A592,MA_KH!$A:$V,MA_KH!U$1,0)</f>
        <v>LOTTE</v>
      </c>
      <c r="AE592" s="96" t="str">
        <f>VLOOKUP($A592,MA_KH!$A:$V,MA_KH!V$1,0)</f>
        <v>CÔNG TY CỔ PHẦN TRUNG TÂM THƯƠNG MẠI LOTTE VIỆT NAM</v>
      </c>
      <c r="AF592" s="96" t="str">
        <f>VLOOKUP($A592,MA_KH!$A:$V,MA_KH!H$1,0)</f>
        <v>SG023</v>
      </c>
      <c r="AG592" s="96" t="e">
        <f>VALUE(Table1[[#This Row],[Số hóa đơn]])</f>
        <v>#VALUE!</v>
      </c>
      <c r="AH592" s="94" t="e">
        <f>_xlfn.XLOOKUP(Table1[[#This Row],[Column1]],CTTT_Lotte!R:R,CTTT_Lotte!O:O)</f>
        <v>#VALUE!</v>
      </c>
    </row>
    <row r="593" spans="1:34" ht="25.5" customHeight="1" x14ac:dyDescent="0.2">
      <c r="A593" s="88" t="s">
        <v>10291</v>
      </c>
      <c r="B593" s="88" t="s">
        <v>511</v>
      </c>
      <c r="C593" s="89">
        <v>46136</v>
      </c>
      <c r="D593" s="88" t="s">
        <v>15837</v>
      </c>
      <c r="E593" s="89"/>
      <c r="F593" s="88" t="s">
        <v>284</v>
      </c>
      <c r="G593" s="88" t="s">
        <v>15839</v>
      </c>
      <c r="H593" s="90">
        <v>17929</v>
      </c>
      <c r="I593" s="92">
        <v>0</v>
      </c>
      <c r="J593" s="90">
        <v>0</v>
      </c>
      <c r="K593" s="90">
        <v>17929</v>
      </c>
      <c r="L593" s="93" t="s">
        <v>11005</v>
      </c>
      <c r="M593" s="94"/>
      <c r="N593" s="93"/>
      <c r="O593" s="67">
        <f>IF(Table1[[#This Row],[Phân loại]]="Tồn đầu kỳ",Table1[[#This Row],[Tổng giá trị]],0)</f>
        <v>0</v>
      </c>
      <c r="P593" s="93">
        <f>IF(Table1[[#This Row],[Số còn phải thu ĐK]]&lt;&gt;0,0,IF(Table1[[#This Row],[Phân loại]]="Bán hàng",Table1[[#This Row],[Tổng giá trị]],-Table1[[#This Row],[Tổng giá trị]]))</f>
        <v>-17929</v>
      </c>
      <c r="Q593" s="67">
        <f t="shared" si="346"/>
        <v>0</v>
      </c>
      <c r="R593" s="93">
        <f>Table1[[#This Row],[Số còn phải thu ĐK]]+Table1[[#This Row],[Giá Trị HD sau CK]]-Table1[[#This Row],[Số tiền đã thu]]</f>
        <v>-17929</v>
      </c>
      <c r="S593" s="94">
        <f>IF(Table1[[#This Row],[Ngày hóa đơn]]&lt;&gt;"",Table1[[#This Row],[Ngày hóa đơn]],IF(Table1[[#This Row],[Ngày hạch toán]]&lt;&gt;"",Table1[[#This Row],[Ngày hạch toán]],""))</f>
        <v>46136</v>
      </c>
      <c r="T593" s="95"/>
      <c r="U593" s="94">
        <f>IF(Table1[[#This Row],[Ngày tính CN]]="","",S593+T593)</f>
        <v>46136</v>
      </c>
      <c r="V593" s="67">
        <f ca="1">IF(Table1[[#This Row],[Hạn thanh toán]]="","",IF((U593-NOW())&lt;0,0,(U593-NOW())))</f>
        <v>0</v>
      </c>
      <c r="W593" s="67"/>
      <c r="X593" s="67">
        <f t="shared" ca="1" si="347"/>
        <v>92.588942476853845</v>
      </c>
      <c r="Y593" s="96" t="str">
        <f t="shared" ca="1" si="348"/>
        <v>Nợ quá hạn từ 90 ngày đến 120 ngày</v>
      </c>
      <c r="Z593" s="97">
        <f t="shared" si="349"/>
        <v>46136</v>
      </c>
      <c r="AA593" s="97" t="str">
        <f t="shared" si="350"/>
        <v/>
      </c>
      <c r="AB593" s="98"/>
      <c r="AC593" s="96"/>
      <c r="AD593" s="96" t="str">
        <f>VLOOKUP($A593,MA_KH!$A:$V,MA_KH!U$1,0)</f>
        <v>LOTTE</v>
      </c>
      <c r="AE593" s="96" t="str">
        <f>VLOOKUP($A593,MA_KH!$A:$V,MA_KH!V$1,0)</f>
        <v>CÔNG TY CỔ PHẦN TRUNG TÂM THƯƠNG MẠI LOTTE VIỆT NAM</v>
      </c>
      <c r="AF593" s="96" t="str">
        <f>VLOOKUP($A593,MA_KH!$A:$V,MA_KH!H$1,0)</f>
        <v>SG023</v>
      </c>
      <c r="AG593" s="96" t="e">
        <f>VALUE(Table1[[#This Row],[Số hóa đơn]])</f>
        <v>#VALUE!</v>
      </c>
      <c r="AH593" s="94" t="e">
        <f>_xlfn.XLOOKUP(Table1[[#This Row],[Column1]],CTTT_Lotte!R:R,CTTT_Lotte!O:O)</f>
        <v>#VALUE!</v>
      </c>
    </row>
    <row r="594" spans="1:34" ht="25.5" customHeight="1" x14ac:dyDescent="0.2">
      <c r="A594" s="88" t="s">
        <v>10299</v>
      </c>
      <c r="B594" s="88" t="s">
        <v>355</v>
      </c>
      <c r="C594" s="89">
        <v>46136</v>
      </c>
      <c r="D594" s="88" t="s">
        <v>15840</v>
      </c>
      <c r="E594" s="89"/>
      <c r="F594" s="88" t="s">
        <v>284</v>
      </c>
      <c r="G594" s="88" t="s">
        <v>15841</v>
      </c>
      <c r="H594" s="90">
        <v>607826</v>
      </c>
      <c r="I594" s="92">
        <v>0</v>
      </c>
      <c r="J594" s="90">
        <v>0</v>
      </c>
      <c r="K594" s="90">
        <v>607826</v>
      </c>
      <c r="L594" s="93" t="s">
        <v>11005</v>
      </c>
      <c r="M594" s="94"/>
      <c r="N594" s="93"/>
      <c r="O594" s="67">
        <f>IF(Table1[[#This Row],[Phân loại]]="Tồn đầu kỳ",Table1[[#This Row],[Tổng giá trị]],0)</f>
        <v>0</v>
      </c>
      <c r="P594" s="93">
        <f>IF(Table1[[#This Row],[Số còn phải thu ĐK]]&lt;&gt;0,0,IF(Table1[[#This Row],[Phân loại]]="Bán hàng",Table1[[#This Row],[Tổng giá trị]],-Table1[[#This Row],[Tổng giá trị]]))</f>
        <v>-607826</v>
      </c>
      <c r="Q594" s="67">
        <f t="shared" si="346"/>
        <v>0</v>
      </c>
      <c r="R594" s="93">
        <f>Table1[[#This Row],[Số còn phải thu ĐK]]+Table1[[#This Row],[Giá Trị HD sau CK]]-Table1[[#This Row],[Số tiền đã thu]]</f>
        <v>-607826</v>
      </c>
      <c r="S594" s="94">
        <f>IF(Table1[[#This Row],[Ngày hóa đơn]]&lt;&gt;"",Table1[[#This Row],[Ngày hóa đơn]],IF(Table1[[#This Row],[Ngày hạch toán]]&lt;&gt;"",Table1[[#This Row],[Ngày hạch toán]],""))</f>
        <v>46136</v>
      </c>
      <c r="T594" s="95"/>
      <c r="U594" s="94">
        <f>IF(Table1[[#This Row],[Ngày tính CN]]="","",S594+T594)</f>
        <v>46136</v>
      </c>
      <c r="V594" s="67">
        <f ca="1">IF(Table1[[#This Row],[Hạn thanh toán]]="","",IF((U594-NOW())&lt;0,0,(U594-NOW())))</f>
        <v>0</v>
      </c>
      <c r="W594" s="67"/>
      <c r="X594" s="67">
        <f t="shared" ca="1" si="347"/>
        <v>92.588942476853845</v>
      </c>
      <c r="Y594" s="96" t="str">
        <f t="shared" ca="1" si="348"/>
        <v>Nợ quá hạn từ 90 ngày đến 120 ngày</v>
      </c>
      <c r="Z594" s="97">
        <f t="shared" si="349"/>
        <v>46136</v>
      </c>
      <c r="AA594" s="97" t="str">
        <f t="shared" si="350"/>
        <v/>
      </c>
      <c r="AB594" s="98"/>
      <c r="AC594" s="96"/>
      <c r="AD594" s="96" t="str">
        <f>VLOOKUP($A594,MA_KH!$A:$V,MA_KH!U$1,0)</f>
        <v>LOTTE</v>
      </c>
      <c r="AE594" s="96" t="str">
        <f>VLOOKUP($A594,MA_KH!$A:$V,MA_KH!V$1,0)</f>
        <v>CÔNG TY CỔ PHẦN TRUNG TÂM THƯƠNG MẠI LOTTE VIỆT NAM</v>
      </c>
      <c r="AF594" s="96" t="str">
        <f>VLOOKUP($A594,MA_KH!$A:$V,MA_KH!H$1,0)</f>
        <v>SG011</v>
      </c>
      <c r="AG594" s="96" t="e">
        <f>VALUE(Table1[[#This Row],[Số hóa đơn]])</f>
        <v>#VALUE!</v>
      </c>
      <c r="AH594" s="94" t="e">
        <f>_xlfn.XLOOKUP(Table1[[#This Row],[Column1]],CTTT_Lotte!R:R,CTTT_Lotte!O:O)</f>
        <v>#VALUE!</v>
      </c>
    </row>
    <row r="595" spans="1:34" ht="25.5" customHeight="1" x14ac:dyDescent="0.2">
      <c r="A595" s="88" t="s">
        <v>10299</v>
      </c>
      <c r="B595" s="88" t="s">
        <v>355</v>
      </c>
      <c r="C595" s="89">
        <v>46136</v>
      </c>
      <c r="D595" s="88" t="s">
        <v>15840</v>
      </c>
      <c r="E595" s="89"/>
      <c r="F595" s="88" t="s">
        <v>284</v>
      </c>
      <c r="G595" s="88" t="s">
        <v>15842</v>
      </c>
      <c r="H595" s="90">
        <v>48626</v>
      </c>
      <c r="I595" s="92">
        <v>0</v>
      </c>
      <c r="J595" s="90">
        <v>0</v>
      </c>
      <c r="K595" s="90">
        <v>48626</v>
      </c>
      <c r="L595" s="93" t="s">
        <v>11005</v>
      </c>
      <c r="M595" s="94"/>
      <c r="N595" s="93"/>
      <c r="O595" s="67">
        <f>IF(Table1[[#This Row],[Phân loại]]="Tồn đầu kỳ",Table1[[#This Row],[Tổng giá trị]],0)</f>
        <v>0</v>
      </c>
      <c r="P595" s="93">
        <f>IF(Table1[[#This Row],[Số còn phải thu ĐK]]&lt;&gt;0,0,IF(Table1[[#This Row],[Phân loại]]="Bán hàng",Table1[[#This Row],[Tổng giá trị]],-Table1[[#This Row],[Tổng giá trị]]))</f>
        <v>-48626</v>
      </c>
      <c r="Q595" s="67">
        <f t="shared" si="346"/>
        <v>0</v>
      </c>
      <c r="R595" s="93">
        <f>Table1[[#This Row],[Số còn phải thu ĐK]]+Table1[[#This Row],[Giá Trị HD sau CK]]-Table1[[#This Row],[Số tiền đã thu]]</f>
        <v>-48626</v>
      </c>
      <c r="S595" s="94">
        <f>IF(Table1[[#This Row],[Ngày hóa đơn]]&lt;&gt;"",Table1[[#This Row],[Ngày hóa đơn]],IF(Table1[[#This Row],[Ngày hạch toán]]&lt;&gt;"",Table1[[#This Row],[Ngày hạch toán]],""))</f>
        <v>46136</v>
      </c>
      <c r="T595" s="95"/>
      <c r="U595" s="94">
        <f>IF(Table1[[#This Row],[Ngày tính CN]]="","",S595+T595)</f>
        <v>46136</v>
      </c>
      <c r="V595" s="67">
        <f ca="1">IF(Table1[[#This Row],[Hạn thanh toán]]="","",IF((U595-NOW())&lt;0,0,(U595-NOW())))</f>
        <v>0</v>
      </c>
      <c r="W595" s="67"/>
      <c r="X595" s="67">
        <f t="shared" ca="1" si="347"/>
        <v>92.588942939815752</v>
      </c>
      <c r="Y595" s="96" t="str">
        <f t="shared" ca="1" si="348"/>
        <v>Nợ quá hạn từ 90 ngày đến 120 ngày</v>
      </c>
      <c r="Z595" s="97">
        <f t="shared" si="349"/>
        <v>46136</v>
      </c>
      <c r="AA595" s="97" t="str">
        <f t="shared" si="350"/>
        <v/>
      </c>
      <c r="AB595" s="98"/>
      <c r="AC595" s="96"/>
      <c r="AD595" s="96" t="str">
        <f>VLOOKUP($A595,MA_KH!$A:$V,MA_KH!U$1,0)</f>
        <v>LOTTE</v>
      </c>
      <c r="AE595" s="96" t="str">
        <f>VLOOKUP($A595,MA_KH!$A:$V,MA_KH!V$1,0)</f>
        <v>CÔNG TY CỔ PHẦN TRUNG TÂM THƯƠNG MẠI LOTTE VIỆT NAM</v>
      </c>
      <c r="AF595" s="96" t="str">
        <f>VLOOKUP($A595,MA_KH!$A:$V,MA_KH!H$1,0)</f>
        <v>SG011</v>
      </c>
      <c r="AG595" s="96" t="e">
        <f>VALUE(Table1[[#This Row],[Số hóa đơn]])</f>
        <v>#VALUE!</v>
      </c>
      <c r="AH595" s="94" t="e">
        <f>_xlfn.XLOOKUP(Table1[[#This Row],[Column1]],CTTT_Lotte!R:R,CTTT_Lotte!O:O)</f>
        <v>#VALUE!</v>
      </c>
    </row>
    <row r="596" spans="1:34" ht="25.5" customHeight="1" x14ac:dyDescent="0.2">
      <c r="A596" s="88" t="s">
        <v>10300</v>
      </c>
      <c r="B596" s="88" t="s">
        <v>610</v>
      </c>
      <c r="C596" s="89">
        <v>46136</v>
      </c>
      <c r="D596" s="88" t="s">
        <v>15843</v>
      </c>
      <c r="E596" s="89"/>
      <c r="F596" s="88" t="s">
        <v>284</v>
      </c>
      <c r="G596" s="88" t="s">
        <v>15844</v>
      </c>
      <c r="H596" s="90">
        <v>191360</v>
      </c>
      <c r="I596" s="92">
        <v>0</v>
      </c>
      <c r="J596" s="90">
        <v>0</v>
      </c>
      <c r="K596" s="90">
        <v>191360</v>
      </c>
      <c r="L596" s="93" t="s">
        <v>11005</v>
      </c>
      <c r="M596" s="94"/>
      <c r="N596" s="93"/>
      <c r="O596" s="67">
        <f>IF(Table1[[#This Row],[Phân loại]]="Tồn đầu kỳ",Table1[[#This Row],[Tổng giá trị]],0)</f>
        <v>0</v>
      </c>
      <c r="P596" s="93">
        <f>IF(Table1[[#This Row],[Số còn phải thu ĐK]]&lt;&gt;0,0,IF(Table1[[#This Row],[Phân loại]]="Bán hàng",Table1[[#This Row],[Tổng giá trị]],-Table1[[#This Row],[Tổng giá trị]]))</f>
        <v>-191360</v>
      </c>
      <c r="Q596" s="67">
        <f t="shared" si="346"/>
        <v>0</v>
      </c>
      <c r="R596" s="93">
        <f>Table1[[#This Row],[Số còn phải thu ĐK]]+Table1[[#This Row],[Giá Trị HD sau CK]]-Table1[[#This Row],[Số tiền đã thu]]</f>
        <v>-191360</v>
      </c>
      <c r="S596" s="94">
        <f>IF(Table1[[#This Row],[Ngày hóa đơn]]&lt;&gt;"",Table1[[#This Row],[Ngày hóa đơn]],IF(Table1[[#This Row],[Ngày hạch toán]]&lt;&gt;"",Table1[[#This Row],[Ngày hạch toán]],""))</f>
        <v>46136</v>
      </c>
      <c r="T596" s="95"/>
      <c r="U596" s="94">
        <f>IF(Table1[[#This Row],[Ngày tính CN]]="","",S596+T596)</f>
        <v>46136</v>
      </c>
      <c r="V596" s="67">
        <f ca="1">IF(Table1[[#This Row],[Hạn thanh toán]]="","",IF((U596-NOW())&lt;0,0,(U596-NOW())))</f>
        <v>0</v>
      </c>
      <c r="W596" s="67"/>
      <c r="X596" s="67">
        <f t="shared" ca="1" si="347"/>
        <v>92.588942939815752</v>
      </c>
      <c r="Y596" s="96" t="str">
        <f t="shared" ca="1" si="348"/>
        <v>Nợ quá hạn từ 90 ngày đến 120 ngày</v>
      </c>
      <c r="Z596" s="97">
        <f t="shared" si="349"/>
        <v>46136</v>
      </c>
      <c r="AA596" s="97" t="str">
        <f t="shared" si="350"/>
        <v/>
      </c>
      <c r="AB596" s="98"/>
      <c r="AC596" s="96"/>
      <c r="AD596" s="96" t="str">
        <f>VLOOKUP($A596,MA_KH!$A:$V,MA_KH!U$1,0)</f>
        <v>LOTTE</v>
      </c>
      <c r="AE596" s="96" t="str">
        <f>VLOOKUP($A596,MA_KH!$A:$V,MA_KH!V$1,0)</f>
        <v>CÔNG TY CỔ PHẦN TRUNG TÂM THƯƠNG MẠI LOTTE VIỆT NAM</v>
      </c>
      <c r="AF596" s="96" t="str">
        <f>VLOOKUP($A596,MA_KH!$A:$V,MA_KH!H$1,0)</f>
        <v>SG011</v>
      </c>
      <c r="AG596" s="96" t="e">
        <f>VALUE(Table1[[#This Row],[Số hóa đơn]])</f>
        <v>#VALUE!</v>
      </c>
      <c r="AH596" s="94" t="e">
        <f>_xlfn.XLOOKUP(Table1[[#This Row],[Column1]],CTTT_Lotte!R:R,CTTT_Lotte!O:O)</f>
        <v>#VALUE!</v>
      </c>
    </row>
    <row r="597" spans="1:34" ht="25.5" customHeight="1" x14ac:dyDescent="0.2">
      <c r="A597" s="65" t="s">
        <v>10300</v>
      </c>
      <c r="B597" s="65" t="s">
        <v>610</v>
      </c>
      <c r="C597" s="66">
        <v>46136</v>
      </c>
      <c r="D597" s="65" t="s">
        <v>15843</v>
      </c>
      <c r="E597" s="66"/>
      <c r="F597" s="65" t="s">
        <v>284</v>
      </c>
      <c r="G597" s="65" t="s">
        <v>15845</v>
      </c>
      <c r="H597" s="91">
        <v>15309</v>
      </c>
      <c r="I597" s="92">
        <v>0</v>
      </c>
      <c r="J597" s="91">
        <v>0</v>
      </c>
      <c r="K597" s="91">
        <v>15309</v>
      </c>
      <c r="L597" s="93" t="s">
        <v>11005</v>
      </c>
      <c r="M597" s="94"/>
      <c r="N597" s="93"/>
      <c r="O597" s="67">
        <f>IF(Table1[[#This Row],[Phân loại]]="Tồn đầu kỳ",Table1[[#This Row],[Tổng giá trị]],0)</f>
        <v>0</v>
      </c>
      <c r="P597" s="93">
        <f>IF(Table1[[#This Row],[Số còn phải thu ĐK]]&lt;&gt;0,0,IF(Table1[[#This Row],[Phân loại]]="Bán hàng",Table1[[#This Row],[Tổng giá trị]],-Table1[[#This Row],[Tổng giá trị]]))</f>
        <v>-15309</v>
      </c>
      <c r="Q597" s="67">
        <f t="shared" si="346"/>
        <v>0</v>
      </c>
      <c r="R597" s="93">
        <f>Table1[[#This Row],[Số còn phải thu ĐK]]+Table1[[#This Row],[Giá Trị HD sau CK]]-Table1[[#This Row],[Số tiền đã thu]]</f>
        <v>-15309</v>
      </c>
      <c r="S597" s="94">
        <f>IF(Table1[[#This Row],[Ngày hóa đơn]]&lt;&gt;"",Table1[[#This Row],[Ngày hóa đơn]],IF(Table1[[#This Row],[Ngày hạch toán]]&lt;&gt;"",Table1[[#This Row],[Ngày hạch toán]],""))</f>
        <v>46136</v>
      </c>
      <c r="T597" s="95"/>
      <c r="U597" s="94">
        <f>IF(Table1[[#This Row],[Ngày tính CN]]="","",S597+T597)</f>
        <v>46136</v>
      </c>
      <c r="V597" s="67">
        <f ca="1">IF(Table1[[#This Row],[Hạn thanh toán]]="","",IF((U597-NOW())&lt;0,0,(U597-NOW())))</f>
        <v>0</v>
      </c>
      <c r="W597" s="67"/>
      <c r="X597" s="67">
        <f t="shared" ca="1" si="347"/>
        <v>92.588942939815752</v>
      </c>
      <c r="Y597" s="96" t="str">
        <f t="shared" ca="1" si="348"/>
        <v>Nợ quá hạn từ 90 ngày đến 120 ngày</v>
      </c>
      <c r="Z597" s="97">
        <f t="shared" si="349"/>
        <v>46136</v>
      </c>
      <c r="AA597" s="97" t="str">
        <f t="shared" si="350"/>
        <v/>
      </c>
      <c r="AB597" s="98"/>
      <c r="AC597" s="96"/>
      <c r="AD597" s="96" t="str">
        <f>VLOOKUP($A597,MA_KH!$A:$V,MA_KH!U$1,0)</f>
        <v>LOTTE</v>
      </c>
      <c r="AE597" s="96" t="str">
        <f>VLOOKUP($A597,MA_KH!$A:$V,MA_KH!V$1,0)</f>
        <v>CÔNG TY CỔ PHẦN TRUNG TÂM THƯƠNG MẠI LOTTE VIỆT NAM</v>
      </c>
      <c r="AF597" s="96" t="str">
        <f>VLOOKUP($A597,MA_KH!$A:$V,MA_KH!H$1,0)</f>
        <v>SG011</v>
      </c>
      <c r="AG597" s="96" t="e">
        <f>VALUE(Table1[[#This Row],[Số hóa đơn]])</f>
        <v>#VALUE!</v>
      </c>
      <c r="AH597" s="94" t="e">
        <f>_xlfn.XLOOKUP(Table1[[#This Row],[Column1]],CTTT_Lotte!R:R,CTTT_Lotte!O:O)</f>
        <v>#VALUE!</v>
      </c>
    </row>
    <row r="598" spans="1:34" ht="25.5" hidden="1" customHeight="1" x14ac:dyDescent="0.2">
      <c r="A598" s="65" t="s">
        <v>10291</v>
      </c>
      <c r="B598" s="65" t="s">
        <v>511</v>
      </c>
      <c r="C598" s="66">
        <v>46139</v>
      </c>
      <c r="D598" s="65" t="s">
        <v>11467</v>
      </c>
      <c r="E598" s="66">
        <v>46139</v>
      </c>
      <c r="F598" s="65" t="s">
        <v>11468</v>
      </c>
      <c r="G598" s="65" t="s">
        <v>11606</v>
      </c>
      <c r="H598" s="91">
        <v>1190660</v>
      </c>
      <c r="I598" s="92">
        <v>0</v>
      </c>
      <c r="J598" s="91">
        <v>95253</v>
      </c>
      <c r="K598" s="91">
        <v>1285913</v>
      </c>
      <c r="L598" s="93" t="s">
        <v>11004</v>
      </c>
      <c r="M598" s="94"/>
      <c r="N598" s="93"/>
      <c r="O598" s="67">
        <f>IF(Table1[[#This Row],[Phân loại]]="Tồn đầu kỳ",Table1[[#This Row],[Tổng giá trị]],0)</f>
        <v>0</v>
      </c>
      <c r="P598" s="93">
        <f>IF(Table1[[#This Row],[Số còn phải thu ĐK]]&lt;&gt;0,0,IF(Table1[[#This Row],[Phân loại]]="Bán hàng",Table1[[#This Row],[Tổng giá trị]],-Table1[[#This Row],[Tổng giá trị]]))</f>
        <v>1285913</v>
      </c>
      <c r="Q598" s="67">
        <f>IF(M598&lt;&gt;"",IF(O598&lt;&gt;0,O598,P598),0)</f>
        <v>0</v>
      </c>
      <c r="R598" s="93">
        <f>Table1[[#This Row],[Số còn phải thu ĐK]]+Table1[[#This Row],[Giá Trị HD sau CK]]-Table1[[#This Row],[Số tiền đã thu]]</f>
        <v>1285913</v>
      </c>
      <c r="S598" s="94">
        <f>IF(Table1[[#This Row],[Ngày hóa đơn]]&lt;&gt;"",Table1[[#This Row],[Ngày hóa đơn]],IF(Table1[[#This Row],[Ngày hạch toán]]&lt;&gt;"",Table1[[#This Row],[Ngày hạch toán]],""))</f>
        <v>46139</v>
      </c>
      <c r="T598" s="95"/>
      <c r="U598" s="94">
        <f>IF(Table1[[#This Row],[Ngày tính CN]]="","",S598+T598)</f>
        <v>46139</v>
      </c>
      <c r="V598" s="67">
        <f ca="1">IF(Table1[[#This Row],[Hạn thanh toán]]="","",IF((U598-NOW())&lt;0,0,(U598-NOW())))</f>
        <v>0</v>
      </c>
      <c r="W598" s="67"/>
      <c r="X598" s="67">
        <f ca="1">IF(OR(U598="",R598=0),"",IF((U598-NOW())&lt;0,-(U598-NOW()),0))</f>
        <v>89.588942939815752</v>
      </c>
      <c r="Y598" s="96" t="str">
        <f ca="1">IF(R598=0,"Đã thanh toán",IF(X598="","",IF(X598&lt;=0,"Chưa đến hạn thanh toán",IF(X598&lt;=30,"Nợ quá hạn 30 ngày",IF(X598&lt;=60,"Nợ quá hạn từ 30 ngày đến 60 ngày",IF(X598&lt;=90,"Nợ quá hạn từ 60 ngày đến 90 ngày",IF(X598&lt;=120,"Nợ quá hạn từ 90 ngày đến 120 ngày","Nợ quá hạn hơn 120 ngày có khả năng mất thanh toán")))))))</f>
        <v>Nợ quá hạn từ 60 ngày đến 90 ngày</v>
      </c>
      <c r="Z598" s="97">
        <f>IF(S598="","",S598)</f>
        <v>46139</v>
      </c>
      <c r="AA598" s="97" t="str">
        <f>IF(M598="","",M598)</f>
        <v/>
      </c>
      <c r="AB598" s="98"/>
      <c r="AC598" s="96"/>
      <c r="AD598" s="96" t="str">
        <f>VLOOKUP($A598,MA_KH!$A:$V,MA_KH!U$1,0)</f>
        <v>LOTTE</v>
      </c>
      <c r="AE598" s="96" t="str">
        <f>VLOOKUP($A598,MA_KH!$A:$V,MA_KH!V$1,0)</f>
        <v>CÔNG TY CỔ PHẦN TRUNG TÂM THƯƠNG MẠI LOTTE VIỆT NAM</v>
      </c>
      <c r="AF598" s="96" t="str">
        <f>VLOOKUP($A598,MA_KH!$A:$V,MA_KH!H$1,0)</f>
        <v>SG023</v>
      </c>
      <c r="AG598" s="96">
        <f>VALUE(Table1[[#This Row],[Số hóa đơn]])</f>
        <v>30126</v>
      </c>
      <c r="AH598" s="94">
        <f>_xlfn.XLOOKUP(Table1[[#This Row],[Column1]],CTTT_Lotte!R:R,CTTT_Lotte!O:O)</f>
        <v>46183</v>
      </c>
    </row>
    <row r="599" spans="1:34" ht="25.5" customHeight="1" x14ac:dyDescent="0.2">
      <c r="A599" s="65" t="s">
        <v>10287</v>
      </c>
      <c r="B599" s="65" t="s">
        <v>612</v>
      </c>
      <c r="C599" s="66">
        <v>46139</v>
      </c>
      <c r="D599" s="65" t="s">
        <v>15846</v>
      </c>
      <c r="E599" s="66">
        <v>46139</v>
      </c>
      <c r="F599" s="65" t="s">
        <v>284</v>
      </c>
      <c r="G599" s="65" t="s">
        <v>15847</v>
      </c>
      <c r="H599" s="91">
        <v>764968</v>
      </c>
      <c r="I599" s="92">
        <v>0</v>
      </c>
      <c r="J599" s="91">
        <v>61197</v>
      </c>
      <c r="K599" s="91">
        <v>826165</v>
      </c>
      <c r="L599" s="93" t="s">
        <v>41</v>
      </c>
      <c r="M599" s="94"/>
      <c r="N599" s="93"/>
      <c r="O599" s="67">
        <f>IF(Table1[[#This Row],[Phân loại]]="Tồn đầu kỳ",Table1[[#This Row],[Tổng giá trị]],0)</f>
        <v>0</v>
      </c>
      <c r="P599" s="93">
        <f>IF(Table1[[#This Row],[Số còn phải thu ĐK]]&lt;&gt;0,0,IF(Table1[[#This Row],[Phân loại]]="Bán hàng",Table1[[#This Row],[Tổng giá trị]],-Table1[[#This Row],[Tổng giá trị]]))</f>
        <v>-826165</v>
      </c>
      <c r="Q599" s="67">
        <f>IF(M599&lt;&gt;"",IF(O599&lt;&gt;0,O599,P599),0)</f>
        <v>0</v>
      </c>
      <c r="R599" s="93">
        <f>Table1[[#This Row],[Số còn phải thu ĐK]]+Table1[[#This Row],[Giá Trị HD sau CK]]-Table1[[#This Row],[Số tiền đã thu]]</f>
        <v>-826165</v>
      </c>
      <c r="S599" s="94">
        <f>IF(Table1[[#This Row],[Ngày hóa đơn]]&lt;&gt;"",Table1[[#This Row],[Ngày hóa đơn]],IF(Table1[[#This Row],[Ngày hạch toán]]&lt;&gt;"",Table1[[#This Row],[Ngày hạch toán]],""))</f>
        <v>46139</v>
      </c>
      <c r="T599" s="95"/>
      <c r="U599" s="94">
        <f>IF(Table1[[#This Row],[Ngày tính CN]]="","",S599+T599)</f>
        <v>46139</v>
      </c>
      <c r="V599" s="67">
        <f ca="1">IF(Table1[[#This Row],[Hạn thanh toán]]="","",IF((U599-NOW())&lt;0,0,(U599-NOW())))</f>
        <v>0</v>
      </c>
      <c r="W599" s="67"/>
      <c r="X599" s="67">
        <f ca="1">IF(OR(U599="",R599=0),"",IF((U599-NOW())&lt;0,-(U599-NOW()),0))</f>
        <v>89.588942476853845</v>
      </c>
      <c r="Y599" s="96" t="str">
        <f ca="1">IF(R599=0,"Đã thanh toán",IF(X599="","",IF(X599&lt;=0,"Chưa đến hạn thanh toán",IF(X599&lt;=30,"Nợ quá hạn 30 ngày",IF(X599&lt;=60,"Nợ quá hạn từ 30 ngày đến 60 ngày",IF(X599&lt;=90,"Nợ quá hạn từ 60 ngày đến 90 ngày",IF(X599&lt;=120,"Nợ quá hạn từ 90 ngày đến 120 ngày","Nợ quá hạn hơn 120 ngày có khả năng mất thanh toán")))))))</f>
        <v>Nợ quá hạn từ 60 ngày đến 90 ngày</v>
      </c>
      <c r="Z599" s="97">
        <f>IF(S599="","",S599)</f>
        <v>46139</v>
      </c>
      <c r="AA599" s="97" t="str">
        <f>IF(M599="","",M599)</f>
        <v/>
      </c>
      <c r="AB599" s="98"/>
      <c r="AC599" s="96"/>
      <c r="AD599" s="96" t="str">
        <f>VLOOKUP($A599,MA_KH!$A:$V,MA_KH!U$1,0)</f>
        <v>LOTTE</v>
      </c>
      <c r="AE599" s="96" t="str">
        <f>VLOOKUP($A599,MA_KH!$A:$V,MA_KH!V$1,0)</f>
        <v>CÔNG TY CỔ PHẦN TRUNG TÂM THƯƠNG MẠI LOTTE VIỆT NAM</v>
      </c>
      <c r="AF599" s="96" t="str">
        <f>VLOOKUP($A599,MA_KH!$A:$V,MA_KH!H$1,0)</f>
        <v>SG011</v>
      </c>
      <c r="AG599" s="96" t="e">
        <f>VALUE(Table1[[#This Row],[Số hóa đơn]])</f>
        <v>#VALUE!</v>
      </c>
      <c r="AH599" s="94" t="e">
        <f>_xlfn.XLOOKUP(Table1[[#This Row],[Column1]],CTTT_Lotte!R:R,CTTT_Lotte!O:O)</f>
        <v>#VALUE!</v>
      </c>
    </row>
    <row r="600" spans="1:34" ht="25.5" hidden="1" customHeight="1" x14ac:dyDescent="0.2">
      <c r="A600" s="88" t="s">
        <v>10289</v>
      </c>
      <c r="B600" s="88" t="s">
        <v>752</v>
      </c>
      <c r="C600" s="89">
        <v>46140</v>
      </c>
      <c r="D600" s="88" t="s">
        <v>11465</v>
      </c>
      <c r="E600" s="89">
        <v>46139</v>
      </c>
      <c r="F600" s="88" t="s">
        <v>11466</v>
      </c>
      <c r="G600" s="88" t="s">
        <v>11605</v>
      </c>
      <c r="H600" s="90">
        <v>1667380</v>
      </c>
      <c r="I600" s="92">
        <v>0</v>
      </c>
      <c r="J600" s="90">
        <v>133390</v>
      </c>
      <c r="K600" s="90">
        <v>1800770</v>
      </c>
      <c r="L600" s="93" t="s">
        <v>11004</v>
      </c>
      <c r="M600" s="94"/>
      <c r="N600" s="93"/>
      <c r="O600" s="67">
        <f>IF(Table1[[#This Row],[Phân loại]]="Tồn đầu kỳ",Table1[[#This Row],[Tổng giá trị]],0)</f>
        <v>0</v>
      </c>
      <c r="P600" s="93">
        <f>IF(Table1[[#This Row],[Số còn phải thu ĐK]]&lt;&gt;0,0,IF(Table1[[#This Row],[Phân loại]]="Bán hàng",Table1[[#This Row],[Tổng giá trị]],-Table1[[#This Row],[Tổng giá trị]]))</f>
        <v>1800770</v>
      </c>
      <c r="Q600" s="67">
        <f t="shared" ref="Q600:Q601" si="351">IF(M600&lt;&gt;"",IF(O600&lt;&gt;0,O600,P600),0)</f>
        <v>0</v>
      </c>
      <c r="R600" s="93">
        <f>Table1[[#This Row],[Số còn phải thu ĐK]]+Table1[[#This Row],[Giá Trị HD sau CK]]-Table1[[#This Row],[Số tiền đã thu]]</f>
        <v>1800770</v>
      </c>
      <c r="S600" s="94">
        <f>IF(Table1[[#This Row],[Ngày hóa đơn]]&lt;&gt;"",Table1[[#This Row],[Ngày hóa đơn]],IF(Table1[[#This Row],[Ngày hạch toán]]&lt;&gt;"",Table1[[#This Row],[Ngày hạch toán]],""))</f>
        <v>46139</v>
      </c>
      <c r="T600" s="95"/>
      <c r="U600" s="94">
        <f>IF(Table1[[#This Row],[Ngày tính CN]]="","",S600+T600)</f>
        <v>46139</v>
      </c>
      <c r="V600" s="67">
        <f ca="1">IF(Table1[[#This Row],[Hạn thanh toán]]="","",IF((U600-NOW())&lt;0,0,(U600-NOW())))</f>
        <v>0</v>
      </c>
      <c r="W600" s="67"/>
      <c r="X600" s="67">
        <f t="shared" ref="X600:X601" ca="1" si="352">IF(OR(U600="",R600=0),"",IF((U600-NOW())&lt;0,-(U600-NOW()),0))</f>
        <v>89.588942476853845</v>
      </c>
      <c r="Y600" s="96" t="str">
        <f t="shared" ref="Y600:Y601" ca="1" si="353">IF(R600=0,"Đã thanh toán",IF(X600="","",IF(X600&lt;=0,"Chưa đến hạn thanh toán",IF(X600&lt;=30,"Nợ quá hạn 30 ngày",IF(X600&lt;=60,"Nợ quá hạn từ 30 ngày đến 60 ngày",IF(X600&lt;=90,"Nợ quá hạn từ 60 ngày đến 90 ngày",IF(X600&lt;=120,"Nợ quá hạn từ 90 ngày đến 120 ngày","Nợ quá hạn hơn 120 ngày có khả năng mất thanh toán")))))))</f>
        <v>Nợ quá hạn từ 60 ngày đến 90 ngày</v>
      </c>
      <c r="Z600" s="97">
        <f t="shared" ref="Z600:Z601" si="354">IF(S600="","",S600)</f>
        <v>46139</v>
      </c>
      <c r="AA600" s="97" t="str">
        <f t="shared" ref="AA600:AA601" si="355">IF(M600="","",M600)</f>
        <v/>
      </c>
      <c r="AB600" s="98"/>
      <c r="AC600" s="96"/>
      <c r="AD600" s="96" t="str">
        <f>VLOOKUP($A600,MA_KH!$A:$V,MA_KH!U$1,0)</f>
        <v>LOTTE</v>
      </c>
      <c r="AE600" s="96" t="str">
        <f>VLOOKUP($A600,MA_KH!$A:$V,MA_KH!V$1,0)</f>
        <v>CÔNG TY CỔ PHẦN TRUNG TÂM THƯƠNG MẠI LOTTE VIỆT NAM</v>
      </c>
      <c r="AF600" s="96" t="str">
        <f>VLOOKUP($A600,MA_KH!$A:$V,MA_KH!H$1,0)</f>
        <v>SG011</v>
      </c>
      <c r="AG600" s="96">
        <f>VALUE(Table1[[#This Row],[Số hóa đơn]])</f>
        <v>30172</v>
      </c>
      <c r="AH600" s="94">
        <f>_xlfn.XLOOKUP(Table1[[#This Row],[Column1]],CTTT_Lotte!R:R,CTTT_Lotte!O:O)</f>
        <v>46203</v>
      </c>
    </row>
    <row r="601" spans="1:34" ht="25.5" hidden="1" customHeight="1" x14ac:dyDescent="0.2">
      <c r="A601" s="65" t="s">
        <v>10287</v>
      </c>
      <c r="B601" s="65" t="s">
        <v>612</v>
      </c>
      <c r="C601" s="66">
        <v>46140</v>
      </c>
      <c r="D601" s="65" t="s">
        <v>11463</v>
      </c>
      <c r="E601" s="66">
        <v>46139</v>
      </c>
      <c r="F601" s="65" t="s">
        <v>11464</v>
      </c>
      <c r="G601" s="65" t="s">
        <v>11604</v>
      </c>
      <c r="H601" s="91">
        <v>1190660</v>
      </c>
      <c r="I601" s="92">
        <v>0</v>
      </c>
      <c r="J601" s="91">
        <v>95253</v>
      </c>
      <c r="K601" s="91">
        <v>1285913</v>
      </c>
      <c r="L601" s="93" t="s">
        <v>11004</v>
      </c>
      <c r="M601" s="94"/>
      <c r="N601" s="93"/>
      <c r="O601" s="67">
        <f>IF(Table1[[#This Row],[Phân loại]]="Tồn đầu kỳ",Table1[[#This Row],[Tổng giá trị]],0)</f>
        <v>0</v>
      </c>
      <c r="P601" s="93">
        <f>IF(Table1[[#This Row],[Số còn phải thu ĐK]]&lt;&gt;0,0,IF(Table1[[#This Row],[Phân loại]]="Bán hàng",Table1[[#This Row],[Tổng giá trị]],-Table1[[#This Row],[Tổng giá trị]]))</f>
        <v>1285913</v>
      </c>
      <c r="Q601" s="67">
        <f t="shared" si="351"/>
        <v>0</v>
      </c>
      <c r="R601" s="93">
        <f>Table1[[#This Row],[Số còn phải thu ĐK]]+Table1[[#This Row],[Giá Trị HD sau CK]]-Table1[[#This Row],[Số tiền đã thu]]</f>
        <v>1285913</v>
      </c>
      <c r="S601" s="94">
        <f>IF(Table1[[#This Row],[Ngày hóa đơn]]&lt;&gt;"",Table1[[#This Row],[Ngày hóa đơn]],IF(Table1[[#This Row],[Ngày hạch toán]]&lt;&gt;"",Table1[[#This Row],[Ngày hạch toán]],""))</f>
        <v>46139</v>
      </c>
      <c r="T601" s="95"/>
      <c r="U601" s="94">
        <f>IF(Table1[[#This Row],[Ngày tính CN]]="","",S601+T601)</f>
        <v>46139</v>
      </c>
      <c r="V601" s="67">
        <f ca="1">IF(Table1[[#This Row],[Hạn thanh toán]]="","",IF((U601-NOW())&lt;0,0,(U601-NOW())))</f>
        <v>0</v>
      </c>
      <c r="W601" s="67"/>
      <c r="X601" s="67">
        <f t="shared" ca="1" si="352"/>
        <v>89.588942476853845</v>
      </c>
      <c r="Y601" s="96" t="str">
        <f t="shared" ca="1" si="353"/>
        <v>Nợ quá hạn từ 60 ngày đến 90 ngày</v>
      </c>
      <c r="Z601" s="97">
        <f t="shared" si="354"/>
        <v>46139</v>
      </c>
      <c r="AA601" s="97" t="str">
        <f t="shared" si="355"/>
        <v/>
      </c>
      <c r="AB601" s="98"/>
      <c r="AC601" s="96"/>
      <c r="AD601" s="96" t="str">
        <f>VLOOKUP($A601,MA_KH!$A:$V,MA_KH!U$1,0)</f>
        <v>LOTTE</v>
      </c>
      <c r="AE601" s="96" t="str">
        <f>VLOOKUP($A601,MA_KH!$A:$V,MA_KH!V$1,0)</f>
        <v>CÔNG TY CỔ PHẦN TRUNG TÂM THƯƠNG MẠI LOTTE VIỆT NAM</v>
      </c>
      <c r="AF601" s="96" t="str">
        <f>VLOOKUP($A601,MA_KH!$A:$V,MA_KH!H$1,0)</f>
        <v>SG011</v>
      </c>
      <c r="AG601" s="96">
        <f>VALUE(Table1[[#This Row],[Số hóa đơn]])</f>
        <v>30173</v>
      </c>
      <c r="AH601" s="94">
        <f>_xlfn.XLOOKUP(Table1[[#This Row],[Column1]],CTTT_Lotte!R:R,CTTT_Lotte!O:O)</f>
        <v>46183</v>
      </c>
    </row>
    <row r="602" spans="1:34" ht="25.5" hidden="1" customHeight="1" x14ac:dyDescent="0.2">
      <c r="A602" s="88" t="s">
        <v>10293</v>
      </c>
      <c r="B602" s="88" t="s">
        <v>621</v>
      </c>
      <c r="C602" s="89">
        <v>46140</v>
      </c>
      <c r="D602" s="88" t="s">
        <v>11461</v>
      </c>
      <c r="E602" s="89">
        <v>46140</v>
      </c>
      <c r="F602" s="88" t="s">
        <v>11462</v>
      </c>
      <c r="G602" s="88" t="s">
        <v>11603</v>
      </c>
      <c r="H602" s="90">
        <v>1131355</v>
      </c>
      <c r="I602" s="92">
        <v>0</v>
      </c>
      <c r="J602" s="90">
        <v>90508</v>
      </c>
      <c r="K602" s="90">
        <v>1221863</v>
      </c>
      <c r="L602" s="93" t="s">
        <v>11004</v>
      </c>
      <c r="M602" s="94"/>
      <c r="N602" s="93"/>
      <c r="O602" s="67">
        <f>IF(Table1[[#This Row],[Phân loại]]="Tồn đầu kỳ",Table1[[#This Row],[Tổng giá trị]],0)</f>
        <v>0</v>
      </c>
      <c r="P602" s="93">
        <f>IF(Table1[[#This Row],[Số còn phải thu ĐK]]&lt;&gt;0,0,IF(Table1[[#This Row],[Phân loại]]="Bán hàng",Table1[[#This Row],[Tổng giá trị]],-Table1[[#This Row],[Tổng giá trị]]))</f>
        <v>1221863</v>
      </c>
      <c r="Q602" s="67">
        <f t="shared" ref="Q602:Q603" si="356">IF(M602&lt;&gt;"",IF(O602&lt;&gt;0,O602,P602),0)</f>
        <v>0</v>
      </c>
      <c r="R602" s="93">
        <f>Table1[[#This Row],[Số còn phải thu ĐK]]+Table1[[#This Row],[Giá Trị HD sau CK]]-Table1[[#This Row],[Số tiền đã thu]]</f>
        <v>1221863</v>
      </c>
      <c r="S602" s="94">
        <f>IF(Table1[[#This Row],[Ngày hóa đơn]]&lt;&gt;"",Table1[[#This Row],[Ngày hóa đơn]],IF(Table1[[#This Row],[Ngày hạch toán]]&lt;&gt;"",Table1[[#This Row],[Ngày hạch toán]],""))</f>
        <v>46140</v>
      </c>
      <c r="T602" s="95"/>
      <c r="U602" s="94">
        <f>IF(Table1[[#This Row],[Ngày tính CN]]="","",S602+T602)</f>
        <v>46140</v>
      </c>
      <c r="V602" s="67">
        <f ca="1">IF(Table1[[#This Row],[Hạn thanh toán]]="","",IF((U602-NOW())&lt;0,0,(U602-NOW())))</f>
        <v>0</v>
      </c>
      <c r="W602" s="67"/>
      <c r="X602" s="67">
        <f t="shared" ref="X602:X603" ca="1" si="357">IF(OR(U602="",R602=0),"",IF((U602-NOW())&lt;0,-(U602-NOW()),0))</f>
        <v>88.588942476853845</v>
      </c>
      <c r="Y602" s="96" t="str">
        <f t="shared" ref="Y602:Y603" ca="1" si="358">IF(R602=0,"Đã thanh toán",IF(X602="","",IF(X602&lt;=0,"Chưa đến hạn thanh toán",IF(X602&lt;=30,"Nợ quá hạn 30 ngày",IF(X602&lt;=60,"Nợ quá hạn từ 30 ngày đến 60 ngày",IF(X602&lt;=90,"Nợ quá hạn từ 60 ngày đến 90 ngày",IF(X602&lt;=120,"Nợ quá hạn từ 90 ngày đến 120 ngày","Nợ quá hạn hơn 120 ngày có khả năng mất thanh toán")))))))</f>
        <v>Nợ quá hạn từ 60 ngày đến 90 ngày</v>
      </c>
      <c r="Z602" s="97">
        <f t="shared" ref="Z602:Z603" si="359">IF(S602="","",S602)</f>
        <v>46140</v>
      </c>
      <c r="AA602" s="97" t="str">
        <f t="shared" ref="AA602:AA603" si="360">IF(M602="","",M602)</f>
        <v/>
      </c>
      <c r="AB602" s="98"/>
      <c r="AC602" s="96"/>
      <c r="AD602" s="96" t="str">
        <f>VLOOKUP($A602,MA_KH!$A:$V,MA_KH!U$1,0)</f>
        <v>LOTTE</v>
      </c>
      <c r="AE602" s="96" t="str">
        <f>VLOOKUP($A602,MA_KH!$A:$V,MA_KH!V$1,0)</f>
        <v>CÔNG TY CỔ PHẦN TRUNG TÂM THƯƠNG MẠI LOTTE VIỆT NAM</v>
      </c>
      <c r="AF602" s="96" t="str">
        <f>VLOOKUP($A602,MA_KH!$A:$V,MA_KH!H$1,0)</f>
        <v>SG009</v>
      </c>
      <c r="AG602" s="96">
        <f>VALUE(Table1[[#This Row],[Số hóa đơn]])</f>
        <v>30179</v>
      </c>
      <c r="AH602" s="94">
        <f>_xlfn.XLOOKUP(Table1[[#This Row],[Column1]],CTTT_Lotte!R:R,CTTT_Lotte!O:O)</f>
        <v>46183</v>
      </c>
    </row>
    <row r="603" spans="1:34" ht="25.5" hidden="1" customHeight="1" x14ac:dyDescent="0.2">
      <c r="A603" s="65" t="s">
        <v>10293</v>
      </c>
      <c r="B603" s="65" t="s">
        <v>621</v>
      </c>
      <c r="C603" s="66">
        <v>46140</v>
      </c>
      <c r="D603" s="65" t="s">
        <v>11459</v>
      </c>
      <c r="E603" s="66">
        <v>46140</v>
      </c>
      <c r="F603" s="65" t="s">
        <v>11460</v>
      </c>
      <c r="G603" s="65" t="s">
        <v>11602</v>
      </c>
      <c r="H603" s="91">
        <v>1131355</v>
      </c>
      <c r="I603" s="92">
        <v>0</v>
      </c>
      <c r="J603" s="91">
        <v>90508</v>
      </c>
      <c r="K603" s="91">
        <v>1221863</v>
      </c>
      <c r="L603" s="93" t="s">
        <v>11004</v>
      </c>
      <c r="M603" s="94"/>
      <c r="N603" s="93"/>
      <c r="O603" s="67">
        <f>IF(Table1[[#This Row],[Phân loại]]="Tồn đầu kỳ",Table1[[#This Row],[Tổng giá trị]],0)</f>
        <v>0</v>
      </c>
      <c r="P603" s="93">
        <f>IF(Table1[[#This Row],[Số còn phải thu ĐK]]&lt;&gt;0,0,IF(Table1[[#This Row],[Phân loại]]="Bán hàng",Table1[[#This Row],[Tổng giá trị]],-Table1[[#This Row],[Tổng giá trị]]))</f>
        <v>1221863</v>
      </c>
      <c r="Q603" s="67">
        <f t="shared" si="356"/>
        <v>0</v>
      </c>
      <c r="R603" s="93">
        <f>Table1[[#This Row],[Số còn phải thu ĐK]]+Table1[[#This Row],[Giá Trị HD sau CK]]-Table1[[#This Row],[Số tiền đã thu]]</f>
        <v>1221863</v>
      </c>
      <c r="S603" s="94">
        <f>IF(Table1[[#This Row],[Ngày hóa đơn]]&lt;&gt;"",Table1[[#This Row],[Ngày hóa đơn]],IF(Table1[[#This Row],[Ngày hạch toán]]&lt;&gt;"",Table1[[#This Row],[Ngày hạch toán]],""))</f>
        <v>46140</v>
      </c>
      <c r="T603" s="95"/>
      <c r="U603" s="94">
        <f>IF(Table1[[#This Row],[Ngày tính CN]]="","",S603+T603)</f>
        <v>46140</v>
      </c>
      <c r="V603" s="67">
        <f ca="1">IF(Table1[[#This Row],[Hạn thanh toán]]="","",IF((U603-NOW())&lt;0,0,(U603-NOW())))</f>
        <v>0</v>
      </c>
      <c r="W603" s="67"/>
      <c r="X603" s="67">
        <f t="shared" ca="1" si="357"/>
        <v>88.588942476853845</v>
      </c>
      <c r="Y603" s="96" t="str">
        <f t="shared" ca="1" si="358"/>
        <v>Nợ quá hạn từ 60 ngày đến 90 ngày</v>
      </c>
      <c r="Z603" s="97">
        <f t="shared" si="359"/>
        <v>46140</v>
      </c>
      <c r="AA603" s="97" t="str">
        <f t="shared" si="360"/>
        <v/>
      </c>
      <c r="AB603" s="98"/>
      <c r="AC603" s="96"/>
      <c r="AD603" s="96" t="str">
        <f>VLOOKUP($A603,MA_KH!$A:$V,MA_KH!U$1,0)</f>
        <v>LOTTE</v>
      </c>
      <c r="AE603" s="96" t="str">
        <f>VLOOKUP($A603,MA_KH!$A:$V,MA_KH!V$1,0)</f>
        <v>CÔNG TY CỔ PHẦN TRUNG TÂM THƯƠNG MẠI LOTTE VIỆT NAM</v>
      </c>
      <c r="AF603" s="96" t="str">
        <f>VLOOKUP($A603,MA_KH!$A:$V,MA_KH!H$1,0)</f>
        <v>SG009</v>
      </c>
      <c r="AG603" s="96">
        <f>VALUE(Table1[[#This Row],[Số hóa đơn]])</f>
        <v>30180</v>
      </c>
      <c r="AH603" s="94">
        <f>_xlfn.XLOOKUP(Table1[[#This Row],[Column1]],CTTT_Lotte!R:R,CTTT_Lotte!O:O)</f>
        <v>46183</v>
      </c>
    </row>
    <row r="604" spans="1:34" ht="25.5" hidden="1" customHeight="1" x14ac:dyDescent="0.2">
      <c r="A604" s="65" t="s">
        <v>10294</v>
      </c>
      <c r="B604" s="65" t="s">
        <v>481</v>
      </c>
      <c r="C604" s="66">
        <v>46140</v>
      </c>
      <c r="D604" s="65" t="s">
        <v>11457</v>
      </c>
      <c r="E604" s="66">
        <v>46140</v>
      </c>
      <c r="F604" s="65" t="s">
        <v>11458</v>
      </c>
      <c r="G604" s="65" t="s">
        <v>11601</v>
      </c>
      <c r="H604" s="91">
        <v>595330</v>
      </c>
      <c r="I604" s="92">
        <v>0</v>
      </c>
      <c r="J604" s="91">
        <v>47626</v>
      </c>
      <c r="K604" s="91">
        <v>642956</v>
      </c>
      <c r="L604" s="93" t="s">
        <v>11004</v>
      </c>
      <c r="M604" s="94"/>
      <c r="N604" s="93"/>
      <c r="O604" s="67">
        <f>IF(Table1[[#This Row],[Phân loại]]="Tồn đầu kỳ",Table1[[#This Row],[Tổng giá trị]],0)</f>
        <v>0</v>
      </c>
      <c r="P604" s="93">
        <f>IF(Table1[[#This Row],[Số còn phải thu ĐK]]&lt;&gt;0,0,IF(Table1[[#This Row],[Phân loại]]="Bán hàng",Table1[[#This Row],[Tổng giá trị]],-Table1[[#This Row],[Tổng giá trị]]))</f>
        <v>642956</v>
      </c>
      <c r="Q604" s="67">
        <f t="shared" ref="Q604" si="361">IF(M604&lt;&gt;"",IF(O604&lt;&gt;0,O604,P604),0)</f>
        <v>0</v>
      </c>
      <c r="R604" s="93">
        <f>Table1[[#This Row],[Số còn phải thu ĐK]]+Table1[[#This Row],[Giá Trị HD sau CK]]-Table1[[#This Row],[Số tiền đã thu]]</f>
        <v>642956</v>
      </c>
      <c r="S604" s="94">
        <f>IF(Table1[[#This Row],[Ngày hóa đơn]]&lt;&gt;"",Table1[[#This Row],[Ngày hóa đơn]],IF(Table1[[#This Row],[Ngày hạch toán]]&lt;&gt;"",Table1[[#This Row],[Ngày hạch toán]],""))</f>
        <v>46140</v>
      </c>
      <c r="T604" s="95"/>
      <c r="U604" s="94">
        <f>IF(Table1[[#This Row],[Ngày tính CN]]="","",S604+T604)</f>
        <v>46140</v>
      </c>
      <c r="V604" s="67">
        <f ca="1">IF(Table1[[#This Row],[Hạn thanh toán]]="","",IF((U604-NOW())&lt;0,0,(U604-NOW())))</f>
        <v>0</v>
      </c>
      <c r="W604" s="67"/>
      <c r="X604" s="67">
        <f t="shared" ref="X604" ca="1" si="362">IF(OR(U604="",R604=0),"",IF((U604-NOW())&lt;0,-(U604-NOW()),0))</f>
        <v>88.588942939815752</v>
      </c>
      <c r="Y604" s="96" t="str">
        <f t="shared" ref="Y604" ca="1" si="363">IF(R604=0,"Đã thanh toán",IF(X604="","",IF(X604&lt;=0,"Chưa đến hạn thanh toán",IF(X604&lt;=30,"Nợ quá hạn 30 ngày",IF(X604&lt;=60,"Nợ quá hạn từ 30 ngày đến 60 ngày",IF(X604&lt;=90,"Nợ quá hạn từ 60 ngày đến 90 ngày",IF(X604&lt;=120,"Nợ quá hạn từ 90 ngày đến 120 ngày","Nợ quá hạn hơn 120 ngày có khả năng mất thanh toán")))))))</f>
        <v>Nợ quá hạn từ 60 ngày đến 90 ngày</v>
      </c>
      <c r="Z604" s="97">
        <f t="shared" ref="Z604" si="364">IF(S604="","",S604)</f>
        <v>46140</v>
      </c>
      <c r="AA604" s="97" t="str">
        <f t="shared" ref="AA604" si="365">IF(M604="","",M604)</f>
        <v/>
      </c>
      <c r="AB604" s="98"/>
      <c r="AC604" s="96"/>
      <c r="AD604" s="96" t="str">
        <f>VLOOKUP($A604,MA_KH!$A:$V,MA_KH!U$1,0)</f>
        <v>LOTTE</v>
      </c>
      <c r="AE604" s="96" t="str">
        <f>VLOOKUP($A604,MA_KH!$A:$V,MA_KH!V$1,0)</f>
        <v>CÔNG TY CỔ PHẦN TRUNG TÂM THƯƠNG MẠI LOTTE VIỆT NAM</v>
      </c>
      <c r="AF604" s="96" t="str">
        <f>VLOOKUP($A604,MA_KH!$A:$V,MA_KH!H$1,0)</f>
        <v>SG039</v>
      </c>
      <c r="AG604" s="96">
        <f>VALUE(Table1[[#This Row],[Số hóa đơn]])</f>
        <v>30224</v>
      </c>
      <c r="AH604" s="94">
        <f>_xlfn.XLOOKUP(Table1[[#This Row],[Column1]],CTTT_Lotte!R:R,CTTT_Lotte!O:O)</f>
        <v>46183</v>
      </c>
    </row>
    <row r="605" spans="1:34" ht="25.5" hidden="1" customHeight="1" x14ac:dyDescent="0.2">
      <c r="A605" s="65" t="s">
        <v>10286</v>
      </c>
      <c r="B605" s="65" t="s">
        <v>616</v>
      </c>
      <c r="C605" s="66">
        <v>46140</v>
      </c>
      <c r="D605" s="65" t="s">
        <v>11455</v>
      </c>
      <c r="E605" s="66">
        <v>46140</v>
      </c>
      <c r="F605" s="65" t="s">
        <v>11456</v>
      </c>
      <c r="G605" s="65" t="s">
        <v>11600</v>
      </c>
      <c r="H605" s="91">
        <v>1116805</v>
      </c>
      <c r="I605" s="92">
        <v>0</v>
      </c>
      <c r="J605" s="91">
        <v>89344</v>
      </c>
      <c r="K605" s="91">
        <v>1206149</v>
      </c>
      <c r="L605" s="93" t="s">
        <v>11004</v>
      </c>
      <c r="M605" s="94"/>
      <c r="N605" s="93"/>
      <c r="O605" s="67">
        <f>IF(Table1[[#This Row],[Phân loại]]="Tồn đầu kỳ",Table1[[#This Row],[Tổng giá trị]],0)</f>
        <v>0</v>
      </c>
      <c r="P605" s="93">
        <f>IF(Table1[[#This Row],[Số còn phải thu ĐK]]&lt;&gt;0,0,IF(Table1[[#This Row],[Phân loại]]="Bán hàng",Table1[[#This Row],[Tổng giá trị]],-Table1[[#This Row],[Tổng giá trị]]))</f>
        <v>1206149</v>
      </c>
      <c r="Q605" s="67">
        <f>IF(M605&lt;&gt;"",IF(O605&lt;&gt;0,O605,P605),0)</f>
        <v>0</v>
      </c>
      <c r="R605" s="93">
        <f>Table1[[#This Row],[Số còn phải thu ĐK]]+Table1[[#This Row],[Giá Trị HD sau CK]]-Table1[[#This Row],[Số tiền đã thu]]</f>
        <v>1206149</v>
      </c>
      <c r="S605" s="94">
        <f>IF(Table1[[#This Row],[Ngày hóa đơn]]&lt;&gt;"",Table1[[#This Row],[Ngày hóa đơn]],IF(Table1[[#This Row],[Ngày hạch toán]]&lt;&gt;"",Table1[[#This Row],[Ngày hạch toán]],""))</f>
        <v>46140</v>
      </c>
      <c r="T605" s="95"/>
      <c r="U605" s="94">
        <f>IF(Table1[[#This Row],[Ngày tính CN]]="","",S605+T605)</f>
        <v>46140</v>
      </c>
      <c r="V605" s="67">
        <f ca="1">IF(Table1[[#This Row],[Hạn thanh toán]]="","",IF((U605-NOW())&lt;0,0,(U605-NOW())))</f>
        <v>0</v>
      </c>
      <c r="W605" s="67"/>
      <c r="X605" s="67">
        <f ca="1">IF(OR(U605="",R605=0),"",IF((U605-NOW())&lt;0,-(U605-NOW()),0))</f>
        <v>88.588942939815752</v>
      </c>
      <c r="Y605" s="96" t="str">
        <f ca="1">IF(R605=0,"Đã thanh toán",IF(X605="","",IF(X605&lt;=0,"Chưa đến hạn thanh toán",IF(X605&lt;=30,"Nợ quá hạn 30 ngày",IF(X605&lt;=60,"Nợ quá hạn từ 30 ngày đến 60 ngày",IF(X605&lt;=90,"Nợ quá hạn từ 60 ngày đến 90 ngày",IF(X605&lt;=120,"Nợ quá hạn từ 90 ngày đến 120 ngày","Nợ quá hạn hơn 120 ngày có khả năng mất thanh toán")))))))</f>
        <v>Nợ quá hạn từ 60 ngày đến 90 ngày</v>
      </c>
      <c r="Z605" s="97">
        <f>IF(S605="","",S605)</f>
        <v>46140</v>
      </c>
      <c r="AA605" s="97" t="str">
        <f>IF(M605="","",M605)</f>
        <v/>
      </c>
      <c r="AB605" s="98"/>
      <c r="AC605" s="96"/>
      <c r="AD605" s="96" t="str">
        <f>VLOOKUP($A605,MA_KH!$A:$V,MA_KH!U$1,0)</f>
        <v>LOTTE</v>
      </c>
      <c r="AE605" s="96" t="str">
        <f>VLOOKUP($A605,MA_KH!$A:$V,MA_KH!V$1,0)</f>
        <v>CÔNG TY CỔ PHẦN TRUNG TÂM THƯƠNG MẠI LOTTE VIỆT NAM</v>
      </c>
      <c r="AF605" s="96" t="str">
        <f>VLOOKUP($A605,MA_KH!$A:$V,MA_KH!H$1,0)</f>
        <v>SG002</v>
      </c>
      <c r="AG605" s="96">
        <f>VALUE(Table1[[#This Row],[Số hóa đơn]])</f>
        <v>30229</v>
      </c>
      <c r="AH605" s="94">
        <f>_xlfn.XLOOKUP(Table1[[#This Row],[Column1]],CTTT_Lotte!R:R,CTTT_Lotte!O:O)</f>
        <v>46183</v>
      </c>
    </row>
    <row r="606" spans="1:34" ht="25.5" customHeight="1" x14ac:dyDescent="0.2">
      <c r="A606" s="88" t="s">
        <v>10293</v>
      </c>
      <c r="B606" s="88" t="s">
        <v>621</v>
      </c>
      <c r="C606" s="89">
        <v>46141</v>
      </c>
      <c r="D606" s="88" t="s">
        <v>15793</v>
      </c>
      <c r="E606" s="89"/>
      <c r="F606" s="88" t="s">
        <v>284</v>
      </c>
      <c r="G606" s="88" t="s">
        <v>15482</v>
      </c>
      <c r="H606" s="90">
        <v>47844203</v>
      </c>
      <c r="I606" s="92">
        <v>0</v>
      </c>
      <c r="J606" s="90">
        <v>0</v>
      </c>
      <c r="K606" s="90">
        <v>47844203</v>
      </c>
      <c r="L606" s="93" t="s">
        <v>11005</v>
      </c>
      <c r="M606" s="94"/>
      <c r="N606" s="93"/>
      <c r="O606" s="67">
        <f>IF(Table1[[#This Row],[Phân loại]]="Tồn đầu kỳ",Table1[[#This Row],[Tổng giá trị]],0)</f>
        <v>0</v>
      </c>
      <c r="P606" s="93">
        <f>IF(Table1[[#This Row],[Số còn phải thu ĐK]]&lt;&gt;0,0,IF(Table1[[#This Row],[Phân loại]]="Bán hàng",Table1[[#This Row],[Tổng giá trị]],-Table1[[#This Row],[Tổng giá trị]]))</f>
        <v>-47844203</v>
      </c>
      <c r="Q606" s="67">
        <f t="shared" ref="Q606" si="366">IF(M606&lt;&gt;"",IF(O606&lt;&gt;0,O606,P606),0)</f>
        <v>0</v>
      </c>
      <c r="R606" s="93">
        <f>Table1[[#This Row],[Số còn phải thu ĐK]]+Table1[[#This Row],[Giá Trị HD sau CK]]-Table1[[#This Row],[Số tiền đã thu]]</f>
        <v>-47844203</v>
      </c>
      <c r="S606" s="94">
        <f>IF(Table1[[#This Row],[Ngày hóa đơn]]&lt;&gt;"",Table1[[#This Row],[Ngày hóa đơn]],IF(Table1[[#This Row],[Ngày hạch toán]]&lt;&gt;"",Table1[[#This Row],[Ngày hạch toán]],""))</f>
        <v>46141</v>
      </c>
      <c r="T606" s="95"/>
      <c r="U606" s="94">
        <f>IF(Table1[[#This Row],[Ngày tính CN]]="","",S606+T606)</f>
        <v>46141</v>
      </c>
      <c r="V606" s="67">
        <f ca="1">IF(Table1[[#This Row],[Hạn thanh toán]]="","",IF((U606-NOW())&lt;0,0,(U606-NOW())))</f>
        <v>0</v>
      </c>
      <c r="W606" s="67"/>
      <c r="X606" s="67">
        <f t="shared" ref="X606" ca="1" si="367">IF(OR(U606="",R606=0),"",IF((U606-NOW())&lt;0,-(U606-NOW()),0))</f>
        <v>87.588942476853845</v>
      </c>
      <c r="Y606" s="96" t="str">
        <f t="shared" ref="Y606" ca="1" si="368">IF(R606=0,"Đã thanh toán",IF(X606="","",IF(X606&lt;=0,"Chưa đến hạn thanh toán",IF(X606&lt;=30,"Nợ quá hạn 30 ngày",IF(X606&lt;=60,"Nợ quá hạn từ 30 ngày đến 60 ngày",IF(X606&lt;=90,"Nợ quá hạn từ 60 ngày đến 90 ngày",IF(X606&lt;=120,"Nợ quá hạn từ 90 ngày đến 120 ngày","Nợ quá hạn hơn 120 ngày có khả năng mất thanh toán")))))))</f>
        <v>Nợ quá hạn từ 60 ngày đến 90 ngày</v>
      </c>
      <c r="Z606" s="97">
        <f t="shared" ref="Z606" si="369">IF(S606="","",S606)</f>
        <v>46141</v>
      </c>
      <c r="AA606" s="97" t="str">
        <f t="shared" ref="AA606" si="370">IF(M606="","",M606)</f>
        <v/>
      </c>
      <c r="AB606" s="98"/>
      <c r="AC606" s="96"/>
      <c r="AD606" s="96" t="str">
        <f>VLOOKUP($A606,MA_KH!$A:$V,MA_KH!U$1,0)</f>
        <v>LOTTE</v>
      </c>
      <c r="AE606" s="96" t="str">
        <f>VLOOKUP($A606,MA_KH!$A:$V,MA_KH!V$1,0)</f>
        <v>CÔNG TY CỔ PHẦN TRUNG TÂM THƯƠNG MẠI LOTTE VIỆT NAM</v>
      </c>
      <c r="AF606" s="96" t="str">
        <f>VLOOKUP($A606,MA_KH!$A:$V,MA_KH!H$1,0)</f>
        <v>SG009</v>
      </c>
      <c r="AG606" s="96" t="e">
        <f>VALUE(Table1[[#This Row],[Số hóa đơn]])</f>
        <v>#VALUE!</v>
      </c>
      <c r="AH606" s="94" t="e">
        <f>_xlfn.XLOOKUP(Table1[[#This Row],[Column1]],CTTT_Lotte!R:R,CTTT_Lotte!O:O)</f>
        <v>#VALUE!</v>
      </c>
    </row>
    <row r="607" spans="1:34" ht="25.5" hidden="1" customHeight="1" x14ac:dyDescent="0.2">
      <c r="A607" s="65" t="s">
        <v>10290</v>
      </c>
      <c r="B607" s="65" t="s">
        <v>750</v>
      </c>
      <c r="C607" s="66">
        <v>46141</v>
      </c>
      <c r="D607" s="65" t="s">
        <v>11453</v>
      </c>
      <c r="E607" s="66">
        <v>46141</v>
      </c>
      <c r="F607" s="65" t="s">
        <v>11454</v>
      </c>
      <c r="G607" s="65" t="s">
        <v>11599</v>
      </c>
      <c r="H607" s="91">
        <v>536025</v>
      </c>
      <c r="I607" s="92">
        <v>0</v>
      </c>
      <c r="J607" s="91">
        <v>42882</v>
      </c>
      <c r="K607" s="91">
        <v>578907</v>
      </c>
      <c r="L607" s="93" t="s">
        <v>11004</v>
      </c>
      <c r="M607" s="94"/>
      <c r="N607" s="93"/>
      <c r="O607" s="67">
        <f>IF(Table1[[#This Row],[Phân loại]]="Tồn đầu kỳ",Table1[[#This Row],[Tổng giá trị]],0)</f>
        <v>0</v>
      </c>
      <c r="P607" s="93">
        <f>IF(Table1[[#This Row],[Số còn phải thu ĐK]]&lt;&gt;0,0,IF(Table1[[#This Row],[Phân loại]]="Bán hàng",Table1[[#This Row],[Tổng giá trị]],-Table1[[#This Row],[Tổng giá trị]]))</f>
        <v>578907</v>
      </c>
      <c r="Q607" s="67">
        <f>IF(M607&lt;&gt;"",IF(O607&lt;&gt;0,O607,P607),0)</f>
        <v>0</v>
      </c>
      <c r="R607" s="93">
        <f>Table1[[#This Row],[Số còn phải thu ĐK]]+Table1[[#This Row],[Giá Trị HD sau CK]]-Table1[[#This Row],[Số tiền đã thu]]</f>
        <v>578907</v>
      </c>
      <c r="S607" s="94">
        <f>IF(Table1[[#This Row],[Ngày hóa đơn]]&lt;&gt;"",Table1[[#This Row],[Ngày hóa đơn]],IF(Table1[[#This Row],[Ngày hạch toán]]&lt;&gt;"",Table1[[#This Row],[Ngày hạch toán]],""))</f>
        <v>46141</v>
      </c>
      <c r="T607" s="95"/>
      <c r="U607" s="94">
        <f>IF(Table1[[#This Row],[Ngày tính CN]]="","",S607+T607)</f>
        <v>46141</v>
      </c>
      <c r="V607" s="67">
        <f ca="1">IF(Table1[[#This Row],[Hạn thanh toán]]="","",IF((U607-NOW())&lt;0,0,(U607-NOW())))</f>
        <v>0</v>
      </c>
      <c r="W607" s="67"/>
      <c r="X607" s="67">
        <f ca="1">IF(OR(U607="",R607=0),"",IF((U607-NOW())&lt;0,-(U607-NOW()),0))</f>
        <v>87.588942939815752</v>
      </c>
      <c r="Y607" s="96" t="str">
        <f ca="1">IF(R607=0,"Đã thanh toán",IF(X607="","",IF(X607&lt;=0,"Chưa đến hạn thanh toán",IF(X607&lt;=30,"Nợ quá hạn 30 ngày",IF(X607&lt;=60,"Nợ quá hạn từ 30 ngày đến 60 ngày",IF(X607&lt;=90,"Nợ quá hạn từ 60 ngày đến 90 ngày",IF(X607&lt;=120,"Nợ quá hạn từ 90 ngày đến 120 ngày","Nợ quá hạn hơn 120 ngày có khả năng mất thanh toán")))))))</f>
        <v>Nợ quá hạn từ 60 ngày đến 90 ngày</v>
      </c>
      <c r="Z607" s="97">
        <f>IF(S607="","",S607)</f>
        <v>46141</v>
      </c>
      <c r="AA607" s="97" t="str">
        <f>IF(M607="","",M607)</f>
        <v/>
      </c>
      <c r="AB607" s="98"/>
      <c r="AC607" s="96"/>
      <c r="AD607" s="96" t="str">
        <f>VLOOKUP($A607,MA_KH!$A:$V,MA_KH!U$1,0)</f>
        <v>LOTTE</v>
      </c>
      <c r="AE607" s="96" t="str">
        <f>VLOOKUP($A607,MA_KH!$A:$V,MA_KH!V$1,0)</f>
        <v>CÔNG TY CỔ PHẦN TRUNG TÂM THƯƠNG MẠI LOTTE VIỆT NAM</v>
      </c>
      <c r="AF607" s="96" t="str">
        <f>VLOOKUP($A607,MA_KH!$A:$V,MA_KH!H$1,0)</f>
        <v>SG002</v>
      </c>
      <c r="AG607" s="96">
        <f>VALUE(Table1[[#This Row],[Số hóa đơn]])</f>
        <v>30264</v>
      </c>
      <c r="AH607" s="94">
        <f>_xlfn.XLOOKUP(Table1[[#This Row],[Column1]],CTTT_Lotte!R:R,CTTT_Lotte!O:O)</f>
        <v>46183</v>
      </c>
    </row>
    <row r="608" spans="1:34" ht="25.5" hidden="1" customHeight="1" x14ac:dyDescent="0.2">
      <c r="A608" s="88" t="s">
        <v>10291</v>
      </c>
      <c r="B608" s="88" t="s">
        <v>511</v>
      </c>
      <c r="C608" s="89">
        <v>46141</v>
      </c>
      <c r="D608" s="88" t="s">
        <v>11451</v>
      </c>
      <c r="E608" s="89">
        <v>46141</v>
      </c>
      <c r="F608" s="88" t="s">
        <v>11452</v>
      </c>
      <c r="G608" s="88" t="s">
        <v>11598</v>
      </c>
      <c r="H608" s="90">
        <v>2245885</v>
      </c>
      <c r="I608" s="92">
        <v>0</v>
      </c>
      <c r="J608" s="90">
        <v>179671</v>
      </c>
      <c r="K608" s="90">
        <v>2425556</v>
      </c>
      <c r="L608" s="93" t="s">
        <v>11004</v>
      </c>
      <c r="M608" s="94"/>
      <c r="N608" s="93"/>
      <c r="O608" s="67">
        <f>IF(Table1[[#This Row],[Phân loại]]="Tồn đầu kỳ",Table1[[#This Row],[Tổng giá trị]],0)</f>
        <v>0</v>
      </c>
      <c r="P608" s="93">
        <f>IF(Table1[[#This Row],[Số còn phải thu ĐK]]&lt;&gt;0,0,IF(Table1[[#This Row],[Phân loại]]="Bán hàng",Table1[[#This Row],[Tổng giá trị]],-Table1[[#This Row],[Tổng giá trị]]))</f>
        <v>2425556</v>
      </c>
      <c r="Q608" s="67">
        <f t="shared" ref="Q608:Q609" si="371">IF(M608&lt;&gt;"",IF(O608&lt;&gt;0,O608,P608),0)</f>
        <v>0</v>
      </c>
      <c r="R608" s="93">
        <f>Table1[[#This Row],[Số còn phải thu ĐK]]+Table1[[#This Row],[Giá Trị HD sau CK]]-Table1[[#This Row],[Số tiền đã thu]]</f>
        <v>2425556</v>
      </c>
      <c r="S608" s="94">
        <f>IF(Table1[[#This Row],[Ngày hóa đơn]]&lt;&gt;"",Table1[[#This Row],[Ngày hóa đơn]],IF(Table1[[#This Row],[Ngày hạch toán]]&lt;&gt;"",Table1[[#This Row],[Ngày hạch toán]],""))</f>
        <v>46141</v>
      </c>
      <c r="T608" s="95"/>
      <c r="U608" s="94">
        <f>IF(Table1[[#This Row],[Ngày tính CN]]="","",S608+T608)</f>
        <v>46141</v>
      </c>
      <c r="V608" s="67">
        <f ca="1">IF(Table1[[#This Row],[Hạn thanh toán]]="","",IF((U608-NOW())&lt;0,0,(U608-NOW())))</f>
        <v>0</v>
      </c>
      <c r="W608" s="67"/>
      <c r="X608" s="67">
        <f t="shared" ref="X608:X609" ca="1" si="372">IF(OR(U608="",R608=0),"",IF((U608-NOW())&lt;0,-(U608-NOW()),0))</f>
        <v>87.588942476853845</v>
      </c>
      <c r="Y608" s="96" t="str">
        <f t="shared" ref="Y608:Y609" ca="1" si="373">IF(R608=0,"Đã thanh toán",IF(X608="","",IF(X608&lt;=0,"Chưa đến hạn thanh toán",IF(X608&lt;=30,"Nợ quá hạn 30 ngày",IF(X608&lt;=60,"Nợ quá hạn từ 30 ngày đến 60 ngày",IF(X608&lt;=90,"Nợ quá hạn từ 60 ngày đến 90 ngày",IF(X608&lt;=120,"Nợ quá hạn từ 90 ngày đến 120 ngày","Nợ quá hạn hơn 120 ngày có khả năng mất thanh toán")))))))</f>
        <v>Nợ quá hạn từ 60 ngày đến 90 ngày</v>
      </c>
      <c r="Z608" s="97">
        <f t="shared" ref="Z608:Z609" si="374">IF(S608="","",S608)</f>
        <v>46141</v>
      </c>
      <c r="AA608" s="97" t="str">
        <f t="shared" ref="AA608:AA609" si="375">IF(M608="","",M608)</f>
        <v/>
      </c>
      <c r="AB608" s="98"/>
      <c r="AC608" s="96"/>
      <c r="AD608" s="96" t="str">
        <f>VLOOKUP($A608,MA_KH!$A:$V,MA_KH!U$1,0)</f>
        <v>LOTTE</v>
      </c>
      <c r="AE608" s="96" t="str">
        <f>VLOOKUP($A608,MA_KH!$A:$V,MA_KH!V$1,0)</f>
        <v>CÔNG TY CỔ PHẦN TRUNG TÂM THƯƠNG MẠI LOTTE VIỆT NAM</v>
      </c>
      <c r="AF608" s="96" t="str">
        <f>VLOOKUP($A608,MA_KH!$A:$V,MA_KH!H$1,0)</f>
        <v>SG023</v>
      </c>
      <c r="AG608" s="96">
        <f>VALUE(Table1[[#This Row],[Số hóa đơn]])</f>
        <v>30690</v>
      </c>
      <c r="AH608" s="94">
        <f>_xlfn.XLOOKUP(Table1[[#This Row],[Column1]],CTTT_Lotte!R:R,CTTT_Lotte!O:O)</f>
        <v>46183</v>
      </c>
    </row>
    <row r="609" spans="1:34" ht="25.5" hidden="1" customHeight="1" x14ac:dyDescent="0.2">
      <c r="A609" s="65" t="s">
        <v>10291</v>
      </c>
      <c r="B609" s="65" t="s">
        <v>511</v>
      </c>
      <c r="C609" s="66">
        <v>46141</v>
      </c>
      <c r="D609" s="65" t="s">
        <v>11449</v>
      </c>
      <c r="E609" s="66">
        <v>46141</v>
      </c>
      <c r="F609" s="65" t="s">
        <v>11450</v>
      </c>
      <c r="G609" s="65" t="s">
        <v>11597</v>
      </c>
      <c r="H609" s="91">
        <v>595330</v>
      </c>
      <c r="I609" s="92">
        <v>0</v>
      </c>
      <c r="J609" s="91">
        <v>47626</v>
      </c>
      <c r="K609" s="91">
        <v>642956</v>
      </c>
      <c r="L609" s="93" t="s">
        <v>11004</v>
      </c>
      <c r="M609" s="94"/>
      <c r="N609" s="93"/>
      <c r="O609" s="67">
        <f>IF(Table1[[#This Row],[Phân loại]]="Tồn đầu kỳ",Table1[[#This Row],[Tổng giá trị]],0)</f>
        <v>0</v>
      </c>
      <c r="P609" s="93">
        <f>IF(Table1[[#This Row],[Số còn phải thu ĐK]]&lt;&gt;0,0,IF(Table1[[#This Row],[Phân loại]]="Bán hàng",Table1[[#This Row],[Tổng giá trị]],-Table1[[#This Row],[Tổng giá trị]]))</f>
        <v>642956</v>
      </c>
      <c r="Q609" s="67">
        <f t="shared" si="371"/>
        <v>0</v>
      </c>
      <c r="R609" s="93">
        <f>Table1[[#This Row],[Số còn phải thu ĐK]]+Table1[[#This Row],[Giá Trị HD sau CK]]-Table1[[#This Row],[Số tiền đã thu]]</f>
        <v>642956</v>
      </c>
      <c r="S609" s="94">
        <f>IF(Table1[[#This Row],[Ngày hóa đơn]]&lt;&gt;"",Table1[[#This Row],[Ngày hóa đơn]],IF(Table1[[#This Row],[Ngày hạch toán]]&lt;&gt;"",Table1[[#This Row],[Ngày hạch toán]],""))</f>
        <v>46141</v>
      </c>
      <c r="T609" s="95"/>
      <c r="U609" s="94">
        <f>IF(Table1[[#This Row],[Ngày tính CN]]="","",S609+T609)</f>
        <v>46141</v>
      </c>
      <c r="V609" s="67">
        <f ca="1">IF(Table1[[#This Row],[Hạn thanh toán]]="","",IF((U609-NOW())&lt;0,0,(U609-NOW())))</f>
        <v>0</v>
      </c>
      <c r="W609" s="67"/>
      <c r="X609" s="67">
        <f t="shared" ca="1" si="372"/>
        <v>87.588942939815752</v>
      </c>
      <c r="Y609" s="96" t="str">
        <f t="shared" ca="1" si="373"/>
        <v>Nợ quá hạn từ 60 ngày đến 90 ngày</v>
      </c>
      <c r="Z609" s="97">
        <f t="shared" si="374"/>
        <v>46141</v>
      </c>
      <c r="AA609" s="97" t="str">
        <f t="shared" si="375"/>
        <v/>
      </c>
      <c r="AB609" s="98"/>
      <c r="AC609" s="96"/>
      <c r="AD609" s="96" t="str">
        <f>VLOOKUP($A609,MA_KH!$A:$V,MA_KH!U$1,0)</f>
        <v>LOTTE</v>
      </c>
      <c r="AE609" s="96" t="str">
        <f>VLOOKUP($A609,MA_KH!$A:$V,MA_KH!V$1,0)</f>
        <v>CÔNG TY CỔ PHẦN TRUNG TÂM THƯƠNG MẠI LOTTE VIỆT NAM</v>
      </c>
      <c r="AF609" s="96" t="str">
        <f>VLOOKUP($A609,MA_KH!$A:$V,MA_KH!H$1,0)</f>
        <v>SG023</v>
      </c>
      <c r="AG609" s="96">
        <f>VALUE(Table1[[#This Row],[Số hóa đơn]])</f>
        <v>30691</v>
      </c>
      <c r="AH609" s="94">
        <f>_xlfn.XLOOKUP(Table1[[#This Row],[Column1]],CTTT_Lotte!R:R,CTTT_Lotte!O:O)</f>
        <v>46183</v>
      </c>
    </row>
    <row r="610" spans="1:34" ht="25.5" customHeight="1" x14ac:dyDescent="0.2">
      <c r="A610" s="65" t="s">
        <v>10293</v>
      </c>
      <c r="B610" s="65" t="s">
        <v>621</v>
      </c>
      <c r="C610" s="66">
        <v>46141</v>
      </c>
      <c r="D610" s="65" t="s">
        <v>15848</v>
      </c>
      <c r="E610" s="66">
        <v>46141</v>
      </c>
      <c r="F610" s="65" t="s">
        <v>11448</v>
      </c>
      <c r="G610" s="65" t="s">
        <v>11596</v>
      </c>
      <c r="H610" s="91">
        <v>-1190660</v>
      </c>
      <c r="I610" s="92">
        <v>0</v>
      </c>
      <c r="J610" s="91">
        <v>-95253</v>
      </c>
      <c r="K610" s="91">
        <v>-1285913</v>
      </c>
      <c r="L610" s="93" t="s">
        <v>11004</v>
      </c>
      <c r="M610" s="94"/>
      <c r="N610" s="93"/>
      <c r="O610" s="67">
        <f>IF(Table1[[#This Row],[Phân loại]]="Tồn đầu kỳ",Table1[[#This Row],[Tổng giá trị]],0)</f>
        <v>0</v>
      </c>
      <c r="P610" s="93">
        <f>IF(Table1[[#This Row],[Số còn phải thu ĐK]]&lt;&gt;0,0,IF(Table1[[#This Row],[Phân loại]]="Bán hàng",Table1[[#This Row],[Tổng giá trị]],-Table1[[#This Row],[Tổng giá trị]]))</f>
        <v>-1285913</v>
      </c>
      <c r="Q610" s="67">
        <f>IF(M610&lt;&gt;"",IF(O610&lt;&gt;0,O610,P610),0)</f>
        <v>0</v>
      </c>
      <c r="R610" s="93">
        <f>Table1[[#This Row],[Số còn phải thu ĐK]]+Table1[[#This Row],[Giá Trị HD sau CK]]-Table1[[#This Row],[Số tiền đã thu]]</f>
        <v>-1285913</v>
      </c>
      <c r="S610" s="94">
        <f>IF(Table1[[#This Row],[Ngày hóa đơn]]&lt;&gt;"",Table1[[#This Row],[Ngày hóa đơn]],IF(Table1[[#This Row],[Ngày hạch toán]]&lt;&gt;"",Table1[[#This Row],[Ngày hạch toán]],""))</f>
        <v>46141</v>
      </c>
      <c r="T610" s="95"/>
      <c r="U610" s="94">
        <f>IF(Table1[[#This Row],[Ngày tính CN]]="","",S610+T610)</f>
        <v>46141</v>
      </c>
      <c r="V610" s="67">
        <f ca="1">IF(Table1[[#This Row],[Hạn thanh toán]]="","",IF((U610-NOW())&lt;0,0,(U610-NOW())))</f>
        <v>0</v>
      </c>
      <c r="W610" s="67"/>
      <c r="X610" s="67">
        <f ca="1">IF(OR(U610="",R610=0),"",IF((U610-NOW())&lt;0,-(U610-NOW()),0))</f>
        <v>87.588942939815752</v>
      </c>
      <c r="Y610" s="96" t="str">
        <f ca="1">IF(R610=0,"Đã thanh toán",IF(X610="","",IF(X610&lt;=0,"Chưa đến hạn thanh toán",IF(X610&lt;=30,"Nợ quá hạn 30 ngày",IF(X610&lt;=60,"Nợ quá hạn từ 30 ngày đến 60 ngày",IF(X610&lt;=90,"Nợ quá hạn từ 60 ngày đến 90 ngày",IF(X610&lt;=120,"Nợ quá hạn từ 90 ngày đến 120 ngày","Nợ quá hạn hơn 120 ngày có khả năng mất thanh toán")))))))</f>
        <v>Nợ quá hạn từ 60 ngày đến 90 ngày</v>
      </c>
      <c r="Z610" s="97">
        <f>IF(S610="","",S610)</f>
        <v>46141</v>
      </c>
      <c r="AA610" s="97" t="str">
        <f>IF(M610="","",M610)</f>
        <v/>
      </c>
      <c r="AB610" s="98"/>
      <c r="AC610" s="96"/>
      <c r="AD610" s="96" t="str">
        <f>VLOOKUP($A610,MA_KH!$A:$V,MA_KH!U$1,0)</f>
        <v>LOTTE</v>
      </c>
      <c r="AE610" s="96" t="str">
        <f>VLOOKUP($A610,MA_KH!$A:$V,MA_KH!V$1,0)</f>
        <v>CÔNG TY CỔ PHẦN TRUNG TÂM THƯƠNG MẠI LOTTE VIỆT NAM</v>
      </c>
      <c r="AF610" s="96" t="str">
        <f>VLOOKUP($A610,MA_KH!$A:$V,MA_KH!H$1,0)</f>
        <v>SG009</v>
      </c>
      <c r="AG610" s="96">
        <f>VALUE(Table1[[#This Row],[Số hóa đơn]])</f>
        <v>784</v>
      </c>
      <c r="AH610" s="94" t="e">
        <f>_xlfn.XLOOKUP(Table1[[#This Row],[Column1]],CTTT_Lotte!R:R,CTTT_Lotte!O:O)</f>
        <v>#N/A</v>
      </c>
    </row>
    <row r="611" spans="1:34" ht="25.5" hidden="1" customHeight="1" x14ac:dyDescent="0.2">
      <c r="A611" s="88" t="s">
        <v>10293</v>
      </c>
      <c r="B611" s="88" t="s">
        <v>621</v>
      </c>
      <c r="C611" s="89">
        <v>46146</v>
      </c>
      <c r="D611" s="88" t="s">
        <v>11784</v>
      </c>
      <c r="E611" s="89">
        <v>46146</v>
      </c>
      <c r="F611" s="88" t="s">
        <v>11853</v>
      </c>
      <c r="G611" s="88" t="s">
        <v>11922</v>
      </c>
      <c r="H611" s="90">
        <v>595330</v>
      </c>
      <c r="I611" s="92">
        <v>0</v>
      </c>
      <c r="J611" s="90">
        <v>47626</v>
      </c>
      <c r="K611" s="90">
        <v>642956</v>
      </c>
      <c r="L611" s="93" t="s">
        <v>11004</v>
      </c>
      <c r="M611" s="94"/>
      <c r="N611" s="93"/>
      <c r="O611" s="67">
        <f>IF(Table1[[#This Row],[Phân loại]]="Tồn đầu kỳ",Table1[[#This Row],[Tổng giá trị]],0)</f>
        <v>0</v>
      </c>
      <c r="P611" s="93">
        <f>IF(Table1[[#This Row],[Số còn phải thu ĐK]]&lt;&gt;0,0,IF(Table1[[#This Row],[Phân loại]]="Bán hàng",Table1[[#This Row],[Tổng giá trị]],-Table1[[#This Row],[Tổng giá trị]]))</f>
        <v>642956</v>
      </c>
      <c r="Q611" s="67">
        <f t="shared" ref="Q611:Q613" si="376">IF(M611&lt;&gt;"",IF(O611&lt;&gt;0,O611,P611),0)</f>
        <v>0</v>
      </c>
      <c r="R611" s="93">
        <f>Table1[[#This Row],[Số còn phải thu ĐK]]+Table1[[#This Row],[Giá Trị HD sau CK]]-Table1[[#This Row],[Số tiền đã thu]]</f>
        <v>642956</v>
      </c>
      <c r="S611" s="94">
        <f>IF(Table1[[#This Row],[Ngày hóa đơn]]&lt;&gt;"",Table1[[#This Row],[Ngày hóa đơn]],IF(Table1[[#This Row],[Ngày hạch toán]]&lt;&gt;"",Table1[[#This Row],[Ngày hạch toán]],""))</f>
        <v>46146</v>
      </c>
      <c r="T611" s="95"/>
      <c r="U611" s="94">
        <f>IF(Table1[[#This Row],[Ngày tính CN]]="","",S611+T611)</f>
        <v>46146</v>
      </c>
      <c r="V611" s="67">
        <f ca="1">IF(Table1[[#This Row],[Hạn thanh toán]]="","",IF((U611-NOW())&lt;0,0,(U611-NOW())))</f>
        <v>0</v>
      </c>
      <c r="W611" s="67"/>
      <c r="X611" s="67">
        <f t="shared" ref="X611:X613" ca="1" si="377">IF(OR(U611="",R611=0),"",IF((U611-NOW())&lt;0,-(U611-NOW()),0))</f>
        <v>82.588942939815752</v>
      </c>
      <c r="Y611" s="96" t="str">
        <f t="shared" ref="Y611:Y613" ca="1" si="378">IF(R611=0,"Đã thanh toán",IF(X611="","",IF(X611&lt;=0,"Chưa đến hạn thanh toán",IF(X611&lt;=30,"Nợ quá hạn 30 ngày",IF(X611&lt;=60,"Nợ quá hạn từ 30 ngày đến 60 ngày",IF(X611&lt;=90,"Nợ quá hạn từ 60 ngày đến 90 ngày",IF(X611&lt;=120,"Nợ quá hạn từ 90 ngày đến 120 ngày","Nợ quá hạn hơn 120 ngày có khả năng mất thanh toán")))))))</f>
        <v>Nợ quá hạn từ 60 ngày đến 90 ngày</v>
      </c>
      <c r="Z611" s="97">
        <f t="shared" ref="Z611:Z613" si="379">IF(S611="","",S611)</f>
        <v>46146</v>
      </c>
      <c r="AA611" s="97" t="str">
        <f t="shared" ref="AA611:AA613" si="380">IF(M611="","",M611)</f>
        <v/>
      </c>
      <c r="AB611" s="98"/>
      <c r="AC611" s="96"/>
      <c r="AD611" s="96" t="str">
        <f>VLOOKUP($A611,MA_KH!$A:$V,MA_KH!U$1,0)</f>
        <v>LOTTE</v>
      </c>
      <c r="AE611" s="96" t="str">
        <f>VLOOKUP($A611,MA_KH!$A:$V,MA_KH!V$1,0)</f>
        <v>CÔNG TY CỔ PHẦN TRUNG TÂM THƯƠNG MẠI LOTTE VIỆT NAM</v>
      </c>
      <c r="AF611" s="96" t="str">
        <f>VLOOKUP($A611,MA_KH!$A:$V,MA_KH!H$1,0)</f>
        <v>SG009</v>
      </c>
      <c r="AG611" s="96">
        <f>VALUE(Table1[[#This Row],[Số hóa đơn]])</f>
        <v>31532</v>
      </c>
      <c r="AH611" s="94">
        <f>_xlfn.XLOOKUP(Table1[[#This Row],[Column1]],CTTT_Lotte!R:R,CTTT_Lotte!O:O)</f>
        <v>46203</v>
      </c>
    </row>
    <row r="612" spans="1:34" ht="25.5" hidden="1" customHeight="1" x14ac:dyDescent="0.2">
      <c r="A612" s="88" t="s">
        <v>10293</v>
      </c>
      <c r="B612" s="88" t="s">
        <v>621</v>
      </c>
      <c r="C612" s="89">
        <v>46146</v>
      </c>
      <c r="D612" s="88" t="s">
        <v>11783</v>
      </c>
      <c r="E612" s="89">
        <v>46146</v>
      </c>
      <c r="F612" s="88" t="s">
        <v>11852</v>
      </c>
      <c r="G612" s="88" t="s">
        <v>11921</v>
      </c>
      <c r="H612" s="90">
        <v>1220680</v>
      </c>
      <c r="I612" s="92">
        <v>0</v>
      </c>
      <c r="J612" s="90">
        <v>97654</v>
      </c>
      <c r="K612" s="90">
        <v>1318334</v>
      </c>
      <c r="L612" s="93" t="s">
        <v>11004</v>
      </c>
      <c r="M612" s="94"/>
      <c r="N612" s="93"/>
      <c r="O612" s="67">
        <f>IF(Table1[[#This Row],[Phân loại]]="Tồn đầu kỳ",Table1[[#This Row],[Tổng giá trị]],0)</f>
        <v>0</v>
      </c>
      <c r="P612" s="93">
        <f>IF(Table1[[#This Row],[Số còn phải thu ĐK]]&lt;&gt;0,0,IF(Table1[[#This Row],[Phân loại]]="Bán hàng",Table1[[#This Row],[Tổng giá trị]],-Table1[[#This Row],[Tổng giá trị]]))</f>
        <v>1318334</v>
      </c>
      <c r="Q612" s="67">
        <f t="shared" si="376"/>
        <v>0</v>
      </c>
      <c r="R612" s="93">
        <f>Table1[[#This Row],[Số còn phải thu ĐK]]+Table1[[#This Row],[Giá Trị HD sau CK]]-Table1[[#This Row],[Số tiền đã thu]]</f>
        <v>1318334</v>
      </c>
      <c r="S612" s="94">
        <f>IF(Table1[[#This Row],[Ngày hóa đơn]]&lt;&gt;"",Table1[[#This Row],[Ngày hóa đơn]],IF(Table1[[#This Row],[Ngày hạch toán]]&lt;&gt;"",Table1[[#This Row],[Ngày hạch toán]],""))</f>
        <v>46146</v>
      </c>
      <c r="T612" s="95"/>
      <c r="U612" s="94">
        <f>IF(Table1[[#This Row],[Ngày tính CN]]="","",S612+T612)</f>
        <v>46146</v>
      </c>
      <c r="V612" s="67">
        <f ca="1">IF(Table1[[#This Row],[Hạn thanh toán]]="","",IF((U612-NOW())&lt;0,0,(U612-NOW())))</f>
        <v>0</v>
      </c>
      <c r="W612" s="67"/>
      <c r="X612" s="67">
        <f t="shared" ca="1" si="377"/>
        <v>82.588942476853845</v>
      </c>
      <c r="Y612" s="96" t="str">
        <f t="shared" ca="1" si="378"/>
        <v>Nợ quá hạn từ 60 ngày đến 90 ngày</v>
      </c>
      <c r="Z612" s="97">
        <f t="shared" si="379"/>
        <v>46146</v>
      </c>
      <c r="AA612" s="97" t="str">
        <f t="shared" si="380"/>
        <v/>
      </c>
      <c r="AB612" s="98"/>
      <c r="AC612" s="96"/>
      <c r="AD612" s="96" t="str">
        <f>VLOOKUP($A612,MA_KH!$A:$V,MA_KH!U$1,0)</f>
        <v>LOTTE</v>
      </c>
      <c r="AE612" s="96" t="str">
        <f>VLOOKUP($A612,MA_KH!$A:$V,MA_KH!V$1,0)</f>
        <v>CÔNG TY CỔ PHẦN TRUNG TÂM THƯƠNG MẠI LOTTE VIỆT NAM</v>
      </c>
      <c r="AF612" s="96" t="str">
        <f>VLOOKUP($A612,MA_KH!$A:$V,MA_KH!H$1,0)</f>
        <v>SG009</v>
      </c>
      <c r="AG612" s="96">
        <f>VALUE(Table1[[#This Row],[Số hóa đơn]])</f>
        <v>31533</v>
      </c>
      <c r="AH612" s="94">
        <f>_xlfn.XLOOKUP(Table1[[#This Row],[Column1]],CTTT_Lotte!R:R,CTTT_Lotte!O:O)</f>
        <v>46203</v>
      </c>
    </row>
    <row r="613" spans="1:34" ht="25.5" hidden="1" customHeight="1" x14ac:dyDescent="0.2">
      <c r="A613" s="65" t="s">
        <v>10293</v>
      </c>
      <c r="B613" s="65" t="s">
        <v>621</v>
      </c>
      <c r="C613" s="66">
        <v>46146</v>
      </c>
      <c r="D613" s="65" t="s">
        <v>11782</v>
      </c>
      <c r="E613" s="66">
        <v>46146</v>
      </c>
      <c r="F613" s="65" t="s">
        <v>11851</v>
      </c>
      <c r="G613" s="65" t="s">
        <v>11920</v>
      </c>
      <c r="H613" s="91">
        <v>1179260</v>
      </c>
      <c r="I613" s="92">
        <v>0</v>
      </c>
      <c r="J613" s="91">
        <v>94341</v>
      </c>
      <c r="K613" s="91">
        <v>1273601</v>
      </c>
      <c r="L613" s="93" t="s">
        <v>11004</v>
      </c>
      <c r="M613" s="94"/>
      <c r="N613" s="93"/>
      <c r="O613" s="67">
        <f>IF(Table1[[#This Row],[Phân loại]]="Tồn đầu kỳ",Table1[[#This Row],[Tổng giá trị]],0)</f>
        <v>0</v>
      </c>
      <c r="P613" s="93">
        <f>IF(Table1[[#This Row],[Số còn phải thu ĐK]]&lt;&gt;0,0,IF(Table1[[#This Row],[Phân loại]]="Bán hàng",Table1[[#This Row],[Tổng giá trị]],-Table1[[#This Row],[Tổng giá trị]]))</f>
        <v>1273601</v>
      </c>
      <c r="Q613" s="67">
        <f t="shared" si="376"/>
        <v>0</v>
      </c>
      <c r="R613" s="93">
        <f>Table1[[#This Row],[Số còn phải thu ĐK]]+Table1[[#This Row],[Giá Trị HD sau CK]]-Table1[[#This Row],[Số tiền đã thu]]</f>
        <v>1273601</v>
      </c>
      <c r="S613" s="94">
        <f>IF(Table1[[#This Row],[Ngày hóa đơn]]&lt;&gt;"",Table1[[#This Row],[Ngày hóa đơn]],IF(Table1[[#This Row],[Ngày hạch toán]]&lt;&gt;"",Table1[[#This Row],[Ngày hạch toán]],""))</f>
        <v>46146</v>
      </c>
      <c r="T613" s="95"/>
      <c r="U613" s="94">
        <f>IF(Table1[[#This Row],[Ngày tính CN]]="","",S613+T613)</f>
        <v>46146</v>
      </c>
      <c r="V613" s="67">
        <f ca="1">IF(Table1[[#This Row],[Hạn thanh toán]]="","",IF((U613-NOW())&lt;0,0,(U613-NOW())))</f>
        <v>0</v>
      </c>
      <c r="W613" s="67"/>
      <c r="X613" s="67">
        <f t="shared" ca="1" si="377"/>
        <v>82.588942476853845</v>
      </c>
      <c r="Y613" s="96" t="str">
        <f t="shared" ca="1" si="378"/>
        <v>Nợ quá hạn từ 60 ngày đến 90 ngày</v>
      </c>
      <c r="Z613" s="97">
        <f t="shared" si="379"/>
        <v>46146</v>
      </c>
      <c r="AA613" s="97" t="str">
        <f t="shared" si="380"/>
        <v/>
      </c>
      <c r="AB613" s="98"/>
      <c r="AC613" s="96"/>
      <c r="AD613" s="96" t="str">
        <f>VLOOKUP($A613,MA_KH!$A:$V,MA_KH!U$1,0)</f>
        <v>LOTTE</v>
      </c>
      <c r="AE613" s="96" t="str">
        <f>VLOOKUP($A613,MA_KH!$A:$V,MA_KH!V$1,0)</f>
        <v>CÔNG TY CỔ PHẦN TRUNG TÂM THƯƠNG MẠI LOTTE VIỆT NAM</v>
      </c>
      <c r="AF613" s="96" t="str">
        <f>VLOOKUP($A613,MA_KH!$A:$V,MA_KH!H$1,0)</f>
        <v>SG009</v>
      </c>
      <c r="AG613" s="96">
        <f>VALUE(Table1[[#This Row],[Số hóa đơn]])</f>
        <v>31534</v>
      </c>
      <c r="AH613" s="94">
        <f>_xlfn.XLOOKUP(Table1[[#This Row],[Column1]],CTTT_Lotte!R:R,CTTT_Lotte!O:O)</f>
        <v>46203</v>
      </c>
    </row>
    <row r="614" spans="1:34" ht="25.5" hidden="1" customHeight="1" x14ac:dyDescent="0.2">
      <c r="A614" s="65" t="s">
        <v>10297</v>
      </c>
      <c r="B614" s="65" t="s">
        <v>439</v>
      </c>
      <c r="C614" s="66">
        <v>46146</v>
      </c>
      <c r="D614" s="65" t="s">
        <v>11781</v>
      </c>
      <c r="E614" s="66">
        <v>46146</v>
      </c>
      <c r="F614" s="65" t="s">
        <v>11850</v>
      </c>
      <c r="G614" s="65" t="s">
        <v>11919</v>
      </c>
      <c r="H614" s="91">
        <v>3416545</v>
      </c>
      <c r="I614" s="92">
        <v>0</v>
      </c>
      <c r="J614" s="91">
        <v>273324</v>
      </c>
      <c r="K614" s="91">
        <v>3689869</v>
      </c>
      <c r="L614" s="93" t="s">
        <v>11004</v>
      </c>
      <c r="M614" s="94"/>
      <c r="N614" s="93"/>
      <c r="O614" s="67">
        <f>IF(Table1[[#This Row],[Phân loại]]="Tồn đầu kỳ",Table1[[#This Row],[Tổng giá trị]],0)</f>
        <v>0</v>
      </c>
      <c r="P614" s="93">
        <f>IF(Table1[[#This Row],[Số còn phải thu ĐK]]&lt;&gt;0,0,IF(Table1[[#This Row],[Phân loại]]="Bán hàng",Table1[[#This Row],[Tổng giá trị]],-Table1[[#This Row],[Tổng giá trị]]))</f>
        <v>3689869</v>
      </c>
      <c r="Q614" s="67">
        <f>IF(M614&lt;&gt;"",IF(O614&lt;&gt;0,O614,P614),0)</f>
        <v>0</v>
      </c>
      <c r="R614" s="93">
        <f>Table1[[#This Row],[Số còn phải thu ĐK]]+Table1[[#This Row],[Giá Trị HD sau CK]]-Table1[[#This Row],[Số tiền đã thu]]</f>
        <v>3689869</v>
      </c>
      <c r="S614" s="94">
        <f>IF(Table1[[#This Row],[Ngày hóa đơn]]&lt;&gt;"",Table1[[#This Row],[Ngày hóa đơn]],IF(Table1[[#This Row],[Ngày hạch toán]]&lt;&gt;"",Table1[[#This Row],[Ngày hạch toán]],""))</f>
        <v>46146</v>
      </c>
      <c r="T614" s="95"/>
      <c r="U614" s="94">
        <f>IF(Table1[[#This Row],[Ngày tính CN]]="","",S614+T614)</f>
        <v>46146</v>
      </c>
      <c r="V614" s="67">
        <f ca="1">IF(Table1[[#This Row],[Hạn thanh toán]]="","",IF((U614-NOW())&lt;0,0,(U614-NOW())))</f>
        <v>0</v>
      </c>
      <c r="W614" s="67"/>
      <c r="X614" s="67">
        <f ca="1">IF(OR(U614="",R614=0),"",IF((U614-NOW())&lt;0,-(U614-NOW()),0))</f>
        <v>82.588942939815752</v>
      </c>
      <c r="Y614" s="96" t="str">
        <f ca="1">IF(R614=0,"Đã thanh toán",IF(X614="","",IF(X614&lt;=0,"Chưa đến hạn thanh toán",IF(X614&lt;=30,"Nợ quá hạn 30 ngày",IF(X614&lt;=60,"Nợ quá hạn từ 30 ngày đến 60 ngày",IF(X614&lt;=90,"Nợ quá hạn từ 60 ngày đến 90 ngày",IF(X614&lt;=120,"Nợ quá hạn từ 90 ngày đến 120 ngày","Nợ quá hạn hơn 120 ngày có khả năng mất thanh toán")))))))</f>
        <v>Nợ quá hạn từ 60 ngày đến 90 ngày</v>
      </c>
      <c r="Z614" s="97">
        <f>IF(S614="","",S614)</f>
        <v>46146</v>
      </c>
      <c r="AA614" s="97" t="str">
        <f>IF(M614="","",M614)</f>
        <v/>
      </c>
      <c r="AB614" s="98"/>
      <c r="AC614" s="96"/>
      <c r="AD614" s="96" t="str">
        <f>VLOOKUP($A614,MA_KH!$A:$V,MA_KH!U$1,0)</f>
        <v>LOTTE</v>
      </c>
      <c r="AE614" s="96" t="str">
        <f>VLOOKUP($A614,MA_KH!$A:$V,MA_KH!V$1,0)</f>
        <v>CÔNG TY CỔ PHẦN TRUNG TÂM THƯƠNG MẠI LOTTE VIỆT NAM</v>
      </c>
      <c r="AF614" s="96" t="str">
        <f>VLOOKUP($A614,MA_KH!$A:$V,MA_KH!H$1,0)</f>
        <v>HN008</v>
      </c>
      <c r="AG614" s="96">
        <f>VALUE(Table1[[#This Row],[Số hóa đơn]])</f>
        <v>31538</v>
      </c>
      <c r="AH614" s="94">
        <f>_xlfn.XLOOKUP(Table1[[#This Row],[Column1]],CTTT_Lotte!R:R,CTTT_Lotte!O:O)</f>
        <v>46203</v>
      </c>
    </row>
    <row r="615" spans="1:34" ht="25.5" hidden="1" customHeight="1" x14ac:dyDescent="0.2">
      <c r="A615" s="88" t="s">
        <v>10289</v>
      </c>
      <c r="B615" s="88" t="s">
        <v>752</v>
      </c>
      <c r="C615" s="89">
        <v>46147</v>
      </c>
      <c r="D615" s="88" t="s">
        <v>11780</v>
      </c>
      <c r="E615" s="89">
        <v>46146</v>
      </c>
      <c r="F615" s="88" t="s">
        <v>11849</v>
      </c>
      <c r="G615" s="88" t="s">
        <v>11918</v>
      </c>
      <c r="H615" s="90">
        <v>2441360</v>
      </c>
      <c r="I615" s="92">
        <v>0</v>
      </c>
      <c r="J615" s="90">
        <v>195309</v>
      </c>
      <c r="K615" s="90">
        <v>2636669</v>
      </c>
      <c r="L615" s="93" t="s">
        <v>11004</v>
      </c>
      <c r="M615" s="94"/>
      <c r="N615" s="93"/>
      <c r="O615" s="67">
        <f>IF(Table1[[#This Row],[Phân loại]]="Tồn đầu kỳ",Table1[[#This Row],[Tổng giá trị]],0)</f>
        <v>0</v>
      </c>
      <c r="P615" s="93">
        <f>IF(Table1[[#This Row],[Số còn phải thu ĐK]]&lt;&gt;0,0,IF(Table1[[#This Row],[Phân loại]]="Bán hàng",Table1[[#This Row],[Tổng giá trị]],-Table1[[#This Row],[Tổng giá trị]]))</f>
        <v>2636669</v>
      </c>
      <c r="Q615" s="67">
        <f t="shared" ref="Q615:Q618" si="381">IF(M615&lt;&gt;"",IF(O615&lt;&gt;0,O615,P615),0)</f>
        <v>0</v>
      </c>
      <c r="R615" s="93">
        <f>Table1[[#This Row],[Số còn phải thu ĐK]]+Table1[[#This Row],[Giá Trị HD sau CK]]-Table1[[#This Row],[Số tiền đã thu]]</f>
        <v>2636669</v>
      </c>
      <c r="S615" s="94">
        <f>IF(Table1[[#This Row],[Ngày hóa đơn]]&lt;&gt;"",Table1[[#This Row],[Ngày hóa đơn]],IF(Table1[[#This Row],[Ngày hạch toán]]&lt;&gt;"",Table1[[#This Row],[Ngày hạch toán]],""))</f>
        <v>46146</v>
      </c>
      <c r="T615" s="95"/>
      <c r="U615" s="94">
        <f>IF(Table1[[#This Row],[Ngày tính CN]]="","",S615+T615)</f>
        <v>46146</v>
      </c>
      <c r="V615" s="67">
        <f ca="1">IF(Table1[[#This Row],[Hạn thanh toán]]="","",IF((U615-NOW())&lt;0,0,(U615-NOW())))</f>
        <v>0</v>
      </c>
      <c r="W615" s="67"/>
      <c r="X615" s="67">
        <f t="shared" ref="X615:X618" ca="1" si="382">IF(OR(U615="",R615=0),"",IF((U615-NOW())&lt;0,-(U615-NOW()),0))</f>
        <v>82.588942476853845</v>
      </c>
      <c r="Y615" s="96" t="str">
        <f t="shared" ref="Y615:Y618" ca="1" si="383">IF(R615=0,"Đã thanh toán",IF(X615="","",IF(X615&lt;=0,"Chưa đến hạn thanh toán",IF(X615&lt;=30,"Nợ quá hạn 30 ngày",IF(X615&lt;=60,"Nợ quá hạn từ 30 ngày đến 60 ngày",IF(X615&lt;=90,"Nợ quá hạn từ 60 ngày đến 90 ngày",IF(X615&lt;=120,"Nợ quá hạn từ 90 ngày đến 120 ngày","Nợ quá hạn hơn 120 ngày có khả năng mất thanh toán")))))))</f>
        <v>Nợ quá hạn từ 60 ngày đến 90 ngày</v>
      </c>
      <c r="Z615" s="97">
        <f t="shared" ref="Z615:Z618" si="384">IF(S615="","",S615)</f>
        <v>46146</v>
      </c>
      <c r="AA615" s="97" t="str">
        <f t="shared" ref="AA615:AA618" si="385">IF(M615="","",M615)</f>
        <v/>
      </c>
      <c r="AB615" s="98"/>
      <c r="AC615" s="96"/>
      <c r="AD615" s="96" t="str">
        <f>VLOOKUP($A615,MA_KH!$A:$V,MA_KH!U$1,0)</f>
        <v>LOTTE</v>
      </c>
      <c r="AE615" s="96" t="str">
        <f>VLOOKUP($A615,MA_KH!$A:$V,MA_KH!V$1,0)</f>
        <v>CÔNG TY CỔ PHẦN TRUNG TÂM THƯƠNG MẠI LOTTE VIỆT NAM</v>
      </c>
      <c r="AF615" s="96" t="str">
        <f>VLOOKUP($A615,MA_KH!$A:$V,MA_KH!H$1,0)</f>
        <v>SG011</v>
      </c>
      <c r="AG615" s="96">
        <f>VALUE(Table1[[#This Row],[Số hóa đơn]])</f>
        <v>31566</v>
      </c>
      <c r="AH615" s="94">
        <f>_xlfn.XLOOKUP(Table1[[#This Row],[Column1]],CTTT_Lotte!R:R,CTTT_Lotte!O:O)</f>
        <v>46203</v>
      </c>
    </row>
    <row r="616" spans="1:34" ht="25.5" hidden="1" customHeight="1" x14ac:dyDescent="0.2">
      <c r="A616" s="88" t="s">
        <v>10301</v>
      </c>
      <c r="B616" s="88" t="s">
        <v>463</v>
      </c>
      <c r="C616" s="89">
        <v>46147</v>
      </c>
      <c r="D616" s="88" t="s">
        <v>11779</v>
      </c>
      <c r="E616" s="89">
        <v>46146</v>
      </c>
      <c r="F616" s="88" t="s">
        <v>11848</v>
      </c>
      <c r="G616" s="88" t="s">
        <v>11917</v>
      </c>
      <c r="H616" s="90">
        <v>2920540</v>
      </c>
      <c r="I616" s="92">
        <v>0</v>
      </c>
      <c r="J616" s="90">
        <v>233643</v>
      </c>
      <c r="K616" s="90">
        <v>3154183</v>
      </c>
      <c r="L616" s="93" t="s">
        <v>11004</v>
      </c>
      <c r="M616" s="94"/>
      <c r="N616" s="93"/>
      <c r="O616" s="67">
        <f>IF(Table1[[#This Row],[Phân loại]]="Tồn đầu kỳ",Table1[[#This Row],[Tổng giá trị]],0)</f>
        <v>0</v>
      </c>
      <c r="P616" s="93">
        <f>IF(Table1[[#This Row],[Số còn phải thu ĐK]]&lt;&gt;0,0,IF(Table1[[#This Row],[Phân loại]]="Bán hàng",Table1[[#This Row],[Tổng giá trị]],-Table1[[#This Row],[Tổng giá trị]]))</f>
        <v>3154183</v>
      </c>
      <c r="Q616" s="67">
        <f t="shared" si="381"/>
        <v>0</v>
      </c>
      <c r="R616" s="93">
        <f>Table1[[#This Row],[Số còn phải thu ĐK]]+Table1[[#This Row],[Giá Trị HD sau CK]]-Table1[[#This Row],[Số tiền đã thu]]</f>
        <v>3154183</v>
      </c>
      <c r="S616" s="94">
        <f>IF(Table1[[#This Row],[Ngày hóa đơn]]&lt;&gt;"",Table1[[#This Row],[Ngày hóa đơn]],IF(Table1[[#This Row],[Ngày hạch toán]]&lt;&gt;"",Table1[[#This Row],[Ngày hạch toán]],""))</f>
        <v>46146</v>
      </c>
      <c r="T616" s="95"/>
      <c r="U616" s="94">
        <f>IF(Table1[[#This Row],[Ngày tính CN]]="","",S616+T616)</f>
        <v>46146</v>
      </c>
      <c r="V616" s="67">
        <f ca="1">IF(Table1[[#This Row],[Hạn thanh toán]]="","",IF((U616-NOW())&lt;0,0,(U616-NOW())))</f>
        <v>0</v>
      </c>
      <c r="W616" s="67"/>
      <c r="X616" s="67">
        <f t="shared" ca="1" si="382"/>
        <v>82.588942824077094</v>
      </c>
      <c r="Y616" s="96" t="str">
        <f t="shared" ca="1" si="383"/>
        <v>Nợ quá hạn từ 60 ngày đến 90 ngày</v>
      </c>
      <c r="Z616" s="97">
        <f t="shared" si="384"/>
        <v>46146</v>
      </c>
      <c r="AA616" s="97" t="str">
        <f t="shared" si="385"/>
        <v/>
      </c>
      <c r="AB616" s="98"/>
      <c r="AC616" s="96"/>
      <c r="AD616" s="96" t="str">
        <f>VLOOKUP($A616,MA_KH!$A:$V,MA_KH!U$1,0)</f>
        <v>LOTTE</v>
      </c>
      <c r="AE616" s="96" t="str">
        <f>VLOOKUP($A616,MA_KH!$A:$V,MA_KH!V$1,0)</f>
        <v>CÔNG TY CỔ PHẦN TRUNG TÂM THƯƠNG MẠI LOTTE VIỆT NAM</v>
      </c>
      <c r="AF616" s="96" t="str">
        <f>VLOOKUP($A616,MA_KH!$A:$V,MA_KH!H$1,0)</f>
        <v>SG002</v>
      </c>
      <c r="AG616" s="96">
        <f>VALUE(Table1[[#This Row],[Số hóa đơn]])</f>
        <v>31567</v>
      </c>
      <c r="AH616" s="94">
        <f>_xlfn.XLOOKUP(Table1[[#This Row],[Column1]],CTTT_Lotte!R:R,CTTT_Lotte!O:O)</f>
        <v>46203</v>
      </c>
    </row>
    <row r="617" spans="1:34" ht="25.5" hidden="1" customHeight="1" x14ac:dyDescent="0.2">
      <c r="A617" s="88" t="s">
        <v>10288</v>
      </c>
      <c r="B617" s="88" t="s">
        <v>683</v>
      </c>
      <c r="C617" s="89">
        <v>46147</v>
      </c>
      <c r="D617" s="88" t="s">
        <v>11778</v>
      </c>
      <c r="E617" s="89">
        <v>46146</v>
      </c>
      <c r="F617" s="88" t="s">
        <v>11847</v>
      </c>
      <c r="G617" s="88" t="s">
        <v>11916</v>
      </c>
      <c r="H617" s="90">
        <v>4674970</v>
      </c>
      <c r="I617" s="92">
        <v>0</v>
      </c>
      <c r="J617" s="90">
        <v>373998</v>
      </c>
      <c r="K617" s="90">
        <v>5048968</v>
      </c>
      <c r="L617" s="93" t="s">
        <v>11004</v>
      </c>
      <c r="M617" s="94"/>
      <c r="N617" s="93"/>
      <c r="O617" s="67">
        <f>IF(Table1[[#This Row],[Phân loại]]="Tồn đầu kỳ",Table1[[#This Row],[Tổng giá trị]],0)</f>
        <v>0</v>
      </c>
      <c r="P617" s="93">
        <f>IF(Table1[[#This Row],[Số còn phải thu ĐK]]&lt;&gt;0,0,IF(Table1[[#This Row],[Phân loại]]="Bán hàng",Table1[[#This Row],[Tổng giá trị]],-Table1[[#This Row],[Tổng giá trị]]))</f>
        <v>5048968</v>
      </c>
      <c r="Q617" s="67">
        <f t="shared" si="381"/>
        <v>0</v>
      </c>
      <c r="R617" s="93">
        <f>Table1[[#This Row],[Số còn phải thu ĐK]]+Table1[[#This Row],[Giá Trị HD sau CK]]-Table1[[#This Row],[Số tiền đã thu]]</f>
        <v>5048968</v>
      </c>
      <c r="S617" s="94">
        <f>IF(Table1[[#This Row],[Ngày hóa đơn]]&lt;&gt;"",Table1[[#This Row],[Ngày hóa đơn]],IF(Table1[[#This Row],[Ngày hạch toán]]&lt;&gt;"",Table1[[#This Row],[Ngày hạch toán]],""))</f>
        <v>46146</v>
      </c>
      <c r="T617" s="95"/>
      <c r="U617" s="94">
        <f>IF(Table1[[#This Row],[Ngày tính CN]]="","",S617+T617)</f>
        <v>46146</v>
      </c>
      <c r="V617" s="67">
        <f ca="1">IF(Table1[[#This Row],[Hạn thanh toán]]="","",IF((U617-NOW())&lt;0,0,(U617-NOW())))</f>
        <v>0</v>
      </c>
      <c r="W617" s="67"/>
      <c r="X617" s="67">
        <f t="shared" ca="1" si="382"/>
        <v>82.588942361107911</v>
      </c>
      <c r="Y617" s="96" t="str">
        <f t="shared" ca="1" si="383"/>
        <v>Nợ quá hạn từ 60 ngày đến 90 ngày</v>
      </c>
      <c r="Z617" s="97">
        <f t="shared" si="384"/>
        <v>46146</v>
      </c>
      <c r="AA617" s="97" t="str">
        <f t="shared" si="385"/>
        <v/>
      </c>
      <c r="AB617" s="98"/>
      <c r="AC617" s="96"/>
      <c r="AD617" s="96" t="str">
        <f>VLOOKUP($A617,MA_KH!$A:$V,MA_KH!U$1,0)</f>
        <v>LOTTE</v>
      </c>
      <c r="AE617" s="96" t="str">
        <f>VLOOKUP($A617,MA_KH!$A:$V,MA_KH!V$1,0)</f>
        <v>CÔNG TY CỔ PHẦN TRUNG TÂM THƯƠNG MẠI LOTTE VIỆT NAM</v>
      </c>
      <c r="AF617" s="96" t="str">
        <f>VLOOKUP($A617,MA_KH!$A:$V,MA_KH!H$1,0)</f>
        <v>SG011</v>
      </c>
      <c r="AG617" s="96">
        <f>VALUE(Table1[[#This Row],[Số hóa đơn]])</f>
        <v>31568</v>
      </c>
      <c r="AH617" s="94">
        <f>_xlfn.XLOOKUP(Table1[[#This Row],[Column1]],CTTT_Lotte!R:R,CTTT_Lotte!O:O)</f>
        <v>46203</v>
      </c>
    </row>
    <row r="618" spans="1:34" ht="25.5" hidden="1" customHeight="1" x14ac:dyDescent="0.2">
      <c r="A618" s="65" t="s">
        <v>10299</v>
      </c>
      <c r="B618" s="65" t="s">
        <v>355</v>
      </c>
      <c r="C618" s="66">
        <v>46147</v>
      </c>
      <c r="D618" s="65" t="s">
        <v>11777</v>
      </c>
      <c r="E618" s="66">
        <v>46146</v>
      </c>
      <c r="F618" s="65" t="s">
        <v>11846</v>
      </c>
      <c r="G618" s="65" t="s">
        <v>11915</v>
      </c>
      <c r="H618" s="91">
        <v>1795850</v>
      </c>
      <c r="I618" s="92">
        <v>0</v>
      </c>
      <c r="J618" s="91">
        <v>143668</v>
      </c>
      <c r="K618" s="91">
        <v>1939518</v>
      </c>
      <c r="L618" s="93" t="s">
        <v>11004</v>
      </c>
      <c r="M618" s="94"/>
      <c r="N618" s="93"/>
      <c r="O618" s="67">
        <f>IF(Table1[[#This Row],[Phân loại]]="Tồn đầu kỳ",Table1[[#This Row],[Tổng giá trị]],0)</f>
        <v>0</v>
      </c>
      <c r="P618" s="93">
        <f>IF(Table1[[#This Row],[Số còn phải thu ĐK]]&lt;&gt;0,0,IF(Table1[[#This Row],[Phân loại]]="Bán hàng",Table1[[#This Row],[Tổng giá trị]],-Table1[[#This Row],[Tổng giá trị]]))</f>
        <v>1939518</v>
      </c>
      <c r="Q618" s="67">
        <f t="shared" si="381"/>
        <v>0</v>
      </c>
      <c r="R618" s="93">
        <f>Table1[[#This Row],[Số còn phải thu ĐK]]+Table1[[#This Row],[Giá Trị HD sau CK]]-Table1[[#This Row],[Số tiền đã thu]]</f>
        <v>1939518</v>
      </c>
      <c r="S618" s="94">
        <f>IF(Table1[[#This Row],[Ngày hóa đơn]]&lt;&gt;"",Table1[[#This Row],[Ngày hóa đơn]],IF(Table1[[#This Row],[Ngày hạch toán]]&lt;&gt;"",Table1[[#This Row],[Ngày hạch toán]],""))</f>
        <v>46146</v>
      </c>
      <c r="T618" s="95"/>
      <c r="U618" s="94">
        <f>IF(Table1[[#This Row],[Ngày tính CN]]="","",S618+T618)</f>
        <v>46146</v>
      </c>
      <c r="V618" s="67">
        <f ca="1">IF(Table1[[#This Row],[Hạn thanh toán]]="","",IF((U618-NOW())&lt;0,0,(U618-NOW())))</f>
        <v>0</v>
      </c>
      <c r="W618" s="67"/>
      <c r="X618" s="67">
        <f t="shared" ca="1" si="382"/>
        <v>82.588942824077094</v>
      </c>
      <c r="Y618" s="96" t="str">
        <f t="shared" ca="1" si="383"/>
        <v>Nợ quá hạn từ 60 ngày đến 90 ngày</v>
      </c>
      <c r="Z618" s="97">
        <f t="shared" si="384"/>
        <v>46146</v>
      </c>
      <c r="AA618" s="97" t="str">
        <f t="shared" si="385"/>
        <v/>
      </c>
      <c r="AB618" s="98"/>
      <c r="AC618" s="96"/>
      <c r="AD618" s="96" t="str">
        <f>VLOOKUP($A618,MA_KH!$A:$V,MA_KH!U$1,0)</f>
        <v>LOTTE</v>
      </c>
      <c r="AE618" s="96" t="str">
        <f>VLOOKUP($A618,MA_KH!$A:$V,MA_KH!V$1,0)</f>
        <v>CÔNG TY CỔ PHẦN TRUNG TÂM THƯƠNG MẠI LOTTE VIỆT NAM</v>
      </c>
      <c r="AF618" s="96" t="str">
        <f>VLOOKUP($A618,MA_KH!$A:$V,MA_KH!H$1,0)</f>
        <v>SG011</v>
      </c>
      <c r="AG618" s="96">
        <f>VALUE(Table1[[#This Row],[Số hóa đơn]])</f>
        <v>31569</v>
      </c>
      <c r="AH618" s="94">
        <f>_xlfn.XLOOKUP(Table1[[#This Row],[Column1]],CTTT_Lotte!R:R,CTTT_Lotte!O:O)</f>
        <v>46203</v>
      </c>
    </row>
    <row r="619" spans="1:34" ht="25.5" hidden="1" customHeight="1" x14ac:dyDescent="0.2">
      <c r="A619" s="88" t="s">
        <v>10290</v>
      </c>
      <c r="B619" s="88" t="s">
        <v>750</v>
      </c>
      <c r="C619" s="89">
        <v>46147</v>
      </c>
      <c r="D619" s="88" t="s">
        <v>11776</v>
      </c>
      <c r="E619" s="89">
        <v>46147</v>
      </c>
      <c r="F619" s="88" t="s">
        <v>11845</v>
      </c>
      <c r="G619" s="88" t="s">
        <v>11914</v>
      </c>
      <c r="H619" s="90">
        <v>1166110</v>
      </c>
      <c r="I619" s="92">
        <v>0</v>
      </c>
      <c r="J619" s="90">
        <v>93289</v>
      </c>
      <c r="K619" s="90">
        <v>1259399</v>
      </c>
      <c r="L619" s="93" t="s">
        <v>11004</v>
      </c>
      <c r="M619" s="94"/>
      <c r="N619" s="93"/>
      <c r="O619" s="67">
        <f>IF(Table1[[#This Row],[Phân loại]]="Tồn đầu kỳ",Table1[[#This Row],[Tổng giá trị]],0)</f>
        <v>0</v>
      </c>
      <c r="P619" s="93">
        <f>IF(Table1[[#This Row],[Số còn phải thu ĐK]]&lt;&gt;0,0,IF(Table1[[#This Row],[Phân loại]]="Bán hàng",Table1[[#This Row],[Tổng giá trị]],-Table1[[#This Row],[Tổng giá trị]]))</f>
        <v>1259399</v>
      </c>
      <c r="Q619" s="67">
        <f t="shared" ref="Q619:Q620" si="386">IF(M619&lt;&gt;"",IF(O619&lt;&gt;0,O619,P619),0)</f>
        <v>0</v>
      </c>
      <c r="R619" s="93">
        <f>Table1[[#This Row],[Số còn phải thu ĐK]]+Table1[[#This Row],[Giá Trị HD sau CK]]-Table1[[#This Row],[Số tiền đã thu]]</f>
        <v>1259399</v>
      </c>
      <c r="S619" s="94">
        <f>IF(Table1[[#This Row],[Ngày hóa đơn]]&lt;&gt;"",Table1[[#This Row],[Ngày hóa đơn]],IF(Table1[[#This Row],[Ngày hạch toán]]&lt;&gt;"",Table1[[#This Row],[Ngày hạch toán]],""))</f>
        <v>46147</v>
      </c>
      <c r="T619" s="95"/>
      <c r="U619" s="94">
        <f>IF(Table1[[#This Row],[Ngày tính CN]]="","",S619+T619)</f>
        <v>46147</v>
      </c>
      <c r="V619" s="67">
        <f ca="1">IF(Table1[[#This Row],[Hạn thanh toán]]="","",IF((U619-NOW())&lt;0,0,(U619-NOW())))</f>
        <v>0</v>
      </c>
      <c r="W619" s="67"/>
      <c r="X619" s="67">
        <f t="shared" ref="X619:X620" ca="1" si="387">IF(OR(U619="",R619=0),"",IF((U619-NOW())&lt;0,-(U619-NOW()),0))</f>
        <v>81.588942361107911</v>
      </c>
      <c r="Y619" s="96" t="str">
        <f t="shared" ref="Y619:Y620" ca="1" si="388">IF(R619=0,"Đã thanh toán",IF(X619="","",IF(X619&lt;=0,"Chưa đến hạn thanh toán",IF(X619&lt;=30,"Nợ quá hạn 30 ngày",IF(X619&lt;=60,"Nợ quá hạn từ 30 ngày đến 60 ngày",IF(X619&lt;=90,"Nợ quá hạn từ 60 ngày đến 90 ngày",IF(X619&lt;=120,"Nợ quá hạn từ 90 ngày đến 120 ngày","Nợ quá hạn hơn 120 ngày có khả năng mất thanh toán")))))))</f>
        <v>Nợ quá hạn từ 60 ngày đến 90 ngày</v>
      </c>
      <c r="Z619" s="97">
        <f t="shared" ref="Z619:Z620" si="389">IF(S619="","",S619)</f>
        <v>46147</v>
      </c>
      <c r="AA619" s="97" t="str">
        <f t="shared" ref="AA619:AA620" si="390">IF(M619="","",M619)</f>
        <v/>
      </c>
      <c r="AB619" s="98"/>
      <c r="AC619" s="96"/>
      <c r="AD619" s="96" t="str">
        <f>VLOOKUP($A619,MA_KH!$A:$V,MA_KH!U$1,0)</f>
        <v>LOTTE</v>
      </c>
      <c r="AE619" s="96" t="str">
        <f>VLOOKUP($A619,MA_KH!$A:$V,MA_KH!V$1,0)</f>
        <v>CÔNG TY CỔ PHẦN TRUNG TÂM THƯƠNG MẠI LOTTE VIỆT NAM</v>
      </c>
      <c r="AF619" s="96" t="str">
        <f>VLOOKUP($A619,MA_KH!$A:$V,MA_KH!H$1,0)</f>
        <v>SG002</v>
      </c>
      <c r="AG619" s="96">
        <f>VALUE(Table1[[#This Row],[Số hóa đơn]])</f>
        <v>31598</v>
      </c>
      <c r="AH619" s="94">
        <f>_xlfn.XLOOKUP(Table1[[#This Row],[Column1]],CTTT_Lotte!R:R,CTTT_Lotte!O:O)</f>
        <v>46203</v>
      </c>
    </row>
    <row r="620" spans="1:34" ht="25.5" hidden="1" customHeight="1" x14ac:dyDescent="0.2">
      <c r="A620" s="88" t="s">
        <v>10290</v>
      </c>
      <c r="B620" s="88" t="s">
        <v>750</v>
      </c>
      <c r="C620" s="89">
        <v>46147</v>
      </c>
      <c r="D620" s="88" t="s">
        <v>11775</v>
      </c>
      <c r="E620" s="89">
        <v>46147</v>
      </c>
      <c r="F620" s="88" t="s">
        <v>11844</v>
      </c>
      <c r="G620" s="88" t="s">
        <v>11913</v>
      </c>
      <c r="H620" s="90">
        <v>3607470</v>
      </c>
      <c r="I620" s="92">
        <v>0</v>
      </c>
      <c r="J620" s="90">
        <v>288598</v>
      </c>
      <c r="K620" s="90">
        <v>3896068</v>
      </c>
      <c r="L620" s="93" t="s">
        <v>11004</v>
      </c>
      <c r="M620" s="94"/>
      <c r="N620" s="93"/>
      <c r="O620" s="67">
        <f>IF(Table1[[#This Row],[Phân loại]]="Tồn đầu kỳ",Table1[[#This Row],[Tổng giá trị]],0)</f>
        <v>0</v>
      </c>
      <c r="P620" s="93">
        <f>IF(Table1[[#This Row],[Số còn phải thu ĐK]]&lt;&gt;0,0,IF(Table1[[#This Row],[Phân loại]]="Bán hàng",Table1[[#This Row],[Tổng giá trị]],-Table1[[#This Row],[Tổng giá trị]]))</f>
        <v>3896068</v>
      </c>
      <c r="Q620" s="67">
        <f t="shared" si="386"/>
        <v>0</v>
      </c>
      <c r="R620" s="93">
        <f>Table1[[#This Row],[Số còn phải thu ĐK]]+Table1[[#This Row],[Giá Trị HD sau CK]]-Table1[[#This Row],[Số tiền đã thu]]</f>
        <v>3896068</v>
      </c>
      <c r="S620" s="94">
        <f>IF(Table1[[#This Row],[Ngày hóa đơn]]&lt;&gt;"",Table1[[#This Row],[Ngày hóa đơn]],IF(Table1[[#This Row],[Ngày hạch toán]]&lt;&gt;"",Table1[[#This Row],[Ngày hạch toán]],""))</f>
        <v>46147</v>
      </c>
      <c r="T620" s="95"/>
      <c r="U620" s="94">
        <f>IF(Table1[[#This Row],[Ngày tính CN]]="","",S620+T620)</f>
        <v>46147</v>
      </c>
      <c r="V620" s="67">
        <f ca="1">IF(Table1[[#This Row],[Hạn thanh toán]]="","",IF((U620-NOW())&lt;0,0,(U620-NOW())))</f>
        <v>0</v>
      </c>
      <c r="W620" s="67"/>
      <c r="X620" s="67">
        <f t="shared" ca="1" si="387"/>
        <v>81.588942939815752</v>
      </c>
      <c r="Y620" s="96" t="str">
        <f t="shared" ca="1" si="388"/>
        <v>Nợ quá hạn từ 60 ngày đến 90 ngày</v>
      </c>
      <c r="Z620" s="97">
        <f t="shared" si="389"/>
        <v>46147</v>
      </c>
      <c r="AA620" s="97" t="str">
        <f t="shared" si="390"/>
        <v/>
      </c>
      <c r="AB620" s="98"/>
      <c r="AC620" s="96"/>
      <c r="AD620" s="96" t="str">
        <f>VLOOKUP($A620,MA_KH!$A:$V,MA_KH!U$1,0)</f>
        <v>LOTTE</v>
      </c>
      <c r="AE620" s="96" t="str">
        <f>VLOOKUP($A620,MA_KH!$A:$V,MA_KH!V$1,0)</f>
        <v>CÔNG TY CỔ PHẦN TRUNG TÂM THƯƠNG MẠI LOTTE VIỆT NAM</v>
      </c>
      <c r="AF620" s="96" t="str">
        <f>VLOOKUP($A620,MA_KH!$A:$V,MA_KH!H$1,0)</f>
        <v>SG002</v>
      </c>
      <c r="AG620" s="96">
        <f>VALUE(Table1[[#This Row],[Số hóa đơn]])</f>
        <v>31599</v>
      </c>
      <c r="AH620" s="94">
        <f>_xlfn.XLOOKUP(Table1[[#This Row],[Column1]],CTTT_Lotte!R:R,CTTT_Lotte!O:O)</f>
        <v>46203</v>
      </c>
    </row>
    <row r="621" spans="1:34" ht="25.5" hidden="1" customHeight="1" x14ac:dyDescent="0.2">
      <c r="A621" s="65" t="s">
        <v>10291</v>
      </c>
      <c r="B621" s="65" t="s">
        <v>511</v>
      </c>
      <c r="C621" s="66">
        <v>46147</v>
      </c>
      <c r="D621" s="65" t="s">
        <v>11774</v>
      </c>
      <c r="E621" s="66">
        <v>46147</v>
      </c>
      <c r="F621" s="65" t="s">
        <v>11843</v>
      </c>
      <c r="G621" s="65" t="s">
        <v>11912</v>
      </c>
      <c r="H621" s="91">
        <v>1220680</v>
      </c>
      <c r="I621" s="92">
        <v>0</v>
      </c>
      <c r="J621" s="91">
        <v>97654</v>
      </c>
      <c r="K621" s="91">
        <v>1318334</v>
      </c>
      <c r="L621" s="93" t="s">
        <v>11004</v>
      </c>
      <c r="M621" s="94"/>
      <c r="N621" s="93"/>
      <c r="O621" s="67">
        <f>IF(Table1[[#This Row],[Phân loại]]="Tồn đầu kỳ",Table1[[#This Row],[Tổng giá trị]],0)</f>
        <v>0</v>
      </c>
      <c r="P621" s="93">
        <f>IF(Table1[[#This Row],[Số còn phải thu ĐK]]&lt;&gt;0,0,IF(Table1[[#This Row],[Phân loại]]="Bán hàng",Table1[[#This Row],[Tổng giá trị]],-Table1[[#This Row],[Tổng giá trị]]))</f>
        <v>1318334</v>
      </c>
      <c r="Q621" s="67">
        <f>IF(M621&lt;&gt;"",IF(O621&lt;&gt;0,O621,P621),0)</f>
        <v>0</v>
      </c>
      <c r="R621" s="93">
        <f>Table1[[#This Row],[Số còn phải thu ĐK]]+Table1[[#This Row],[Giá Trị HD sau CK]]-Table1[[#This Row],[Số tiền đã thu]]</f>
        <v>1318334</v>
      </c>
      <c r="S621" s="94">
        <f>IF(Table1[[#This Row],[Ngày hóa đơn]]&lt;&gt;"",Table1[[#This Row],[Ngày hóa đơn]],IF(Table1[[#This Row],[Ngày hạch toán]]&lt;&gt;"",Table1[[#This Row],[Ngày hạch toán]],""))</f>
        <v>46147</v>
      </c>
      <c r="T621" s="95"/>
      <c r="U621" s="94">
        <f>IF(Table1[[#This Row],[Ngày tính CN]]="","",S621+T621)</f>
        <v>46147</v>
      </c>
      <c r="V621" s="67">
        <f ca="1">IF(Table1[[#This Row],[Hạn thanh toán]]="","",IF((U621-NOW())&lt;0,0,(U621-NOW())))</f>
        <v>0</v>
      </c>
      <c r="W621" s="67"/>
      <c r="X621" s="67">
        <f ca="1">IF(OR(U621="",R621=0),"",IF((U621-NOW())&lt;0,-(U621-NOW()),0))</f>
        <v>81.588942476853845</v>
      </c>
      <c r="Y621" s="96" t="str">
        <f ca="1">IF(R621=0,"Đã thanh toán",IF(X621="","",IF(X621&lt;=0,"Chưa đến hạn thanh toán",IF(X621&lt;=30,"Nợ quá hạn 30 ngày",IF(X621&lt;=60,"Nợ quá hạn từ 30 ngày đến 60 ngày",IF(X621&lt;=90,"Nợ quá hạn từ 60 ngày đến 90 ngày",IF(X621&lt;=120,"Nợ quá hạn từ 90 ngày đến 120 ngày","Nợ quá hạn hơn 120 ngày có khả năng mất thanh toán")))))))</f>
        <v>Nợ quá hạn từ 60 ngày đến 90 ngày</v>
      </c>
      <c r="Z621" s="97">
        <f>IF(S621="","",S621)</f>
        <v>46147</v>
      </c>
      <c r="AA621" s="97" t="str">
        <f>IF(M621="","",M621)</f>
        <v/>
      </c>
      <c r="AB621" s="98"/>
      <c r="AC621" s="96"/>
      <c r="AD621" s="96" t="str">
        <f>VLOOKUP($A621,MA_KH!$A:$V,MA_KH!U$1,0)</f>
        <v>LOTTE</v>
      </c>
      <c r="AE621" s="96" t="str">
        <f>VLOOKUP($A621,MA_KH!$A:$V,MA_KH!V$1,0)</f>
        <v>CÔNG TY CỔ PHẦN TRUNG TÂM THƯƠNG MẠI LOTTE VIỆT NAM</v>
      </c>
      <c r="AF621" s="96" t="str">
        <f>VLOOKUP($A621,MA_KH!$A:$V,MA_KH!H$1,0)</f>
        <v>SG023</v>
      </c>
      <c r="AG621" s="96">
        <f>VALUE(Table1[[#This Row],[Số hóa đơn]])</f>
        <v>31611</v>
      </c>
      <c r="AH621" s="94">
        <f>_xlfn.XLOOKUP(Table1[[#This Row],[Column1]],CTTT_Lotte!R:R,CTTT_Lotte!O:O)</f>
        <v>46203</v>
      </c>
    </row>
    <row r="622" spans="1:34" ht="25.5" customHeight="1" x14ac:dyDescent="0.2">
      <c r="A622" s="65" t="s">
        <v>10300</v>
      </c>
      <c r="B622" s="65" t="s">
        <v>610</v>
      </c>
      <c r="C622" s="66">
        <v>46147</v>
      </c>
      <c r="D622" s="65" t="s">
        <v>11976</v>
      </c>
      <c r="E622" s="66">
        <v>46147</v>
      </c>
      <c r="F622" s="65" t="s">
        <v>284</v>
      </c>
      <c r="G622" s="65" t="s">
        <v>15480</v>
      </c>
      <c r="H622" s="91">
        <v>214245</v>
      </c>
      <c r="I622" s="92">
        <v>0</v>
      </c>
      <c r="J622" s="91">
        <v>17140</v>
      </c>
      <c r="K622" s="91">
        <v>231385</v>
      </c>
      <c r="L622" s="93" t="s">
        <v>41</v>
      </c>
      <c r="M622" s="94"/>
      <c r="N622" s="93"/>
      <c r="O622" s="67">
        <f>IF(Table1[[#This Row],[Phân loại]]="Tồn đầu kỳ",Table1[[#This Row],[Tổng giá trị]],0)</f>
        <v>0</v>
      </c>
      <c r="P622" s="93">
        <f>IF(Table1[[#This Row],[Số còn phải thu ĐK]]&lt;&gt;0,0,IF(Table1[[#This Row],[Phân loại]]="Bán hàng",Table1[[#This Row],[Tổng giá trị]],-Table1[[#This Row],[Tổng giá trị]]))</f>
        <v>-231385</v>
      </c>
      <c r="Q622" s="67">
        <f>IF(M622&lt;&gt;"",IF(O622&lt;&gt;0,O622,P622),0)</f>
        <v>0</v>
      </c>
      <c r="R622" s="93">
        <f>Table1[[#This Row],[Số còn phải thu ĐK]]+Table1[[#This Row],[Giá Trị HD sau CK]]-Table1[[#This Row],[Số tiền đã thu]]</f>
        <v>-231385</v>
      </c>
      <c r="S622" s="94">
        <f>IF(Table1[[#This Row],[Ngày hóa đơn]]&lt;&gt;"",Table1[[#This Row],[Ngày hóa đơn]],IF(Table1[[#This Row],[Ngày hạch toán]]&lt;&gt;"",Table1[[#This Row],[Ngày hạch toán]],""))</f>
        <v>46147</v>
      </c>
      <c r="T622" s="95"/>
      <c r="U622" s="94">
        <f>IF(Table1[[#This Row],[Ngày tính CN]]="","",S622+T622)</f>
        <v>46147</v>
      </c>
      <c r="V622" s="67">
        <f ca="1">IF(Table1[[#This Row],[Hạn thanh toán]]="","",IF((U622-NOW())&lt;0,0,(U622-NOW())))</f>
        <v>0</v>
      </c>
      <c r="W622" s="67"/>
      <c r="X622" s="67">
        <f ca="1">IF(OR(U622="",R622=0),"",IF((U622-NOW())&lt;0,-(U622-NOW()),0))</f>
        <v>81.588942476853845</v>
      </c>
      <c r="Y622" s="96" t="str">
        <f ca="1">IF(R622=0,"Đã thanh toán",IF(X622="","",IF(X622&lt;=0,"Chưa đến hạn thanh toán",IF(X622&lt;=30,"Nợ quá hạn 30 ngày",IF(X622&lt;=60,"Nợ quá hạn từ 30 ngày đến 60 ngày",IF(X622&lt;=90,"Nợ quá hạn từ 60 ngày đến 90 ngày",IF(X622&lt;=120,"Nợ quá hạn từ 90 ngày đến 120 ngày","Nợ quá hạn hơn 120 ngày có khả năng mất thanh toán")))))))</f>
        <v>Nợ quá hạn từ 60 ngày đến 90 ngày</v>
      </c>
      <c r="Z622" s="97">
        <f>IF(S622="","",S622)</f>
        <v>46147</v>
      </c>
      <c r="AA622" s="97" t="str">
        <f>IF(M622="","",M622)</f>
        <v/>
      </c>
      <c r="AB622" s="98"/>
      <c r="AC622" s="96"/>
      <c r="AD622" s="96" t="str">
        <f>VLOOKUP($A622,MA_KH!$A:$V,MA_KH!U$1,0)</f>
        <v>LOTTE</v>
      </c>
      <c r="AE622" s="96" t="str">
        <f>VLOOKUP($A622,MA_KH!$A:$V,MA_KH!V$1,0)</f>
        <v>CÔNG TY CỔ PHẦN TRUNG TÂM THƯƠNG MẠI LOTTE VIỆT NAM</v>
      </c>
      <c r="AF622" s="96" t="str">
        <f>VLOOKUP($A622,MA_KH!$A:$V,MA_KH!H$1,0)</f>
        <v>SG011</v>
      </c>
      <c r="AG622" s="96" t="e">
        <f>VALUE(Table1[[#This Row],[Số hóa đơn]])</f>
        <v>#VALUE!</v>
      </c>
      <c r="AH622" s="94" t="e">
        <f>_xlfn.XLOOKUP(Table1[[#This Row],[Column1]],CTTT_Lotte!R:R,CTTT_Lotte!O:O)</f>
        <v>#VALUE!</v>
      </c>
    </row>
    <row r="623" spans="1:34" ht="25.5" hidden="1" customHeight="1" x14ac:dyDescent="0.2">
      <c r="A623" s="65" t="s">
        <v>10291</v>
      </c>
      <c r="B623" s="65" t="s">
        <v>511</v>
      </c>
      <c r="C623" s="66">
        <v>46148</v>
      </c>
      <c r="D623" s="65" t="s">
        <v>11773</v>
      </c>
      <c r="E623" s="66">
        <v>46148</v>
      </c>
      <c r="F623" s="65" t="s">
        <v>11842</v>
      </c>
      <c r="G623" s="65" t="s">
        <v>11911</v>
      </c>
      <c r="H623" s="91">
        <v>1851730</v>
      </c>
      <c r="I623" s="92">
        <v>0</v>
      </c>
      <c r="J623" s="91">
        <v>148138</v>
      </c>
      <c r="K623" s="91">
        <v>1999868</v>
      </c>
      <c r="L623" s="93" t="s">
        <v>11004</v>
      </c>
      <c r="M623" s="94"/>
      <c r="N623" s="93"/>
      <c r="O623" s="67">
        <f>IF(Table1[[#This Row],[Phân loại]]="Tồn đầu kỳ",Table1[[#This Row],[Tổng giá trị]],0)</f>
        <v>0</v>
      </c>
      <c r="P623" s="93">
        <f>IF(Table1[[#This Row],[Số còn phải thu ĐK]]&lt;&gt;0,0,IF(Table1[[#This Row],[Phân loại]]="Bán hàng",Table1[[#This Row],[Tổng giá trị]],-Table1[[#This Row],[Tổng giá trị]]))</f>
        <v>1999868</v>
      </c>
      <c r="Q623" s="67">
        <f>IF(M623&lt;&gt;"",IF(O623&lt;&gt;0,O623,P623),0)</f>
        <v>0</v>
      </c>
      <c r="R623" s="93">
        <f>Table1[[#This Row],[Số còn phải thu ĐK]]+Table1[[#This Row],[Giá Trị HD sau CK]]-Table1[[#This Row],[Số tiền đã thu]]</f>
        <v>1999868</v>
      </c>
      <c r="S623" s="94">
        <f>IF(Table1[[#This Row],[Ngày hóa đơn]]&lt;&gt;"",Table1[[#This Row],[Ngày hóa đơn]],IF(Table1[[#This Row],[Ngày hạch toán]]&lt;&gt;"",Table1[[#This Row],[Ngày hạch toán]],""))</f>
        <v>46148</v>
      </c>
      <c r="T623" s="95"/>
      <c r="U623" s="94">
        <f>IF(Table1[[#This Row],[Ngày tính CN]]="","",S623+T623)</f>
        <v>46148</v>
      </c>
      <c r="V623" s="67">
        <f ca="1">IF(Table1[[#This Row],[Hạn thanh toán]]="","",IF((U623-NOW())&lt;0,0,(U623-NOW())))</f>
        <v>0</v>
      </c>
      <c r="W623" s="67"/>
      <c r="X623" s="67">
        <f ca="1">IF(OR(U623="",R623=0),"",IF((U623-NOW())&lt;0,-(U623-NOW()),0))</f>
        <v>80.588942476853845</v>
      </c>
      <c r="Y623" s="96" t="str">
        <f ca="1">IF(R623=0,"Đã thanh toán",IF(X623="","",IF(X623&lt;=0,"Chưa đến hạn thanh toán",IF(X623&lt;=30,"Nợ quá hạn 30 ngày",IF(X623&lt;=60,"Nợ quá hạn từ 30 ngày đến 60 ngày",IF(X623&lt;=90,"Nợ quá hạn từ 60 ngày đến 90 ngày",IF(X623&lt;=120,"Nợ quá hạn từ 90 ngày đến 120 ngày","Nợ quá hạn hơn 120 ngày có khả năng mất thanh toán")))))))</f>
        <v>Nợ quá hạn từ 60 ngày đến 90 ngày</v>
      </c>
      <c r="Z623" s="97">
        <f>IF(S623="","",S623)</f>
        <v>46148</v>
      </c>
      <c r="AA623" s="97" t="str">
        <f>IF(M623="","",M623)</f>
        <v/>
      </c>
      <c r="AB623" s="98"/>
      <c r="AC623" s="96"/>
      <c r="AD623" s="96" t="str">
        <f>VLOOKUP($A623,MA_KH!$A:$V,MA_KH!U$1,0)</f>
        <v>LOTTE</v>
      </c>
      <c r="AE623" s="96" t="str">
        <f>VLOOKUP($A623,MA_KH!$A:$V,MA_KH!V$1,0)</f>
        <v>CÔNG TY CỔ PHẦN TRUNG TÂM THƯƠNG MẠI LOTTE VIỆT NAM</v>
      </c>
      <c r="AF623" s="96" t="str">
        <f>VLOOKUP($A623,MA_KH!$A:$V,MA_KH!H$1,0)</f>
        <v>SG023</v>
      </c>
      <c r="AG623" s="96">
        <f>VALUE(Table1[[#This Row],[Số hóa đơn]])</f>
        <v>31681</v>
      </c>
      <c r="AH623" s="94">
        <f>_xlfn.XLOOKUP(Table1[[#This Row],[Column1]],CTTT_Lotte!R:R,CTTT_Lotte!O:O)</f>
        <v>46203</v>
      </c>
    </row>
    <row r="624" spans="1:34" ht="25.5" hidden="1" customHeight="1" x14ac:dyDescent="0.2">
      <c r="A624" s="88" t="s">
        <v>10293</v>
      </c>
      <c r="B624" s="88" t="s">
        <v>621</v>
      </c>
      <c r="C624" s="89">
        <v>46148</v>
      </c>
      <c r="D624" s="88" t="s">
        <v>11772</v>
      </c>
      <c r="E624" s="89">
        <v>46148</v>
      </c>
      <c r="F624" s="88" t="s">
        <v>11841</v>
      </c>
      <c r="G624" s="88" t="s">
        <v>11910</v>
      </c>
      <c r="H624" s="90">
        <v>1262100</v>
      </c>
      <c r="I624" s="92">
        <v>0</v>
      </c>
      <c r="J624" s="90">
        <v>100968</v>
      </c>
      <c r="K624" s="90">
        <v>1363068</v>
      </c>
      <c r="L624" s="93" t="s">
        <v>11004</v>
      </c>
      <c r="M624" s="94"/>
      <c r="N624" s="93"/>
      <c r="O624" s="67">
        <f>IF(Table1[[#This Row],[Phân loại]]="Tồn đầu kỳ",Table1[[#This Row],[Tổng giá trị]],0)</f>
        <v>0</v>
      </c>
      <c r="P624" s="93">
        <f>IF(Table1[[#This Row],[Số còn phải thu ĐK]]&lt;&gt;0,0,IF(Table1[[#This Row],[Phân loại]]="Bán hàng",Table1[[#This Row],[Tổng giá trị]],-Table1[[#This Row],[Tổng giá trị]]))</f>
        <v>1363068</v>
      </c>
      <c r="Q624" s="67">
        <f t="shared" ref="Q624" si="391">IF(M624&lt;&gt;"",IF(O624&lt;&gt;0,O624,P624),0)</f>
        <v>0</v>
      </c>
      <c r="R624" s="93">
        <f>Table1[[#This Row],[Số còn phải thu ĐK]]+Table1[[#This Row],[Giá Trị HD sau CK]]-Table1[[#This Row],[Số tiền đã thu]]</f>
        <v>1363068</v>
      </c>
      <c r="S624" s="94">
        <f>IF(Table1[[#This Row],[Ngày hóa đơn]]&lt;&gt;"",Table1[[#This Row],[Ngày hóa đơn]],IF(Table1[[#This Row],[Ngày hạch toán]]&lt;&gt;"",Table1[[#This Row],[Ngày hạch toán]],""))</f>
        <v>46148</v>
      </c>
      <c r="T624" s="95"/>
      <c r="U624" s="94">
        <f>IF(Table1[[#This Row],[Ngày tính CN]]="","",S624+T624)</f>
        <v>46148</v>
      </c>
      <c r="V624" s="67">
        <f ca="1">IF(Table1[[#This Row],[Hạn thanh toán]]="","",IF((U624-NOW())&lt;0,0,(U624-NOW())))</f>
        <v>0</v>
      </c>
      <c r="W624" s="67"/>
      <c r="X624" s="67">
        <f t="shared" ref="X624" ca="1" si="392">IF(OR(U624="",R624=0),"",IF((U624-NOW())&lt;0,-(U624-NOW()),0))</f>
        <v>80.588942824077094</v>
      </c>
      <c r="Y624" s="96" t="str">
        <f t="shared" ref="Y624" ca="1" si="393">IF(R624=0,"Đã thanh toán",IF(X624="","",IF(X624&lt;=0,"Chưa đến hạn thanh toán",IF(X624&lt;=30,"Nợ quá hạn 30 ngày",IF(X624&lt;=60,"Nợ quá hạn từ 30 ngày đến 60 ngày",IF(X624&lt;=90,"Nợ quá hạn từ 60 ngày đến 90 ngày",IF(X624&lt;=120,"Nợ quá hạn từ 90 ngày đến 120 ngày","Nợ quá hạn hơn 120 ngày có khả năng mất thanh toán")))))))</f>
        <v>Nợ quá hạn từ 60 ngày đến 90 ngày</v>
      </c>
      <c r="Z624" s="97">
        <f t="shared" ref="Z624" si="394">IF(S624="","",S624)</f>
        <v>46148</v>
      </c>
      <c r="AA624" s="97" t="str">
        <f t="shared" ref="AA624" si="395">IF(M624="","",M624)</f>
        <v/>
      </c>
      <c r="AB624" s="98"/>
      <c r="AC624" s="96"/>
      <c r="AD624" s="96" t="str">
        <f>VLOOKUP($A624,MA_KH!$A:$V,MA_KH!U$1,0)</f>
        <v>LOTTE</v>
      </c>
      <c r="AE624" s="96" t="str">
        <f>VLOOKUP($A624,MA_KH!$A:$V,MA_KH!V$1,0)</f>
        <v>CÔNG TY CỔ PHẦN TRUNG TÂM THƯƠNG MẠI LOTTE VIỆT NAM</v>
      </c>
      <c r="AF624" s="96" t="str">
        <f>VLOOKUP($A624,MA_KH!$A:$V,MA_KH!H$1,0)</f>
        <v>SG009</v>
      </c>
      <c r="AG624" s="96">
        <f>VALUE(Table1[[#This Row],[Số hóa đơn]])</f>
        <v>32472</v>
      </c>
      <c r="AH624" s="94">
        <f>_xlfn.XLOOKUP(Table1[[#This Row],[Column1]],CTTT_Lotte!R:R,CTTT_Lotte!O:O)</f>
        <v>46203</v>
      </c>
    </row>
    <row r="625" spans="1:34" ht="25.5" hidden="1" customHeight="1" x14ac:dyDescent="0.2">
      <c r="A625" s="88" t="s">
        <v>10295</v>
      </c>
      <c r="B625" s="88" t="s">
        <v>560</v>
      </c>
      <c r="C625" s="89">
        <v>46148</v>
      </c>
      <c r="D625" s="88" t="s">
        <v>11771</v>
      </c>
      <c r="E625" s="89">
        <v>46148</v>
      </c>
      <c r="F625" s="88" t="s">
        <v>11840</v>
      </c>
      <c r="G625" s="88" t="s">
        <v>11909</v>
      </c>
      <c r="H625" s="90">
        <v>2345370</v>
      </c>
      <c r="I625" s="92">
        <v>0</v>
      </c>
      <c r="J625" s="90">
        <v>187630</v>
      </c>
      <c r="K625" s="90">
        <v>2533000</v>
      </c>
      <c r="L625" s="93" t="s">
        <v>11004</v>
      </c>
      <c r="M625" s="94"/>
      <c r="N625" s="93"/>
      <c r="O625" s="67">
        <f>IF(Table1[[#This Row],[Phân loại]]="Tồn đầu kỳ",Table1[[#This Row],[Tổng giá trị]],0)</f>
        <v>0</v>
      </c>
      <c r="P625" s="93">
        <f>IF(Table1[[#This Row],[Số còn phải thu ĐK]]&lt;&gt;0,0,IF(Table1[[#This Row],[Phân loại]]="Bán hàng",Table1[[#This Row],[Tổng giá trị]],-Table1[[#This Row],[Tổng giá trị]]))</f>
        <v>2533000</v>
      </c>
      <c r="Q625" s="67">
        <f t="shared" ref="Q625" si="396">IF(M625&lt;&gt;"",IF(O625&lt;&gt;0,O625,P625),0)</f>
        <v>0</v>
      </c>
      <c r="R625" s="93">
        <f>Table1[[#This Row],[Số còn phải thu ĐK]]+Table1[[#This Row],[Giá Trị HD sau CK]]-Table1[[#This Row],[Số tiền đã thu]]</f>
        <v>2533000</v>
      </c>
      <c r="S625" s="94">
        <f>IF(Table1[[#This Row],[Ngày hóa đơn]]&lt;&gt;"",Table1[[#This Row],[Ngày hóa đơn]],IF(Table1[[#This Row],[Ngày hạch toán]]&lt;&gt;"",Table1[[#This Row],[Ngày hạch toán]],""))</f>
        <v>46148</v>
      </c>
      <c r="T625" s="95"/>
      <c r="U625" s="94">
        <f>IF(Table1[[#This Row],[Ngày tính CN]]="","",S625+T625)</f>
        <v>46148</v>
      </c>
      <c r="V625" s="67">
        <f ca="1">IF(Table1[[#This Row],[Hạn thanh toán]]="","",IF((U625-NOW())&lt;0,0,(U625-NOW())))</f>
        <v>0</v>
      </c>
      <c r="W625" s="67"/>
      <c r="X625" s="67">
        <f t="shared" ref="X625" ca="1" si="397">IF(OR(U625="",R625=0),"",IF((U625-NOW())&lt;0,-(U625-NOW()),0))</f>
        <v>80.588942824077094</v>
      </c>
      <c r="Y625" s="96" t="str">
        <f t="shared" ref="Y625" ca="1" si="398">IF(R625=0,"Đã thanh toán",IF(X625="","",IF(X625&lt;=0,"Chưa đến hạn thanh toán",IF(X625&lt;=30,"Nợ quá hạn 30 ngày",IF(X625&lt;=60,"Nợ quá hạn từ 30 ngày đến 60 ngày",IF(X625&lt;=90,"Nợ quá hạn từ 60 ngày đến 90 ngày",IF(X625&lt;=120,"Nợ quá hạn từ 90 ngày đến 120 ngày","Nợ quá hạn hơn 120 ngày có khả năng mất thanh toán")))))))</f>
        <v>Nợ quá hạn từ 60 ngày đến 90 ngày</v>
      </c>
      <c r="Z625" s="97">
        <f t="shared" ref="Z625" si="399">IF(S625="","",S625)</f>
        <v>46148</v>
      </c>
      <c r="AA625" s="97" t="str">
        <f t="shared" ref="AA625" si="400">IF(M625="","",M625)</f>
        <v/>
      </c>
      <c r="AB625" s="98"/>
      <c r="AC625" s="96"/>
      <c r="AD625" s="96" t="str">
        <f>VLOOKUP($A625,MA_KH!$A:$V,MA_KH!U$1,0)</f>
        <v>LOTTE</v>
      </c>
      <c r="AE625" s="96" t="str">
        <f>VLOOKUP($A625,MA_KH!$A:$V,MA_KH!V$1,0)</f>
        <v>CÔNG TY CỔ PHẦN TRUNG TÂM THƯƠNG MẠI LOTTE VIỆT NAM</v>
      </c>
      <c r="AF625" s="96" t="str">
        <f>VLOOKUP($A625,MA_KH!$A:$V,MA_KH!H$1,0)</f>
        <v>HN008</v>
      </c>
      <c r="AG625" s="96">
        <f>VALUE(Table1[[#This Row],[Số hóa đơn]])</f>
        <v>32724</v>
      </c>
      <c r="AH625" s="94">
        <f>_xlfn.XLOOKUP(Table1[[#This Row],[Column1]],CTTT_Lotte!R:R,CTTT_Lotte!O:O)</f>
        <v>46203</v>
      </c>
    </row>
    <row r="626" spans="1:34" ht="25.5" hidden="1" customHeight="1" x14ac:dyDescent="0.2">
      <c r="A626" s="65" t="s">
        <v>10293</v>
      </c>
      <c r="B626" s="65" t="s">
        <v>621</v>
      </c>
      <c r="C626" s="66">
        <v>46150</v>
      </c>
      <c r="D626" s="65" t="s">
        <v>11770</v>
      </c>
      <c r="E626" s="66">
        <v>46150</v>
      </c>
      <c r="F626" s="65" t="s">
        <v>11839</v>
      </c>
      <c r="G626" s="65" t="s">
        <v>11908</v>
      </c>
      <c r="H626" s="91">
        <v>4211020</v>
      </c>
      <c r="I626" s="92">
        <v>0</v>
      </c>
      <c r="J626" s="91">
        <v>336882</v>
      </c>
      <c r="K626" s="91">
        <v>4547902</v>
      </c>
      <c r="L626" s="93" t="s">
        <v>11004</v>
      </c>
      <c r="M626" s="94"/>
      <c r="N626" s="93"/>
      <c r="O626" s="67">
        <f>IF(Table1[[#This Row],[Phân loại]]="Tồn đầu kỳ",Table1[[#This Row],[Tổng giá trị]],0)</f>
        <v>0</v>
      </c>
      <c r="P626" s="93">
        <f>IF(Table1[[#This Row],[Số còn phải thu ĐK]]&lt;&gt;0,0,IF(Table1[[#This Row],[Phân loại]]="Bán hàng",Table1[[#This Row],[Tổng giá trị]],-Table1[[#This Row],[Tổng giá trị]]))</f>
        <v>4547902</v>
      </c>
      <c r="Q626" s="67">
        <f>IF(M626&lt;&gt;"",IF(O626&lt;&gt;0,O626,P626),0)</f>
        <v>0</v>
      </c>
      <c r="R626" s="93">
        <f>Table1[[#This Row],[Số còn phải thu ĐK]]+Table1[[#This Row],[Giá Trị HD sau CK]]-Table1[[#This Row],[Số tiền đã thu]]</f>
        <v>4547902</v>
      </c>
      <c r="S626" s="94">
        <f>IF(Table1[[#This Row],[Ngày hóa đơn]]&lt;&gt;"",Table1[[#This Row],[Ngày hóa đơn]],IF(Table1[[#This Row],[Ngày hạch toán]]&lt;&gt;"",Table1[[#This Row],[Ngày hạch toán]],""))</f>
        <v>46150</v>
      </c>
      <c r="T626" s="95"/>
      <c r="U626" s="94">
        <f>IF(Table1[[#This Row],[Ngày tính CN]]="","",S626+T626)</f>
        <v>46150</v>
      </c>
      <c r="V626" s="67">
        <f ca="1">IF(Table1[[#This Row],[Hạn thanh toán]]="","",IF((U626-NOW())&lt;0,0,(U626-NOW())))</f>
        <v>0</v>
      </c>
      <c r="W626" s="67"/>
      <c r="X626" s="67">
        <f ca="1">IF(OR(U626="",R626=0),"",IF((U626-NOW())&lt;0,-(U626-NOW()),0))</f>
        <v>78.588942939815752</v>
      </c>
      <c r="Y626" s="96" t="str">
        <f ca="1">IF(R626=0,"Đã thanh toán",IF(X626="","",IF(X626&lt;=0,"Chưa đến hạn thanh toán",IF(X626&lt;=30,"Nợ quá hạn 30 ngày",IF(X626&lt;=60,"Nợ quá hạn từ 30 ngày đến 60 ngày",IF(X626&lt;=90,"Nợ quá hạn từ 60 ngày đến 90 ngày",IF(X626&lt;=120,"Nợ quá hạn từ 90 ngày đến 120 ngày","Nợ quá hạn hơn 120 ngày có khả năng mất thanh toán")))))))</f>
        <v>Nợ quá hạn từ 60 ngày đến 90 ngày</v>
      </c>
      <c r="Z626" s="97">
        <f>IF(S626="","",S626)</f>
        <v>46150</v>
      </c>
      <c r="AA626" s="97" t="str">
        <f>IF(M626="","",M626)</f>
        <v/>
      </c>
      <c r="AB626" s="98"/>
      <c r="AC626" s="96"/>
      <c r="AD626" s="96" t="str">
        <f>VLOOKUP($A626,MA_KH!$A:$V,MA_KH!U$1,0)</f>
        <v>LOTTE</v>
      </c>
      <c r="AE626" s="96" t="str">
        <f>VLOOKUP($A626,MA_KH!$A:$V,MA_KH!V$1,0)</f>
        <v>CÔNG TY CỔ PHẦN TRUNG TÂM THƯƠNG MẠI LOTTE VIỆT NAM</v>
      </c>
      <c r="AF626" s="96" t="str">
        <f>VLOOKUP($A626,MA_KH!$A:$V,MA_KH!H$1,0)</f>
        <v>SG009</v>
      </c>
      <c r="AG626" s="96">
        <f>VALUE(Table1[[#This Row],[Số hóa đơn]])</f>
        <v>32951</v>
      </c>
      <c r="AH626" s="94">
        <f>_xlfn.XLOOKUP(Table1[[#This Row],[Column1]],CTTT_Lotte!R:R,CTTT_Lotte!O:O)</f>
        <v>46203</v>
      </c>
    </row>
    <row r="627" spans="1:34" ht="25.5" hidden="1" customHeight="1" x14ac:dyDescent="0.2">
      <c r="A627" s="65" t="s">
        <v>10291</v>
      </c>
      <c r="B627" s="65" t="s">
        <v>511</v>
      </c>
      <c r="C627" s="66">
        <v>46150</v>
      </c>
      <c r="D627" s="65" t="s">
        <v>11769</v>
      </c>
      <c r="E627" s="66">
        <v>46150</v>
      </c>
      <c r="F627" s="65" t="s">
        <v>11838</v>
      </c>
      <c r="G627" s="65" t="s">
        <v>11907</v>
      </c>
      <c r="H627" s="91">
        <v>1172685</v>
      </c>
      <c r="I627" s="92">
        <v>0</v>
      </c>
      <c r="J627" s="91">
        <v>93815</v>
      </c>
      <c r="K627" s="91">
        <v>1266500</v>
      </c>
      <c r="L627" s="93" t="s">
        <v>11004</v>
      </c>
      <c r="M627" s="94"/>
      <c r="N627" s="93"/>
      <c r="O627" s="67">
        <f>IF(Table1[[#This Row],[Phân loại]]="Tồn đầu kỳ",Table1[[#This Row],[Tổng giá trị]],0)</f>
        <v>0</v>
      </c>
      <c r="P627" s="93">
        <f>IF(Table1[[#This Row],[Số còn phải thu ĐK]]&lt;&gt;0,0,IF(Table1[[#This Row],[Phân loại]]="Bán hàng",Table1[[#This Row],[Tổng giá trị]],-Table1[[#This Row],[Tổng giá trị]]))</f>
        <v>1266500</v>
      </c>
      <c r="Q627" s="67">
        <f>IF(M627&lt;&gt;"",IF(O627&lt;&gt;0,O627,P627),0)</f>
        <v>0</v>
      </c>
      <c r="R627" s="93">
        <f>Table1[[#This Row],[Số còn phải thu ĐK]]+Table1[[#This Row],[Giá Trị HD sau CK]]-Table1[[#This Row],[Số tiền đã thu]]</f>
        <v>1266500</v>
      </c>
      <c r="S627" s="94">
        <f>IF(Table1[[#This Row],[Ngày hóa đơn]]&lt;&gt;"",Table1[[#This Row],[Ngày hóa đơn]],IF(Table1[[#This Row],[Ngày hạch toán]]&lt;&gt;"",Table1[[#This Row],[Ngày hạch toán]],""))</f>
        <v>46150</v>
      </c>
      <c r="T627" s="95"/>
      <c r="U627" s="94">
        <f>IF(Table1[[#This Row],[Ngày tính CN]]="","",S627+T627)</f>
        <v>46150</v>
      </c>
      <c r="V627" s="67">
        <f ca="1">IF(Table1[[#This Row],[Hạn thanh toán]]="","",IF((U627-NOW())&lt;0,0,(U627-NOW())))</f>
        <v>0</v>
      </c>
      <c r="W627" s="67"/>
      <c r="X627" s="67">
        <f ca="1">IF(OR(U627="",R627=0),"",IF((U627-NOW())&lt;0,-(U627-NOW()),0))</f>
        <v>78.588942476853845</v>
      </c>
      <c r="Y627" s="96" t="str">
        <f ca="1">IF(R627=0,"Đã thanh toán",IF(X627="","",IF(X627&lt;=0,"Chưa đến hạn thanh toán",IF(X627&lt;=30,"Nợ quá hạn 30 ngày",IF(X627&lt;=60,"Nợ quá hạn từ 30 ngày đến 60 ngày",IF(X627&lt;=90,"Nợ quá hạn từ 60 ngày đến 90 ngày",IF(X627&lt;=120,"Nợ quá hạn từ 90 ngày đến 120 ngày","Nợ quá hạn hơn 120 ngày có khả năng mất thanh toán")))))))</f>
        <v>Nợ quá hạn từ 60 ngày đến 90 ngày</v>
      </c>
      <c r="Z627" s="97">
        <f>IF(S627="","",S627)</f>
        <v>46150</v>
      </c>
      <c r="AA627" s="97" t="str">
        <f>IF(M627="","",M627)</f>
        <v/>
      </c>
      <c r="AB627" s="98"/>
      <c r="AC627" s="96"/>
      <c r="AD627" s="96" t="str">
        <f>VLOOKUP($A627,MA_KH!$A:$V,MA_KH!U$1,0)</f>
        <v>LOTTE</v>
      </c>
      <c r="AE627" s="96" t="str">
        <f>VLOOKUP($A627,MA_KH!$A:$V,MA_KH!V$1,0)</f>
        <v>CÔNG TY CỔ PHẦN TRUNG TÂM THƯƠNG MẠI LOTTE VIỆT NAM</v>
      </c>
      <c r="AF627" s="96" t="str">
        <f>VLOOKUP($A627,MA_KH!$A:$V,MA_KH!H$1,0)</f>
        <v>SG023</v>
      </c>
      <c r="AG627" s="96">
        <f>VALUE(Table1[[#This Row],[Số hóa đơn]])</f>
        <v>32956</v>
      </c>
      <c r="AH627" s="94">
        <f>_xlfn.XLOOKUP(Table1[[#This Row],[Column1]],CTTT_Lotte!R:R,CTTT_Lotte!O:O)</f>
        <v>46203</v>
      </c>
    </row>
    <row r="628" spans="1:34" ht="25.5" hidden="1" customHeight="1" x14ac:dyDescent="0.2">
      <c r="A628" s="65" t="s">
        <v>10286</v>
      </c>
      <c r="B628" s="65" t="s">
        <v>616</v>
      </c>
      <c r="C628" s="66">
        <v>46150</v>
      </c>
      <c r="D628" s="65" t="s">
        <v>11768</v>
      </c>
      <c r="E628" s="66">
        <v>46150</v>
      </c>
      <c r="F628" s="65" t="s">
        <v>11837</v>
      </c>
      <c r="G628" s="65" t="s">
        <v>11906</v>
      </c>
      <c r="H628" s="91">
        <v>1172685</v>
      </c>
      <c r="I628" s="92">
        <v>0</v>
      </c>
      <c r="J628" s="91">
        <v>93815</v>
      </c>
      <c r="K628" s="91">
        <v>1266500</v>
      </c>
      <c r="L628" s="93" t="s">
        <v>11004</v>
      </c>
      <c r="M628" s="94"/>
      <c r="N628" s="93"/>
      <c r="O628" s="67">
        <f>IF(Table1[[#This Row],[Phân loại]]="Tồn đầu kỳ",Table1[[#This Row],[Tổng giá trị]],0)</f>
        <v>0</v>
      </c>
      <c r="P628" s="93">
        <f>IF(Table1[[#This Row],[Số còn phải thu ĐK]]&lt;&gt;0,0,IF(Table1[[#This Row],[Phân loại]]="Bán hàng",Table1[[#This Row],[Tổng giá trị]],-Table1[[#This Row],[Tổng giá trị]]))</f>
        <v>1266500</v>
      </c>
      <c r="Q628" s="67">
        <f>IF(M628&lt;&gt;"",IF(O628&lt;&gt;0,O628,P628),0)</f>
        <v>0</v>
      </c>
      <c r="R628" s="93">
        <f>Table1[[#This Row],[Số còn phải thu ĐK]]+Table1[[#This Row],[Giá Trị HD sau CK]]-Table1[[#This Row],[Số tiền đã thu]]</f>
        <v>1266500</v>
      </c>
      <c r="S628" s="94">
        <f>IF(Table1[[#This Row],[Ngày hóa đơn]]&lt;&gt;"",Table1[[#This Row],[Ngày hóa đơn]],IF(Table1[[#This Row],[Ngày hạch toán]]&lt;&gt;"",Table1[[#This Row],[Ngày hạch toán]],""))</f>
        <v>46150</v>
      </c>
      <c r="T628" s="95"/>
      <c r="U628" s="94">
        <f>IF(Table1[[#This Row],[Ngày tính CN]]="","",S628+T628)</f>
        <v>46150</v>
      </c>
      <c r="V628" s="67">
        <f ca="1">IF(Table1[[#This Row],[Hạn thanh toán]]="","",IF((U628-NOW())&lt;0,0,(U628-NOW())))</f>
        <v>0</v>
      </c>
      <c r="W628" s="67"/>
      <c r="X628" s="67">
        <f ca="1">IF(OR(U628="",R628=0),"",IF((U628-NOW())&lt;0,-(U628-NOW()),0))</f>
        <v>78.588942476853845</v>
      </c>
      <c r="Y628" s="96" t="str">
        <f ca="1">IF(R628=0,"Đã thanh toán",IF(X628="","",IF(X628&lt;=0,"Chưa đến hạn thanh toán",IF(X628&lt;=30,"Nợ quá hạn 30 ngày",IF(X628&lt;=60,"Nợ quá hạn từ 30 ngày đến 60 ngày",IF(X628&lt;=90,"Nợ quá hạn từ 60 ngày đến 90 ngày",IF(X628&lt;=120,"Nợ quá hạn từ 90 ngày đến 120 ngày","Nợ quá hạn hơn 120 ngày có khả năng mất thanh toán")))))))</f>
        <v>Nợ quá hạn từ 60 ngày đến 90 ngày</v>
      </c>
      <c r="Z628" s="97">
        <f>IF(S628="","",S628)</f>
        <v>46150</v>
      </c>
      <c r="AA628" s="97" t="str">
        <f>IF(M628="","",M628)</f>
        <v/>
      </c>
      <c r="AB628" s="98"/>
      <c r="AC628" s="96"/>
      <c r="AD628" s="96" t="str">
        <f>VLOOKUP($A628,MA_KH!$A:$V,MA_KH!U$1,0)</f>
        <v>LOTTE</v>
      </c>
      <c r="AE628" s="96" t="str">
        <f>VLOOKUP($A628,MA_KH!$A:$V,MA_KH!V$1,0)</f>
        <v>CÔNG TY CỔ PHẦN TRUNG TÂM THƯƠNG MẠI LOTTE VIỆT NAM</v>
      </c>
      <c r="AF628" s="96" t="str">
        <f>VLOOKUP($A628,MA_KH!$A:$V,MA_KH!H$1,0)</f>
        <v>SG002</v>
      </c>
      <c r="AG628" s="96">
        <f>VALUE(Table1[[#This Row],[Số hóa đơn]])</f>
        <v>32972</v>
      </c>
      <c r="AH628" s="94">
        <f>_xlfn.XLOOKUP(Table1[[#This Row],[Column1]],CTTT_Lotte!R:R,CTTT_Lotte!O:O)</f>
        <v>46203</v>
      </c>
    </row>
    <row r="629" spans="1:34" ht="25.5" hidden="1" customHeight="1" x14ac:dyDescent="0.2">
      <c r="A629" s="88" t="s">
        <v>10289</v>
      </c>
      <c r="B629" s="88" t="s">
        <v>752</v>
      </c>
      <c r="C629" s="89">
        <v>46151</v>
      </c>
      <c r="D629" s="88" t="s">
        <v>11767</v>
      </c>
      <c r="E629" s="89">
        <v>46150</v>
      </c>
      <c r="F629" s="88" t="s">
        <v>11836</v>
      </c>
      <c r="G629" s="88" t="s">
        <v>11905</v>
      </c>
      <c r="H629" s="90">
        <v>1052755</v>
      </c>
      <c r="I629" s="92">
        <v>0</v>
      </c>
      <c r="J629" s="90">
        <v>84220</v>
      </c>
      <c r="K629" s="90">
        <v>1136975</v>
      </c>
      <c r="L629" s="93" t="s">
        <v>11004</v>
      </c>
      <c r="M629" s="94"/>
      <c r="N629" s="93"/>
      <c r="O629" s="67">
        <f>IF(Table1[[#This Row],[Phân loại]]="Tồn đầu kỳ",Table1[[#This Row],[Tổng giá trị]],0)</f>
        <v>0</v>
      </c>
      <c r="P629" s="93">
        <f>IF(Table1[[#This Row],[Số còn phải thu ĐK]]&lt;&gt;0,0,IF(Table1[[#This Row],[Phân loại]]="Bán hàng",Table1[[#This Row],[Tổng giá trị]],-Table1[[#This Row],[Tổng giá trị]]))</f>
        <v>1136975</v>
      </c>
      <c r="Q629" s="67">
        <f t="shared" ref="Q629:Q630" si="401">IF(M629&lt;&gt;"",IF(O629&lt;&gt;0,O629,P629),0)</f>
        <v>0</v>
      </c>
      <c r="R629" s="93">
        <f>Table1[[#This Row],[Số còn phải thu ĐK]]+Table1[[#This Row],[Giá Trị HD sau CK]]-Table1[[#This Row],[Số tiền đã thu]]</f>
        <v>1136975</v>
      </c>
      <c r="S629" s="94">
        <f>IF(Table1[[#This Row],[Ngày hóa đơn]]&lt;&gt;"",Table1[[#This Row],[Ngày hóa đơn]],IF(Table1[[#This Row],[Ngày hạch toán]]&lt;&gt;"",Table1[[#This Row],[Ngày hạch toán]],""))</f>
        <v>46150</v>
      </c>
      <c r="T629" s="95"/>
      <c r="U629" s="94">
        <f>IF(Table1[[#This Row],[Ngày tính CN]]="","",S629+T629)</f>
        <v>46150</v>
      </c>
      <c r="V629" s="67">
        <f ca="1">IF(Table1[[#This Row],[Hạn thanh toán]]="","",IF((U629-NOW())&lt;0,0,(U629-NOW())))</f>
        <v>0</v>
      </c>
      <c r="W629" s="67"/>
      <c r="X629" s="67">
        <f t="shared" ref="X629:X630" ca="1" si="402">IF(OR(U629="",R629=0),"",IF((U629-NOW())&lt;0,-(U629-NOW()),0))</f>
        <v>78.588942824077094</v>
      </c>
      <c r="Y629" s="96" t="str">
        <f t="shared" ref="Y629:Y630" ca="1" si="403">IF(R629=0,"Đã thanh toán",IF(X629="","",IF(X629&lt;=0,"Chưa đến hạn thanh toán",IF(X629&lt;=30,"Nợ quá hạn 30 ngày",IF(X629&lt;=60,"Nợ quá hạn từ 30 ngày đến 60 ngày",IF(X629&lt;=90,"Nợ quá hạn từ 60 ngày đến 90 ngày",IF(X629&lt;=120,"Nợ quá hạn từ 90 ngày đến 120 ngày","Nợ quá hạn hơn 120 ngày có khả năng mất thanh toán")))))))</f>
        <v>Nợ quá hạn từ 60 ngày đến 90 ngày</v>
      </c>
      <c r="Z629" s="97">
        <f t="shared" ref="Z629:Z630" si="404">IF(S629="","",S629)</f>
        <v>46150</v>
      </c>
      <c r="AA629" s="97" t="str">
        <f t="shared" ref="AA629:AA630" si="405">IF(M629="","",M629)</f>
        <v/>
      </c>
      <c r="AB629" s="98"/>
      <c r="AC629" s="96"/>
      <c r="AD629" s="96" t="str">
        <f>VLOOKUP($A629,MA_KH!$A:$V,MA_KH!U$1,0)</f>
        <v>LOTTE</v>
      </c>
      <c r="AE629" s="96" t="str">
        <f>VLOOKUP($A629,MA_KH!$A:$V,MA_KH!V$1,0)</f>
        <v>CÔNG TY CỔ PHẦN TRUNG TÂM THƯƠNG MẠI LOTTE VIỆT NAM</v>
      </c>
      <c r="AF629" s="96" t="str">
        <f>VLOOKUP($A629,MA_KH!$A:$V,MA_KH!H$1,0)</f>
        <v>SG011</v>
      </c>
      <c r="AG629" s="96">
        <f>VALUE(Table1[[#This Row],[Số hóa đơn]])</f>
        <v>33005</v>
      </c>
      <c r="AH629" s="94">
        <f>_xlfn.XLOOKUP(Table1[[#This Row],[Column1]],CTTT_Lotte!R:R,CTTT_Lotte!O:O)</f>
        <v>46203</v>
      </c>
    </row>
    <row r="630" spans="1:34" ht="25.5" hidden="1" customHeight="1" x14ac:dyDescent="0.2">
      <c r="A630" s="65" t="s">
        <v>10299</v>
      </c>
      <c r="B630" s="65" t="s">
        <v>355</v>
      </c>
      <c r="C630" s="66">
        <v>46151</v>
      </c>
      <c r="D630" s="65" t="s">
        <v>11766</v>
      </c>
      <c r="E630" s="66">
        <v>46150</v>
      </c>
      <c r="F630" s="65" t="s">
        <v>11835</v>
      </c>
      <c r="G630" s="65" t="s">
        <v>11904</v>
      </c>
      <c r="H630" s="91">
        <v>1893150</v>
      </c>
      <c r="I630" s="92">
        <v>0</v>
      </c>
      <c r="J630" s="91">
        <v>151452</v>
      </c>
      <c r="K630" s="91">
        <v>2044602</v>
      </c>
      <c r="L630" s="93" t="s">
        <v>11004</v>
      </c>
      <c r="M630" s="94"/>
      <c r="N630" s="93"/>
      <c r="O630" s="67">
        <f>IF(Table1[[#This Row],[Phân loại]]="Tồn đầu kỳ",Table1[[#This Row],[Tổng giá trị]],0)</f>
        <v>0</v>
      </c>
      <c r="P630" s="93">
        <f>IF(Table1[[#This Row],[Số còn phải thu ĐK]]&lt;&gt;0,0,IF(Table1[[#This Row],[Phân loại]]="Bán hàng",Table1[[#This Row],[Tổng giá trị]],-Table1[[#This Row],[Tổng giá trị]]))</f>
        <v>2044602</v>
      </c>
      <c r="Q630" s="67">
        <f t="shared" si="401"/>
        <v>0</v>
      </c>
      <c r="R630" s="93">
        <f>Table1[[#This Row],[Số còn phải thu ĐK]]+Table1[[#This Row],[Giá Trị HD sau CK]]-Table1[[#This Row],[Số tiền đã thu]]</f>
        <v>2044602</v>
      </c>
      <c r="S630" s="94">
        <f>IF(Table1[[#This Row],[Ngày hóa đơn]]&lt;&gt;"",Table1[[#This Row],[Ngày hóa đơn]],IF(Table1[[#This Row],[Ngày hạch toán]]&lt;&gt;"",Table1[[#This Row],[Ngày hạch toán]],""))</f>
        <v>46150</v>
      </c>
      <c r="T630" s="95"/>
      <c r="U630" s="94">
        <f>IF(Table1[[#This Row],[Ngày tính CN]]="","",S630+T630)</f>
        <v>46150</v>
      </c>
      <c r="V630" s="67">
        <f ca="1">IF(Table1[[#This Row],[Hạn thanh toán]]="","",IF((U630-NOW())&lt;0,0,(U630-NOW())))</f>
        <v>0</v>
      </c>
      <c r="W630" s="67"/>
      <c r="X630" s="67">
        <f t="shared" ca="1" si="402"/>
        <v>78.588942824077094</v>
      </c>
      <c r="Y630" s="96" t="str">
        <f t="shared" ca="1" si="403"/>
        <v>Nợ quá hạn từ 60 ngày đến 90 ngày</v>
      </c>
      <c r="Z630" s="97">
        <f t="shared" si="404"/>
        <v>46150</v>
      </c>
      <c r="AA630" s="97" t="str">
        <f t="shared" si="405"/>
        <v/>
      </c>
      <c r="AB630" s="98"/>
      <c r="AC630" s="96"/>
      <c r="AD630" s="96" t="str">
        <f>VLOOKUP($A630,MA_KH!$A:$V,MA_KH!U$1,0)</f>
        <v>LOTTE</v>
      </c>
      <c r="AE630" s="96" t="str">
        <f>VLOOKUP($A630,MA_KH!$A:$V,MA_KH!V$1,0)</f>
        <v>CÔNG TY CỔ PHẦN TRUNG TÂM THƯƠNG MẠI LOTTE VIỆT NAM</v>
      </c>
      <c r="AF630" s="96" t="str">
        <f>VLOOKUP($A630,MA_KH!$A:$V,MA_KH!H$1,0)</f>
        <v>SG011</v>
      </c>
      <c r="AG630" s="96">
        <f>VALUE(Table1[[#This Row],[Số hóa đơn]])</f>
        <v>33006</v>
      </c>
      <c r="AH630" s="94">
        <f>_xlfn.XLOOKUP(Table1[[#This Row],[Column1]],CTTT_Lotte!R:R,CTTT_Lotte!O:O)</f>
        <v>46203</v>
      </c>
    </row>
    <row r="631" spans="1:34" ht="25.5" customHeight="1" x14ac:dyDescent="0.2">
      <c r="A631" s="65" t="s">
        <v>10293</v>
      </c>
      <c r="B631" s="65" t="s">
        <v>621</v>
      </c>
      <c r="C631" s="66">
        <v>46153</v>
      </c>
      <c r="D631" s="65" t="s">
        <v>15481</v>
      </c>
      <c r="E631" s="66"/>
      <c r="F631" s="65" t="s">
        <v>284</v>
      </c>
      <c r="G631" s="65" t="s">
        <v>15482</v>
      </c>
      <c r="H631" s="91">
        <v>41495053</v>
      </c>
      <c r="I631" s="92">
        <v>0</v>
      </c>
      <c r="J631" s="91">
        <v>0</v>
      </c>
      <c r="K631" s="91">
        <v>41495053</v>
      </c>
      <c r="L631" s="93" t="s">
        <v>11005</v>
      </c>
      <c r="M631" s="94"/>
      <c r="N631" s="93"/>
      <c r="O631" s="67">
        <f>IF(Table1[[#This Row],[Phân loại]]="Tồn đầu kỳ",Table1[[#This Row],[Tổng giá trị]],0)</f>
        <v>0</v>
      </c>
      <c r="P631" s="93">
        <f>IF(Table1[[#This Row],[Số còn phải thu ĐK]]&lt;&gt;0,0,IF(Table1[[#This Row],[Phân loại]]="Bán hàng",Table1[[#This Row],[Tổng giá trị]],-Table1[[#This Row],[Tổng giá trị]]))</f>
        <v>-41495053</v>
      </c>
      <c r="Q631" s="67">
        <f t="shared" ref="Q631" si="406">IF(M631&lt;&gt;"",IF(O631&lt;&gt;0,O631,P631),0)</f>
        <v>0</v>
      </c>
      <c r="R631" s="93">
        <f>Table1[[#This Row],[Số còn phải thu ĐK]]+Table1[[#This Row],[Giá Trị HD sau CK]]-Table1[[#This Row],[Số tiền đã thu]]</f>
        <v>-41495053</v>
      </c>
      <c r="S631" s="94">
        <f>IF(Table1[[#This Row],[Ngày hóa đơn]]&lt;&gt;"",Table1[[#This Row],[Ngày hóa đơn]],IF(Table1[[#This Row],[Ngày hạch toán]]&lt;&gt;"",Table1[[#This Row],[Ngày hạch toán]],""))</f>
        <v>46153</v>
      </c>
      <c r="T631" s="95"/>
      <c r="U631" s="94">
        <f>IF(Table1[[#This Row],[Ngày tính CN]]="","",S631+T631)</f>
        <v>46153</v>
      </c>
      <c r="V631" s="67">
        <f ca="1">IF(Table1[[#This Row],[Hạn thanh toán]]="","",IF((U631-NOW())&lt;0,0,(U631-NOW())))</f>
        <v>0</v>
      </c>
      <c r="W631" s="67"/>
      <c r="X631" s="67">
        <f t="shared" ref="X631" ca="1" si="407">IF(OR(U631="",R631=0),"",IF((U631-NOW())&lt;0,-(U631-NOW()),0))</f>
        <v>75.588942824077094</v>
      </c>
      <c r="Y631" s="96" t="str">
        <f t="shared" ref="Y631" ca="1" si="408">IF(R631=0,"Đã thanh toán",IF(X631="","",IF(X631&lt;=0,"Chưa đến hạn thanh toán",IF(X631&lt;=30,"Nợ quá hạn 30 ngày",IF(X631&lt;=60,"Nợ quá hạn từ 30 ngày đến 60 ngày",IF(X631&lt;=90,"Nợ quá hạn từ 60 ngày đến 90 ngày",IF(X631&lt;=120,"Nợ quá hạn từ 90 ngày đến 120 ngày","Nợ quá hạn hơn 120 ngày có khả năng mất thanh toán")))))))</f>
        <v>Nợ quá hạn từ 60 ngày đến 90 ngày</v>
      </c>
      <c r="Z631" s="97">
        <f t="shared" ref="Z631" si="409">IF(S631="","",S631)</f>
        <v>46153</v>
      </c>
      <c r="AA631" s="97" t="str">
        <f t="shared" ref="AA631" si="410">IF(M631="","",M631)</f>
        <v/>
      </c>
      <c r="AB631" s="98"/>
      <c r="AC631" s="96"/>
      <c r="AD631" s="96" t="str">
        <f>VLOOKUP($A631,MA_KH!$A:$V,MA_KH!U$1,0)</f>
        <v>LOTTE</v>
      </c>
      <c r="AE631" s="96" t="str">
        <f>VLOOKUP($A631,MA_KH!$A:$V,MA_KH!V$1,0)</f>
        <v>CÔNG TY CỔ PHẦN TRUNG TÂM THƯƠNG MẠI LOTTE VIỆT NAM</v>
      </c>
      <c r="AF631" s="96" t="str">
        <f>VLOOKUP($A631,MA_KH!$A:$V,MA_KH!H$1,0)</f>
        <v>SG009</v>
      </c>
      <c r="AG631" s="96" t="e">
        <f>VALUE(Table1[[#This Row],[Số hóa đơn]])</f>
        <v>#VALUE!</v>
      </c>
      <c r="AH631" s="94" t="e">
        <f>_xlfn.XLOOKUP(Table1[[#This Row],[Column1]],CTTT_Lotte!R:R,CTTT_Lotte!O:O)</f>
        <v>#VALUE!</v>
      </c>
    </row>
    <row r="632" spans="1:34" ht="25.5" hidden="1" customHeight="1" x14ac:dyDescent="0.2">
      <c r="A632" s="65" t="s">
        <v>10293</v>
      </c>
      <c r="B632" s="65" t="s">
        <v>621</v>
      </c>
      <c r="C632" s="66">
        <v>46153</v>
      </c>
      <c r="D632" s="65" t="s">
        <v>11765</v>
      </c>
      <c r="E632" s="66">
        <v>46153</v>
      </c>
      <c r="F632" s="65" t="s">
        <v>11834</v>
      </c>
      <c r="G632" s="65" t="s">
        <v>11903</v>
      </c>
      <c r="H632" s="91">
        <v>1220680</v>
      </c>
      <c r="I632" s="92">
        <v>0</v>
      </c>
      <c r="J632" s="91">
        <v>97654</v>
      </c>
      <c r="K632" s="91">
        <v>1318334</v>
      </c>
      <c r="L632" s="93" t="s">
        <v>11004</v>
      </c>
      <c r="M632" s="94"/>
      <c r="N632" s="93"/>
      <c r="O632" s="67">
        <f>IF(Table1[[#This Row],[Phân loại]]="Tồn đầu kỳ",Table1[[#This Row],[Tổng giá trị]],0)</f>
        <v>0</v>
      </c>
      <c r="P632" s="93">
        <f>IF(Table1[[#This Row],[Số còn phải thu ĐK]]&lt;&gt;0,0,IF(Table1[[#This Row],[Phân loại]]="Bán hàng",Table1[[#This Row],[Tổng giá trị]],-Table1[[#This Row],[Tổng giá trị]]))</f>
        <v>1318334</v>
      </c>
      <c r="Q632" s="67">
        <f t="shared" ref="Q632" si="411">IF(M632&lt;&gt;"",IF(O632&lt;&gt;0,O632,P632),0)</f>
        <v>0</v>
      </c>
      <c r="R632" s="93">
        <f>Table1[[#This Row],[Số còn phải thu ĐK]]+Table1[[#This Row],[Giá Trị HD sau CK]]-Table1[[#This Row],[Số tiền đã thu]]</f>
        <v>1318334</v>
      </c>
      <c r="S632" s="94">
        <f>IF(Table1[[#This Row],[Ngày hóa đơn]]&lt;&gt;"",Table1[[#This Row],[Ngày hóa đơn]],IF(Table1[[#This Row],[Ngày hạch toán]]&lt;&gt;"",Table1[[#This Row],[Ngày hạch toán]],""))</f>
        <v>46153</v>
      </c>
      <c r="T632" s="95"/>
      <c r="U632" s="94">
        <f>IF(Table1[[#This Row],[Ngày tính CN]]="","",S632+T632)</f>
        <v>46153</v>
      </c>
      <c r="V632" s="67">
        <f ca="1">IF(Table1[[#This Row],[Hạn thanh toán]]="","",IF((U632-NOW())&lt;0,0,(U632-NOW())))</f>
        <v>0</v>
      </c>
      <c r="W632" s="67"/>
      <c r="X632" s="67">
        <f t="shared" ref="X632" ca="1" si="412">IF(OR(U632="",R632=0),"",IF((U632-NOW())&lt;0,-(U632-NOW()),0))</f>
        <v>75.588942824077094</v>
      </c>
      <c r="Y632" s="96" t="str">
        <f t="shared" ref="Y632" ca="1" si="413">IF(R632=0,"Đã thanh toán",IF(X632="","",IF(X632&lt;=0,"Chưa đến hạn thanh toán",IF(X632&lt;=30,"Nợ quá hạn 30 ngày",IF(X632&lt;=60,"Nợ quá hạn từ 30 ngày đến 60 ngày",IF(X632&lt;=90,"Nợ quá hạn từ 60 ngày đến 90 ngày",IF(X632&lt;=120,"Nợ quá hạn từ 90 ngày đến 120 ngày","Nợ quá hạn hơn 120 ngày có khả năng mất thanh toán")))))))</f>
        <v>Nợ quá hạn từ 60 ngày đến 90 ngày</v>
      </c>
      <c r="Z632" s="97">
        <f t="shared" ref="Z632" si="414">IF(S632="","",S632)</f>
        <v>46153</v>
      </c>
      <c r="AA632" s="97" t="str">
        <f t="shared" ref="AA632" si="415">IF(M632="","",M632)</f>
        <v/>
      </c>
      <c r="AB632" s="98"/>
      <c r="AC632" s="96"/>
      <c r="AD632" s="96" t="str">
        <f>VLOOKUP($A632,MA_KH!$A:$V,MA_KH!U$1,0)</f>
        <v>LOTTE</v>
      </c>
      <c r="AE632" s="96" t="str">
        <f>VLOOKUP($A632,MA_KH!$A:$V,MA_KH!V$1,0)</f>
        <v>CÔNG TY CỔ PHẦN TRUNG TÂM THƯƠNG MẠI LOTTE VIỆT NAM</v>
      </c>
      <c r="AF632" s="96" t="str">
        <f>VLOOKUP($A632,MA_KH!$A:$V,MA_KH!H$1,0)</f>
        <v>SG009</v>
      </c>
      <c r="AG632" s="96">
        <f>VALUE(Table1[[#This Row],[Số hóa đơn]])</f>
        <v>33076</v>
      </c>
      <c r="AH632" s="94">
        <f>_xlfn.XLOOKUP(Table1[[#This Row],[Column1]],CTTT_Lotte!R:R,CTTT_Lotte!O:O)</f>
        <v>46203</v>
      </c>
    </row>
    <row r="633" spans="1:34" ht="25.5" hidden="1" customHeight="1" x14ac:dyDescent="0.2">
      <c r="A633" s="65" t="s">
        <v>10295</v>
      </c>
      <c r="B633" s="65" t="s">
        <v>560</v>
      </c>
      <c r="C633" s="66">
        <v>46153</v>
      </c>
      <c r="D633" s="65" t="s">
        <v>11764</v>
      </c>
      <c r="E633" s="66">
        <v>46153</v>
      </c>
      <c r="F633" s="65" t="s">
        <v>11833</v>
      </c>
      <c r="G633" s="65" t="s">
        <v>11902</v>
      </c>
      <c r="H633" s="91">
        <v>2105510</v>
      </c>
      <c r="I633" s="92">
        <v>0</v>
      </c>
      <c r="J633" s="91">
        <v>168441</v>
      </c>
      <c r="K633" s="91">
        <v>2273951</v>
      </c>
      <c r="L633" s="93" t="s">
        <v>11004</v>
      </c>
      <c r="M633" s="94"/>
      <c r="N633" s="93"/>
      <c r="O633" s="67">
        <f>IF(Table1[[#This Row],[Phân loại]]="Tồn đầu kỳ",Table1[[#This Row],[Tổng giá trị]],0)</f>
        <v>0</v>
      </c>
      <c r="P633" s="93">
        <f>IF(Table1[[#This Row],[Số còn phải thu ĐK]]&lt;&gt;0,0,IF(Table1[[#This Row],[Phân loại]]="Bán hàng",Table1[[#This Row],[Tổng giá trị]],-Table1[[#This Row],[Tổng giá trị]]))</f>
        <v>2273951</v>
      </c>
      <c r="Q633" s="67">
        <f>IF(M633&lt;&gt;"",IF(O633&lt;&gt;0,O633,P633),0)</f>
        <v>0</v>
      </c>
      <c r="R633" s="93">
        <f>Table1[[#This Row],[Số còn phải thu ĐK]]+Table1[[#This Row],[Giá Trị HD sau CK]]-Table1[[#This Row],[Số tiền đã thu]]</f>
        <v>2273951</v>
      </c>
      <c r="S633" s="94">
        <f>IF(Table1[[#This Row],[Ngày hóa đơn]]&lt;&gt;"",Table1[[#This Row],[Ngày hóa đơn]],IF(Table1[[#This Row],[Ngày hạch toán]]&lt;&gt;"",Table1[[#This Row],[Ngày hạch toán]],""))</f>
        <v>46153</v>
      </c>
      <c r="T633" s="95"/>
      <c r="U633" s="94">
        <f>IF(Table1[[#This Row],[Ngày tính CN]]="","",S633+T633)</f>
        <v>46153</v>
      </c>
      <c r="V633" s="67">
        <f ca="1">IF(Table1[[#This Row],[Hạn thanh toán]]="","",IF((U633-NOW())&lt;0,0,(U633-NOW())))</f>
        <v>0</v>
      </c>
      <c r="W633" s="67"/>
      <c r="X633" s="67">
        <f ca="1">IF(OR(U633="",R633=0),"",IF((U633-NOW())&lt;0,-(U633-NOW()),0))</f>
        <v>75.588942476853845</v>
      </c>
      <c r="Y633" s="96" t="str">
        <f ca="1">IF(R633=0,"Đã thanh toán",IF(X633="","",IF(X633&lt;=0,"Chưa đến hạn thanh toán",IF(X633&lt;=30,"Nợ quá hạn 30 ngày",IF(X633&lt;=60,"Nợ quá hạn từ 30 ngày đến 60 ngày",IF(X633&lt;=90,"Nợ quá hạn từ 60 ngày đến 90 ngày",IF(X633&lt;=120,"Nợ quá hạn từ 90 ngày đến 120 ngày","Nợ quá hạn hơn 120 ngày có khả năng mất thanh toán")))))))</f>
        <v>Nợ quá hạn từ 60 ngày đến 90 ngày</v>
      </c>
      <c r="Z633" s="97">
        <f>IF(S633="","",S633)</f>
        <v>46153</v>
      </c>
      <c r="AA633" s="97" t="str">
        <f>IF(M633="","",M633)</f>
        <v/>
      </c>
      <c r="AB633" s="98"/>
      <c r="AC633" s="96"/>
      <c r="AD633" s="96" t="str">
        <f>VLOOKUP($A633,MA_KH!$A:$V,MA_KH!U$1,0)</f>
        <v>LOTTE</v>
      </c>
      <c r="AE633" s="96" t="str">
        <f>VLOOKUP($A633,MA_KH!$A:$V,MA_KH!V$1,0)</f>
        <v>CÔNG TY CỔ PHẦN TRUNG TÂM THƯƠNG MẠI LOTTE VIỆT NAM</v>
      </c>
      <c r="AF633" s="96" t="str">
        <f>VLOOKUP($A633,MA_KH!$A:$V,MA_KH!H$1,0)</f>
        <v>HN008</v>
      </c>
      <c r="AG633" s="96">
        <f>VALUE(Table1[[#This Row],[Số hóa đơn]])</f>
        <v>33089</v>
      </c>
      <c r="AH633" s="94">
        <f>_xlfn.XLOOKUP(Table1[[#This Row],[Column1]],CTTT_Lotte!R:R,CTTT_Lotte!O:O)</f>
        <v>46203</v>
      </c>
    </row>
    <row r="634" spans="1:34" ht="25.5" customHeight="1" x14ac:dyDescent="0.2">
      <c r="A634" s="88" t="s">
        <v>10300</v>
      </c>
      <c r="B634" s="88" t="s">
        <v>610</v>
      </c>
      <c r="C634" s="89">
        <v>46153</v>
      </c>
      <c r="D634" s="88" t="s">
        <v>11924</v>
      </c>
      <c r="E634" s="89">
        <v>46153</v>
      </c>
      <c r="F634" s="88" t="s">
        <v>11941</v>
      </c>
      <c r="G634" s="88" t="s">
        <v>10867</v>
      </c>
      <c r="H634" s="90">
        <v>166944</v>
      </c>
      <c r="I634" s="92">
        <v>0</v>
      </c>
      <c r="J634" s="90">
        <v>16694</v>
      </c>
      <c r="K634" s="90">
        <v>183638</v>
      </c>
      <c r="L634" s="93" t="s">
        <v>11005</v>
      </c>
      <c r="M634" s="94"/>
      <c r="N634" s="93"/>
      <c r="O634" s="67">
        <f>IF(Table1[[#This Row],[Phân loại]]="Tồn đầu kỳ",Table1[[#This Row],[Tổng giá trị]],0)</f>
        <v>0</v>
      </c>
      <c r="P634" s="93">
        <f>IF(Table1[[#This Row],[Số còn phải thu ĐK]]&lt;&gt;0,0,IF(Table1[[#This Row],[Phân loại]]="Bán hàng",Table1[[#This Row],[Tổng giá trị]],-Table1[[#This Row],[Tổng giá trị]]))</f>
        <v>-183638</v>
      </c>
      <c r="Q634" s="67">
        <f t="shared" ref="Q634:Q640" si="416">IF(M634&lt;&gt;"",IF(O634&lt;&gt;0,O634,P634),0)</f>
        <v>0</v>
      </c>
      <c r="R634" s="93">
        <f>Table1[[#This Row],[Số còn phải thu ĐK]]+Table1[[#This Row],[Giá Trị HD sau CK]]-Table1[[#This Row],[Số tiền đã thu]]</f>
        <v>-183638</v>
      </c>
      <c r="S634" s="94">
        <f>IF(Table1[[#This Row],[Ngày hóa đơn]]&lt;&gt;"",Table1[[#This Row],[Ngày hóa đơn]],IF(Table1[[#This Row],[Ngày hạch toán]]&lt;&gt;"",Table1[[#This Row],[Ngày hạch toán]],""))</f>
        <v>46153</v>
      </c>
      <c r="T634" s="95"/>
      <c r="U634" s="94">
        <f>IF(Table1[[#This Row],[Ngày tính CN]]="","",S634+T634)</f>
        <v>46153</v>
      </c>
      <c r="V634" s="67">
        <f ca="1">IF(Table1[[#This Row],[Hạn thanh toán]]="","",IF((U634-NOW())&lt;0,0,(U634-NOW())))</f>
        <v>0</v>
      </c>
      <c r="W634" s="67"/>
      <c r="X634" s="67">
        <f t="shared" ref="X634:X640" ca="1" si="417">IF(OR(U634="",R634=0),"",IF((U634-NOW())&lt;0,-(U634-NOW()),0))</f>
        <v>75.588942476853845</v>
      </c>
      <c r="Y634" s="96" t="str">
        <f t="shared" ref="Y634:Y640" ca="1" si="418">IF(R634=0,"Đã thanh toán",IF(X634="","",IF(X634&lt;=0,"Chưa đến hạn thanh toán",IF(X634&lt;=30,"Nợ quá hạn 30 ngày",IF(X634&lt;=60,"Nợ quá hạn từ 30 ngày đến 60 ngày",IF(X634&lt;=90,"Nợ quá hạn từ 60 ngày đến 90 ngày",IF(X634&lt;=120,"Nợ quá hạn từ 90 ngày đến 120 ngày","Nợ quá hạn hơn 120 ngày có khả năng mất thanh toán")))))))</f>
        <v>Nợ quá hạn từ 60 ngày đến 90 ngày</v>
      </c>
      <c r="Z634" s="97">
        <f t="shared" ref="Z634:Z640" si="419">IF(S634="","",S634)</f>
        <v>46153</v>
      </c>
      <c r="AA634" s="97" t="str">
        <f t="shared" ref="AA634:AA640" si="420">IF(M634="","",M634)</f>
        <v/>
      </c>
      <c r="AB634" s="98"/>
      <c r="AC634" s="96"/>
      <c r="AD634" s="96" t="str">
        <f>VLOOKUP($A634,MA_KH!$A:$V,MA_KH!U$1,0)</f>
        <v>LOTTE</v>
      </c>
      <c r="AE634" s="96" t="str">
        <f>VLOOKUP($A634,MA_KH!$A:$V,MA_KH!V$1,0)</f>
        <v>CÔNG TY CỔ PHẦN TRUNG TÂM THƯƠNG MẠI LOTTE VIỆT NAM</v>
      </c>
      <c r="AF634" s="96" t="str">
        <f>VLOOKUP($A634,MA_KH!$A:$V,MA_KH!H$1,0)</f>
        <v>SG011</v>
      </c>
      <c r="AG634" s="96">
        <f>VALUE(Table1[[#This Row],[Số hóa đơn]])</f>
        <v>3823</v>
      </c>
      <c r="AH634" s="94" t="e">
        <f>_xlfn.XLOOKUP(Table1[[#This Row],[Column1]],CTTT_Lotte!R:R,CTTT_Lotte!O:O)</f>
        <v>#N/A</v>
      </c>
    </row>
    <row r="635" spans="1:34" ht="25.5" customHeight="1" x14ac:dyDescent="0.2">
      <c r="A635" s="88" t="s">
        <v>10300</v>
      </c>
      <c r="B635" s="88" t="s">
        <v>610</v>
      </c>
      <c r="C635" s="89">
        <v>46153</v>
      </c>
      <c r="D635" s="88" t="s">
        <v>11924</v>
      </c>
      <c r="E635" s="89">
        <v>46153</v>
      </c>
      <c r="F635" s="88" t="s">
        <v>11942</v>
      </c>
      <c r="G635" s="88" t="s">
        <v>10868</v>
      </c>
      <c r="H635" s="90">
        <v>556480</v>
      </c>
      <c r="I635" s="92">
        <v>0</v>
      </c>
      <c r="J635" s="90">
        <v>44518</v>
      </c>
      <c r="K635" s="90">
        <v>600998</v>
      </c>
      <c r="L635" s="93" t="s">
        <v>11005</v>
      </c>
      <c r="M635" s="94"/>
      <c r="N635" s="93"/>
      <c r="O635" s="67">
        <f>IF(Table1[[#This Row],[Phân loại]]="Tồn đầu kỳ",Table1[[#This Row],[Tổng giá trị]],0)</f>
        <v>0</v>
      </c>
      <c r="P635" s="93">
        <f>IF(Table1[[#This Row],[Số còn phải thu ĐK]]&lt;&gt;0,0,IF(Table1[[#This Row],[Phân loại]]="Bán hàng",Table1[[#This Row],[Tổng giá trị]],-Table1[[#This Row],[Tổng giá trị]]))</f>
        <v>-600998</v>
      </c>
      <c r="Q635" s="67">
        <f t="shared" si="416"/>
        <v>0</v>
      </c>
      <c r="R635" s="93">
        <f>Table1[[#This Row],[Số còn phải thu ĐK]]+Table1[[#This Row],[Giá Trị HD sau CK]]-Table1[[#This Row],[Số tiền đã thu]]</f>
        <v>-600998</v>
      </c>
      <c r="S635" s="94">
        <f>IF(Table1[[#This Row],[Ngày hóa đơn]]&lt;&gt;"",Table1[[#This Row],[Ngày hóa đơn]],IF(Table1[[#This Row],[Ngày hạch toán]]&lt;&gt;"",Table1[[#This Row],[Ngày hạch toán]],""))</f>
        <v>46153</v>
      </c>
      <c r="T635" s="95"/>
      <c r="U635" s="94">
        <f>IF(Table1[[#This Row],[Ngày tính CN]]="","",S635+T635)</f>
        <v>46153</v>
      </c>
      <c r="V635" s="67">
        <f ca="1">IF(Table1[[#This Row],[Hạn thanh toán]]="","",IF((U635-NOW())&lt;0,0,(U635-NOW())))</f>
        <v>0</v>
      </c>
      <c r="W635" s="67"/>
      <c r="X635" s="67">
        <f t="shared" ca="1" si="417"/>
        <v>75.588942361107911</v>
      </c>
      <c r="Y635" s="96" t="str">
        <f t="shared" ca="1" si="418"/>
        <v>Nợ quá hạn từ 60 ngày đến 90 ngày</v>
      </c>
      <c r="Z635" s="97">
        <f t="shared" si="419"/>
        <v>46153</v>
      </c>
      <c r="AA635" s="97" t="str">
        <f t="shared" si="420"/>
        <v/>
      </c>
      <c r="AB635" s="98"/>
      <c r="AC635" s="96"/>
      <c r="AD635" s="96" t="str">
        <f>VLOOKUP($A635,MA_KH!$A:$V,MA_KH!U$1,0)</f>
        <v>LOTTE</v>
      </c>
      <c r="AE635" s="96" t="str">
        <f>VLOOKUP($A635,MA_KH!$A:$V,MA_KH!V$1,0)</f>
        <v>CÔNG TY CỔ PHẦN TRUNG TÂM THƯƠNG MẠI LOTTE VIỆT NAM</v>
      </c>
      <c r="AF635" s="96" t="str">
        <f>VLOOKUP($A635,MA_KH!$A:$V,MA_KH!H$1,0)</f>
        <v>SG011</v>
      </c>
      <c r="AG635" s="96">
        <f>VALUE(Table1[[#This Row],[Số hóa đơn]])</f>
        <v>4059</v>
      </c>
      <c r="AH635" s="94" t="e">
        <f>_xlfn.XLOOKUP(Table1[[#This Row],[Column1]],CTTT_Lotte!R:R,CTTT_Lotte!O:O)</f>
        <v>#N/A</v>
      </c>
    </row>
    <row r="636" spans="1:34" ht="25.5" customHeight="1" x14ac:dyDescent="0.2">
      <c r="A636" s="88" t="s">
        <v>10293</v>
      </c>
      <c r="B636" s="88" t="s">
        <v>621</v>
      </c>
      <c r="C636" s="89">
        <v>46153</v>
      </c>
      <c r="D636" s="88" t="s">
        <v>11926</v>
      </c>
      <c r="E636" s="89">
        <v>46153</v>
      </c>
      <c r="F636" s="88" t="s">
        <v>11944</v>
      </c>
      <c r="G636" s="88" t="s">
        <v>11969</v>
      </c>
      <c r="H636" s="90">
        <v>359138</v>
      </c>
      <c r="I636" s="92">
        <v>0</v>
      </c>
      <c r="J636" s="90">
        <v>35914</v>
      </c>
      <c r="K636" s="90">
        <v>395052</v>
      </c>
      <c r="L636" s="93" t="s">
        <v>11005</v>
      </c>
      <c r="M636" s="94"/>
      <c r="N636" s="93"/>
      <c r="O636" s="67">
        <f>IF(Table1[[#This Row],[Phân loại]]="Tồn đầu kỳ",Table1[[#This Row],[Tổng giá trị]],0)</f>
        <v>0</v>
      </c>
      <c r="P636" s="93">
        <f>IF(Table1[[#This Row],[Số còn phải thu ĐK]]&lt;&gt;0,0,IF(Table1[[#This Row],[Phân loại]]="Bán hàng",Table1[[#This Row],[Tổng giá trị]],-Table1[[#This Row],[Tổng giá trị]]))</f>
        <v>-395052</v>
      </c>
      <c r="Q636" s="67">
        <f t="shared" si="416"/>
        <v>0</v>
      </c>
      <c r="R636" s="93">
        <f>Table1[[#This Row],[Số còn phải thu ĐK]]+Table1[[#This Row],[Giá Trị HD sau CK]]-Table1[[#This Row],[Số tiền đã thu]]</f>
        <v>-395052</v>
      </c>
      <c r="S636" s="94">
        <f>IF(Table1[[#This Row],[Ngày hóa đơn]]&lt;&gt;"",Table1[[#This Row],[Ngày hóa đơn]],IF(Table1[[#This Row],[Ngày hạch toán]]&lt;&gt;"",Table1[[#This Row],[Ngày hạch toán]],""))</f>
        <v>46153</v>
      </c>
      <c r="T636" s="95"/>
      <c r="U636" s="94">
        <f>IF(Table1[[#This Row],[Ngày tính CN]]="","",S636+T636)</f>
        <v>46153</v>
      </c>
      <c r="V636" s="67">
        <f ca="1">IF(Table1[[#This Row],[Hạn thanh toán]]="","",IF((U636-NOW())&lt;0,0,(U636-NOW())))</f>
        <v>0</v>
      </c>
      <c r="W636" s="67"/>
      <c r="X636" s="67">
        <f t="shared" ca="1" si="417"/>
        <v>75.588942476853845</v>
      </c>
      <c r="Y636" s="96" t="str">
        <f t="shared" ca="1" si="418"/>
        <v>Nợ quá hạn từ 60 ngày đến 90 ngày</v>
      </c>
      <c r="Z636" s="97">
        <f t="shared" si="419"/>
        <v>46153</v>
      </c>
      <c r="AA636" s="97" t="str">
        <f t="shared" si="420"/>
        <v/>
      </c>
      <c r="AB636" s="98"/>
      <c r="AC636" s="96"/>
      <c r="AD636" s="96" t="str">
        <f>VLOOKUP($A636,MA_KH!$A:$V,MA_KH!U$1,0)</f>
        <v>LOTTE</v>
      </c>
      <c r="AE636" s="96" t="str">
        <f>VLOOKUP($A636,MA_KH!$A:$V,MA_KH!V$1,0)</f>
        <v>CÔNG TY CỔ PHẦN TRUNG TÂM THƯƠNG MẠI LOTTE VIỆT NAM</v>
      </c>
      <c r="AF636" s="96" t="str">
        <f>VLOOKUP($A636,MA_KH!$A:$V,MA_KH!H$1,0)</f>
        <v>SG009</v>
      </c>
      <c r="AG636" s="96">
        <f>VALUE(Table1[[#This Row],[Số hóa đơn]])</f>
        <v>5551</v>
      </c>
      <c r="AH636" s="94" t="e">
        <f>_xlfn.XLOOKUP(Table1[[#This Row],[Column1]],CTTT_Lotte!R:R,CTTT_Lotte!O:O)</f>
        <v>#N/A</v>
      </c>
    </row>
    <row r="637" spans="1:34" ht="25.5" customHeight="1" x14ac:dyDescent="0.2">
      <c r="A637" s="88" t="s">
        <v>10293</v>
      </c>
      <c r="B637" s="88" t="s">
        <v>621</v>
      </c>
      <c r="C637" s="89">
        <v>46153</v>
      </c>
      <c r="D637" s="88" t="s">
        <v>11926</v>
      </c>
      <c r="E637" s="89">
        <v>46156</v>
      </c>
      <c r="F637" s="88" t="s">
        <v>11957</v>
      </c>
      <c r="G637" s="88" t="s">
        <v>11970</v>
      </c>
      <c r="H637" s="90">
        <v>1197126</v>
      </c>
      <c r="I637" s="92">
        <v>0</v>
      </c>
      <c r="J637" s="90">
        <v>95770</v>
      </c>
      <c r="K637" s="90">
        <v>1292896</v>
      </c>
      <c r="L637" s="93" t="s">
        <v>11005</v>
      </c>
      <c r="M637" s="94"/>
      <c r="N637" s="93"/>
      <c r="O637" s="67">
        <f>IF(Table1[[#This Row],[Phân loại]]="Tồn đầu kỳ",Table1[[#This Row],[Tổng giá trị]],0)</f>
        <v>0</v>
      </c>
      <c r="P637" s="93">
        <f>IF(Table1[[#This Row],[Số còn phải thu ĐK]]&lt;&gt;0,0,IF(Table1[[#This Row],[Phân loại]]="Bán hàng",Table1[[#This Row],[Tổng giá trị]],-Table1[[#This Row],[Tổng giá trị]]))</f>
        <v>-1292896</v>
      </c>
      <c r="Q637" s="67">
        <f t="shared" si="416"/>
        <v>0</v>
      </c>
      <c r="R637" s="93">
        <f>Table1[[#This Row],[Số còn phải thu ĐK]]+Table1[[#This Row],[Giá Trị HD sau CK]]-Table1[[#This Row],[Số tiền đã thu]]</f>
        <v>-1292896</v>
      </c>
      <c r="S637" s="94">
        <f>IF(Table1[[#This Row],[Ngày hóa đơn]]&lt;&gt;"",Table1[[#This Row],[Ngày hóa đơn]],IF(Table1[[#This Row],[Ngày hạch toán]]&lt;&gt;"",Table1[[#This Row],[Ngày hạch toán]],""))</f>
        <v>46156</v>
      </c>
      <c r="T637" s="95"/>
      <c r="U637" s="94">
        <f>IF(Table1[[#This Row],[Ngày tính CN]]="","",S637+T637)</f>
        <v>46156</v>
      </c>
      <c r="V637" s="67">
        <f ca="1">IF(Table1[[#This Row],[Hạn thanh toán]]="","",IF((U637-NOW())&lt;0,0,(U637-NOW())))</f>
        <v>0</v>
      </c>
      <c r="W637" s="67"/>
      <c r="X637" s="67">
        <f t="shared" ca="1" si="417"/>
        <v>72.588942476853845</v>
      </c>
      <c r="Y637" s="96" t="str">
        <f t="shared" ca="1" si="418"/>
        <v>Nợ quá hạn từ 60 ngày đến 90 ngày</v>
      </c>
      <c r="Z637" s="97">
        <f t="shared" si="419"/>
        <v>46156</v>
      </c>
      <c r="AA637" s="97" t="str">
        <f t="shared" si="420"/>
        <v/>
      </c>
      <c r="AB637" s="98"/>
      <c r="AC637" s="96"/>
      <c r="AD637" s="96" t="str">
        <f>VLOOKUP($A637,MA_KH!$A:$V,MA_KH!U$1,0)</f>
        <v>LOTTE</v>
      </c>
      <c r="AE637" s="96" t="str">
        <f>VLOOKUP($A637,MA_KH!$A:$V,MA_KH!V$1,0)</f>
        <v>CÔNG TY CỔ PHẦN TRUNG TÂM THƯƠNG MẠI LOTTE VIỆT NAM</v>
      </c>
      <c r="AF637" s="96" t="str">
        <f>VLOOKUP($A637,MA_KH!$A:$V,MA_KH!H$1,0)</f>
        <v>SG009</v>
      </c>
      <c r="AG637" s="96">
        <f>VALUE(Table1[[#This Row],[Số hóa đơn]])</f>
        <v>5889</v>
      </c>
      <c r="AH637" s="94" t="e">
        <f>_xlfn.XLOOKUP(Table1[[#This Row],[Column1]],CTTT_Lotte!R:R,CTTT_Lotte!O:O)</f>
        <v>#N/A</v>
      </c>
    </row>
    <row r="638" spans="1:34" ht="25.5" customHeight="1" x14ac:dyDescent="0.2">
      <c r="A638" s="88" t="s">
        <v>10299</v>
      </c>
      <c r="B638" s="88" t="s">
        <v>355</v>
      </c>
      <c r="C638" s="89">
        <v>46153</v>
      </c>
      <c r="D638" s="88" t="s">
        <v>11923</v>
      </c>
      <c r="E638" s="89">
        <v>46153</v>
      </c>
      <c r="F638" s="88" t="s">
        <v>11940</v>
      </c>
      <c r="G638" s="88" t="s">
        <v>11969</v>
      </c>
      <c r="H638" s="90">
        <v>17492</v>
      </c>
      <c r="I638" s="92">
        <v>0</v>
      </c>
      <c r="J638" s="90">
        <v>1749</v>
      </c>
      <c r="K638" s="90">
        <v>19241</v>
      </c>
      <c r="L638" s="93" t="s">
        <v>11005</v>
      </c>
      <c r="M638" s="94"/>
      <c r="N638" s="93"/>
      <c r="O638" s="67">
        <f>IF(Table1[[#This Row],[Phân loại]]="Tồn đầu kỳ",Table1[[#This Row],[Tổng giá trị]],0)</f>
        <v>0</v>
      </c>
      <c r="P638" s="93">
        <f>IF(Table1[[#This Row],[Số còn phải thu ĐK]]&lt;&gt;0,0,IF(Table1[[#This Row],[Phân loại]]="Bán hàng",Table1[[#This Row],[Tổng giá trị]],-Table1[[#This Row],[Tổng giá trị]]))</f>
        <v>-19241</v>
      </c>
      <c r="Q638" s="67">
        <f t="shared" si="416"/>
        <v>0</v>
      </c>
      <c r="R638" s="93">
        <f>Table1[[#This Row],[Số còn phải thu ĐK]]+Table1[[#This Row],[Giá Trị HD sau CK]]-Table1[[#This Row],[Số tiền đã thu]]</f>
        <v>-19241</v>
      </c>
      <c r="S638" s="94">
        <f>IF(Table1[[#This Row],[Ngày hóa đơn]]&lt;&gt;"",Table1[[#This Row],[Ngày hóa đơn]],IF(Table1[[#This Row],[Ngày hạch toán]]&lt;&gt;"",Table1[[#This Row],[Ngày hạch toán]],""))</f>
        <v>46153</v>
      </c>
      <c r="T638" s="95"/>
      <c r="U638" s="94">
        <f>IF(Table1[[#This Row],[Ngày tính CN]]="","",S638+T638)</f>
        <v>46153</v>
      </c>
      <c r="V638" s="67">
        <f ca="1">IF(Table1[[#This Row],[Hạn thanh toán]]="","",IF((U638-NOW())&lt;0,0,(U638-NOW())))</f>
        <v>0</v>
      </c>
      <c r="W638" s="67"/>
      <c r="X638" s="67">
        <f t="shared" ca="1" si="417"/>
        <v>75.588942476853845</v>
      </c>
      <c r="Y638" s="96" t="str">
        <f t="shared" ca="1" si="418"/>
        <v>Nợ quá hạn từ 60 ngày đến 90 ngày</v>
      </c>
      <c r="Z638" s="97">
        <f t="shared" si="419"/>
        <v>46153</v>
      </c>
      <c r="AA638" s="97" t="str">
        <f t="shared" si="420"/>
        <v/>
      </c>
      <c r="AB638" s="98"/>
      <c r="AC638" s="96"/>
      <c r="AD638" s="96" t="str">
        <f>VLOOKUP($A638,MA_KH!$A:$V,MA_KH!U$1,0)</f>
        <v>LOTTE</v>
      </c>
      <c r="AE638" s="96" t="str">
        <f>VLOOKUP($A638,MA_KH!$A:$V,MA_KH!V$1,0)</f>
        <v>CÔNG TY CỔ PHẦN TRUNG TÂM THƯƠNG MẠI LOTTE VIỆT NAM</v>
      </c>
      <c r="AF638" s="96" t="str">
        <f>VLOOKUP($A638,MA_KH!$A:$V,MA_KH!H$1,0)</f>
        <v>SG011</v>
      </c>
      <c r="AG638" s="96">
        <f>VALUE(Table1[[#This Row],[Số hóa đơn]])</f>
        <v>2922</v>
      </c>
      <c r="AH638" s="94" t="e">
        <f>_xlfn.XLOOKUP(Table1[[#This Row],[Column1]],CTTT_Lotte!R:R,CTTT_Lotte!O:O)</f>
        <v>#N/A</v>
      </c>
    </row>
    <row r="639" spans="1:34" ht="25.5" customHeight="1" x14ac:dyDescent="0.2">
      <c r="A639" s="88" t="s">
        <v>10299</v>
      </c>
      <c r="B639" s="88" t="s">
        <v>355</v>
      </c>
      <c r="C639" s="89">
        <v>46153</v>
      </c>
      <c r="D639" s="88" t="s">
        <v>11923</v>
      </c>
      <c r="E639" s="89">
        <v>46155</v>
      </c>
      <c r="F639" s="88" t="s">
        <v>11952</v>
      </c>
      <c r="G639" s="88" t="s">
        <v>11970</v>
      </c>
      <c r="H639" s="90">
        <v>58306</v>
      </c>
      <c r="I639" s="92">
        <v>0</v>
      </c>
      <c r="J639" s="90">
        <v>4664</v>
      </c>
      <c r="K639" s="90">
        <v>62970</v>
      </c>
      <c r="L639" s="93" t="s">
        <v>11005</v>
      </c>
      <c r="M639" s="94"/>
      <c r="N639" s="93"/>
      <c r="O639" s="67">
        <f>IF(Table1[[#This Row],[Phân loại]]="Tồn đầu kỳ",Table1[[#This Row],[Tổng giá trị]],0)</f>
        <v>0</v>
      </c>
      <c r="P639" s="93">
        <f>IF(Table1[[#This Row],[Số còn phải thu ĐK]]&lt;&gt;0,0,IF(Table1[[#This Row],[Phân loại]]="Bán hàng",Table1[[#This Row],[Tổng giá trị]],-Table1[[#This Row],[Tổng giá trị]]))</f>
        <v>-62970</v>
      </c>
      <c r="Q639" s="67">
        <f t="shared" si="416"/>
        <v>0</v>
      </c>
      <c r="R639" s="93">
        <f>Table1[[#This Row],[Số còn phải thu ĐK]]+Table1[[#This Row],[Giá Trị HD sau CK]]-Table1[[#This Row],[Số tiền đã thu]]</f>
        <v>-62970</v>
      </c>
      <c r="S639" s="94">
        <f>IF(Table1[[#This Row],[Ngày hóa đơn]]&lt;&gt;"",Table1[[#This Row],[Ngày hóa đơn]],IF(Table1[[#This Row],[Ngày hạch toán]]&lt;&gt;"",Table1[[#This Row],[Ngày hạch toán]],""))</f>
        <v>46155</v>
      </c>
      <c r="T639" s="95"/>
      <c r="U639" s="94">
        <f>IF(Table1[[#This Row],[Ngày tính CN]]="","",S639+T639)</f>
        <v>46155</v>
      </c>
      <c r="V639" s="67">
        <f ca="1">IF(Table1[[#This Row],[Hạn thanh toán]]="","",IF((U639-NOW())&lt;0,0,(U639-NOW())))</f>
        <v>0</v>
      </c>
      <c r="W639" s="67"/>
      <c r="X639" s="67">
        <f t="shared" ca="1" si="417"/>
        <v>73.588942939815752</v>
      </c>
      <c r="Y639" s="96" t="str">
        <f t="shared" ca="1" si="418"/>
        <v>Nợ quá hạn từ 60 ngày đến 90 ngày</v>
      </c>
      <c r="Z639" s="97">
        <f t="shared" si="419"/>
        <v>46155</v>
      </c>
      <c r="AA639" s="97" t="str">
        <f t="shared" si="420"/>
        <v/>
      </c>
      <c r="AB639" s="98"/>
      <c r="AC639" s="96"/>
      <c r="AD639" s="96" t="str">
        <f>VLOOKUP($A639,MA_KH!$A:$V,MA_KH!U$1,0)</f>
        <v>LOTTE</v>
      </c>
      <c r="AE639" s="96" t="str">
        <f>VLOOKUP($A639,MA_KH!$A:$V,MA_KH!V$1,0)</f>
        <v>CÔNG TY CỔ PHẦN TRUNG TÂM THƯƠNG MẠI LOTTE VIỆT NAM</v>
      </c>
      <c r="AF639" s="96" t="str">
        <f>VLOOKUP($A639,MA_KH!$A:$V,MA_KH!H$1,0)</f>
        <v>SG011</v>
      </c>
      <c r="AG639" s="96">
        <f>VALUE(Table1[[#This Row],[Số hóa đơn]])</f>
        <v>3227</v>
      </c>
      <c r="AH639" s="94" t="e">
        <f>_xlfn.XLOOKUP(Table1[[#This Row],[Column1]],CTTT_Lotte!R:R,CTTT_Lotte!O:O)</f>
        <v>#N/A</v>
      </c>
    </row>
    <row r="640" spans="1:34" ht="25.5" customHeight="1" x14ac:dyDescent="0.2">
      <c r="A640" s="65" t="s">
        <v>10289</v>
      </c>
      <c r="B640" s="65" t="s">
        <v>752</v>
      </c>
      <c r="C640" s="66">
        <v>46153</v>
      </c>
      <c r="D640" s="65" t="s">
        <v>15483</v>
      </c>
      <c r="E640" s="66">
        <v>46153</v>
      </c>
      <c r="F640" s="65" t="s">
        <v>284</v>
      </c>
      <c r="G640" s="65" t="s">
        <v>15484</v>
      </c>
      <c r="H640" s="91">
        <v>213500</v>
      </c>
      <c r="I640" s="92">
        <v>0</v>
      </c>
      <c r="J640" s="91">
        <v>17080</v>
      </c>
      <c r="K640" s="91">
        <v>230580</v>
      </c>
      <c r="L640" s="93" t="s">
        <v>41</v>
      </c>
      <c r="M640" s="94"/>
      <c r="N640" s="93"/>
      <c r="O640" s="67">
        <f>IF(Table1[[#This Row],[Phân loại]]="Tồn đầu kỳ",Table1[[#This Row],[Tổng giá trị]],0)</f>
        <v>0</v>
      </c>
      <c r="P640" s="93">
        <f>IF(Table1[[#This Row],[Số còn phải thu ĐK]]&lt;&gt;0,0,IF(Table1[[#This Row],[Phân loại]]="Bán hàng",Table1[[#This Row],[Tổng giá trị]],-Table1[[#This Row],[Tổng giá trị]]))</f>
        <v>-230580</v>
      </c>
      <c r="Q640" s="67">
        <f t="shared" si="416"/>
        <v>0</v>
      </c>
      <c r="R640" s="93">
        <f>Table1[[#This Row],[Số còn phải thu ĐK]]+Table1[[#This Row],[Giá Trị HD sau CK]]-Table1[[#This Row],[Số tiền đã thu]]</f>
        <v>-230580</v>
      </c>
      <c r="S640" s="94">
        <f>IF(Table1[[#This Row],[Ngày hóa đơn]]&lt;&gt;"",Table1[[#This Row],[Ngày hóa đơn]],IF(Table1[[#This Row],[Ngày hạch toán]]&lt;&gt;"",Table1[[#This Row],[Ngày hạch toán]],""))</f>
        <v>46153</v>
      </c>
      <c r="T640" s="95"/>
      <c r="U640" s="94">
        <f>IF(Table1[[#This Row],[Ngày tính CN]]="","",S640+T640)</f>
        <v>46153</v>
      </c>
      <c r="V640" s="67">
        <f ca="1">IF(Table1[[#This Row],[Hạn thanh toán]]="","",IF((U640-NOW())&lt;0,0,(U640-NOW())))</f>
        <v>0</v>
      </c>
      <c r="W640" s="67"/>
      <c r="X640" s="67">
        <f t="shared" ca="1" si="417"/>
        <v>75.588942476853845</v>
      </c>
      <c r="Y640" s="96" t="str">
        <f t="shared" ca="1" si="418"/>
        <v>Nợ quá hạn từ 60 ngày đến 90 ngày</v>
      </c>
      <c r="Z640" s="97">
        <f t="shared" si="419"/>
        <v>46153</v>
      </c>
      <c r="AA640" s="97" t="str">
        <f t="shared" si="420"/>
        <v/>
      </c>
      <c r="AB640" s="98"/>
      <c r="AC640" s="96"/>
      <c r="AD640" s="96" t="str">
        <f>VLOOKUP($A640,MA_KH!$A:$V,MA_KH!U$1,0)</f>
        <v>LOTTE</v>
      </c>
      <c r="AE640" s="96" t="str">
        <f>VLOOKUP($A640,MA_KH!$A:$V,MA_KH!V$1,0)</f>
        <v>CÔNG TY CỔ PHẦN TRUNG TÂM THƯƠNG MẠI LOTTE VIỆT NAM</v>
      </c>
      <c r="AF640" s="96" t="str">
        <f>VLOOKUP($A640,MA_KH!$A:$V,MA_KH!H$1,0)</f>
        <v>SG011</v>
      </c>
      <c r="AG640" s="96" t="e">
        <f>VALUE(Table1[[#This Row],[Số hóa đơn]])</f>
        <v>#VALUE!</v>
      </c>
      <c r="AH640" s="94" t="e">
        <f>_xlfn.XLOOKUP(Table1[[#This Row],[Column1]],CTTT_Lotte!R:R,CTTT_Lotte!O:O)</f>
        <v>#VALUE!</v>
      </c>
    </row>
    <row r="641" spans="1:34" ht="25.5" hidden="1" customHeight="1" x14ac:dyDescent="0.2">
      <c r="A641" s="88" t="s">
        <v>10301</v>
      </c>
      <c r="B641" s="88" t="s">
        <v>463</v>
      </c>
      <c r="C641" s="89">
        <v>46154</v>
      </c>
      <c r="D641" s="88" t="s">
        <v>11763</v>
      </c>
      <c r="E641" s="89">
        <v>46153</v>
      </c>
      <c r="F641" s="88" t="s">
        <v>11832</v>
      </c>
      <c r="G641" s="88" t="s">
        <v>11901</v>
      </c>
      <c r="H641" s="90">
        <v>1731800</v>
      </c>
      <c r="I641" s="92">
        <v>0</v>
      </c>
      <c r="J641" s="90">
        <v>138544</v>
      </c>
      <c r="K641" s="90">
        <v>1870344</v>
      </c>
      <c r="L641" s="93" t="s">
        <v>11004</v>
      </c>
      <c r="M641" s="94"/>
      <c r="N641" s="93"/>
      <c r="O641" s="67">
        <f>IF(Table1[[#This Row],[Phân loại]]="Tồn đầu kỳ",Table1[[#This Row],[Tổng giá trị]],0)</f>
        <v>0</v>
      </c>
      <c r="P641" s="93">
        <f>IF(Table1[[#This Row],[Số còn phải thu ĐK]]&lt;&gt;0,0,IF(Table1[[#This Row],[Phân loại]]="Bán hàng",Table1[[#This Row],[Tổng giá trị]],-Table1[[#This Row],[Tổng giá trị]]))</f>
        <v>1870344</v>
      </c>
      <c r="Q641" s="67">
        <f t="shared" ref="Q641:Q649" si="421">IF(M641&lt;&gt;"",IF(O641&lt;&gt;0,O641,P641),0)</f>
        <v>0</v>
      </c>
      <c r="R641" s="93">
        <f>Table1[[#This Row],[Số còn phải thu ĐK]]+Table1[[#This Row],[Giá Trị HD sau CK]]-Table1[[#This Row],[Số tiền đã thu]]</f>
        <v>1870344</v>
      </c>
      <c r="S641" s="94">
        <f>IF(Table1[[#This Row],[Ngày hóa đơn]]&lt;&gt;"",Table1[[#This Row],[Ngày hóa đơn]],IF(Table1[[#This Row],[Ngày hạch toán]]&lt;&gt;"",Table1[[#This Row],[Ngày hạch toán]],""))</f>
        <v>46153</v>
      </c>
      <c r="T641" s="95"/>
      <c r="U641" s="94">
        <f>IF(Table1[[#This Row],[Ngày tính CN]]="","",S641+T641)</f>
        <v>46153</v>
      </c>
      <c r="V641" s="67">
        <f ca="1">IF(Table1[[#This Row],[Hạn thanh toán]]="","",IF((U641-NOW())&lt;0,0,(U641-NOW())))</f>
        <v>0</v>
      </c>
      <c r="W641" s="67"/>
      <c r="X641" s="67">
        <f t="shared" ref="X641:X649" ca="1" si="422">IF(OR(U641="",R641=0),"",IF((U641-NOW())&lt;0,-(U641-NOW()),0))</f>
        <v>75.588942245369253</v>
      </c>
      <c r="Y641" s="96" t="str">
        <f t="shared" ref="Y641:Y649" ca="1" si="423">IF(R641=0,"Đã thanh toán",IF(X641="","",IF(X641&lt;=0,"Chưa đến hạn thanh toán",IF(X641&lt;=30,"Nợ quá hạn 30 ngày",IF(X641&lt;=60,"Nợ quá hạn từ 30 ngày đến 60 ngày",IF(X641&lt;=90,"Nợ quá hạn từ 60 ngày đến 90 ngày",IF(X641&lt;=120,"Nợ quá hạn từ 90 ngày đến 120 ngày","Nợ quá hạn hơn 120 ngày có khả năng mất thanh toán")))))))</f>
        <v>Nợ quá hạn từ 60 ngày đến 90 ngày</v>
      </c>
      <c r="Z641" s="97">
        <f t="shared" ref="Z641:Z649" si="424">IF(S641="","",S641)</f>
        <v>46153</v>
      </c>
      <c r="AA641" s="97" t="str">
        <f t="shared" ref="AA641:AA649" si="425">IF(M641="","",M641)</f>
        <v/>
      </c>
      <c r="AB641" s="98"/>
      <c r="AC641" s="96"/>
      <c r="AD641" s="96" t="str">
        <f>VLOOKUP($A641,MA_KH!$A:$V,MA_KH!U$1,0)</f>
        <v>LOTTE</v>
      </c>
      <c r="AE641" s="96" t="str">
        <f>VLOOKUP($A641,MA_KH!$A:$V,MA_KH!V$1,0)</f>
        <v>CÔNG TY CỔ PHẦN TRUNG TÂM THƯƠNG MẠI LOTTE VIỆT NAM</v>
      </c>
      <c r="AF641" s="96" t="str">
        <f>VLOOKUP($A641,MA_KH!$A:$V,MA_KH!H$1,0)</f>
        <v>SG002</v>
      </c>
      <c r="AG641" s="96">
        <f>VALUE(Table1[[#This Row],[Số hóa đơn]])</f>
        <v>33103</v>
      </c>
      <c r="AH641" s="94">
        <f>_xlfn.XLOOKUP(Table1[[#This Row],[Column1]],CTTT_Lotte!R:R,CTTT_Lotte!O:O)</f>
        <v>46203</v>
      </c>
    </row>
    <row r="642" spans="1:34" ht="25.5" hidden="1" customHeight="1" x14ac:dyDescent="0.2">
      <c r="A642" s="88" t="s">
        <v>10301</v>
      </c>
      <c r="B642" s="88" t="s">
        <v>463</v>
      </c>
      <c r="C642" s="89">
        <v>46154</v>
      </c>
      <c r="D642" s="88" t="s">
        <v>11762</v>
      </c>
      <c r="E642" s="89">
        <v>46153</v>
      </c>
      <c r="F642" s="88" t="s">
        <v>11831</v>
      </c>
      <c r="G642" s="88" t="s">
        <v>11900</v>
      </c>
      <c r="H642" s="90">
        <v>4799880</v>
      </c>
      <c r="I642" s="92">
        <v>0</v>
      </c>
      <c r="J642" s="90">
        <v>383990</v>
      </c>
      <c r="K642" s="90">
        <v>5183870</v>
      </c>
      <c r="L642" s="93" t="s">
        <v>11004</v>
      </c>
      <c r="M642" s="94"/>
      <c r="N642" s="93"/>
      <c r="O642" s="67">
        <f>IF(Table1[[#This Row],[Phân loại]]="Tồn đầu kỳ",Table1[[#This Row],[Tổng giá trị]],0)</f>
        <v>0</v>
      </c>
      <c r="P642" s="93">
        <f>IF(Table1[[#This Row],[Số còn phải thu ĐK]]&lt;&gt;0,0,IF(Table1[[#This Row],[Phân loại]]="Bán hàng",Table1[[#This Row],[Tổng giá trị]],-Table1[[#This Row],[Tổng giá trị]]))</f>
        <v>5183870</v>
      </c>
      <c r="Q642" s="67">
        <f t="shared" si="421"/>
        <v>0</v>
      </c>
      <c r="R642" s="93">
        <f>Table1[[#This Row],[Số còn phải thu ĐK]]+Table1[[#This Row],[Giá Trị HD sau CK]]-Table1[[#This Row],[Số tiền đã thu]]</f>
        <v>5183870</v>
      </c>
      <c r="S642" s="94">
        <f>IF(Table1[[#This Row],[Ngày hóa đơn]]&lt;&gt;"",Table1[[#This Row],[Ngày hóa đơn]],IF(Table1[[#This Row],[Ngày hạch toán]]&lt;&gt;"",Table1[[#This Row],[Ngày hạch toán]],""))</f>
        <v>46153</v>
      </c>
      <c r="T642" s="95"/>
      <c r="U642" s="94">
        <f>IF(Table1[[#This Row],[Ngày tính CN]]="","",S642+T642)</f>
        <v>46153</v>
      </c>
      <c r="V642" s="67">
        <f ca="1">IF(Table1[[#This Row],[Hạn thanh toán]]="","",IF((U642-NOW())&lt;0,0,(U642-NOW())))</f>
        <v>0</v>
      </c>
      <c r="W642" s="67"/>
      <c r="X642" s="67">
        <f t="shared" ca="1" si="422"/>
        <v>75.588942361107911</v>
      </c>
      <c r="Y642" s="96" t="str">
        <f t="shared" ca="1" si="423"/>
        <v>Nợ quá hạn từ 60 ngày đến 90 ngày</v>
      </c>
      <c r="Z642" s="97">
        <f t="shared" si="424"/>
        <v>46153</v>
      </c>
      <c r="AA642" s="97" t="str">
        <f t="shared" si="425"/>
        <v/>
      </c>
      <c r="AB642" s="98"/>
      <c r="AC642" s="96"/>
      <c r="AD642" s="96" t="str">
        <f>VLOOKUP($A642,MA_KH!$A:$V,MA_KH!U$1,0)</f>
        <v>LOTTE</v>
      </c>
      <c r="AE642" s="96" t="str">
        <f>VLOOKUP($A642,MA_KH!$A:$V,MA_KH!V$1,0)</f>
        <v>CÔNG TY CỔ PHẦN TRUNG TÂM THƯƠNG MẠI LOTTE VIỆT NAM</v>
      </c>
      <c r="AF642" s="96" t="str">
        <f>VLOOKUP($A642,MA_KH!$A:$V,MA_KH!H$1,0)</f>
        <v>SG002</v>
      </c>
      <c r="AG642" s="96">
        <f>VALUE(Table1[[#This Row],[Số hóa đơn]])</f>
        <v>33104</v>
      </c>
      <c r="AH642" s="94">
        <f>_xlfn.XLOOKUP(Table1[[#This Row],[Column1]],CTTT_Lotte!R:R,CTTT_Lotte!O:O)</f>
        <v>46203</v>
      </c>
    </row>
    <row r="643" spans="1:34" ht="25.5" hidden="1" customHeight="1" x14ac:dyDescent="0.2">
      <c r="A643" s="88" t="s">
        <v>10301</v>
      </c>
      <c r="B643" s="88" t="s">
        <v>463</v>
      </c>
      <c r="C643" s="89">
        <v>46154</v>
      </c>
      <c r="D643" s="88" t="s">
        <v>11761</v>
      </c>
      <c r="E643" s="89">
        <v>46153</v>
      </c>
      <c r="F643" s="88" t="s">
        <v>11830</v>
      </c>
      <c r="G643" s="88" t="s">
        <v>11899</v>
      </c>
      <c r="H643" s="90">
        <v>2801920</v>
      </c>
      <c r="I643" s="92">
        <v>0</v>
      </c>
      <c r="J643" s="90">
        <v>224154</v>
      </c>
      <c r="K643" s="90">
        <v>3026074</v>
      </c>
      <c r="L643" s="93" t="s">
        <v>11004</v>
      </c>
      <c r="M643" s="94"/>
      <c r="N643" s="93"/>
      <c r="O643" s="67">
        <f>IF(Table1[[#This Row],[Phân loại]]="Tồn đầu kỳ",Table1[[#This Row],[Tổng giá trị]],0)</f>
        <v>0</v>
      </c>
      <c r="P643" s="93">
        <f>IF(Table1[[#This Row],[Số còn phải thu ĐK]]&lt;&gt;0,0,IF(Table1[[#This Row],[Phân loại]]="Bán hàng",Table1[[#This Row],[Tổng giá trị]],-Table1[[#This Row],[Tổng giá trị]]))</f>
        <v>3026074</v>
      </c>
      <c r="Q643" s="67">
        <f t="shared" si="421"/>
        <v>0</v>
      </c>
      <c r="R643" s="93">
        <f>Table1[[#This Row],[Số còn phải thu ĐK]]+Table1[[#This Row],[Giá Trị HD sau CK]]-Table1[[#This Row],[Số tiền đã thu]]</f>
        <v>3026074</v>
      </c>
      <c r="S643" s="94">
        <f>IF(Table1[[#This Row],[Ngày hóa đơn]]&lt;&gt;"",Table1[[#This Row],[Ngày hóa đơn]],IF(Table1[[#This Row],[Ngày hạch toán]]&lt;&gt;"",Table1[[#This Row],[Ngày hạch toán]],""))</f>
        <v>46153</v>
      </c>
      <c r="T643" s="95"/>
      <c r="U643" s="94">
        <f>IF(Table1[[#This Row],[Ngày tính CN]]="","",S643+T643)</f>
        <v>46153</v>
      </c>
      <c r="V643" s="67">
        <f ca="1">IF(Table1[[#This Row],[Hạn thanh toán]]="","",IF((U643-NOW())&lt;0,0,(U643-NOW())))</f>
        <v>0</v>
      </c>
      <c r="W643" s="67"/>
      <c r="X643" s="67">
        <f t="shared" ca="1" si="422"/>
        <v>75.588942476853845</v>
      </c>
      <c r="Y643" s="96" t="str">
        <f t="shared" ca="1" si="423"/>
        <v>Nợ quá hạn từ 60 ngày đến 90 ngày</v>
      </c>
      <c r="Z643" s="97">
        <f t="shared" si="424"/>
        <v>46153</v>
      </c>
      <c r="AA643" s="97" t="str">
        <f t="shared" si="425"/>
        <v/>
      </c>
      <c r="AB643" s="98"/>
      <c r="AC643" s="96"/>
      <c r="AD643" s="96" t="str">
        <f>VLOOKUP($A643,MA_KH!$A:$V,MA_KH!U$1,0)</f>
        <v>LOTTE</v>
      </c>
      <c r="AE643" s="96" t="str">
        <f>VLOOKUP($A643,MA_KH!$A:$V,MA_KH!V$1,0)</f>
        <v>CÔNG TY CỔ PHẦN TRUNG TÂM THƯƠNG MẠI LOTTE VIỆT NAM</v>
      </c>
      <c r="AF643" s="96" t="str">
        <f>VLOOKUP($A643,MA_KH!$A:$V,MA_KH!H$1,0)</f>
        <v>SG002</v>
      </c>
      <c r="AG643" s="96">
        <f>VALUE(Table1[[#This Row],[Số hóa đơn]])</f>
        <v>33105</v>
      </c>
      <c r="AH643" s="94">
        <f>_xlfn.XLOOKUP(Table1[[#This Row],[Column1]],CTTT_Lotte!R:R,CTTT_Lotte!O:O)</f>
        <v>46203</v>
      </c>
    </row>
    <row r="644" spans="1:34" ht="25.5" hidden="1" customHeight="1" x14ac:dyDescent="0.2">
      <c r="A644" s="88" t="s">
        <v>10299</v>
      </c>
      <c r="B644" s="88" t="s">
        <v>355</v>
      </c>
      <c r="C644" s="89">
        <v>46154</v>
      </c>
      <c r="D644" s="88" t="s">
        <v>11760</v>
      </c>
      <c r="E644" s="89">
        <v>46153</v>
      </c>
      <c r="F644" s="88" t="s">
        <v>11829</v>
      </c>
      <c r="G644" s="88" t="s">
        <v>11898</v>
      </c>
      <c r="H644" s="90">
        <v>1851730</v>
      </c>
      <c r="I644" s="92">
        <v>0</v>
      </c>
      <c r="J644" s="90">
        <v>148138</v>
      </c>
      <c r="K644" s="90">
        <v>1999868</v>
      </c>
      <c r="L644" s="93" t="s">
        <v>11004</v>
      </c>
      <c r="M644" s="94"/>
      <c r="N644" s="93"/>
      <c r="O644" s="67">
        <f>IF(Table1[[#This Row],[Phân loại]]="Tồn đầu kỳ",Table1[[#This Row],[Tổng giá trị]],0)</f>
        <v>0</v>
      </c>
      <c r="P644" s="93">
        <f>IF(Table1[[#This Row],[Số còn phải thu ĐK]]&lt;&gt;0,0,IF(Table1[[#This Row],[Phân loại]]="Bán hàng",Table1[[#This Row],[Tổng giá trị]],-Table1[[#This Row],[Tổng giá trị]]))</f>
        <v>1999868</v>
      </c>
      <c r="Q644" s="67">
        <f t="shared" si="421"/>
        <v>0</v>
      </c>
      <c r="R644" s="93">
        <f>Table1[[#This Row],[Số còn phải thu ĐK]]+Table1[[#This Row],[Giá Trị HD sau CK]]-Table1[[#This Row],[Số tiền đã thu]]</f>
        <v>1999868</v>
      </c>
      <c r="S644" s="94">
        <f>IF(Table1[[#This Row],[Ngày hóa đơn]]&lt;&gt;"",Table1[[#This Row],[Ngày hóa đơn]],IF(Table1[[#This Row],[Ngày hạch toán]]&lt;&gt;"",Table1[[#This Row],[Ngày hạch toán]],""))</f>
        <v>46153</v>
      </c>
      <c r="T644" s="95"/>
      <c r="U644" s="94">
        <f>IF(Table1[[#This Row],[Ngày tính CN]]="","",S644+T644)</f>
        <v>46153</v>
      </c>
      <c r="V644" s="67">
        <f ca="1">IF(Table1[[#This Row],[Hạn thanh toán]]="","",IF((U644-NOW())&lt;0,0,(U644-NOW())))</f>
        <v>0</v>
      </c>
      <c r="W644" s="67"/>
      <c r="X644" s="67">
        <f t="shared" ca="1" si="422"/>
        <v>75.588942361107911</v>
      </c>
      <c r="Y644" s="96" t="str">
        <f t="shared" ca="1" si="423"/>
        <v>Nợ quá hạn từ 60 ngày đến 90 ngày</v>
      </c>
      <c r="Z644" s="97">
        <f t="shared" si="424"/>
        <v>46153</v>
      </c>
      <c r="AA644" s="97" t="str">
        <f t="shared" si="425"/>
        <v/>
      </c>
      <c r="AB644" s="98"/>
      <c r="AC644" s="96"/>
      <c r="AD644" s="96" t="str">
        <f>VLOOKUP($A644,MA_KH!$A:$V,MA_KH!U$1,0)</f>
        <v>LOTTE</v>
      </c>
      <c r="AE644" s="96" t="str">
        <f>VLOOKUP($A644,MA_KH!$A:$V,MA_KH!V$1,0)</f>
        <v>CÔNG TY CỔ PHẦN TRUNG TÂM THƯƠNG MẠI LOTTE VIỆT NAM</v>
      </c>
      <c r="AF644" s="96" t="str">
        <f>VLOOKUP($A644,MA_KH!$A:$V,MA_KH!H$1,0)</f>
        <v>SG011</v>
      </c>
      <c r="AG644" s="96">
        <f>VALUE(Table1[[#This Row],[Số hóa đơn]])</f>
        <v>33106</v>
      </c>
      <c r="AH644" s="94">
        <f>_xlfn.XLOOKUP(Table1[[#This Row],[Column1]],CTTT_Lotte!R:R,CTTT_Lotte!O:O)</f>
        <v>46203</v>
      </c>
    </row>
    <row r="645" spans="1:34" ht="25.5" hidden="1" customHeight="1" x14ac:dyDescent="0.2">
      <c r="A645" s="88" t="s">
        <v>10300</v>
      </c>
      <c r="B645" s="88" t="s">
        <v>610</v>
      </c>
      <c r="C645" s="89">
        <v>46154</v>
      </c>
      <c r="D645" s="88" t="s">
        <v>11759</v>
      </c>
      <c r="E645" s="89">
        <v>46153</v>
      </c>
      <c r="F645" s="88" t="s">
        <v>11828</v>
      </c>
      <c r="G645" s="88" t="s">
        <v>11897</v>
      </c>
      <c r="H645" s="90">
        <v>7009810</v>
      </c>
      <c r="I645" s="92">
        <v>0</v>
      </c>
      <c r="J645" s="90">
        <v>560785</v>
      </c>
      <c r="K645" s="90">
        <v>7570595</v>
      </c>
      <c r="L645" s="93" t="s">
        <v>11004</v>
      </c>
      <c r="M645" s="94"/>
      <c r="N645" s="93"/>
      <c r="O645" s="67">
        <f>IF(Table1[[#This Row],[Phân loại]]="Tồn đầu kỳ",Table1[[#This Row],[Tổng giá trị]],0)</f>
        <v>0</v>
      </c>
      <c r="P645" s="93">
        <f>IF(Table1[[#This Row],[Số còn phải thu ĐK]]&lt;&gt;0,0,IF(Table1[[#This Row],[Phân loại]]="Bán hàng",Table1[[#This Row],[Tổng giá trị]],-Table1[[#This Row],[Tổng giá trị]]))</f>
        <v>7570595</v>
      </c>
      <c r="Q645" s="67">
        <f t="shared" si="421"/>
        <v>0</v>
      </c>
      <c r="R645" s="93">
        <f>Table1[[#This Row],[Số còn phải thu ĐK]]+Table1[[#This Row],[Giá Trị HD sau CK]]-Table1[[#This Row],[Số tiền đã thu]]</f>
        <v>7570595</v>
      </c>
      <c r="S645" s="94">
        <f>IF(Table1[[#This Row],[Ngày hóa đơn]]&lt;&gt;"",Table1[[#This Row],[Ngày hóa đơn]],IF(Table1[[#This Row],[Ngày hạch toán]]&lt;&gt;"",Table1[[#This Row],[Ngày hạch toán]],""))</f>
        <v>46153</v>
      </c>
      <c r="T645" s="95"/>
      <c r="U645" s="94">
        <f>IF(Table1[[#This Row],[Ngày tính CN]]="","",S645+T645)</f>
        <v>46153</v>
      </c>
      <c r="V645" s="67">
        <f ca="1">IF(Table1[[#This Row],[Hạn thanh toán]]="","",IF((U645-NOW())&lt;0,0,(U645-NOW())))</f>
        <v>0</v>
      </c>
      <c r="W645" s="67"/>
      <c r="X645" s="67">
        <f t="shared" ca="1" si="422"/>
        <v>75.588942361107911</v>
      </c>
      <c r="Y645" s="96" t="str">
        <f t="shared" ca="1" si="423"/>
        <v>Nợ quá hạn từ 60 ngày đến 90 ngày</v>
      </c>
      <c r="Z645" s="97">
        <f t="shared" si="424"/>
        <v>46153</v>
      </c>
      <c r="AA645" s="97" t="str">
        <f t="shared" si="425"/>
        <v/>
      </c>
      <c r="AB645" s="98"/>
      <c r="AC645" s="96"/>
      <c r="AD645" s="96" t="str">
        <f>VLOOKUP($A645,MA_KH!$A:$V,MA_KH!U$1,0)</f>
        <v>LOTTE</v>
      </c>
      <c r="AE645" s="96" t="str">
        <f>VLOOKUP($A645,MA_KH!$A:$V,MA_KH!V$1,0)</f>
        <v>CÔNG TY CỔ PHẦN TRUNG TÂM THƯƠNG MẠI LOTTE VIỆT NAM</v>
      </c>
      <c r="AF645" s="96" t="str">
        <f>VLOOKUP($A645,MA_KH!$A:$V,MA_KH!H$1,0)</f>
        <v>SG011</v>
      </c>
      <c r="AG645" s="96">
        <f>VALUE(Table1[[#This Row],[Số hóa đơn]])</f>
        <v>33107</v>
      </c>
      <c r="AH645" s="94">
        <f>_xlfn.XLOOKUP(Table1[[#This Row],[Column1]],CTTT_Lotte!R:R,CTTT_Lotte!O:O)</f>
        <v>46213</v>
      </c>
    </row>
    <row r="646" spans="1:34" ht="25.5" hidden="1" customHeight="1" x14ac:dyDescent="0.2">
      <c r="A646" s="88" t="s">
        <v>10287</v>
      </c>
      <c r="B646" s="88" t="s">
        <v>612</v>
      </c>
      <c r="C646" s="89">
        <v>46154</v>
      </c>
      <c r="D646" s="88" t="s">
        <v>11758</v>
      </c>
      <c r="E646" s="89">
        <v>46153</v>
      </c>
      <c r="F646" s="88" t="s">
        <v>11827</v>
      </c>
      <c r="G646" s="88" t="s">
        <v>11896</v>
      </c>
      <c r="H646" s="90">
        <v>1179260</v>
      </c>
      <c r="I646" s="92">
        <v>0</v>
      </c>
      <c r="J646" s="90">
        <v>94341</v>
      </c>
      <c r="K646" s="90">
        <v>1273601</v>
      </c>
      <c r="L646" s="93" t="s">
        <v>11004</v>
      </c>
      <c r="M646" s="94"/>
      <c r="N646" s="93"/>
      <c r="O646" s="67">
        <f>IF(Table1[[#This Row],[Phân loại]]="Tồn đầu kỳ",Table1[[#This Row],[Tổng giá trị]],0)</f>
        <v>0</v>
      </c>
      <c r="P646" s="93">
        <f>IF(Table1[[#This Row],[Số còn phải thu ĐK]]&lt;&gt;0,0,IF(Table1[[#This Row],[Phân loại]]="Bán hàng",Table1[[#This Row],[Tổng giá trị]],-Table1[[#This Row],[Tổng giá trị]]))</f>
        <v>1273601</v>
      </c>
      <c r="Q646" s="67">
        <f t="shared" si="421"/>
        <v>0</v>
      </c>
      <c r="R646" s="93">
        <f>Table1[[#This Row],[Số còn phải thu ĐK]]+Table1[[#This Row],[Giá Trị HD sau CK]]-Table1[[#This Row],[Số tiền đã thu]]</f>
        <v>1273601</v>
      </c>
      <c r="S646" s="94">
        <f>IF(Table1[[#This Row],[Ngày hóa đơn]]&lt;&gt;"",Table1[[#This Row],[Ngày hóa đơn]],IF(Table1[[#This Row],[Ngày hạch toán]]&lt;&gt;"",Table1[[#This Row],[Ngày hạch toán]],""))</f>
        <v>46153</v>
      </c>
      <c r="T646" s="95"/>
      <c r="U646" s="94">
        <f>IF(Table1[[#This Row],[Ngày tính CN]]="","",S646+T646)</f>
        <v>46153</v>
      </c>
      <c r="V646" s="67">
        <f ca="1">IF(Table1[[#This Row],[Hạn thanh toán]]="","",IF((U646-NOW())&lt;0,0,(U646-NOW())))</f>
        <v>0</v>
      </c>
      <c r="W646" s="67"/>
      <c r="X646" s="67">
        <f t="shared" ca="1" si="422"/>
        <v>75.588942476853845</v>
      </c>
      <c r="Y646" s="96" t="str">
        <f t="shared" ca="1" si="423"/>
        <v>Nợ quá hạn từ 60 ngày đến 90 ngày</v>
      </c>
      <c r="Z646" s="97">
        <f t="shared" si="424"/>
        <v>46153</v>
      </c>
      <c r="AA646" s="97" t="str">
        <f t="shared" si="425"/>
        <v/>
      </c>
      <c r="AB646" s="98"/>
      <c r="AC646" s="96"/>
      <c r="AD646" s="96" t="str">
        <f>VLOOKUP($A646,MA_KH!$A:$V,MA_KH!U$1,0)</f>
        <v>LOTTE</v>
      </c>
      <c r="AE646" s="96" t="str">
        <f>VLOOKUP($A646,MA_KH!$A:$V,MA_KH!V$1,0)</f>
        <v>CÔNG TY CỔ PHẦN TRUNG TÂM THƯƠNG MẠI LOTTE VIỆT NAM</v>
      </c>
      <c r="AF646" s="96" t="str">
        <f>VLOOKUP($A646,MA_KH!$A:$V,MA_KH!H$1,0)</f>
        <v>SG011</v>
      </c>
      <c r="AG646" s="96">
        <f>VALUE(Table1[[#This Row],[Số hóa đơn]])</f>
        <v>33108</v>
      </c>
      <c r="AH646" s="94">
        <f>_xlfn.XLOOKUP(Table1[[#This Row],[Column1]],CTTT_Lotte!R:R,CTTT_Lotte!O:O)</f>
        <v>46213</v>
      </c>
    </row>
    <row r="647" spans="1:34" ht="25.5" hidden="1" customHeight="1" x14ac:dyDescent="0.2">
      <c r="A647" s="88" t="s">
        <v>10287</v>
      </c>
      <c r="B647" s="88" t="s">
        <v>612</v>
      </c>
      <c r="C647" s="89">
        <v>46154</v>
      </c>
      <c r="D647" s="88" t="s">
        <v>11757</v>
      </c>
      <c r="E647" s="89">
        <v>46153</v>
      </c>
      <c r="F647" s="88" t="s">
        <v>11826</v>
      </c>
      <c r="G647" s="88" t="s">
        <v>11895</v>
      </c>
      <c r="H647" s="90">
        <v>1262100</v>
      </c>
      <c r="I647" s="92">
        <v>0</v>
      </c>
      <c r="J647" s="90">
        <v>100968</v>
      </c>
      <c r="K647" s="90">
        <v>1363068</v>
      </c>
      <c r="L647" s="93" t="s">
        <v>11004</v>
      </c>
      <c r="M647" s="94"/>
      <c r="N647" s="93"/>
      <c r="O647" s="67">
        <f>IF(Table1[[#This Row],[Phân loại]]="Tồn đầu kỳ",Table1[[#This Row],[Tổng giá trị]],0)</f>
        <v>0</v>
      </c>
      <c r="P647" s="93">
        <f>IF(Table1[[#This Row],[Số còn phải thu ĐK]]&lt;&gt;0,0,IF(Table1[[#This Row],[Phân loại]]="Bán hàng",Table1[[#This Row],[Tổng giá trị]],-Table1[[#This Row],[Tổng giá trị]]))</f>
        <v>1363068</v>
      </c>
      <c r="Q647" s="67">
        <f t="shared" si="421"/>
        <v>0</v>
      </c>
      <c r="R647" s="93">
        <f>Table1[[#This Row],[Số còn phải thu ĐK]]+Table1[[#This Row],[Giá Trị HD sau CK]]-Table1[[#This Row],[Số tiền đã thu]]</f>
        <v>1363068</v>
      </c>
      <c r="S647" s="94">
        <f>IF(Table1[[#This Row],[Ngày hóa đơn]]&lt;&gt;"",Table1[[#This Row],[Ngày hóa đơn]],IF(Table1[[#This Row],[Ngày hạch toán]]&lt;&gt;"",Table1[[#This Row],[Ngày hạch toán]],""))</f>
        <v>46153</v>
      </c>
      <c r="T647" s="95"/>
      <c r="U647" s="94">
        <f>IF(Table1[[#This Row],[Ngày tính CN]]="","",S647+T647)</f>
        <v>46153</v>
      </c>
      <c r="V647" s="67">
        <f ca="1">IF(Table1[[#This Row],[Hạn thanh toán]]="","",IF((U647-NOW())&lt;0,0,(U647-NOW())))</f>
        <v>0</v>
      </c>
      <c r="W647" s="67"/>
      <c r="X647" s="67">
        <f t="shared" ca="1" si="422"/>
        <v>75.588942361107911</v>
      </c>
      <c r="Y647" s="96" t="str">
        <f t="shared" ca="1" si="423"/>
        <v>Nợ quá hạn từ 60 ngày đến 90 ngày</v>
      </c>
      <c r="Z647" s="97">
        <f t="shared" si="424"/>
        <v>46153</v>
      </c>
      <c r="AA647" s="97" t="str">
        <f t="shared" si="425"/>
        <v/>
      </c>
      <c r="AB647" s="98"/>
      <c r="AC647" s="96"/>
      <c r="AD647" s="96" t="str">
        <f>VLOOKUP($A647,MA_KH!$A:$V,MA_KH!U$1,0)</f>
        <v>LOTTE</v>
      </c>
      <c r="AE647" s="96" t="str">
        <f>VLOOKUP($A647,MA_KH!$A:$V,MA_KH!V$1,0)</f>
        <v>CÔNG TY CỔ PHẦN TRUNG TÂM THƯƠNG MẠI LOTTE VIỆT NAM</v>
      </c>
      <c r="AF647" s="96" t="str">
        <f>VLOOKUP($A647,MA_KH!$A:$V,MA_KH!H$1,0)</f>
        <v>SG011</v>
      </c>
      <c r="AG647" s="96">
        <f>VALUE(Table1[[#This Row],[Số hóa đơn]])</f>
        <v>33109</v>
      </c>
      <c r="AH647" s="94">
        <f>_xlfn.XLOOKUP(Table1[[#This Row],[Column1]],CTTT_Lotte!R:R,CTTT_Lotte!O:O)</f>
        <v>46213</v>
      </c>
    </row>
    <row r="648" spans="1:34" ht="25.5" hidden="1" customHeight="1" x14ac:dyDescent="0.2">
      <c r="A648" s="88" t="s">
        <v>11446</v>
      </c>
      <c r="B648" s="88" t="s">
        <v>11447</v>
      </c>
      <c r="C648" s="89">
        <v>46154</v>
      </c>
      <c r="D648" s="88" t="s">
        <v>11756</v>
      </c>
      <c r="E648" s="89">
        <v>46153</v>
      </c>
      <c r="F648" s="88" t="s">
        <v>11825</v>
      </c>
      <c r="G648" s="88" t="s">
        <v>11894</v>
      </c>
      <c r="H648" s="90">
        <v>1166110</v>
      </c>
      <c r="I648" s="92">
        <v>0</v>
      </c>
      <c r="J648" s="90">
        <v>93289</v>
      </c>
      <c r="K648" s="90">
        <v>1259399</v>
      </c>
      <c r="L648" s="93" t="s">
        <v>11004</v>
      </c>
      <c r="M648" s="94"/>
      <c r="N648" s="93"/>
      <c r="O648" s="67">
        <f>IF(Table1[[#This Row],[Phân loại]]="Tồn đầu kỳ",Table1[[#This Row],[Tổng giá trị]],0)</f>
        <v>0</v>
      </c>
      <c r="P648" s="93">
        <f>IF(Table1[[#This Row],[Số còn phải thu ĐK]]&lt;&gt;0,0,IF(Table1[[#This Row],[Phân loại]]="Bán hàng",Table1[[#This Row],[Tổng giá trị]],-Table1[[#This Row],[Tổng giá trị]]))</f>
        <v>1259399</v>
      </c>
      <c r="Q648" s="67">
        <f t="shared" si="421"/>
        <v>0</v>
      </c>
      <c r="R648" s="93">
        <f>Table1[[#This Row],[Số còn phải thu ĐK]]+Table1[[#This Row],[Giá Trị HD sau CK]]-Table1[[#This Row],[Số tiền đã thu]]</f>
        <v>1259399</v>
      </c>
      <c r="S648" s="94">
        <f>IF(Table1[[#This Row],[Ngày hóa đơn]]&lt;&gt;"",Table1[[#This Row],[Ngày hóa đơn]],IF(Table1[[#This Row],[Ngày hạch toán]]&lt;&gt;"",Table1[[#This Row],[Ngày hạch toán]],""))</f>
        <v>46153</v>
      </c>
      <c r="T648" s="95"/>
      <c r="U648" s="94">
        <f>IF(Table1[[#This Row],[Ngày tính CN]]="","",S648+T648)</f>
        <v>46153</v>
      </c>
      <c r="V648" s="67">
        <f ca="1">IF(Table1[[#This Row],[Hạn thanh toán]]="","",IF((U648-NOW())&lt;0,0,(U648-NOW())))</f>
        <v>0</v>
      </c>
      <c r="W648" s="67"/>
      <c r="X648" s="67">
        <f t="shared" ca="1" si="422"/>
        <v>75.588942245369253</v>
      </c>
      <c r="Y648" s="96" t="str">
        <f t="shared" ca="1" si="423"/>
        <v>Nợ quá hạn từ 60 ngày đến 90 ngày</v>
      </c>
      <c r="Z648" s="97">
        <f t="shared" si="424"/>
        <v>46153</v>
      </c>
      <c r="AA648" s="97" t="str">
        <f t="shared" si="425"/>
        <v/>
      </c>
      <c r="AB648" s="98"/>
      <c r="AC648" s="96"/>
      <c r="AD648" s="96" t="str">
        <f>VLOOKUP($A648,MA_KH!$A:$V,MA_KH!U$1,0)</f>
        <v>LOTTE</v>
      </c>
      <c r="AE648" s="96" t="str">
        <f>VLOOKUP($A648,MA_KH!$A:$V,MA_KH!V$1,0)</f>
        <v>CÔNG TY CỔ PHẦN TRUNG TÂM THƯƠNG MẠI LOTTE VIỆT NAM</v>
      </c>
      <c r="AF648" s="96" t="str">
        <f>VLOOKUP($A648,MA_KH!$A:$V,MA_KH!H$1,0)</f>
        <v>SG011</v>
      </c>
      <c r="AG648" s="96">
        <f>VALUE(Table1[[#This Row],[Số hóa đơn]])</f>
        <v>33110</v>
      </c>
      <c r="AH648" s="94">
        <f>_xlfn.XLOOKUP(Table1[[#This Row],[Column1]],CTTT_Lotte!R:R,CTTT_Lotte!O:O)</f>
        <v>46203</v>
      </c>
    </row>
    <row r="649" spans="1:34" ht="25.5" hidden="1" customHeight="1" x14ac:dyDescent="0.2">
      <c r="A649" s="65" t="s">
        <v>10289</v>
      </c>
      <c r="B649" s="65" t="s">
        <v>752</v>
      </c>
      <c r="C649" s="66">
        <v>46154</v>
      </c>
      <c r="D649" s="65" t="s">
        <v>11755</v>
      </c>
      <c r="E649" s="66">
        <v>46153</v>
      </c>
      <c r="F649" s="65" t="s">
        <v>11824</v>
      </c>
      <c r="G649" s="65" t="s">
        <v>11893</v>
      </c>
      <c r="H649" s="91">
        <v>1052755</v>
      </c>
      <c r="I649" s="92">
        <v>0</v>
      </c>
      <c r="J649" s="91">
        <v>84220</v>
      </c>
      <c r="K649" s="91">
        <v>1136975</v>
      </c>
      <c r="L649" s="93" t="s">
        <v>11004</v>
      </c>
      <c r="M649" s="94"/>
      <c r="N649" s="93"/>
      <c r="O649" s="67">
        <f>IF(Table1[[#This Row],[Phân loại]]="Tồn đầu kỳ",Table1[[#This Row],[Tổng giá trị]],0)</f>
        <v>0</v>
      </c>
      <c r="P649" s="93">
        <f>IF(Table1[[#This Row],[Số còn phải thu ĐK]]&lt;&gt;0,0,IF(Table1[[#This Row],[Phân loại]]="Bán hàng",Table1[[#This Row],[Tổng giá trị]],-Table1[[#This Row],[Tổng giá trị]]))</f>
        <v>1136975</v>
      </c>
      <c r="Q649" s="67">
        <f t="shared" si="421"/>
        <v>0</v>
      </c>
      <c r="R649" s="93">
        <f>Table1[[#This Row],[Số còn phải thu ĐK]]+Table1[[#This Row],[Giá Trị HD sau CK]]-Table1[[#This Row],[Số tiền đã thu]]</f>
        <v>1136975</v>
      </c>
      <c r="S649" s="94">
        <f>IF(Table1[[#This Row],[Ngày hóa đơn]]&lt;&gt;"",Table1[[#This Row],[Ngày hóa đơn]],IF(Table1[[#This Row],[Ngày hạch toán]]&lt;&gt;"",Table1[[#This Row],[Ngày hạch toán]],""))</f>
        <v>46153</v>
      </c>
      <c r="T649" s="95"/>
      <c r="U649" s="94">
        <f>IF(Table1[[#This Row],[Ngày tính CN]]="","",S649+T649)</f>
        <v>46153</v>
      </c>
      <c r="V649" s="67">
        <f ca="1">IF(Table1[[#This Row],[Hạn thanh toán]]="","",IF((U649-NOW())&lt;0,0,(U649-NOW())))</f>
        <v>0</v>
      </c>
      <c r="W649" s="67"/>
      <c r="X649" s="67">
        <f t="shared" ca="1" si="422"/>
        <v>75.588942361107911</v>
      </c>
      <c r="Y649" s="96" t="str">
        <f t="shared" ca="1" si="423"/>
        <v>Nợ quá hạn từ 60 ngày đến 90 ngày</v>
      </c>
      <c r="Z649" s="97">
        <f t="shared" si="424"/>
        <v>46153</v>
      </c>
      <c r="AA649" s="97" t="str">
        <f t="shared" si="425"/>
        <v/>
      </c>
      <c r="AB649" s="98"/>
      <c r="AC649" s="96"/>
      <c r="AD649" s="96" t="str">
        <f>VLOOKUP($A649,MA_KH!$A:$V,MA_KH!U$1,0)</f>
        <v>LOTTE</v>
      </c>
      <c r="AE649" s="96" t="str">
        <f>VLOOKUP($A649,MA_KH!$A:$V,MA_KH!V$1,0)</f>
        <v>CÔNG TY CỔ PHẦN TRUNG TÂM THƯƠNG MẠI LOTTE VIỆT NAM</v>
      </c>
      <c r="AF649" s="96" t="str">
        <f>VLOOKUP($A649,MA_KH!$A:$V,MA_KH!H$1,0)</f>
        <v>SG011</v>
      </c>
      <c r="AG649" s="96">
        <f>VALUE(Table1[[#This Row],[Số hóa đơn]])</f>
        <v>33111</v>
      </c>
      <c r="AH649" s="94">
        <f>_xlfn.XLOOKUP(Table1[[#This Row],[Column1]],CTTT_Lotte!R:R,CTTT_Lotte!O:O)</f>
        <v>46203</v>
      </c>
    </row>
    <row r="650" spans="1:34" ht="25.5" hidden="1" customHeight="1" x14ac:dyDescent="0.2">
      <c r="A650" s="65" t="s">
        <v>10291</v>
      </c>
      <c r="B650" s="65" t="s">
        <v>511</v>
      </c>
      <c r="C650" s="66">
        <v>46154</v>
      </c>
      <c r="D650" s="65" t="s">
        <v>11754</v>
      </c>
      <c r="E650" s="66">
        <v>46154</v>
      </c>
      <c r="F650" s="65" t="s">
        <v>11823</v>
      </c>
      <c r="G650" s="65" t="s">
        <v>11892</v>
      </c>
      <c r="H650" s="91">
        <v>1262100</v>
      </c>
      <c r="I650" s="92">
        <v>0</v>
      </c>
      <c r="J650" s="91">
        <v>100968</v>
      </c>
      <c r="K650" s="91">
        <v>1363068</v>
      </c>
      <c r="L650" s="93" t="s">
        <v>11004</v>
      </c>
      <c r="M650" s="94"/>
      <c r="N650" s="93"/>
      <c r="O650" s="67">
        <f>IF(Table1[[#This Row],[Phân loại]]="Tồn đầu kỳ",Table1[[#This Row],[Tổng giá trị]],0)</f>
        <v>0</v>
      </c>
      <c r="P650" s="93">
        <f>IF(Table1[[#This Row],[Số còn phải thu ĐK]]&lt;&gt;0,0,IF(Table1[[#This Row],[Phân loại]]="Bán hàng",Table1[[#This Row],[Tổng giá trị]],-Table1[[#This Row],[Tổng giá trị]]))</f>
        <v>1363068</v>
      </c>
      <c r="Q650" s="67">
        <f>IF(M650&lt;&gt;"",IF(O650&lt;&gt;0,O650,P650),0)</f>
        <v>0</v>
      </c>
      <c r="R650" s="93">
        <f>Table1[[#This Row],[Số còn phải thu ĐK]]+Table1[[#This Row],[Giá Trị HD sau CK]]-Table1[[#This Row],[Số tiền đã thu]]</f>
        <v>1363068</v>
      </c>
      <c r="S650" s="94">
        <f>IF(Table1[[#This Row],[Ngày hóa đơn]]&lt;&gt;"",Table1[[#This Row],[Ngày hóa đơn]],IF(Table1[[#This Row],[Ngày hạch toán]]&lt;&gt;"",Table1[[#This Row],[Ngày hạch toán]],""))</f>
        <v>46154</v>
      </c>
      <c r="T650" s="95"/>
      <c r="U650" s="94">
        <f>IF(Table1[[#This Row],[Ngày tính CN]]="","",S650+T650)</f>
        <v>46154</v>
      </c>
      <c r="V650" s="67">
        <f ca="1">IF(Table1[[#This Row],[Hạn thanh toán]]="","",IF((U650-NOW())&lt;0,0,(U650-NOW())))</f>
        <v>0</v>
      </c>
      <c r="W650" s="67"/>
      <c r="X650" s="67">
        <f ca="1">IF(OR(U650="",R650=0),"",IF((U650-NOW())&lt;0,-(U650-NOW()),0))</f>
        <v>74.588942939815752</v>
      </c>
      <c r="Y650" s="96" t="str">
        <f ca="1">IF(R650=0,"Đã thanh toán",IF(X650="","",IF(X650&lt;=0,"Chưa đến hạn thanh toán",IF(X650&lt;=30,"Nợ quá hạn 30 ngày",IF(X650&lt;=60,"Nợ quá hạn từ 30 ngày đến 60 ngày",IF(X650&lt;=90,"Nợ quá hạn từ 60 ngày đến 90 ngày",IF(X650&lt;=120,"Nợ quá hạn từ 90 ngày đến 120 ngày","Nợ quá hạn hơn 120 ngày có khả năng mất thanh toán")))))))</f>
        <v>Nợ quá hạn từ 60 ngày đến 90 ngày</v>
      </c>
      <c r="Z650" s="97">
        <f>IF(S650="","",S650)</f>
        <v>46154</v>
      </c>
      <c r="AA650" s="97" t="str">
        <f>IF(M650="","",M650)</f>
        <v/>
      </c>
      <c r="AB650" s="98"/>
      <c r="AC650" s="96"/>
      <c r="AD650" s="96" t="str">
        <f>VLOOKUP($A650,MA_KH!$A:$V,MA_KH!U$1,0)</f>
        <v>LOTTE</v>
      </c>
      <c r="AE650" s="96" t="str">
        <f>VLOOKUP($A650,MA_KH!$A:$V,MA_KH!V$1,0)</f>
        <v>CÔNG TY CỔ PHẦN TRUNG TÂM THƯƠNG MẠI LOTTE VIỆT NAM</v>
      </c>
      <c r="AF650" s="96" t="str">
        <f>VLOOKUP($A650,MA_KH!$A:$V,MA_KH!H$1,0)</f>
        <v>SG023</v>
      </c>
      <c r="AG650" s="96">
        <f>VALUE(Table1[[#This Row],[Số hóa đơn]])</f>
        <v>33137</v>
      </c>
      <c r="AH650" s="94">
        <f>_xlfn.XLOOKUP(Table1[[#This Row],[Column1]],CTTT_Lotte!R:R,CTTT_Lotte!O:O)</f>
        <v>46203</v>
      </c>
    </row>
    <row r="651" spans="1:34" ht="25.5" hidden="1" customHeight="1" x14ac:dyDescent="0.2">
      <c r="A651" s="65" t="s">
        <v>10297</v>
      </c>
      <c r="B651" s="65" t="s">
        <v>439</v>
      </c>
      <c r="C651" s="66">
        <v>46154</v>
      </c>
      <c r="D651" s="65" t="s">
        <v>11753</v>
      </c>
      <c r="E651" s="66">
        <v>46154</v>
      </c>
      <c r="F651" s="65" t="s">
        <v>11822</v>
      </c>
      <c r="G651" s="65" t="s">
        <v>11891</v>
      </c>
      <c r="H651" s="91">
        <v>3648890</v>
      </c>
      <c r="I651" s="92">
        <v>0</v>
      </c>
      <c r="J651" s="91">
        <v>291911</v>
      </c>
      <c r="K651" s="91">
        <v>3940801</v>
      </c>
      <c r="L651" s="93" t="s">
        <v>11004</v>
      </c>
      <c r="M651" s="94"/>
      <c r="N651" s="93"/>
      <c r="O651" s="67">
        <f>IF(Table1[[#This Row],[Phân loại]]="Tồn đầu kỳ",Table1[[#This Row],[Tổng giá trị]],0)</f>
        <v>0</v>
      </c>
      <c r="P651" s="93">
        <f>IF(Table1[[#This Row],[Số còn phải thu ĐK]]&lt;&gt;0,0,IF(Table1[[#This Row],[Phân loại]]="Bán hàng",Table1[[#This Row],[Tổng giá trị]],-Table1[[#This Row],[Tổng giá trị]]))</f>
        <v>3940801</v>
      </c>
      <c r="Q651" s="67">
        <f t="shared" ref="Q651" si="426">IF(M651&lt;&gt;"",IF(O651&lt;&gt;0,O651,P651),0)</f>
        <v>0</v>
      </c>
      <c r="R651" s="93">
        <f>Table1[[#This Row],[Số còn phải thu ĐK]]+Table1[[#This Row],[Giá Trị HD sau CK]]-Table1[[#This Row],[Số tiền đã thu]]</f>
        <v>3940801</v>
      </c>
      <c r="S651" s="94">
        <f>IF(Table1[[#This Row],[Ngày hóa đơn]]&lt;&gt;"",Table1[[#This Row],[Ngày hóa đơn]],IF(Table1[[#This Row],[Ngày hạch toán]]&lt;&gt;"",Table1[[#This Row],[Ngày hạch toán]],""))</f>
        <v>46154</v>
      </c>
      <c r="T651" s="95"/>
      <c r="U651" s="94">
        <f>IF(Table1[[#This Row],[Ngày tính CN]]="","",S651+T651)</f>
        <v>46154</v>
      </c>
      <c r="V651" s="67">
        <f ca="1">IF(Table1[[#This Row],[Hạn thanh toán]]="","",IF((U651-NOW())&lt;0,0,(U651-NOW())))</f>
        <v>0</v>
      </c>
      <c r="W651" s="67"/>
      <c r="X651" s="67">
        <f t="shared" ref="X651" ca="1" si="427">IF(OR(U651="",R651=0),"",IF((U651-NOW())&lt;0,-(U651-NOW()),0))</f>
        <v>74.588942361107911</v>
      </c>
      <c r="Y651" s="96" t="str">
        <f t="shared" ref="Y651" ca="1" si="428">IF(R651=0,"Đã thanh toán",IF(X651="","",IF(X651&lt;=0,"Chưa đến hạn thanh toán",IF(X651&lt;=30,"Nợ quá hạn 30 ngày",IF(X651&lt;=60,"Nợ quá hạn từ 30 ngày đến 60 ngày",IF(X651&lt;=90,"Nợ quá hạn từ 60 ngày đến 90 ngày",IF(X651&lt;=120,"Nợ quá hạn từ 90 ngày đến 120 ngày","Nợ quá hạn hơn 120 ngày có khả năng mất thanh toán")))))))</f>
        <v>Nợ quá hạn từ 60 ngày đến 90 ngày</v>
      </c>
      <c r="Z651" s="97">
        <f t="shared" ref="Z651" si="429">IF(S651="","",S651)</f>
        <v>46154</v>
      </c>
      <c r="AA651" s="97" t="str">
        <f t="shared" ref="AA651" si="430">IF(M651="","",M651)</f>
        <v/>
      </c>
      <c r="AB651" s="98"/>
      <c r="AC651" s="96"/>
      <c r="AD651" s="96" t="str">
        <f>VLOOKUP($A651,MA_KH!$A:$V,MA_KH!U$1,0)</f>
        <v>LOTTE</v>
      </c>
      <c r="AE651" s="96" t="str">
        <f>VLOOKUP($A651,MA_KH!$A:$V,MA_KH!V$1,0)</f>
        <v>CÔNG TY CỔ PHẦN TRUNG TÂM THƯƠNG MẠI LOTTE VIỆT NAM</v>
      </c>
      <c r="AF651" s="96" t="str">
        <f>VLOOKUP($A651,MA_KH!$A:$V,MA_KH!H$1,0)</f>
        <v>HN008</v>
      </c>
      <c r="AG651" s="96">
        <f>VALUE(Table1[[#This Row],[Số hóa đơn]])</f>
        <v>33174</v>
      </c>
      <c r="AH651" s="94">
        <f>_xlfn.XLOOKUP(Table1[[#This Row],[Column1]],CTTT_Lotte!R:R,CTTT_Lotte!O:O)</f>
        <v>46203</v>
      </c>
    </row>
    <row r="652" spans="1:34" ht="25.5" customHeight="1" x14ac:dyDescent="0.2">
      <c r="A652" s="88" t="s">
        <v>10286</v>
      </c>
      <c r="B652" s="88" t="s">
        <v>616</v>
      </c>
      <c r="C652" s="89">
        <v>46154</v>
      </c>
      <c r="D652" s="88" t="s">
        <v>11928</v>
      </c>
      <c r="E652" s="89">
        <v>46154</v>
      </c>
      <c r="F652" s="88" t="s">
        <v>11948</v>
      </c>
      <c r="G652" s="88" t="s">
        <v>11969</v>
      </c>
      <c r="H652" s="90">
        <v>118192</v>
      </c>
      <c r="I652" s="92">
        <v>0</v>
      </c>
      <c r="J652" s="90">
        <v>11819</v>
      </c>
      <c r="K652" s="90">
        <v>130011</v>
      </c>
      <c r="L652" s="93" t="s">
        <v>11005</v>
      </c>
      <c r="M652" s="94"/>
      <c r="N652" s="93"/>
      <c r="O652" s="67">
        <f>IF(Table1[[#This Row],[Phân loại]]="Tồn đầu kỳ",Table1[[#This Row],[Tổng giá trị]],0)</f>
        <v>0</v>
      </c>
      <c r="P652" s="93">
        <f>IF(Table1[[#This Row],[Số còn phải thu ĐK]]&lt;&gt;0,0,IF(Table1[[#This Row],[Phân loại]]="Bán hàng",Table1[[#This Row],[Tổng giá trị]],-Table1[[#This Row],[Tổng giá trị]]))</f>
        <v>-130011</v>
      </c>
      <c r="Q652" s="67">
        <f t="shared" ref="Q652:Q657" si="431">IF(M652&lt;&gt;"",IF(O652&lt;&gt;0,O652,P652),0)</f>
        <v>0</v>
      </c>
      <c r="R652" s="93">
        <f>Table1[[#This Row],[Số còn phải thu ĐK]]+Table1[[#This Row],[Giá Trị HD sau CK]]-Table1[[#This Row],[Số tiền đã thu]]</f>
        <v>-130011</v>
      </c>
      <c r="S652" s="94">
        <f>IF(Table1[[#This Row],[Ngày hóa đơn]]&lt;&gt;"",Table1[[#This Row],[Ngày hóa đơn]],IF(Table1[[#This Row],[Ngày hạch toán]]&lt;&gt;"",Table1[[#This Row],[Ngày hạch toán]],""))</f>
        <v>46154</v>
      </c>
      <c r="T652" s="95"/>
      <c r="U652" s="94">
        <f>IF(Table1[[#This Row],[Ngày tính CN]]="","",S652+T652)</f>
        <v>46154</v>
      </c>
      <c r="V652" s="67">
        <f ca="1">IF(Table1[[#This Row],[Hạn thanh toán]]="","",IF((U652-NOW())&lt;0,0,(U652-NOW())))</f>
        <v>0</v>
      </c>
      <c r="W652" s="67"/>
      <c r="X652" s="67">
        <f t="shared" ref="X652:X657" ca="1" si="432">IF(OR(U652="",R652=0),"",IF((U652-NOW())&lt;0,-(U652-NOW()),0))</f>
        <v>74.588942361107911</v>
      </c>
      <c r="Y652" s="96" t="str">
        <f t="shared" ref="Y652:Y657" ca="1" si="433">IF(R652=0,"Đã thanh toán",IF(X652="","",IF(X652&lt;=0,"Chưa đến hạn thanh toán",IF(X652&lt;=30,"Nợ quá hạn 30 ngày",IF(X652&lt;=60,"Nợ quá hạn từ 30 ngày đến 60 ngày",IF(X652&lt;=90,"Nợ quá hạn từ 60 ngày đến 90 ngày",IF(X652&lt;=120,"Nợ quá hạn từ 90 ngày đến 120 ngày","Nợ quá hạn hơn 120 ngày có khả năng mất thanh toán")))))))</f>
        <v>Nợ quá hạn từ 60 ngày đến 90 ngày</v>
      </c>
      <c r="Z652" s="97">
        <f t="shared" ref="Z652:Z657" si="434">IF(S652="","",S652)</f>
        <v>46154</v>
      </c>
      <c r="AA652" s="97" t="str">
        <f t="shared" ref="AA652:AA657" si="435">IF(M652="","",M652)</f>
        <v/>
      </c>
      <c r="AB652" s="98"/>
      <c r="AC652" s="96"/>
      <c r="AD652" s="96" t="str">
        <f>VLOOKUP($A652,MA_KH!$A:$V,MA_KH!U$1,0)</f>
        <v>LOTTE</v>
      </c>
      <c r="AE652" s="96" t="str">
        <f>VLOOKUP($A652,MA_KH!$A:$V,MA_KH!V$1,0)</f>
        <v>CÔNG TY CỔ PHẦN TRUNG TÂM THƯƠNG MẠI LOTTE VIỆT NAM</v>
      </c>
      <c r="AF652" s="96" t="str">
        <f>VLOOKUP($A652,MA_KH!$A:$V,MA_KH!H$1,0)</f>
        <v>SG002</v>
      </c>
      <c r="AG652" s="96">
        <f>VALUE(Table1[[#This Row],[Số hóa đơn]])</f>
        <v>3613</v>
      </c>
      <c r="AH652" s="94" t="e">
        <f>_xlfn.XLOOKUP(Table1[[#This Row],[Column1]],CTTT_Lotte!R:R,CTTT_Lotte!O:O)</f>
        <v>#N/A</v>
      </c>
    </row>
    <row r="653" spans="1:34" ht="25.5" customHeight="1" x14ac:dyDescent="0.2">
      <c r="A653" s="88" t="s">
        <v>10286</v>
      </c>
      <c r="B653" s="88" t="s">
        <v>616</v>
      </c>
      <c r="C653" s="89">
        <v>46154</v>
      </c>
      <c r="D653" s="88" t="s">
        <v>11928</v>
      </c>
      <c r="E653" s="89">
        <v>46154</v>
      </c>
      <c r="F653" s="88" t="s">
        <v>11947</v>
      </c>
      <c r="G653" s="88" t="s">
        <v>11970</v>
      </c>
      <c r="H653" s="90">
        <v>393975</v>
      </c>
      <c r="I653" s="92">
        <v>0</v>
      </c>
      <c r="J653" s="90">
        <v>31518</v>
      </c>
      <c r="K653" s="90">
        <v>425493</v>
      </c>
      <c r="L653" s="93" t="s">
        <v>11005</v>
      </c>
      <c r="M653" s="94"/>
      <c r="N653" s="93"/>
      <c r="O653" s="67">
        <f>IF(Table1[[#This Row],[Phân loại]]="Tồn đầu kỳ",Table1[[#This Row],[Tổng giá trị]],0)</f>
        <v>0</v>
      </c>
      <c r="P653" s="93">
        <f>IF(Table1[[#This Row],[Số còn phải thu ĐK]]&lt;&gt;0,0,IF(Table1[[#This Row],[Phân loại]]="Bán hàng",Table1[[#This Row],[Tổng giá trị]],-Table1[[#This Row],[Tổng giá trị]]))</f>
        <v>-425493</v>
      </c>
      <c r="Q653" s="67">
        <f t="shared" si="431"/>
        <v>0</v>
      </c>
      <c r="R653" s="93">
        <f>Table1[[#This Row],[Số còn phải thu ĐK]]+Table1[[#This Row],[Giá Trị HD sau CK]]-Table1[[#This Row],[Số tiền đã thu]]</f>
        <v>-425493</v>
      </c>
      <c r="S653" s="94">
        <f>IF(Table1[[#This Row],[Ngày hóa đơn]]&lt;&gt;"",Table1[[#This Row],[Ngày hóa đơn]],IF(Table1[[#This Row],[Ngày hạch toán]]&lt;&gt;"",Table1[[#This Row],[Ngày hạch toán]],""))</f>
        <v>46154</v>
      </c>
      <c r="T653" s="95"/>
      <c r="U653" s="94">
        <f>IF(Table1[[#This Row],[Ngày tính CN]]="","",S653+T653)</f>
        <v>46154</v>
      </c>
      <c r="V653" s="67">
        <f ca="1">IF(Table1[[#This Row],[Hạn thanh toán]]="","",IF((U653-NOW())&lt;0,0,(U653-NOW())))</f>
        <v>0</v>
      </c>
      <c r="W653" s="67"/>
      <c r="X653" s="67">
        <f t="shared" ca="1" si="432"/>
        <v>74.588942361107911</v>
      </c>
      <c r="Y653" s="96" t="str">
        <f t="shared" ca="1" si="433"/>
        <v>Nợ quá hạn từ 60 ngày đến 90 ngày</v>
      </c>
      <c r="Z653" s="97">
        <f t="shared" si="434"/>
        <v>46154</v>
      </c>
      <c r="AA653" s="97" t="str">
        <f t="shared" si="435"/>
        <v/>
      </c>
      <c r="AB653" s="98"/>
      <c r="AC653" s="96"/>
      <c r="AD653" s="96" t="str">
        <f>VLOOKUP($A653,MA_KH!$A:$V,MA_KH!U$1,0)</f>
        <v>LOTTE</v>
      </c>
      <c r="AE653" s="96" t="str">
        <f>VLOOKUP($A653,MA_KH!$A:$V,MA_KH!V$1,0)</f>
        <v>CÔNG TY CỔ PHẦN TRUNG TÂM THƯƠNG MẠI LOTTE VIỆT NAM</v>
      </c>
      <c r="AF653" s="96" t="str">
        <f>VLOOKUP($A653,MA_KH!$A:$V,MA_KH!H$1,0)</f>
        <v>SG002</v>
      </c>
      <c r="AG653" s="96">
        <f>VALUE(Table1[[#This Row],[Số hóa đơn]])</f>
        <v>3612</v>
      </c>
      <c r="AH653" s="94" t="e">
        <f>_xlfn.XLOOKUP(Table1[[#This Row],[Column1]],CTTT_Lotte!R:R,CTTT_Lotte!O:O)</f>
        <v>#N/A</v>
      </c>
    </row>
    <row r="654" spans="1:34" ht="25.5" customHeight="1" x14ac:dyDescent="0.2">
      <c r="A654" s="88" t="s">
        <v>10290</v>
      </c>
      <c r="B654" s="88" t="s">
        <v>750</v>
      </c>
      <c r="C654" s="89">
        <v>46154</v>
      </c>
      <c r="D654" s="88" t="s">
        <v>11927</v>
      </c>
      <c r="E654" s="89">
        <v>46154</v>
      </c>
      <c r="F654" s="88" t="s">
        <v>11946</v>
      </c>
      <c r="G654" s="88" t="s">
        <v>11969</v>
      </c>
      <c r="H654" s="90">
        <v>25716</v>
      </c>
      <c r="I654" s="92">
        <v>0</v>
      </c>
      <c r="J654" s="90">
        <v>2572</v>
      </c>
      <c r="K654" s="90">
        <v>28288</v>
      </c>
      <c r="L654" s="93" t="s">
        <v>11005</v>
      </c>
      <c r="M654" s="94"/>
      <c r="N654" s="93"/>
      <c r="O654" s="67">
        <f>IF(Table1[[#This Row],[Phân loại]]="Tồn đầu kỳ",Table1[[#This Row],[Tổng giá trị]],0)</f>
        <v>0</v>
      </c>
      <c r="P654" s="93">
        <f>IF(Table1[[#This Row],[Số còn phải thu ĐK]]&lt;&gt;0,0,IF(Table1[[#This Row],[Phân loại]]="Bán hàng",Table1[[#This Row],[Tổng giá trị]],-Table1[[#This Row],[Tổng giá trị]]))</f>
        <v>-28288</v>
      </c>
      <c r="Q654" s="67">
        <f t="shared" si="431"/>
        <v>0</v>
      </c>
      <c r="R654" s="93">
        <f>Table1[[#This Row],[Số còn phải thu ĐK]]+Table1[[#This Row],[Giá Trị HD sau CK]]-Table1[[#This Row],[Số tiền đã thu]]</f>
        <v>-28288</v>
      </c>
      <c r="S654" s="94">
        <f>IF(Table1[[#This Row],[Ngày hóa đơn]]&lt;&gt;"",Table1[[#This Row],[Ngày hóa đơn]],IF(Table1[[#This Row],[Ngày hạch toán]]&lt;&gt;"",Table1[[#This Row],[Ngày hạch toán]],""))</f>
        <v>46154</v>
      </c>
      <c r="T654" s="95"/>
      <c r="U654" s="94">
        <f>IF(Table1[[#This Row],[Ngày tính CN]]="","",S654+T654)</f>
        <v>46154</v>
      </c>
      <c r="V654" s="67">
        <f ca="1">IF(Table1[[#This Row],[Hạn thanh toán]]="","",IF((U654-NOW())&lt;0,0,(U654-NOW())))</f>
        <v>0</v>
      </c>
      <c r="W654" s="67"/>
      <c r="X654" s="67">
        <f t="shared" ca="1" si="432"/>
        <v>74.588942824077094</v>
      </c>
      <c r="Y654" s="96" t="str">
        <f t="shared" ca="1" si="433"/>
        <v>Nợ quá hạn từ 60 ngày đến 90 ngày</v>
      </c>
      <c r="Z654" s="97">
        <f t="shared" si="434"/>
        <v>46154</v>
      </c>
      <c r="AA654" s="97" t="str">
        <f t="shared" si="435"/>
        <v/>
      </c>
      <c r="AB654" s="98"/>
      <c r="AC654" s="96"/>
      <c r="AD654" s="96" t="str">
        <f>VLOOKUP($A654,MA_KH!$A:$V,MA_KH!U$1,0)</f>
        <v>LOTTE</v>
      </c>
      <c r="AE654" s="96" t="str">
        <f>VLOOKUP($A654,MA_KH!$A:$V,MA_KH!V$1,0)</f>
        <v>CÔNG TY CỔ PHẦN TRUNG TÂM THƯƠNG MẠI LOTTE VIỆT NAM</v>
      </c>
      <c r="AF654" s="96" t="str">
        <f>VLOOKUP($A654,MA_KH!$A:$V,MA_KH!H$1,0)</f>
        <v>SG002</v>
      </c>
      <c r="AG654" s="96">
        <f>VALUE(Table1[[#This Row],[Số hóa đơn]])</f>
        <v>3587</v>
      </c>
      <c r="AH654" s="94" t="e">
        <f>_xlfn.XLOOKUP(Table1[[#This Row],[Column1]],CTTT_Lotte!R:R,CTTT_Lotte!O:O)</f>
        <v>#N/A</v>
      </c>
    </row>
    <row r="655" spans="1:34" ht="25.5" customHeight="1" x14ac:dyDescent="0.2">
      <c r="A655" s="88" t="s">
        <v>10290</v>
      </c>
      <c r="B655" s="88" t="s">
        <v>750</v>
      </c>
      <c r="C655" s="89">
        <v>46154</v>
      </c>
      <c r="D655" s="88" t="s">
        <v>11927</v>
      </c>
      <c r="E655" s="89">
        <v>46154</v>
      </c>
      <c r="F655" s="88" t="s">
        <v>11945</v>
      </c>
      <c r="G655" s="88" t="s">
        <v>11970</v>
      </c>
      <c r="H655" s="90">
        <v>85721</v>
      </c>
      <c r="I655" s="92">
        <v>0</v>
      </c>
      <c r="J655" s="90">
        <v>6858</v>
      </c>
      <c r="K655" s="90">
        <v>92579</v>
      </c>
      <c r="L655" s="93" t="s">
        <v>11005</v>
      </c>
      <c r="M655" s="94"/>
      <c r="N655" s="93"/>
      <c r="O655" s="67">
        <f>IF(Table1[[#This Row],[Phân loại]]="Tồn đầu kỳ",Table1[[#This Row],[Tổng giá trị]],0)</f>
        <v>0</v>
      </c>
      <c r="P655" s="93">
        <f>IF(Table1[[#This Row],[Số còn phải thu ĐK]]&lt;&gt;0,0,IF(Table1[[#This Row],[Phân loại]]="Bán hàng",Table1[[#This Row],[Tổng giá trị]],-Table1[[#This Row],[Tổng giá trị]]))</f>
        <v>-92579</v>
      </c>
      <c r="Q655" s="67">
        <f t="shared" si="431"/>
        <v>0</v>
      </c>
      <c r="R655" s="93">
        <f>Table1[[#This Row],[Số còn phải thu ĐK]]+Table1[[#This Row],[Giá Trị HD sau CK]]-Table1[[#This Row],[Số tiền đã thu]]</f>
        <v>-92579</v>
      </c>
      <c r="S655" s="94">
        <f>IF(Table1[[#This Row],[Ngày hóa đơn]]&lt;&gt;"",Table1[[#This Row],[Ngày hóa đơn]],IF(Table1[[#This Row],[Ngày hạch toán]]&lt;&gt;"",Table1[[#This Row],[Ngày hạch toán]],""))</f>
        <v>46154</v>
      </c>
      <c r="T655" s="95"/>
      <c r="U655" s="94">
        <f>IF(Table1[[#This Row],[Ngày tính CN]]="","",S655+T655)</f>
        <v>46154</v>
      </c>
      <c r="V655" s="67">
        <f ca="1">IF(Table1[[#This Row],[Hạn thanh toán]]="","",IF((U655-NOW())&lt;0,0,(U655-NOW())))</f>
        <v>0</v>
      </c>
      <c r="W655" s="67"/>
      <c r="X655" s="67">
        <f t="shared" ca="1" si="432"/>
        <v>74.588942361107911</v>
      </c>
      <c r="Y655" s="96" t="str">
        <f t="shared" ca="1" si="433"/>
        <v>Nợ quá hạn từ 60 ngày đến 90 ngày</v>
      </c>
      <c r="Z655" s="97">
        <f t="shared" si="434"/>
        <v>46154</v>
      </c>
      <c r="AA655" s="97" t="str">
        <f t="shared" si="435"/>
        <v/>
      </c>
      <c r="AB655" s="98"/>
      <c r="AC655" s="96"/>
      <c r="AD655" s="96" t="str">
        <f>VLOOKUP($A655,MA_KH!$A:$V,MA_KH!U$1,0)</f>
        <v>LOTTE</v>
      </c>
      <c r="AE655" s="96" t="str">
        <f>VLOOKUP($A655,MA_KH!$A:$V,MA_KH!V$1,0)</f>
        <v>CÔNG TY CỔ PHẦN TRUNG TÂM THƯƠNG MẠI LOTTE VIỆT NAM</v>
      </c>
      <c r="AF655" s="96" t="str">
        <f>VLOOKUP($A655,MA_KH!$A:$V,MA_KH!H$1,0)</f>
        <v>SG002</v>
      </c>
      <c r="AG655" s="96">
        <f>VALUE(Table1[[#This Row],[Số hóa đơn]])</f>
        <v>3225</v>
      </c>
      <c r="AH655" s="94" t="e">
        <f>_xlfn.XLOOKUP(Table1[[#This Row],[Column1]],CTTT_Lotte!R:R,CTTT_Lotte!O:O)</f>
        <v>#N/A</v>
      </c>
    </row>
    <row r="656" spans="1:34" ht="25.5" customHeight="1" x14ac:dyDescent="0.2">
      <c r="A656" s="88" t="s">
        <v>10301</v>
      </c>
      <c r="B656" s="88" t="s">
        <v>463</v>
      </c>
      <c r="C656" s="89">
        <v>46154</v>
      </c>
      <c r="D656" s="88" t="s">
        <v>11929</v>
      </c>
      <c r="E656" s="89">
        <v>46154</v>
      </c>
      <c r="F656" s="88" t="s">
        <v>11949</v>
      </c>
      <c r="G656" s="88" t="s">
        <v>11969</v>
      </c>
      <c r="H656" s="90">
        <v>33722</v>
      </c>
      <c r="I656" s="92">
        <v>0</v>
      </c>
      <c r="J656" s="90">
        <v>3372</v>
      </c>
      <c r="K656" s="90">
        <v>37094</v>
      </c>
      <c r="L656" s="93" t="s">
        <v>11005</v>
      </c>
      <c r="M656" s="94"/>
      <c r="N656" s="93"/>
      <c r="O656" s="67">
        <f>IF(Table1[[#This Row],[Phân loại]]="Tồn đầu kỳ",Table1[[#This Row],[Tổng giá trị]],0)</f>
        <v>0</v>
      </c>
      <c r="P656" s="93">
        <f>IF(Table1[[#This Row],[Số còn phải thu ĐK]]&lt;&gt;0,0,IF(Table1[[#This Row],[Phân loại]]="Bán hàng",Table1[[#This Row],[Tổng giá trị]],-Table1[[#This Row],[Tổng giá trị]]))</f>
        <v>-37094</v>
      </c>
      <c r="Q656" s="67">
        <f t="shared" si="431"/>
        <v>0</v>
      </c>
      <c r="R656" s="93">
        <f>Table1[[#This Row],[Số còn phải thu ĐK]]+Table1[[#This Row],[Giá Trị HD sau CK]]-Table1[[#This Row],[Số tiền đã thu]]</f>
        <v>-37094</v>
      </c>
      <c r="S656" s="94">
        <f>IF(Table1[[#This Row],[Ngày hóa đơn]]&lt;&gt;"",Table1[[#This Row],[Ngày hóa đơn]],IF(Table1[[#This Row],[Ngày hạch toán]]&lt;&gt;"",Table1[[#This Row],[Ngày hạch toán]],""))</f>
        <v>46154</v>
      </c>
      <c r="T656" s="95"/>
      <c r="U656" s="94">
        <f>IF(Table1[[#This Row],[Ngày tính CN]]="","",S656+T656)</f>
        <v>46154</v>
      </c>
      <c r="V656" s="67">
        <f ca="1">IF(Table1[[#This Row],[Hạn thanh toán]]="","",IF((U656-NOW())&lt;0,0,(U656-NOW())))</f>
        <v>0</v>
      </c>
      <c r="W656" s="67"/>
      <c r="X656" s="67">
        <f t="shared" ca="1" si="432"/>
        <v>74.588942361107911</v>
      </c>
      <c r="Y656" s="96" t="str">
        <f t="shared" ca="1" si="433"/>
        <v>Nợ quá hạn từ 60 ngày đến 90 ngày</v>
      </c>
      <c r="Z656" s="97">
        <f t="shared" si="434"/>
        <v>46154</v>
      </c>
      <c r="AA656" s="97" t="str">
        <f t="shared" si="435"/>
        <v/>
      </c>
      <c r="AB656" s="98"/>
      <c r="AC656" s="96"/>
      <c r="AD656" s="96" t="str">
        <f>VLOOKUP($A656,MA_KH!$A:$V,MA_KH!U$1,0)</f>
        <v>LOTTE</v>
      </c>
      <c r="AE656" s="96" t="str">
        <f>VLOOKUP($A656,MA_KH!$A:$V,MA_KH!V$1,0)</f>
        <v>CÔNG TY CỔ PHẦN TRUNG TÂM THƯƠNG MẠI LOTTE VIỆT NAM</v>
      </c>
      <c r="AF656" s="96" t="str">
        <f>VLOOKUP($A656,MA_KH!$A:$V,MA_KH!H$1,0)</f>
        <v>SG002</v>
      </c>
      <c r="AG656" s="96">
        <f>VALUE(Table1[[#This Row],[Số hóa đơn]])</f>
        <v>3865</v>
      </c>
      <c r="AH656" s="94" t="e">
        <f>_xlfn.XLOOKUP(Table1[[#This Row],[Column1]],CTTT_Lotte!R:R,CTTT_Lotte!O:O)</f>
        <v>#N/A</v>
      </c>
    </row>
    <row r="657" spans="1:34" ht="25.5" customHeight="1" x14ac:dyDescent="0.2">
      <c r="A657" s="88" t="s">
        <v>10301</v>
      </c>
      <c r="B657" s="88" t="s">
        <v>463</v>
      </c>
      <c r="C657" s="89">
        <v>46154</v>
      </c>
      <c r="D657" s="88" t="s">
        <v>11929</v>
      </c>
      <c r="E657" s="89">
        <v>46154</v>
      </c>
      <c r="F657" s="88" t="s">
        <v>11950</v>
      </c>
      <c r="G657" s="88" t="s">
        <v>11970</v>
      </c>
      <c r="H657" s="90">
        <v>112408</v>
      </c>
      <c r="I657" s="92">
        <v>0</v>
      </c>
      <c r="J657" s="90">
        <v>8993</v>
      </c>
      <c r="K657" s="90">
        <v>121401</v>
      </c>
      <c r="L657" s="93" t="s">
        <v>11005</v>
      </c>
      <c r="M657" s="94"/>
      <c r="N657" s="93"/>
      <c r="O657" s="67">
        <f>IF(Table1[[#This Row],[Phân loại]]="Tồn đầu kỳ",Table1[[#This Row],[Tổng giá trị]],0)</f>
        <v>0</v>
      </c>
      <c r="P657" s="93">
        <f>IF(Table1[[#This Row],[Số còn phải thu ĐK]]&lt;&gt;0,0,IF(Table1[[#This Row],[Phân loại]]="Bán hàng",Table1[[#This Row],[Tổng giá trị]],-Table1[[#This Row],[Tổng giá trị]]))</f>
        <v>-121401</v>
      </c>
      <c r="Q657" s="67">
        <f t="shared" si="431"/>
        <v>0</v>
      </c>
      <c r="R657" s="93">
        <f>Table1[[#This Row],[Số còn phải thu ĐK]]+Table1[[#This Row],[Giá Trị HD sau CK]]-Table1[[#This Row],[Số tiền đã thu]]</f>
        <v>-121401</v>
      </c>
      <c r="S657" s="94">
        <f>IF(Table1[[#This Row],[Ngày hóa đơn]]&lt;&gt;"",Table1[[#This Row],[Ngày hóa đơn]],IF(Table1[[#This Row],[Ngày hạch toán]]&lt;&gt;"",Table1[[#This Row],[Ngày hạch toán]],""))</f>
        <v>46154</v>
      </c>
      <c r="T657" s="95"/>
      <c r="U657" s="94">
        <f>IF(Table1[[#This Row],[Ngày tính CN]]="","",S657+T657)</f>
        <v>46154</v>
      </c>
      <c r="V657" s="67">
        <f ca="1">IF(Table1[[#This Row],[Hạn thanh toán]]="","",IF((U657-NOW())&lt;0,0,(U657-NOW())))</f>
        <v>0</v>
      </c>
      <c r="W657" s="67"/>
      <c r="X657" s="67">
        <f t="shared" ca="1" si="432"/>
        <v>74.588942824077094</v>
      </c>
      <c r="Y657" s="96" t="str">
        <f t="shared" ca="1" si="433"/>
        <v>Nợ quá hạn từ 60 ngày đến 90 ngày</v>
      </c>
      <c r="Z657" s="97">
        <f t="shared" si="434"/>
        <v>46154</v>
      </c>
      <c r="AA657" s="97" t="str">
        <f t="shared" si="435"/>
        <v/>
      </c>
      <c r="AB657" s="98"/>
      <c r="AC657" s="96"/>
      <c r="AD657" s="96" t="str">
        <f>VLOOKUP($A657,MA_KH!$A:$V,MA_KH!U$1,0)</f>
        <v>LOTTE</v>
      </c>
      <c r="AE657" s="96" t="str">
        <f>VLOOKUP($A657,MA_KH!$A:$V,MA_KH!V$1,0)</f>
        <v>CÔNG TY CỔ PHẦN TRUNG TÂM THƯƠNG MẠI LOTTE VIỆT NAM</v>
      </c>
      <c r="AF657" s="96" t="str">
        <f>VLOOKUP($A657,MA_KH!$A:$V,MA_KH!H$1,0)</f>
        <v>SG002</v>
      </c>
      <c r="AG657" s="96">
        <f>VALUE(Table1[[#This Row],[Số hóa đơn]])</f>
        <v>4004</v>
      </c>
      <c r="AH657" s="94" t="e">
        <f>_xlfn.XLOOKUP(Table1[[#This Row],[Column1]],CTTT_Lotte!R:R,CTTT_Lotte!O:O)</f>
        <v>#N/A</v>
      </c>
    </row>
    <row r="658" spans="1:34" ht="25.5" hidden="1" customHeight="1" x14ac:dyDescent="0.2">
      <c r="A658" s="65" t="s">
        <v>10292</v>
      </c>
      <c r="B658" s="65" t="s">
        <v>781</v>
      </c>
      <c r="C658" s="66">
        <v>46155</v>
      </c>
      <c r="D658" s="65" t="s">
        <v>11752</v>
      </c>
      <c r="E658" s="66">
        <v>46155</v>
      </c>
      <c r="F658" s="65" t="s">
        <v>11821</v>
      </c>
      <c r="G658" s="65" t="s">
        <v>11890</v>
      </c>
      <c r="H658" s="91">
        <v>1262100</v>
      </c>
      <c r="I658" s="92">
        <v>0</v>
      </c>
      <c r="J658" s="91">
        <v>100968</v>
      </c>
      <c r="K658" s="91">
        <v>1363068</v>
      </c>
      <c r="L658" s="93" t="s">
        <v>11004</v>
      </c>
      <c r="M658" s="94"/>
      <c r="N658" s="93"/>
      <c r="O658" s="67">
        <f>IF(Table1[[#This Row],[Phân loại]]="Tồn đầu kỳ",Table1[[#This Row],[Tổng giá trị]],0)</f>
        <v>0</v>
      </c>
      <c r="P658" s="93">
        <f>IF(Table1[[#This Row],[Số còn phải thu ĐK]]&lt;&gt;0,0,IF(Table1[[#This Row],[Phân loại]]="Bán hàng",Table1[[#This Row],[Tổng giá trị]],-Table1[[#This Row],[Tổng giá trị]]))</f>
        <v>1363068</v>
      </c>
      <c r="Q658" s="67">
        <f>IF(M658&lt;&gt;"",IF(O658&lt;&gt;0,O658,P658),0)</f>
        <v>0</v>
      </c>
      <c r="R658" s="93">
        <f>Table1[[#This Row],[Số còn phải thu ĐK]]+Table1[[#This Row],[Giá Trị HD sau CK]]-Table1[[#This Row],[Số tiền đã thu]]</f>
        <v>1363068</v>
      </c>
      <c r="S658" s="94">
        <f>IF(Table1[[#This Row],[Ngày hóa đơn]]&lt;&gt;"",Table1[[#This Row],[Ngày hóa đơn]],IF(Table1[[#This Row],[Ngày hạch toán]]&lt;&gt;"",Table1[[#This Row],[Ngày hạch toán]],""))</f>
        <v>46155</v>
      </c>
      <c r="T658" s="95"/>
      <c r="U658" s="94">
        <f>IF(Table1[[#This Row],[Ngày tính CN]]="","",S658+T658)</f>
        <v>46155</v>
      </c>
      <c r="V658" s="67">
        <f ca="1">IF(Table1[[#This Row],[Hạn thanh toán]]="","",IF((U658-NOW())&lt;0,0,(U658-NOW())))</f>
        <v>0</v>
      </c>
      <c r="W658" s="67"/>
      <c r="X658" s="67">
        <f ca="1">IF(OR(U658="",R658=0),"",IF((U658-NOW())&lt;0,-(U658-NOW()),0))</f>
        <v>73.588942476853845</v>
      </c>
      <c r="Y658" s="96" t="str">
        <f ca="1">IF(R658=0,"Đã thanh toán",IF(X658="","",IF(X658&lt;=0,"Chưa đến hạn thanh toán",IF(X658&lt;=30,"Nợ quá hạn 30 ngày",IF(X658&lt;=60,"Nợ quá hạn từ 30 ngày đến 60 ngày",IF(X658&lt;=90,"Nợ quá hạn từ 60 ngày đến 90 ngày",IF(X658&lt;=120,"Nợ quá hạn từ 90 ngày đến 120 ngày","Nợ quá hạn hơn 120 ngày có khả năng mất thanh toán")))))))</f>
        <v>Nợ quá hạn từ 60 ngày đến 90 ngày</v>
      </c>
      <c r="Z658" s="97">
        <f>IF(S658="","",S658)</f>
        <v>46155</v>
      </c>
      <c r="AA658" s="97" t="str">
        <f>IF(M658="","",M658)</f>
        <v/>
      </c>
      <c r="AB658" s="98"/>
      <c r="AC658" s="96"/>
      <c r="AD658" s="96" t="str">
        <f>VLOOKUP($A658,MA_KH!$A:$V,MA_KH!U$1,0)</f>
        <v>LOTTE</v>
      </c>
      <c r="AE658" s="96" t="str">
        <f>VLOOKUP($A658,MA_KH!$A:$V,MA_KH!V$1,0)</f>
        <v>CÔNG TY CỔ PHẦN TRUNG TÂM THƯƠNG MẠI LOTTE VIỆT NAM</v>
      </c>
      <c r="AF658" s="96" t="str">
        <f>VLOOKUP($A658,MA_KH!$A:$V,MA_KH!H$1,0)</f>
        <v>SG023</v>
      </c>
      <c r="AG658" s="96">
        <f>VALUE(Table1[[#This Row],[Số hóa đơn]])</f>
        <v>34178</v>
      </c>
      <c r="AH658" s="94">
        <f>_xlfn.XLOOKUP(Table1[[#This Row],[Column1]],CTTT_Lotte!R:R,CTTT_Lotte!O:O)</f>
        <v>46203</v>
      </c>
    </row>
    <row r="659" spans="1:34" ht="25.5" customHeight="1" x14ac:dyDescent="0.2">
      <c r="A659" s="88" t="s">
        <v>10295</v>
      </c>
      <c r="B659" s="88" t="s">
        <v>560</v>
      </c>
      <c r="C659" s="89">
        <v>46155</v>
      </c>
      <c r="D659" s="88" t="s">
        <v>11931</v>
      </c>
      <c r="E659" s="89">
        <v>46155</v>
      </c>
      <c r="F659" s="88" t="s">
        <v>11699</v>
      </c>
      <c r="G659" s="88" t="s">
        <v>10867</v>
      </c>
      <c r="H659" s="90">
        <v>56846</v>
      </c>
      <c r="I659" s="92">
        <v>0</v>
      </c>
      <c r="J659" s="90">
        <v>5685</v>
      </c>
      <c r="K659" s="90">
        <v>62531</v>
      </c>
      <c r="L659" s="93" t="s">
        <v>11005</v>
      </c>
      <c r="M659" s="94"/>
      <c r="N659" s="93"/>
      <c r="O659" s="67">
        <f>IF(Table1[[#This Row],[Phân loại]]="Tồn đầu kỳ",Table1[[#This Row],[Tổng giá trị]],0)</f>
        <v>0</v>
      </c>
      <c r="P659" s="93">
        <f>IF(Table1[[#This Row],[Số còn phải thu ĐK]]&lt;&gt;0,0,IF(Table1[[#This Row],[Phân loại]]="Bán hàng",Table1[[#This Row],[Tổng giá trị]],-Table1[[#This Row],[Tổng giá trị]]))</f>
        <v>-62531</v>
      </c>
      <c r="Q659" s="67">
        <f t="shared" ref="Q659:Q662" si="436">IF(M659&lt;&gt;"",IF(O659&lt;&gt;0,O659,P659),0)</f>
        <v>0</v>
      </c>
      <c r="R659" s="93">
        <f>Table1[[#This Row],[Số còn phải thu ĐK]]+Table1[[#This Row],[Giá Trị HD sau CK]]-Table1[[#This Row],[Số tiền đã thu]]</f>
        <v>-62531</v>
      </c>
      <c r="S659" s="94">
        <f>IF(Table1[[#This Row],[Ngày hóa đơn]]&lt;&gt;"",Table1[[#This Row],[Ngày hóa đơn]],IF(Table1[[#This Row],[Ngày hạch toán]]&lt;&gt;"",Table1[[#This Row],[Ngày hạch toán]],""))</f>
        <v>46155</v>
      </c>
      <c r="T659" s="95"/>
      <c r="U659" s="94">
        <f>IF(Table1[[#This Row],[Ngày tính CN]]="","",S659+T659)</f>
        <v>46155</v>
      </c>
      <c r="V659" s="67">
        <f ca="1">IF(Table1[[#This Row],[Hạn thanh toán]]="","",IF((U659-NOW())&lt;0,0,(U659-NOW())))</f>
        <v>0</v>
      </c>
      <c r="W659" s="67"/>
      <c r="X659" s="67">
        <f t="shared" ref="X659:X662" ca="1" si="437">IF(OR(U659="",R659=0),"",IF((U659-NOW())&lt;0,-(U659-NOW()),0))</f>
        <v>73.588942476853845</v>
      </c>
      <c r="Y659" s="96" t="str">
        <f t="shared" ref="Y659:Y662" ca="1" si="438">IF(R659=0,"Đã thanh toán",IF(X659="","",IF(X659&lt;=0,"Chưa đến hạn thanh toán",IF(X659&lt;=30,"Nợ quá hạn 30 ngày",IF(X659&lt;=60,"Nợ quá hạn từ 30 ngày đến 60 ngày",IF(X659&lt;=90,"Nợ quá hạn từ 60 ngày đến 90 ngày",IF(X659&lt;=120,"Nợ quá hạn từ 90 ngày đến 120 ngày","Nợ quá hạn hơn 120 ngày có khả năng mất thanh toán")))))))</f>
        <v>Nợ quá hạn từ 60 ngày đến 90 ngày</v>
      </c>
      <c r="Z659" s="97">
        <f t="shared" ref="Z659:Z662" si="439">IF(S659="","",S659)</f>
        <v>46155</v>
      </c>
      <c r="AA659" s="97" t="str">
        <f t="shared" ref="AA659:AA662" si="440">IF(M659="","",M659)</f>
        <v/>
      </c>
      <c r="AB659" s="98"/>
      <c r="AC659" s="96"/>
      <c r="AD659" s="96" t="str">
        <f>VLOOKUP($A659,MA_KH!$A:$V,MA_KH!U$1,0)</f>
        <v>LOTTE</v>
      </c>
      <c r="AE659" s="96" t="str">
        <f>VLOOKUP($A659,MA_KH!$A:$V,MA_KH!V$1,0)</f>
        <v>CÔNG TY CỔ PHẦN TRUNG TÂM THƯƠNG MẠI LOTTE VIỆT NAM</v>
      </c>
      <c r="AF659" s="96" t="str">
        <f>VLOOKUP($A659,MA_KH!$A:$V,MA_KH!H$1,0)</f>
        <v>HN008</v>
      </c>
      <c r="AG659" s="96">
        <f>VALUE(Table1[[#This Row],[Số hóa đơn]])</f>
        <v>3091</v>
      </c>
      <c r="AH659" s="94" t="e">
        <f>_xlfn.XLOOKUP(Table1[[#This Row],[Column1]],CTTT_Lotte!R:R,CTTT_Lotte!O:O)</f>
        <v>#N/A</v>
      </c>
    </row>
    <row r="660" spans="1:34" ht="25.5" customHeight="1" x14ac:dyDescent="0.2">
      <c r="A660" s="88" t="s">
        <v>10295</v>
      </c>
      <c r="B660" s="88" t="s">
        <v>560</v>
      </c>
      <c r="C660" s="89">
        <v>46155</v>
      </c>
      <c r="D660" s="88" t="s">
        <v>11931</v>
      </c>
      <c r="E660" s="89">
        <v>46160</v>
      </c>
      <c r="F660" s="88" t="s">
        <v>11961</v>
      </c>
      <c r="G660" s="88" t="s">
        <v>10868</v>
      </c>
      <c r="H660" s="90">
        <v>189485</v>
      </c>
      <c r="I660" s="92">
        <v>0</v>
      </c>
      <c r="J660" s="90">
        <v>15159</v>
      </c>
      <c r="K660" s="90">
        <v>204644</v>
      </c>
      <c r="L660" s="93" t="s">
        <v>11005</v>
      </c>
      <c r="M660" s="94"/>
      <c r="N660" s="93"/>
      <c r="O660" s="67">
        <f>IF(Table1[[#This Row],[Phân loại]]="Tồn đầu kỳ",Table1[[#This Row],[Tổng giá trị]],0)</f>
        <v>0</v>
      </c>
      <c r="P660" s="93">
        <f>IF(Table1[[#This Row],[Số còn phải thu ĐK]]&lt;&gt;0,0,IF(Table1[[#This Row],[Phân loại]]="Bán hàng",Table1[[#This Row],[Tổng giá trị]],-Table1[[#This Row],[Tổng giá trị]]))</f>
        <v>-204644</v>
      </c>
      <c r="Q660" s="67">
        <f t="shared" si="436"/>
        <v>0</v>
      </c>
      <c r="R660" s="93">
        <f>Table1[[#This Row],[Số còn phải thu ĐK]]+Table1[[#This Row],[Giá Trị HD sau CK]]-Table1[[#This Row],[Số tiền đã thu]]</f>
        <v>-204644</v>
      </c>
      <c r="S660" s="94">
        <f>IF(Table1[[#This Row],[Ngày hóa đơn]]&lt;&gt;"",Table1[[#This Row],[Ngày hóa đơn]],IF(Table1[[#This Row],[Ngày hạch toán]]&lt;&gt;"",Table1[[#This Row],[Ngày hạch toán]],""))</f>
        <v>46160</v>
      </c>
      <c r="T660" s="95"/>
      <c r="U660" s="94">
        <f>IF(Table1[[#This Row],[Ngày tính CN]]="","",S660+T660)</f>
        <v>46160</v>
      </c>
      <c r="V660" s="67">
        <f ca="1">IF(Table1[[#This Row],[Hạn thanh toán]]="","",IF((U660-NOW())&lt;0,0,(U660-NOW())))</f>
        <v>0</v>
      </c>
      <c r="W660" s="67"/>
      <c r="X660" s="67">
        <f t="shared" ca="1" si="437"/>
        <v>68.588942361107911</v>
      </c>
      <c r="Y660" s="96" t="str">
        <f t="shared" ca="1" si="438"/>
        <v>Nợ quá hạn từ 60 ngày đến 90 ngày</v>
      </c>
      <c r="Z660" s="97">
        <f t="shared" si="439"/>
        <v>46160</v>
      </c>
      <c r="AA660" s="97" t="str">
        <f t="shared" si="440"/>
        <v/>
      </c>
      <c r="AB660" s="98"/>
      <c r="AC660" s="96"/>
      <c r="AD660" s="96" t="str">
        <f>VLOOKUP($A660,MA_KH!$A:$V,MA_KH!U$1,0)</f>
        <v>LOTTE</v>
      </c>
      <c r="AE660" s="96" t="str">
        <f>VLOOKUP($A660,MA_KH!$A:$V,MA_KH!V$1,0)</f>
        <v>CÔNG TY CỔ PHẦN TRUNG TÂM THƯƠNG MẠI LOTTE VIỆT NAM</v>
      </c>
      <c r="AF660" s="96" t="str">
        <f>VLOOKUP($A660,MA_KH!$A:$V,MA_KH!H$1,0)</f>
        <v>HN008</v>
      </c>
      <c r="AG660" s="96">
        <f>VALUE(Table1[[#This Row],[Số hóa đơn]])</f>
        <v>3362</v>
      </c>
      <c r="AH660" s="94" t="e">
        <f>_xlfn.XLOOKUP(Table1[[#This Row],[Column1]],CTTT_Lotte!R:R,CTTT_Lotte!O:O)</f>
        <v>#N/A</v>
      </c>
    </row>
    <row r="661" spans="1:34" ht="25.5" customHeight="1" x14ac:dyDescent="0.2">
      <c r="A661" s="88" t="s">
        <v>10299</v>
      </c>
      <c r="B661" s="88" t="s">
        <v>355</v>
      </c>
      <c r="C661" s="89">
        <v>46155</v>
      </c>
      <c r="D661" s="88" t="s">
        <v>11932</v>
      </c>
      <c r="E661" s="89">
        <v>46155</v>
      </c>
      <c r="F661" s="88" t="s">
        <v>11954</v>
      </c>
      <c r="G661" s="88" t="s">
        <v>11969</v>
      </c>
      <c r="H661" s="90">
        <v>155562</v>
      </c>
      <c r="I661" s="92">
        <v>0</v>
      </c>
      <c r="J661" s="90">
        <v>15556</v>
      </c>
      <c r="K661" s="90">
        <v>171118</v>
      </c>
      <c r="L661" s="93" t="s">
        <v>11005</v>
      </c>
      <c r="M661" s="94"/>
      <c r="N661" s="93"/>
      <c r="O661" s="67">
        <f>IF(Table1[[#This Row],[Phân loại]]="Tồn đầu kỳ",Table1[[#This Row],[Tổng giá trị]],0)</f>
        <v>0</v>
      </c>
      <c r="P661" s="93">
        <f>IF(Table1[[#This Row],[Số còn phải thu ĐK]]&lt;&gt;0,0,IF(Table1[[#This Row],[Phân loại]]="Bán hàng",Table1[[#This Row],[Tổng giá trị]],-Table1[[#This Row],[Tổng giá trị]]))</f>
        <v>-171118</v>
      </c>
      <c r="Q661" s="67">
        <f t="shared" si="436"/>
        <v>0</v>
      </c>
      <c r="R661" s="93">
        <f>Table1[[#This Row],[Số còn phải thu ĐK]]+Table1[[#This Row],[Giá Trị HD sau CK]]-Table1[[#This Row],[Số tiền đã thu]]</f>
        <v>-171118</v>
      </c>
      <c r="S661" s="94">
        <f>IF(Table1[[#This Row],[Ngày hóa đơn]]&lt;&gt;"",Table1[[#This Row],[Ngày hóa đơn]],IF(Table1[[#This Row],[Ngày hạch toán]]&lt;&gt;"",Table1[[#This Row],[Ngày hạch toán]],""))</f>
        <v>46155</v>
      </c>
      <c r="T661" s="95"/>
      <c r="U661" s="94">
        <f>IF(Table1[[#This Row],[Ngày tính CN]]="","",S661+T661)</f>
        <v>46155</v>
      </c>
      <c r="V661" s="67">
        <f ca="1">IF(Table1[[#This Row],[Hạn thanh toán]]="","",IF((U661-NOW())&lt;0,0,(U661-NOW())))</f>
        <v>0</v>
      </c>
      <c r="W661" s="67"/>
      <c r="X661" s="67">
        <f t="shared" ca="1" si="437"/>
        <v>73.588942476853845</v>
      </c>
      <c r="Y661" s="96" t="str">
        <f t="shared" ca="1" si="438"/>
        <v>Nợ quá hạn từ 60 ngày đến 90 ngày</v>
      </c>
      <c r="Z661" s="97">
        <f t="shared" si="439"/>
        <v>46155</v>
      </c>
      <c r="AA661" s="97" t="str">
        <f t="shared" si="440"/>
        <v/>
      </c>
      <c r="AB661" s="98"/>
      <c r="AC661" s="96"/>
      <c r="AD661" s="96" t="str">
        <f>VLOOKUP($A661,MA_KH!$A:$V,MA_KH!U$1,0)</f>
        <v>LOTTE</v>
      </c>
      <c r="AE661" s="96" t="str">
        <f>VLOOKUP($A661,MA_KH!$A:$V,MA_KH!V$1,0)</f>
        <v>CÔNG TY CỔ PHẦN TRUNG TÂM THƯƠNG MẠI LOTTE VIỆT NAM</v>
      </c>
      <c r="AF661" s="96" t="str">
        <f>VLOOKUP($A661,MA_KH!$A:$V,MA_KH!H$1,0)</f>
        <v>SG011</v>
      </c>
      <c r="AG661" s="96">
        <f>VALUE(Table1[[#This Row],[Số hóa đơn]])</f>
        <v>3933</v>
      </c>
      <c r="AH661" s="94" t="e">
        <f>_xlfn.XLOOKUP(Table1[[#This Row],[Column1]],CTTT_Lotte!R:R,CTTT_Lotte!O:O)</f>
        <v>#N/A</v>
      </c>
    </row>
    <row r="662" spans="1:34" ht="25.5" customHeight="1" x14ac:dyDescent="0.2">
      <c r="A662" s="88" t="s">
        <v>10299</v>
      </c>
      <c r="B662" s="88" t="s">
        <v>355</v>
      </c>
      <c r="C662" s="89">
        <v>46155</v>
      </c>
      <c r="D662" s="88" t="s">
        <v>11932</v>
      </c>
      <c r="E662" s="89">
        <v>46155</v>
      </c>
      <c r="F662" s="88" t="s">
        <v>11953</v>
      </c>
      <c r="G662" s="88" t="s">
        <v>11970</v>
      </c>
      <c r="H662" s="90">
        <v>518541</v>
      </c>
      <c r="I662" s="92">
        <v>0</v>
      </c>
      <c r="J662" s="90">
        <v>41483</v>
      </c>
      <c r="K662" s="90">
        <v>560024</v>
      </c>
      <c r="L662" s="93" t="s">
        <v>11005</v>
      </c>
      <c r="M662" s="94"/>
      <c r="N662" s="93"/>
      <c r="O662" s="67">
        <f>IF(Table1[[#This Row],[Phân loại]]="Tồn đầu kỳ",Table1[[#This Row],[Tổng giá trị]],0)</f>
        <v>0</v>
      </c>
      <c r="P662" s="93">
        <f>IF(Table1[[#This Row],[Số còn phải thu ĐK]]&lt;&gt;0,0,IF(Table1[[#This Row],[Phân loại]]="Bán hàng",Table1[[#This Row],[Tổng giá trị]],-Table1[[#This Row],[Tổng giá trị]]))</f>
        <v>-560024</v>
      </c>
      <c r="Q662" s="67">
        <f t="shared" si="436"/>
        <v>0</v>
      </c>
      <c r="R662" s="93">
        <f>Table1[[#This Row],[Số còn phải thu ĐK]]+Table1[[#This Row],[Giá Trị HD sau CK]]-Table1[[#This Row],[Số tiền đã thu]]</f>
        <v>-560024</v>
      </c>
      <c r="S662" s="94">
        <f>IF(Table1[[#This Row],[Ngày hóa đơn]]&lt;&gt;"",Table1[[#This Row],[Ngày hóa đơn]],IF(Table1[[#This Row],[Ngày hạch toán]]&lt;&gt;"",Table1[[#This Row],[Ngày hạch toán]],""))</f>
        <v>46155</v>
      </c>
      <c r="T662" s="95"/>
      <c r="U662" s="94">
        <f>IF(Table1[[#This Row],[Ngày tính CN]]="","",S662+T662)</f>
        <v>46155</v>
      </c>
      <c r="V662" s="67">
        <f ca="1">IF(Table1[[#This Row],[Hạn thanh toán]]="","",IF((U662-NOW())&lt;0,0,(U662-NOW())))</f>
        <v>0</v>
      </c>
      <c r="W662" s="67"/>
      <c r="X662" s="67">
        <f t="shared" ca="1" si="437"/>
        <v>73.588942361107911</v>
      </c>
      <c r="Y662" s="96" t="str">
        <f t="shared" ca="1" si="438"/>
        <v>Nợ quá hạn từ 60 ngày đến 90 ngày</v>
      </c>
      <c r="Z662" s="97">
        <f t="shared" si="439"/>
        <v>46155</v>
      </c>
      <c r="AA662" s="97" t="str">
        <f t="shared" si="440"/>
        <v/>
      </c>
      <c r="AB662" s="98"/>
      <c r="AC662" s="96"/>
      <c r="AD662" s="96" t="str">
        <f>VLOOKUP($A662,MA_KH!$A:$V,MA_KH!U$1,0)</f>
        <v>LOTTE</v>
      </c>
      <c r="AE662" s="96" t="str">
        <f>VLOOKUP($A662,MA_KH!$A:$V,MA_KH!V$1,0)</f>
        <v>CÔNG TY CỔ PHẦN TRUNG TÂM THƯƠNG MẠI LOTTE VIỆT NAM</v>
      </c>
      <c r="AF662" s="96" t="str">
        <f>VLOOKUP($A662,MA_KH!$A:$V,MA_KH!H$1,0)</f>
        <v>SG011</v>
      </c>
      <c r="AG662" s="96">
        <f>VALUE(Table1[[#This Row],[Số hóa đơn]])</f>
        <v>3813</v>
      </c>
      <c r="AH662" s="94" t="e">
        <f>_xlfn.XLOOKUP(Table1[[#This Row],[Column1]],CTTT_Lotte!R:R,CTTT_Lotte!O:O)</f>
        <v>#N/A</v>
      </c>
    </row>
    <row r="663" spans="1:34" ht="25.5" hidden="1" customHeight="1" x14ac:dyDescent="0.2">
      <c r="A663" s="65" t="s">
        <v>10288</v>
      </c>
      <c r="B663" s="65" t="s">
        <v>683</v>
      </c>
      <c r="C663" s="66">
        <v>46156</v>
      </c>
      <c r="D663" s="65" t="s">
        <v>11751</v>
      </c>
      <c r="E663" s="66">
        <v>46156</v>
      </c>
      <c r="F663" s="65" t="s">
        <v>11820</v>
      </c>
      <c r="G663" s="65" t="s">
        <v>11889</v>
      </c>
      <c r="H663" s="91">
        <v>1845155</v>
      </c>
      <c r="I663" s="92">
        <v>0</v>
      </c>
      <c r="J663" s="91">
        <v>147612</v>
      </c>
      <c r="K663" s="91">
        <v>1992767</v>
      </c>
      <c r="L663" s="93" t="s">
        <v>11004</v>
      </c>
      <c r="M663" s="94"/>
      <c r="N663" s="93"/>
      <c r="O663" s="67">
        <f>IF(Table1[[#This Row],[Phân loại]]="Tồn đầu kỳ",Table1[[#This Row],[Tổng giá trị]],0)</f>
        <v>0</v>
      </c>
      <c r="P663" s="93">
        <f>IF(Table1[[#This Row],[Số còn phải thu ĐK]]&lt;&gt;0,0,IF(Table1[[#This Row],[Phân loại]]="Bán hàng",Table1[[#This Row],[Tổng giá trị]],-Table1[[#This Row],[Tổng giá trị]]))</f>
        <v>1992767</v>
      </c>
      <c r="Q663" s="67">
        <f>IF(M663&lt;&gt;"",IF(O663&lt;&gt;0,O663,P663),0)</f>
        <v>0</v>
      </c>
      <c r="R663" s="93">
        <f>Table1[[#This Row],[Số còn phải thu ĐK]]+Table1[[#This Row],[Giá Trị HD sau CK]]-Table1[[#This Row],[Số tiền đã thu]]</f>
        <v>1992767</v>
      </c>
      <c r="S663" s="94">
        <f>IF(Table1[[#This Row],[Ngày hóa đơn]]&lt;&gt;"",Table1[[#This Row],[Ngày hóa đơn]],IF(Table1[[#This Row],[Ngày hạch toán]]&lt;&gt;"",Table1[[#This Row],[Ngày hạch toán]],""))</f>
        <v>46156</v>
      </c>
      <c r="T663" s="95"/>
      <c r="U663" s="94">
        <f>IF(Table1[[#This Row],[Ngày tính CN]]="","",S663+T663)</f>
        <v>46156</v>
      </c>
      <c r="V663" s="67">
        <f ca="1">IF(Table1[[#This Row],[Hạn thanh toán]]="","",IF((U663-NOW())&lt;0,0,(U663-NOW())))</f>
        <v>0</v>
      </c>
      <c r="W663" s="67"/>
      <c r="X663" s="67">
        <f ca="1">IF(OR(U663="",R663=0),"",IF((U663-NOW())&lt;0,-(U663-NOW()),0))</f>
        <v>72.588942476853845</v>
      </c>
      <c r="Y663" s="96" t="str">
        <f ca="1">IF(R663=0,"Đã thanh toán",IF(X663="","",IF(X663&lt;=0,"Chưa đến hạn thanh toán",IF(X663&lt;=30,"Nợ quá hạn 30 ngày",IF(X663&lt;=60,"Nợ quá hạn từ 30 ngày đến 60 ngày",IF(X663&lt;=90,"Nợ quá hạn từ 60 ngày đến 90 ngày",IF(X663&lt;=120,"Nợ quá hạn từ 90 ngày đến 120 ngày","Nợ quá hạn hơn 120 ngày có khả năng mất thanh toán")))))))</f>
        <v>Nợ quá hạn từ 60 ngày đến 90 ngày</v>
      </c>
      <c r="Z663" s="97">
        <f>IF(S663="","",S663)</f>
        <v>46156</v>
      </c>
      <c r="AA663" s="97" t="str">
        <f>IF(M663="","",M663)</f>
        <v/>
      </c>
      <c r="AB663" s="98"/>
      <c r="AC663" s="96"/>
      <c r="AD663" s="96" t="str">
        <f>VLOOKUP($A663,MA_KH!$A:$V,MA_KH!U$1,0)</f>
        <v>LOTTE</v>
      </c>
      <c r="AE663" s="96" t="str">
        <f>VLOOKUP($A663,MA_KH!$A:$V,MA_KH!V$1,0)</f>
        <v>CÔNG TY CỔ PHẦN TRUNG TÂM THƯƠNG MẠI LOTTE VIỆT NAM</v>
      </c>
      <c r="AF663" s="96" t="str">
        <f>VLOOKUP($A663,MA_KH!$A:$V,MA_KH!H$1,0)</f>
        <v>SG011</v>
      </c>
      <c r="AG663" s="96">
        <f>VALUE(Table1[[#This Row],[Số hóa đơn]])</f>
        <v>34337</v>
      </c>
      <c r="AH663" s="94">
        <f>_xlfn.XLOOKUP(Table1[[#This Row],[Column1]],CTTT_Lotte!R:R,CTTT_Lotte!O:O)</f>
        <v>46203</v>
      </c>
    </row>
    <row r="664" spans="1:34" ht="25.5" hidden="1" customHeight="1" x14ac:dyDescent="0.2">
      <c r="A664" s="88" t="s">
        <v>10293</v>
      </c>
      <c r="B664" s="88" t="s">
        <v>621</v>
      </c>
      <c r="C664" s="89">
        <v>46157</v>
      </c>
      <c r="D664" s="88" t="s">
        <v>11750</v>
      </c>
      <c r="E664" s="89">
        <v>46157</v>
      </c>
      <c r="F664" s="88" t="s">
        <v>11819</v>
      </c>
      <c r="G664" s="88" t="s">
        <v>11888</v>
      </c>
      <c r="H664" s="90">
        <v>1262100</v>
      </c>
      <c r="I664" s="92">
        <v>0</v>
      </c>
      <c r="J664" s="90">
        <v>100968</v>
      </c>
      <c r="K664" s="90">
        <v>1363068</v>
      </c>
      <c r="L664" s="93" t="s">
        <v>11004</v>
      </c>
      <c r="M664" s="94"/>
      <c r="N664" s="93"/>
      <c r="O664" s="67">
        <f>IF(Table1[[#This Row],[Phân loại]]="Tồn đầu kỳ",Table1[[#This Row],[Tổng giá trị]],0)</f>
        <v>0</v>
      </c>
      <c r="P664" s="93">
        <f>IF(Table1[[#This Row],[Số còn phải thu ĐK]]&lt;&gt;0,0,IF(Table1[[#This Row],[Phân loại]]="Bán hàng",Table1[[#This Row],[Tổng giá trị]],-Table1[[#This Row],[Tổng giá trị]]))</f>
        <v>1363068</v>
      </c>
      <c r="Q664" s="67">
        <f t="shared" ref="Q664" si="441">IF(M664&lt;&gt;"",IF(O664&lt;&gt;0,O664,P664),0)</f>
        <v>0</v>
      </c>
      <c r="R664" s="93">
        <f>Table1[[#This Row],[Số còn phải thu ĐK]]+Table1[[#This Row],[Giá Trị HD sau CK]]-Table1[[#This Row],[Số tiền đã thu]]</f>
        <v>1363068</v>
      </c>
      <c r="S664" s="94">
        <f>IF(Table1[[#This Row],[Ngày hóa đơn]]&lt;&gt;"",Table1[[#This Row],[Ngày hóa đơn]],IF(Table1[[#This Row],[Ngày hạch toán]]&lt;&gt;"",Table1[[#This Row],[Ngày hạch toán]],""))</f>
        <v>46157</v>
      </c>
      <c r="T664" s="95"/>
      <c r="U664" s="94">
        <f>IF(Table1[[#This Row],[Ngày tính CN]]="","",S664+T664)</f>
        <v>46157</v>
      </c>
      <c r="V664" s="67">
        <f ca="1">IF(Table1[[#This Row],[Hạn thanh toán]]="","",IF((U664-NOW())&lt;0,0,(U664-NOW())))</f>
        <v>0</v>
      </c>
      <c r="W664" s="67"/>
      <c r="X664" s="67">
        <f t="shared" ref="X664" ca="1" si="442">IF(OR(U664="",R664=0),"",IF((U664-NOW())&lt;0,-(U664-NOW()),0))</f>
        <v>71.588942824077094</v>
      </c>
      <c r="Y664" s="96" t="str">
        <f t="shared" ref="Y664" ca="1" si="443">IF(R664=0,"Đã thanh toán",IF(X664="","",IF(X664&lt;=0,"Chưa đến hạn thanh toán",IF(X664&lt;=30,"Nợ quá hạn 30 ngày",IF(X664&lt;=60,"Nợ quá hạn từ 30 ngày đến 60 ngày",IF(X664&lt;=90,"Nợ quá hạn từ 60 ngày đến 90 ngày",IF(X664&lt;=120,"Nợ quá hạn từ 90 ngày đến 120 ngày","Nợ quá hạn hơn 120 ngày có khả năng mất thanh toán")))))))</f>
        <v>Nợ quá hạn từ 60 ngày đến 90 ngày</v>
      </c>
      <c r="Z664" s="97">
        <f t="shared" ref="Z664" si="444">IF(S664="","",S664)</f>
        <v>46157</v>
      </c>
      <c r="AA664" s="97" t="str">
        <f t="shared" ref="AA664" si="445">IF(M664="","",M664)</f>
        <v/>
      </c>
      <c r="AB664" s="98"/>
      <c r="AC664" s="96"/>
      <c r="AD664" s="96" t="str">
        <f>VLOOKUP($A664,MA_KH!$A:$V,MA_KH!U$1,0)</f>
        <v>LOTTE</v>
      </c>
      <c r="AE664" s="96" t="str">
        <f>VLOOKUP($A664,MA_KH!$A:$V,MA_KH!V$1,0)</f>
        <v>CÔNG TY CỔ PHẦN TRUNG TÂM THƯƠNG MẠI LOTTE VIỆT NAM</v>
      </c>
      <c r="AF664" s="96" t="str">
        <f>VLOOKUP($A664,MA_KH!$A:$V,MA_KH!H$1,0)</f>
        <v>SG009</v>
      </c>
      <c r="AG664" s="96">
        <f>VALUE(Table1[[#This Row],[Số hóa đơn]])</f>
        <v>34671</v>
      </c>
      <c r="AH664" s="94">
        <f>_xlfn.XLOOKUP(Table1[[#This Row],[Column1]],CTTT_Lotte!R:R,CTTT_Lotte!O:O)</f>
        <v>46203</v>
      </c>
    </row>
    <row r="665" spans="1:34" ht="25.5" hidden="1" customHeight="1" x14ac:dyDescent="0.2">
      <c r="A665" s="65" t="s">
        <v>10290</v>
      </c>
      <c r="B665" s="65" t="s">
        <v>750</v>
      </c>
      <c r="C665" s="66">
        <v>46157</v>
      </c>
      <c r="D665" s="65" t="s">
        <v>11749</v>
      </c>
      <c r="E665" s="66">
        <v>46157</v>
      </c>
      <c r="F665" s="65" t="s">
        <v>11818</v>
      </c>
      <c r="G665" s="65" t="s">
        <v>11887</v>
      </c>
      <c r="H665" s="91">
        <v>1262100</v>
      </c>
      <c r="I665" s="92">
        <v>0</v>
      </c>
      <c r="J665" s="91">
        <v>100968</v>
      </c>
      <c r="K665" s="91">
        <v>1363068</v>
      </c>
      <c r="L665" s="93" t="s">
        <v>11004</v>
      </c>
      <c r="M665" s="94"/>
      <c r="N665" s="93"/>
      <c r="O665" s="67">
        <f>IF(Table1[[#This Row],[Phân loại]]="Tồn đầu kỳ",Table1[[#This Row],[Tổng giá trị]],0)</f>
        <v>0</v>
      </c>
      <c r="P665" s="93">
        <f>IF(Table1[[#This Row],[Số còn phải thu ĐK]]&lt;&gt;0,0,IF(Table1[[#This Row],[Phân loại]]="Bán hàng",Table1[[#This Row],[Tổng giá trị]],-Table1[[#This Row],[Tổng giá trị]]))</f>
        <v>1363068</v>
      </c>
      <c r="Q665" s="67">
        <f>IF(M665&lt;&gt;"",IF(O665&lt;&gt;0,O665,P665),0)</f>
        <v>0</v>
      </c>
      <c r="R665" s="93">
        <f>Table1[[#This Row],[Số còn phải thu ĐK]]+Table1[[#This Row],[Giá Trị HD sau CK]]-Table1[[#This Row],[Số tiền đã thu]]</f>
        <v>1363068</v>
      </c>
      <c r="S665" s="94">
        <f>IF(Table1[[#This Row],[Ngày hóa đơn]]&lt;&gt;"",Table1[[#This Row],[Ngày hóa đơn]],IF(Table1[[#This Row],[Ngày hạch toán]]&lt;&gt;"",Table1[[#This Row],[Ngày hạch toán]],""))</f>
        <v>46157</v>
      </c>
      <c r="T665" s="95"/>
      <c r="U665" s="94">
        <f>IF(Table1[[#This Row],[Ngày tính CN]]="","",S665+T665)</f>
        <v>46157</v>
      </c>
      <c r="V665" s="67">
        <f ca="1">IF(Table1[[#This Row],[Hạn thanh toán]]="","",IF((U665-NOW())&lt;0,0,(U665-NOW())))</f>
        <v>0</v>
      </c>
      <c r="W665" s="67"/>
      <c r="X665" s="67">
        <f ca="1">IF(OR(U665="",R665=0),"",IF((U665-NOW())&lt;0,-(U665-NOW()),0))</f>
        <v>71.588942476853845</v>
      </c>
      <c r="Y665" s="96" t="str">
        <f ca="1">IF(R665=0,"Đã thanh toán",IF(X665="","",IF(X665&lt;=0,"Chưa đến hạn thanh toán",IF(X665&lt;=30,"Nợ quá hạn 30 ngày",IF(X665&lt;=60,"Nợ quá hạn từ 30 ngày đến 60 ngày",IF(X665&lt;=90,"Nợ quá hạn từ 60 ngày đến 90 ngày",IF(X665&lt;=120,"Nợ quá hạn từ 90 ngày đến 120 ngày","Nợ quá hạn hơn 120 ngày có khả năng mất thanh toán")))))))</f>
        <v>Nợ quá hạn từ 60 ngày đến 90 ngày</v>
      </c>
      <c r="Z665" s="97">
        <f>IF(S665="","",S665)</f>
        <v>46157</v>
      </c>
      <c r="AA665" s="97" t="str">
        <f>IF(M665="","",M665)</f>
        <v/>
      </c>
      <c r="AB665" s="98"/>
      <c r="AC665" s="96"/>
      <c r="AD665" s="96" t="str">
        <f>VLOOKUP($A665,MA_KH!$A:$V,MA_KH!U$1,0)</f>
        <v>LOTTE</v>
      </c>
      <c r="AE665" s="96" t="str">
        <f>VLOOKUP($A665,MA_KH!$A:$V,MA_KH!V$1,0)</f>
        <v>CÔNG TY CỔ PHẦN TRUNG TÂM THƯƠNG MẠI LOTTE VIỆT NAM</v>
      </c>
      <c r="AF665" s="96" t="str">
        <f>VLOOKUP($A665,MA_KH!$A:$V,MA_KH!H$1,0)</f>
        <v>SG002</v>
      </c>
      <c r="AG665" s="96">
        <f>VALUE(Table1[[#This Row],[Số hóa đơn]])</f>
        <v>34675</v>
      </c>
      <c r="AH665" s="94">
        <f>_xlfn.XLOOKUP(Table1[[#This Row],[Column1]],CTTT_Lotte!R:R,CTTT_Lotte!O:O)</f>
        <v>46203</v>
      </c>
    </row>
    <row r="666" spans="1:34" ht="25.5" hidden="1" customHeight="1" x14ac:dyDescent="0.2">
      <c r="A666" s="65" t="s">
        <v>10291</v>
      </c>
      <c r="B666" s="65" t="s">
        <v>511</v>
      </c>
      <c r="C666" s="66">
        <v>46157</v>
      </c>
      <c r="D666" s="65" t="s">
        <v>11748</v>
      </c>
      <c r="E666" s="66">
        <v>46157</v>
      </c>
      <c r="F666" s="65" t="s">
        <v>11817</v>
      </c>
      <c r="G666" s="65" t="s">
        <v>11886</v>
      </c>
      <c r="H666" s="91">
        <v>1262100</v>
      </c>
      <c r="I666" s="92">
        <v>0</v>
      </c>
      <c r="J666" s="91">
        <v>100968</v>
      </c>
      <c r="K666" s="91">
        <v>1363068</v>
      </c>
      <c r="L666" s="93" t="s">
        <v>11004</v>
      </c>
      <c r="M666" s="94"/>
      <c r="N666" s="93"/>
      <c r="O666" s="67">
        <f>IF(Table1[[#This Row],[Phân loại]]="Tồn đầu kỳ",Table1[[#This Row],[Tổng giá trị]],0)</f>
        <v>0</v>
      </c>
      <c r="P666" s="93">
        <f>IF(Table1[[#This Row],[Số còn phải thu ĐK]]&lt;&gt;0,0,IF(Table1[[#This Row],[Phân loại]]="Bán hàng",Table1[[#This Row],[Tổng giá trị]],-Table1[[#This Row],[Tổng giá trị]]))</f>
        <v>1363068</v>
      </c>
      <c r="Q666" s="67">
        <f>IF(M666&lt;&gt;"",IF(O666&lt;&gt;0,O666,P666),0)</f>
        <v>0</v>
      </c>
      <c r="R666" s="93">
        <f>Table1[[#This Row],[Số còn phải thu ĐK]]+Table1[[#This Row],[Giá Trị HD sau CK]]-Table1[[#This Row],[Số tiền đã thu]]</f>
        <v>1363068</v>
      </c>
      <c r="S666" s="94">
        <f>IF(Table1[[#This Row],[Ngày hóa đơn]]&lt;&gt;"",Table1[[#This Row],[Ngày hóa đơn]],IF(Table1[[#This Row],[Ngày hạch toán]]&lt;&gt;"",Table1[[#This Row],[Ngày hạch toán]],""))</f>
        <v>46157</v>
      </c>
      <c r="T666" s="95"/>
      <c r="U666" s="94">
        <f>IF(Table1[[#This Row],[Ngày tính CN]]="","",S666+T666)</f>
        <v>46157</v>
      </c>
      <c r="V666" s="67">
        <f ca="1">IF(Table1[[#This Row],[Hạn thanh toán]]="","",IF((U666-NOW())&lt;0,0,(U666-NOW())))</f>
        <v>0</v>
      </c>
      <c r="W666" s="67"/>
      <c r="X666" s="67">
        <f ca="1">IF(OR(U666="",R666=0),"",IF((U666-NOW())&lt;0,-(U666-NOW()),0))</f>
        <v>71.588942476853845</v>
      </c>
      <c r="Y666" s="96" t="str">
        <f ca="1">IF(R666=0,"Đã thanh toán",IF(X666="","",IF(X666&lt;=0,"Chưa đến hạn thanh toán",IF(X666&lt;=30,"Nợ quá hạn 30 ngày",IF(X666&lt;=60,"Nợ quá hạn từ 30 ngày đến 60 ngày",IF(X666&lt;=90,"Nợ quá hạn từ 60 ngày đến 90 ngày",IF(X666&lt;=120,"Nợ quá hạn từ 90 ngày đến 120 ngày","Nợ quá hạn hơn 120 ngày có khả năng mất thanh toán")))))))</f>
        <v>Nợ quá hạn từ 60 ngày đến 90 ngày</v>
      </c>
      <c r="Z666" s="97">
        <f>IF(S666="","",S666)</f>
        <v>46157</v>
      </c>
      <c r="AA666" s="97" t="str">
        <f>IF(M666="","",M666)</f>
        <v/>
      </c>
      <c r="AB666" s="98"/>
      <c r="AC666" s="96"/>
      <c r="AD666" s="96" t="str">
        <f>VLOOKUP($A666,MA_KH!$A:$V,MA_KH!U$1,0)</f>
        <v>LOTTE</v>
      </c>
      <c r="AE666" s="96" t="str">
        <f>VLOOKUP($A666,MA_KH!$A:$V,MA_KH!V$1,0)</f>
        <v>CÔNG TY CỔ PHẦN TRUNG TÂM THƯƠNG MẠI LOTTE VIỆT NAM</v>
      </c>
      <c r="AF666" s="96" t="str">
        <f>VLOOKUP($A666,MA_KH!$A:$V,MA_KH!H$1,0)</f>
        <v>SG023</v>
      </c>
      <c r="AG666" s="96">
        <f>VALUE(Table1[[#This Row],[Số hóa đơn]])</f>
        <v>34688</v>
      </c>
      <c r="AH666" s="94">
        <f>_xlfn.XLOOKUP(Table1[[#This Row],[Column1]],CTTT_Lotte!R:R,CTTT_Lotte!O:O)</f>
        <v>46203</v>
      </c>
    </row>
    <row r="667" spans="1:34" ht="25.5" hidden="1" customHeight="1" x14ac:dyDescent="0.2">
      <c r="A667" s="65" t="s">
        <v>10294</v>
      </c>
      <c r="B667" s="65" t="s">
        <v>481</v>
      </c>
      <c r="C667" s="66">
        <v>46157</v>
      </c>
      <c r="D667" s="65" t="s">
        <v>11747</v>
      </c>
      <c r="E667" s="66">
        <v>46157</v>
      </c>
      <c r="F667" s="65" t="s">
        <v>11816</v>
      </c>
      <c r="G667" s="65" t="s">
        <v>11885</v>
      </c>
      <c r="H667" s="91">
        <v>1214105</v>
      </c>
      <c r="I667" s="92">
        <v>0</v>
      </c>
      <c r="J667" s="91">
        <v>97128</v>
      </c>
      <c r="K667" s="91">
        <v>1311233</v>
      </c>
      <c r="L667" s="93" t="s">
        <v>11004</v>
      </c>
      <c r="M667" s="94"/>
      <c r="N667" s="93"/>
      <c r="O667" s="67">
        <f>IF(Table1[[#This Row],[Phân loại]]="Tồn đầu kỳ",Table1[[#This Row],[Tổng giá trị]],0)</f>
        <v>0</v>
      </c>
      <c r="P667" s="93">
        <f>IF(Table1[[#This Row],[Số còn phải thu ĐK]]&lt;&gt;0,0,IF(Table1[[#This Row],[Phân loại]]="Bán hàng",Table1[[#This Row],[Tổng giá trị]],-Table1[[#This Row],[Tổng giá trị]]))</f>
        <v>1311233</v>
      </c>
      <c r="Q667" s="67">
        <f>IF(M667&lt;&gt;"",IF(O667&lt;&gt;0,O667,P667),0)</f>
        <v>0</v>
      </c>
      <c r="R667" s="93">
        <f>Table1[[#This Row],[Số còn phải thu ĐK]]+Table1[[#This Row],[Giá Trị HD sau CK]]-Table1[[#This Row],[Số tiền đã thu]]</f>
        <v>1311233</v>
      </c>
      <c r="S667" s="94">
        <f>IF(Table1[[#This Row],[Ngày hóa đơn]]&lt;&gt;"",Table1[[#This Row],[Ngày hóa đơn]],IF(Table1[[#This Row],[Ngày hạch toán]]&lt;&gt;"",Table1[[#This Row],[Ngày hạch toán]],""))</f>
        <v>46157</v>
      </c>
      <c r="T667" s="95"/>
      <c r="U667" s="94">
        <f>IF(Table1[[#This Row],[Ngày tính CN]]="","",S667+T667)</f>
        <v>46157</v>
      </c>
      <c r="V667" s="67">
        <f ca="1">IF(Table1[[#This Row],[Hạn thanh toán]]="","",IF((U667-NOW())&lt;0,0,(U667-NOW())))</f>
        <v>0</v>
      </c>
      <c r="W667" s="67"/>
      <c r="X667" s="67">
        <f ca="1">IF(OR(U667="",R667=0),"",IF((U667-NOW())&lt;0,-(U667-NOW()),0))</f>
        <v>71.588942824077094</v>
      </c>
      <c r="Y667" s="96" t="str">
        <f ca="1">IF(R667=0,"Đã thanh toán",IF(X667="","",IF(X667&lt;=0,"Chưa đến hạn thanh toán",IF(X667&lt;=30,"Nợ quá hạn 30 ngày",IF(X667&lt;=60,"Nợ quá hạn từ 30 ngày đến 60 ngày",IF(X667&lt;=90,"Nợ quá hạn từ 60 ngày đến 90 ngày",IF(X667&lt;=120,"Nợ quá hạn từ 90 ngày đến 120 ngày","Nợ quá hạn hơn 120 ngày có khả năng mất thanh toán")))))))</f>
        <v>Nợ quá hạn từ 60 ngày đến 90 ngày</v>
      </c>
      <c r="Z667" s="97">
        <f>IF(S667="","",S667)</f>
        <v>46157</v>
      </c>
      <c r="AA667" s="97" t="str">
        <f>IF(M667="","",M667)</f>
        <v/>
      </c>
      <c r="AB667" s="98"/>
      <c r="AC667" s="96"/>
      <c r="AD667" s="96" t="str">
        <f>VLOOKUP($A667,MA_KH!$A:$V,MA_KH!U$1,0)</f>
        <v>LOTTE</v>
      </c>
      <c r="AE667" s="96" t="str">
        <f>VLOOKUP($A667,MA_KH!$A:$V,MA_KH!V$1,0)</f>
        <v>CÔNG TY CỔ PHẦN TRUNG TÂM THƯƠNG MẠI LOTTE VIỆT NAM</v>
      </c>
      <c r="AF667" s="96" t="str">
        <f>VLOOKUP($A667,MA_KH!$A:$V,MA_KH!H$1,0)</f>
        <v>SG039</v>
      </c>
      <c r="AG667" s="96">
        <f>VALUE(Table1[[#This Row],[Số hóa đơn]])</f>
        <v>34701</v>
      </c>
      <c r="AH667" s="94">
        <f>_xlfn.XLOOKUP(Table1[[#This Row],[Column1]],CTTT_Lotte!R:R,CTTT_Lotte!O:O)</f>
        <v>46203</v>
      </c>
    </row>
    <row r="668" spans="1:34" ht="25.5" customHeight="1" x14ac:dyDescent="0.2">
      <c r="A668" s="88" t="s">
        <v>10294</v>
      </c>
      <c r="B668" s="88" t="s">
        <v>481</v>
      </c>
      <c r="C668" s="89">
        <v>46157</v>
      </c>
      <c r="D668" s="88" t="s">
        <v>11935</v>
      </c>
      <c r="E668" s="89">
        <v>46157</v>
      </c>
      <c r="F668" s="88" t="s">
        <v>11958</v>
      </c>
      <c r="G668" s="88" t="s">
        <v>11969</v>
      </c>
      <c r="H668" s="90">
        <v>17676</v>
      </c>
      <c r="I668" s="92">
        <v>0</v>
      </c>
      <c r="J668" s="90">
        <v>1768</v>
      </c>
      <c r="K668" s="90">
        <v>19444</v>
      </c>
      <c r="L668" s="93" t="s">
        <v>11005</v>
      </c>
      <c r="M668" s="94"/>
      <c r="N668" s="93"/>
      <c r="O668" s="67">
        <f>IF(Table1[[#This Row],[Phân loại]]="Tồn đầu kỳ",Table1[[#This Row],[Tổng giá trị]],0)</f>
        <v>0</v>
      </c>
      <c r="P668" s="93">
        <f>IF(Table1[[#This Row],[Số còn phải thu ĐK]]&lt;&gt;0,0,IF(Table1[[#This Row],[Phân loại]]="Bán hàng",Table1[[#This Row],[Tổng giá trị]],-Table1[[#This Row],[Tổng giá trị]]))</f>
        <v>-19444</v>
      </c>
      <c r="Q668" s="67">
        <f t="shared" ref="Q668:Q669" si="446">IF(M668&lt;&gt;"",IF(O668&lt;&gt;0,O668,P668),0)</f>
        <v>0</v>
      </c>
      <c r="R668" s="93">
        <f>Table1[[#This Row],[Số còn phải thu ĐK]]+Table1[[#This Row],[Giá Trị HD sau CK]]-Table1[[#This Row],[Số tiền đã thu]]</f>
        <v>-19444</v>
      </c>
      <c r="S668" s="94">
        <f>IF(Table1[[#This Row],[Ngày hóa đơn]]&lt;&gt;"",Table1[[#This Row],[Ngày hóa đơn]],IF(Table1[[#This Row],[Ngày hạch toán]]&lt;&gt;"",Table1[[#This Row],[Ngày hạch toán]],""))</f>
        <v>46157</v>
      </c>
      <c r="T668" s="95"/>
      <c r="U668" s="94">
        <f>IF(Table1[[#This Row],[Ngày tính CN]]="","",S668+T668)</f>
        <v>46157</v>
      </c>
      <c r="V668" s="67">
        <f ca="1">IF(Table1[[#This Row],[Hạn thanh toán]]="","",IF((U668-NOW())&lt;0,0,(U668-NOW())))</f>
        <v>0</v>
      </c>
      <c r="W668" s="67"/>
      <c r="X668" s="67">
        <f t="shared" ref="X668:X669" ca="1" si="447">IF(OR(U668="",R668=0),"",IF((U668-NOW())&lt;0,-(U668-NOW()),0))</f>
        <v>71.588942361107911</v>
      </c>
      <c r="Y668" s="96" t="str">
        <f t="shared" ref="Y668:Y669" ca="1" si="448">IF(R668=0,"Đã thanh toán",IF(X668="","",IF(X668&lt;=0,"Chưa đến hạn thanh toán",IF(X668&lt;=30,"Nợ quá hạn 30 ngày",IF(X668&lt;=60,"Nợ quá hạn từ 30 ngày đến 60 ngày",IF(X668&lt;=90,"Nợ quá hạn từ 60 ngày đến 90 ngày",IF(X668&lt;=120,"Nợ quá hạn từ 90 ngày đến 120 ngày","Nợ quá hạn hơn 120 ngày có khả năng mất thanh toán")))))))</f>
        <v>Nợ quá hạn từ 60 ngày đến 90 ngày</v>
      </c>
      <c r="Z668" s="97">
        <f t="shared" ref="Z668:Z669" si="449">IF(S668="","",S668)</f>
        <v>46157</v>
      </c>
      <c r="AA668" s="97" t="str">
        <f t="shared" ref="AA668:AA669" si="450">IF(M668="","",M668)</f>
        <v/>
      </c>
      <c r="AB668" s="98"/>
      <c r="AC668" s="96"/>
      <c r="AD668" s="96" t="str">
        <f>VLOOKUP($A668,MA_KH!$A:$V,MA_KH!U$1,0)</f>
        <v>LOTTE</v>
      </c>
      <c r="AE668" s="96" t="str">
        <f>VLOOKUP($A668,MA_KH!$A:$V,MA_KH!V$1,0)</f>
        <v>CÔNG TY CỔ PHẦN TRUNG TÂM THƯƠNG MẠI LOTTE VIỆT NAM</v>
      </c>
      <c r="AF668" s="96" t="str">
        <f>VLOOKUP($A668,MA_KH!$A:$V,MA_KH!H$1,0)</f>
        <v>SG039</v>
      </c>
      <c r="AG668" s="96">
        <f>VALUE(Table1[[#This Row],[Số hóa đơn]])</f>
        <v>3353</v>
      </c>
      <c r="AH668" s="94" t="e">
        <f>_xlfn.XLOOKUP(Table1[[#This Row],[Column1]],CTTT_Lotte!R:R,CTTT_Lotte!O:O)</f>
        <v>#N/A</v>
      </c>
    </row>
    <row r="669" spans="1:34" ht="25.5" customHeight="1" x14ac:dyDescent="0.2">
      <c r="A669" s="65" t="s">
        <v>10294</v>
      </c>
      <c r="B669" s="65" t="s">
        <v>481</v>
      </c>
      <c r="C669" s="66">
        <v>46157</v>
      </c>
      <c r="D669" s="65" t="s">
        <v>11935</v>
      </c>
      <c r="E669" s="66">
        <v>46158</v>
      </c>
      <c r="F669" s="65" t="s">
        <v>11959</v>
      </c>
      <c r="G669" s="65" t="s">
        <v>11970</v>
      </c>
      <c r="H669" s="91">
        <v>58919</v>
      </c>
      <c r="I669" s="92">
        <v>0</v>
      </c>
      <c r="J669" s="91">
        <v>4714</v>
      </c>
      <c r="K669" s="91">
        <v>63633</v>
      </c>
      <c r="L669" s="93" t="s">
        <v>11005</v>
      </c>
      <c r="M669" s="94"/>
      <c r="N669" s="93"/>
      <c r="O669" s="67">
        <f>IF(Table1[[#This Row],[Phân loại]]="Tồn đầu kỳ",Table1[[#This Row],[Tổng giá trị]],0)</f>
        <v>0</v>
      </c>
      <c r="P669" s="93">
        <f>IF(Table1[[#This Row],[Số còn phải thu ĐK]]&lt;&gt;0,0,IF(Table1[[#This Row],[Phân loại]]="Bán hàng",Table1[[#This Row],[Tổng giá trị]],-Table1[[#This Row],[Tổng giá trị]]))</f>
        <v>-63633</v>
      </c>
      <c r="Q669" s="67">
        <f t="shared" si="446"/>
        <v>0</v>
      </c>
      <c r="R669" s="93">
        <f>Table1[[#This Row],[Số còn phải thu ĐK]]+Table1[[#This Row],[Giá Trị HD sau CK]]-Table1[[#This Row],[Số tiền đã thu]]</f>
        <v>-63633</v>
      </c>
      <c r="S669" s="94">
        <f>IF(Table1[[#This Row],[Ngày hóa đơn]]&lt;&gt;"",Table1[[#This Row],[Ngày hóa đơn]],IF(Table1[[#This Row],[Ngày hạch toán]]&lt;&gt;"",Table1[[#This Row],[Ngày hạch toán]],""))</f>
        <v>46158</v>
      </c>
      <c r="T669" s="95"/>
      <c r="U669" s="94">
        <f>IF(Table1[[#This Row],[Ngày tính CN]]="","",S669+T669)</f>
        <v>46158</v>
      </c>
      <c r="V669" s="67">
        <f ca="1">IF(Table1[[#This Row],[Hạn thanh toán]]="","",IF((U669-NOW())&lt;0,0,(U669-NOW())))</f>
        <v>0</v>
      </c>
      <c r="W669" s="67"/>
      <c r="X669" s="67">
        <f t="shared" ca="1" si="447"/>
        <v>70.588942476853845</v>
      </c>
      <c r="Y669" s="96" t="str">
        <f t="shared" ca="1" si="448"/>
        <v>Nợ quá hạn từ 60 ngày đến 90 ngày</v>
      </c>
      <c r="Z669" s="97">
        <f t="shared" si="449"/>
        <v>46158</v>
      </c>
      <c r="AA669" s="97" t="str">
        <f t="shared" si="450"/>
        <v/>
      </c>
      <c r="AB669" s="98"/>
      <c r="AC669" s="96"/>
      <c r="AD669" s="96" t="str">
        <f>VLOOKUP($A669,MA_KH!$A:$V,MA_KH!U$1,0)</f>
        <v>LOTTE</v>
      </c>
      <c r="AE669" s="96" t="str">
        <f>VLOOKUP($A669,MA_KH!$A:$V,MA_KH!V$1,0)</f>
        <v>CÔNG TY CỔ PHẦN TRUNG TÂM THƯƠNG MẠI LOTTE VIỆT NAM</v>
      </c>
      <c r="AF669" s="96" t="str">
        <f>VLOOKUP($A669,MA_KH!$A:$V,MA_KH!H$1,0)</f>
        <v>SG039</v>
      </c>
      <c r="AG669" s="96">
        <f>VALUE(Table1[[#This Row],[Số hóa đơn]])</f>
        <v>3585</v>
      </c>
      <c r="AH669" s="94" t="e">
        <f>_xlfn.XLOOKUP(Table1[[#This Row],[Column1]],CTTT_Lotte!R:R,CTTT_Lotte!O:O)</f>
        <v>#N/A</v>
      </c>
    </row>
    <row r="670" spans="1:34" ht="25.5" hidden="1" customHeight="1" x14ac:dyDescent="0.2">
      <c r="A670" s="88" t="s">
        <v>10286</v>
      </c>
      <c r="B670" s="88" t="s">
        <v>616</v>
      </c>
      <c r="C670" s="89">
        <v>46158</v>
      </c>
      <c r="D670" s="88" t="s">
        <v>11746</v>
      </c>
      <c r="E670" s="89">
        <v>46158</v>
      </c>
      <c r="F670" s="88" t="s">
        <v>11815</v>
      </c>
      <c r="G670" s="88" t="s">
        <v>11884</v>
      </c>
      <c r="H670" s="90">
        <v>1262100</v>
      </c>
      <c r="I670" s="92">
        <v>0</v>
      </c>
      <c r="J670" s="90">
        <v>100968</v>
      </c>
      <c r="K670" s="90">
        <v>1363068</v>
      </c>
      <c r="L670" s="93" t="s">
        <v>11004</v>
      </c>
      <c r="M670" s="94"/>
      <c r="N670" s="93"/>
      <c r="O670" s="67">
        <f>IF(Table1[[#This Row],[Phân loại]]="Tồn đầu kỳ",Table1[[#This Row],[Tổng giá trị]],0)</f>
        <v>0</v>
      </c>
      <c r="P670" s="93">
        <f>IF(Table1[[#This Row],[Số còn phải thu ĐK]]&lt;&gt;0,0,IF(Table1[[#This Row],[Phân loại]]="Bán hàng",Table1[[#This Row],[Tổng giá trị]],-Table1[[#This Row],[Tổng giá trị]]))</f>
        <v>1363068</v>
      </c>
      <c r="Q670" s="67">
        <f t="shared" ref="Q670" si="451">IF(M670&lt;&gt;"",IF(O670&lt;&gt;0,O670,P670),0)</f>
        <v>0</v>
      </c>
      <c r="R670" s="93">
        <f>Table1[[#This Row],[Số còn phải thu ĐK]]+Table1[[#This Row],[Giá Trị HD sau CK]]-Table1[[#This Row],[Số tiền đã thu]]</f>
        <v>1363068</v>
      </c>
      <c r="S670" s="94">
        <f>IF(Table1[[#This Row],[Ngày hóa đơn]]&lt;&gt;"",Table1[[#This Row],[Ngày hóa đơn]],IF(Table1[[#This Row],[Ngày hạch toán]]&lt;&gt;"",Table1[[#This Row],[Ngày hạch toán]],""))</f>
        <v>46158</v>
      </c>
      <c r="T670" s="95"/>
      <c r="U670" s="94">
        <f>IF(Table1[[#This Row],[Ngày tính CN]]="","",S670+T670)</f>
        <v>46158</v>
      </c>
      <c r="V670" s="67">
        <f ca="1">IF(Table1[[#This Row],[Hạn thanh toán]]="","",IF((U670-NOW())&lt;0,0,(U670-NOW())))</f>
        <v>0</v>
      </c>
      <c r="W670" s="67"/>
      <c r="X670" s="67">
        <f t="shared" ref="X670" ca="1" si="452">IF(OR(U670="",R670=0),"",IF((U670-NOW())&lt;0,-(U670-NOW()),0))</f>
        <v>70.588942476853845</v>
      </c>
      <c r="Y670" s="96" t="str">
        <f t="shared" ref="Y670" ca="1" si="453">IF(R670=0,"Đã thanh toán",IF(X670="","",IF(X670&lt;=0,"Chưa đến hạn thanh toán",IF(X670&lt;=30,"Nợ quá hạn 30 ngày",IF(X670&lt;=60,"Nợ quá hạn từ 30 ngày đến 60 ngày",IF(X670&lt;=90,"Nợ quá hạn từ 60 ngày đến 90 ngày",IF(X670&lt;=120,"Nợ quá hạn từ 90 ngày đến 120 ngày","Nợ quá hạn hơn 120 ngày có khả năng mất thanh toán")))))))</f>
        <v>Nợ quá hạn từ 60 ngày đến 90 ngày</v>
      </c>
      <c r="Z670" s="97">
        <f t="shared" ref="Z670" si="454">IF(S670="","",S670)</f>
        <v>46158</v>
      </c>
      <c r="AA670" s="97" t="str">
        <f t="shared" ref="AA670" si="455">IF(M670="","",M670)</f>
        <v/>
      </c>
      <c r="AB670" s="98"/>
      <c r="AC670" s="96"/>
      <c r="AD670" s="96" t="str">
        <f>VLOOKUP($A670,MA_KH!$A:$V,MA_KH!U$1,0)</f>
        <v>LOTTE</v>
      </c>
      <c r="AE670" s="96" t="str">
        <f>VLOOKUP($A670,MA_KH!$A:$V,MA_KH!V$1,0)</f>
        <v>CÔNG TY CỔ PHẦN TRUNG TÂM THƯƠNG MẠI LOTTE VIỆT NAM</v>
      </c>
      <c r="AF670" s="96" t="str">
        <f>VLOOKUP($A670,MA_KH!$A:$V,MA_KH!H$1,0)</f>
        <v>SG002</v>
      </c>
      <c r="AG670" s="96">
        <f>VALUE(Table1[[#This Row],[Số hóa đơn]])</f>
        <v>34770</v>
      </c>
      <c r="AH670" s="94">
        <f>_xlfn.XLOOKUP(Table1[[#This Row],[Column1]],CTTT_Lotte!R:R,CTTT_Lotte!O:O)</f>
        <v>46213</v>
      </c>
    </row>
    <row r="671" spans="1:34" ht="25.5" hidden="1" customHeight="1" x14ac:dyDescent="0.2">
      <c r="A671" s="88" t="s">
        <v>10297</v>
      </c>
      <c r="B671" s="88" t="s">
        <v>439</v>
      </c>
      <c r="C671" s="89">
        <v>46158</v>
      </c>
      <c r="D671" s="88" t="s">
        <v>11745</v>
      </c>
      <c r="E671" s="89">
        <v>46158</v>
      </c>
      <c r="F671" s="88" t="s">
        <v>11814</v>
      </c>
      <c r="G671" s="88" t="s">
        <v>11883</v>
      </c>
      <c r="H671" s="90">
        <v>1803735</v>
      </c>
      <c r="I671" s="92">
        <v>0</v>
      </c>
      <c r="J671" s="90">
        <v>144299</v>
      </c>
      <c r="K671" s="90">
        <v>1948034</v>
      </c>
      <c r="L671" s="93" t="s">
        <v>11004</v>
      </c>
      <c r="M671" s="94"/>
      <c r="N671" s="93"/>
      <c r="O671" s="67">
        <f>IF(Table1[[#This Row],[Phân loại]]="Tồn đầu kỳ",Table1[[#This Row],[Tổng giá trị]],0)</f>
        <v>0</v>
      </c>
      <c r="P671" s="93">
        <f>IF(Table1[[#This Row],[Số còn phải thu ĐK]]&lt;&gt;0,0,IF(Table1[[#This Row],[Phân loại]]="Bán hàng",Table1[[#This Row],[Tổng giá trị]],-Table1[[#This Row],[Tổng giá trị]]))</f>
        <v>1948034</v>
      </c>
      <c r="Q671" s="67">
        <f t="shared" ref="Q671" si="456">IF(M671&lt;&gt;"",IF(O671&lt;&gt;0,O671,P671),0)</f>
        <v>0</v>
      </c>
      <c r="R671" s="93">
        <f>Table1[[#This Row],[Số còn phải thu ĐK]]+Table1[[#This Row],[Giá Trị HD sau CK]]-Table1[[#This Row],[Số tiền đã thu]]</f>
        <v>1948034</v>
      </c>
      <c r="S671" s="94">
        <f>IF(Table1[[#This Row],[Ngày hóa đơn]]&lt;&gt;"",Table1[[#This Row],[Ngày hóa đơn]],IF(Table1[[#This Row],[Ngày hạch toán]]&lt;&gt;"",Table1[[#This Row],[Ngày hạch toán]],""))</f>
        <v>46158</v>
      </c>
      <c r="T671" s="95"/>
      <c r="U671" s="94">
        <f>IF(Table1[[#This Row],[Ngày tính CN]]="","",S671+T671)</f>
        <v>46158</v>
      </c>
      <c r="V671" s="67">
        <f ca="1">IF(Table1[[#This Row],[Hạn thanh toán]]="","",IF((U671-NOW())&lt;0,0,(U671-NOW())))</f>
        <v>0</v>
      </c>
      <c r="W671" s="67"/>
      <c r="X671" s="67">
        <f t="shared" ref="X671" ca="1" si="457">IF(OR(U671="",R671=0),"",IF((U671-NOW())&lt;0,-(U671-NOW()),0))</f>
        <v>70.588942361107911</v>
      </c>
      <c r="Y671" s="96" t="str">
        <f t="shared" ref="Y671" ca="1" si="458">IF(R671=0,"Đã thanh toán",IF(X671="","",IF(X671&lt;=0,"Chưa đến hạn thanh toán",IF(X671&lt;=30,"Nợ quá hạn 30 ngày",IF(X671&lt;=60,"Nợ quá hạn từ 30 ngày đến 60 ngày",IF(X671&lt;=90,"Nợ quá hạn từ 60 ngày đến 90 ngày",IF(X671&lt;=120,"Nợ quá hạn từ 90 ngày đến 120 ngày","Nợ quá hạn hơn 120 ngày có khả năng mất thanh toán")))))))</f>
        <v>Nợ quá hạn từ 60 ngày đến 90 ngày</v>
      </c>
      <c r="Z671" s="97">
        <f t="shared" ref="Z671" si="459">IF(S671="","",S671)</f>
        <v>46158</v>
      </c>
      <c r="AA671" s="97" t="str">
        <f t="shared" ref="AA671" si="460">IF(M671="","",M671)</f>
        <v/>
      </c>
      <c r="AB671" s="98"/>
      <c r="AC671" s="96"/>
      <c r="AD671" s="96" t="str">
        <f>VLOOKUP($A671,MA_KH!$A:$V,MA_KH!U$1,0)</f>
        <v>LOTTE</v>
      </c>
      <c r="AE671" s="96" t="str">
        <f>VLOOKUP($A671,MA_KH!$A:$V,MA_KH!V$1,0)</f>
        <v>CÔNG TY CỔ PHẦN TRUNG TÂM THƯƠNG MẠI LOTTE VIỆT NAM</v>
      </c>
      <c r="AF671" s="96" t="str">
        <f>VLOOKUP($A671,MA_KH!$A:$V,MA_KH!H$1,0)</f>
        <v>HN008</v>
      </c>
      <c r="AG671" s="96">
        <f>VALUE(Table1[[#This Row],[Số hóa đơn]])</f>
        <v>34781</v>
      </c>
      <c r="AH671" s="94">
        <f>_xlfn.XLOOKUP(Table1[[#This Row],[Column1]],CTTT_Lotte!R:R,CTTT_Lotte!O:O)</f>
        <v>46213</v>
      </c>
    </row>
    <row r="672" spans="1:34" ht="25.5" customHeight="1" x14ac:dyDescent="0.2">
      <c r="A672" s="88" t="s">
        <v>10291</v>
      </c>
      <c r="B672" s="88" t="s">
        <v>511</v>
      </c>
      <c r="C672" s="89">
        <v>46158</v>
      </c>
      <c r="D672" s="88" t="s">
        <v>11930</v>
      </c>
      <c r="E672" s="89">
        <v>46158</v>
      </c>
      <c r="F672" s="88" t="s">
        <v>11960</v>
      </c>
      <c r="G672" s="88" t="s">
        <v>11969</v>
      </c>
      <c r="H672" s="90">
        <v>273646</v>
      </c>
      <c r="I672" s="92">
        <v>0</v>
      </c>
      <c r="J672" s="90">
        <v>27365</v>
      </c>
      <c r="K672" s="90">
        <v>301011</v>
      </c>
      <c r="L672" s="93" t="s">
        <v>11005</v>
      </c>
      <c r="M672" s="94"/>
      <c r="N672" s="93"/>
      <c r="O672" s="67">
        <f>IF(Table1[[#This Row],[Phân loại]]="Tồn đầu kỳ",Table1[[#This Row],[Tổng giá trị]],0)</f>
        <v>0</v>
      </c>
      <c r="P672" s="93">
        <f>IF(Table1[[#This Row],[Số còn phải thu ĐK]]&lt;&gt;0,0,IF(Table1[[#This Row],[Phân loại]]="Bán hàng",Table1[[#This Row],[Tổng giá trị]],-Table1[[#This Row],[Tổng giá trị]]))</f>
        <v>-301011</v>
      </c>
      <c r="Q672" s="67">
        <f t="shared" ref="Q672:Q674" si="461">IF(M672&lt;&gt;"",IF(O672&lt;&gt;0,O672,P672),0)</f>
        <v>0</v>
      </c>
      <c r="R672" s="93">
        <f>Table1[[#This Row],[Số còn phải thu ĐK]]+Table1[[#This Row],[Giá Trị HD sau CK]]-Table1[[#This Row],[Số tiền đã thu]]</f>
        <v>-301011</v>
      </c>
      <c r="S672" s="94">
        <f>IF(Table1[[#This Row],[Ngày hóa đơn]]&lt;&gt;"",Table1[[#This Row],[Ngày hóa đơn]],IF(Table1[[#This Row],[Ngày hạch toán]]&lt;&gt;"",Table1[[#This Row],[Ngày hạch toán]],""))</f>
        <v>46158</v>
      </c>
      <c r="T672" s="95"/>
      <c r="U672" s="94">
        <f>IF(Table1[[#This Row],[Ngày tính CN]]="","",S672+T672)</f>
        <v>46158</v>
      </c>
      <c r="V672" s="67">
        <f ca="1">IF(Table1[[#This Row],[Hạn thanh toán]]="","",IF((U672-NOW())&lt;0,0,(U672-NOW())))</f>
        <v>0</v>
      </c>
      <c r="W672" s="67"/>
      <c r="X672" s="67">
        <f t="shared" ref="X672:X674" ca="1" si="462">IF(OR(U672="",R672=0),"",IF((U672-NOW())&lt;0,-(U672-NOW()),0))</f>
        <v>70.588942824077094</v>
      </c>
      <c r="Y672" s="96" t="str">
        <f t="shared" ref="Y672:Y674" ca="1" si="463">IF(R672=0,"Đã thanh toán",IF(X672="","",IF(X672&lt;=0,"Chưa đến hạn thanh toán",IF(X672&lt;=30,"Nợ quá hạn 30 ngày",IF(X672&lt;=60,"Nợ quá hạn từ 30 ngày đến 60 ngày",IF(X672&lt;=90,"Nợ quá hạn từ 60 ngày đến 90 ngày",IF(X672&lt;=120,"Nợ quá hạn từ 90 ngày đến 120 ngày","Nợ quá hạn hơn 120 ngày có khả năng mất thanh toán")))))))</f>
        <v>Nợ quá hạn từ 60 ngày đến 90 ngày</v>
      </c>
      <c r="Z672" s="97">
        <f t="shared" ref="Z672:Z674" si="464">IF(S672="","",S672)</f>
        <v>46158</v>
      </c>
      <c r="AA672" s="97" t="str">
        <f t="shared" ref="AA672:AA674" si="465">IF(M672="","",M672)</f>
        <v/>
      </c>
      <c r="AB672" s="98"/>
      <c r="AC672" s="96"/>
      <c r="AD672" s="96" t="str">
        <f>VLOOKUP($A672,MA_KH!$A:$V,MA_KH!U$1,0)</f>
        <v>LOTTE</v>
      </c>
      <c r="AE672" s="96" t="str">
        <f>VLOOKUP($A672,MA_KH!$A:$V,MA_KH!V$1,0)</f>
        <v>CÔNG TY CỔ PHẦN TRUNG TÂM THƯƠNG MẠI LOTTE VIỆT NAM</v>
      </c>
      <c r="AF672" s="96" t="str">
        <f>VLOOKUP($A672,MA_KH!$A:$V,MA_KH!H$1,0)</f>
        <v>SG023</v>
      </c>
      <c r="AG672" s="96">
        <f>VALUE(Table1[[#This Row],[Số hóa đơn]])</f>
        <v>5403</v>
      </c>
      <c r="AH672" s="94" t="e">
        <f>_xlfn.XLOOKUP(Table1[[#This Row],[Column1]],CTTT_Lotte!R:R,CTTT_Lotte!O:O)</f>
        <v>#N/A</v>
      </c>
    </row>
    <row r="673" spans="1:34" ht="25.5" customHeight="1" x14ac:dyDescent="0.2">
      <c r="A673" s="88" t="s">
        <v>10291</v>
      </c>
      <c r="B673" s="88" t="s">
        <v>511</v>
      </c>
      <c r="C673" s="89">
        <v>46158</v>
      </c>
      <c r="D673" s="88" t="s">
        <v>11930</v>
      </c>
      <c r="E673" s="89">
        <v>46154</v>
      </c>
      <c r="F673" s="88" t="s">
        <v>11951</v>
      </c>
      <c r="G673" s="88" t="s">
        <v>11970</v>
      </c>
      <c r="H673" s="90">
        <v>912155</v>
      </c>
      <c r="I673" s="92">
        <v>0</v>
      </c>
      <c r="J673" s="90">
        <v>72972</v>
      </c>
      <c r="K673" s="90">
        <v>985127</v>
      </c>
      <c r="L673" s="93" t="s">
        <v>11005</v>
      </c>
      <c r="M673" s="94"/>
      <c r="N673" s="93"/>
      <c r="O673" s="67">
        <f>IF(Table1[[#This Row],[Phân loại]]="Tồn đầu kỳ",Table1[[#This Row],[Tổng giá trị]],0)</f>
        <v>0</v>
      </c>
      <c r="P673" s="93">
        <f>IF(Table1[[#This Row],[Số còn phải thu ĐK]]&lt;&gt;0,0,IF(Table1[[#This Row],[Phân loại]]="Bán hàng",Table1[[#This Row],[Tổng giá trị]],-Table1[[#This Row],[Tổng giá trị]]))</f>
        <v>-985127</v>
      </c>
      <c r="Q673" s="67">
        <f t="shared" si="461"/>
        <v>0</v>
      </c>
      <c r="R673" s="93">
        <f>Table1[[#This Row],[Số còn phải thu ĐK]]+Table1[[#This Row],[Giá Trị HD sau CK]]-Table1[[#This Row],[Số tiền đã thu]]</f>
        <v>-985127</v>
      </c>
      <c r="S673" s="94">
        <f>IF(Table1[[#This Row],[Ngày hóa đơn]]&lt;&gt;"",Table1[[#This Row],[Ngày hóa đơn]],IF(Table1[[#This Row],[Ngày hạch toán]]&lt;&gt;"",Table1[[#This Row],[Ngày hạch toán]],""))</f>
        <v>46154</v>
      </c>
      <c r="T673" s="95"/>
      <c r="U673" s="94">
        <f>IF(Table1[[#This Row],[Ngày tính CN]]="","",S673+T673)</f>
        <v>46154</v>
      </c>
      <c r="V673" s="67">
        <f ca="1">IF(Table1[[#This Row],[Hạn thanh toán]]="","",IF((U673-NOW())&lt;0,0,(U673-NOW())))</f>
        <v>0</v>
      </c>
      <c r="W673" s="67"/>
      <c r="X673" s="67">
        <f t="shared" ca="1" si="462"/>
        <v>74.588942476853845</v>
      </c>
      <c r="Y673" s="96" t="str">
        <f t="shared" ca="1" si="463"/>
        <v>Nợ quá hạn từ 60 ngày đến 90 ngày</v>
      </c>
      <c r="Z673" s="97">
        <f t="shared" si="464"/>
        <v>46154</v>
      </c>
      <c r="AA673" s="97" t="str">
        <f t="shared" si="465"/>
        <v/>
      </c>
      <c r="AB673" s="98"/>
      <c r="AC673" s="96"/>
      <c r="AD673" s="96" t="str">
        <f>VLOOKUP($A673,MA_KH!$A:$V,MA_KH!U$1,0)</f>
        <v>LOTTE</v>
      </c>
      <c r="AE673" s="96" t="str">
        <f>VLOOKUP($A673,MA_KH!$A:$V,MA_KH!V$1,0)</f>
        <v>CÔNG TY CỔ PHẦN TRUNG TÂM THƯƠNG MẠI LOTTE VIỆT NAM</v>
      </c>
      <c r="AF673" s="96" t="str">
        <f>VLOOKUP($A673,MA_KH!$A:$V,MA_KH!H$1,0)</f>
        <v>SG023</v>
      </c>
      <c r="AG673" s="96">
        <f>VALUE(Table1[[#This Row],[Số hóa đơn]])</f>
        <v>4639</v>
      </c>
      <c r="AH673" s="94" t="e">
        <f>_xlfn.XLOOKUP(Table1[[#This Row],[Column1]],CTTT_Lotte!R:R,CTTT_Lotte!O:O)</f>
        <v>#N/A</v>
      </c>
    </row>
    <row r="674" spans="1:34" ht="25.5" customHeight="1" x14ac:dyDescent="0.2">
      <c r="A674" s="88" t="s">
        <v>10291</v>
      </c>
      <c r="B674" s="88" t="s">
        <v>511</v>
      </c>
      <c r="C674" s="89">
        <v>46158</v>
      </c>
      <c r="D674" s="88" t="s">
        <v>11930</v>
      </c>
      <c r="E674" s="89">
        <v>46154</v>
      </c>
      <c r="F674" s="88" t="s">
        <v>11951</v>
      </c>
      <c r="G674" s="88" t="s">
        <v>11971</v>
      </c>
      <c r="H674" s="90">
        <v>2000000</v>
      </c>
      <c r="I674" s="92">
        <v>0</v>
      </c>
      <c r="J674" s="90">
        <v>160000</v>
      </c>
      <c r="K674" s="90">
        <v>2160000</v>
      </c>
      <c r="L674" s="93" t="s">
        <v>11005</v>
      </c>
      <c r="M674" s="94"/>
      <c r="N674" s="93"/>
      <c r="O674" s="67">
        <f>IF(Table1[[#This Row],[Phân loại]]="Tồn đầu kỳ",Table1[[#This Row],[Tổng giá trị]],0)</f>
        <v>0</v>
      </c>
      <c r="P674" s="93">
        <f>IF(Table1[[#This Row],[Số còn phải thu ĐK]]&lt;&gt;0,0,IF(Table1[[#This Row],[Phân loại]]="Bán hàng",Table1[[#This Row],[Tổng giá trị]],-Table1[[#This Row],[Tổng giá trị]]))</f>
        <v>-2160000</v>
      </c>
      <c r="Q674" s="67">
        <f t="shared" si="461"/>
        <v>0</v>
      </c>
      <c r="R674" s="93">
        <f>Table1[[#This Row],[Số còn phải thu ĐK]]+Table1[[#This Row],[Giá Trị HD sau CK]]-Table1[[#This Row],[Số tiền đã thu]]</f>
        <v>-2160000</v>
      </c>
      <c r="S674" s="94">
        <f>IF(Table1[[#This Row],[Ngày hóa đơn]]&lt;&gt;"",Table1[[#This Row],[Ngày hóa đơn]],IF(Table1[[#This Row],[Ngày hạch toán]]&lt;&gt;"",Table1[[#This Row],[Ngày hạch toán]],""))</f>
        <v>46154</v>
      </c>
      <c r="T674" s="95"/>
      <c r="U674" s="94">
        <f>IF(Table1[[#This Row],[Ngày tính CN]]="","",S674+T674)</f>
        <v>46154</v>
      </c>
      <c r="V674" s="67">
        <f ca="1">IF(Table1[[#This Row],[Hạn thanh toán]]="","",IF((U674-NOW())&lt;0,0,(U674-NOW())))</f>
        <v>0</v>
      </c>
      <c r="W674" s="67"/>
      <c r="X674" s="67">
        <f t="shared" ca="1" si="462"/>
        <v>74.588942824077094</v>
      </c>
      <c r="Y674" s="96" t="str">
        <f t="shared" ca="1" si="463"/>
        <v>Nợ quá hạn từ 60 ngày đến 90 ngày</v>
      </c>
      <c r="Z674" s="97">
        <f t="shared" si="464"/>
        <v>46154</v>
      </c>
      <c r="AA674" s="97" t="str">
        <f t="shared" si="465"/>
        <v/>
      </c>
      <c r="AB674" s="98"/>
      <c r="AC674" s="96"/>
      <c r="AD674" s="96" t="str">
        <f>VLOOKUP($A674,MA_KH!$A:$V,MA_KH!U$1,0)</f>
        <v>LOTTE</v>
      </c>
      <c r="AE674" s="96" t="str">
        <f>VLOOKUP($A674,MA_KH!$A:$V,MA_KH!V$1,0)</f>
        <v>CÔNG TY CỔ PHẦN TRUNG TÂM THƯƠNG MẠI LOTTE VIỆT NAM</v>
      </c>
      <c r="AF674" s="96" t="str">
        <f>VLOOKUP($A674,MA_KH!$A:$V,MA_KH!H$1,0)</f>
        <v>SG023</v>
      </c>
      <c r="AG674" s="96">
        <f>VALUE(Table1[[#This Row],[Số hóa đơn]])</f>
        <v>4639</v>
      </c>
      <c r="AH674" s="94" t="e">
        <f>_xlfn.XLOOKUP(Table1[[#This Row],[Column1]],CTTT_Lotte!R:R,CTTT_Lotte!O:O)</f>
        <v>#N/A</v>
      </c>
    </row>
    <row r="675" spans="1:34" ht="25.5" customHeight="1" x14ac:dyDescent="0.2">
      <c r="A675" s="88" t="s">
        <v>10297</v>
      </c>
      <c r="B675" s="88" t="s">
        <v>439</v>
      </c>
      <c r="C675" s="89">
        <v>46160</v>
      </c>
      <c r="D675" s="88" t="s">
        <v>11936</v>
      </c>
      <c r="E675" s="89">
        <v>46160</v>
      </c>
      <c r="F675" s="88" t="s">
        <v>11962</v>
      </c>
      <c r="G675" s="88" t="s">
        <v>11972</v>
      </c>
      <c r="H675" s="90">
        <v>520100</v>
      </c>
      <c r="I675" s="92">
        <v>0</v>
      </c>
      <c r="J675" s="90">
        <v>41608</v>
      </c>
      <c r="K675" s="90">
        <v>561708</v>
      </c>
      <c r="L675" s="93" t="s">
        <v>11005</v>
      </c>
      <c r="M675" s="94"/>
      <c r="N675" s="93"/>
      <c r="O675" s="67">
        <f>IF(Table1[[#This Row],[Phân loại]]="Tồn đầu kỳ",Table1[[#This Row],[Tổng giá trị]],0)</f>
        <v>0</v>
      </c>
      <c r="P675" s="93">
        <f>IF(Table1[[#This Row],[Số còn phải thu ĐK]]&lt;&gt;0,0,IF(Table1[[#This Row],[Phân loại]]="Bán hàng",Table1[[#This Row],[Tổng giá trị]],-Table1[[#This Row],[Tổng giá trị]]))</f>
        <v>-561708</v>
      </c>
      <c r="Q675" s="67">
        <f t="shared" ref="Q675:Q684" si="466">IF(M675&lt;&gt;"",IF(O675&lt;&gt;0,O675,P675),0)</f>
        <v>0</v>
      </c>
      <c r="R675" s="93">
        <f>Table1[[#This Row],[Số còn phải thu ĐK]]+Table1[[#This Row],[Giá Trị HD sau CK]]-Table1[[#This Row],[Số tiền đã thu]]</f>
        <v>-561708</v>
      </c>
      <c r="S675" s="94">
        <f>IF(Table1[[#This Row],[Ngày hóa đơn]]&lt;&gt;"",Table1[[#This Row],[Ngày hóa đơn]],IF(Table1[[#This Row],[Ngày hạch toán]]&lt;&gt;"",Table1[[#This Row],[Ngày hạch toán]],""))</f>
        <v>46160</v>
      </c>
      <c r="T675" s="95"/>
      <c r="U675" s="94">
        <f>IF(Table1[[#This Row],[Ngày tính CN]]="","",S675+T675)</f>
        <v>46160</v>
      </c>
      <c r="V675" s="67">
        <f ca="1">IF(Table1[[#This Row],[Hạn thanh toán]]="","",IF((U675-NOW())&lt;0,0,(U675-NOW())))</f>
        <v>0</v>
      </c>
      <c r="W675" s="67"/>
      <c r="X675" s="67">
        <f t="shared" ref="X675:X684" ca="1" si="467">IF(OR(U675="",R675=0),"",IF((U675-NOW())&lt;0,-(U675-NOW()),0))</f>
        <v>68.588942245369253</v>
      </c>
      <c r="Y675" s="96" t="str">
        <f t="shared" ref="Y675:Y684" ca="1" si="468">IF(R675=0,"Đã thanh toán",IF(X675="","",IF(X675&lt;=0,"Chưa đến hạn thanh toán",IF(X675&lt;=30,"Nợ quá hạn 30 ngày",IF(X675&lt;=60,"Nợ quá hạn từ 30 ngày đến 60 ngày",IF(X675&lt;=90,"Nợ quá hạn từ 60 ngày đến 90 ngày",IF(X675&lt;=120,"Nợ quá hạn từ 90 ngày đến 120 ngày","Nợ quá hạn hơn 120 ngày có khả năng mất thanh toán")))))))</f>
        <v>Nợ quá hạn từ 60 ngày đến 90 ngày</v>
      </c>
      <c r="Z675" s="97">
        <f t="shared" ref="Z675:Z684" si="469">IF(S675="","",S675)</f>
        <v>46160</v>
      </c>
      <c r="AA675" s="97" t="str">
        <f t="shared" ref="AA675:AA684" si="470">IF(M675="","",M675)</f>
        <v/>
      </c>
      <c r="AB675" s="98"/>
      <c r="AC675" s="96"/>
      <c r="AD675" s="96" t="str">
        <f>VLOOKUP($A675,MA_KH!$A:$V,MA_KH!U$1,0)</f>
        <v>LOTTE</v>
      </c>
      <c r="AE675" s="96" t="str">
        <f>VLOOKUP($A675,MA_KH!$A:$V,MA_KH!V$1,0)</f>
        <v>CÔNG TY CỔ PHẦN TRUNG TÂM THƯƠNG MẠI LOTTE VIỆT NAM</v>
      </c>
      <c r="AF675" s="96" t="str">
        <f>VLOOKUP($A675,MA_KH!$A:$V,MA_KH!H$1,0)</f>
        <v>HN008</v>
      </c>
      <c r="AG675" s="96">
        <f>VALUE(Table1[[#This Row],[Số hóa đơn]])</f>
        <v>3590</v>
      </c>
      <c r="AH675" s="94" t="e">
        <f>_xlfn.XLOOKUP(Table1[[#This Row],[Column1]],CTTT_Lotte!R:R,CTTT_Lotte!O:O)</f>
        <v>#N/A</v>
      </c>
    </row>
    <row r="676" spans="1:34" ht="25.5" customHeight="1" x14ac:dyDescent="0.2">
      <c r="A676" s="88" t="s">
        <v>10297</v>
      </c>
      <c r="B676" s="88" t="s">
        <v>439</v>
      </c>
      <c r="C676" s="89">
        <v>46160</v>
      </c>
      <c r="D676" s="88" t="s">
        <v>11938</v>
      </c>
      <c r="E676" s="89">
        <v>46160</v>
      </c>
      <c r="F676" s="88" t="s">
        <v>11964</v>
      </c>
      <c r="G676" s="88" t="s">
        <v>10867</v>
      </c>
      <c r="H676" s="90">
        <v>156030</v>
      </c>
      <c r="I676" s="92">
        <v>0</v>
      </c>
      <c r="J676" s="90">
        <v>15603</v>
      </c>
      <c r="K676" s="90">
        <v>171633</v>
      </c>
      <c r="L676" s="93" t="s">
        <v>11005</v>
      </c>
      <c r="M676" s="94"/>
      <c r="N676" s="93"/>
      <c r="O676" s="67">
        <f>IF(Table1[[#This Row],[Phân loại]]="Tồn đầu kỳ",Table1[[#This Row],[Tổng giá trị]],0)</f>
        <v>0</v>
      </c>
      <c r="P676" s="93">
        <f>IF(Table1[[#This Row],[Số còn phải thu ĐK]]&lt;&gt;0,0,IF(Table1[[#This Row],[Phân loại]]="Bán hàng",Table1[[#This Row],[Tổng giá trị]],-Table1[[#This Row],[Tổng giá trị]]))</f>
        <v>-171633</v>
      </c>
      <c r="Q676" s="67">
        <f t="shared" si="466"/>
        <v>0</v>
      </c>
      <c r="R676" s="93">
        <f>Table1[[#This Row],[Số còn phải thu ĐK]]+Table1[[#This Row],[Giá Trị HD sau CK]]-Table1[[#This Row],[Số tiền đã thu]]</f>
        <v>-171633</v>
      </c>
      <c r="S676" s="94">
        <f>IF(Table1[[#This Row],[Ngày hóa đơn]]&lt;&gt;"",Table1[[#This Row],[Ngày hóa đơn]],IF(Table1[[#This Row],[Ngày hạch toán]]&lt;&gt;"",Table1[[#This Row],[Ngày hạch toán]],""))</f>
        <v>46160</v>
      </c>
      <c r="T676" s="95"/>
      <c r="U676" s="94">
        <f>IF(Table1[[#This Row],[Ngày tính CN]]="","",S676+T676)</f>
        <v>46160</v>
      </c>
      <c r="V676" s="67">
        <f ca="1">IF(Table1[[#This Row],[Hạn thanh toán]]="","",IF((U676-NOW())&lt;0,0,(U676-NOW())))</f>
        <v>0</v>
      </c>
      <c r="W676" s="67"/>
      <c r="X676" s="67">
        <f t="shared" ca="1" si="467"/>
        <v>68.588942361107911</v>
      </c>
      <c r="Y676" s="96" t="str">
        <f t="shared" ca="1" si="468"/>
        <v>Nợ quá hạn từ 60 ngày đến 90 ngày</v>
      </c>
      <c r="Z676" s="97">
        <f t="shared" si="469"/>
        <v>46160</v>
      </c>
      <c r="AA676" s="97" t="str">
        <f t="shared" si="470"/>
        <v/>
      </c>
      <c r="AB676" s="98"/>
      <c r="AC676" s="96"/>
      <c r="AD676" s="96" t="str">
        <f>VLOOKUP($A676,MA_KH!$A:$V,MA_KH!U$1,0)</f>
        <v>LOTTE</v>
      </c>
      <c r="AE676" s="96" t="str">
        <f>VLOOKUP($A676,MA_KH!$A:$V,MA_KH!V$1,0)</f>
        <v>CÔNG TY CỔ PHẦN TRUNG TÂM THƯƠNG MẠI LOTTE VIỆT NAM</v>
      </c>
      <c r="AF676" s="96" t="str">
        <f>VLOOKUP($A676,MA_KH!$A:$V,MA_KH!H$1,0)</f>
        <v>HN008</v>
      </c>
      <c r="AG676" s="96">
        <f>VALUE(Table1[[#This Row],[Số hóa đơn]])</f>
        <v>3885</v>
      </c>
      <c r="AH676" s="94" t="e">
        <f>_xlfn.XLOOKUP(Table1[[#This Row],[Column1]],CTTT_Lotte!R:R,CTTT_Lotte!O:O)</f>
        <v>#N/A</v>
      </c>
    </row>
    <row r="677" spans="1:34" ht="25.5" customHeight="1" x14ac:dyDescent="0.2">
      <c r="A677" s="88" t="s">
        <v>10288</v>
      </c>
      <c r="B677" s="88" t="s">
        <v>683</v>
      </c>
      <c r="C677" s="89">
        <v>46160</v>
      </c>
      <c r="D677" s="88" t="s">
        <v>11937</v>
      </c>
      <c r="E677" s="89">
        <v>46160</v>
      </c>
      <c r="F677" s="88" t="s">
        <v>11965</v>
      </c>
      <c r="G677" s="88" t="s">
        <v>11969</v>
      </c>
      <c r="H677" s="90">
        <v>113137</v>
      </c>
      <c r="I677" s="92">
        <v>0</v>
      </c>
      <c r="J677" s="90">
        <v>11314</v>
      </c>
      <c r="K677" s="90">
        <v>124451</v>
      </c>
      <c r="L677" s="93" t="s">
        <v>11005</v>
      </c>
      <c r="M677" s="94"/>
      <c r="N677" s="93"/>
      <c r="O677" s="67">
        <f>IF(Table1[[#This Row],[Phân loại]]="Tồn đầu kỳ",Table1[[#This Row],[Tổng giá trị]],0)</f>
        <v>0</v>
      </c>
      <c r="P677" s="93">
        <f>IF(Table1[[#This Row],[Số còn phải thu ĐK]]&lt;&gt;0,0,IF(Table1[[#This Row],[Phân loại]]="Bán hàng",Table1[[#This Row],[Tổng giá trị]],-Table1[[#This Row],[Tổng giá trị]]))</f>
        <v>-124451</v>
      </c>
      <c r="Q677" s="67">
        <f t="shared" si="466"/>
        <v>0</v>
      </c>
      <c r="R677" s="93">
        <f>Table1[[#This Row],[Số còn phải thu ĐK]]+Table1[[#This Row],[Giá Trị HD sau CK]]-Table1[[#This Row],[Số tiền đã thu]]</f>
        <v>-124451</v>
      </c>
      <c r="S677" s="94">
        <f>IF(Table1[[#This Row],[Ngày hóa đơn]]&lt;&gt;"",Table1[[#This Row],[Ngày hóa đơn]],IF(Table1[[#This Row],[Ngày hạch toán]]&lt;&gt;"",Table1[[#This Row],[Ngày hạch toán]],""))</f>
        <v>46160</v>
      </c>
      <c r="T677" s="95"/>
      <c r="U677" s="94">
        <f>IF(Table1[[#This Row],[Ngày tính CN]]="","",S677+T677)</f>
        <v>46160</v>
      </c>
      <c r="V677" s="67">
        <f ca="1">IF(Table1[[#This Row],[Hạn thanh toán]]="","",IF((U677-NOW())&lt;0,0,(U677-NOW())))</f>
        <v>0</v>
      </c>
      <c r="W677" s="67"/>
      <c r="X677" s="67">
        <f t="shared" ca="1" si="467"/>
        <v>68.588942245369253</v>
      </c>
      <c r="Y677" s="96" t="str">
        <f t="shared" ca="1" si="468"/>
        <v>Nợ quá hạn từ 60 ngày đến 90 ngày</v>
      </c>
      <c r="Z677" s="97">
        <f t="shared" si="469"/>
        <v>46160</v>
      </c>
      <c r="AA677" s="97" t="str">
        <f t="shared" si="470"/>
        <v/>
      </c>
      <c r="AB677" s="98"/>
      <c r="AC677" s="96"/>
      <c r="AD677" s="96" t="str">
        <f>VLOOKUP($A677,MA_KH!$A:$V,MA_KH!U$1,0)</f>
        <v>LOTTE</v>
      </c>
      <c r="AE677" s="96" t="str">
        <f>VLOOKUP($A677,MA_KH!$A:$V,MA_KH!V$1,0)</f>
        <v>CÔNG TY CỔ PHẦN TRUNG TÂM THƯƠNG MẠI LOTTE VIỆT NAM</v>
      </c>
      <c r="AF677" s="96" t="str">
        <f>VLOOKUP($A677,MA_KH!$A:$V,MA_KH!H$1,0)</f>
        <v>SG011</v>
      </c>
      <c r="AG677" s="96">
        <f>VALUE(Table1[[#This Row],[Số hóa đơn]])</f>
        <v>4260</v>
      </c>
      <c r="AH677" s="94" t="e">
        <f>_xlfn.XLOOKUP(Table1[[#This Row],[Column1]],CTTT_Lotte!R:R,CTTT_Lotte!O:O)</f>
        <v>#N/A</v>
      </c>
    </row>
    <row r="678" spans="1:34" ht="25.5" customHeight="1" x14ac:dyDescent="0.2">
      <c r="A678" s="88" t="s">
        <v>10288</v>
      </c>
      <c r="B678" s="88" t="s">
        <v>683</v>
      </c>
      <c r="C678" s="89">
        <v>46160</v>
      </c>
      <c r="D678" s="88" t="s">
        <v>11937</v>
      </c>
      <c r="E678" s="89">
        <v>46160</v>
      </c>
      <c r="F678" s="88" t="s">
        <v>11963</v>
      </c>
      <c r="G678" s="88" t="s">
        <v>11970</v>
      </c>
      <c r="H678" s="90">
        <v>377124</v>
      </c>
      <c r="I678" s="92">
        <v>0</v>
      </c>
      <c r="J678" s="90">
        <v>30170</v>
      </c>
      <c r="K678" s="90">
        <v>407294</v>
      </c>
      <c r="L678" s="93" t="s">
        <v>11005</v>
      </c>
      <c r="M678" s="94"/>
      <c r="N678" s="93"/>
      <c r="O678" s="67">
        <f>IF(Table1[[#This Row],[Phân loại]]="Tồn đầu kỳ",Table1[[#This Row],[Tổng giá trị]],0)</f>
        <v>0</v>
      </c>
      <c r="P678" s="93">
        <f>IF(Table1[[#This Row],[Số còn phải thu ĐK]]&lt;&gt;0,0,IF(Table1[[#This Row],[Phân loại]]="Bán hàng",Table1[[#This Row],[Tổng giá trị]],-Table1[[#This Row],[Tổng giá trị]]))</f>
        <v>-407294</v>
      </c>
      <c r="Q678" s="67">
        <f t="shared" si="466"/>
        <v>0</v>
      </c>
      <c r="R678" s="93">
        <f>Table1[[#This Row],[Số còn phải thu ĐK]]+Table1[[#This Row],[Giá Trị HD sau CK]]-Table1[[#This Row],[Số tiền đã thu]]</f>
        <v>-407294</v>
      </c>
      <c r="S678" s="94">
        <f>IF(Table1[[#This Row],[Ngày hóa đơn]]&lt;&gt;"",Table1[[#This Row],[Ngày hóa đơn]],IF(Table1[[#This Row],[Ngày hạch toán]]&lt;&gt;"",Table1[[#This Row],[Ngày hạch toán]],""))</f>
        <v>46160</v>
      </c>
      <c r="T678" s="95"/>
      <c r="U678" s="94">
        <f>IF(Table1[[#This Row],[Ngày tính CN]]="","",S678+T678)</f>
        <v>46160</v>
      </c>
      <c r="V678" s="67">
        <f ca="1">IF(Table1[[#This Row],[Hạn thanh toán]]="","",IF((U678-NOW())&lt;0,0,(U678-NOW())))</f>
        <v>0</v>
      </c>
      <c r="W678" s="67"/>
      <c r="X678" s="67">
        <f t="shared" ca="1" si="467"/>
        <v>68.588942476853845</v>
      </c>
      <c r="Y678" s="96" t="str">
        <f t="shared" ca="1" si="468"/>
        <v>Nợ quá hạn từ 60 ngày đến 90 ngày</v>
      </c>
      <c r="Z678" s="97">
        <f t="shared" si="469"/>
        <v>46160</v>
      </c>
      <c r="AA678" s="97" t="str">
        <f t="shared" si="470"/>
        <v/>
      </c>
      <c r="AB678" s="98"/>
      <c r="AC678" s="96"/>
      <c r="AD678" s="96" t="str">
        <f>VLOOKUP($A678,MA_KH!$A:$V,MA_KH!U$1,0)</f>
        <v>LOTTE</v>
      </c>
      <c r="AE678" s="96" t="str">
        <f>VLOOKUP($A678,MA_KH!$A:$V,MA_KH!V$1,0)</f>
        <v>CÔNG TY CỔ PHẦN TRUNG TÂM THƯƠNG MẠI LOTTE VIỆT NAM</v>
      </c>
      <c r="AF678" s="96" t="str">
        <f>VLOOKUP($A678,MA_KH!$A:$V,MA_KH!H$1,0)</f>
        <v>SG011</v>
      </c>
      <c r="AG678" s="96">
        <f>VALUE(Table1[[#This Row],[Số hóa đơn]])</f>
        <v>3783</v>
      </c>
      <c r="AH678" s="94" t="e">
        <f>_xlfn.XLOOKUP(Table1[[#This Row],[Column1]],CTTT_Lotte!R:R,CTTT_Lotte!O:O)</f>
        <v>#N/A</v>
      </c>
    </row>
    <row r="679" spans="1:34" ht="25.5" customHeight="1" x14ac:dyDescent="0.2">
      <c r="A679" s="88" t="s">
        <v>10289</v>
      </c>
      <c r="B679" s="88" t="s">
        <v>752</v>
      </c>
      <c r="C679" s="89">
        <v>46160</v>
      </c>
      <c r="D679" s="88" t="s">
        <v>11925</v>
      </c>
      <c r="E679" s="89">
        <v>46160</v>
      </c>
      <c r="F679" s="88" t="s">
        <v>11966</v>
      </c>
      <c r="G679" s="88" t="s">
        <v>11969</v>
      </c>
      <c r="H679" s="90">
        <v>118993</v>
      </c>
      <c r="I679" s="92">
        <v>0</v>
      </c>
      <c r="J679" s="90">
        <v>11899</v>
      </c>
      <c r="K679" s="90">
        <v>130892</v>
      </c>
      <c r="L679" s="93" t="s">
        <v>11005</v>
      </c>
      <c r="M679" s="94"/>
      <c r="N679" s="93"/>
      <c r="O679" s="67">
        <f>IF(Table1[[#This Row],[Phân loại]]="Tồn đầu kỳ",Table1[[#This Row],[Tổng giá trị]],0)</f>
        <v>0</v>
      </c>
      <c r="P679" s="93">
        <f>IF(Table1[[#This Row],[Số còn phải thu ĐK]]&lt;&gt;0,0,IF(Table1[[#This Row],[Phân loại]]="Bán hàng",Table1[[#This Row],[Tổng giá trị]],-Table1[[#This Row],[Tổng giá trị]]))</f>
        <v>-130892</v>
      </c>
      <c r="Q679" s="67">
        <f t="shared" si="466"/>
        <v>0</v>
      </c>
      <c r="R679" s="93">
        <f>Table1[[#This Row],[Số còn phải thu ĐK]]+Table1[[#This Row],[Giá Trị HD sau CK]]-Table1[[#This Row],[Số tiền đã thu]]</f>
        <v>-130892</v>
      </c>
      <c r="S679" s="94">
        <f>IF(Table1[[#This Row],[Ngày hóa đơn]]&lt;&gt;"",Table1[[#This Row],[Ngày hóa đơn]],IF(Table1[[#This Row],[Ngày hạch toán]]&lt;&gt;"",Table1[[#This Row],[Ngày hạch toán]],""))</f>
        <v>46160</v>
      </c>
      <c r="T679" s="95"/>
      <c r="U679" s="94">
        <f>IF(Table1[[#This Row],[Ngày tính CN]]="","",S679+T679)</f>
        <v>46160</v>
      </c>
      <c r="V679" s="67">
        <f ca="1">IF(Table1[[#This Row],[Hạn thanh toán]]="","",IF((U679-NOW())&lt;0,0,(U679-NOW())))</f>
        <v>0</v>
      </c>
      <c r="W679" s="67"/>
      <c r="X679" s="67">
        <f t="shared" ca="1" si="467"/>
        <v>68.588942476853845</v>
      </c>
      <c r="Y679" s="96" t="str">
        <f t="shared" ca="1" si="468"/>
        <v>Nợ quá hạn từ 60 ngày đến 90 ngày</v>
      </c>
      <c r="Z679" s="97">
        <f t="shared" si="469"/>
        <v>46160</v>
      </c>
      <c r="AA679" s="97" t="str">
        <f t="shared" si="470"/>
        <v/>
      </c>
      <c r="AB679" s="98"/>
      <c r="AC679" s="96"/>
      <c r="AD679" s="96" t="str">
        <f>VLOOKUP($A679,MA_KH!$A:$V,MA_KH!U$1,0)</f>
        <v>LOTTE</v>
      </c>
      <c r="AE679" s="96" t="str">
        <f>VLOOKUP($A679,MA_KH!$A:$V,MA_KH!V$1,0)</f>
        <v>CÔNG TY CỔ PHẦN TRUNG TÂM THƯƠNG MẠI LOTTE VIỆT NAM</v>
      </c>
      <c r="AF679" s="96" t="str">
        <f>VLOOKUP($A679,MA_KH!$A:$V,MA_KH!H$1,0)</f>
        <v>SG011</v>
      </c>
      <c r="AG679" s="96">
        <f>VALUE(Table1[[#This Row],[Số hóa đơn]])</f>
        <v>5296</v>
      </c>
      <c r="AH679" s="94" t="e">
        <f>_xlfn.XLOOKUP(Table1[[#This Row],[Column1]],CTTT_Lotte!R:R,CTTT_Lotte!O:O)</f>
        <v>#N/A</v>
      </c>
    </row>
    <row r="680" spans="1:34" ht="25.5" customHeight="1" x14ac:dyDescent="0.2">
      <c r="A680" s="88" t="s">
        <v>10289</v>
      </c>
      <c r="B680" s="88" t="s">
        <v>752</v>
      </c>
      <c r="C680" s="89">
        <v>46160</v>
      </c>
      <c r="D680" s="88" t="s">
        <v>11925</v>
      </c>
      <c r="E680" s="89">
        <v>46153</v>
      </c>
      <c r="F680" s="88" t="s">
        <v>11943</v>
      </c>
      <c r="G680" s="88" t="s">
        <v>11970</v>
      </c>
      <c r="H680" s="90">
        <v>396643</v>
      </c>
      <c r="I680" s="92">
        <v>0</v>
      </c>
      <c r="J680" s="90">
        <v>31731</v>
      </c>
      <c r="K680" s="90">
        <v>428374</v>
      </c>
      <c r="L680" s="93" t="s">
        <v>11005</v>
      </c>
      <c r="M680" s="94"/>
      <c r="N680" s="93"/>
      <c r="O680" s="67">
        <f>IF(Table1[[#This Row],[Phân loại]]="Tồn đầu kỳ",Table1[[#This Row],[Tổng giá trị]],0)</f>
        <v>0</v>
      </c>
      <c r="P680" s="93">
        <f>IF(Table1[[#This Row],[Số còn phải thu ĐK]]&lt;&gt;0,0,IF(Table1[[#This Row],[Phân loại]]="Bán hàng",Table1[[#This Row],[Tổng giá trị]],-Table1[[#This Row],[Tổng giá trị]]))</f>
        <v>-428374</v>
      </c>
      <c r="Q680" s="67">
        <f t="shared" si="466"/>
        <v>0</v>
      </c>
      <c r="R680" s="93">
        <f>Table1[[#This Row],[Số còn phải thu ĐK]]+Table1[[#This Row],[Giá Trị HD sau CK]]-Table1[[#This Row],[Số tiền đã thu]]</f>
        <v>-428374</v>
      </c>
      <c r="S680" s="94">
        <f>IF(Table1[[#This Row],[Ngày hóa đơn]]&lt;&gt;"",Table1[[#This Row],[Ngày hóa đơn]],IF(Table1[[#This Row],[Ngày hạch toán]]&lt;&gt;"",Table1[[#This Row],[Ngày hạch toán]],""))</f>
        <v>46153</v>
      </c>
      <c r="T680" s="95"/>
      <c r="U680" s="94">
        <f>IF(Table1[[#This Row],[Ngày tính CN]]="","",S680+T680)</f>
        <v>46153</v>
      </c>
      <c r="V680" s="67">
        <f ca="1">IF(Table1[[#This Row],[Hạn thanh toán]]="","",IF((U680-NOW())&lt;0,0,(U680-NOW())))</f>
        <v>0</v>
      </c>
      <c r="W680" s="67"/>
      <c r="X680" s="67">
        <f t="shared" ca="1" si="467"/>
        <v>75.588942476853845</v>
      </c>
      <c r="Y680" s="96" t="str">
        <f t="shared" ca="1" si="468"/>
        <v>Nợ quá hạn từ 60 ngày đến 90 ngày</v>
      </c>
      <c r="Z680" s="97">
        <f t="shared" si="469"/>
        <v>46153</v>
      </c>
      <c r="AA680" s="97" t="str">
        <f t="shared" si="470"/>
        <v/>
      </c>
      <c r="AB680" s="98"/>
      <c r="AC680" s="96"/>
      <c r="AD680" s="96" t="str">
        <f>VLOOKUP($A680,MA_KH!$A:$V,MA_KH!U$1,0)</f>
        <v>LOTTE</v>
      </c>
      <c r="AE680" s="96" t="str">
        <f>VLOOKUP($A680,MA_KH!$A:$V,MA_KH!V$1,0)</f>
        <v>CÔNG TY CỔ PHẦN TRUNG TÂM THƯƠNG MẠI LOTTE VIỆT NAM</v>
      </c>
      <c r="AF680" s="96" t="str">
        <f>VLOOKUP($A680,MA_KH!$A:$V,MA_KH!H$1,0)</f>
        <v>SG011</v>
      </c>
      <c r="AG680" s="96">
        <f>VALUE(Table1[[#This Row],[Số hóa đơn]])</f>
        <v>4764</v>
      </c>
      <c r="AH680" s="94" t="e">
        <f>_xlfn.XLOOKUP(Table1[[#This Row],[Column1]],CTTT_Lotte!R:R,CTTT_Lotte!O:O)</f>
        <v>#N/A</v>
      </c>
    </row>
    <row r="681" spans="1:34" ht="25.5" hidden="1" customHeight="1" x14ac:dyDescent="0.2">
      <c r="A681" s="88" t="s">
        <v>10288</v>
      </c>
      <c r="B681" s="88" t="s">
        <v>683</v>
      </c>
      <c r="C681" s="89">
        <v>46161</v>
      </c>
      <c r="D681" s="88" t="s">
        <v>11744</v>
      </c>
      <c r="E681" s="89">
        <v>46160</v>
      </c>
      <c r="F681" s="88" t="s">
        <v>11813</v>
      </c>
      <c r="G681" s="88" t="s">
        <v>11882</v>
      </c>
      <c r="H681" s="90">
        <v>2434785</v>
      </c>
      <c r="I681" s="92">
        <v>0</v>
      </c>
      <c r="J681" s="90">
        <v>194783</v>
      </c>
      <c r="K681" s="90">
        <v>2629568</v>
      </c>
      <c r="L681" s="93" t="s">
        <v>11004</v>
      </c>
      <c r="M681" s="94"/>
      <c r="N681" s="93"/>
      <c r="O681" s="67">
        <f>IF(Table1[[#This Row],[Phân loại]]="Tồn đầu kỳ",Table1[[#This Row],[Tổng giá trị]],0)</f>
        <v>0</v>
      </c>
      <c r="P681" s="93">
        <f>IF(Table1[[#This Row],[Số còn phải thu ĐK]]&lt;&gt;0,0,IF(Table1[[#This Row],[Phân loại]]="Bán hàng",Table1[[#This Row],[Tổng giá trị]],-Table1[[#This Row],[Tổng giá trị]]))</f>
        <v>2629568</v>
      </c>
      <c r="Q681" s="67">
        <f t="shared" si="466"/>
        <v>0</v>
      </c>
      <c r="R681" s="93">
        <f>Table1[[#This Row],[Số còn phải thu ĐK]]+Table1[[#This Row],[Giá Trị HD sau CK]]-Table1[[#This Row],[Số tiền đã thu]]</f>
        <v>2629568</v>
      </c>
      <c r="S681" s="94">
        <f>IF(Table1[[#This Row],[Ngày hóa đơn]]&lt;&gt;"",Table1[[#This Row],[Ngày hóa đơn]],IF(Table1[[#This Row],[Ngày hạch toán]]&lt;&gt;"",Table1[[#This Row],[Ngày hạch toán]],""))</f>
        <v>46160</v>
      </c>
      <c r="T681" s="95"/>
      <c r="U681" s="94">
        <f>IF(Table1[[#This Row],[Ngày tính CN]]="","",S681+T681)</f>
        <v>46160</v>
      </c>
      <c r="V681" s="67">
        <f ca="1">IF(Table1[[#This Row],[Hạn thanh toán]]="","",IF((U681-NOW())&lt;0,0,(U681-NOW())))</f>
        <v>0</v>
      </c>
      <c r="W681" s="67"/>
      <c r="X681" s="67">
        <f t="shared" ca="1" si="467"/>
        <v>68.588942361107911</v>
      </c>
      <c r="Y681" s="96" t="str">
        <f t="shared" ca="1" si="468"/>
        <v>Nợ quá hạn từ 60 ngày đến 90 ngày</v>
      </c>
      <c r="Z681" s="97">
        <f t="shared" si="469"/>
        <v>46160</v>
      </c>
      <c r="AA681" s="97" t="str">
        <f t="shared" si="470"/>
        <v/>
      </c>
      <c r="AB681" s="98"/>
      <c r="AC681" s="96"/>
      <c r="AD681" s="96" t="str">
        <f>VLOOKUP($A681,MA_KH!$A:$V,MA_KH!U$1,0)</f>
        <v>LOTTE</v>
      </c>
      <c r="AE681" s="96" t="str">
        <f>VLOOKUP($A681,MA_KH!$A:$V,MA_KH!V$1,0)</f>
        <v>CÔNG TY CỔ PHẦN TRUNG TÂM THƯƠNG MẠI LOTTE VIỆT NAM</v>
      </c>
      <c r="AF681" s="96" t="str">
        <f>VLOOKUP($A681,MA_KH!$A:$V,MA_KH!H$1,0)</f>
        <v>SG011</v>
      </c>
      <c r="AG681" s="96">
        <f>VALUE(Table1[[#This Row],[Số hóa đơn]])</f>
        <v>34844</v>
      </c>
      <c r="AH681" s="94">
        <f>_xlfn.XLOOKUP(Table1[[#This Row],[Column1]],CTTT_Lotte!R:R,CTTT_Lotte!O:O)</f>
        <v>46213</v>
      </c>
    </row>
    <row r="682" spans="1:34" ht="25.5" hidden="1" customHeight="1" x14ac:dyDescent="0.2">
      <c r="A682" s="88" t="s">
        <v>10299</v>
      </c>
      <c r="B682" s="88" t="s">
        <v>355</v>
      </c>
      <c r="C682" s="89">
        <v>46161</v>
      </c>
      <c r="D682" s="88" t="s">
        <v>11743</v>
      </c>
      <c r="E682" s="89">
        <v>46160</v>
      </c>
      <c r="F682" s="88" t="s">
        <v>11812</v>
      </c>
      <c r="G682" s="88" t="s">
        <v>11881</v>
      </c>
      <c r="H682" s="90">
        <v>1059330</v>
      </c>
      <c r="I682" s="92">
        <v>0</v>
      </c>
      <c r="J682" s="90">
        <v>84746</v>
      </c>
      <c r="K682" s="90">
        <v>1144076</v>
      </c>
      <c r="L682" s="93" t="s">
        <v>11004</v>
      </c>
      <c r="M682" s="94"/>
      <c r="N682" s="93"/>
      <c r="O682" s="67">
        <f>IF(Table1[[#This Row],[Phân loại]]="Tồn đầu kỳ",Table1[[#This Row],[Tổng giá trị]],0)</f>
        <v>0</v>
      </c>
      <c r="P682" s="93">
        <f>IF(Table1[[#This Row],[Số còn phải thu ĐK]]&lt;&gt;0,0,IF(Table1[[#This Row],[Phân loại]]="Bán hàng",Table1[[#This Row],[Tổng giá trị]],-Table1[[#This Row],[Tổng giá trị]]))</f>
        <v>1144076</v>
      </c>
      <c r="Q682" s="67">
        <f t="shared" si="466"/>
        <v>0</v>
      </c>
      <c r="R682" s="93">
        <f>Table1[[#This Row],[Số còn phải thu ĐK]]+Table1[[#This Row],[Giá Trị HD sau CK]]-Table1[[#This Row],[Số tiền đã thu]]</f>
        <v>1144076</v>
      </c>
      <c r="S682" s="94">
        <f>IF(Table1[[#This Row],[Ngày hóa đơn]]&lt;&gt;"",Table1[[#This Row],[Ngày hóa đơn]],IF(Table1[[#This Row],[Ngày hạch toán]]&lt;&gt;"",Table1[[#This Row],[Ngày hạch toán]],""))</f>
        <v>46160</v>
      </c>
      <c r="T682" s="95"/>
      <c r="U682" s="94">
        <f>IF(Table1[[#This Row],[Ngày tính CN]]="","",S682+T682)</f>
        <v>46160</v>
      </c>
      <c r="V682" s="67">
        <f ca="1">IF(Table1[[#This Row],[Hạn thanh toán]]="","",IF((U682-NOW())&lt;0,0,(U682-NOW())))</f>
        <v>0</v>
      </c>
      <c r="W682" s="67"/>
      <c r="X682" s="67">
        <f t="shared" ca="1" si="467"/>
        <v>68.588942939815752</v>
      </c>
      <c r="Y682" s="96" t="str">
        <f t="shared" ca="1" si="468"/>
        <v>Nợ quá hạn từ 60 ngày đến 90 ngày</v>
      </c>
      <c r="Z682" s="97">
        <f t="shared" si="469"/>
        <v>46160</v>
      </c>
      <c r="AA682" s="97" t="str">
        <f t="shared" si="470"/>
        <v/>
      </c>
      <c r="AB682" s="98"/>
      <c r="AC682" s="96"/>
      <c r="AD682" s="96" t="str">
        <f>VLOOKUP($A682,MA_KH!$A:$V,MA_KH!U$1,0)</f>
        <v>LOTTE</v>
      </c>
      <c r="AE682" s="96" t="str">
        <f>VLOOKUP($A682,MA_KH!$A:$V,MA_KH!V$1,0)</f>
        <v>CÔNG TY CỔ PHẦN TRUNG TÂM THƯƠNG MẠI LOTTE VIỆT NAM</v>
      </c>
      <c r="AF682" s="96" t="str">
        <f>VLOOKUP($A682,MA_KH!$A:$V,MA_KH!H$1,0)</f>
        <v>SG011</v>
      </c>
      <c r="AG682" s="96">
        <f>VALUE(Table1[[#This Row],[Số hóa đơn]])</f>
        <v>34845</v>
      </c>
      <c r="AH682" s="94">
        <f>_xlfn.XLOOKUP(Table1[[#This Row],[Column1]],CTTT_Lotte!R:R,CTTT_Lotte!O:O)</f>
        <v>46213</v>
      </c>
    </row>
    <row r="683" spans="1:34" ht="25.5" hidden="1" customHeight="1" x14ac:dyDescent="0.2">
      <c r="A683" s="88" t="s">
        <v>10287</v>
      </c>
      <c r="B683" s="88" t="s">
        <v>612</v>
      </c>
      <c r="C683" s="89">
        <v>46161</v>
      </c>
      <c r="D683" s="88" t="s">
        <v>11742</v>
      </c>
      <c r="E683" s="89">
        <v>46160</v>
      </c>
      <c r="F683" s="88" t="s">
        <v>11811</v>
      </c>
      <c r="G683" s="88" t="s">
        <v>11880</v>
      </c>
      <c r="H683" s="90">
        <v>1052755</v>
      </c>
      <c r="I683" s="92">
        <v>0</v>
      </c>
      <c r="J683" s="90">
        <v>84220</v>
      </c>
      <c r="K683" s="90">
        <v>1136975</v>
      </c>
      <c r="L683" s="93" t="s">
        <v>11004</v>
      </c>
      <c r="M683" s="94"/>
      <c r="N683" s="93"/>
      <c r="O683" s="67">
        <f>IF(Table1[[#This Row],[Phân loại]]="Tồn đầu kỳ",Table1[[#This Row],[Tổng giá trị]],0)</f>
        <v>0</v>
      </c>
      <c r="P683" s="93">
        <f>IF(Table1[[#This Row],[Số còn phải thu ĐK]]&lt;&gt;0,0,IF(Table1[[#This Row],[Phân loại]]="Bán hàng",Table1[[#This Row],[Tổng giá trị]],-Table1[[#This Row],[Tổng giá trị]]))</f>
        <v>1136975</v>
      </c>
      <c r="Q683" s="67">
        <f t="shared" si="466"/>
        <v>0</v>
      </c>
      <c r="R683" s="93">
        <f>Table1[[#This Row],[Số còn phải thu ĐK]]+Table1[[#This Row],[Giá Trị HD sau CK]]-Table1[[#This Row],[Số tiền đã thu]]</f>
        <v>1136975</v>
      </c>
      <c r="S683" s="94">
        <f>IF(Table1[[#This Row],[Ngày hóa đơn]]&lt;&gt;"",Table1[[#This Row],[Ngày hóa đơn]],IF(Table1[[#This Row],[Ngày hạch toán]]&lt;&gt;"",Table1[[#This Row],[Ngày hạch toán]],""))</f>
        <v>46160</v>
      </c>
      <c r="T683" s="95"/>
      <c r="U683" s="94">
        <f>IF(Table1[[#This Row],[Ngày tính CN]]="","",S683+T683)</f>
        <v>46160</v>
      </c>
      <c r="V683" s="67">
        <f ca="1">IF(Table1[[#This Row],[Hạn thanh toán]]="","",IF((U683-NOW())&lt;0,0,(U683-NOW())))</f>
        <v>0</v>
      </c>
      <c r="W683" s="67"/>
      <c r="X683" s="67">
        <f t="shared" ca="1" si="467"/>
        <v>68.588942245369253</v>
      </c>
      <c r="Y683" s="96" t="str">
        <f t="shared" ca="1" si="468"/>
        <v>Nợ quá hạn từ 60 ngày đến 90 ngày</v>
      </c>
      <c r="Z683" s="97">
        <f t="shared" si="469"/>
        <v>46160</v>
      </c>
      <c r="AA683" s="97" t="str">
        <f t="shared" si="470"/>
        <v/>
      </c>
      <c r="AB683" s="98"/>
      <c r="AC683" s="96"/>
      <c r="AD683" s="96" t="str">
        <f>VLOOKUP($A683,MA_KH!$A:$V,MA_KH!U$1,0)</f>
        <v>LOTTE</v>
      </c>
      <c r="AE683" s="96" t="str">
        <f>VLOOKUP($A683,MA_KH!$A:$V,MA_KH!V$1,0)</f>
        <v>CÔNG TY CỔ PHẦN TRUNG TÂM THƯƠNG MẠI LOTTE VIỆT NAM</v>
      </c>
      <c r="AF683" s="96" t="str">
        <f>VLOOKUP($A683,MA_KH!$A:$V,MA_KH!H$1,0)</f>
        <v>SG011</v>
      </c>
      <c r="AG683" s="96">
        <f>VALUE(Table1[[#This Row],[Số hóa đơn]])</f>
        <v>34846</v>
      </c>
      <c r="AH683" s="94">
        <f>_xlfn.XLOOKUP(Table1[[#This Row],[Column1]],CTTT_Lotte!R:R,CTTT_Lotte!O:O)</f>
        <v>46213</v>
      </c>
    </row>
    <row r="684" spans="1:34" ht="25.5" hidden="1" customHeight="1" x14ac:dyDescent="0.2">
      <c r="A684" s="65" t="s">
        <v>10287</v>
      </c>
      <c r="B684" s="65" t="s">
        <v>612</v>
      </c>
      <c r="C684" s="66">
        <v>46161</v>
      </c>
      <c r="D684" s="65" t="s">
        <v>11741</v>
      </c>
      <c r="E684" s="66">
        <v>46160</v>
      </c>
      <c r="F684" s="65" t="s">
        <v>11810</v>
      </c>
      <c r="G684" s="65" t="s">
        <v>11879</v>
      </c>
      <c r="H684" s="91">
        <v>1262100</v>
      </c>
      <c r="I684" s="92">
        <v>0</v>
      </c>
      <c r="J684" s="91">
        <v>100968</v>
      </c>
      <c r="K684" s="91">
        <v>1363068</v>
      </c>
      <c r="L684" s="93" t="s">
        <v>11004</v>
      </c>
      <c r="M684" s="94"/>
      <c r="N684" s="93"/>
      <c r="O684" s="67">
        <f>IF(Table1[[#This Row],[Phân loại]]="Tồn đầu kỳ",Table1[[#This Row],[Tổng giá trị]],0)</f>
        <v>0</v>
      </c>
      <c r="P684" s="93">
        <f>IF(Table1[[#This Row],[Số còn phải thu ĐK]]&lt;&gt;0,0,IF(Table1[[#This Row],[Phân loại]]="Bán hàng",Table1[[#This Row],[Tổng giá trị]],-Table1[[#This Row],[Tổng giá trị]]))</f>
        <v>1363068</v>
      </c>
      <c r="Q684" s="67">
        <f t="shared" si="466"/>
        <v>0</v>
      </c>
      <c r="R684" s="93">
        <f>Table1[[#This Row],[Số còn phải thu ĐK]]+Table1[[#This Row],[Giá Trị HD sau CK]]-Table1[[#This Row],[Số tiền đã thu]]</f>
        <v>1363068</v>
      </c>
      <c r="S684" s="94">
        <f>IF(Table1[[#This Row],[Ngày hóa đơn]]&lt;&gt;"",Table1[[#This Row],[Ngày hóa đơn]],IF(Table1[[#This Row],[Ngày hạch toán]]&lt;&gt;"",Table1[[#This Row],[Ngày hạch toán]],""))</f>
        <v>46160</v>
      </c>
      <c r="T684" s="95"/>
      <c r="U684" s="94">
        <f>IF(Table1[[#This Row],[Ngày tính CN]]="","",S684+T684)</f>
        <v>46160</v>
      </c>
      <c r="V684" s="67">
        <f ca="1">IF(Table1[[#This Row],[Hạn thanh toán]]="","",IF((U684-NOW())&lt;0,0,(U684-NOW())))</f>
        <v>0</v>
      </c>
      <c r="W684" s="67"/>
      <c r="X684" s="67">
        <f t="shared" ca="1" si="467"/>
        <v>68.588942824077094</v>
      </c>
      <c r="Y684" s="96" t="str">
        <f t="shared" ca="1" si="468"/>
        <v>Nợ quá hạn từ 60 ngày đến 90 ngày</v>
      </c>
      <c r="Z684" s="97">
        <f t="shared" si="469"/>
        <v>46160</v>
      </c>
      <c r="AA684" s="97" t="str">
        <f t="shared" si="470"/>
        <v/>
      </c>
      <c r="AB684" s="98"/>
      <c r="AC684" s="96"/>
      <c r="AD684" s="96" t="str">
        <f>VLOOKUP($A684,MA_KH!$A:$V,MA_KH!U$1,0)</f>
        <v>LOTTE</v>
      </c>
      <c r="AE684" s="96" t="str">
        <f>VLOOKUP($A684,MA_KH!$A:$V,MA_KH!V$1,0)</f>
        <v>CÔNG TY CỔ PHẦN TRUNG TÂM THƯƠNG MẠI LOTTE VIỆT NAM</v>
      </c>
      <c r="AF684" s="96" t="str">
        <f>VLOOKUP($A684,MA_KH!$A:$V,MA_KH!H$1,0)</f>
        <v>SG011</v>
      </c>
      <c r="AG684" s="96">
        <f>VALUE(Table1[[#This Row],[Số hóa đơn]])</f>
        <v>34847</v>
      </c>
      <c r="AH684" s="94">
        <f>_xlfn.XLOOKUP(Table1[[#This Row],[Column1]],CTTT_Lotte!R:R,CTTT_Lotte!O:O)</f>
        <v>46213</v>
      </c>
    </row>
    <row r="685" spans="1:34" ht="25.5" hidden="1" customHeight="1" x14ac:dyDescent="0.2">
      <c r="A685" s="88" t="s">
        <v>10286</v>
      </c>
      <c r="B685" s="88" t="s">
        <v>616</v>
      </c>
      <c r="C685" s="89">
        <v>46161</v>
      </c>
      <c r="D685" s="88" t="s">
        <v>11740</v>
      </c>
      <c r="E685" s="89">
        <v>46161</v>
      </c>
      <c r="F685" s="88" t="s">
        <v>11809</v>
      </c>
      <c r="G685" s="88" t="s">
        <v>11878</v>
      </c>
      <c r="H685" s="90">
        <v>1522455</v>
      </c>
      <c r="I685" s="92">
        <v>0</v>
      </c>
      <c r="J685" s="90">
        <v>121796</v>
      </c>
      <c r="K685" s="90">
        <v>1644251</v>
      </c>
      <c r="L685" s="93" t="s">
        <v>11004</v>
      </c>
      <c r="M685" s="94"/>
      <c r="N685" s="93"/>
      <c r="O685" s="67">
        <f>IF(Table1[[#This Row],[Phân loại]]="Tồn đầu kỳ",Table1[[#This Row],[Tổng giá trị]],0)</f>
        <v>0</v>
      </c>
      <c r="P685" s="93">
        <f>IF(Table1[[#This Row],[Số còn phải thu ĐK]]&lt;&gt;0,0,IF(Table1[[#This Row],[Phân loại]]="Bán hàng",Table1[[#This Row],[Tổng giá trị]],-Table1[[#This Row],[Tổng giá trị]]))</f>
        <v>1644251</v>
      </c>
      <c r="Q685" s="67">
        <f t="shared" ref="Q685:Q686" si="471">IF(M685&lt;&gt;"",IF(O685&lt;&gt;0,O685,P685),0)</f>
        <v>0</v>
      </c>
      <c r="R685" s="93">
        <f>Table1[[#This Row],[Số còn phải thu ĐK]]+Table1[[#This Row],[Giá Trị HD sau CK]]-Table1[[#This Row],[Số tiền đã thu]]</f>
        <v>1644251</v>
      </c>
      <c r="S685" s="94">
        <f>IF(Table1[[#This Row],[Ngày hóa đơn]]&lt;&gt;"",Table1[[#This Row],[Ngày hóa đơn]],IF(Table1[[#This Row],[Ngày hạch toán]]&lt;&gt;"",Table1[[#This Row],[Ngày hạch toán]],""))</f>
        <v>46161</v>
      </c>
      <c r="T685" s="95"/>
      <c r="U685" s="94">
        <f>IF(Table1[[#This Row],[Ngày tính CN]]="","",S685+T685)</f>
        <v>46161</v>
      </c>
      <c r="V685" s="67">
        <f ca="1">IF(Table1[[#This Row],[Hạn thanh toán]]="","",IF((U685-NOW())&lt;0,0,(U685-NOW())))</f>
        <v>0</v>
      </c>
      <c r="W685" s="67"/>
      <c r="X685" s="67">
        <f t="shared" ref="X685:X686" ca="1" si="472">IF(OR(U685="",R685=0),"",IF((U685-NOW())&lt;0,-(U685-NOW()),0))</f>
        <v>67.588942476853845</v>
      </c>
      <c r="Y685" s="96" t="str">
        <f t="shared" ref="Y685:Y686" ca="1" si="473">IF(R685=0,"Đã thanh toán",IF(X685="","",IF(X685&lt;=0,"Chưa đến hạn thanh toán",IF(X685&lt;=30,"Nợ quá hạn 30 ngày",IF(X685&lt;=60,"Nợ quá hạn từ 30 ngày đến 60 ngày",IF(X685&lt;=90,"Nợ quá hạn từ 60 ngày đến 90 ngày",IF(X685&lt;=120,"Nợ quá hạn từ 90 ngày đến 120 ngày","Nợ quá hạn hơn 120 ngày có khả năng mất thanh toán")))))))</f>
        <v>Nợ quá hạn từ 60 ngày đến 90 ngày</v>
      </c>
      <c r="Z685" s="97">
        <f t="shared" ref="Z685:Z686" si="474">IF(S685="","",S685)</f>
        <v>46161</v>
      </c>
      <c r="AA685" s="97" t="str">
        <f t="shared" ref="AA685:AA686" si="475">IF(M685="","",M685)</f>
        <v/>
      </c>
      <c r="AB685" s="98"/>
      <c r="AC685" s="96"/>
      <c r="AD685" s="96" t="str">
        <f>VLOOKUP($A685,MA_KH!$A:$V,MA_KH!U$1,0)</f>
        <v>LOTTE</v>
      </c>
      <c r="AE685" s="96" t="str">
        <f>VLOOKUP($A685,MA_KH!$A:$V,MA_KH!V$1,0)</f>
        <v>CÔNG TY CỔ PHẦN TRUNG TÂM THƯƠNG MẠI LOTTE VIỆT NAM</v>
      </c>
      <c r="AF685" s="96" t="str">
        <f>VLOOKUP($A685,MA_KH!$A:$V,MA_KH!H$1,0)</f>
        <v>SG002</v>
      </c>
      <c r="AG685" s="96">
        <f>VALUE(Table1[[#This Row],[Số hóa đơn]])</f>
        <v>34881</v>
      </c>
      <c r="AH685" s="94">
        <f>_xlfn.XLOOKUP(Table1[[#This Row],[Column1]],CTTT_Lotte!R:R,CTTT_Lotte!O:O)</f>
        <v>46213</v>
      </c>
    </row>
    <row r="686" spans="1:34" ht="25.5" hidden="1" customHeight="1" x14ac:dyDescent="0.2">
      <c r="A686" s="65" t="s">
        <v>10291</v>
      </c>
      <c r="B686" s="65" t="s">
        <v>511</v>
      </c>
      <c r="C686" s="66">
        <v>46161</v>
      </c>
      <c r="D686" s="65" t="s">
        <v>11739</v>
      </c>
      <c r="E686" s="66">
        <v>46161</v>
      </c>
      <c r="F686" s="65" t="s">
        <v>11808</v>
      </c>
      <c r="G686" s="65" t="s">
        <v>11877</v>
      </c>
      <c r="H686" s="91">
        <v>1262100</v>
      </c>
      <c r="I686" s="92">
        <v>0</v>
      </c>
      <c r="J686" s="91">
        <v>100968</v>
      </c>
      <c r="K686" s="91">
        <v>1363068</v>
      </c>
      <c r="L686" s="93" t="s">
        <v>11004</v>
      </c>
      <c r="M686" s="94"/>
      <c r="N686" s="93"/>
      <c r="O686" s="67">
        <f>IF(Table1[[#This Row],[Phân loại]]="Tồn đầu kỳ",Table1[[#This Row],[Tổng giá trị]],0)</f>
        <v>0</v>
      </c>
      <c r="P686" s="93">
        <f>IF(Table1[[#This Row],[Số còn phải thu ĐK]]&lt;&gt;0,0,IF(Table1[[#This Row],[Phân loại]]="Bán hàng",Table1[[#This Row],[Tổng giá trị]],-Table1[[#This Row],[Tổng giá trị]]))</f>
        <v>1363068</v>
      </c>
      <c r="Q686" s="67">
        <f t="shared" si="471"/>
        <v>0</v>
      </c>
      <c r="R686" s="93">
        <f>Table1[[#This Row],[Số còn phải thu ĐK]]+Table1[[#This Row],[Giá Trị HD sau CK]]-Table1[[#This Row],[Số tiền đã thu]]</f>
        <v>1363068</v>
      </c>
      <c r="S686" s="94">
        <f>IF(Table1[[#This Row],[Ngày hóa đơn]]&lt;&gt;"",Table1[[#This Row],[Ngày hóa đơn]],IF(Table1[[#This Row],[Ngày hạch toán]]&lt;&gt;"",Table1[[#This Row],[Ngày hạch toán]],""))</f>
        <v>46161</v>
      </c>
      <c r="T686" s="95"/>
      <c r="U686" s="94">
        <f>IF(Table1[[#This Row],[Ngày tính CN]]="","",S686+T686)</f>
        <v>46161</v>
      </c>
      <c r="V686" s="67">
        <f ca="1">IF(Table1[[#This Row],[Hạn thanh toán]]="","",IF((U686-NOW())&lt;0,0,(U686-NOW())))</f>
        <v>0</v>
      </c>
      <c r="W686" s="67"/>
      <c r="X686" s="67">
        <f t="shared" ca="1" si="472"/>
        <v>67.588942824077094</v>
      </c>
      <c r="Y686" s="96" t="str">
        <f t="shared" ca="1" si="473"/>
        <v>Nợ quá hạn từ 60 ngày đến 90 ngày</v>
      </c>
      <c r="Z686" s="97">
        <f t="shared" si="474"/>
        <v>46161</v>
      </c>
      <c r="AA686" s="97" t="str">
        <f t="shared" si="475"/>
        <v/>
      </c>
      <c r="AB686" s="98"/>
      <c r="AC686" s="96"/>
      <c r="AD686" s="96" t="str">
        <f>VLOOKUP($A686,MA_KH!$A:$V,MA_KH!U$1,0)</f>
        <v>LOTTE</v>
      </c>
      <c r="AE686" s="96" t="str">
        <f>VLOOKUP($A686,MA_KH!$A:$V,MA_KH!V$1,0)</f>
        <v>CÔNG TY CỔ PHẦN TRUNG TÂM THƯƠNG MẠI LOTTE VIỆT NAM</v>
      </c>
      <c r="AF686" s="96" t="str">
        <f>VLOOKUP($A686,MA_KH!$A:$V,MA_KH!H$1,0)</f>
        <v>SG023</v>
      </c>
      <c r="AG686" s="96">
        <f>VALUE(Table1[[#This Row],[Số hóa đơn]])</f>
        <v>34882</v>
      </c>
      <c r="AH686" s="94">
        <f>_xlfn.XLOOKUP(Table1[[#This Row],[Column1]],CTTT_Lotte!R:R,CTTT_Lotte!O:O)</f>
        <v>46213</v>
      </c>
    </row>
    <row r="687" spans="1:34" ht="25.5" customHeight="1" x14ac:dyDescent="0.2">
      <c r="A687" s="88" t="s">
        <v>10292</v>
      </c>
      <c r="B687" s="88" t="s">
        <v>781</v>
      </c>
      <c r="C687" s="89">
        <v>46161</v>
      </c>
      <c r="D687" s="88" t="s">
        <v>11934</v>
      </c>
      <c r="E687" s="89">
        <v>46161</v>
      </c>
      <c r="F687" s="88" t="s">
        <v>11950</v>
      </c>
      <c r="G687" s="88" t="s">
        <v>11969</v>
      </c>
      <c r="H687" s="90">
        <v>43024</v>
      </c>
      <c r="I687" s="92">
        <v>0</v>
      </c>
      <c r="J687" s="90">
        <v>4302</v>
      </c>
      <c r="K687" s="90">
        <v>47326</v>
      </c>
      <c r="L687" s="93" t="s">
        <v>11005</v>
      </c>
      <c r="M687" s="94"/>
      <c r="N687" s="93"/>
      <c r="O687" s="67">
        <f>IF(Table1[[#This Row],[Phân loại]]="Tồn đầu kỳ",Table1[[#This Row],[Tổng giá trị]],0)</f>
        <v>0</v>
      </c>
      <c r="P687" s="93">
        <f>IF(Table1[[#This Row],[Số còn phải thu ĐK]]&lt;&gt;0,0,IF(Table1[[#This Row],[Phân loại]]="Bán hàng",Table1[[#This Row],[Tổng giá trị]],-Table1[[#This Row],[Tổng giá trị]]))</f>
        <v>-47326</v>
      </c>
      <c r="Q687" s="67">
        <f t="shared" ref="Q687:Q688" si="476">IF(M687&lt;&gt;"",IF(O687&lt;&gt;0,O687,P687),0)</f>
        <v>0</v>
      </c>
      <c r="R687" s="93">
        <f>Table1[[#This Row],[Số còn phải thu ĐK]]+Table1[[#This Row],[Giá Trị HD sau CK]]-Table1[[#This Row],[Số tiền đã thu]]</f>
        <v>-47326</v>
      </c>
      <c r="S687" s="94">
        <f>IF(Table1[[#This Row],[Ngày hóa đơn]]&lt;&gt;"",Table1[[#This Row],[Ngày hóa đơn]],IF(Table1[[#This Row],[Ngày hạch toán]]&lt;&gt;"",Table1[[#This Row],[Ngày hạch toán]],""))</f>
        <v>46161</v>
      </c>
      <c r="T687" s="95"/>
      <c r="U687" s="94">
        <f>IF(Table1[[#This Row],[Ngày tính CN]]="","",S687+T687)</f>
        <v>46161</v>
      </c>
      <c r="V687" s="67">
        <f ca="1">IF(Table1[[#This Row],[Hạn thanh toán]]="","",IF((U687-NOW())&lt;0,0,(U687-NOW())))</f>
        <v>0</v>
      </c>
      <c r="W687" s="67"/>
      <c r="X687" s="67">
        <f t="shared" ref="X687:X688" ca="1" si="477">IF(OR(U687="",R687=0),"",IF((U687-NOW())&lt;0,-(U687-NOW()),0))</f>
        <v>67.588942824077094</v>
      </c>
      <c r="Y687" s="96" t="str">
        <f t="shared" ref="Y687:Y688" ca="1" si="478">IF(R687=0,"Đã thanh toán",IF(X687="","",IF(X687&lt;=0,"Chưa đến hạn thanh toán",IF(X687&lt;=30,"Nợ quá hạn 30 ngày",IF(X687&lt;=60,"Nợ quá hạn từ 30 ngày đến 60 ngày",IF(X687&lt;=90,"Nợ quá hạn từ 60 ngày đến 90 ngày",IF(X687&lt;=120,"Nợ quá hạn từ 90 ngày đến 120 ngày","Nợ quá hạn hơn 120 ngày có khả năng mất thanh toán")))))))</f>
        <v>Nợ quá hạn từ 60 ngày đến 90 ngày</v>
      </c>
      <c r="Z687" s="97">
        <f t="shared" ref="Z687:Z688" si="479">IF(S687="","",S687)</f>
        <v>46161</v>
      </c>
      <c r="AA687" s="97" t="str">
        <f t="shared" ref="AA687:AA688" si="480">IF(M687="","",M687)</f>
        <v/>
      </c>
      <c r="AB687" s="98"/>
      <c r="AC687" s="96"/>
      <c r="AD687" s="96" t="str">
        <f>VLOOKUP($A687,MA_KH!$A:$V,MA_KH!U$1,0)</f>
        <v>LOTTE</v>
      </c>
      <c r="AE687" s="96" t="str">
        <f>VLOOKUP($A687,MA_KH!$A:$V,MA_KH!V$1,0)</f>
        <v>CÔNG TY CỔ PHẦN TRUNG TÂM THƯƠNG MẠI LOTTE VIỆT NAM</v>
      </c>
      <c r="AF687" s="96" t="str">
        <f>VLOOKUP($A687,MA_KH!$A:$V,MA_KH!H$1,0)</f>
        <v>SG023</v>
      </c>
      <c r="AG687" s="96">
        <f>VALUE(Table1[[#This Row],[Số hóa đơn]])</f>
        <v>4004</v>
      </c>
      <c r="AH687" s="94" t="e">
        <f>_xlfn.XLOOKUP(Table1[[#This Row],[Column1]],CTTT_Lotte!R:R,CTTT_Lotte!O:O)</f>
        <v>#N/A</v>
      </c>
    </row>
    <row r="688" spans="1:34" ht="25.5" customHeight="1" x14ac:dyDescent="0.2">
      <c r="A688" s="88" t="s">
        <v>10292</v>
      </c>
      <c r="B688" s="88" t="s">
        <v>781</v>
      </c>
      <c r="C688" s="89">
        <v>46161</v>
      </c>
      <c r="D688" s="88" t="s">
        <v>11934</v>
      </c>
      <c r="E688" s="89">
        <v>46156</v>
      </c>
      <c r="F688" s="88" t="s">
        <v>11956</v>
      </c>
      <c r="G688" s="88" t="s">
        <v>11970</v>
      </c>
      <c r="H688" s="90">
        <v>143412</v>
      </c>
      <c r="I688" s="92">
        <v>0</v>
      </c>
      <c r="J688" s="90">
        <v>11473</v>
      </c>
      <c r="K688" s="90">
        <v>154885</v>
      </c>
      <c r="L688" s="93" t="s">
        <v>11005</v>
      </c>
      <c r="M688" s="94"/>
      <c r="N688" s="93"/>
      <c r="O688" s="67">
        <f>IF(Table1[[#This Row],[Phân loại]]="Tồn đầu kỳ",Table1[[#This Row],[Tổng giá trị]],0)</f>
        <v>0</v>
      </c>
      <c r="P688" s="93">
        <f>IF(Table1[[#This Row],[Số còn phải thu ĐK]]&lt;&gt;0,0,IF(Table1[[#This Row],[Phân loại]]="Bán hàng",Table1[[#This Row],[Tổng giá trị]],-Table1[[#This Row],[Tổng giá trị]]))</f>
        <v>-154885</v>
      </c>
      <c r="Q688" s="67">
        <f t="shared" si="476"/>
        <v>0</v>
      </c>
      <c r="R688" s="93">
        <f>Table1[[#This Row],[Số còn phải thu ĐK]]+Table1[[#This Row],[Giá Trị HD sau CK]]-Table1[[#This Row],[Số tiền đã thu]]</f>
        <v>-154885</v>
      </c>
      <c r="S688" s="94">
        <f>IF(Table1[[#This Row],[Ngày hóa đơn]]&lt;&gt;"",Table1[[#This Row],[Ngày hóa đơn]],IF(Table1[[#This Row],[Ngày hạch toán]]&lt;&gt;"",Table1[[#This Row],[Ngày hạch toán]],""))</f>
        <v>46156</v>
      </c>
      <c r="T688" s="95"/>
      <c r="U688" s="94">
        <f>IF(Table1[[#This Row],[Ngày tính CN]]="","",S688+T688)</f>
        <v>46156</v>
      </c>
      <c r="V688" s="67">
        <f ca="1">IF(Table1[[#This Row],[Hạn thanh toán]]="","",IF((U688-NOW())&lt;0,0,(U688-NOW())))</f>
        <v>0</v>
      </c>
      <c r="W688" s="67"/>
      <c r="X688" s="67">
        <f t="shared" ca="1" si="477"/>
        <v>72.588942476853845</v>
      </c>
      <c r="Y688" s="96" t="str">
        <f t="shared" ca="1" si="478"/>
        <v>Nợ quá hạn từ 60 ngày đến 90 ngày</v>
      </c>
      <c r="Z688" s="97">
        <f t="shared" si="479"/>
        <v>46156</v>
      </c>
      <c r="AA688" s="97" t="str">
        <f t="shared" si="480"/>
        <v/>
      </c>
      <c r="AB688" s="98"/>
      <c r="AC688" s="96"/>
      <c r="AD688" s="96" t="str">
        <f>VLOOKUP($A688,MA_KH!$A:$V,MA_KH!U$1,0)</f>
        <v>LOTTE</v>
      </c>
      <c r="AE688" s="96" t="str">
        <f>VLOOKUP($A688,MA_KH!$A:$V,MA_KH!V$1,0)</f>
        <v>CÔNG TY CỔ PHẦN TRUNG TÂM THƯƠNG MẠI LOTTE VIỆT NAM</v>
      </c>
      <c r="AF688" s="96" t="str">
        <f>VLOOKUP($A688,MA_KH!$A:$V,MA_KH!H$1,0)</f>
        <v>SG023</v>
      </c>
      <c r="AG688" s="96">
        <f>VALUE(Table1[[#This Row],[Số hóa đơn]])</f>
        <v>3551</v>
      </c>
      <c r="AH688" s="94" t="e">
        <f>_xlfn.XLOOKUP(Table1[[#This Row],[Column1]],CTTT_Lotte!R:R,CTTT_Lotte!O:O)</f>
        <v>#N/A</v>
      </c>
    </row>
    <row r="689" spans="1:34" ht="25.5" hidden="1" customHeight="1" x14ac:dyDescent="0.2">
      <c r="A689" s="65" t="s">
        <v>10293</v>
      </c>
      <c r="B689" s="65" t="s">
        <v>621</v>
      </c>
      <c r="C689" s="66">
        <v>46162</v>
      </c>
      <c r="D689" s="65" t="s">
        <v>11738</v>
      </c>
      <c r="E689" s="66">
        <v>46162</v>
      </c>
      <c r="F689" s="65" t="s">
        <v>11807</v>
      </c>
      <c r="G689" s="65" t="s">
        <v>11876</v>
      </c>
      <c r="H689" s="91">
        <v>1166110</v>
      </c>
      <c r="I689" s="92">
        <v>0</v>
      </c>
      <c r="J689" s="91">
        <v>93289</v>
      </c>
      <c r="K689" s="91">
        <v>1259399</v>
      </c>
      <c r="L689" s="93" t="s">
        <v>11004</v>
      </c>
      <c r="M689" s="94"/>
      <c r="N689" s="93"/>
      <c r="O689" s="67">
        <f>IF(Table1[[#This Row],[Phân loại]]="Tồn đầu kỳ",Table1[[#This Row],[Tổng giá trị]],0)</f>
        <v>0</v>
      </c>
      <c r="P689" s="93">
        <f>IF(Table1[[#This Row],[Số còn phải thu ĐK]]&lt;&gt;0,0,IF(Table1[[#This Row],[Phân loại]]="Bán hàng",Table1[[#This Row],[Tổng giá trị]],-Table1[[#This Row],[Tổng giá trị]]))</f>
        <v>1259399</v>
      </c>
      <c r="Q689" s="67">
        <f t="shared" ref="Q689" si="481">IF(M689&lt;&gt;"",IF(O689&lt;&gt;0,O689,P689),0)</f>
        <v>0</v>
      </c>
      <c r="R689" s="93">
        <f>Table1[[#This Row],[Số còn phải thu ĐK]]+Table1[[#This Row],[Giá Trị HD sau CK]]-Table1[[#This Row],[Số tiền đã thu]]</f>
        <v>1259399</v>
      </c>
      <c r="S689" s="94">
        <f>IF(Table1[[#This Row],[Ngày hóa đơn]]&lt;&gt;"",Table1[[#This Row],[Ngày hóa đơn]],IF(Table1[[#This Row],[Ngày hạch toán]]&lt;&gt;"",Table1[[#This Row],[Ngày hạch toán]],""))</f>
        <v>46162</v>
      </c>
      <c r="T689" s="95"/>
      <c r="U689" s="94">
        <f>IF(Table1[[#This Row],[Ngày tính CN]]="","",S689+T689)</f>
        <v>46162</v>
      </c>
      <c r="V689" s="67">
        <f ca="1">IF(Table1[[#This Row],[Hạn thanh toán]]="","",IF((U689-NOW())&lt;0,0,(U689-NOW())))</f>
        <v>0</v>
      </c>
      <c r="W689" s="67"/>
      <c r="X689" s="67">
        <f t="shared" ref="X689" ca="1" si="482">IF(OR(U689="",R689=0),"",IF((U689-NOW())&lt;0,-(U689-NOW()),0))</f>
        <v>66.588942476853845</v>
      </c>
      <c r="Y689" s="96" t="str">
        <f t="shared" ref="Y689" ca="1" si="483">IF(R689=0,"Đã thanh toán",IF(X689="","",IF(X689&lt;=0,"Chưa đến hạn thanh toán",IF(X689&lt;=30,"Nợ quá hạn 30 ngày",IF(X689&lt;=60,"Nợ quá hạn từ 30 ngày đến 60 ngày",IF(X689&lt;=90,"Nợ quá hạn từ 60 ngày đến 90 ngày",IF(X689&lt;=120,"Nợ quá hạn từ 90 ngày đến 120 ngày","Nợ quá hạn hơn 120 ngày có khả năng mất thanh toán")))))))</f>
        <v>Nợ quá hạn từ 60 ngày đến 90 ngày</v>
      </c>
      <c r="Z689" s="97">
        <f t="shared" ref="Z689" si="484">IF(S689="","",S689)</f>
        <v>46162</v>
      </c>
      <c r="AA689" s="97" t="str">
        <f t="shared" ref="AA689" si="485">IF(M689="","",M689)</f>
        <v/>
      </c>
      <c r="AB689" s="98"/>
      <c r="AC689" s="96"/>
      <c r="AD689" s="96" t="str">
        <f>VLOOKUP($A689,MA_KH!$A:$V,MA_KH!U$1,0)</f>
        <v>LOTTE</v>
      </c>
      <c r="AE689" s="96" t="str">
        <f>VLOOKUP($A689,MA_KH!$A:$V,MA_KH!V$1,0)</f>
        <v>CÔNG TY CỔ PHẦN TRUNG TÂM THƯƠNG MẠI LOTTE VIỆT NAM</v>
      </c>
      <c r="AF689" s="96" t="str">
        <f>VLOOKUP($A689,MA_KH!$A:$V,MA_KH!H$1,0)</f>
        <v>SG009</v>
      </c>
      <c r="AG689" s="96">
        <f>VALUE(Table1[[#This Row],[Số hóa đơn]])</f>
        <v>35981</v>
      </c>
      <c r="AH689" s="94">
        <f>_xlfn.XLOOKUP(Table1[[#This Row],[Column1]],CTTT_Lotte!R:R,CTTT_Lotte!O:O)</f>
        <v>46213</v>
      </c>
    </row>
    <row r="690" spans="1:34" ht="25.5" customHeight="1" x14ac:dyDescent="0.2">
      <c r="A690" s="88" t="s">
        <v>10287</v>
      </c>
      <c r="B690" s="88" t="s">
        <v>612</v>
      </c>
      <c r="C690" s="89">
        <v>46162</v>
      </c>
      <c r="D690" s="88" t="s">
        <v>11933</v>
      </c>
      <c r="E690" s="89">
        <v>46162</v>
      </c>
      <c r="F690" s="88" t="s">
        <v>11967</v>
      </c>
      <c r="G690" s="88" t="s">
        <v>11969</v>
      </c>
      <c r="H690" s="90">
        <v>89029</v>
      </c>
      <c r="I690" s="92">
        <v>0</v>
      </c>
      <c r="J690" s="90">
        <v>8903</v>
      </c>
      <c r="K690" s="90">
        <v>97932</v>
      </c>
      <c r="L690" s="93" t="s">
        <v>11005</v>
      </c>
      <c r="M690" s="94"/>
      <c r="N690" s="93"/>
      <c r="O690" s="67">
        <f>IF(Table1[[#This Row],[Phân loại]]="Tồn đầu kỳ",Table1[[#This Row],[Tổng giá trị]],0)</f>
        <v>0</v>
      </c>
      <c r="P690" s="93">
        <f>IF(Table1[[#This Row],[Số còn phải thu ĐK]]&lt;&gt;0,0,IF(Table1[[#This Row],[Phân loại]]="Bán hàng",Table1[[#This Row],[Tổng giá trị]],-Table1[[#This Row],[Tổng giá trị]]))</f>
        <v>-97932</v>
      </c>
      <c r="Q690" s="67">
        <f t="shared" ref="Q690:Q691" si="486">IF(M690&lt;&gt;"",IF(O690&lt;&gt;0,O690,P690),0)</f>
        <v>0</v>
      </c>
      <c r="R690" s="93">
        <f>Table1[[#This Row],[Số còn phải thu ĐK]]+Table1[[#This Row],[Giá Trị HD sau CK]]-Table1[[#This Row],[Số tiền đã thu]]</f>
        <v>-97932</v>
      </c>
      <c r="S690" s="94">
        <f>IF(Table1[[#This Row],[Ngày hóa đơn]]&lt;&gt;"",Table1[[#This Row],[Ngày hóa đơn]],IF(Table1[[#This Row],[Ngày hạch toán]]&lt;&gt;"",Table1[[#This Row],[Ngày hạch toán]],""))</f>
        <v>46162</v>
      </c>
      <c r="T690" s="95"/>
      <c r="U690" s="94">
        <f>IF(Table1[[#This Row],[Ngày tính CN]]="","",S690+T690)</f>
        <v>46162</v>
      </c>
      <c r="V690" s="67">
        <f ca="1">IF(Table1[[#This Row],[Hạn thanh toán]]="","",IF((U690-NOW())&lt;0,0,(U690-NOW())))</f>
        <v>0</v>
      </c>
      <c r="W690" s="67"/>
      <c r="X690" s="67">
        <f t="shared" ref="X690:X691" ca="1" si="487">IF(OR(U690="",R690=0),"",IF((U690-NOW())&lt;0,-(U690-NOW()),0))</f>
        <v>66.588942476853845</v>
      </c>
      <c r="Y690" s="96" t="str">
        <f t="shared" ref="Y690:Y691" ca="1" si="488">IF(R690=0,"Đã thanh toán",IF(X690="","",IF(X690&lt;=0,"Chưa đến hạn thanh toán",IF(X690&lt;=30,"Nợ quá hạn 30 ngày",IF(X690&lt;=60,"Nợ quá hạn từ 30 ngày đến 60 ngày",IF(X690&lt;=90,"Nợ quá hạn từ 60 ngày đến 90 ngày",IF(X690&lt;=120,"Nợ quá hạn từ 90 ngày đến 120 ngày","Nợ quá hạn hơn 120 ngày có khả năng mất thanh toán")))))))</f>
        <v>Nợ quá hạn từ 60 ngày đến 90 ngày</v>
      </c>
      <c r="Z690" s="97">
        <f t="shared" ref="Z690:Z691" si="489">IF(S690="","",S690)</f>
        <v>46162</v>
      </c>
      <c r="AA690" s="97" t="str">
        <f t="shared" ref="AA690:AA691" si="490">IF(M690="","",M690)</f>
        <v/>
      </c>
      <c r="AB690" s="98"/>
      <c r="AC690" s="96"/>
      <c r="AD690" s="96" t="str">
        <f>VLOOKUP($A690,MA_KH!$A:$V,MA_KH!U$1,0)</f>
        <v>LOTTE</v>
      </c>
      <c r="AE690" s="96" t="str">
        <f>VLOOKUP($A690,MA_KH!$A:$V,MA_KH!V$1,0)</f>
        <v>CÔNG TY CỔ PHẦN TRUNG TÂM THƯƠNG MẠI LOTTE VIỆT NAM</v>
      </c>
      <c r="AF690" s="96" t="str">
        <f>VLOOKUP($A690,MA_KH!$A:$V,MA_KH!H$1,0)</f>
        <v>SG011</v>
      </c>
      <c r="AG690" s="96">
        <f>VALUE(Table1[[#This Row],[Số hóa đơn]])</f>
        <v>4865</v>
      </c>
      <c r="AH690" s="94" t="e">
        <f>_xlfn.XLOOKUP(Table1[[#This Row],[Column1]],CTTT_Lotte!R:R,CTTT_Lotte!O:O)</f>
        <v>#N/A</v>
      </c>
    </row>
    <row r="691" spans="1:34" ht="25.5" customHeight="1" x14ac:dyDescent="0.2">
      <c r="A691" s="65" t="s">
        <v>10287</v>
      </c>
      <c r="B691" s="65" t="s">
        <v>612</v>
      </c>
      <c r="C691" s="66">
        <v>46162</v>
      </c>
      <c r="D691" s="65" t="s">
        <v>11933</v>
      </c>
      <c r="E691" s="66">
        <v>46155</v>
      </c>
      <c r="F691" s="65" t="s">
        <v>11955</v>
      </c>
      <c r="G691" s="65" t="s">
        <v>11970</v>
      </c>
      <c r="H691" s="91">
        <v>296763</v>
      </c>
      <c r="I691" s="92">
        <v>0</v>
      </c>
      <c r="J691" s="91">
        <v>23741</v>
      </c>
      <c r="K691" s="91">
        <v>320504</v>
      </c>
      <c r="L691" s="93" t="s">
        <v>11005</v>
      </c>
      <c r="M691" s="94"/>
      <c r="N691" s="93"/>
      <c r="O691" s="67">
        <f>IF(Table1[[#This Row],[Phân loại]]="Tồn đầu kỳ",Table1[[#This Row],[Tổng giá trị]],0)</f>
        <v>0</v>
      </c>
      <c r="P691" s="93">
        <f>IF(Table1[[#This Row],[Số còn phải thu ĐK]]&lt;&gt;0,0,IF(Table1[[#This Row],[Phân loại]]="Bán hàng",Table1[[#This Row],[Tổng giá trị]],-Table1[[#This Row],[Tổng giá trị]]))</f>
        <v>-320504</v>
      </c>
      <c r="Q691" s="67">
        <f t="shared" si="486"/>
        <v>0</v>
      </c>
      <c r="R691" s="93">
        <f>Table1[[#This Row],[Số còn phải thu ĐK]]+Table1[[#This Row],[Giá Trị HD sau CK]]-Table1[[#This Row],[Số tiền đã thu]]</f>
        <v>-320504</v>
      </c>
      <c r="S691" s="94">
        <f>IF(Table1[[#This Row],[Ngày hóa đơn]]&lt;&gt;"",Table1[[#This Row],[Ngày hóa đơn]],IF(Table1[[#This Row],[Ngày hạch toán]]&lt;&gt;"",Table1[[#This Row],[Ngày hạch toán]],""))</f>
        <v>46155</v>
      </c>
      <c r="T691" s="95"/>
      <c r="U691" s="94">
        <f>IF(Table1[[#This Row],[Ngày tính CN]]="","",S691+T691)</f>
        <v>46155</v>
      </c>
      <c r="V691" s="67">
        <f ca="1">IF(Table1[[#This Row],[Hạn thanh toán]]="","",IF((U691-NOW())&lt;0,0,(U691-NOW())))</f>
        <v>0</v>
      </c>
      <c r="W691" s="67"/>
      <c r="X691" s="67">
        <f t="shared" ca="1" si="487"/>
        <v>73.588942476853845</v>
      </c>
      <c r="Y691" s="96" t="str">
        <f t="shared" ca="1" si="488"/>
        <v>Nợ quá hạn từ 60 ngày đến 90 ngày</v>
      </c>
      <c r="Z691" s="97">
        <f t="shared" si="489"/>
        <v>46155</v>
      </c>
      <c r="AA691" s="97" t="str">
        <f t="shared" si="490"/>
        <v/>
      </c>
      <c r="AB691" s="98"/>
      <c r="AC691" s="96"/>
      <c r="AD691" s="96" t="str">
        <f>VLOOKUP($A691,MA_KH!$A:$V,MA_KH!U$1,0)</f>
        <v>LOTTE</v>
      </c>
      <c r="AE691" s="96" t="str">
        <f>VLOOKUP($A691,MA_KH!$A:$V,MA_KH!V$1,0)</f>
        <v>CÔNG TY CỔ PHẦN TRUNG TÂM THƯƠNG MẠI LOTTE VIỆT NAM</v>
      </c>
      <c r="AF691" s="96" t="str">
        <f>VLOOKUP($A691,MA_KH!$A:$V,MA_KH!H$1,0)</f>
        <v>SG011</v>
      </c>
      <c r="AG691" s="96">
        <f>VALUE(Table1[[#This Row],[Số hóa đơn]])</f>
        <v>4417</v>
      </c>
      <c r="AH691" s="94" t="e">
        <f>_xlfn.XLOOKUP(Table1[[#This Row],[Column1]],CTTT_Lotte!R:R,CTTT_Lotte!O:O)</f>
        <v>#N/A</v>
      </c>
    </row>
    <row r="692" spans="1:34" ht="25.5" hidden="1" customHeight="1" x14ac:dyDescent="0.2">
      <c r="A692" s="65" t="s">
        <v>10292</v>
      </c>
      <c r="B692" s="65" t="s">
        <v>781</v>
      </c>
      <c r="C692" s="66">
        <v>46163</v>
      </c>
      <c r="D692" s="65" t="s">
        <v>11737</v>
      </c>
      <c r="E692" s="66">
        <v>46161</v>
      </c>
      <c r="F692" s="65" t="s">
        <v>11806</v>
      </c>
      <c r="G692" s="65" t="s">
        <v>11875</v>
      </c>
      <c r="H692" s="91">
        <v>589630</v>
      </c>
      <c r="I692" s="92">
        <v>0</v>
      </c>
      <c r="J692" s="91">
        <v>47170</v>
      </c>
      <c r="K692" s="91">
        <v>636800</v>
      </c>
      <c r="L692" s="93" t="s">
        <v>11004</v>
      </c>
      <c r="M692" s="94"/>
      <c r="N692" s="93"/>
      <c r="O692" s="67">
        <f>IF(Table1[[#This Row],[Phân loại]]="Tồn đầu kỳ",Table1[[#This Row],[Tổng giá trị]],0)</f>
        <v>0</v>
      </c>
      <c r="P692" s="93">
        <f>IF(Table1[[#This Row],[Số còn phải thu ĐK]]&lt;&gt;0,0,IF(Table1[[#This Row],[Phân loại]]="Bán hàng",Table1[[#This Row],[Tổng giá trị]],-Table1[[#This Row],[Tổng giá trị]]))</f>
        <v>636800</v>
      </c>
      <c r="Q692" s="67">
        <f t="shared" ref="Q692" si="491">IF(M692&lt;&gt;"",IF(O692&lt;&gt;0,O692,P692),0)</f>
        <v>0</v>
      </c>
      <c r="R692" s="93">
        <f>Table1[[#This Row],[Số còn phải thu ĐK]]+Table1[[#This Row],[Giá Trị HD sau CK]]-Table1[[#This Row],[Số tiền đã thu]]</f>
        <v>636800</v>
      </c>
      <c r="S692" s="94">
        <f>IF(Table1[[#This Row],[Ngày hóa đơn]]&lt;&gt;"",Table1[[#This Row],[Ngày hóa đơn]],IF(Table1[[#This Row],[Ngày hạch toán]]&lt;&gt;"",Table1[[#This Row],[Ngày hạch toán]],""))</f>
        <v>46161</v>
      </c>
      <c r="T692" s="95"/>
      <c r="U692" s="94">
        <f>IF(Table1[[#This Row],[Ngày tính CN]]="","",S692+T692)</f>
        <v>46161</v>
      </c>
      <c r="V692" s="67">
        <f ca="1">IF(Table1[[#This Row],[Hạn thanh toán]]="","",IF((U692-NOW())&lt;0,0,(U692-NOW())))</f>
        <v>0</v>
      </c>
      <c r="W692" s="67"/>
      <c r="X692" s="67">
        <f t="shared" ref="X692" ca="1" si="492">IF(OR(U692="",R692=0),"",IF((U692-NOW())&lt;0,-(U692-NOW()),0))</f>
        <v>67.588942476853845</v>
      </c>
      <c r="Y692" s="96" t="str">
        <f t="shared" ref="Y692" ca="1" si="493">IF(R692=0,"Đã thanh toán",IF(X692="","",IF(X692&lt;=0,"Chưa đến hạn thanh toán",IF(X692&lt;=30,"Nợ quá hạn 30 ngày",IF(X692&lt;=60,"Nợ quá hạn từ 30 ngày đến 60 ngày",IF(X692&lt;=90,"Nợ quá hạn từ 60 ngày đến 90 ngày",IF(X692&lt;=120,"Nợ quá hạn từ 90 ngày đến 120 ngày","Nợ quá hạn hơn 120 ngày có khả năng mất thanh toán")))))))</f>
        <v>Nợ quá hạn từ 60 ngày đến 90 ngày</v>
      </c>
      <c r="Z692" s="97">
        <f t="shared" ref="Z692" si="494">IF(S692="","",S692)</f>
        <v>46161</v>
      </c>
      <c r="AA692" s="97" t="str">
        <f t="shared" ref="AA692" si="495">IF(M692="","",M692)</f>
        <v/>
      </c>
      <c r="AB692" s="98"/>
      <c r="AC692" s="96"/>
      <c r="AD692" s="96" t="str">
        <f>VLOOKUP($A692,MA_KH!$A:$V,MA_KH!U$1,0)</f>
        <v>LOTTE</v>
      </c>
      <c r="AE692" s="96" t="str">
        <f>VLOOKUP($A692,MA_KH!$A:$V,MA_KH!V$1,0)</f>
        <v>CÔNG TY CỔ PHẦN TRUNG TÂM THƯƠNG MẠI LOTTE VIỆT NAM</v>
      </c>
      <c r="AF692" s="96" t="str">
        <f>VLOOKUP($A692,MA_KH!$A:$V,MA_KH!H$1,0)</f>
        <v>SG023</v>
      </c>
      <c r="AG692" s="96">
        <f>VALUE(Table1[[#This Row],[Số hóa đơn]])</f>
        <v>34866</v>
      </c>
      <c r="AH692" s="94">
        <f>_xlfn.XLOOKUP(Table1[[#This Row],[Column1]],CTTT_Lotte!R:R,CTTT_Lotte!O:O)</f>
        <v>46213</v>
      </c>
    </row>
    <row r="693" spans="1:34" ht="25.5" hidden="1" customHeight="1" x14ac:dyDescent="0.2">
      <c r="A693" s="88" t="s">
        <v>10300</v>
      </c>
      <c r="B693" s="88" t="s">
        <v>610</v>
      </c>
      <c r="C693" s="89">
        <v>46163</v>
      </c>
      <c r="D693" s="88" t="s">
        <v>11736</v>
      </c>
      <c r="E693" s="89">
        <v>46162</v>
      </c>
      <c r="F693" s="88" t="s">
        <v>11805</v>
      </c>
      <c r="G693" s="88" t="s">
        <v>11874</v>
      </c>
      <c r="H693" s="90">
        <v>1166110</v>
      </c>
      <c r="I693" s="92">
        <v>0</v>
      </c>
      <c r="J693" s="90">
        <v>93289</v>
      </c>
      <c r="K693" s="90">
        <v>1259399</v>
      </c>
      <c r="L693" s="93" t="s">
        <v>11004</v>
      </c>
      <c r="M693" s="94"/>
      <c r="N693" s="93"/>
      <c r="O693" s="67">
        <f>IF(Table1[[#This Row],[Phân loại]]="Tồn đầu kỳ",Table1[[#This Row],[Tổng giá trị]],0)</f>
        <v>0</v>
      </c>
      <c r="P693" s="93">
        <f>IF(Table1[[#This Row],[Số còn phải thu ĐK]]&lt;&gt;0,0,IF(Table1[[#This Row],[Phân loại]]="Bán hàng",Table1[[#This Row],[Tổng giá trị]],-Table1[[#This Row],[Tổng giá trị]]))</f>
        <v>1259399</v>
      </c>
      <c r="Q693" s="67">
        <f t="shared" ref="Q693:Q694" si="496">IF(M693&lt;&gt;"",IF(O693&lt;&gt;0,O693,P693),0)</f>
        <v>0</v>
      </c>
      <c r="R693" s="93">
        <f>Table1[[#This Row],[Số còn phải thu ĐK]]+Table1[[#This Row],[Giá Trị HD sau CK]]-Table1[[#This Row],[Số tiền đã thu]]</f>
        <v>1259399</v>
      </c>
      <c r="S693" s="94">
        <f>IF(Table1[[#This Row],[Ngày hóa đơn]]&lt;&gt;"",Table1[[#This Row],[Ngày hóa đơn]],IF(Table1[[#This Row],[Ngày hạch toán]]&lt;&gt;"",Table1[[#This Row],[Ngày hạch toán]],""))</f>
        <v>46162</v>
      </c>
      <c r="T693" s="95"/>
      <c r="U693" s="94">
        <f>IF(Table1[[#This Row],[Ngày tính CN]]="","",S693+T693)</f>
        <v>46162</v>
      </c>
      <c r="V693" s="67">
        <f ca="1">IF(Table1[[#This Row],[Hạn thanh toán]]="","",IF((U693-NOW())&lt;0,0,(U693-NOW())))</f>
        <v>0</v>
      </c>
      <c r="W693" s="67"/>
      <c r="X693" s="67">
        <f t="shared" ref="X693:X694" ca="1" si="497">IF(OR(U693="",R693=0),"",IF((U693-NOW())&lt;0,-(U693-NOW()),0))</f>
        <v>66.588942476853845</v>
      </c>
      <c r="Y693" s="96" t="str">
        <f t="shared" ref="Y693:Y694" ca="1" si="498">IF(R693=0,"Đã thanh toán",IF(X693="","",IF(X693&lt;=0,"Chưa đến hạn thanh toán",IF(X693&lt;=30,"Nợ quá hạn 30 ngày",IF(X693&lt;=60,"Nợ quá hạn từ 30 ngày đến 60 ngày",IF(X693&lt;=90,"Nợ quá hạn từ 60 ngày đến 90 ngày",IF(X693&lt;=120,"Nợ quá hạn từ 90 ngày đến 120 ngày","Nợ quá hạn hơn 120 ngày có khả năng mất thanh toán")))))))</f>
        <v>Nợ quá hạn từ 60 ngày đến 90 ngày</v>
      </c>
      <c r="Z693" s="97">
        <f t="shared" ref="Z693:Z694" si="499">IF(S693="","",S693)</f>
        <v>46162</v>
      </c>
      <c r="AA693" s="97" t="str">
        <f t="shared" ref="AA693:AA694" si="500">IF(M693="","",M693)</f>
        <v/>
      </c>
      <c r="AB693" s="98"/>
      <c r="AC693" s="96"/>
      <c r="AD693" s="96" t="str">
        <f>VLOOKUP($A693,MA_KH!$A:$V,MA_KH!U$1,0)</f>
        <v>LOTTE</v>
      </c>
      <c r="AE693" s="96" t="str">
        <f>VLOOKUP($A693,MA_KH!$A:$V,MA_KH!V$1,0)</f>
        <v>CÔNG TY CỔ PHẦN TRUNG TÂM THƯƠNG MẠI LOTTE VIỆT NAM</v>
      </c>
      <c r="AF693" s="96" t="str">
        <f>VLOOKUP($A693,MA_KH!$A:$V,MA_KH!H$1,0)</f>
        <v>SG011</v>
      </c>
      <c r="AG693" s="96">
        <f>VALUE(Table1[[#This Row],[Số hóa đơn]])</f>
        <v>35990</v>
      </c>
      <c r="AH693" s="94">
        <f>_xlfn.XLOOKUP(Table1[[#This Row],[Column1]],CTTT_Lotte!R:R,CTTT_Lotte!O:O)</f>
        <v>46213</v>
      </c>
    </row>
    <row r="694" spans="1:34" ht="25.5" hidden="1" customHeight="1" x14ac:dyDescent="0.2">
      <c r="A694" s="65" t="s">
        <v>10299</v>
      </c>
      <c r="B694" s="65" t="s">
        <v>355</v>
      </c>
      <c r="C694" s="66">
        <v>46163</v>
      </c>
      <c r="D694" s="65" t="s">
        <v>11735</v>
      </c>
      <c r="E694" s="66">
        <v>46162</v>
      </c>
      <c r="F694" s="65" t="s">
        <v>11804</v>
      </c>
      <c r="G694" s="65" t="s">
        <v>11873</v>
      </c>
      <c r="H694" s="91">
        <v>1642385</v>
      </c>
      <c r="I694" s="92">
        <v>0</v>
      </c>
      <c r="J694" s="91">
        <v>131391</v>
      </c>
      <c r="K694" s="91">
        <v>1773776</v>
      </c>
      <c r="L694" s="93" t="s">
        <v>11004</v>
      </c>
      <c r="M694" s="94"/>
      <c r="N694" s="93"/>
      <c r="O694" s="67">
        <f>IF(Table1[[#This Row],[Phân loại]]="Tồn đầu kỳ",Table1[[#This Row],[Tổng giá trị]],0)</f>
        <v>0</v>
      </c>
      <c r="P694" s="93">
        <f>IF(Table1[[#This Row],[Số còn phải thu ĐK]]&lt;&gt;0,0,IF(Table1[[#This Row],[Phân loại]]="Bán hàng",Table1[[#This Row],[Tổng giá trị]],-Table1[[#This Row],[Tổng giá trị]]))</f>
        <v>1773776</v>
      </c>
      <c r="Q694" s="67">
        <f t="shared" si="496"/>
        <v>0</v>
      </c>
      <c r="R694" s="93">
        <f>Table1[[#This Row],[Số còn phải thu ĐK]]+Table1[[#This Row],[Giá Trị HD sau CK]]-Table1[[#This Row],[Số tiền đã thu]]</f>
        <v>1773776</v>
      </c>
      <c r="S694" s="94">
        <f>IF(Table1[[#This Row],[Ngày hóa đơn]]&lt;&gt;"",Table1[[#This Row],[Ngày hóa đơn]],IF(Table1[[#This Row],[Ngày hạch toán]]&lt;&gt;"",Table1[[#This Row],[Ngày hạch toán]],""))</f>
        <v>46162</v>
      </c>
      <c r="T694" s="95"/>
      <c r="U694" s="94">
        <f>IF(Table1[[#This Row],[Ngày tính CN]]="","",S694+T694)</f>
        <v>46162</v>
      </c>
      <c r="V694" s="67">
        <f ca="1">IF(Table1[[#This Row],[Hạn thanh toán]]="","",IF((U694-NOW())&lt;0,0,(U694-NOW())))</f>
        <v>0</v>
      </c>
      <c r="W694" s="67"/>
      <c r="X694" s="67">
        <f t="shared" ca="1" si="497"/>
        <v>66.588942476853845</v>
      </c>
      <c r="Y694" s="96" t="str">
        <f t="shared" ca="1" si="498"/>
        <v>Nợ quá hạn từ 60 ngày đến 90 ngày</v>
      </c>
      <c r="Z694" s="97">
        <f t="shared" si="499"/>
        <v>46162</v>
      </c>
      <c r="AA694" s="97" t="str">
        <f t="shared" si="500"/>
        <v/>
      </c>
      <c r="AB694" s="98"/>
      <c r="AC694" s="96"/>
      <c r="AD694" s="96" t="str">
        <f>VLOOKUP($A694,MA_KH!$A:$V,MA_KH!U$1,0)</f>
        <v>LOTTE</v>
      </c>
      <c r="AE694" s="96" t="str">
        <f>VLOOKUP($A694,MA_KH!$A:$V,MA_KH!V$1,0)</f>
        <v>CÔNG TY CỔ PHẦN TRUNG TÂM THƯƠNG MẠI LOTTE VIỆT NAM</v>
      </c>
      <c r="AF694" s="96" t="str">
        <f>VLOOKUP($A694,MA_KH!$A:$V,MA_KH!H$1,0)</f>
        <v>SG011</v>
      </c>
      <c r="AG694" s="96">
        <f>VALUE(Table1[[#This Row],[Số hóa đơn]])</f>
        <v>35991</v>
      </c>
      <c r="AH694" s="94">
        <f>_xlfn.XLOOKUP(Table1[[#This Row],[Column1]],CTTT_Lotte!R:R,CTTT_Lotte!O:O)</f>
        <v>46213</v>
      </c>
    </row>
    <row r="695" spans="1:34" ht="25.5" hidden="1" customHeight="1" x14ac:dyDescent="0.2">
      <c r="A695" s="65" t="s">
        <v>10290</v>
      </c>
      <c r="B695" s="65" t="s">
        <v>750</v>
      </c>
      <c r="C695" s="66">
        <v>46163</v>
      </c>
      <c r="D695" s="65" t="s">
        <v>11734</v>
      </c>
      <c r="E695" s="66">
        <v>46163</v>
      </c>
      <c r="F695" s="65" t="s">
        <v>11803</v>
      </c>
      <c r="G695" s="65" t="s">
        <v>11872</v>
      </c>
      <c r="H695" s="91">
        <v>1262100</v>
      </c>
      <c r="I695" s="92">
        <v>0</v>
      </c>
      <c r="J695" s="91">
        <v>100968</v>
      </c>
      <c r="K695" s="91">
        <v>1363068</v>
      </c>
      <c r="L695" s="93" t="s">
        <v>11004</v>
      </c>
      <c r="M695" s="94"/>
      <c r="N695" s="93"/>
      <c r="O695" s="67">
        <f>IF(Table1[[#This Row],[Phân loại]]="Tồn đầu kỳ",Table1[[#This Row],[Tổng giá trị]],0)</f>
        <v>0</v>
      </c>
      <c r="P695" s="93">
        <f>IF(Table1[[#This Row],[Số còn phải thu ĐK]]&lt;&gt;0,0,IF(Table1[[#This Row],[Phân loại]]="Bán hàng",Table1[[#This Row],[Tổng giá trị]],-Table1[[#This Row],[Tổng giá trị]]))</f>
        <v>1363068</v>
      </c>
      <c r="Q695" s="67">
        <f>IF(M695&lt;&gt;"",IF(O695&lt;&gt;0,O695,P695),0)</f>
        <v>0</v>
      </c>
      <c r="R695" s="93">
        <f>Table1[[#This Row],[Số còn phải thu ĐK]]+Table1[[#This Row],[Giá Trị HD sau CK]]-Table1[[#This Row],[Số tiền đã thu]]</f>
        <v>1363068</v>
      </c>
      <c r="S695" s="94">
        <f>IF(Table1[[#This Row],[Ngày hóa đơn]]&lt;&gt;"",Table1[[#This Row],[Ngày hóa đơn]],IF(Table1[[#This Row],[Ngày hạch toán]]&lt;&gt;"",Table1[[#This Row],[Ngày hạch toán]],""))</f>
        <v>46163</v>
      </c>
      <c r="T695" s="95"/>
      <c r="U695" s="94">
        <f>IF(Table1[[#This Row],[Ngày tính CN]]="","",S695+T695)</f>
        <v>46163</v>
      </c>
      <c r="V695" s="67">
        <f ca="1">IF(Table1[[#This Row],[Hạn thanh toán]]="","",IF((U695-NOW())&lt;0,0,(U695-NOW())))</f>
        <v>0</v>
      </c>
      <c r="W695" s="67"/>
      <c r="X695" s="67">
        <f ca="1">IF(OR(U695="",R695=0),"",IF((U695-NOW())&lt;0,-(U695-NOW()),0))</f>
        <v>65.588942476853845</v>
      </c>
      <c r="Y695" s="96" t="str">
        <f ca="1">IF(R695=0,"Đã thanh toán",IF(X695="","",IF(X695&lt;=0,"Chưa đến hạn thanh toán",IF(X695&lt;=30,"Nợ quá hạn 30 ngày",IF(X695&lt;=60,"Nợ quá hạn từ 30 ngày đến 60 ngày",IF(X695&lt;=90,"Nợ quá hạn từ 60 ngày đến 90 ngày",IF(X695&lt;=120,"Nợ quá hạn từ 90 ngày đến 120 ngày","Nợ quá hạn hơn 120 ngày có khả năng mất thanh toán")))))))</f>
        <v>Nợ quá hạn từ 60 ngày đến 90 ngày</v>
      </c>
      <c r="Z695" s="97">
        <f>IF(S695="","",S695)</f>
        <v>46163</v>
      </c>
      <c r="AA695" s="97" t="str">
        <f>IF(M695="","",M695)</f>
        <v/>
      </c>
      <c r="AB695" s="98"/>
      <c r="AC695" s="96"/>
      <c r="AD695" s="96" t="str">
        <f>VLOOKUP($A695,MA_KH!$A:$V,MA_KH!U$1,0)</f>
        <v>LOTTE</v>
      </c>
      <c r="AE695" s="96" t="str">
        <f>VLOOKUP($A695,MA_KH!$A:$V,MA_KH!V$1,0)</f>
        <v>CÔNG TY CỔ PHẦN TRUNG TÂM THƯƠNG MẠI LOTTE VIỆT NAM</v>
      </c>
      <c r="AF695" s="96" t="str">
        <f>VLOOKUP($A695,MA_KH!$A:$V,MA_KH!H$1,0)</f>
        <v>SG002</v>
      </c>
      <c r="AG695" s="96">
        <f>VALUE(Table1[[#This Row],[Số hóa đơn]])</f>
        <v>36009</v>
      </c>
      <c r="AH695" s="94">
        <f>_xlfn.XLOOKUP(Table1[[#This Row],[Column1]],CTTT_Lotte!R:R,CTTT_Lotte!O:O)</f>
        <v>46213</v>
      </c>
    </row>
    <row r="696" spans="1:34" ht="25.5" customHeight="1" x14ac:dyDescent="0.2">
      <c r="A696" s="88" t="s">
        <v>10292</v>
      </c>
      <c r="B696" s="88" t="s">
        <v>781</v>
      </c>
      <c r="C696" s="89">
        <v>46163</v>
      </c>
      <c r="D696" s="88" t="s">
        <v>11733</v>
      </c>
      <c r="E696" s="89">
        <v>46163</v>
      </c>
      <c r="F696" s="88" t="s">
        <v>11802</v>
      </c>
      <c r="G696" s="88" t="s">
        <v>11871</v>
      </c>
      <c r="H696" s="90">
        <v>513090</v>
      </c>
      <c r="I696" s="92">
        <v>0</v>
      </c>
      <c r="J696" s="90">
        <v>41047</v>
      </c>
      <c r="K696" s="90">
        <v>554137</v>
      </c>
      <c r="L696" s="93" t="s">
        <v>11004</v>
      </c>
      <c r="M696" s="94"/>
      <c r="N696" s="93"/>
      <c r="O696" s="67">
        <f>IF(Table1[[#This Row],[Phân loại]]="Tồn đầu kỳ",Table1[[#This Row],[Tổng giá trị]],0)</f>
        <v>0</v>
      </c>
      <c r="P696" s="93">
        <f>IF(Table1[[#This Row],[Số còn phải thu ĐK]]&lt;&gt;0,0,IF(Table1[[#This Row],[Phân loại]]="Bán hàng",Table1[[#This Row],[Tổng giá trị]],-Table1[[#This Row],[Tổng giá trị]]))</f>
        <v>554137</v>
      </c>
      <c r="Q696" s="67">
        <f t="shared" ref="Q696" si="501">IF(M696&lt;&gt;"",IF(O696&lt;&gt;0,O696,P696),0)</f>
        <v>0</v>
      </c>
      <c r="R696" s="93">
        <f>Table1[[#This Row],[Số còn phải thu ĐK]]+Table1[[#This Row],[Giá Trị HD sau CK]]-Table1[[#This Row],[Số tiền đã thu]]</f>
        <v>554137</v>
      </c>
      <c r="S696" s="94">
        <f>IF(Table1[[#This Row],[Ngày hóa đơn]]&lt;&gt;"",Table1[[#This Row],[Ngày hóa đơn]],IF(Table1[[#This Row],[Ngày hạch toán]]&lt;&gt;"",Table1[[#This Row],[Ngày hạch toán]],""))</f>
        <v>46163</v>
      </c>
      <c r="T696" s="95"/>
      <c r="U696" s="94">
        <f>IF(Table1[[#This Row],[Ngày tính CN]]="","",S696+T696)</f>
        <v>46163</v>
      </c>
      <c r="V696" s="67">
        <f ca="1">IF(Table1[[#This Row],[Hạn thanh toán]]="","",IF((U696-NOW())&lt;0,0,(U696-NOW())))</f>
        <v>0</v>
      </c>
      <c r="W696" s="67"/>
      <c r="X696" s="67">
        <f t="shared" ref="X696" ca="1" si="502">IF(OR(U696="",R696=0),"",IF((U696-NOW())&lt;0,-(U696-NOW()),0))</f>
        <v>65.588942476853845</v>
      </c>
      <c r="Y696" s="96" t="str">
        <f t="shared" ref="Y696" ca="1" si="503">IF(R696=0,"Đã thanh toán",IF(X696="","",IF(X696&lt;=0,"Chưa đến hạn thanh toán",IF(X696&lt;=30,"Nợ quá hạn 30 ngày",IF(X696&lt;=60,"Nợ quá hạn từ 30 ngày đến 60 ngày",IF(X696&lt;=90,"Nợ quá hạn từ 60 ngày đến 90 ngày",IF(X696&lt;=120,"Nợ quá hạn từ 90 ngày đến 120 ngày","Nợ quá hạn hơn 120 ngày có khả năng mất thanh toán")))))))</f>
        <v>Nợ quá hạn từ 60 ngày đến 90 ngày</v>
      </c>
      <c r="Z696" s="97">
        <f t="shared" ref="Z696" si="504">IF(S696="","",S696)</f>
        <v>46163</v>
      </c>
      <c r="AA696" s="97" t="str">
        <f t="shared" ref="AA696" si="505">IF(M696="","",M696)</f>
        <v/>
      </c>
      <c r="AB696" s="98"/>
      <c r="AC696" s="96"/>
      <c r="AD696" s="96" t="str">
        <f>VLOOKUP($A696,MA_KH!$A:$V,MA_KH!U$1,0)</f>
        <v>LOTTE</v>
      </c>
      <c r="AE696" s="96" t="str">
        <f>VLOOKUP($A696,MA_KH!$A:$V,MA_KH!V$1,0)</f>
        <v>CÔNG TY CỔ PHẦN TRUNG TÂM THƯƠNG MẠI LOTTE VIỆT NAM</v>
      </c>
      <c r="AF696" s="96" t="str">
        <f>VLOOKUP($A696,MA_KH!$A:$V,MA_KH!H$1,0)</f>
        <v>SG023</v>
      </c>
      <c r="AG696" s="96">
        <f>VALUE(Table1[[#This Row],[Số hóa đơn]])</f>
        <v>36014</v>
      </c>
      <c r="AH696" s="94" t="e">
        <f>_xlfn.XLOOKUP(Table1[[#This Row],[Column1]],CTTT_Lotte!R:R,CTTT_Lotte!O:O)</f>
        <v>#N/A</v>
      </c>
    </row>
    <row r="697" spans="1:34" ht="25.5" hidden="1" customHeight="1" x14ac:dyDescent="0.2">
      <c r="A697" s="65" t="s">
        <v>10294</v>
      </c>
      <c r="B697" s="65" t="s">
        <v>481</v>
      </c>
      <c r="C697" s="66">
        <v>46163</v>
      </c>
      <c r="D697" s="65" t="s">
        <v>11732</v>
      </c>
      <c r="E697" s="66">
        <v>46163</v>
      </c>
      <c r="F697" s="65" t="s">
        <v>11801</v>
      </c>
      <c r="G697" s="65" t="s">
        <v>11870</v>
      </c>
      <c r="H697" s="91">
        <v>1262100</v>
      </c>
      <c r="I697" s="92">
        <v>0</v>
      </c>
      <c r="J697" s="91">
        <v>100968</v>
      </c>
      <c r="K697" s="91">
        <v>1363068</v>
      </c>
      <c r="L697" s="93" t="s">
        <v>11004</v>
      </c>
      <c r="M697" s="94"/>
      <c r="N697" s="93"/>
      <c r="O697" s="67">
        <f>IF(Table1[[#This Row],[Phân loại]]="Tồn đầu kỳ",Table1[[#This Row],[Tổng giá trị]],0)</f>
        <v>0</v>
      </c>
      <c r="P697" s="93">
        <f>IF(Table1[[#This Row],[Số còn phải thu ĐK]]&lt;&gt;0,0,IF(Table1[[#This Row],[Phân loại]]="Bán hàng",Table1[[#This Row],[Tổng giá trị]],-Table1[[#This Row],[Tổng giá trị]]))</f>
        <v>1363068</v>
      </c>
      <c r="Q697" s="67">
        <f>IF(M697&lt;&gt;"",IF(O697&lt;&gt;0,O697,P697),0)</f>
        <v>0</v>
      </c>
      <c r="R697" s="93">
        <f>Table1[[#This Row],[Số còn phải thu ĐK]]+Table1[[#This Row],[Giá Trị HD sau CK]]-Table1[[#This Row],[Số tiền đã thu]]</f>
        <v>1363068</v>
      </c>
      <c r="S697" s="94">
        <f>IF(Table1[[#This Row],[Ngày hóa đơn]]&lt;&gt;"",Table1[[#This Row],[Ngày hóa đơn]],IF(Table1[[#This Row],[Ngày hạch toán]]&lt;&gt;"",Table1[[#This Row],[Ngày hạch toán]],""))</f>
        <v>46163</v>
      </c>
      <c r="T697" s="95"/>
      <c r="U697" s="94">
        <f>IF(Table1[[#This Row],[Ngày tính CN]]="","",S697+T697)</f>
        <v>46163</v>
      </c>
      <c r="V697" s="67">
        <f ca="1">IF(Table1[[#This Row],[Hạn thanh toán]]="","",IF((U697-NOW())&lt;0,0,(U697-NOW())))</f>
        <v>0</v>
      </c>
      <c r="W697" s="67"/>
      <c r="X697" s="67">
        <f ca="1">IF(OR(U697="",R697=0),"",IF((U697-NOW())&lt;0,-(U697-NOW()),0))</f>
        <v>65.588942476853845</v>
      </c>
      <c r="Y697" s="96" t="str">
        <f ca="1">IF(R697=0,"Đã thanh toán",IF(X697="","",IF(X697&lt;=0,"Chưa đến hạn thanh toán",IF(X697&lt;=30,"Nợ quá hạn 30 ngày",IF(X697&lt;=60,"Nợ quá hạn từ 30 ngày đến 60 ngày",IF(X697&lt;=90,"Nợ quá hạn từ 60 ngày đến 90 ngày",IF(X697&lt;=120,"Nợ quá hạn từ 90 ngày đến 120 ngày","Nợ quá hạn hơn 120 ngày có khả năng mất thanh toán")))))))</f>
        <v>Nợ quá hạn từ 60 ngày đến 90 ngày</v>
      </c>
      <c r="Z697" s="97">
        <f>IF(S697="","",S697)</f>
        <v>46163</v>
      </c>
      <c r="AA697" s="97" t="str">
        <f>IF(M697="","",M697)</f>
        <v/>
      </c>
      <c r="AB697" s="98"/>
      <c r="AC697" s="96"/>
      <c r="AD697" s="96" t="str">
        <f>VLOOKUP($A697,MA_KH!$A:$V,MA_KH!U$1,0)</f>
        <v>LOTTE</v>
      </c>
      <c r="AE697" s="96" t="str">
        <f>VLOOKUP($A697,MA_KH!$A:$V,MA_KH!V$1,0)</f>
        <v>CÔNG TY CỔ PHẦN TRUNG TÂM THƯƠNG MẠI LOTTE VIỆT NAM</v>
      </c>
      <c r="AF697" s="96" t="str">
        <f>VLOOKUP($A697,MA_KH!$A:$V,MA_KH!H$1,0)</f>
        <v>SG039</v>
      </c>
      <c r="AG697" s="96">
        <f>VALUE(Table1[[#This Row],[Số hóa đơn]])</f>
        <v>36029</v>
      </c>
      <c r="AH697" s="94">
        <f>_xlfn.XLOOKUP(Table1[[#This Row],[Column1]],CTTT_Lotte!R:R,CTTT_Lotte!O:O)</f>
        <v>46213</v>
      </c>
    </row>
    <row r="698" spans="1:34" ht="25.5" customHeight="1" x14ac:dyDescent="0.2">
      <c r="A698" s="88" t="s">
        <v>10293</v>
      </c>
      <c r="B698" s="88" t="s">
        <v>621</v>
      </c>
      <c r="C698" s="89">
        <v>46163</v>
      </c>
      <c r="D698" s="88" t="s">
        <v>11939</v>
      </c>
      <c r="E698" s="89">
        <v>46163</v>
      </c>
      <c r="F698" s="88" t="s">
        <v>11968</v>
      </c>
      <c r="G698" s="88" t="s">
        <v>11973</v>
      </c>
      <c r="H698" s="90">
        <v>1616270</v>
      </c>
      <c r="I698" s="92">
        <v>0</v>
      </c>
      <c r="J698" s="90">
        <v>129300</v>
      </c>
      <c r="K698" s="90">
        <v>1745570</v>
      </c>
      <c r="L698" s="93" t="s">
        <v>11005</v>
      </c>
      <c r="M698" s="94"/>
      <c r="N698" s="93"/>
      <c r="O698" s="67">
        <f>IF(Table1[[#This Row],[Phân loại]]="Tồn đầu kỳ",Table1[[#This Row],[Tổng giá trị]],0)</f>
        <v>0</v>
      </c>
      <c r="P698" s="93">
        <f>IF(Table1[[#This Row],[Số còn phải thu ĐK]]&lt;&gt;0,0,IF(Table1[[#This Row],[Phân loại]]="Bán hàng",Table1[[#This Row],[Tổng giá trị]],-Table1[[#This Row],[Tổng giá trị]]))</f>
        <v>-1745570</v>
      </c>
      <c r="Q698" s="67">
        <f t="shared" ref="Q698" si="506">IF(M698&lt;&gt;"",IF(O698&lt;&gt;0,O698,P698),0)</f>
        <v>0</v>
      </c>
      <c r="R698" s="93">
        <f>Table1[[#This Row],[Số còn phải thu ĐK]]+Table1[[#This Row],[Giá Trị HD sau CK]]-Table1[[#This Row],[Số tiền đã thu]]</f>
        <v>-1745570</v>
      </c>
      <c r="S698" s="94">
        <f>IF(Table1[[#This Row],[Ngày hóa đơn]]&lt;&gt;"",Table1[[#This Row],[Ngày hóa đơn]],IF(Table1[[#This Row],[Ngày hạch toán]]&lt;&gt;"",Table1[[#This Row],[Ngày hạch toán]],""))</f>
        <v>46163</v>
      </c>
      <c r="T698" s="95"/>
      <c r="U698" s="94">
        <f>IF(Table1[[#This Row],[Ngày tính CN]]="","",S698+T698)</f>
        <v>46163</v>
      </c>
      <c r="V698" s="67">
        <f ca="1">IF(Table1[[#This Row],[Hạn thanh toán]]="","",IF((U698-NOW())&lt;0,0,(U698-NOW())))</f>
        <v>0</v>
      </c>
      <c r="W698" s="67"/>
      <c r="X698" s="67">
        <f t="shared" ref="X698" ca="1" si="507">IF(OR(U698="",R698=0),"",IF((U698-NOW())&lt;0,-(U698-NOW()),0))</f>
        <v>65.588942476853845</v>
      </c>
      <c r="Y698" s="96" t="str">
        <f t="shared" ref="Y698" ca="1" si="508">IF(R698=0,"Đã thanh toán",IF(X698="","",IF(X698&lt;=0,"Chưa đến hạn thanh toán",IF(X698&lt;=30,"Nợ quá hạn 30 ngày",IF(X698&lt;=60,"Nợ quá hạn từ 30 ngày đến 60 ngày",IF(X698&lt;=90,"Nợ quá hạn từ 60 ngày đến 90 ngày",IF(X698&lt;=120,"Nợ quá hạn từ 90 ngày đến 120 ngày","Nợ quá hạn hơn 120 ngày có khả năng mất thanh toán")))))))</f>
        <v>Nợ quá hạn từ 60 ngày đến 90 ngày</v>
      </c>
      <c r="Z698" s="97">
        <f t="shared" ref="Z698" si="509">IF(S698="","",S698)</f>
        <v>46163</v>
      </c>
      <c r="AA698" s="97" t="str">
        <f t="shared" ref="AA698" si="510">IF(M698="","",M698)</f>
        <v/>
      </c>
      <c r="AB698" s="98"/>
      <c r="AC698" s="96"/>
      <c r="AD698" s="96" t="str">
        <f>VLOOKUP($A698,MA_KH!$A:$V,MA_KH!U$1,0)</f>
        <v>LOTTE</v>
      </c>
      <c r="AE698" s="96" t="str">
        <f>VLOOKUP($A698,MA_KH!$A:$V,MA_KH!V$1,0)</f>
        <v>CÔNG TY CỔ PHẦN TRUNG TÂM THƯƠNG MẠI LOTTE VIỆT NAM</v>
      </c>
      <c r="AF698" s="96" t="str">
        <f>VLOOKUP($A698,MA_KH!$A:$V,MA_KH!H$1,0)</f>
        <v>SG009</v>
      </c>
      <c r="AG698" s="96">
        <f>VALUE(Table1[[#This Row],[Số hóa đơn]])</f>
        <v>2883</v>
      </c>
      <c r="AH698" s="94" t="e">
        <f>_xlfn.XLOOKUP(Table1[[#This Row],[Column1]],CTTT_Lotte!R:R,CTTT_Lotte!O:O)</f>
        <v>#N/A</v>
      </c>
    </row>
    <row r="699" spans="1:34" ht="25.5" hidden="1" customHeight="1" x14ac:dyDescent="0.2">
      <c r="A699" s="88" t="s">
        <v>10291</v>
      </c>
      <c r="B699" s="88" t="s">
        <v>511</v>
      </c>
      <c r="C699" s="89">
        <v>46164</v>
      </c>
      <c r="D699" s="88" t="s">
        <v>11731</v>
      </c>
      <c r="E699" s="89">
        <v>46164</v>
      </c>
      <c r="F699" s="88" t="s">
        <v>11800</v>
      </c>
      <c r="G699" s="88" t="s">
        <v>11869</v>
      </c>
      <c r="H699" s="90">
        <v>631050</v>
      </c>
      <c r="I699" s="92">
        <v>0</v>
      </c>
      <c r="J699" s="90">
        <v>50484</v>
      </c>
      <c r="K699" s="90">
        <v>681534</v>
      </c>
      <c r="L699" s="93" t="s">
        <v>11004</v>
      </c>
      <c r="M699" s="94"/>
      <c r="N699" s="93"/>
      <c r="O699" s="67">
        <f>IF(Table1[[#This Row],[Phân loại]]="Tồn đầu kỳ",Table1[[#This Row],[Tổng giá trị]],0)</f>
        <v>0</v>
      </c>
      <c r="P699" s="93">
        <f>IF(Table1[[#This Row],[Số còn phải thu ĐK]]&lt;&gt;0,0,IF(Table1[[#This Row],[Phân loại]]="Bán hàng",Table1[[#This Row],[Tổng giá trị]],-Table1[[#This Row],[Tổng giá trị]]))</f>
        <v>681534</v>
      </c>
      <c r="Q699" s="67">
        <f t="shared" ref="Q699:Q700" si="511">IF(M699&lt;&gt;"",IF(O699&lt;&gt;0,O699,P699),0)</f>
        <v>0</v>
      </c>
      <c r="R699" s="93">
        <f>Table1[[#This Row],[Số còn phải thu ĐK]]+Table1[[#This Row],[Giá Trị HD sau CK]]-Table1[[#This Row],[Số tiền đã thu]]</f>
        <v>681534</v>
      </c>
      <c r="S699" s="94">
        <f>IF(Table1[[#This Row],[Ngày hóa đơn]]&lt;&gt;"",Table1[[#This Row],[Ngày hóa đơn]],IF(Table1[[#This Row],[Ngày hạch toán]]&lt;&gt;"",Table1[[#This Row],[Ngày hạch toán]],""))</f>
        <v>46164</v>
      </c>
      <c r="T699" s="95"/>
      <c r="U699" s="94">
        <f>IF(Table1[[#This Row],[Ngày tính CN]]="","",S699+T699)</f>
        <v>46164</v>
      </c>
      <c r="V699" s="67">
        <f ca="1">IF(Table1[[#This Row],[Hạn thanh toán]]="","",IF((U699-NOW())&lt;0,0,(U699-NOW())))</f>
        <v>0</v>
      </c>
      <c r="W699" s="67"/>
      <c r="X699" s="67">
        <f t="shared" ref="X699:X700" ca="1" si="512">IF(OR(U699="",R699=0),"",IF((U699-NOW())&lt;0,-(U699-NOW()),0))</f>
        <v>64.588942476853845</v>
      </c>
      <c r="Y699" s="96" t="str">
        <f t="shared" ref="Y699:Y700" ca="1" si="513">IF(R699=0,"Đã thanh toán",IF(X699="","",IF(X699&lt;=0,"Chưa đến hạn thanh toán",IF(X699&lt;=30,"Nợ quá hạn 30 ngày",IF(X699&lt;=60,"Nợ quá hạn từ 30 ngày đến 60 ngày",IF(X699&lt;=90,"Nợ quá hạn từ 60 ngày đến 90 ngày",IF(X699&lt;=120,"Nợ quá hạn từ 90 ngày đến 120 ngày","Nợ quá hạn hơn 120 ngày có khả năng mất thanh toán")))))))</f>
        <v>Nợ quá hạn từ 60 ngày đến 90 ngày</v>
      </c>
      <c r="Z699" s="97">
        <f t="shared" ref="Z699:Z700" si="514">IF(S699="","",S699)</f>
        <v>46164</v>
      </c>
      <c r="AA699" s="97" t="str">
        <f t="shared" ref="AA699:AA700" si="515">IF(M699="","",M699)</f>
        <v/>
      </c>
      <c r="AB699" s="98"/>
      <c r="AC699" s="96"/>
      <c r="AD699" s="96" t="str">
        <f>VLOOKUP($A699,MA_KH!$A:$V,MA_KH!U$1,0)</f>
        <v>LOTTE</v>
      </c>
      <c r="AE699" s="96" t="str">
        <f>VLOOKUP($A699,MA_KH!$A:$V,MA_KH!V$1,0)</f>
        <v>CÔNG TY CỔ PHẦN TRUNG TÂM THƯƠNG MẠI LOTTE VIỆT NAM</v>
      </c>
      <c r="AF699" s="96" t="str">
        <f>VLOOKUP($A699,MA_KH!$A:$V,MA_KH!H$1,0)</f>
        <v>SG023</v>
      </c>
      <c r="AG699" s="96">
        <f>VALUE(Table1[[#This Row],[Số hóa đơn]])</f>
        <v>36332</v>
      </c>
      <c r="AH699" s="94">
        <f>_xlfn.XLOOKUP(Table1[[#This Row],[Column1]],CTTT_Lotte!R:R,CTTT_Lotte!O:O)</f>
        <v>46213</v>
      </c>
    </row>
    <row r="700" spans="1:34" ht="25.5" customHeight="1" x14ac:dyDescent="0.2">
      <c r="A700" s="65" t="s">
        <v>10291</v>
      </c>
      <c r="B700" s="65" t="s">
        <v>511</v>
      </c>
      <c r="C700" s="66">
        <v>46164</v>
      </c>
      <c r="D700" s="65" t="s">
        <v>11730</v>
      </c>
      <c r="E700" s="66">
        <v>46164</v>
      </c>
      <c r="F700" s="65" t="s">
        <v>11799</v>
      </c>
      <c r="G700" s="65" t="s">
        <v>11868</v>
      </c>
      <c r="H700" s="91">
        <v>4154205</v>
      </c>
      <c r="I700" s="92">
        <v>0</v>
      </c>
      <c r="J700" s="91">
        <v>332336</v>
      </c>
      <c r="K700" s="91">
        <v>4486541</v>
      </c>
      <c r="L700" s="93" t="s">
        <v>11004</v>
      </c>
      <c r="M700" s="94"/>
      <c r="N700" s="93"/>
      <c r="O700" s="67">
        <f>IF(Table1[[#This Row],[Phân loại]]="Tồn đầu kỳ",Table1[[#This Row],[Tổng giá trị]],0)</f>
        <v>0</v>
      </c>
      <c r="P700" s="93">
        <f>IF(Table1[[#This Row],[Số còn phải thu ĐK]]&lt;&gt;0,0,IF(Table1[[#This Row],[Phân loại]]="Bán hàng",Table1[[#This Row],[Tổng giá trị]],-Table1[[#This Row],[Tổng giá trị]]))</f>
        <v>4486541</v>
      </c>
      <c r="Q700" s="67">
        <f t="shared" si="511"/>
        <v>0</v>
      </c>
      <c r="R700" s="93">
        <f>Table1[[#This Row],[Số còn phải thu ĐK]]+Table1[[#This Row],[Giá Trị HD sau CK]]-Table1[[#This Row],[Số tiền đã thu]]</f>
        <v>4486541</v>
      </c>
      <c r="S700" s="94">
        <f>IF(Table1[[#This Row],[Ngày hóa đơn]]&lt;&gt;"",Table1[[#This Row],[Ngày hóa đơn]],IF(Table1[[#This Row],[Ngày hạch toán]]&lt;&gt;"",Table1[[#This Row],[Ngày hạch toán]],""))</f>
        <v>46164</v>
      </c>
      <c r="T700" s="95"/>
      <c r="U700" s="94">
        <f>IF(Table1[[#This Row],[Ngày tính CN]]="","",S700+T700)</f>
        <v>46164</v>
      </c>
      <c r="V700" s="67">
        <f ca="1">IF(Table1[[#This Row],[Hạn thanh toán]]="","",IF((U700-NOW())&lt;0,0,(U700-NOW())))</f>
        <v>0</v>
      </c>
      <c r="W700" s="67"/>
      <c r="X700" s="67">
        <f t="shared" ca="1" si="512"/>
        <v>64.588942476853845</v>
      </c>
      <c r="Y700" s="96" t="str">
        <f t="shared" ca="1" si="513"/>
        <v>Nợ quá hạn từ 60 ngày đến 90 ngày</v>
      </c>
      <c r="Z700" s="97">
        <f t="shared" si="514"/>
        <v>46164</v>
      </c>
      <c r="AA700" s="97" t="str">
        <f t="shared" si="515"/>
        <v/>
      </c>
      <c r="AB700" s="98"/>
      <c r="AC700" s="96"/>
      <c r="AD700" s="96" t="str">
        <f>VLOOKUP($A700,MA_KH!$A:$V,MA_KH!U$1,0)</f>
        <v>LOTTE</v>
      </c>
      <c r="AE700" s="96" t="str">
        <f>VLOOKUP($A700,MA_KH!$A:$V,MA_KH!V$1,0)</f>
        <v>CÔNG TY CỔ PHẦN TRUNG TÂM THƯƠNG MẠI LOTTE VIỆT NAM</v>
      </c>
      <c r="AF700" s="96" t="str">
        <f>VLOOKUP($A700,MA_KH!$A:$V,MA_KH!H$1,0)</f>
        <v>SG023</v>
      </c>
      <c r="AG700" s="96">
        <f>VALUE(Table1[[#This Row],[Số hóa đơn]])</f>
        <v>36333</v>
      </c>
      <c r="AH700" s="94" t="e">
        <f>_xlfn.XLOOKUP(Table1[[#This Row],[Column1]],CTTT_Lotte!R:R,CTTT_Lotte!O:O)</f>
        <v>#N/A</v>
      </c>
    </row>
    <row r="701" spans="1:34" ht="25.5" hidden="1" customHeight="1" x14ac:dyDescent="0.2">
      <c r="A701" s="88" t="s">
        <v>10301</v>
      </c>
      <c r="B701" s="88" t="s">
        <v>463</v>
      </c>
      <c r="C701" s="89">
        <v>46168</v>
      </c>
      <c r="D701" s="88" t="s">
        <v>11729</v>
      </c>
      <c r="E701" s="89">
        <v>46167</v>
      </c>
      <c r="F701" s="88" t="s">
        <v>11798</v>
      </c>
      <c r="G701" s="88" t="s">
        <v>11867</v>
      </c>
      <c r="H701" s="90">
        <v>2524200</v>
      </c>
      <c r="I701" s="92">
        <v>0</v>
      </c>
      <c r="J701" s="90">
        <v>201936</v>
      </c>
      <c r="K701" s="90">
        <v>2726136</v>
      </c>
      <c r="L701" s="93" t="s">
        <v>11004</v>
      </c>
      <c r="M701" s="94"/>
      <c r="N701" s="93"/>
      <c r="O701" s="67">
        <f>IF(Table1[[#This Row],[Phân loại]]="Tồn đầu kỳ",Table1[[#This Row],[Tổng giá trị]],0)</f>
        <v>0</v>
      </c>
      <c r="P701" s="93">
        <f>IF(Table1[[#This Row],[Số còn phải thu ĐK]]&lt;&gt;0,0,IF(Table1[[#This Row],[Phân loại]]="Bán hàng",Table1[[#This Row],[Tổng giá trị]],-Table1[[#This Row],[Tổng giá trị]]))</f>
        <v>2726136</v>
      </c>
      <c r="Q701" s="67">
        <f t="shared" ref="Q701:Q705" si="516">IF(M701&lt;&gt;"",IF(O701&lt;&gt;0,O701,P701),0)</f>
        <v>0</v>
      </c>
      <c r="R701" s="93">
        <f>Table1[[#This Row],[Số còn phải thu ĐK]]+Table1[[#This Row],[Giá Trị HD sau CK]]-Table1[[#This Row],[Số tiền đã thu]]</f>
        <v>2726136</v>
      </c>
      <c r="S701" s="94">
        <f>IF(Table1[[#This Row],[Ngày hóa đơn]]&lt;&gt;"",Table1[[#This Row],[Ngày hóa đơn]],IF(Table1[[#This Row],[Ngày hạch toán]]&lt;&gt;"",Table1[[#This Row],[Ngày hạch toán]],""))</f>
        <v>46167</v>
      </c>
      <c r="T701" s="95"/>
      <c r="U701" s="94">
        <f>IF(Table1[[#This Row],[Ngày tính CN]]="","",S701+T701)</f>
        <v>46167</v>
      </c>
      <c r="V701" s="67">
        <f ca="1">IF(Table1[[#This Row],[Hạn thanh toán]]="","",IF((U701-NOW())&lt;0,0,(U701-NOW())))</f>
        <v>0</v>
      </c>
      <c r="W701" s="67"/>
      <c r="X701" s="67">
        <f t="shared" ref="X701:X705" ca="1" si="517">IF(OR(U701="",R701=0),"",IF((U701-NOW())&lt;0,-(U701-NOW()),0))</f>
        <v>61.588942361107911</v>
      </c>
      <c r="Y701" s="96" t="str">
        <f t="shared" ref="Y701:Y705" ca="1" si="518">IF(R701=0,"Đã thanh toán",IF(X701="","",IF(X701&lt;=0,"Chưa đến hạn thanh toán",IF(X701&lt;=30,"Nợ quá hạn 30 ngày",IF(X701&lt;=60,"Nợ quá hạn từ 30 ngày đến 60 ngày",IF(X701&lt;=90,"Nợ quá hạn từ 60 ngày đến 90 ngày",IF(X701&lt;=120,"Nợ quá hạn từ 90 ngày đến 120 ngày","Nợ quá hạn hơn 120 ngày có khả năng mất thanh toán")))))))</f>
        <v>Nợ quá hạn từ 60 ngày đến 90 ngày</v>
      </c>
      <c r="Z701" s="97">
        <f t="shared" ref="Z701:Z705" si="519">IF(S701="","",S701)</f>
        <v>46167</v>
      </c>
      <c r="AA701" s="97" t="str">
        <f t="shared" ref="AA701:AA705" si="520">IF(M701="","",M701)</f>
        <v/>
      </c>
      <c r="AB701" s="98"/>
      <c r="AC701" s="96"/>
      <c r="AD701" s="96" t="str">
        <f>VLOOKUP($A701,MA_KH!$A:$V,MA_KH!U$1,0)</f>
        <v>LOTTE</v>
      </c>
      <c r="AE701" s="96" t="str">
        <f>VLOOKUP($A701,MA_KH!$A:$V,MA_KH!V$1,0)</f>
        <v>CÔNG TY CỔ PHẦN TRUNG TÂM THƯƠNG MẠI LOTTE VIỆT NAM</v>
      </c>
      <c r="AF701" s="96" t="str">
        <f>VLOOKUP($A701,MA_KH!$A:$V,MA_KH!H$1,0)</f>
        <v>SG002</v>
      </c>
      <c r="AG701" s="96">
        <f>VALUE(Table1[[#This Row],[Số hóa đơn]])</f>
        <v>36428</v>
      </c>
      <c r="AH701" s="94">
        <f>_xlfn.XLOOKUP(Table1[[#This Row],[Column1]],CTTT_Lotte!R:R,CTTT_Lotte!O:O)</f>
        <v>46213</v>
      </c>
    </row>
    <row r="702" spans="1:34" ht="25.5" hidden="1" customHeight="1" x14ac:dyDescent="0.2">
      <c r="A702" s="88" t="s">
        <v>10301</v>
      </c>
      <c r="B702" s="88" t="s">
        <v>463</v>
      </c>
      <c r="C702" s="89">
        <v>46168</v>
      </c>
      <c r="D702" s="88" t="s">
        <v>11728</v>
      </c>
      <c r="E702" s="89">
        <v>46167</v>
      </c>
      <c r="F702" s="88" t="s">
        <v>11797</v>
      </c>
      <c r="G702" s="88" t="s">
        <v>11866</v>
      </c>
      <c r="H702" s="90">
        <v>1613840</v>
      </c>
      <c r="I702" s="92">
        <v>0</v>
      </c>
      <c r="J702" s="90">
        <v>129107</v>
      </c>
      <c r="K702" s="90">
        <v>1742947</v>
      </c>
      <c r="L702" s="93" t="s">
        <v>11004</v>
      </c>
      <c r="M702" s="94"/>
      <c r="N702" s="93"/>
      <c r="O702" s="67">
        <f>IF(Table1[[#This Row],[Phân loại]]="Tồn đầu kỳ",Table1[[#This Row],[Tổng giá trị]],0)</f>
        <v>0</v>
      </c>
      <c r="P702" s="93">
        <f>IF(Table1[[#This Row],[Số còn phải thu ĐK]]&lt;&gt;0,0,IF(Table1[[#This Row],[Phân loại]]="Bán hàng",Table1[[#This Row],[Tổng giá trị]],-Table1[[#This Row],[Tổng giá trị]]))</f>
        <v>1742947</v>
      </c>
      <c r="Q702" s="67">
        <f t="shared" si="516"/>
        <v>0</v>
      </c>
      <c r="R702" s="93">
        <f>Table1[[#This Row],[Số còn phải thu ĐK]]+Table1[[#This Row],[Giá Trị HD sau CK]]-Table1[[#This Row],[Số tiền đã thu]]</f>
        <v>1742947</v>
      </c>
      <c r="S702" s="94">
        <f>IF(Table1[[#This Row],[Ngày hóa đơn]]&lt;&gt;"",Table1[[#This Row],[Ngày hóa đơn]],IF(Table1[[#This Row],[Ngày hạch toán]]&lt;&gt;"",Table1[[#This Row],[Ngày hạch toán]],""))</f>
        <v>46167</v>
      </c>
      <c r="T702" s="95"/>
      <c r="U702" s="94">
        <f>IF(Table1[[#This Row],[Ngày tính CN]]="","",S702+T702)</f>
        <v>46167</v>
      </c>
      <c r="V702" s="67">
        <f ca="1">IF(Table1[[#This Row],[Hạn thanh toán]]="","",IF((U702-NOW())&lt;0,0,(U702-NOW())))</f>
        <v>0</v>
      </c>
      <c r="W702" s="67"/>
      <c r="X702" s="67">
        <f t="shared" ca="1" si="517"/>
        <v>61.588942361107911</v>
      </c>
      <c r="Y702" s="96" t="str">
        <f t="shared" ca="1" si="518"/>
        <v>Nợ quá hạn từ 60 ngày đến 90 ngày</v>
      </c>
      <c r="Z702" s="97">
        <f t="shared" si="519"/>
        <v>46167</v>
      </c>
      <c r="AA702" s="97" t="str">
        <f t="shared" si="520"/>
        <v/>
      </c>
      <c r="AB702" s="98"/>
      <c r="AC702" s="96"/>
      <c r="AD702" s="96" t="str">
        <f>VLOOKUP($A702,MA_KH!$A:$V,MA_KH!U$1,0)</f>
        <v>LOTTE</v>
      </c>
      <c r="AE702" s="96" t="str">
        <f>VLOOKUP($A702,MA_KH!$A:$V,MA_KH!V$1,0)</f>
        <v>CÔNG TY CỔ PHẦN TRUNG TÂM THƯƠNG MẠI LOTTE VIỆT NAM</v>
      </c>
      <c r="AF702" s="96" t="str">
        <f>VLOOKUP($A702,MA_KH!$A:$V,MA_KH!H$1,0)</f>
        <v>SG002</v>
      </c>
      <c r="AG702" s="96">
        <f>VALUE(Table1[[#This Row],[Số hóa đơn]])</f>
        <v>36429</v>
      </c>
      <c r="AH702" s="94">
        <f>_xlfn.XLOOKUP(Table1[[#This Row],[Column1]],CTTT_Lotte!R:R,CTTT_Lotte!O:O)</f>
        <v>46213</v>
      </c>
    </row>
    <row r="703" spans="1:34" ht="25.5" hidden="1" customHeight="1" x14ac:dyDescent="0.2">
      <c r="A703" s="88" t="s">
        <v>10288</v>
      </c>
      <c r="B703" s="88" t="s">
        <v>683</v>
      </c>
      <c r="C703" s="89">
        <v>46168</v>
      </c>
      <c r="D703" s="88" t="s">
        <v>11727</v>
      </c>
      <c r="E703" s="89">
        <v>46167</v>
      </c>
      <c r="F703" s="88" t="s">
        <v>11796</v>
      </c>
      <c r="G703" s="88" t="s">
        <v>11865</v>
      </c>
      <c r="H703" s="90">
        <v>1262100</v>
      </c>
      <c r="I703" s="92">
        <v>0</v>
      </c>
      <c r="J703" s="90">
        <v>100968</v>
      </c>
      <c r="K703" s="90">
        <v>1363068</v>
      </c>
      <c r="L703" s="93" t="s">
        <v>11004</v>
      </c>
      <c r="M703" s="94"/>
      <c r="N703" s="93"/>
      <c r="O703" s="67">
        <f>IF(Table1[[#This Row],[Phân loại]]="Tồn đầu kỳ",Table1[[#This Row],[Tổng giá trị]],0)</f>
        <v>0</v>
      </c>
      <c r="P703" s="93">
        <f>IF(Table1[[#This Row],[Số còn phải thu ĐK]]&lt;&gt;0,0,IF(Table1[[#This Row],[Phân loại]]="Bán hàng",Table1[[#This Row],[Tổng giá trị]],-Table1[[#This Row],[Tổng giá trị]]))</f>
        <v>1363068</v>
      </c>
      <c r="Q703" s="67">
        <f t="shared" si="516"/>
        <v>0</v>
      </c>
      <c r="R703" s="93">
        <f>Table1[[#This Row],[Số còn phải thu ĐK]]+Table1[[#This Row],[Giá Trị HD sau CK]]-Table1[[#This Row],[Số tiền đã thu]]</f>
        <v>1363068</v>
      </c>
      <c r="S703" s="94">
        <f>IF(Table1[[#This Row],[Ngày hóa đơn]]&lt;&gt;"",Table1[[#This Row],[Ngày hóa đơn]],IF(Table1[[#This Row],[Ngày hạch toán]]&lt;&gt;"",Table1[[#This Row],[Ngày hạch toán]],""))</f>
        <v>46167</v>
      </c>
      <c r="T703" s="95"/>
      <c r="U703" s="94">
        <f>IF(Table1[[#This Row],[Ngày tính CN]]="","",S703+T703)</f>
        <v>46167</v>
      </c>
      <c r="V703" s="67">
        <f ca="1">IF(Table1[[#This Row],[Hạn thanh toán]]="","",IF((U703-NOW())&lt;0,0,(U703-NOW())))</f>
        <v>0</v>
      </c>
      <c r="W703" s="67"/>
      <c r="X703" s="67">
        <f t="shared" ca="1" si="517"/>
        <v>61.588942824077094</v>
      </c>
      <c r="Y703" s="96" t="str">
        <f t="shared" ca="1" si="518"/>
        <v>Nợ quá hạn từ 60 ngày đến 90 ngày</v>
      </c>
      <c r="Z703" s="97">
        <f t="shared" si="519"/>
        <v>46167</v>
      </c>
      <c r="AA703" s="97" t="str">
        <f t="shared" si="520"/>
        <v/>
      </c>
      <c r="AB703" s="98"/>
      <c r="AC703" s="96"/>
      <c r="AD703" s="96" t="str">
        <f>VLOOKUP($A703,MA_KH!$A:$V,MA_KH!U$1,0)</f>
        <v>LOTTE</v>
      </c>
      <c r="AE703" s="96" t="str">
        <f>VLOOKUP($A703,MA_KH!$A:$V,MA_KH!V$1,0)</f>
        <v>CÔNG TY CỔ PHẦN TRUNG TÂM THƯƠNG MẠI LOTTE VIỆT NAM</v>
      </c>
      <c r="AF703" s="96" t="str">
        <f>VLOOKUP($A703,MA_KH!$A:$V,MA_KH!H$1,0)</f>
        <v>SG011</v>
      </c>
      <c r="AG703" s="96">
        <f>VALUE(Table1[[#This Row],[Số hóa đơn]])</f>
        <v>36430</v>
      </c>
      <c r="AH703" s="94">
        <f>_xlfn.XLOOKUP(Table1[[#This Row],[Column1]],CTTT_Lotte!R:R,CTTT_Lotte!O:O)</f>
        <v>46213</v>
      </c>
    </row>
    <row r="704" spans="1:34" ht="25.5" hidden="1" customHeight="1" x14ac:dyDescent="0.2">
      <c r="A704" s="88" t="s">
        <v>11446</v>
      </c>
      <c r="B704" s="88" t="s">
        <v>11447</v>
      </c>
      <c r="C704" s="89">
        <v>46168</v>
      </c>
      <c r="D704" s="88" t="s">
        <v>11726</v>
      </c>
      <c r="E704" s="89">
        <v>46167</v>
      </c>
      <c r="F704" s="88" t="s">
        <v>11795</v>
      </c>
      <c r="G704" s="88" t="s">
        <v>11864</v>
      </c>
      <c r="H704" s="90">
        <v>1026180</v>
      </c>
      <c r="I704" s="92">
        <v>0</v>
      </c>
      <c r="J704" s="90">
        <v>82094</v>
      </c>
      <c r="K704" s="90">
        <v>1108274</v>
      </c>
      <c r="L704" s="93" t="s">
        <v>11004</v>
      </c>
      <c r="M704" s="94"/>
      <c r="N704" s="93"/>
      <c r="O704" s="67">
        <f>IF(Table1[[#This Row],[Phân loại]]="Tồn đầu kỳ",Table1[[#This Row],[Tổng giá trị]],0)</f>
        <v>0</v>
      </c>
      <c r="P704" s="93">
        <f>IF(Table1[[#This Row],[Số còn phải thu ĐK]]&lt;&gt;0,0,IF(Table1[[#This Row],[Phân loại]]="Bán hàng",Table1[[#This Row],[Tổng giá trị]],-Table1[[#This Row],[Tổng giá trị]]))</f>
        <v>1108274</v>
      </c>
      <c r="Q704" s="67">
        <f t="shared" si="516"/>
        <v>0</v>
      </c>
      <c r="R704" s="93">
        <f>Table1[[#This Row],[Số còn phải thu ĐK]]+Table1[[#This Row],[Giá Trị HD sau CK]]-Table1[[#This Row],[Số tiền đã thu]]</f>
        <v>1108274</v>
      </c>
      <c r="S704" s="94">
        <f>IF(Table1[[#This Row],[Ngày hóa đơn]]&lt;&gt;"",Table1[[#This Row],[Ngày hóa đơn]],IF(Table1[[#This Row],[Ngày hạch toán]]&lt;&gt;"",Table1[[#This Row],[Ngày hạch toán]],""))</f>
        <v>46167</v>
      </c>
      <c r="T704" s="95"/>
      <c r="U704" s="94">
        <f>IF(Table1[[#This Row],[Ngày tính CN]]="","",S704+T704)</f>
        <v>46167</v>
      </c>
      <c r="V704" s="67">
        <f ca="1">IF(Table1[[#This Row],[Hạn thanh toán]]="","",IF((U704-NOW())&lt;0,0,(U704-NOW())))</f>
        <v>0</v>
      </c>
      <c r="W704" s="67"/>
      <c r="X704" s="67">
        <f t="shared" ca="1" si="517"/>
        <v>61.588942361107911</v>
      </c>
      <c r="Y704" s="96" t="str">
        <f t="shared" ca="1" si="518"/>
        <v>Nợ quá hạn từ 60 ngày đến 90 ngày</v>
      </c>
      <c r="Z704" s="97">
        <f t="shared" si="519"/>
        <v>46167</v>
      </c>
      <c r="AA704" s="97" t="str">
        <f t="shared" si="520"/>
        <v/>
      </c>
      <c r="AB704" s="98"/>
      <c r="AC704" s="96"/>
      <c r="AD704" s="96" t="str">
        <f>VLOOKUP($A704,MA_KH!$A:$V,MA_KH!U$1,0)</f>
        <v>LOTTE</v>
      </c>
      <c r="AE704" s="96" t="str">
        <f>VLOOKUP($A704,MA_KH!$A:$V,MA_KH!V$1,0)</f>
        <v>CÔNG TY CỔ PHẦN TRUNG TÂM THƯƠNG MẠI LOTTE VIỆT NAM</v>
      </c>
      <c r="AF704" s="96" t="str">
        <f>VLOOKUP($A704,MA_KH!$A:$V,MA_KH!H$1,0)</f>
        <v>SG011</v>
      </c>
      <c r="AG704" s="96">
        <f>VALUE(Table1[[#This Row],[Số hóa đơn]])</f>
        <v>36431</v>
      </c>
      <c r="AH704" s="94">
        <f>_xlfn.XLOOKUP(Table1[[#This Row],[Column1]],CTTT_Lotte!R:R,CTTT_Lotte!O:O)</f>
        <v>46213</v>
      </c>
    </row>
    <row r="705" spans="1:34" ht="25.5" hidden="1" customHeight="1" x14ac:dyDescent="0.2">
      <c r="A705" s="65" t="s">
        <v>10300</v>
      </c>
      <c r="B705" s="65" t="s">
        <v>610</v>
      </c>
      <c r="C705" s="66">
        <v>46168</v>
      </c>
      <c r="D705" s="65" t="s">
        <v>11725</v>
      </c>
      <c r="E705" s="66">
        <v>46167</v>
      </c>
      <c r="F705" s="65" t="s">
        <v>11794</v>
      </c>
      <c r="G705" s="65" t="s">
        <v>11863</v>
      </c>
      <c r="H705" s="91">
        <v>5325570</v>
      </c>
      <c r="I705" s="92">
        <v>0</v>
      </c>
      <c r="J705" s="91">
        <v>426046</v>
      </c>
      <c r="K705" s="91">
        <v>5751616</v>
      </c>
      <c r="L705" s="93" t="s">
        <v>11004</v>
      </c>
      <c r="M705" s="94"/>
      <c r="N705" s="93"/>
      <c r="O705" s="67">
        <f>IF(Table1[[#This Row],[Phân loại]]="Tồn đầu kỳ",Table1[[#This Row],[Tổng giá trị]],0)</f>
        <v>0</v>
      </c>
      <c r="P705" s="93">
        <f>IF(Table1[[#This Row],[Số còn phải thu ĐK]]&lt;&gt;0,0,IF(Table1[[#This Row],[Phân loại]]="Bán hàng",Table1[[#This Row],[Tổng giá trị]],-Table1[[#This Row],[Tổng giá trị]]))</f>
        <v>5751616</v>
      </c>
      <c r="Q705" s="67">
        <f t="shared" si="516"/>
        <v>0</v>
      </c>
      <c r="R705" s="93">
        <f>Table1[[#This Row],[Số còn phải thu ĐK]]+Table1[[#This Row],[Giá Trị HD sau CK]]-Table1[[#This Row],[Số tiền đã thu]]</f>
        <v>5751616</v>
      </c>
      <c r="S705" s="94">
        <f>IF(Table1[[#This Row],[Ngày hóa đơn]]&lt;&gt;"",Table1[[#This Row],[Ngày hóa đơn]],IF(Table1[[#This Row],[Ngày hạch toán]]&lt;&gt;"",Table1[[#This Row],[Ngày hạch toán]],""))</f>
        <v>46167</v>
      </c>
      <c r="T705" s="95"/>
      <c r="U705" s="94">
        <f>IF(Table1[[#This Row],[Ngày tính CN]]="","",S705+T705)</f>
        <v>46167</v>
      </c>
      <c r="V705" s="67">
        <f ca="1">IF(Table1[[#This Row],[Hạn thanh toán]]="","",IF((U705-NOW())&lt;0,0,(U705-NOW())))</f>
        <v>0</v>
      </c>
      <c r="W705" s="67"/>
      <c r="X705" s="67">
        <f t="shared" ca="1" si="517"/>
        <v>61.588942361107911</v>
      </c>
      <c r="Y705" s="96" t="str">
        <f t="shared" ca="1" si="518"/>
        <v>Nợ quá hạn từ 60 ngày đến 90 ngày</v>
      </c>
      <c r="Z705" s="97">
        <f t="shared" si="519"/>
        <v>46167</v>
      </c>
      <c r="AA705" s="97" t="str">
        <f t="shared" si="520"/>
        <v/>
      </c>
      <c r="AB705" s="98"/>
      <c r="AC705" s="96"/>
      <c r="AD705" s="96" t="str">
        <f>VLOOKUP($A705,MA_KH!$A:$V,MA_KH!U$1,0)</f>
        <v>LOTTE</v>
      </c>
      <c r="AE705" s="96" t="str">
        <f>VLOOKUP($A705,MA_KH!$A:$V,MA_KH!V$1,0)</f>
        <v>CÔNG TY CỔ PHẦN TRUNG TÂM THƯƠNG MẠI LOTTE VIỆT NAM</v>
      </c>
      <c r="AF705" s="96" t="str">
        <f>VLOOKUP($A705,MA_KH!$A:$V,MA_KH!H$1,0)</f>
        <v>SG011</v>
      </c>
      <c r="AG705" s="96">
        <f>VALUE(Table1[[#This Row],[Số hóa đơn]])</f>
        <v>36432</v>
      </c>
      <c r="AH705" s="94">
        <f>_xlfn.XLOOKUP(Table1[[#This Row],[Column1]],CTTT_Lotte!R:R,CTTT_Lotte!O:O)</f>
        <v>46213</v>
      </c>
    </row>
    <row r="706" spans="1:34" ht="25.5" hidden="1" customHeight="1" x14ac:dyDescent="0.2">
      <c r="A706" s="65" t="s">
        <v>10293</v>
      </c>
      <c r="B706" s="65" t="s">
        <v>621</v>
      </c>
      <c r="C706" s="66">
        <v>46169</v>
      </c>
      <c r="D706" s="65" t="s">
        <v>11724</v>
      </c>
      <c r="E706" s="66">
        <v>46169</v>
      </c>
      <c r="F706" s="65" t="s">
        <v>11793</v>
      </c>
      <c r="G706" s="65" t="s">
        <v>11862</v>
      </c>
      <c r="H706" s="91">
        <v>1262100</v>
      </c>
      <c r="I706" s="92">
        <v>0</v>
      </c>
      <c r="J706" s="91">
        <v>100968</v>
      </c>
      <c r="K706" s="91">
        <v>1363068</v>
      </c>
      <c r="L706" s="93" t="s">
        <v>11004</v>
      </c>
      <c r="M706" s="94"/>
      <c r="N706" s="93"/>
      <c r="O706" s="67">
        <f>IF(Table1[[#This Row],[Phân loại]]="Tồn đầu kỳ",Table1[[#This Row],[Tổng giá trị]],0)</f>
        <v>0</v>
      </c>
      <c r="P706" s="93">
        <f>IF(Table1[[#This Row],[Số còn phải thu ĐK]]&lt;&gt;0,0,IF(Table1[[#This Row],[Phân loại]]="Bán hàng",Table1[[#This Row],[Tổng giá trị]],-Table1[[#This Row],[Tổng giá trị]]))</f>
        <v>1363068</v>
      </c>
      <c r="Q706" s="67">
        <f>IF(M706&lt;&gt;"",IF(O706&lt;&gt;0,O706,P706),0)</f>
        <v>0</v>
      </c>
      <c r="R706" s="93">
        <f>Table1[[#This Row],[Số còn phải thu ĐK]]+Table1[[#This Row],[Giá Trị HD sau CK]]-Table1[[#This Row],[Số tiền đã thu]]</f>
        <v>1363068</v>
      </c>
      <c r="S706" s="94">
        <f>IF(Table1[[#This Row],[Ngày hóa đơn]]&lt;&gt;"",Table1[[#This Row],[Ngày hóa đơn]],IF(Table1[[#This Row],[Ngày hạch toán]]&lt;&gt;"",Table1[[#This Row],[Ngày hạch toán]],""))</f>
        <v>46169</v>
      </c>
      <c r="T706" s="95"/>
      <c r="U706" s="94">
        <f>IF(Table1[[#This Row],[Ngày tính CN]]="","",S706+T706)</f>
        <v>46169</v>
      </c>
      <c r="V706" s="67">
        <f ca="1">IF(Table1[[#This Row],[Hạn thanh toán]]="","",IF((U706-NOW())&lt;0,0,(U706-NOW())))</f>
        <v>0</v>
      </c>
      <c r="W706" s="67"/>
      <c r="X706" s="67">
        <f ca="1">IF(OR(U706="",R706=0),"",IF((U706-NOW())&lt;0,-(U706-NOW()),0))</f>
        <v>59.588942476853845</v>
      </c>
      <c r="Y706" s="96" t="str">
        <f ca="1">IF(R706=0,"Đã thanh toán",IF(X706="","",IF(X706&lt;=0,"Chưa đến hạn thanh toán",IF(X706&lt;=30,"Nợ quá hạn 30 ngày",IF(X706&lt;=60,"Nợ quá hạn từ 30 ngày đến 60 ngày",IF(X706&lt;=90,"Nợ quá hạn từ 60 ngày đến 90 ngày",IF(X706&lt;=120,"Nợ quá hạn từ 90 ngày đến 120 ngày","Nợ quá hạn hơn 120 ngày có khả năng mất thanh toán")))))))</f>
        <v>Nợ quá hạn từ 30 ngày đến 60 ngày</v>
      </c>
      <c r="Z706" s="97">
        <f>IF(S706="","",S706)</f>
        <v>46169</v>
      </c>
      <c r="AA706" s="97" t="str">
        <f>IF(M706="","",M706)</f>
        <v/>
      </c>
      <c r="AB706" s="98"/>
      <c r="AC706" s="96"/>
      <c r="AD706" s="96" t="str">
        <f>VLOOKUP($A706,MA_KH!$A:$V,MA_KH!U$1,0)</f>
        <v>LOTTE</v>
      </c>
      <c r="AE706" s="96" t="str">
        <f>VLOOKUP($A706,MA_KH!$A:$V,MA_KH!V$1,0)</f>
        <v>CÔNG TY CỔ PHẦN TRUNG TÂM THƯƠNG MẠI LOTTE VIỆT NAM</v>
      </c>
      <c r="AF706" s="96" t="str">
        <f>VLOOKUP($A706,MA_KH!$A:$V,MA_KH!H$1,0)</f>
        <v>SG009</v>
      </c>
      <c r="AG706" s="96">
        <f>VALUE(Table1[[#This Row],[Số hóa đơn]])</f>
        <v>36523</v>
      </c>
      <c r="AH706" s="94">
        <f>_xlfn.XLOOKUP(Table1[[#This Row],[Column1]],CTTT_Lotte!R:R,CTTT_Lotte!O:O)</f>
        <v>46213</v>
      </c>
    </row>
    <row r="707" spans="1:34" ht="25.5" hidden="1" customHeight="1" x14ac:dyDescent="0.2">
      <c r="A707" s="88" t="s">
        <v>10299</v>
      </c>
      <c r="B707" s="88" t="s">
        <v>355</v>
      </c>
      <c r="C707" s="89">
        <v>46170</v>
      </c>
      <c r="D707" s="88" t="s">
        <v>11723</v>
      </c>
      <c r="E707" s="89">
        <v>46169</v>
      </c>
      <c r="F707" s="88" t="s">
        <v>11792</v>
      </c>
      <c r="G707" s="88" t="s">
        <v>11861</v>
      </c>
      <c r="H707" s="90">
        <v>1851730</v>
      </c>
      <c r="I707" s="92">
        <v>0</v>
      </c>
      <c r="J707" s="90">
        <v>148138</v>
      </c>
      <c r="K707" s="90">
        <v>1999868</v>
      </c>
      <c r="L707" s="93" t="s">
        <v>11004</v>
      </c>
      <c r="M707" s="94"/>
      <c r="N707" s="93"/>
      <c r="O707" s="67">
        <f>IF(Table1[[#This Row],[Phân loại]]="Tồn đầu kỳ",Table1[[#This Row],[Tổng giá trị]],0)</f>
        <v>0</v>
      </c>
      <c r="P707" s="93">
        <f>IF(Table1[[#This Row],[Số còn phải thu ĐK]]&lt;&gt;0,0,IF(Table1[[#This Row],[Phân loại]]="Bán hàng",Table1[[#This Row],[Tổng giá trị]],-Table1[[#This Row],[Tổng giá trị]]))</f>
        <v>1999868</v>
      </c>
      <c r="Q707" s="67">
        <f t="shared" ref="Q707:Q708" si="521">IF(M707&lt;&gt;"",IF(O707&lt;&gt;0,O707,P707),0)</f>
        <v>0</v>
      </c>
      <c r="R707" s="93">
        <f>Table1[[#This Row],[Số còn phải thu ĐK]]+Table1[[#This Row],[Giá Trị HD sau CK]]-Table1[[#This Row],[Số tiền đã thu]]</f>
        <v>1999868</v>
      </c>
      <c r="S707" s="94">
        <f>IF(Table1[[#This Row],[Ngày hóa đơn]]&lt;&gt;"",Table1[[#This Row],[Ngày hóa đơn]],IF(Table1[[#This Row],[Ngày hạch toán]]&lt;&gt;"",Table1[[#This Row],[Ngày hạch toán]],""))</f>
        <v>46169</v>
      </c>
      <c r="T707" s="95"/>
      <c r="U707" s="94">
        <f>IF(Table1[[#This Row],[Ngày tính CN]]="","",S707+T707)</f>
        <v>46169</v>
      </c>
      <c r="V707" s="67">
        <f ca="1">IF(Table1[[#This Row],[Hạn thanh toán]]="","",IF((U707-NOW())&lt;0,0,(U707-NOW())))</f>
        <v>0</v>
      </c>
      <c r="W707" s="67"/>
      <c r="X707" s="67">
        <f t="shared" ref="X707:X708" ca="1" si="522">IF(OR(U707="",R707=0),"",IF((U707-NOW())&lt;0,-(U707-NOW()),0))</f>
        <v>59.588942824077094</v>
      </c>
      <c r="Y707" s="96" t="str">
        <f t="shared" ref="Y707:Y708" ca="1" si="523">IF(R707=0,"Đã thanh toán",IF(X707="","",IF(X707&lt;=0,"Chưa đến hạn thanh toán",IF(X707&lt;=30,"Nợ quá hạn 30 ngày",IF(X707&lt;=60,"Nợ quá hạn từ 30 ngày đến 60 ngày",IF(X707&lt;=90,"Nợ quá hạn từ 60 ngày đến 90 ngày",IF(X707&lt;=120,"Nợ quá hạn từ 90 ngày đến 120 ngày","Nợ quá hạn hơn 120 ngày có khả năng mất thanh toán")))))))</f>
        <v>Nợ quá hạn từ 30 ngày đến 60 ngày</v>
      </c>
      <c r="Z707" s="97">
        <f t="shared" ref="Z707:Z708" si="524">IF(S707="","",S707)</f>
        <v>46169</v>
      </c>
      <c r="AA707" s="97" t="str">
        <f t="shared" ref="AA707:AA708" si="525">IF(M707="","",M707)</f>
        <v/>
      </c>
      <c r="AB707" s="98"/>
      <c r="AC707" s="96"/>
      <c r="AD707" s="96" t="str">
        <f>VLOOKUP($A707,MA_KH!$A:$V,MA_KH!U$1,0)</f>
        <v>LOTTE</v>
      </c>
      <c r="AE707" s="96" t="str">
        <f>VLOOKUP($A707,MA_KH!$A:$V,MA_KH!V$1,0)</f>
        <v>CÔNG TY CỔ PHẦN TRUNG TÂM THƯƠNG MẠI LOTTE VIỆT NAM</v>
      </c>
      <c r="AF707" s="96" t="str">
        <f>VLOOKUP($A707,MA_KH!$A:$V,MA_KH!H$1,0)</f>
        <v>SG011</v>
      </c>
      <c r="AG707" s="96">
        <f>VALUE(Table1[[#This Row],[Số hóa đơn]])</f>
        <v>37405</v>
      </c>
      <c r="AH707" s="94">
        <f>_xlfn.XLOOKUP(Table1[[#This Row],[Column1]],CTTT_Lotte!R:R,CTTT_Lotte!O:O)</f>
        <v>46213</v>
      </c>
    </row>
    <row r="708" spans="1:34" ht="25.5" customHeight="1" x14ac:dyDescent="0.2">
      <c r="A708" s="88" t="s">
        <v>10289</v>
      </c>
      <c r="B708" s="88" t="s">
        <v>752</v>
      </c>
      <c r="C708" s="89">
        <v>46170</v>
      </c>
      <c r="D708" s="88" t="s">
        <v>11722</v>
      </c>
      <c r="E708" s="89">
        <v>46169</v>
      </c>
      <c r="F708" s="88" t="s">
        <v>11791</v>
      </c>
      <c r="G708" s="88" t="s">
        <v>11860</v>
      </c>
      <c r="H708" s="90">
        <v>2399940</v>
      </c>
      <c r="I708" s="92">
        <v>0</v>
      </c>
      <c r="J708" s="90">
        <v>191995</v>
      </c>
      <c r="K708" s="90">
        <v>2591935</v>
      </c>
      <c r="L708" s="93" t="s">
        <v>11004</v>
      </c>
      <c r="M708" s="94"/>
      <c r="N708" s="93"/>
      <c r="O708" s="67">
        <f>IF(Table1[[#This Row],[Phân loại]]="Tồn đầu kỳ",Table1[[#This Row],[Tổng giá trị]],0)</f>
        <v>0</v>
      </c>
      <c r="P708" s="93">
        <f>IF(Table1[[#This Row],[Số còn phải thu ĐK]]&lt;&gt;0,0,IF(Table1[[#This Row],[Phân loại]]="Bán hàng",Table1[[#This Row],[Tổng giá trị]],-Table1[[#This Row],[Tổng giá trị]]))</f>
        <v>2591935</v>
      </c>
      <c r="Q708" s="67">
        <f t="shared" si="521"/>
        <v>0</v>
      </c>
      <c r="R708" s="93">
        <f>Table1[[#This Row],[Số còn phải thu ĐK]]+Table1[[#This Row],[Giá Trị HD sau CK]]-Table1[[#This Row],[Số tiền đã thu]]</f>
        <v>2591935</v>
      </c>
      <c r="S708" s="94">
        <f>IF(Table1[[#This Row],[Ngày hóa đơn]]&lt;&gt;"",Table1[[#This Row],[Ngày hóa đơn]],IF(Table1[[#This Row],[Ngày hạch toán]]&lt;&gt;"",Table1[[#This Row],[Ngày hạch toán]],""))</f>
        <v>46169</v>
      </c>
      <c r="T708" s="95"/>
      <c r="U708" s="94">
        <f>IF(Table1[[#This Row],[Ngày tính CN]]="","",S708+T708)</f>
        <v>46169</v>
      </c>
      <c r="V708" s="67">
        <f ca="1">IF(Table1[[#This Row],[Hạn thanh toán]]="","",IF((U708-NOW())&lt;0,0,(U708-NOW())))</f>
        <v>0</v>
      </c>
      <c r="W708" s="67"/>
      <c r="X708" s="67">
        <f t="shared" ca="1" si="522"/>
        <v>59.588942939815752</v>
      </c>
      <c r="Y708" s="96" t="str">
        <f t="shared" ca="1" si="523"/>
        <v>Nợ quá hạn từ 30 ngày đến 60 ngày</v>
      </c>
      <c r="Z708" s="97">
        <f t="shared" si="524"/>
        <v>46169</v>
      </c>
      <c r="AA708" s="97" t="str">
        <f t="shared" si="525"/>
        <v/>
      </c>
      <c r="AB708" s="98"/>
      <c r="AC708" s="96"/>
      <c r="AD708" s="96" t="str">
        <f>VLOOKUP($A708,MA_KH!$A:$V,MA_KH!U$1,0)</f>
        <v>LOTTE</v>
      </c>
      <c r="AE708" s="96" t="str">
        <f>VLOOKUP($A708,MA_KH!$A:$V,MA_KH!V$1,0)</f>
        <v>CÔNG TY CỔ PHẦN TRUNG TÂM THƯƠNG MẠI LOTTE VIỆT NAM</v>
      </c>
      <c r="AF708" s="96" t="str">
        <f>VLOOKUP($A708,MA_KH!$A:$V,MA_KH!H$1,0)</f>
        <v>SG011</v>
      </c>
      <c r="AG708" s="96">
        <f>VALUE(Table1[[#This Row],[Số hóa đơn]])</f>
        <v>37406</v>
      </c>
      <c r="AH708" s="94" t="e">
        <f>_xlfn.XLOOKUP(Table1[[#This Row],[Column1]],CTTT_Lotte!R:R,CTTT_Lotte!O:O)</f>
        <v>#N/A</v>
      </c>
    </row>
    <row r="709" spans="1:34" ht="25.5" customHeight="1" x14ac:dyDescent="0.2">
      <c r="A709" s="65" t="s">
        <v>10293</v>
      </c>
      <c r="B709" s="65" t="s">
        <v>621</v>
      </c>
      <c r="C709" s="66">
        <v>46171</v>
      </c>
      <c r="D709" s="65" t="s">
        <v>15485</v>
      </c>
      <c r="E709" s="66"/>
      <c r="F709" s="65" t="s">
        <v>284</v>
      </c>
      <c r="G709" s="65" t="s">
        <v>15486</v>
      </c>
      <c r="H709" s="91">
        <v>57650162</v>
      </c>
      <c r="I709" s="92">
        <v>0</v>
      </c>
      <c r="J709" s="91">
        <v>0</v>
      </c>
      <c r="K709" s="91">
        <v>57650162</v>
      </c>
      <c r="L709" s="93" t="s">
        <v>11005</v>
      </c>
      <c r="M709" s="94"/>
      <c r="N709" s="93"/>
      <c r="O709" s="67">
        <f>IF(Table1[[#This Row],[Phân loại]]="Tồn đầu kỳ",Table1[[#This Row],[Tổng giá trị]],0)</f>
        <v>0</v>
      </c>
      <c r="P709" s="93">
        <f>IF(Table1[[#This Row],[Số còn phải thu ĐK]]&lt;&gt;0,0,IF(Table1[[#This Row],[Phân loại]]="Bán hàng",Table1[[#This Row],[Tổng giá trị]],-Table1[[#This Row],[Tổng giá trị]]))</f>
        <v>-57650162</v>
      </c>
      <c r="Q709" s="67">
        <f t="shared" ref="Q709" si="526">IF(M709&lt;&gt;"",IF(O709&lt;&gt;0,O709,P709),0)</f>
        <v>0</v>
      </c>
      <c r="R709" s="93">
        <f>Table1[[#This Row],[Số còn phải thu ĐK]]+Table1[[#This Row],[Giá Trị HD sau CK]]-Table1[[#This Row],[Số tiền đã thu]]</f>
        <v>-57650162</v>
      </c>
      <c r="S709" s="94">
        <f>IF(Table1[[#This Row],[Ngày hóa đơn]]&lt;&gt;"",Table1[[#This Row],[Ngày hóa đơn]],IF(Table1[[#This Row],[Ngày hạch toán]]&lt;&gt;"",Table1[[#This Row],[Ngày hạch toán]],""))</f>
        <v>46171</v>
      </c>
      <c r="T709" s="95"/>
      <c r="U709" s="94">
        <f>IF(Table1[[#This Row],[Ngày tính CN]]="","",S709+T709)</f>
        <v>46171</v>
      </c>
      <c r="V709" s="67">
        <f ca="1">IF(Table1[[#This Row],[Hạn thanh toán]]="","",IF((U709-NOW())&lt;0,0,(U709-NOW())))</f>
        <v>0</v>
      </c>
      <c r="W709" s="67"/>
      <c r="X709" s="67">
        <f t="shared" ref="X709" ca="1" si="527">IF(OR(U709="",R709=0),"",IF((U709-NOW())&lt;0,-(U709-NOW()),0))</f>
        <v>57.588942824077094</v>
      </c>
      <c r="Y709" s="96" t="str">
        <f t="shared" ref="Y709" ca="1" si="528">IF(R709=0,"Đã thanh toán",IF(X709="","",IF(X709&lt;=0,"Chưa đến hạn thanh toán",IF(X709&lt;=30,"Nợ quá hạn 30 ngày",IF(X709&lt;=60,"Nợ quá hạn từ 30 ngày đến 60 ngày",IF(X709&lt;=90,"Nợ quá hạn từ 60 ngày đến 90 ngày",IF(X709&lt;=120,"Nợ quá hạn từ 90 ngày đến 120 ngày","Nợ quá hạn hơn 120 ngày có khả năng mất thanh toán")))))))</f>
        <v>Nợ quá hạn từ 30 ngày đến 60 ngày</v>
      </c>
      <c r="Z709" s="97">
        <f t="shared" ref="Z709" si="529">IF(S709="","",S709)</f>
        <v>46171</v>
      </c>
      <c r="AA709" s="97" t="str">
        <f t="shared" ref="AA709" si="530">IF(M709="","",M709)</f>
        <v/>
      </c>
      <c r="AB709" s="98"/>
      <c r="AC709" s="96"/>
      <c r="AD709" s="96" t="str">
        <f>VLOOKUP($A709,MA_KH!$A:$V,MA_KH!U$1,0)</f>
        <v>LOTTE</v>
      </c>
      <c r="AE709" s="96" t="str">
        <f>VLOOKUP($A709,MA_KH!$A:$V,MA_KH!V$1,0)</f>
        <v>CÔNG TY CỔ PHẦN TRUNG TÂM THƯƠNG MẠI LOTTE VIỆT NAM</v>
      </c>
      <c r="AF709" s="96" t="str">
        <f>VLOOKUP($A709,MA_KH!$A:$V,MA_KH!H$1,0)</f>
        <v>SG009</v>
      </c>
      <c r="AG709" s="96" t="e">
        <f>VALUE(Table1[[#This Row],[Số hóa đơn]])</f>
        <v>#VALUE!</v>
      </c>
      <c r="AH709" s="94" t="e">
        <f>_xlfn.XLOOKUP(Table1[[#This Row],[Column1]],CTTT_Lotte!R:R,CTTT_Lotte!O:O)</f>
        <v>#VALUE!</v>
      </c>
    </row>
    <row r="710" spans="1:34" ht="25.5" hidden="1" customHeight="1" x14ac:dyDescent="0.2">
      <c r="A710" s="65" t="s">
        <v>10292</v>
      </c>
      <c r="B710" s="65" t="s">
        <v>781</v>
      </c>
      <c r="C710" s="66">
        <v>46171</v>
      </c>
      <c r="D710" s="65" t="s">
        <v>11721</v>
      </c>
      <c r="E710" s="66">
        <v>46171</v>
      </c>
      <c r="F710" s="65" t="s">
        <v>11790</v>
      </c>
      <c r="G710" s="65" t="s">
        <v>11859</v>
      </c>
      <c r="H710" s="91">
        <v>589630</v>
      </c>
      <c r="I710" s="92">
        <v>0</v>
      </c>
      <c r="J710" s="91">
        <v>47170</v>
      </c>
      <c r="K710" s="91">
        <v>636800</v>
      </c>
      <c r="L710" s="93" t="s">
        <v>11004</v>
      </c>
      <c r="M710" s="94"/>
      <c r="N710" s="93"/>
      <c r="O710" s="67">
        <f>IF(Table1[[#This Row],[Phân loại]]="Tồn đầu kỳ",Table1[[#This Row],[Tổng giá trị]],0)</f>
        <v>0</v>
      </c>
      <c r="P710" s="93">
        <f>IF(Table1[[#This Row],[Số còn phải thu ĐK]]&lt;&gt;0,0,IF(Table1[[#This Row],[Phân loại]]="Bán hàng",Table1[[#This Row],[Tổng giá trị]],-Table1[[#This Row],[Tổng giá trị]]))</f>
        <v>636800</v>
      </c>
      <c r="Q710" s="67">
        <f>IF(M710&lt;&gt;"",IF(O710&lt;&gt;0,O710,P710),0)</f>
        <v>0</v>
      </c>
      <c r="R710" s="93">
        <f>Table1[[#This Row],[Số còn phải thu ĐK]]+Table1[[#This Row],[Giá Trị HD sau CK]]-Table1[[#This Row],[Số tiền đã thu]]</f>
        <v>636800</v>
      </c>
      <c r="S710" s="94">
        <f>IF(Table1[[#This Row],[Ngày hóa đơn]]&lt;&gt;"",Table1[[#This Row],[Ngày hóa đơn]],IF(Table1[[#This Row],[Ngày hạch toán]]&lt;&gt;"",Table1[[#This Row],[Ngày hạch toán]],""))</f>
        <v>46171</v>
      </c>
      <c r="T710" s="95"/>
      <c r="U710" s="94">
        <f>IF(Table1[[#This Row],[Ngày tính CN]]="","",S710+T710)</f>
        <v>46171</v>
      </c>
      <c r="V710" s="67">
        <f ca="1">IF(Table1[[#This Row],[Hạn thanh toán]]="","",IF((U710-NOW())&lt;0,0,(U710-NOW())))</f>
        <v>0</v>
      </c>
      <c r="W710" s="67"/>
      <c r="X710" s="67">
        <f ca="1">IF(OR(U710="",R710=0),"",IF((U710-NOW())&lt;0,-(U710-NOW()),0))</f>
        <v>57.588942824077094</v>
      </c>
      <c r="Y710" s="96" t="str">
        <f ca="1">IF(R710=0,"Đã thanh toán",IF(X710="","",IF(X710&lt;=0,"Chưa đến hạn thanh toán",IF(X710&lt;=30,"Nợ quá hạn 30 ngày",IF(X710&lt;=60,"Nợ quá hạn từ 30 ngày đến 60 ngày",IF(X710&lt;=90,"Nợ quá hạn từ 60 ngày đến 90 ngày",IF(X710&lt;=120,"Nợ quá hạn từ 90 ngày đến 120 ngày","Nợ quá hạn hơn 120 ngày có khả năng mất thanh toán")))))))</f>
        <v>Nợ quá hạn từ 30 ngày đến 60 ngày</v>
      </c>
      <c r="Z710" s="97">
        <f>IF(S710="","",S710)</f>
        <v>46171</v>
      </c>
      <c r="AA710" s="97" t="str">
        <f>IF(M710="","",M710)</f>
        <v/>
      </c>
      <c r="AB710" s="98"/>
      <c r="AC710" s="96"/>
      <c r="AD710" s="96" t="str">
        <f>VLOOKUP($A710,MA_KH!$A:$V,MA_KH!U$1,0)</f>
        <v>LOTTE</v>
      </c>
      <c r="AE710" s="96" t="str">
        <f>VLOOKUP($A710,MA_KH!$A:$V,MA_KH!V$1,0)</f>
        <v>CÔNG TY CỔ PHẦN TRUNG TÂM THƯƠNG MẠI LOTTE VIỆT NAM</v>
      </c>
      <c r="AF710" s="96" t="str">
        <f>VLOOKUP($A710,MA_KH!$A:$V,MA_KH!H$1,0)</f>
        <v>SG023</v>
      </c>
      <c r="AG710" s="96">
        <f>VALUE(Table1[[#This Row],[Số hóa đơn]])</f>
        <v>37821</v>
      </c>
      <c r="AH710" s="94">
        <f>_xlfn.XLOOKUP(Table1[[#This Row],[Column1]],CTTT_Lotte!R:R,CTTT_Lotte!O:O)</f>
        <v>46213</v>
      </c>
    </row>
    <row r="711" spans="1:34" ht="25.5" hidden="1" customHeight="1" x14ac:dyDescent="0.2">
      <c r="A711" s="88" t="s">
        <v>10297</v>
      </c>
      <c r="B711" s="88" t="s">
        <v>439</v>
      </c>
      <c r="C711" s="89">
        <v>46171</v>
      </c>
      <c r="D711" s="88" t="s">
        <v>11720</v>
      </c>
      <c r="E711" s="89">
        <v>46171</v>
      </c>
      <c r="F711" s="88" t="s">
        <v>11789</v>
      </c>
      <c r="G711" s="88" t="s">
        <v>11858</v>
      </c>
      <c r="H711" s="90">
        <v>2380215</v>
      </c>
      <c r="I711" s="92">
        <v>0</v>
      </c>
      <c r="J711" s="90">
        <v>190417</v>
      </c>
      <c r="K711" s="90">
        <v>2570632</v>
      </c>
      <c r="L711" s="93" t="s">
        <v>11004</v>
      </c>
      <c r="M711" s="94"/>
      <c r="N711" s="93"/>
      <c r="O711" s="67">
        <f>IF(Table1[[#This Row],[Phân loại]]="Tồn đầu kỳ",Table1[[#This Row],[Tổng giá trị]],0)</f>
        <v>0</v>
      </c>
      <c r="P711" s="93">
        <f>IF(Table1[[#This Row],[Số còn phải thu ĐK]]&lt;&gt;0,0,IF(Table1[[#This Row],[Phân loại]]="Bán hàng",Table1[[#This Row],[Tổng giá trị]],-Table1[[#This Row],[Tổng giá trị]]))</f>
        <v>2570632</v>
      </c>
      <c r="Q711" s="67">
        <f t="shared" ref="Q711:Q713" si="531">IF(M711&lt;&gt;"",IF(O711&lt;&gt;0,O711,P711),0)</f>
        <v>0</v>
      </c>
      <c r="R711" s="93">
        <f>Table1[[#This Row],[Số còn phải thu ĐK]]+Table1[[#This Row],[Giá Trị HD sau CK]]-Table1[[#This Row],[Số tiền đã thu]]</f>
        <v>2570632</v>
      </c>
      <c r="S711" s="94">
        <f>IF(Table1[[#This Row],[Ngày hóa đơn]]&lt;&gt;"",Table1[[#This Row],[Ngày hóa đơn]],IF(Table1[[#This Row],[Ngày hạch toán]]&lt;&gt;"",Table1[[#This Row],[Ngày hạch toán]],""))</f>
        <v>46171</v>
      </c>
      <c r="T711" s="95"/>
      <c r="U711" s="94">
        <f>IF(Table1[[#This Row],[Ngày tính CN]]="","",S711+T711)</f>
        <v>46171</v>
      </c>
      <c r="V711" s="67">
        <f ca="1">IF(Table1[[#This Row],[Hạn thanh toán]]="","",IF((U711-NOW())&lt;0,0,(U711-NOW())))</f>
        <v>0</v>
      </c>
      <c r="W711" s="67"/>
      <c r="X711" s="67">
        <f t="shared" ref="X711:X713" ca="1" si="532">IF(OR(U711="",R711=0),"",IF((U711-NOW())&lt;0,-(U711-NOW()),0))</f>
        <v>57.588942824077094</v>
      </c>
      <c r="Y711" s="96" t="str">
        <f t="shared" ref="Y711:Y713" ca="1" si="533">IF(R711=0,"Đã thanh toán",IF(X711="","",IF(X711&lt;=0,"Chưa đến hạn thanh toán",IF(X711&lt;=30,"Nợ quá hạn 30 ngày",IF(X711&lt;=60,"Nợ quá hạn từ 30 ngày đến 60 ngày",IF(X711&lt;=90,"Nợ quá hạn từ 60 ngày đến 90 ngày",IF(X711&lt;=120,"Nợ quá hạn từ 90 ngày đến 120 ngày","Nợ quá hạn hơn 120 ngày có khả năng mất thanh toán")))))))</f>
        <v>Nợ quá hạn từ 30 ngày đến 60 ngày</v>
      </c>
      <c r="Z711" s="97">
        <f t="shared" ref="Z711:Z713" si="534">IF(S711="","",S711)</f>
        <v>46171</v>
      </c>
      <c r="AA711" s="97" t="str">
        <f t="shared" ref="AA711:AA713" si="535">IF(M711="","",M711)</f>
        <v/>
      </c>
      <c r="AB711" s="98"/>
      <c r="AC711" s="96"/>
      <c r="AD711" s="96" t="str">
        <f>VLOOKUP($A711,MA_KH!$A:$V,MA_KH!U$1,0)</f>
        <v>LOTTE</v>
      </c>
      <c r="AE711" s="96" t="str">
        <f>VLOOKUP($A711,MA_KH!$A:$V,MA_KH!V$1,0)</f>
        <v>CÔNG TY CỔ PHẦN TRUNG TÂM THƯƠNG MẠI LOTTE VIỆT NAM</v>
      </c>
      <c r="AF711" s="96" t="str">
        <f>VLOOKUP($A711,MA_KH!$A:$V,MA_KH!H$1,0)</f>
        <v>HN008</v>
      </c>
      <c r="AG711" s="96">
        <f>VALUE(Table1[[#This Row],[Số hóa đơn]])</f>
        <v>37852</v>
      </c>
      <c r="AH711" s="94">
        <f>_xlfn.XLOOKUP(Table1[[#This Row],[Column1]],CTTT_Lotte!R:R,CTTT_Lotte!O:O)</f>
        <v>46213</v>
      </c>
    </row>
    <row r="712" spans="1:34" ht="25.5" hidden="1" customHeight="1" x14ac:dyDescent="0.2">
      <c r="A712" s="88" t="s">
        <v>10297</v>
      </c>
      <c r="B712" s="88" t="s">
        <v>439</v>
      </c>
      <c r="C712" s="89">
        <v>46171</v>
      </c>
      <c r="D712" s="88" t="s">
        <v>11719</v>
      </c>
      <c r="E712" s="89">
        <v>46171</v>
      </c>
      <c r="F712" s="88" t="s">
        <v>11788</v>
      </c>
      <c r="G712" s="88" t="s">
        <v>11857</v>
      </c>
      <c r="H712" s="90">
        <v>2482780</v>
      </c>
      <c r="I712" s="92">
        <v>0</v>
      </c>
      <c r="J712" s="90">
        <v>198622</v>
      </c>
      <c r="K712" s="90">
        <v>2681402</v>
      </c>
      <c r="L712" s="93" t="s">
        <v>11004</v>
      </c>
      <c r="M712" s="94"/>
      <c r="N712" s="93"/>
      <c r="O712" s="67">
        <f>IF(Table1[[#This Row],[Phân loại]]="Tồn đầu kỳ",Table1[[#This Row],[Tổng giá trị]],0)</f>
        <v>0</v>
      </c>
      <c r="P712" s="93">
        <f>IF(Table1[[#This Row],[Số còn phải thu ĐK]]&lt;&gt;0,0,IF(Table1[[#This Row],[Phân loại]]="Bán hàng",Table1[[#This Row],[Tổng giá trị]],-Table1[[#This Row],[Tổng giá trị]]))</f>
        <v>2681402</v>
      </c>
      <c r="Q712" s="67">
        <f t="shared" si="531"/>
        <v>0</v>
      </c>
      <c r="R712" s="93">
        <f>Table1[[#This Row],[Số còn phải thu ĐK]]+Table1[[#This Row],[Giá Trị HD sau CK]]-Table1[[#This Row],[Số tiền đã thu]]</f>
        <v>2681402</v>
      </c>
      <c r="S712" s="94">
        <f>IF(Table1[[#This Row],[Ngày hóa đơn]]&lt;&gt;"",Table1[[#This Row],[Ngày hóa đơn]],IF(Table1[[#This Row],[Ngày hạch toán]]&lt;&gt;"",Table1[[#This Row],[Ngày hạch toán]],""))</f>
        <v>46171</v>
      </c>
      <c r="T712" s="95"/>
      <c r="U712" s="94">
        <f>IF(Table1[[#This Row],[Ngày tính CN]]="","",S712+T712)</f>
        <v>46171</v>
      </c>
      <c r="V712" s="67">
        <f ca="1">IF(Table1[[#This Row],[Hạn thanh toán]]="","",IF((U712-NOW())&lt;0,0,(U712-NOW())))</f>
        <v>0</v>
      </c>
      <c r="W712" s="67"/>
      <c r="X712" s="67">
        <f t="shared" ca="1" si="532"/>
        <v>57.588942824077094</v>
      </c>
      <c r="Y712" s="96" t="str">
        <f t="shared" ca="1" si="533"/>
        <v>Nợ quá hạn từ 30 ngày đến 60 ngày</v>
      </c>
      <c r="Z712" s="97">
        <f t="shared" si="534"/>
        <v>46171</v>
      </c>
      <c r="AA712" s="97" t="str">
        <f t="shared" si="535"/>
        <v/>
      </c>
      <c r="AB712" s="98"/>
      <c r="AC712" s="96"/>
      <c r="AD712" s="96" t="str">
        <f>VLOOKUP($A712,MA_KH!$A:$V,MA_KH!U$1,0)</f>
        <v>LOTTE</v>
      </c>
      <c r="AE712" s="96" t="str">
        <f>VLOOKUP($A712,MA_KH!$A:$V,MA_KH!V$1,0)</f>
        <v>CÔNG TY CỔ PHẦN TRUNG TÂM THƯƠNG MẠI LOTTE VIỆT NAM</v>
      </c>
      <c r="AF712" s="96" t="str">
        <f>VLOOKUP($A712,MA_KH!$A:$V,MA_KH!H$1,0)</f>
        <v>HN008</v>
      </c>
      <c r="AG712" s="96">
        <f>VALUE(Table1[[#This Row],[Số hóa đơn]])</f>
        <v>37853</v>
      </c>
      <c r="AH712" s="94">
        <f>_xlfn.XLOOKUP(Table1[[#This Row],[Column1]],CTTT_Lotte!R:R,CTTT_Lotte!O:O)</f>
        <v>46213</v>
      </c>
    </row>
    <row r="713" spans="1:34" ht="25.5" hidden="1" customHeight="1" x14ac:dyDescent="0.2">
      <c r="A713" s="65" t="s">
        <v>10295</v>
      </c>
      <c r="B713" s="65" t="s">
        <v>560</v>
      </c>
      <c r="C713" s="66">
        <v>46171</v>
      </c>
      <c r="D713" s="65" t="s">
        <v>11718</v>
      </c>
      <c r="E713" s="66">
        <v>46171</v>
      </c>
      <c r="F713" s="65" t="s">
        <v>11787</v>
      </c>
      <c r="G713" s="65" t="s">
        <v>11856</v>
      </c>
      <c r="H713" s="91">
        <v>1648960</v>
      </c>
      <c r="I713" s="92">
        <v>0</v>
      </c>
      <c r="J713" s="91">
        <v>131917</v>
      </c>
      <c r="K713" s="91">
        <v>1780877</v>
      </c>
      <c r="L713" s="93" t="s">
        <v>11004</v>
      </c>
      <c r="M713" s="94"/>
      <c r="N713" s="93"/>
      <c r="O713" s="67">
        <f>IF(Table1[[#This Row],[Phân loại]]="Tồn đầu kỳ",Table1[[#This Row],[Tổng giá trị]],0)</f>
        <v>0</v>
      </c>
      <c r="P713" s="93">
        <f>IF(Table1[[#This Row],[Số còn phải thu ĐK]]&lt;&gt;0,0,IF(Table1[[#This Row],[Phân loại]]="Bán hàng",Table1[[#This Row],[Tổng giá trị]],-Table1[[#This Row],[Tổng giá trị]]))</f>
        <v>1780877</v>
      </c>
      <c r="Q713" s="67">
        <f t="shared" si="531"/>
        <v>0</v>
      </c>
      <c r="R713" s="93">
        <f>Table1[[#This Row],[Số còn phải thu ĐK]]+Table1[[#This Row],[Giá Trị HD sau CK]]-Table1[[#This Row],[Số tiền đã thu]]</f>
        <v>1780877</v>
      </c>
      <c r="S713" s="94">
        <f>IF(Table1[[#This Row],[Ngày hóa đơn]]&lt;&gt;"",Table1[[#This Row],[Ngày hóa đơn]],IF(Table1[[#This Row],[Ngày hạch toán]]&lt;&gt;"",Table1[[#This Row],[Ngày hạch toán]],""))</f>
        <v>46171</v>
      </c>
      <c r="T713" s="95"/>
      <c r="U713" s="94">
        <f>IF(Table1[[#This Row],[Ngày tính CN]]="","",S713+T713)</f>
        <v>46171</v>
      </c>
      <c r="V713" s="67">
        <f ca="1">IF(Table1[[#This Row],[Hạn thanh toán]]="","",IF((U713-NOW())&lt;0,0,(U713-NOW())))</f>
        <v>0</v>
      </c>
      <c r="W713" s="67"/>
      <c r="X713" s="67">
        <f t="shared" ca="1" si="532"/>
        <v>57.588942824077094</v>
      </c>
      <c r="Y713" s="96" t="str">
        <f t="shared" ca="1" si="533"/>
        <v>Nợ quá hạn từ 30 ngày đến 60 ngày</v>
      </c>
      <c r="Z713" s="97">
        <f t="shared" si="534"/>
        <v>46171</v>
      </c>
      <c r="AA713" s="97" t="str">
        <f t="shared" si="535"/>
        <v/>
      </c>
      <c r="AB713" s="98"/>
      <c r="AC713" s="96"/>
      <c r="AD713" s="96" t="str">
        <f>VLOOKUP($A713,MA_KH!$A:$V,MA_KH!U$1,0)</f>
        <v>LOTTE</v>
      </c>
      <c r="AE713" s="96" t="str">
        <f>VLOOKUP($A713,MA_KH!$A:$V,MA_KH!V$1,0)</f>
        <v>CÔNG TY CỔ PHẦN TRUNG TÂM THƯƠNG MẠI LOTTE VIỆT NAM</v>
      </c>
      <c r="AF713" s="96" t="str">
        <f>VLOOKUP($A713,MA_KH!$A:$V,MA_KH!H$1,0)</f>
        <v>HN008</v>
      </c>
      <c r="AG713" s="96">
        <f>VALUE(Table1[[#This Row],[Số hóa đơn]])</f>
        <v>37854</v>
      </c>
      <c r="AH713" s="94">
        <f>_xlfn.XLOOKUP(Table1[[#This Row],[Column1]],CTTT_Lotte!R:R,CTTT_Lotte!O:O)</f>
        <v>46213</v>
      </c>
    </row>
    <row r="714" spans="1:34" ht="25.5" customHeight="1" x14ac:dyDescent="0.2">
      <c r="A714" s="65" t="s">
        <v>10287</v>
      </c>
      <c r="B714" s="65" t="s">
        <v>612</v>
      </c>
      <c r="C714" s="66">
        <v>46172</v>
      </c>
      <c r="D714" s="65" t="s">
        <v>11717</v>
      </c>
      <c r="E714" s="66">
        <v>46171</v>
      </c>
      <c r="F714" s="65" t="s">
        <v>11786</v>
      </c>
      <c r="G714" s="65" t="s">
        <v>11855</v>
      </c>
      <c r="H714" s="91">
        <v>1262100</v>
      </c>
      <c r="I714" s="92">
        <v>0</v>
      </c>
      <c r="J714" s="91">
        <v>100968</v>
      </c>
      <c r="K714" s="91">
        <v>1363068</v>
      </c>
      <c r="L714" s="93" t="s">
        <v>11004</v>
      </c>
      <c r="M714" s="94"/>
      <c r="N714" s="93"/>
      <c r="O714" s="67">
        <f>IF(Table1[[#This Row],[Phân loại]]="Tồn đầu kỳ",Table1[[#This Row],[Tổng giá trị]],0)</f>
        <v>0</v>
      </c>
      <c r="P714" s="93">
        <f>IF(Table1[[#This Row],[Số còn phải thu ĐK]]&lt;&gt;0,0,IF(Table1[[#This Row],[Phân loại]]="Bán hàng",Table1[[#This Row],[Tổng giá trị]],-Table1[[#This Row],[Tổng giá trị]]))</f>
        <v>1363068</v>
      </c>
      <c r="Q714" s="67">
        <f t="shared" ref="Q714" si="536">IF(M714&lt;&gt;"",IF(O714&lt;&gt;0,O714,P714),0)</f>
        <v>0</v>
      </c>
      <c r="R714" s="93">
        <f>Table1[[#This Row],[Số còn phải thu ĐK]]+Table1[[#This Row],[Giá Trị HD sau CK]]-Table1[[#This Row],[Số tiền đã thu]]</f>
        <v>1363068</v>
      </c>
      <c r="S714" s="94">
        <f>IF(Table1[[#This Row],[Ngày hóa đơn]]&lt;&gt;"",Table1[[#This Row],[Ngày hóa đơn]],IF(Table1[[#This Row],[Ngày hạch toán]]&lt;&gt;"",Table1[[#This Row],[Ngày hạch toán]],""))</f>
        <v>46171</v>
      </c>
      <c r="T714" s="95"/>
      <c r="U714" s="94">
        <f>IF(Table1[[#This Row],[Ngày tính CN]]="","",S714+T714)</f>
        <v>46171</v>
      </c>
      <c r="V714" s="67">
        <f ca="1">IF(Table1[[#This Row],[Hạn thanh toán]]="","",IF((U714-NOW())&lt;0,0,(U714-NOW())))</f>
        <v>0</v>
      </c>
      <c r="W714" s="67"/>
      <c r="X714" s="67">
        <f t="shared" ref="X714" ca="1" si="537">IF(OR(U714="",R714=0),"",IF((U714-NOW())&lt;0,-(U714-NOW()),0))</f>
        <v>57.588942361107911</v>
      </c>
      <c r="Y714" s="96" t="str">
        <f t="shared" ref="Y714" ca="1" si="538">IF(R714=0,"Đã thanh toán",IF(X714="","",IF(X714&lt;=0,"Chưa đến hạn thanh toán",IF(X714&lt;=30,"Nợ quá hạn 30 ngày",IF(X714&lt;=60,"Nợ quá hạn từ 30 ngày đến 60 ngày",IF(X714&lt;=90,"Nợ quá hạn từ 60 ngày đến 90 ngày",IF(X714&lt;=120,"Nợ quá hạn từ 90 ngày đến 120 ngày","Nợ quá hạn hơn 120 ngày có khả năng mất thanh toán")))))))</f>
        <v>Nợ quá hạn từ 30 ngày đến 60 ngày</v>
      </c>
      <c r="Z714" s="97">
        <f t="shared" ref="Z714" si="539">IF(S714="","",S714)</f>
        <v>46171</v>
      </c>
      <c r="AA714" s="97" t="str">
        <f t="shared" ref="AA714" si="540">IF(M714="","",M714)</f>
        <v/>
      </c>
      <c r="AB714" s="98"/>
      <c r="AC714" s="96"/>
      <c r="AD714" s="96" t="str">
        <f>VLOOKUP($A714,MA_KH!$A:$V,MA_KH!U$1,0)</f>
        <v>LOTTE</v>
      </c>
      <c r="AE714" s="96" t="str">
        <f>VLOOKUP($A714,MA_KH!$A:$V,MA_KH!V$1,0)</f>
        <v>CÔNG TY CỔ PHẦN TRUNG TÂM THƯƠNG MẠI LOTTE VIỆT NAM</v>
      </c>
      <c r="AF714" s="96" t="str">
        <f>VLOOKUP($A714,MA_KH!$A:$V,MA_KH!H$1,0)</f>
        <v>SG011</v>
      </c>
      <c r="AG714" s="96">
        <f>VALUE(Table1[[#This Row],[Số hóa đơn]])</f>
        <v>37855</v>
      </c>
      <c r="AH714" s="94" t="e">
        <f>_xlfn.XLOOKUP(Table1[[#This Row],[Column1]],CTTT_Lotte!R:R,CTTT_Lotte!O:O)</f>
        <v>#N/A</v>
      </c>
    </row>
    <row r="715" spans="1:34" ht="25.5" hidden="1" customHeight="1" x14ac:dyDescent="0.2">
      <c r="A715" s="65" t="s">
        <v>10290</v>
      </c>
      <c r="B715" s="65" t="s">
        <v>750</v>
      </c>
      <c r="C715" s="66">
        <v>46172</v>
      </c>
      <c r="D715" s="65" t="s">
        <v>11716</v>
      </c>
      <c r="E715" s="66">
        <v>46172</v>
      </c>
      <c r="F715" s="65" t="s">
        <v>11785</v>
      </c>
      <c r="G715" s="65" t="s">
        <v>11854</v>
      </c>
      <c r="H715" s="91">
        <v>1172685</v>
      </c>
      <c r="I715" s="92">
        <v>0</v>
      </c>
      <c r="J715" s="91">
        <v>93815</v>
      </c>
      <c r="K715" s="91">
        <v>1266500</v>
      </c>
      <c r="L715" s="93" t="s">
        <v>11004</v>
      </c>
      <c r="M715" s="94"/>
      <c r="N715" s="93"/>
      <c r="O715" s="67">
        <f>IF(Table1[[#This Row],[Phân loại]]="Tồn đầu kỳ",Table1[[#This Row],[Tổng giá trị]],0)</f>
        <v>0</v>
      </c>
      <c r="P715" s="93">
        <f>IF(Table1[[#This Row],[Số còn phải thu ĐK]]&lt;&gt;0,0,IF(Table1[[#This Row],[Phân loại]]="Bán hàng",Table1[[#This Row],[Tổng giá trị]],-Table1[[#This Row],[Tổng giá trị]]))</f>
        <v>1266500</v>
      </c>
      <c r="Q715" s="67">
        <f>IF(M715&lt;&gt;"",IF(O715&lt;&gt;0,O715,P715),0)</f>
        <v>0</v>
      </c>
      <c r="R715" s="93">
        <f>Table1[[#This Row],[Số còn phải thu ĐK]]+Table1[[#This Row],[Giá Trị HD sau CK]]-Table1[[#This Row],[Số tiền đã thu]]</f>
        <v>1266500</v>
      </c>
      <c r="S715" s="94">
        <f>IF(Table1[[#This Row],[Ngày hóa đơn]]&lt;&gt;"",Table1[[#This Row],[Ngày hóa đơn]],IF(Table1[[#This Row],[Ngày hạch toán]]&lt;&gt;"",Table1[[#This Row],[Ngày hạch toán]],""))</f>
        <v>46172</v>
      </c>
      <c r="T715" s="95"/>
      <c r="U715" s="94">
        <f>IF(Table1[[#This Row],[Ngày tính CN]]="","",S715+T715)</f>
        <v>46172</v>
      </c>
      <c r="V715" s="67">
        <f ca="1">IF(Table1[[#This Row],[Hạn thanh toán]]="","",IF((U715-NOW())&lt;0,0,(U715-NOW())))</f>
        <v>0</v>
      </c>
      <c r="W715" s="67"/>
      <c r="X715" s="67">
        <f ca="1">IF(OR(U715="",R715=0),"",IF((U715-NOW())&lt;0,-(U715-NOW()),0))</f>
        <v>56.588942824077094</v>
      </c>
      <c r="Y715" s="96" t="str">
        <f ca="1">IF(R715=0,"Đã thanh toán",IF(X715="","",IF(X715&lt;=0,"Chưa đến hạn thanh toán",IF(X715&lt;=30,"Nợ quá hạn 30 ngày",IF(X715&lt;=60,"Nợ quá hạn từ 30 ngày đến 60 ngày",IF(X715&lt;=90,"Nợ quá hạn từ 60 ngày đến 90 ngày",IF(X715&lt;=120,"Nợ quá hạn từ 90 ngày đến 120 ngày","Nợ quá hạn hơn 120 ngày có khả năng mất thanh toán")))))))</f>
        <v>Nợ quá hạn từ 30 ngày đến 60 ngày</v>
      </c>
      <c r="Z715" s="97">
        <f>IF(S715="","",S715)</f>
        <v>46172</v>
      </c>
      <c r="AA715" s="97" t="str">
        <f>IF(M715="","",M715)</f>
        <v/>
      </c>
      <c r="AB715" s="98"/>
      <c r="AC715" s="96"/>
      <c r="AD715" s="96" t="str">
        <f>VLOOKUP($A715,MA_KH!$A:$V,MA_KH!U$1,0)</f>
        <v>LOTTE</v>
      </c>
      <c r="AE715" s="96" t="str">
        <f>VLOOKUP($A715,MA_KH!$A:$V,MA_KH!V$1,0)</f>
        <v>CÔNG TY CỔ PHẦN TRUNG TÂM THƯƠNG MẠI LOTTE VIỆT NAM</v>
      </c>
      <c r="AF715" s="96" t="str">
        <f>VLOOKUP($A715,MA_KH!$A:$V,MA_KH!H$1,0)</f>
        <v>SG002</v>
      </c>
      <c r="AG715" s="96">
        <f>VALUE(Table1[[#This Row],[Số hóa đơn]])</f>
        <v>37888</v>
      </c>
      <c r="AH715" s="94">
        <f>_xlfn.XLOOKUP(Table1[[#This Row],[Column1]],CTTT_Lotte!R:R,CTTT_Lotte!O:O)</f>
        <v>46213</v>
      </c>
    </row>
    <row r="716" spans="1:34" ht="25.5" customHeight="1" x14ac:dyDescent="0.2">
      <c r="A716" s="65" t="s">
        <v>10291</v>
      </c>
      <c r="B716" s="65" t="s">
        <v>511</v>
      </c>
      <c r="C716" s="66">
        <v>46174</v>
      </c>
      <c r="D716" s="65" t="s">
        <v>15487</v>
      </c>
      <c r="E716" s="66">
        <v>46174</v>
      </c>
      <c r="F716" s="65" t="s">
        <v>15488</v>
      </c>
      <c r="G716" s="65" t="s">
        <v>15489</v>
      </c>
      <c r="H716" s="91">
        <v>1262100</v>
      </c>
      <c r="I716" s="92">
        <v>0</v>
      </c>
      <c r="J716" s="91">
        <v>100968</v>
      </c>
      <c r="K716" s="91">
        <v>1363068</v>
      </c>
      <c r="L716" s="93" t="s">
        <v>11004</v>
      </c>
      <c r="M716" s="94"/>
      <c r="N716" s="93"/>
      <c r="O716" s="67">
        <f>IF(Table1[[#This Row],[Phân loại]]="Tồn đầu kỳ",Table1[[#This Row],[Tổng giá trị]],0)</f>
        <v>0</v>
      </c>
      <c r="P716" s="93">
        <f>IF(Table1[[#This Row],[Số còn phải thu ĐK]]&lt;&gt;0,0,IF(Table1[[#This Row],[Phân loại]]="Bán hàng",Table1[[#This Row],[Tổng giá trị]],-Table1[[#This Row],[Tổng giá trị]]))</f>
        <v>1363068</v>
      </c>
      <c r="Q716" s="67">
        <f>IF(M716&lt;&gt;"",IF(O716&lt;&gt;0,O716,P716),0)</f>
        <v>0</v>
      </c>
      <c r="R716" s="93">
        <f>Table1[[#This Row],[Số còn phải thu ĐK]]+Table1[[#This Row],[Giá Trị HD sau CK]]-Table1[[#This Row],[Số tiền đã thu]]</f>
        <v>1363068</v>
      </c>
      <c r="S716" s="94">
        <f>IF(Table1[[#This Row],[Ngày hóa đơn]]&lt;&gt;"",Table1[[#This Row],[Ngày hóa đơn]],IF(Table1[[#This Row],[Ngày hạch toán]]&lt;&gt;"",Table1[[#This Row],[Ngày hạch toán]],""))</f>
        <v>46174</v>
      </c>
      <c r="T716" s="95"/>
      <c r="U716" s="94">
        <f>IF(Table1[[#This Row],[Ngày tính CN]]="","",S716+T716)</f>
        <v>46174</v>
      </c>
      <c r="V716" s="67">
        <f ca="1">IF(Table1[[#This Row],[Hạn thanh toán]]="","",IF((U716-NOW())&lt;0,0,(U716-NOW())))</f>
        <v>0</v>
      </c>
      <c r="W716" s="67"/>
      <c r="X716" s="67">
        <f ca="1">IF(OR(U716="",R716=0),"",IF((U716-NOW())&lt;0,-(U716-NOW()),0))</f>
        <v>54.588942824077094</v>
      </c>
      <c r="Y716" s="96" t="str">
        <f ca="1">IF(R716=0,"Đã thanh toán",IF(X716="","",IF(X716&lt;=0,"Chưa đến hạn thanh toán",IF(X716&lt;=30,"Nợ quá hạn 30 ngày",IF(X716&lt;=60,"Nợ quá hạn từ 30 ngày đến 60 ngày",IF(X716&lt;=90,"Nợ quá hạn từ 60 ngày đến 90 ngày",IF(X716&lt;=120,"Nợ quá hạn từ 90 ngày đến 120 ngày","Nợ quá hạn hơn 120 ngày có khả năng mất thanh toán")))))))</f>
        <v>Nợ quá hạn từ 30 ngày đến 60 ngày</v>
      </c>
      <c r="Z716" s="97">
        <f>IF(S716="","",S716)</f>
        <v>46174</v>
      </c>
      <c r="AA716" s="97" t="str">
        <f>IF(M716="","",M716)</f>
        <v/>
      </c>
      <c r="AB716" s="98"/>
      <c r="AC716" s="96"/>
      <c r="AD716" s="96" t="str">
        <f>VLOOKUP($A716,MA_KH!$A:$V,MA_KH!U$1,0)</f>
        <v>LOTTE</v>
      </c>
      <c r="AE716" s="96" t="str">
        <f>VLOOKUP($A716,MA_KH!$A:$V,MA_KH!V$1,0)</f>
        <v>CÔNG TY CỔ PHẦN TRUNG TÂM THƯƠNG MẠI LOTTE VIỆT NAM</v>
      </c>
      <c r="AF716" s="96" t="str">
        <f>VLOOKUP($A716,MA_KH!$A:$V,MA_KH!H$1,0)</f>
        <v>SG023</v>
      </c>
      <c r="AG716" s="96">
        <f>VALUE(Table1[[#This Row],[Số hóa đơn]])</f>
        <v>38004</v>
      </c>
      <c r="AH716" s="94" t="e">
        <f>_xlfn.XLOOKUP(Table1[[#This Row],[Column1]],CTTT_Lotte!R:R,CTTT_Lotte!O:O)</f>
        <v>#N/A</v>
      </c>
    </row>
    <row r="717" spans="1:34" ht="25.5" customHeight="1" x14ac:dyDescent="0.2">
      <c r="A717" s="88" t="s">
        <v>10300</v>
      </c>
      <c r="B717" s="88" t="s">
        <v>610</v>
      </c>
      <c r="C717" s="89">
        <v>46175</v>
      </c>
      <c r="D717" s="88" t="s">
        <v>15490</v>
      </c>
      <c r="E717" s="89">
        <v>46175</v>
      </c>
      <c r="F717" s="88" t="s">
        <v>284</v>
      </c>
      <c r="G717" s="88" t="s">
        <v>15491</v>
      </c>
      <c r="H717" s="90">
        <v>476043</v>
      </c>
      <c r="I717" s="92">
        <v>0</v>
      </c>
      <c r="J717" s="90">
        <v>38084</v>
      </c>
      <c r="K717" s="90">
        <v>514127</v>
      </c>
      <c r="L717" s="93" t="s">
        <v>41</v>
      </c>
      <c r="M717" s="94"/>
      <c r="N717" s="93"/>
      <c r="O717" s="67">
        <f>IF(Table1[[#This Row],[Phân loại]]="Tồn đầu kỳ",Table1[[#This Row],[Tổng giá trị]],0)</f>
        <v>0</v>
      </c>
      <c r="P717" s="93">
        <f>IF(Table1[[#This Row],[Số còn phải thu ĐK]]&lt;&gt;0,0,IF(Table1[[#This Row],[Phân loại]]="Bán hàng",Table1[[#This Row],[Tổng giá trị]],-Table1[[#This Row],[Tổng giá trị]]))</f>
        <v>-514127</v>
      </c>
      <c r="Q717" s="67">
        <f t="shared" ref="Q717" si="541">IF(M717&lt;&gt;"",IF(O717&lt;&gt;0,O717,P717),0)</f>
        <v>0</v>
      </c>
      <c r="R717" s="93">
        <f>Table1[[#This Row],[Số còn phải thu ĐK]]+Table1[[#This Row],[Giá Trị HD sau CK]]-Table1[[#This Row],[Số tiền đã thu]]</f>
        <v>-514127</v>
      </c>
      <c r="S717" s="94">
        <f>IF(Table1[[#This Row],[Ngày hóa đơn]]&lt;&gt;"",Table1[[#This Row],[Ngày hóa đơn]],IF(Table1[[#This Row],[Ngày hạch toán]]&lt;&gt;"",Table1[[#This Row],[Ngày hạch toán]],""))</f>
        <v>46175</v>
      </c>
      <c r="T717" s="95"/>
      <c r="U717" s="94">
        <f>IF(Table1[[#This Row],[Ngày tính CN]]="","",S717+T717)</f>
        <v>46175</v>
      </c>
      <c r="V717" s="67">
        <f ca="1">IF(Table1[[#This Row],[Hạn thanh toán]]="","",IF((U717-NOW())&lt;0,0,(U717-NOW())))</f>
        <v>0</v>
      </c>
      <c r="W717" s="67"/>
      <c r="X717" s="67">
        <f t="shared" ref="X717" ca="1" si="542">IF(OR(U717="",R717=0),"",IF((U717-NOW())&lt;0,-(U717-NOW()),0))</f>
        <v>53.588942824077094</v>
      </c>
      <c r="Y717" s="96" t="str">
        <f t="shared" ref="Y717" ca="1" si="543">IF(R717=0,"Đã thanh toán",IF(X717="","",IF(X717&lt;=0,"Chưa đến hạn thanh toán",IF(X717&lt;=30,"Nợ quá hạn 30 ngày",IF(X717&lt;=60,"Nợ quá hạn từ 30 ngày đến 60 ngày",IF(X717&lt;=90,"Nợ quá hạn từ 60 ngày đến 90 ngày",IF(X717&lt;=120,"Nợ quá hạn từ 90 ngày đến 120 ngày","Nợ quá hạn hơn 120 ngày có khả năng mất thanh toán")))))))</f>
        <v>Nợ quá hạn từ 30 ngày đến 60 ngày</v>
      </c>
      <c r="Z717" s="97">
        <f t="shared" ref="Z717" si="544">IF(S717="","",S717)</f>
        <v>46175</v>
      </c>
      <c r="AA717" s="97" t="str">
        <f t="shared" ref="AA717" si="545">IF(M717="","",M717)</f>
        <v/>
      </c>
      <c r="AB717" s="98"/>
      <c r="AC717" s="96"/>
      <c r="AD717" s="96" t="str">
        <f>VLOOKUP($A717,MA_KH!$A:$V,MA_KH!U$1,0)</f>
        <v>LOTTE</v>
      </c>
      <c r="AE717" s="96" t="str">
        <f>VLOOKUP($A717,MA_KH!$A:$V,MA_KH!V$1,0)</f>
        <v>CÔNG TY CỔ PHẦN TRUNG TÂM THƯƠNG MẠI LOTTE VIỆT NAM</v>
      </c>
      <c r="AF717" s="96" t="str">
        <f>VLOOKUP($A717,MA_KH!$A:$V,MA_KH!H$1,0)</f>
        <v>SG011</v>
      </c>
      <c r="AG717" s="96" t="e">
        <f>VALUE(Table1[[#This Row],[Số hóa đơn]])</f>
        <v>#VALUE!</v>
      </c>
      <c r="AH717" s="94" t="e">
        <f>_xlfn.XLOOKUP(Table1[[#This Row],[Column1]],CTTT_Lotte!R:R,CTTT_Lotte!O:O)</f>
        <v>#VALUE!</v>
      </c>
    </row>
    <row r="718" spans="1:34" ht="25.5" customHeight="1" x14ac:dyDescent="0.2">
      <c r="A718" s="65" t="s">
        <v>10301</v>
      </c>
      <c r="B718" s="65" t="s">
        <v>463</v>
      </c>
      <c r="C718" s="66">
        <v>46175</v>
      </c>
      <c r="D718" s="65" t="s">
        <v>15492</v>
      </c>
      <c r="E718" s="66">
        <v>46174</v>
      </c>
      <c r="F718" s="65" t="s">
        <v>15493</v>
      </c>
      <c r="G718" s="65" t="s">
        <v>15494</v>
      </c>
      <c r="H718" s="91">
        <v>1565845</v>
      </c>
      <c r="I718" s="92">
        <v>0</v>
      </c>
      <c r="J718" s="91">
        <v>125268</v>
      </c>
      <c r="K718" s="91">
        <v>1691113</v>
      </c>
      <c r="L718" s="93" t="s">
        <v>11004</v>
      </c>
      <c r="M718" s="94"/>
      <c r="N718" s="93"/>
      <c r="O718" s="67">
        <f>IF(Table1[[#This Row],[Phân loại]]="Tồn đầu kỳ",Table1[[#This Row],[Tổng giá trị]],0)</f>
        <v>0</v>
      </c>
      <c r="P718" s="93">
        <f>IF(Table1[[#This Row],[Số còn phải thu ĐK]]&lt;&gt;0,0,IF(Table1[[#This Row],[Phân loại]]="Bán hàng",Table1[[#This Row],[Tổng giá trị]],-Table1[[#This Row],[Tổng giá trị]]))</f>
        <v>1691113</v>
      </c>
      <c r="Q718" s="67">
        <f>IF(M718&lt;&gt;"",IF(O718&lt;&gt;0,O718,P718),0)</f>
        <v>0</v>
      </c>
      <c r="R718" s="93">
        <f>Table1[[#This Row],[Số còn phải thu ĐK]]+Table1[[#This Row],[Giá Trị HD sau CK]]-Table1[[#This Row],[Số tiền đã thu]]</f>
        <v>1691113</v>
      </c>
      <c r="S718" s="94">
        <f>IF(Table1[[#This Row],[Ngày hóa đơn]]&lt;&gt;"",Table1[[#This Row],[Ngày hóa đơn]],IF(Table1[[#This Row],[Ngày hạch toán]]&lt;&gt;"",Table1[[#This Row],[Ngày hạch toán]],""))</f>
        <v>46174</v>
      </c>
      <c r="T718" s="95"/>
      <c r="U718" s="94">
        <f>IF(Table1[[#This Row],[Ngày tính CN]]="","",S718+T718)</f>
        <v>46174</v>
      </c>
      <c r="V718" s="67">
        <f ca="1">IF(Table1[[#This Row],[Hạn thanh toán]]="","",IF((U718-NOW())&lt;0,0,(U718-NOW())))</f>
        <v>0</v>
      </c>
      <c r="W718" s="67"/>
      <c r="X718" s="67">
        <f ca="1">IF(OR(U718="",R718=0),"",IF((U718-NOW())&lt;0,-(U718-NOW()),0))</f>
        <v>54.588942824077094</v>
      </c>
      <c r="Y718" s="96" t="str">
        <f ca="1">IF(R718=0,"Đã thanh toán",IF(X718="","",IF(X718&lt;=0,"Chưa đến hạn thanh toán",IF(X718&lt;=30,"Nợ quá hạn 30 ngày",IF(X718&lt;=60,"Nợ quá hạn từ 30 ngày đến 60 ngày",IF(X718&lt;=90,"Nợ quá hạn từ 60 ngày đến 90 ngày",IF(X718&lt;=120,"Nợ quá hạn từ 90 ngày đến 120 ngày","Nợ quá hạn hơn 120 ngày có khả năng mất thanh toán")))))))</f>
        <v>Nợ quá hạn từ 30 ngày đến 60 ngày</v>
      </c>
      <c r="Z718" s="97">
        <f>IF(S718="","",S718)</f>
        <v>46174</v>
      </c>
      <c r="AA718" s="97" t="str">
        <f>IF(M718="","",M718)</f>
        <v/>
      </c>
      <c r="AB718" s="98"/>
      <c r="AC718" s="96"/>
      <c r="AD718" s="96" t="str">
        <f>VLOOKUP($A718,MA_KH!$A:$V,MA_KH!U$1,0)</f>
        <v>LOTTE</v>
      </c>
      <c r="AE718" s="96" t="str">
        <f>VLOOKUP($A718,MA_KH!$A:$V,MA_KH!V$1,0)</f>
        <v>CÔNG TY CỔ PHẦN TRUNG TÂM THƯƠNG MẠI LOTTE VIỆT NAM</v>
      </c>
      <c r="AF718" s="96" t="str">
        <f>VLOOKUP($A718,MA_KH!$A:$V,MA_KH!H$1,0)</f>
        <v>SG002</v>
      </c>
      <c r="AG718" s="96">
        <f>VALUE(Table1[[#This Row],[Số hóa đơn]])</f>
        <v>38037</v>
      </c>
      <c r="AH718" s="94" t="e">
        <f>_xlfn.XLOOKUP(Table1[[#This Row],[Column1]],CTTT_Lotte!R:R,CTTT_Lotte!O:O)</f>
        <v>#N/A</v>
      </c>
    </row>
    <row r="719" spans="1:34" ht="25.5" customHeight="1" x14ac:dyDescent="0.2">
      <c r="A719" s="88" t="s">
        <v>10286</v>
      </c>
      <c r="B719" s="88" t="s">
        <v>616</v>
      </c>
      <c r="C719" s="89">
        <v>46175</v>
      </c>
      <c r="D719" s="88" t="s">
        <v>15495</v>
      </c>
      <c r="E719" s="89">
        <v>46175</v>
      </c>
      <c r="F719" s="88" t="s">
        <v>15496</v>
      </c>
      <c r="G719" s="88" t="s">
        <v>15497</v>
      </c>
      <c r="H719" s="90">
        <v>1262100</v>
      </c>
      <c r="I719" s="92">
        <v>0</v>
      </c>
      <c r="J719" s="90">
        <v>100968</v>
      </c>
      <c r="K719" s="90">
        <v>1363068</v>
      </c>
      <c r="L719" s="93" t="s">
        <v>11004</v>
      </c>
      <c r="M719" s="94"/>
      <c r="N719" s="93"/>
      <c r="O719" s="67">
        <f>IF(Table1[[#This Row],[Phân loại]]="Tồn đầu kỳ",Table1[[#This Row],[Tổng giá trị]],0)</f>
        <v>0</v>
      </c>
      <c r="P719" s="93">
        <f>IF(Table1[[#This Row],[Số còn phải thu ĐK]]&lt;&gt;0,0,IF(Table1[[#This Row],[Phân loại]]="Bán hàng",Table1[[#This Row],[Tổng giá trị]],-Table1[[#This Row],[Tổng giá trị]]))</f>
        <v>1363068</v>
      </c>
      <c r="Q719" s="67">
        <f t="shared" ref="Q719:Q721" si="546">IF(M719&lt;&gt;"",IF(O719&lt;&gt;0,O719,P719),0)</f>
        <v>0</v>
      </c>
      <c r="R719" s="93">
        <f>Table1[[#This Row],[Số còn phải thu ĐK]]+Table1[[#This Row],[Giá Trị HD sau CK]]-Table1[[#This Row],[Số tiền đã thu]]</f>
        <v>1363068</v>
      </c>
      <c r="S719" s="94">
        <f>IF(Table1[[#This Row],[Ngày hóa đơn]]&lt;&gt;"",Table1[[#This Row],[Ngày hóa đơn]],IF(Table1[[#This Row],[Ngày hạch toán]]&lt;&gt;"",Table1[[#This Row],[Ngày hạch toán]],""))</f>
        <v>46175</v>
      </c>
      <c r="T719" s="95"/>
      <c r="U719" s="94">
        <f>IF(Table1[[#This Row],[Ngày tính CN]]="","",S719+T719)</f>
        <v>46175</v>
      </c>
      <c r="V719" s="67">
        <f ca="1">IF(Table1[[#This Row],[Hạn thanh toán]]="","",IF((U719-NOW())&lt;0,0,(U719-NOW())))</f>
        <v>0</v>
      </c>
      <c r="W719" s="67"/>
      <c r="X719" s="67">
        <f t="shared" ref="X719:X721" ca="1" si="547">IF(OR(U719="",R719=0),"",IF((U719-NOW())&lt;0,-(U719-NOW()),0))</f>
        <v>53.588942824077094</v>
      </c>
      <c r="Y719" s="96" t="str">
        <f t="shared" ref="Y719:Y721" ca="1" si="548">IF(R719=0,"Đã thanh toán",IF(X719="","",IF(X719&lt;=0,"Chưa đến hạn thanh toán",IF(X719&lt;=30,"Nợ quá hạn 30 ngày",IF(X719&lt;=60,"Nợ quá hạn từ 30 ngày đến 60 ngày",IF(X719&lt;=90,"Nợ quá hạn từ 60 ngày đến 90 ngày",IF(X719&lt;=120,"Nợ quá hạn từ 90 ngày đến 120 ngày","Nợ quá hạn hơn 120 ngày có khả năng mất thanh toán")))))))</f>
        <v>Nợ quá hạn từ 30 ngày đến 60 ngày</v>
      </c>
      <c r="Z719" s="97">
        <f t="shared" ref="Z719:Z721" si="549">IF(S719="","",S719)</f>
        <v>46175</v>
      </c>
      <c r="AA719" s="97" t="str">
        <f t="shared" ref="AA719:AA721" si="550">IF(M719="","",M719)</f>
        <v/>
      </c>
      <c r="AB719" s="98"/>
      <c r="AC719" s="96"/>
      <c r="AD719" s="96" t="str">
        <f>VLOOKUP($A719,MA_KH!$A:$V,MA_KH!U$1,0)</f>
        <v>LOTTE</v>
      </c>
      <c r="AE719" s="96" t="str">
        <f>VLOOKUP($A719,MA_KH!$A:$V,MA_KH!V$1,0)</f>
        <v>CÔNG TY CỔ PHẦN TRUNG TÂM THƯƠNG MẠI LOTTE VIỆT NAM</v>
      </c>
      <c r="AF719" s="96" t="str">
        <f>VLOOKUP($A719,MA_KH!$A:$V,MA_KH!H$1,0)</f>
        <v>SG002</v>
      </c>
      <c r="AG719" s="96">
        <f>VALUE(Table1[[#This Row],[Số hóa đơn]])</f>
        <v>38067</v>
      </c>
      <c r="AH719" s="94" t="e">
        <f>_xlfn.XLOOKUP(Table1[[#This Row],[Column1]],CTTT_Lotte!R:R,CTTT_Lotte!O:O)</f>
        <v>#N/A</v>
      </c>
    </row>
    <row r="720" spans="1:34" ht="25.5" customHeight="1" x14ac:dyDescent="0.2">
      <c r="A720" s="88" t="s">
        <v>10286</v>
      </c>
      <c r="B720" s="88" t="s">
        <v>616</v>
      </c>
      <c r="C720" s="89">
        <v>46175</v>
      </c>
      <c r="D720" s="88" t="s">
        <v>15498</v>
      </c>
      <c r="E720" s="89">
        <v>46175</v>
      </c>
      <c r="F720" s="88" t="s">
        <v>15499</v>
      </c>
      <c r="G720" s="88" t="s">
        <v>15500</v>
      </c>
      <c r="H720" s="90">
        <v>631050</v>
      </c>
      <c r="I720" s="92">
        <v>0</v>
      </c>
      <c r="J720" s="90">
        <v>50484</v>
      </c>
      <c r="K720" s="90">
        <v>681534</v>
      </c>
      <c r="L720" s="93" t="s">
        <v>11004</v>
      </c>
      <c r="M720" s="94"/>
      <c r="N720" s="93"/>
      <c r="O720" s="67">
        <f>IF(Table1[[#This Row],[Phân loại]]="Tồn đầu kỳ",Table1[[#This Row],[Tổng giá trị]],0)</f>
        <v>0</v>
      </c>
      <c r="P720" s="93">
        <f>IF(Table1[[#This Row],[Số còn phải thu ĐK]]&lt;&gt;0,0,IF(Table1[[#This Row],[Phân loại]]="Bán hàng",Table1[[#This Row],[Tổng giá trị]],-Table1[[#This Row],[Tổng giá trị]]))</f>
        <v>681534</v>
      </c>
      <c r="Q720" s="67">
        <f t="shared" si="546"/>
        <v>0</v>
      </c>
      <c r="R720" s="93">
        <f>Table1[[#This Row],[Số còn phải thu ĐK]]+Table1[[#This Row],[Giá Trị HD sau CK]]-Table1[[#This Row],[Số tiền đã thu]]</f>
        <v>681534</v>
      </c>
      <c r="S720" s="94">
        <f>IF(Table1[[#This Row],[Ngày hóa đơn]]&lt;&gt;"",Table1[[#This Row],[Ngày hóa đơn]],IF(Table1[[#This Row],[Ngày hạch toán]]&lt;&gt;"",Table1[[#This Row],[Ngày hạch toán]],""))</f>
        <v>46175</v>
      </c>
      <c r="T720" s="95"/>
      <c r="U720" s="94">
        <f>IF(Table1[[#This Row],[Ngày tính CN]]="","",S720+T720)</f>
        <v>46175</v>
      </c>
      <c r="V720" s="67">
        <f ca="1">IF(Table1[[#This Row],[Hạn thanh toán]]="","",IF((U720-NOW())&lt;0,0,(U720-NOW())))</f>
        <v>0</v>
      </c>
      <c r="W720" s="67"/>
      <c r="X720" s="67">
        <f t="shared" ca="1" si="547"/>
        <v>53.588942824077094</v>
      </c>
      <c r="Y720" s="96" t="str">
        <f t="shared" ca="1" si="548"/>
        <v>Nợ quá hạn từ 30 ngày đến 60 ngày</v>
      </c>
      <c r="Z720" s="97">
        <f t="shared" si="549"/>
        <v>46175</v>
      </c>
      <c r="AA720" s="97" t="str">
        <f t="shared" si="550"/>
        <v/>
      </c>
      <c r="AB720" s="98"/>
      <c r="AC720" s="96"/>
      <c r="AD720" s="96" t="str">
        <f>VLOOKUP($A720,MA_KH!$A:$V,MA_KH!U$1,0)</f>
        <v>LOTTE</v>
      </c>
      <c r="AE720" s="96" t="str">
        <f>VLOOKUP($A720,MA_KH!$A:$V,MA_KH!V$1,0)</f>
        <v>CÔNG TY CỔ PHẦN TRUNG TÂM THƯƠNG MẠI LOTTE VIỆT NAM</v>
      </c>
      <c r="AF720" s="96" t="str">
        <f>VLOOKUP($A720,MA_KH!$A:$V,MA_KH!H$1,0)</f>
        <v>SG002</v>
      </c>
      <c r="AG720" s="96">
        <f>VALUE(Table1[[#This Row],[Số hóa đơn]])</f>
        <v>38068</v>
      </c>
      <c r="AH720" s="94" t="e">
        <f>_xlfn.XLOOKUP(Table1[[#This Row],[Column1]],CTTT_Lotte!R:R,CTTT_Lotte!O:O)</f>
        <v>#N/A</v>
      </c>
    </row>
    <row r="721" spans="1:34" ht="25.5" customHeight="1" x14ac:dyDescent="0.2">
      <c r="A721" s="65" t="s">
        <v>10286</v>
      </c>
      <c r="B721" s="65" t="s">
        <v>616</v>
      </c>
      <c r="C721" s="66">
        <v>46175</v>
      </c>
      <c r="D721" s="65" t="s">
        <v>15501</v>
      </c>
      <c r="E721" s="66">
        <v>46175</v>
      </c>
      <c r="F721" s="65" t="s">
        <v>15502</v>
      </c>
      <c r="G721" s="65" t="s">
        <v>15503</v>
      </c>
      <c r="H721" s="91">
        <v>982790</v>
      </c>
      <c r="I721" s="92">
        <v>0</v>
      </c>
      <c r="J721" s="91">
        <v>78623</v>
      </c>
      <c r="K721" s="91">
        <v>1061413</v>
      </c>
      <c r="L721" s="93" t="s">
        <v>11004</v>
      </c>
      <c r="M721" s="94"/>
      <c r="N721" s="93"/>
      <c r="O721" s="67">
        <f>IF(Table1[[#This Row],[Phân loại]]="Tồn đầu kỳ",Table1[[#This Row],[Tổng giá trị]],0)</f>
        <v>0</v>
      </c>
      <c r="P721" s="93">
        <f>IF(Table1[[#This Row],[Số còn phải thu ĐK]]&lt;&gt;0,0,IF(Table1[[#This Row],[Phân loại]]="Bán hàng",Table1[[#This Row],[Tổng giá trị]],-Table1[[#This Row],[Tổng giá trị]]))</f>
        <v>1061413</v>
      </c>
      <c r="Q721" s="67">
        <f t="shared" si="546"/>
        <v>0</v>
      </c>
      <c r="R721" s="93">
        <f>Table1[[#This Row],[Số còn phải thu ĐK]]+Table1[[#This Row],[Giá Trị HD sau CK]]-Table1[[#This Row],[Số tiền đã thu]]</f>
        <v>1061413</v>
      </c>
      <c r="S721" s="94">
        <f>IF(Table1[[#This Row],[Ngày hóa đơn]]&lt;&gt;"",Table1[[#This Row],[Ngày hóa đơn]],IF(Table1[[#This Row],[Ngày hạch toán]]&lt;&gt;"",Table1[[#This Row],[Ngày hạch toán]],""))</f>
        <v>46175</v>
      </c>
      <c r="T721" s="95"/>
      <c r="U721" s="94">
        <f>IF(Table1[[#This Row],[Ngày tính CN]]="","",S721+T721)</f>
        <v>46175</v>
      </c>
      <c r="V721" s="67">
        <f ca="1">IF(Table1[[#This Row],[Hạn thanh toán]]="","",IF((U721-NOW())&lt;0,0,(U721-NOW())))</f>
        <v>0</v>
      </c>
      <c r="W721" s="67"/>
      <c r="X721" s="67">
        <f t="shared" ca="1" si="547"/>
        <v>53.588942824077094</v>
      </c>
      <c r="Y721" s="96" t="str">
        <f t="shared" ca="1" si="548"/>
        <v>Nợ quá hạn từ 30 ngày đến 60 ngày</v>
      </c>
      <c r="Z721" s="97">
        <f t="shared" si="549"/>
        <v>46175</v>
      </c>
      <c r="AA721" s="97" t="str">
        <f t="shared" si="550"/>
        <v/>
      </c>
      <c r="AB721" s="98"/>
      <c r="AC721" s="96"/>
      <c r="AD721" s="96" t="str">
        <f>VLOOKUP($A721,MA_KH!$A:$V,MA_KH!U$1,0)</f>
        <v>LOTTE</v>
      </c>
      <c r="AE721" s="96" t="str">
        <f>VLOOKUP($A721,MA_KH!$A:$V,MA_KH!V$1,0)</f>
        <v>CÔNG TY CỔ PHẦN TRUNG TÂM THƯƠNG MẠI LOTTE VIỆT NAM</v>
      </c>
      <c r="AF721" s="96" t="str">
        <f>VLOOKUP($A721,MA_KH!$A:$V,MA_KH!H$1,0)</f>
        <v>SG002</v>
      </c>
      <c r="AG721" s="96">
        <f>VALUE(Table1[[#This Row],[Số hóa đơn]])</f>
        <v>38069</v>
      </c>
      <c r="AH721" s="94" t="e">
        <f>_xlfn.XLOOKUP(Table1[[#This Row],[Column1]],CTTT_Lotte!R:R,CTTT_Lotte!O:O)</f>
        <v>#N/A</v>
      </c>
    </row>
    <row r="722" spans="1:34" ht="25.5" customHeight="1" x14ac:dyDescent="0.2">
      <c r="A722" s="88" t="s">
        <v>10293</v>
      </c>
      <c r="B722" s="88" t="s">
        <v>621</v>
      </c>
      <c r="C722" s="89">
        <v>46176</v>
      </c>
      <c r="D722" s="88" t="s">
        <v>15504</v>
      </c>
      <c r="E722" s="89">
        <v>46176</v>
      </c>
      <c r="F722" s="88" t="s">
        <v>15505</v>
      </c>
      <c r="G722" s="88" t="s">
        <v>15506</v>
      </c>
      <c r="H722" s="90">
        <v>1262100</v>
      </c>
      <c r="I722" s="92">
        <v>0</v>
      </c>
      <c r="J722" s="90">
        <v>100968</v>
      </c>
      <c r="K722" s="90">
        <v>1363068</v>
      </c>
      <c r="L722" s="93" t="s">
        <v>11004</v>
      </c>
      <c r="M722" s="94"/>
      <c r="N722" s="93"/>
      <c r="O722" s="67">
        <f>IF(Table1[[#This Row],[Phân loại]]="Tồn đầu kỳ",Table1[[#This Row],[Tổng giá trị]],0)</f>
        <v>0</v>
      </c>
      <c r="P722" s="93">
        <f>IF(Table1[[#This Row],[Số còn phải thu ĐK]]&lt;&gt;0,0,IF(Table1[[#This Row],[Phân loại]]="Bán hàng",Table1[[#This Row],[Tổng giá trị]],-Table1[[#This Row],[Tổng giá trị]]))</f>
        <v>1363068</v>
      </c>
      <c r="Q722" s="67">
        <f t="shared" ref="Q722:Q723" si="551">IF(M722&lt;&gt;"",IF(O722&lt;&gt;0,O722,P722),0)</f>
        <v>0</v>
      </c>
      <c r="R722" s="93">
        <f>Table1[[#This Row],[Số còn phải thu ĐK]]+Table1[[#This Row],[Giá Trị HD sau CK]]-Table1[[#This Row],[Số tiền đã thu]]</f>
        <v>1363068</v>
      </c>
      <c r="S722" s="94">
        <f>IF(Table1[[#This Row],[Ngày hóa đơn]]&lt;&gt;"",Table1[[#This Row],[Ngày hóa đơn]],IF(Table1[[#This Row],[Ngày hạch toán]]&lt;&gt;"",Table1[[#This Row],[Ngày hạch toán]],""))</f>
        <v>46176</v>
      </c>
      <c r="T722" s="95"/>
      <c r="U722" s="94">
        <f>IF(Table1[[#This Row],[Ngày tính CN]]="","",S722+T722)</f>
        <v>46176</v>
      </c>
      <c r="V722" s="67">
        <f ca="1">IF(Table1[[#This Row],[Hạn thanh toán]]="","",IF((U722-NOW())&lt;0,0,(U722-NOW())))</f>
        <v>0</v>
      </c>
      <c r="W722" s="67"/>
      <c r="X722" s="67">
        <f t="shared" ref="X722:X723" ca="1" si="552">IF(OR(U722="",R722=0),"",IF((U722-NOW())&lt;0,-(U722-NOW()),0))</f>
        <v>52.588942824077094</v>
      </c>
      <c r="Y722" s="96" t="str">
        <f t="shared" ref="Y722:Y723" ca="1" si="553">IF(R722=0,"Đã thanh toán",IF(X722="","",IF(X722&lt;=0,"Chưa đến hạn thanh toán",IF(X722&lt;=30,"Nợ quá hạn 30 ngày",IF(X722&lt;=60,"Nợ quá hạn từ 30 ngày đến 60 ngày",IF(X722&lt;=90,"Nợ quá hạn từ 60 ngày đến 90 ngày",IF(X722&lt;=120,"Nợ quá hạn từ 90 ngày đến 120 ngày","Nợ quá hạn hơn 120 ngày có khả năng mất thanh toán")))))))</f>
        <v>Nợ quá hạn từ 30 ngày đến 60 ngày</v>
      </c>
      <c r="Z722" s="97">
        <f t="shared" ref="Z722:Z723" si="554">IF(S722="","",S722)</f>
        <v>46176</v>
      </c>
      <c r="AA722" s="97" t="str">
        <f t="shared" ref="AA722:AA723" si="555">IF(M722="","",M722)</f>
        <v/>
      </c>
      <c r="AB722" s="98"/>
      <c r="AC722" s="96"/>
      <c r="AD722" s="96" t="str">
        <f>VLOOKUP($A722,MA_KH!$A:$V,MA_KH!U$1,0)</f>
        <v>LOTTE</v>
      </c>
      <c r="AE722" s="96" t="str">
        <f>VLOOKUP($A722,MA_KH!$A:$V,MA_KH!V$1,0)</f>
        <v>CÔNG TY CỔ PHẦN TRUNG TÂM THƯƠNG MẠI LOTTE VIỆT NAM</v>
      </c>
      <c r="AF722" s="96" t="str">
        <f>VLOOKUP($A722,MA_KH!$A:$V,MA_KH!H$1,0)</f>
        <v>SG009</v>
      </c>
      <c r="AG722" s="96">
        <f>VALUE(Table1[[#This Row],[Số hóa đơn]])</f>
        <v>38140</v>
      </c>
      <c r="AH722" s="94" t="e">
        <f>_xlfn.XLOOKUP(Table1[[#This Row],[Column1]],CTTT_Lotte!R:R,CTTT_Lotte!O:O)</f>
        <v>#N/A</v>
      </c>
    </row>
    <row r="723" spans="1:34" ht="25.5" customHeight="1" x14ac:dyDescent="0.2">
      <c r="A723" s="65" t="s">
        <v>10293</v>
      </c>
      <c r="B723" s="65" t="s">
        <v>621</v>
      </c>
      <c r="C723" s="66">
        <v>46176</v>
      </c>
      <c r="D723" s="65" t="s">
        <v>15507</v>
      </c>
      <c r="E723" s="66">
        <v>46176</v>
      </c>
      <c r="F723" s="65" t="s">
        <v>15508</v>
      </c>
      <c r="G723" s="65" t="s">
        <v>15509</v>
      </c>
      <c r="H723" s="91">
        <v>1262100</v>
      </c>
      <c r="I723" s="92">
        <v>0</v>
      </c>
      <c r="J723" s="91">
        <v>100968</v>
      </c>
      <c r="K723" s="91">
        <v>1363068</v>
      </c>
      <c r="L723" s="93" t="s">
        <v>11004</v>
      </c>
      <c r="M723" s="94"/>
      <c r="N723" s="93"/>
      <c r="O723" s="67">
        <f>IF(Table1[[#This Row],[Phân loại]]="Tồn đầu kỳ",Table1[[#This Row],[Tổng giá trị]],0)</f>
        <v>0</v>
      </c>
      <c r="P723" s="93">
        <f>IF(Table1[[#This Row],[Số còn phải thu ĐK]]&lt;&gt;0,0,IF(Table1[[#This Row],[Phân loại]]="Bán hàng",Table1[[#This Row],[Tổng giá trị]],-Table1[[#This Row],[Tổng giá trị]]))</f>
        <v>1363068</v>
      </c>
      <c r="Q723" s="67">
        <f t="shared" si="551"/>
        <v>0</v>
      </c>
      <c r="R723" s="93">
        <f>Table1[[#This Row],[Số còn phải thu ĐK]]+Table1[[#This Row],[Giá Trị HD sau CK]]-Table1[[#This Row],[Số tiền đã thu]]</f>
        <v>1363068</v>
      </c>
      <c r="S723" s="94">
        <f>IF(Table1[[#This Row],[Ngày hóa đơn]]&lt;&gt;"",Table1[[#This Row],[Ngày hóa đơn]],IF(Table1[[#This Row],[Ngày hạch toán]]&lt;&gt;"",Table1[[#This Row],[Ngày hạch toán]],""))</f>
        <v>46176</v>
      </c>
      <c r="T723" s="95"/>
      <c r="U723" s="94">
        <f>IF(Table1[[#This Row],[Ngày tính CN]]="","",S723+T723)</f>
        <v>46176</v>
      </c>
      <c r="V723" s="67">
        <f ca="1">IF(Table1[[#This Row],[Hạn thanh toán]]="","",IF((U723-NOW())&lt;0,0,(U723-NOW())))</f>
        <v>0</v>
      </c>
      <c r="W723" s="67"/>
      <c r="X723" s="67">
        <f t="shared" ca="1" si="552"/>
        <v>52.588942824077094</v>
      </c>
      <c r="Y723" s="96" t="str">
        <f t="shared" ca="1" si="553"/>
        <v>Nợ quá hạn từ 30 ngày đến 60 ngày</v>
      </c>
      <c r="Z723" s="97">
        <f t="shared" si="554"/>
        <v>46176</v>
      </c>
      <c r="AA723" s="97" t="str">
        <f t="shared" si="555"/>
        <v/>
      </c>
      <c r="AB723" s="98"/>
      <c r="AC723" s="96"/>
      <c r="AD723" s="96" t="str">
        <f>VLOOKUP($A723,MA_KH!$A:$V,MA_KH!U$1,0)</f>
        <v>LOTTE</v>
      </c>
      <c r="AE723" s="96" t="str">
        <f>VLOOKUP($A723,MA_KH!$A:$V,MA_KH!V$1,0)</f>
        <v>CÔNG TY CỔ PHẦN TRUNG TÂM THƯƠNG MẠI LOTTE VIỆT NAM</v>
      </c>
      <c r="AF723" s="96" t="str">
        <f>VLOOKUP($A723,MA_KH!$A:$V,MA_KH!H$1,0)</f>
        <v>SG009</v>
      </c>
      <c r="AG723" s="96">
        <f>VALUE(Table1[[#This Row],[Số hóa đơn]])</f>
        <v>38141</v>
      </c>
      <c r="AH723" s="94" t="e">
        <f>_xlfn.XLOOKUP(Table1[[#This Row],[Column1]],CTTT_Lotte!R:R,CTTT_Lotte!O:O)</f>
        <v>#N/A</v>
      </c>
    </row>
    <row r="724" spans="1:34" ht="25.5" customHeight="1" x14ac:dyDescent="0.2">
      <c r="A724" s="88" t="s">
        <v>10289</v>
      </c>
      <c r="B724" s="88" t="s">
        <v>752</v>
      </c>
      <c r="C724" s="89">
        <v>46177</v>
      </c>
      <c r="D724" s="88" t="s">
        <v>15510</v>
      </c>
      <c r="E724" s="89">
        <v>46176</v>
      </c>
      <c r="F724" s="88" t="s">
        <v>15511</v>
      </c>
      <c r="G724" s="88" t="s">
        <v>15512</v>
      </c>
      <c r="H724" s="90">
        <v>982790</v>
      </c>
      <c r="I724" s="92">
        <v>0</v>
      </c>
      <c r="J724" s="90">
        <v>78623</v>
      </c>
      <c r="K724" s="90">
        <v>1061413</v>
      </c>
      <c r="L724" s="93" t="s">
        <v>11004</v>
      </c>
      <c r="M724" s="94"/>
      <c r="N724" s="93"/>
      <c r="O724" s="67">
        <f>IF(Table1[[#This Row],[Phân loại]]="Tồn đầu kỳ",Table1[[#This Row],[Tổng giá trị]],0)</f>
        <v>0</v>
      </c>
      <c r="P724" s="93">
        <f>IF(Table1[[#This Row],[Số còn phải thu ĐK]]&lt;&gt;0,0,IF(Table1[[#This Row],[Phân loại]]="Bán hàng",Table1[[#This Row],[Tổng giá trị]],-Table1[[#This Row],[Tổng giá trị]]))</f>
        <v>1061413</v>
      </c>
      <c r="Q724" s="67">
        <f t="shared" ref="Q724:Q725" si="556">IF(M724&lt;&gt;"",IF(O724&lt;&gt;0,O724,P724),0)</f>
        <v>0</v>
      </c>
      <c r="R724" s="93">
        <f>Table1[[#This Row],[Số còn phải thu ĐK]]+Table1[[#This Row],[Giá Trị HD sau CK]]-Table1[[#This Row],[Số tiền đã thu]]</f>
        <v>1061413</v>
      </c>
      <c r="S724" s="94">
        <f>IF(Table1[[#This Row],[Ngày hóa đơn]]&lt;&gt;"",Table1[[#This Row],[Ngày hóa đơn]],IF(Table1[[#This Row],[Ngày hạch toán]]&lt;&gt;"",Table1[[#This Row],[Ngày hạch toán]],""))</f>
        <v>46176</v>
      </c>
      <c r="T724" s="95"/>
      <c r="U724" s="94">
        <f>IF(Table1[[#This Row],[Ngày tính CN]]="","",S724+T724)</f>
        <v>46176</v>
      </c>
      <c r="V724" s="67">
        <f ca="1">IF(Table1[[#This Row],[Hạn thanh toán]]="","",IF((U724-NOW())&lt;0,0,(U724-NOW())))</f>
        <v>0</v>
      </c>
      <c r="W724" s="67"/>
      <c r="X724" s="67">
        <f t="shared" ref="X724:X725" ca="1" si="557">IF(OR(U724="",R724=0),"",IF((U724-NOW())&lt;0,-(U724-NOW()),0))</f>
        <v>52.588942939815752</v>
      </c>
      <c r="Y724" s="96" t="str">
        <f t="shared" ref="Y724:Y725" ca="1" si="558">IF(R724=0,"Đã thanh toán",IF(X724="","",IF(X724&lt;=0,"Chưa đến hạn thanh toán",IF(X724&lt;=30,"Nợ quá hạn 30 ngày",IF(X724&lt;=60,"Nợ quá hạn từ 30 ngày đến 60 ngày",IF(X724&lt;=90,"Nợ quá hạn từ 60 ngày đến 90 ngày",IF(X724&lt;=120,"Nợ quá hạn từ 90 ngày đến 120 ngày","Nợ quá hạn hơn 120 ngày có khả năng mất thanh toán")))))))</f>
        <v>Nợ quá hạn từ 30 ngày đến 60 ngày</v>
      </c>
      <c r="Z724" s="97">
        <f t="shared" ref="Z724:Z725" si="559">IF(S724="","",S724)</f>
        <v>46176</v>
      </c>
      <c r="AA724" s="97" t="str">
        <f t="shared" ref="AA724:AA725" si="560">IF(M724="","",M724)</f>
        <v/>
      </c>
      <c r="AB724" s="98"/>
      <c r="AC724" s="96"/>
      <c r="AD724" s="96" t="str">
        <f>VLOOKUP($A724,MA_KH!$A:$V,MA_KH!U$1,0)</f>
        <v>LOTTE</v>
      </c>
      <c r="AE724" s="96" t="str">
        <f>VLOOKUP($A724,MA_KH!$A:$V,MA_KH!V$1,0)</f>
        <v>CÔNG TY CỔ PHẦN TRUNG TÂM THƯƠNG MẠI LOTTE VIỆT NAM</v>
      </c>
      <c r="AF724" s="96" t="str">
        <f>VLOOKUP($A724,MA_KH!$A:$V,MA_KH!H$1,0)</f>
        <v>SG011</v>
      </c>
      <c r="AG724" s="96">
        <f>VALUE(Table1[[#This Row],[Số hóa đơn]])</f>
        <v>39006</v>
      </c>
      <c r="AH724" s="94" t="e">
        <f>_xlfn.XLOOKUP(Table1[[#This Row],[Column1]],CTTT_Lotte!R:R,CTTT_Lotte!O:O)</f>
        <v>#N/A</v>
      </c>
    </row>
    <row r="725" spans="1:34" ht="25.5" customHeight="1" x14ac:dyDescent="0.2">
      <c r="A725" s="65" t="s">
        <v>10288</v>
      </c>
      <c r="B725" s="65" t="s">
        <v>683</v>
      </c>
      <c r="C725" s="66">
        <v>46177</v>
      </c>
      <c r="D725" s="65" t="s">
        <v>15513</v>
      </c>
      <c r="E725" s="66">
        <v>46176</v>
      </c>
      <c r="F725" s="65" t="s">
        <v>15514</v>
      </c>
      <c r="G725" s="65" t="s">
        <v>15515</v>
      </c>
      <c r="H725" s="91">
        <v>1029345</v>
      </c>
      <c r="I725" s="92">
        <v>0</v>
      </c>
      <c r="J725" s="91">
        <v>82348</v>
      </c>
      <c r="K725" s="91">
        <v>1111693</v>
      </c>
      <c r="L725" s="93" t="s">
        <v>11004</v>
      </c>
      <c r="M725" s="94"/>
      <c r="N725" s="93"/>
      <c r="O725" s="67">
        <f>IF(Table1[[#This Row],[Phân loại]]="Tồn đầu kỳ",Table1[[#This Row],[Tổng giá trị]],0)</f>
        <v>0</v>
      </c>
      <c r="P725" s="93">
        <f>IF(Table1[[#This Row],[Số còn phải thu ĐK]]&lt;&gt;0,0,IF(Table1[[#This Row],[Phân loại]]="Bán hàng",Table1[[#This Row],[Tổng giá trị]],-Table1[[#This Row],[Tổng giá trị]]))</f>
        <v>1111693</v>
      </c>
      <c r="Q725" s="67">
        <f t="shared" si="556"/>
        <v>0</v>
      </c>
      <c r="R725" s="93">
        <f>Table1[[#This Row],[Số còn phải thu ĐK]]+Table1[[#This Row],[Giá Trị HD sau CK]]-Table1[[#This Row],[Số tiền đã thu]]</f>
        <v>1111693</v>
      </c>
      <c r="S725" s="94">
        <f>IF(Table1[[#This Row],[Ngày hóa đơn]]&lt;&gt;"",Table1[[#This Row],[Ngày hóa đơn]],IF(Table1[[#This Row],[Ngày hạch toán]]&lt;&gt;"",Table1[[#This Row],[Ngày hạch toán]],""))</f>
        <v>46176</v>
      </c>
      <c r="T725" s="95"/>
      <c r="U725" s="94">
        <f>IF(Table1[[#This Row],[Ngày tính CN]]="","",S725+T725)</f>
        <v>46176</v>
      </c>
      <c r="V725" s="67">
        <f ca="1">IF(Table1[[#This Row],[Hạn thanh toán]]="","",IF((U725-NOW())&lt;0,0,(U725-NOW())))</f>
        <v>0</v>
      </c>
      <c r="W725" s="67"/>
      <c r="X725" s="67">
        <f t="shared" ca="1" si="557"/>
        <v>52.588942824077094</v>
      </c>
      <c r="Y725" s="96" t="str">
        <f t="shared" ca="1" si="558"/>
        <v>Nợ quá hạn từ 30 ngày đến 60 ngày</v>
      </c>
      <c r="Z725" s="97">
        <f t="shared" si="559"/>
        <v>46176</v>
      </c>
      <c r="AA725" s="97" t="str">
        <f t="shared" si="560"/>
        <v/>
      </c>
      <c r="AB725" s="98"/>
      <c r="AC725" s="96"/>
      <c r="AD725" s="96" t="str">
        <f>VLOOKUP($A725,MA_KH!$A:$V,MA_KH!U$1,0)</f>
        <v>LOTTE</v>
      </c>
      <c r="AE725" s="96" t="str">
        <f>VLOOKUP($A725,MA_KH!$A:$V,MA_KH!V$1,0)</f>
        <v>CÔNG TY CỔ PHẦN TRUNG TÂM THƯƠNG MẠI LOTTE VIỆT NAM</v>
      </c>
      <c r="AF725" s="96" t="str">
        <f>VLOOKUP($A725,MA_KH!$A:$V,MA_KH!H$1,0)</f>
        <v>SG011</v>
      </c>
      <c r="AG725" s="96">
        <f>VALUE(Table1[[#This Row],[Số hóa đơn]])</f>
        <v>39007</v>
      </c>
      <c r="AH725" s="94" t="e">
        <f>_xlfn.XLOOKUP(Table1[[#This Row],[Column1]],CTTT_Lotte!R:R,CTTT_Lotte!O:O)</f>
        <v>#N/A</v>
      </c>
    </row>
    <row r="726" spans="1:34" ht="25.5" customHeight="1" x14ac:dyDescent="0.2">
      <c r="A726" s="65" t="s">
        <v>10294</v>
      </c>
      <c r="B726" s="65" t="s">
        <v>481</v>
      </c>
      <c r="C726" s="66">
        <v>46178</v>
      </c>
      <c r="D726" s="65" t="s">
        <v>15516</v>
      </c>
      <c r="E726" s="66">
        <v>46178</v>
      </c>
      <c r="F726" s="65" t="s">
        <v>15517</v>
      </c>
      <c r="G726" s="65" t="s">
        <v>15518</v>
      </c>
      <c r="H726" s="91">
        <v>495595</v>
      </c>
      <c r="I726" s="92">
        <v>0</v>
      </c>
      <c r="J726" s="91">
        <v>39648</v>
      </c>
      <c r="K726" s="91">
        <v>535243</v>
      </c>
      <c r="L726" s="93" t="s">
        <v>11004</v>
      </c>
      <c r="M726" s="94"/>
      <c r="N726" s="93"/>
      <c r="O726" s="67">
        <f>IF(Table1[[#This Row],[Phân loại]]="Tồn đầu kỳ",Table1[[#This Row],[Tổng giá trị]],0)</f>
        <v>0</v>
      </c>
      <c r="P726" s="93">
        <f>IF(Table1[[#This Row],[Số còn phải thu ĐK]]&lt;&gt;0,0,IF(Table1[[#This Row],[Phân loại]]="Bán hàng",Table1[[#This Row],[Tổng giá trị]],-Table1[[#This Row],[Tổng giá trị]]))</f>
        <v>535243</v>
      </c>
      <c r="Q726" s="67">
        <f t="shared" ref="Q726:Q728" si="561">IF(M726&lt;&gt;"",IF(O726&lt;&gt;0,O726,P726),0)</f>
        <v>0</v>
      </c>
      <c r="R726" s="93">
        <f>Table1[[#This Row],[Số còn phải thu ĐK]]+Table1[[#This Row],[Giá Trị HD sau CK]]-Table1[[#This Row],[Số tiền đã thu]]</f>
        <v>535243</v>
      </c>
      <c r="S726" s="94">
        <f>IF(Table1[[#This Row],[Ngày hóa đơn]]&lt;&gt;"",Table1[[#This Row],[Ngày hóa đơn]],IF(Table1[[#This Row],[Ngày hạch toán]]&lt;&gt;"",Table1[[#This Row],[Ngày hạch toán]],""))</f>
        <v>46178</v>
      </c>
      <c r="T726" s="95"/>
      <c r="U726" s="94">
        <f>IF(Table1[[#This Row],[Ngày tính CN]]="","",S726+T726)</f>
        <v>46178</v>
      </c>
      <c r="V726" s="67">
        <f ca="1">IF(Table1[[#This Row],[Hạn thanh toán]]="","",IF((U726-NOW())&lt;0,0,(U726-NOW())))</f>
        <v>0</v>
      </c>
      <c r="W726" s="67"/>
      <c r="X726" s="67">
        <f t="shared" ref="X726:X728" ca="1" si="562">IF(OR(U726="",R726=0),"",IF((U726-NOW())&lt;0,-(U726-NOW()),0))</f>
        <v>50.588942824077094</v>
      </c>
      <c r="Y726" s="96" t="str">
        <f t="shared" ref="Y726:Y728" ca="1" si="563">IF(R726=0,"Đã thanh toán",IF(X726="","",IF(X726&lt;=0,"Chưa đến hạn thanh toán",IF(X726&lt;=30,"Nợ quá hạn 30 ngày",IF(X726&lt;=60,"Nợ quá hạn từ 30 ngày đến 60 ngày",IF(X726&lt;=90,"Nợ quá hạn từ 60 ngày đến 90 ngày",IF(X726&lt;=120,"Nợ quá hạn từ 90 ngày đến 120 ngày","Nợ quá hạn hơn 120 ngày có khả năng mất thanh toán")))))))</f>
        <v>Nợ quá hạn từ 30 ngày đến 60 ngày</v>
      </c>
      <c r="Z726" s="97">
        <f t="shared" ref="Z726:Z728" si="564">IF(S726="","",S726)</f>
        <v>46178</v>
      </c>
      <c r="AA726" s="97" t="str">
        <f t="shared" ref="AA726:AA728" si="565">IF(M726="","",M726)</f>
        <v/>
      </c>
      <c r="AB726" s="98"/>
      <c r="AC726" s="96"/>
      <c r="AD726" s="96" t="str">
        <f>VLOOKUP($A726,MA_KH!$A:$V,MA_KH!U$1,0)</f>
        <v>LOTTE</v>
      </c>
      <c r="AE726" s="96" t="str">
        <f>VLOOKUP($A726,MA_KH!$A:$V,MA_KH!V$1,0)</f>
        <v>CÔNG TY CỔ PHẦN TRUNG TÂM THƯƠNG MẠI LOTTE VIỆT NAM</v>
      </c>
      <c r="AF726" s="96" t="str">
        <f>VLOOKUP($A726,MA_KH!$A:$V,MA_KH!H$1,0)</f>
        <v>SG039</v>
      </c>
      <c r="AG726" s="96">
        <f>VALUE(Table1[[#This Row],[Số hóa đơn]])</f>
        <v>39479</v>
      </c>
      <c r="AH726" s="94" t="e">
        <f>_xlfn.XLOOKUP(Table1[[#This Row],[Column1]],CTTT_Lotte!R:R,CTTT_Lotte!O:O)</f>
        <v>#N/A</v>
      </c>
    </row>
    <row r="727" spans="1:34" ht="25.5" customHeight="1" x14ac:dyDescent="0.2">
      <c r="A727" s="65" t="s">
        <v>10291</v>
      </c>
      <c r="B727" s="65" t="s">
        <v>511</v>
      </c>
      <c r="C727" s="66">
        <v>46178</v>
      </c>
      <c r="D727" s="65" t="s">
        <v>15519</v>
      </c>
      <c r="E727" s="66">
        <v>46178</v>
      </c>
      <c r="F727" s="65" t="s">
        <v>15520</v>
      </c>
      <c r="G727" s="65" t="s">
        <v>15521</v>
      </c>
      <c r="H727" s="91">
        <v>1262100</v>
      </c>
      <c r="I727" s="92">
        <v>0</v>
      </c>
      <c r="J727" s="91">
        <v>100968</v>
      </c>
      <c r="K727" s="91">
        <v>1363068</v>
      </c>
      <c r="L727" s="93" t="s">
        <v>11004</v>
      </c>
      <c r="M727" s="94"/>
      <c r="N727" s="93"/>
      <c r="O727" s="67">
        <f>IF(Table1[[#This Row],[Phân loại]]="Tồn đầu kỳ",Table1[[#This Row],[Tổng giá trị]],0)</f>
        <v>0</v>
      </c>
      <c r="P727" s="93">
        <f>IF(Table1[[#This Row],[Số còn phải thu ĐK]]&lt;&gt;0,0,IF(Table1[[#This Row],[Phân loại]]="Bán hàng",Table1[[#This Row],[Tổng giá trị]],-Table1[[#This Row],[Tổng giá trị]]))</f>
        <v>1363068</v>
      </c>
      <c r="Q727" s="67">
        <f t="shared" si="561"/>
        <v>0</v>
      </c>
      <c r="R727" s="93">
        <f>Table1[[#This Row],[Số còn phải thu ĐK]]+Table1[[#This Row],[Giá Trị HD sau CK]]-Table1[[#This Row],[Số tiền đã thu]]</f>
        <v>1363068</v>
      </c>
      <c r="S727" s="94">
        <f>IF(Table1[[#This Row],[Ngày hóa đơn]]&lt;&gt;"",Table1[[#This Row],[Ngày hóa đơn]],IF(Table1[[#This Row],[Ngày hạch toán]]&lt;&gt;"",Table1[[#This Row],[Ngày hạch toán]],""))</f>
        <v>46178</v>
      </c>
      <c r="T727" s="95"/>
      <c r="U727" s="94">
        <f>IF(Table1[[#This Row],[Ngày tính CN]]="","",S727+T727)</f>
        <v>46178</v>
      </c>
      <c r="V727" s="67">
        <f ca="1">IF(Table1[[#This Row],[Hạn thanh toán]]="","",IF((U727-NOW())&lt;0,0,(U727-NOW())))</f>
        <v>0</v>
      </c>
      <c r="W727" s="67"/>
      <c r="X727" s="67">
        <f t="shared" ca="1" si="562"/>
        <v>50.588942824077094</v>
      </c>
      <c r="Y727" s="96" t="str">
        <f t="shared" ca="1" si="563"/>
        <v>Nợ quá hạn từ 30 ngày đến 60 ngày</v>
      </c>
      <c r="Z727" s="97">
        <f t="shared" si="564"/>
        <v>46178</v>
      </c>
      <c r="AA727" s="97" t="str">
        <f t="shared" si="565"/>
        <v/>
      </c>
      <c r="AB727" s="98"/>
      <c r="AC727" s="96"/>
      <c r="AD727" s="96" t="str">
        <f>VLOOKUP($A727,MA_KH!$A:$V,MA_KH!U$1,0)</f>
        <v>LOTTE</v>
      </c>
      <c r="AE727" s="96" t="str">
        <f>VLOOKUP($A727,MA_KH!$A:$V,MA_KH!V$1,0)</f>
        <v>CÔNG TY CỔ PHẦN TRUNG TÂM THƯƠNG MẠI LOTTE VIỆT NAM</v>
      </c>
      <c r="AF727" s="96" t="str">
        <f>VLOOKUP($A727,MA_KH!$A:$V,MA_KH!H$1,0)</f>
        <v>SG023</v>
      </c>
      <c r="AG727" s="96">
        <f>VALUE(Table1[[#This Row],[Số hóa đơn]])</f>
        <v>39489</v>
      </c>
      <c r="AH727" s="94" t="e">
        <f>_xlfn.XLOOKUP(Table1[[#This Row],[Column1]],CTTT_Lotte!R:R,CTTT_Lotte!O:O)</f>
        <v>#N/A</v>
      </c>
    </row>
    <row r="728" spans="1:34" ht="25.5" customHeight="1" x14ac:dyDescent="0.2">
      <c r="A728" s="65" t="s">
        <v>10297</v>
      </c>
      <c r="B728" s="65" t="s">
        <v>439</v>
      </c>
      <c r="C728" s="66">
        <v>46178</v>
      </c>
      <c r="D728" s="65" t="s">
        <v>15522</v>
      </c>
      <c r="E728" s="66">
        <v>46178</v>
      </c>
      <c r="F728" s="65" t="s">
        <v>15523</v>
      </c>
      <c r="G728" s="65" t="s">
        <v>15524</v>
      </c>
      <c r="H728" s="91">
        <v>2338795</v>
      </c>
      <c r="I728" s="92">
        <v>0</v>
      </c>
      <c r="J728" s="91">
        <v>187104</v>
      </c>
      <c r="K728" s="91">
        <v>2525899</v>
      </c>
      <c r="L728" s="93" t="s">
        <v>11004</v>
      </c>
      <c r="M728" s="94"/>
      <c r="N728" s="93"/>
      <c r="O728" s="67">
        <f>IF(Table1[[#This Row],[Phân loại]]="Tồn đầu kỳ",Table1[[#This Row],[Tổng giá trị]],0)</f>
        <v>0</v>
      </c>
      <c r="P728" s="93">
        <f>IF(Table1[[#This Row],[Số còn phải thu ĐK]]&lt;&gt;0,0,IF(Table1[[#This Row],[Phân loại]]="Bán hàng",Table1[[#This Row],[Tổng giá trị]],-Table1[[#This Row],[Tổng giá trị]]))</f>
        <v>2525899</v>
      </c>
      <c r="Q728" s="67">
        <f t="shared" si="561"/>
        <v>0</v>
      </c>
      <c r="R728" s="93">
        <f>Table1[[#This Row],[Số còn phải thu ĐK]]+Table1[[#This Row],[Giá Trị HD sau CK]]-Table1[[#This Row],[Số tiền đã thu]]</f>
        <v>2525899</v>
      </c>
      <c r="S728" s="94">
        <f>IF(Table1[[#This Row],[Ngày hóa đơn]]&lt;&gt;"",Table1[[#This Row],[Ngày hóa đơn]],IF(Table1[[#This Row],[Ngày hạch toán]]&lt;&gt;"",Table1[[#This Row],[Ngày hạch toán]],""))</f>
        <v>46178</v>
      </c>
      <c r="T728" s="95"/>
      <c r="U728" s="94">
        <f>IF(Table1[[#This Row],[Ngày tính CN]]="","",S728+T728)</f>
        <v>46178</v>
      </c>
      <c r="V728" s="67">
        <f ca="1">IF(Table1[[#This Row],[Hạn thanh toán]]="","",IF((U728-NOW())&lt;0,0,(U728-NOW())))</f>
        <v>0</v>
      </c>
      <c r="W728" s="67"/>
      <c r="X728" s="67">
        <f t="shared" ca="1" si="562"/>
        <v>50.588942824077094</v>
      </c>
      <c r="Y728" s="96" t="str">
        <f t="shared" ca="1" si="563"/>
        <v>Nợ quá hạn từ 30 ngày đến 60 ngày</v>
      </c>
      <c r="Z728" s="97">
        <f t="shared" si="564"/>
        <v>46178</v>
      </c>
      <c r="AA728" s="97" t="str">
        <f t="shared" si="565"/>
        <v/>
      </c>
      <c r="AB728" s="98"/>
      <c r="AC728" s="96"/>
      <c r="AD728" s="96" t="str">
        <f>VLOOKUP($A728,MA_KH!$A:$V,MA_KH!U$1,0)</f>
        <v>LOTTE</v>
      </c>
      <c r="AE728" s="96" t="str">
        <f>VLOOKUP($A728,MA_KH!$A:$V,MA_KH!V$1,0)</f>
        <v>CÔNG TY CỔ PHẦN TRUNG TÂM THƯƠNG MẠI LOTTE VIỆT NAM</v>
      </c>
      <c r="AF728" s="96" t="str">
        <f>VLOOKUP($A728,MA_KH!$A:$V,MA_KH!H$1,0)</f>
        <v>HN008</v>
      </c>
      <c r="AG728" s="96">
        <f>VALUE(Table1[[#This Row],[Số hóa đơn]])</f>
        <v>39506</v>
      </c>
      <c r="AH728" s="94" t="e">
        <f>_xlfn.XLOOKUP(Table1[[#This Row],[Column1]],CTTT_Lotte!R:R,CTTT_Lotte!O:O)</f>
        <v>#N/A</v>
      </c>
    </row>
    <row r="729" spans="1:34" ht="25.5" customHeight="1" x14ac:dyDescent="0.2">
      <c r="A729" s="65" t="s">
        <v>10287</v>
      </c>
      <c r="B729" s="65" t="s">
        <v>612</v>
      </c>
      <c r="C729" s="66">
        <v>46179</v>
      </c>
      <c r="D729" s="65" t="s">
        <v>15525</v>
      </c>
      <c r="E729" s="66">
        <v>46179</v>
      </c>
      <c r="F729" s="65" t="s">
        <v>15526</v>
      </c>
      <c r="G729" s="65" t="s">
        <v>15527</v>
      </c>
      <c r="H729" s="91">
        <v>1046840</v>
      </c>
      <c r="I729" s="92">
        <v>0</v>
      </c>
      <c r="J729" s="91">
        <v>83747</v>
      </c>
      <c r="K729" s="91">
        <v>1130587</v>
      </c>
      <c r="L729" s="93" t="s">
        <v>11004</v>
      </c>
      <c r="M729" s="94"/>
      <c r="N729" s="93"/>
      <c r="O729" s="67">
        <f>IF(Table1[[#This Row],[Phân loại]]="Tồn đầu kỳ",Table1[[#This Row],[Tổng giá trị]],0)</f>
        <v>0</v>
      </c>
      <c r="P729" s="93">
        <f>IF(Table1[[#This Row],[Số còn phải thu ĐK]]&lt;&gt;0,0,IF(Table1[[#This Row],[Phân loại]]="Bán hàng",Table1[[#This Row],[Tổng giá trị]],-Table1[[#This Row],[Tổng giá trị]]))</f>
        <v>1130587</v>
      </c>
      <c r="Q729" s="67">
        <f>IF(M729&lt;&gt;"",IF(O729&lt;&gt;0,O729,P729),0)</f>
        <v>0</v>
      </c>
      <c r="R729" s="93">
        <f>Table1[[#This Row],[Số còn phải thu ĐK]]+Table1[[#This Row],[Giá Trị HD sau CK]]-Table1[[#This Row],[Số tiền đã thu]]</f>
        <v>1130587</v>
      </c>
      <c r="S729" s="94">
        <f>IF(Table1[[#This Row],[Ngày hóa đơn]]&lt;&gt;"",Table1[[#This Row],[Ngày hóa đơn]],IF(Table1[[#This Row],[Ngày hạch toán]]&lt;&gt;"",Table1[[#This Row],[Ngày hạch toán]],""))</f>
        <v>46179</v>
      </c>
      <c r="T729" s="95"/>
      <c r="U729" s="94">
        <f>IF(Table1[[#This Row],[Ngày tính CN]]="","",S729+T729)</f>
        <v>46179</v>
      </c>
      <c r="V729" s="67">
        <f ca="1">IF(Table1[[#This Row],[Hạn thanh toán]]="","",IF((U729-NOW())&lt;0,0,(U729-NOW())))</f>
        <v>0</v>
      </c>
      <c r="W729" s="67"/>
      <c r="X729" s="67">
        <f ca="1">IF(OR(U729="",R729=0),"",IF((U729-NOW())&lt;0,-(U729-NOW()),0))</f>
        <v>49.588942824077094</v>
      </c>
      <c r="Y729" s="96" t="str">
        <f ca="1">IF(R729=0,"Đã thanh toán",IF(X729="","",IF(X729&lt;=0,"Chưa đến hạn thanh toán",IF(X729&lt;=30,"Nợ quá hạn 30 ngày",IF(X729&lt;=60,"Nợ quá hạn từ 30 ngày đến 60 ngày",IF(X729&lt;=90,"Nợ quá hạn từ 60 ngày đến 90 ngày",IF(X729&lt;=120,"Nợ quá hạn từ 90 ngày đến 120 ngày","Nợ quá hạn hơn 120 ngày có khả năng mất thanh toán")))))))</f>
        <v>Nợ quá hạn từ 30 ngày đến 60 ngày</v>
      </c>
      <c r="Z729" s="97">
        <f>IF(S729="","",S729)</f>
        <v>46179</v>
      </c>
      <c r="AA729" s="97" t="str">
        <f>IF(M729="","",M729)</f>
        <v/>
      </c>
      <c r="AB729" s="98"/>
      <c r="AC729" s="96"/>
      <c r="AD729" s="96" t="str">
        <f>VLOOKUP($A729,MA_KH!$A:$V,MA_KH!U$1,0)</f>
        <v>LOTTE</v>
      </c>
      <c r="AE729" s="96" t="str">
        <f>VLOOKUP($A729,MA_KH!$A:$V,MA_KH!V$1,0)</f>
        <v>CÔNG TY CỔ PHẦN TRUNG TÂM THƯƠNG MẠI LOTTE VIỆT NAM</v>
      </c>
      <c r="AF729" s="96" t="str">
        <f>VLOOKUP($A729,MA_KH!$A:$V,MA_KH!H$1,0)</f>
        <v>SG011</v>
      </c>
      <c r="AG729" s="96">
        <f>VALUE(Table1[[#This Row],[Số hóa đơn]])</f>
        <v>39569</v>
      </c>
      <c r="AH729" s="94" t="e">
        <f>_xlfn.XLOOKUP(Table1[[#This Row],[Column1]],CTTT_Lotte!R:R,CTTT_Lotte!O:O)</f>
        <v>#N/A</v>
      </c>
    </row>
    <row r="730" spans="1:34" ht="25.5" customHeight="1" x14ac:dyDescent="0.2">
      <c r="A730" s="88" t="s">
        <v>10293</v>
      </c>
      <c r="B730" s="88" t="s">
        <v>621</v>
      </c>
      <c r="C730" s="89">
        <v>46180</v>
      </c>
      <c r="D730" s="88" t="s">
        <v>15528</v>
      </c>
      <c r="E730" s="89">
        <v>46180</v>
      </c>
      <c r="F730" s="88" t="s">
        <v>15529</v>
      </c>
      <c r="G730" s="88" t="s">
        <v>15530</v>
      </c>
      <c r="H730" s="90">
        <v>200691</v>
      </c>
      <c r="I730" s="92">
        <v>0</v>
      </c>
      <c r="J730" s="90">
        <v>20069</v>
      </c>
      <c r="K730" s="90">
        <v>220760</v>
      </c>
      <c r="L730" s="93" t="s">
        <v>11005</v>
      </c>
      <c r="M730" s="94"/>
      <c r="N730" s="93"/>
      <c r="O730" s="67">
        <f>IF(Table1[[#This Row],[Phân loại]]="Tồn đầu kỳ",Table1[[#This Row],[Tổng giá trị]],0)</f>
        <v>0</v>
      </c>
      <c r="P730" s="93">
        <f>IF(Table1[[#This Row],[Số còn phải thu ĐK]]&lt;&gt;0,0,IF(Table1[[#This Row],[Phân loại]]="Bán hàng",Table1[[#This Row],[Tổng giá trị]],-Table1[[#This Row],[Tổng giá trị]]))</f>
        <v>-220760</v>
      </c>
      <c r="Q730" s="67">
        <f t="shared" ref="Q730:Q731" si="566">IF(M730&lt;&gt;"",IF(O730&lt;&gt;0,O730,P730),0)</f>
        <v>0</v>
      </c>
      <c r="R730" s="93">
        <f>Table1[[#This Row],[Số còn phải thu ĐK]]+Table1[[#This Row],[Giá Trị HD sau CK]]-Table1[[#This Row],[Số tiền đã thu]]</f>
        <v>-220760</v>
      </c>
      <c r="S730" s="94">
        <f>IF(Table1[[#This Row],[Ngày hóa đơn]]&lt;&gt;"",Table1[[#This Row],[Ngày hóa đơn]],IF(Table1[[#This Row],[Ngày hạch toán]]&lt;&gt;"",Table1[[#This Row],[Ngày hạch toán]],""))</f>
        <v>46180</v>
      </c>
      <c r="T730" s="95"/>
      <c r="U730" s="94">
        <f>IF(Table1[[#This Row],[Ngày tính CN]]="","",S730+T730)</f>
        <v>46180</v>
      </c>
      <c r="V730" s="67">
        <f ca="1">IF(Table1[[#This Row],[Hạn thanh toán]]="","",IF((U730-NOW())&lt;0,0,(U730-NOW())))</f>
        <v>0</v>
      </c>
      <c r="W730" s="67"/>
      <c r="X730" s="67">
        <f t="shared" ref="X730:X731" ca="1" si="567">IF(OR(U730="",R730=0),"",IF((U730-NOW())&lt;0,-(U730-NOW()),0))</f>
        <v>48.588942361107911</v>
      </c>
      <c r="Y730" s="96" t="str">
        <f t="shared" ref="Y730:Y731" ca="1" si="568">IF(R730=0,"Đã thanh toán",IF(X730="","",IF(X730&lt;=0,"Chưa đến hạn thanh toán",IF(X730&lt;=30,"Nợ quá hạn 30 ngày",IF(X730&lt;=60,"Nợ quá hạn từ 30 ngày đến 60 ngày",IF(X730&lt;=90,"Nợ quá hạn từ 60 ngày đến 90 ngày",IF(X730&lt;=120,"Nợ quá hạn từ 90 ngày đến 120 ngày","Nợ quá hạn hơn 120 ngày có khả năng mất thanh toán")))))))</f>
        <v>Nợ quá hạn từ 30 ngày đến 60 ngày</v>
      </c>
      <c r="Z730" s="97">
        <f t="shared" ref="Z730:Z731" si="569">IF(S730="","",S730)</f>
        <v>46180</v>
      </c>
      <c r="AA730" s="97" t="str">
        <f t="shared" ref="AA730:AA731" si="570">IF(M730="","",M730)</f>
        <v/>
      </c>
      <c r="AB730" s="98"/>
      <c r="AC730" s="96"/>
      <c r="AD730" s="96" t="str">
        <f>VLOOKUP($A730,MA_KH!$A:$V,MA_KH!U$1,0)</f>
        <v>LOTTE</v>
      </c>
      <c r="AE730" s="96" t="str">
        <f>VLOOKUP($A730,MA_KH!$A:$V,MA_KH!V$1,0)</f>
        <v>CÔNG TY CỔ PHẦN TRUNG TÂM THƯƠNG MẠI LOTTE VIỆT NAM</v>
      </c>
      <c r="AF730" s="96" t="str">
        <f>VLOOKUP($A730,MA_KH!$A:$V,MA_KH!H$1,0)</f>
        <v>SG009</v>
      </c>
      <c r="AG730" s="96">
        <f>VALUE(Table1[[#This Row],[Số hóa đơn]])</f>
        <v>6817</v>
      </c>
      <c r="AH730" s="94" t="e">
        <f>_xlfn.XLOOKUP(Table1[[#This Row],[Column1]],CTTT_Lotte!R:R,CTTT_Lotte!O:O)</f>
        <v>#N/A</v>
      </c>
    </row>
    <row r="731" spans="1:34" ht="25.5" customHeight="1" x14ac:dyDescent="0.2">
      <c r="A731" s="88" t="s">
        <v>10293</v>
      </c>
      <c r="B731" s="88" t="s">
        <v>621</v>
      </c>
      <c r="C731" s="89">
        <v>46180</v>
      </c>
      <c r="D731" s="88" t="s">
        <v>15528</v>
      </c>
      <c r="E731" s="89">
        <v>46184</v>
      </c>
      <c r="F731" s="88" t="s">
        <v>15531</v>
      </c>
      <c r="G731" s="88" t="s">
        <v>15532</v>
      </c>
      <c r="H731" s="90">
        <v>668969</v>
      </c>
      <c r="I731" s="92">
        <v>0</v>
      </c>
      <c r="J731" s="90">
        <v>53518</v>
      </c>
      <c r="K731" s="90">
        <v>722487</v>
      </c>
      <c r="L731" s="93" t="s">
        <v>11005</v>
      </c>
      <c r="M731" s="94"/>
      <c r="N731" s="93"/>
      <c r="O731" s="67">
        <f>IF(Table1[[#This Row],[Phân loại]]="Tồn đầu kỳ",Table1[[#This Row],[Tổng giá trị]],0)</f>
        <v>0</v>
      </c>
      <c r="P731" s="93">
        <f>IF(Table1[[#This Row],[Số còn phải thu ĐK]]&lt;&gt;0,0,IF(Table1[[#This Row],[Phân loại]]="Bán hàng",Table1[[#This Row],[Tổng giá trị]],-Table1[[#This Row],[Tổng giá trị]]))</f>
        <v>-722487</v>
      </c>
      <c r="Q731" s="67">
        <f t="shared" si="566"/>
        <v>0</v>
      </c>
      <c r="R731" s="93">
        <f>Table1[[#This Row],[Số còn phải thu ĐK]]+Table1[[#This Row],[Giá Trị HD sau CK]]-Table1[[#This Row],[Số tiền đã thu]]</f>
        <v>-722487</v>
      </c>
      <c r="S731" s="94">
        <f>IF(Table1[[#This Row],[Ngày hóa đơn]]&lt;&gt;"",Table1[[#This Row],[Ngày hóa đơn]],IF(Table1[[#This Row],[Ngày hạch toán]]&lt;&gt;"",Table1[[#This Row],[Ngày hạch toán]],""))</f>
        <v>46184</v>
      </c>
      <c r="T731" s="95"/>
      <c r="U731" s="94">
        <f>IF(Table1[[#This Row],[Ngày tính CN]]="","",S731+T731)</f>
        <v>46184</v>
      </c>
      <c r="V731" s="67">
        <f ca="1">IF(Table1[[#This Row],[Hạn thanh toán]]="","",IF((U731-NOW())&lt;0,0,(U731-NOW())))</f>
        <v>0</v>
      </c>
      <c r="W731" s="67"/>
      <c r="X731" s="67">
        <f t="shared" ca="1" si="567"/>
        <v>44.588942361107911</v>
      </c>
      <c r="Y731" s="96" t="str">
        <f t="shared" ca="1" si="568"/>
        <v>Nợ quá hạn từ 30 ngày đến 60 ngày</v>
      </c>
      <c r="Z731" s="97">
        <f t="shared" si="569"/>
        <v>46184</v>
      </c>
      <c r="AA731" s="97" t="str">
        <f t="shared" si="570"/>
        <v/>
      </c>
      <c r="AB731" s="98"/>
      <c r="AC731" s="96"/>
      <c r="AD731" s="96" t="str">
        <f>VLOOKUP($A731,MA_KH!$A:$V,MA_KH!U$1,0)</f>
        <v>LOTTE</v>
      </c>
      <c r="AE731" s="96" t="str">
        <f>VLOOKUP($A731,MA_KH!$A:$V,MA_KH!V$1,0)</f>
        <v>CÔNG TY CỔ PHẦN TRUNG TÂM THƯƠNG MẠI LOTTE VIỆT NAM</v>
      </c>
      <c r="AF731" s="96" t="str">
        <f>VLOOKUP($A731,MA_KH!$A:$V,MA_KH!H$1,0)</f>
        <v>SG009</v>
      </c>
      <c r="AG731" s="96">
        <f>VALUE(Table1[[#This Row],[Số hóa đơn]])</f>
        <v>7154</v>
      </c>
      <c r="AH731" s="94" t="e">
        <f>_xlfn.XLOOKUP(Table1[[#This Row],[Column1]],CTTT_Lotte!R:R,CTTT_Lotte!O:O)</f>
        <v>#N/A</v>
      </c>
    </row>
    <row r="732" spans="1:34" ht="25.5" customHeight="1" x14ac:dyDescent="0.2">
      <c r="A732" s="88" t="s">
        <v>10293</v>
      </c>
      <c r="B732" s="88" t="s">
        <v>621</v>
      </c>
      <c r="C732" s="89">
        <v>46181</v>
      </c>
      <c r="D732" s="88" t="s">
        <v>15533</v>
      </c>
      <c r="E732" s="89">
        <v>46179</v>
      </c>
      <c r="F732" s="88" t="s">
        <v>15534</v>
      </c>
      <c r="G732" s="88" t="s">
        <v>15535</v>
      </c>
      <c r="H732" s="90">
        <v>9254610</v>
      </c>
      <c r="I732" s="92">
        <v>0</v>
      </c>
      <c r="J732" s="90">
        <v>740369</v>
      </c>
      <c r="K732" s="90">
        <v>9994979</v>
      </c>
      <c r="L732" s="93" t="s">
        <v>11004</v>
      </c>
      <c r="M732" s="94"/>
      <c r="N732" s="93"/>
      <c r="O732" s="67">
        <f>IF(Table1[[#This Row],[Phân loại]]="Tồn đầu kỳ",Table1[[#This Row],[Tổng giá trị]],0)</f>
        <v>0</v>
      </c>
      <c r="P732" s="93">
        <f>IF(Table1[[#This Row],[Số còn phải thu ĐK]]&lt;&gt;0,0,IF(Table1[[#This Row],[Phân loại]]="Bán hàng",Table1[[#This Row],[Tổng giá trị]],-Table1[[#This Row],[Tổng giá trị]]))</f>
        <v>9994979</v>
      </c>
      <c r="Q732" s="67">
        <f t="shared" ref="Q732:Q733" si="571">IF(M732&lt;&gt;"",IF(O732&lt;&gt;0,O732,P732),0)</f>
        <v>0</v>
      </c>
      <c r="R732" s="93">
        <f>Table1[[#This Row],[Số còn phải thu ĐK]]+Table1[[#This Row],[Giá Trị HD sau CK]]-Table1[[#This Row],[Số tiền đã thu]]</f>
        <v>9994979</v>
      </c>
      <c r="S732" s="94">
        <f>IF(Table1[[#This Row],[Ngày hóa đơn]]&lt;&gt;"",Table1[[#This Row],[Ngày hóa đơn]],IF(Table1[[#This Row],[Ngày hạch toán]]&lt;&gt;"",Table1[[#This Row],[Ngày hạch toán]],""))</f>
        <v>46179</v>
      </c>
      <c r="T732" s="95"/>
      <c r="U732" s="94">
        <f>IF(Table1[[#This Row],[Ngày tính CN]]="","",S732+T732)</f>
        <v>46179</v>
      </c>
      <c r="V732" s="67">
        <f ca="1">IF(Table1[[#This Row],[Hạn thanh toán]]="","",IF((U732-NOW())&lt;0,0,(U732-NOW())))</f>
        <v>0</v>
      </c>
      <c r="W732" s="67"/>
      <c r="X732" s="67">
        <f t="shared" ref="X732:X733" ca="1" si="572">IF(OR(U732="",R732=0),"",IF((U732-NOW())&lt;0,-(U732-NOW()),0))</f>
        <v>49.588942476853845</v>
      </c>
      <c r="Y732" s="96" t="str">
        <f t="shared" ref="Y732:Y733" ca="1" si="573">IF(R732=0,"Đã thanh toán",IF(X732="","",IF(X732&lt;=0,"Chưa đến hạn thanh toán",IF(X732&lt;=30,"Nợ quá hạn 30 ngày",IF(X732&lt;=60,"Nợ quá hạn từ 30 ngày đến 60 ngày",IF(X732&lt;=90,"Nợ quá hạn từ 60 ngày đến 90 ngày",IF(X732&lt;=120,"Nợ quá hạn từ 90 ngày đến 120 ngày","Nợ quá hạn hơn 120 ngày có khả năng mất thanh toán")))))))</f>
        <v>Nợ quá hạn từ 30 ngày đến 60 ngày</v>
      </c>
      <c r="Z732" s="97">
        <f t="shared" ref="Z732:Z733" si="574">IF(S732="","",S732)</f>
        <v>46179</v>
      </c>
      <c r="AA732" s="97" t="str">
        <f t="shared" ref="AA732:AA733" si="575">IF(M732="","",M732)</f>
        <v/>
      </c>
      <c r="AB732" s="98"/>
      <c r="AC732" s="96"/>
      <c r="AD732" s="96" t="str">
        <f>VLOOKUP($A732,MA_KH!$A:$V,MA_KH!U$1,0)</f>
        <v>LOTTE</v>
      </c>
      <c r="AE732" s="96" t="str">
        <f>VLOOKUP($A732,MA_KH!$A:$V,MA_KH!V$1,0)</f>
        <v>CÔNG TY CỔ PHẦN TRUNG TÂM THƯƠNG MẠI LOTTE VIỆT NAM</v>
      </c>
      <c r="AF732" s="96" t="str">
        <f>VLOOKUP($A732,MA_KH!$A:$V,MA_KH!H$1,0)</f>
        <v>SG009</v>
      </c>
      <c r="AG732" s="96">
        <f>VALUE(Table1[[#This Row],[Số hóa đơn]])</f>
        <v>39615</v>
      </c>
      <c r="AH732" s="94" t="e">
        <f>_xlfn.XLOOKUP(Table1[[#This Row],[Column1]],CTTT_Lotte!R:R,CTTT_Lotte!O:O)</f>
        <v>#N/A</v>
      </c>
    </row>
    <row r="733" spans="1:34" ht="25.5" customHeight="1" x14ac:dyDescent="0.2">
      <c r="A733" s="65" t="s">
        <v>10293</v>
      </c>
      <c r="B733" s="65" t="s">
        <v>621</v>
      </c>
      <c r="C733" s="66">
        <v>46181</v>
      </c>
      <c r="D733" s="65" t="s">
        <v>15536</v>
      </c>
      <c r="E733" s="66">
        <v>46179</v>
      </c>
      <c r="F733" s="65" t="s">
        <v>15537</v>
      </c>
      <c r="G733" s="65" t="s">
        <v>15538</v>
      </c>
      <c r="H733" s="91">
        <v>1262100</v>
      </c>
      <c r="I733" s="92">
        <v>0</v>
      </c>
      <c r="J733" s="91">
        <v>100968</v>
      </c>
      <c r="K733" s="91">
        <v>1363068</v>
      </c>
      <c r="L733" s="93" t="s">
        <v>11004</v>
      </c>
      <c r="M733" s="94"/>
      <c r="N733" s="93"/>
      <c r="O733" s="67">
        <f>IF(Table1[[#This Row],[Phân loại]]="Tồn đầu kỳ",Table1[[#This Row],[Tổng giá trị]],0)</f>
        <v>0</v>
      </c>
      <c r="P733" s="93">
        <f>IF(Table1[[#This Row],[Số còn phải thu ĐK]]&lt;&gt;0,0,IF(Table1[[#This Row],[Phân loại]]="Bán hàng",Table1[[#This Row],[Tổng giá trị]],-Table1[[#This Row],[Tổng giá trị]]))</f>
        <v>1363068</v>
      </c>
      <c r="Q733" s="67">
        <f t="shared" si="571"/>
        <v>0</v>
      </c>
      <c r="R733" s="93">
        <f>Table1[[#This Row],[Số còn phải thu ĐK]]+Table1[[#This Row],[Giá Trị HD sau CK]]-Table1[[#This Row],[Số tiền đã thu]]</f>
        <v>1363068</v>
      </c>
      <c r="S733" s="94">
        <f>IF(Table1[[#This Row],[Ngày hóa đơn]]&lt;&gt;"",Table1[[#This Row],[Ngày hóa đơn]],IF(Table1[[#This Row],[Ngày hạch toán]]&lt;&gt;"",Table1[[#This Row],[Ngày hạch toán]],""))</f>
        <v>46179</v>
      </c>
      <c r="T733" s="95"/>
      <c r="U733" s="94">
        <f>IF(Table1[[#This Row],[Ngày tính CN]]="","",S733+T733)</f>
        <v>46179</v>
      </c>
      <c r="V733" s="67">
        <f ca="1">IF(Table1[[#This Row],[Hạn thanh toán]]="","",IF((U733-NOW())&lt;0,0,(U733-NOW())))</f>
        <v>0</v>
      </c>
      <c r="W733" s="67"/>
      <c r="X733" s="67">
        <f t="shared" ca="1" si="572"/>
        <v>49.588942476853845</v>
      </c>
      <c r="Y733" s="96" t="str">
        <f t="shared" ca="1" si="573"/>
        <v>Nợ quá hạn từ 30 ngày đến 60 ngày</v>
      </c>
      <c r="Z733" s="97">
        <f t="shared" si="574"/>
        <v>46179</v>
      </c>
      <c r="AA733" s="97" t="str">
        <f t="shared" si="575"/>
        <v/>
      </c>
      <c r="AB733" s="98"/>
      <c r="AC733" s="96"/>
      <c r="AD733" s="96" t="str">
        <f>VLOOKUP($A733,MA_KH!$A:$V,MA_KH!U$1,0)</f>
        <v>LOTTE</v>
      </c>
      <c r="AE733" s="96" t="str">
        <f>VLOOKUP($A733,MA_KH!$A:$V,MA_KH!V$1,0)</f>
        <v>CÔNG TY CỔ PHẦN TRUNG TÂM THƯƠNG MẠI LOTTE VIỆT NAM</v>
      </c>
      <c r="AF733" s="96" t="str">
        <f>VLOOKUP($A733,MA_KH!$A:$V,MA_KH!H$1,0)</f>
        <v>SG009</v>
      </c>
      <c r="AG733" s="96">
        <f>VALUE(Table1[[#This Row],[Số hóa đơn]])</f>
        <v>39616</v>
      </c>
      <c r="AH733" s="94" t="e">
        <f>_xlfn.XLOOKUP(Table1[[#This Row],[Column1]],CTTT_Lotte!R:R,CTTT_Lotte!O:O)</f>
        <v>#N/A</v>
      </c>
    </row>
    <row r="734" spans="1:34" ht="25.5" customHeight="1" x14ac:dyDescent="0.2">
      <c r="A734" s="88" t="s">
        <v>10295</v>
      </c>
      <c r="B734" s="88" t="s">
        <v>560</v>
      </c>
      <c r="C734" s="89">
        <v>46181</v>
      </c>
      <c r="D734" s="88" t="s">
        <v>15539</v>
      </c>
      <c r="E734" s="89">
        <v>46181</v>
      </c>
      <c r="F734" s="88" t="s">
        <v>15540</v>
      </c>
      <c r="G734" s="88" t="s">
        <v>15541</v>
      </c>
      <c r="H734" s="90">
        <v>2911060</v>
      </c>
      <c r="I734" s="92">
        <v>0</v>
      </c>
      <c r="J734" s="90">
        <v>232885</v>
      </c>
      <c r="K734" s="90">
        <v>3143945</v>
      </c>
      <c r="L734" s="93" t="s">
        <v>11004</v>
      </c>
      <c r="M734" s="94"/>
      <c r="N734" s="93"/>
      <c r="O734" s="67">
        <f>IF(Table1[[#This Row],[Phân loại]]="Tồn đầu kỳ",Table1[[#This Row],[Tổng giá trị]],0)</f>
        <v>0</v>
      </c>
      <c r="P734" s="93">
        <f>IF(Table1[[#This Row],[Số còn phải thu ĐK]]&lt;&gt;0,0,IF(Table1[[#This Row],[Phân loại]]="Bán hàng",Table1[[#This Row],[Tổng giá trị]],-Table1[[#This Row],[Tổng giá trị]]))</f>
        <v>3143945</v>
      </c>
      <c r="Q734" s="67">
        <f t="shared" ref="Q734:Q735" si="576">IF(M734&lt;&gt;"",IF(O734&lt;&gt;0,O734,P734),0)</f>
        <v>0</v>
      </c>
      <c r="R734" s="93">
        <f>Table1[[#This Row],[Số còn phải thu ĐK]]+Table1[[#This Row],[Giá Trị HD sau CK]]-Table1[[#This Row],[Số tiền đã thu]]</f>
        <v>3143945</v>
      </c>
      <c r="S734" s="94">
        <f>IF(Table1[[#This Row],[Ngày hóa đơn]]&lt;&gt;"",Table1[[#This Row],[Ngày hóa đơn]],IF(Table1[[#This Row],[Ngày hạch toán]]&lt;&gt;"",Table1[[#This Row],[Ngày hạch toán]],""))</f>
        <v>46181</v>
      </c>
      <c r="T734" s="95"/>
      <c r="U734" s="94">
        <f>IF(Table1[[#This Row],[Ngày tính CN]]="","",S734+T734)</f>
        <v>46181</v>
      </c>
      <c r="V734" s="67">
        <f ca="1">IF(Table1[[#This Row],[Hạn thanh toán]]="","",IF((U734-NOW())&lt;0,0,(U734-NOW())))</f>
        <v>0</v>
      </c>
      <c r="W734" s="67"/>
      <c r="X734" s="67">
        <f t="shared" ref="X734:X735" ca="1" si="577">IF(OR(U734="",R734=0),"",IF((U734-NOW())&lt;0,-(U734-NOW()),0))</f>
        <v>47.588942939815752</v>
      </c>
      <c r="Y734" s="96" t="str">
        <f t="shared" ref="Y734:Y735" ca="1" si="578">IF(R734=0,"Đã thanh toán",IF(X734="","",IF(X734&lt;=0,"Chưa đến hạn thanh toán",IF(X734&lt;=30,"Nợ quá hạn 30 ngày",IF(X734&lt;=60,"Nợ quá hạn từ 30 ngày đến 60 ngày",IF(X734&lt;=90,"Nợ quá hạn từ 60 ngày đến 90 ngày",IF(X734&lt;=120,"Nợ quá hạn từ 90 ngày đến 120 ngày","Nợ quá hạn hơn 120 ngày có khả năng mất thanh toán")))))))</f>
        <v>Nợ quá hạn từ 30 ngày đến 60 ngày</v>
      </c>
      <c r="Z734" s="97">
        <f t="shared" ref="Z734:Z735" si="579">IF(S734="","",S734)</f>
        <v>46181</v>
      </c>
      <c r="AA734" s="97" t="str">
        <f t="shared" ref="AA734:AA735" si="580">IF(M734="","",M734)</f>
        <v/>
      </c>
      <c r="AB734" s="98"/>
      <c r="AC734" s="96"/>
      <c r="AD734" s="96" t="str">
        <f>VLOOKUP($A734,MA_KH!$A:$V,MA_KH!U$1,0)</f>
        <v>LOTTE</v>
      </c>
      <c r="AE734" s="96" t="str">
        <f>VLOOKUP($A734,MA_KH!$A:$V,MA_KH!V$1,0)</f>
        <v>CÔNG TY CỔ PHẦN TRUNG TÂM THƯƠNG MẠI LOTTE VIỆT NAM</v>
      </c>
      <c r="AF734" s="96" t="str">
        <f>VLOOKUP($A734,MA_KH!$A:$V,MA_KH!H$1,0)</f>
        <v>HN008</v>
      </c>
      <c r="AG734" s="96">
        <f>VALUE(Table1[[#This Row],[Số hóa đơn]])</f>
        <v>39625</v>
      </c>
      <c r="AH734" s="94" t="e">
        <f>_xlfn.XLOOKUP(Table1[[#This Row],[Column1]],CTTT_Lotte!R:R,CTTT_Lotte!O:O)</f>
        <v>#N/A</v>
      </c>
    </row>
    <row r="735" spans="1:34" ht="25.5" customHeight="1" x14ac:dyDescent="0.2">
      <c r="A735" s="65" t="s">
        <v>10295</v>
      </c>
      <c r="B735" s="65" t="s">
        <v>560</v>
      </c>
      <c r="C735" s="66">
        <v>46181</v>
      </c>
      <c r="D735" s="65" t="s">
        <v>15542</v>
      </c>
      <c r="E735" s="66">
        <v>46181</v>
      </c>
      <c r="F735" s="65" t="s">
        <v>15543</v>
      </c>
      <c r="G735" s="65" t="s">
        <v>15544</v>
      </c>
      <c r="H735" s="91">
        <v>3450045</v>
      </c>
      <c r="I735" s="92">
        <v>0</v>
      </c>
      <c r="J735" s="91">
        <v>276004</v>
      </c>
      <c r="K735" s="91">
        <v>3726049</v>
      </c>
      <c r="L735" s="93" t="s">
        <v>11004</v>
      </c>
      <c r="M735" s="94"/>
      <c r="N735" s="93"/>
      <c r="O735" s="67">
        <f>IF(Table1[[#This Row],[Phân loại]]="Tồn đầu kỳ",Table1[[#This Row],[Tổng giá trị]],0)</f>
        <v>0</v>
      </c>
      <c r="P735" s="93">
        <f>IF(Table1[[#This Row],[Số còn phải thu ĐK]]&lt;&gt;0,0,IF(Table1[[#This Row],[Phân loại]]="Bán hàng",Table1[[#This Row],[Tổng giá trị]],-Table1[[#This Row],[Tổng giá trị]]))</f>
        <v>3726049</v>
      </c>
      <c r="Q735" s="67">
        <f t="shared" si="576"/>
        <v>0</v>
      </c>
      <c r="R735" s="93">
        <f>Table1[[#This Row],[Số còn phải thu ĐK]]+Table1[[#This Row],[Giá Trị HD sau CK]]-Table1[[#This Row],[Số tiền đã thu]]</f>
        <v>3726049</v>
      </c>
      <c r="S735" s="94">
        <f>IF(Table1[[#This Row],[Ngày hóa đơn]]&lt;&gt;"",Table1[[#This Row],[Ngày hóa đơn]],IF(Table1[[#This Row],[Ngày hạch toán]]&lt;&gt;"",Table1[[#This Row],[Ngày hạch toán]],""))</f>
        <v>46181</v>
      </c>
      <c r="T735" s="95"/>
      <c r="U735" s="94">
        <f>IF(Table1[[#This Row],[Ngày tính CN]]="","",S735+T735)</f>
        <v>46181</v>
      </c>
      <c r="V735" s="67">
        <f ca="1">IF(Table1[[#This Row],[Hạn thanh toán]]="","",IF((U735-NOW())&lt;0,0,(U735-NOW())))</f>
        <v>0</v>
      </c>
      <c r="W735" s="67"/>
      <c r="X735" s="67">
        <f t="shared" ca="1" si="577"/>
        <v>47.588942361107911</v>
      </c>
      <c r="Y735" s="96" t="str">
        <f t="shared" ca="1" si="578"/>
        <v>Nợ quá hạn từ 30 ngày đến 60 ngày</v>
      </c>
      <c r="Z735" s="97">
        <f t="shared" si="579"/>
        <v>46181</v>
      </c>
      <c r="AA735" s="97" t="str">
        <f t="shared" si="580"/>
        <v/>
      </c>
      <c r="AB735" s="98"/>
      <c r="AC735" s="96"/>
      <c r="AD735" s="96" t="str">
        <f>VLOOKUP($A735,MA_KH!$A:$V,MA_KH!U$1,0)</f>
        <v>LOTTE</v>
      </c>
      <c r="AE735" s="96" t="str">
        <f>VLOOKUP($A735,MA_KH!$A:$V,MA_KH!V$1,0)</f>
        <v>CÔNG TY CỔ PHẦN TRUNG TÂM THƯƠNG MẠI LOTTE VIỆT NAM</v>
      </c>
      <c r="AF735" s="96" t="str">
        <f>VLOOKUP($A735,MA_KH!$A:$V,MA_KH!H$1,0)</f>
        <v>HN008</v>
      </c>
      <c r="AG735" s="96">
        <f>VALUE(Table1[[#This Row],[Số hóa đơn]])</f>
        <v>39626</v>
      </c>
      <c r="AH735" s="94" t="e">
        <f>_xlfn.XLOOKUP(Table1[[#This Row],[Column1]],CTTT_Lotte!R:R,CTTT_Lotte!O:O)</f>
        <v>#N/A</v>
      </c>
    </row>
    <row r="736" spans="1:34" ht="25.5" customHeight="1" x14ac:dyDescent="0.2">
      <c r="A736" s="88" t="s">
        <v>10300</v>
      </c>
      <c r="B736" s="88" t="s">
        <v>610</v>
      </c>
      <c r="C736" s="89">
        <v>46181</v>
      </c>
      <c r="D736" s="88" t="s">
        <v>15545</v>
      </c>
      <c r="E736" s="89">
        <v>46181</v>
      </c>
      <c r="F736" s="88" t="s">
        <v>15546</v>
      </c>
      <c r="G736" s="88" t="s">
        <v>10867</v>
      </c>
      <c r="H736" s="90">
        <v>199309</v>
      </c>
      <c r="I736" s="92">
        <v>0</v>
      </c>
      <c r="J736" s="90">
        <v>19931</v>
      </c>
      <c r="K736" s="90">
        <v>219240</v>
      </c>
      <c r="L736" s="93" t="s">
        <v>11005</v>
      </c>
      <c r="M736" s="94"/>
      <c r="N736" s="93"/>
      <c r="O736" s="67">
        <f>IF(Table1[[#This Row],[Phân loại]]="Tồn đầu kỳ",Table1[[#This Row],[Tổng giá trị]],0)</f>
        <v>0</v>
      </c>
      <c r="P736" s="93">
        <f>IF(Table1[[#This Row],[Số còn phải thu ĐK]]&lt;&gt;0,0,IF(Table1[[#This Row],[Phân loại]]="Bán hàng",Table1[[#This Row],[Tổng giá trị]],-Table1[[#This Row],[Tổng giá trị]]))</f>
        <v>-219240</v>
      </c>
      <c r="Q736" s="67">
        <f t="shared" ref="Q736:Q741" si="581">IF(M736&lt;&gt;"",IF(O736&lt;&gt;0,O736,P736),0)</f>
        <v>0</v>
      </c>
      <c r="R736" s="93">
        <f>Table1[[#This Row],[Số còn phải thu ĐK]]+Table1[[#This Row],[Giá Trị HD sau CK]]-Table1[[#This Row],[Số tiền đã thu]]</f>
        <v>-219240</v>
      </c>
      <c r="S736" s="94">
        <f>IF(Table1[[#This Row],[Ngày hóa đơn]]&lt;&gt;"",Table1[[#This Row],[Ngày hóa đơn]],IF(Table1[[#This Row],[Ngày hạch toán]]&lt;&gt;"",Table1[[#This Row],[Ngày hạch toán]],""))</f>
        <v>46181</v>
      </c>
      <c r="T736" s="95"/>
      <c r="U736" s="94">
        <f>IF(Table1[[#This Row],[Ngày tính CN]]="","",S736+T736)</f>
        <v>46181</v>
      </c>
      <c r="V736" s="67">
        <f ca="1">IF(Table1[[#This Row],[Hạn thanh toán]]="","",IF((U736-NOW())&lt;0,0,(U736-NOW())))</f>
        <v>0</v>
      </c>
      <c r="W736" s="67"/>
      <c r="X736" s="67">
        <f t="shared" ref="X736:X741" ca="1" si="582">IF(OR(U736="",R736=0),"",IF((U736-NOW())&lt;0,-(U736-NOW()),0))</f>
        <v>47.588942245369253</v>
      </c>
      <c r="Y736" s="96" t="str">
        <f t="shared" ref="Y736:Y741" ca="1" si="583">IF(R736=0,"Đã thanh toán",IF(X736="","",IF(X736&lt;=0,"Chưa đến hạn thanh toán",IF(X736&lt;=30,"Nợ quá hạn 30 ngày",IF(X736&lt;=60,"Nợ quá hạn từ 30 ngày đến 60 ngày",IF(X736&lt;=90,"Nợ quá hạn từ 60 ngày đến 90 ngày",IF(X736&lt;=120,"Nợ quá hạn từ 90 ngày đến 120 ngày","Nợ quá hạn hơn 120 ngày có khả năng mất thanh toán")))))))</f>
        <v>Nợ quá hạn từ 30 ngày đến 60 ngày</v>
      </c>
      <c r="Z736" s="97">
        <f t="shared" ref="Z736:Z741" si="584">IF(S736="","",S736)</f>
        <v>46181</v>
      </c>
      <c r="AA736" s="97" t="str">
        <f t="shared" ref="AA736:AA741" si="585">IF(M736="","",M736)</f>
        <v/>
      </c>
      <c r="AB736" s="98"/>
      <c r="AC736" s="96"/>
      <c r="AD736" s="96" t="str">
        <f>VLOOKUP($A736,MA_KH!$A:$V,MA_KH!U$1,0)</f>
        <v>LOTTE</v>
      </c>
      <c r="AE736" s="96" t="str">
        <f>VLOOKUP($A736,MA_KH!$A:$V,MA_KH!V$1,0)</f>
        <v>CÔNG TY CỔ PHẦN TRUNG TÂM THƯƠNG MẠI LOTTE VIỆT NAM</v>
      </c>
      <c r="AF736" s="96" t="str">
        <f>VLOOKUP($A736,MA_KH!$A:$V,MA_KH!H$1,0)</f>
        <v>SG011</v>
      </c>
      <c r="AG736" s="96">
        <f>VALUE(Table1[[#This Row],[Số hóa đơn]])</f>
        <v>4694</v>
      </c>
      <c r="AH736" s="94" t="e">
        <f>_xlfn.XLOOKUP(Table1[[#This Row],[Column1]],CTTT_Lotte!R:R,CTTT_Lotte!O:O)</f>
        <v>#N/A</v>
      </c>
    </row>
    <row r="737" spans="1:34" ht="25.5" customHeight="1" x14ac:dyDescent="0.2">
      <c r="A737" s="88" t="s">
        <v>10300</v>
      </c>
      <c r="B737" s="88" t="s">
        <v>610</v>
      </c>
      <c r="C737" s="89">
        <v>46181</v>
      </c>
      <c r="D737" s="88" t="s">
        <v>15545</v>
      </c>
      <c r="E737" s="89">
        <v>46181</v>
      </c>
      <c r="F737" s="88" t="s">
        <v>15547</v>
      </c>
      <c r="G737" s="88" t="s">
        <v>10868</v>
      </c>
      <c r="H737" s="90">
        <v>664362</v>
      </c>
      <c r="I737" s="92">
        <v>0</v>
      </c>
      <c r="J737" s="90">
        <v>53149</v>
      </c>
      <c r="K737" s="90">
        <v>717511</v>
      </c>
      <c r="L737" s="93" t="s">
        <v>11005</v>
      </c>
      <c r="M737" s="94"/>
      <c r="N737" s="93"/>
      <c r="O737" s="67">
        <f>IF(Table1[[#This Row],[Phân loại]]="Tồn đầu kỳ",Table1[[#This Row],[Tổng giá trị]],0)</f>
        <v>0</v>
      </c>
      <c r="P737" s="93">
        <f>IF(Table1[[#This Row],[Số còn phải thu ĐK]]&lt;&gt;0,0,IF(Table1[[#This Row],[Phân loại]]="Bán hàng",Table1[[#This Row],[Tổng giá trị]],-Table1[[#This Row],[Tổng giá trị]]))</f>
        <v>-717511</v>
      </c>
      <c r="Q737" s="67">
        <f t="shared" si="581"/>
        <v>0</v>
      </c>
      <c r="R737" s="93">
        <f>Table1[[#This Row],[Số còn phải thu ĐK]]+Table1[[#This Row],[Giá Trị HD sau CK]]-Table1[[#This Row],[Số tiền đã thu]]</f>
        <v>-717511</v>
      </c>
      <c r="S737" s="94">
        <f>IF(Table1[[#This Row],[Ngày hóa đơn]]&lt;&gt;"",Table1[[#This Row],[Ngày hóa đơn]],IF(Table1[[#This Row],[Ngày hạch toán]]&lt;&gt;"",Table1[[#This Row],[Ngày hạch toán]],""))</f>
        <v>46181</v>
      </c>
      <c r="T737" s="95"/>
      <c r="U737" s="94">
        <f>IF(Table1[[#This Row],[Ngày tính CN]]="","",S737+T737)</f>
        <v>46181</v>
      </c>
      <c r="V737" s="67">
        <f ca="1">IF(Table1[[#This Row],[Hạn thanh toán]]="","",IF((U737-NOW())&lt;0,0,(U737-NOW())))</f>
        <v>0</v>
      </c>
      <c r="W737" s="67"/>
      <c r="X737" s="67">
        <f t="shared" ca="1" si="582"/>
        <v>47.588942245369253</v>
      </c>
      <c r="Y737" s="96" t="str">
        <f t="shared" ca="1" si="583"/>
        <v>Nợ quá hạn từ 30 ngày đến 60 ngày</v>
      </c>
      <c r="Z737" s="97">
        <f t="shared" si="584"/>
        <v>46181</v>
      </c>
      <c r="AA737" s="97" t="str">
        <f t="shared" si="585"/>
        <v/>
      </c>
      <c r="AB737" s="98"/>
      <c r="AC737" s="96"/>
      <c r="AD737" s="96" t="str">
        <f>VLOOKUP($A737,MA_KH!$A:$V,MA_KH!U$1,0)</f>
        <v>LOTTE</v>
      </c>
      <c r="AE737" s="96" t="str">
        <f>VLOOKUP($A737,MA_KH!$A:$V,MA_KH!V$1,0)</f>
        <v>CÔNG TY CỔ PHẦN TRUNG TÂM THƯƠNG MẠI LOTTE VIỆT NAM</v>
      </c>
      <c r="AF737" s="96" t="str">
        <f>VLOOKUP($A737,MA_KH!$A:$V,MA_KH!H$1,0)</f>
        <v>SG011</v>
      </c>
      <c r="AG737" s="96">
        <f>VALUE(Table1[[#This Row],[Số hóa đơn]])</f>
        <v>4920</v>
      </c>
      <c r="AH737" s="94" t="e">
        <f>_xlfn.XLOOKUP(Table1[[#This Row],[Column1]],CTTT_Lotte!R:R,CTTT_Lotte!O:O)</f>
        <v>#N/A</v>
      </c>
    </row>
    <row r="738" spans="1:34" ht="25.5" customHeight="1" x14ac:dyDescent="0.2">
      <c r="A738" s="88" t="s">
        <v>10295</v>
      </c>
      <c r="B738" s="88" t="s">
        <v>560</v>
      </c>
      <c r="C738" s="89">
        <v>46181</v>
      </c>
      <c r="D738" s="88" t="s">
        <v>15548</v>
      </c>
      <c r="E738" s="89">
        <v>46181</v>
      </c>
      <c r="F738" s="88" t="s">
        <v>15549</v>
      </c>
      <c r="G738" s="88" t="s">
        <v>10867</v>
      </c>
      <c r="H738" s="90">
        <v>91498</v>
      </c>
      <c r="I738" s="92">
        <v>0</v>
      </c>
      <c r="J738" s="90">
        <v>9150</v>
      </c>
      <c r="K738" s="90">
        <v>100648</v>
      </c>
      <c r="L738" s="93" t="s">
        <v>11005</v>
      </c>
      <c r="M738" s="94"/>
      <c r="N738" s="93"/>
      <c r="O738" s="67">
        <f>IF(Table1[[#This Row],[Phân loại]]="Tồn đầu kỳ",Table1[[#This Row],[Tổng giá trị]],0)</f>
        <v>0</v>
      </c>
      <c r="P738" s="93">
        <f>IF(Table1[[#This Row],[Số còn phải thu ĐK]]&lt;&gt;0,0,IF(Table1[[#This Row],[Phân loại]]="Bán hàng",Table1[[#This Row],[Tổng giá trị]],-Table1[[#This Row],[Tổng giá trị]]))</f>
        <v>-100648</v>
      </c>
      <c r="Q738" s="67">
        <f t="shared" si="581"/>
        <v>0</v>
      </c>
      <c r="R738" s="93">
        <f>Table1[[#This Row],[Số còn phải thu ĐK]]+Table1[[#This Row],[Giá Trị HD sau CK]]-Table1[[#This Row],[Số tiền đã thu]]</f>
        <v>-100648</v>
      </c>
      <c r="S738" s="94">
        <f>IF(Table1[[#This Row],[Ngày hóa đơn]]&lt;&gt;"",Table1[[#This Row],[Ngày hóa đơn]],IF(Table1[[#This Row],[Ngày hạch toán]]&lt;&gt;"",Table1[[#This Row],[Ngày hạch toán]],""))</f>
        <v>46181</v>
      </c>
      <c r="T738" s="95"/>
      <c r="U738" s="94">
        <f>IF(Table1[[#This Row],[Ngày tính CN]]="","",S738+T738)</f>
        <v>46181</v>
      </c>
      <c r="V738" s="67">
        <f ca="1">IF(Table1[[#This Row],[Hạn thanh toán]]="","",IF((U738-NOW())&lt;0,0,(U738-NOW())))</f>
        <v>0</v>
      </c>
      <c r="W738" s="67"/>
      <c r="X738" s="67">
        <f t="shared" ca="1" si="582"/>
        <v>47.588942245369253</v>
      </c>
      <c r="Y738" s="96" t="str">
        <f t="shared" ca="1" si="583"/>
        <v>Nợ quá hạn từ 30 ngày đến 60 ngày</v>
      </c>
      <c r="Z738" s="97">
        <f t="shared" si="584"/>
        <v>46181</v>
      </c>
      <c r="AA738" s="97" t="str">
        <f t="shared" si="585"/>
        <v/>
      </c>
      <c r="AB738" s="98"/>
      <c r="AC738" s="96"/>
      <c r="AD738" s="96" t="str">
        <f>VLOOKUP($A738,MA_KH!$A:$V,MA_KH!U$1,0)</f>
        <v>LOTTE</v>
      </c>
      <c r="AE738" s="96" t="str">
        <f>VLOOKUP($A738,MA_KH!$A:$V,MA_KH!V$1,0)</f>
        <v>CÔNG TY CỔ PHẦN TRUNG TÂM THƯƠNG MẠI LOTTE VIỆT NAM</v>
      </c>
      <c r="AF738" s="96" t="str">
        <f>VLOOKUP($A738,MA_KH!$A:$V,MA_KH!H$1,0)</f>
        <v>HN008</v>
      </c>
      <c r="AG738" s="96">
        <f>VALUE(Table1[[#This Row],[Số hóa đơn]])</f>
        <v>3861</v>
      </c>
      <c r="AH738" s="94" t="e">
        <f>_xlfn.XLOOKUP(Table1[[#This Row],[Column1]],CTTT_Lotte!R:R,CTTT_Lotte!O:O)</f>
        <v>#N/A</v>
      </c>
    </row>
    <row r="739" spans="1:34" ht="25.5" customHeight="1" x14ac:dyDescent="0.2">
      <c r="A739" s="88" t="s">
        <v>10295</v>
      </c>
      <c r="B739" s="88" t="s">
        <v>560</v>
      </c>
      <c r="C739" s="89">
        <v>46181</v>
      </c>
      <c r="D739" s="88" t="s">
        <v>15548</v>
      </c>
      <c r="E739" s="89">
        <v>46184</v>
      </c>
      <c r="F739" s="88" t="s">
        <v>15550</v>
      </c>
      <c r="G739" s="88" t="s">
        <v>10868</v>
      </c>
      <c r="H739" s="90">
        <v>304992</v>
      </c>
      <c r="I739" s="92">
        <v>0</v>
      </c>
      <c r="J739" s="90">
        <v>24399</v>
      </c>
      <c r="K739" s="90">
        <v>329391</v>
      </c>
      <c r="L739" s="93" t="s">
        <v>11005</v>
      </c>
      <c r="M739" s="94"/>
      <c r="N739" s="93"/>
      <c r="O739" s="67">
        <f>IF(Table1[[#This Row],[Phân loại]]="Tồn đầu kỳ",Table1[[#This Row],[Tổng giá trị]],0)</f>
        <v>0</v>
      </c>
      <c r="P739" s="93">
        <f>IF(Table1[[#This Row],[Số còn phải thu ĐK]]&lt;&gt;0,0,IF(Table1[[#This Row],[Phân loại]]="Bán hàng",Table1[[#This Row],[Tổng giá trị]],-Table1[[#This Row],[Tổng giá trị]]))</f>
        <v>-329391</v>
      </c>
      <c r="Q739" s="67">
        <f t="shared" si="581"/>
        <v>0</v>
      </c>
      <c r="R739" s="93">
        <f>Table1[[#This Row],[Số còn phải thu ĐK]]+Table1[[#This Row],[Giá Trị HD sau CK]]-Table1[[#This Row],[Số tiền đã thu]]</f>
        <v>-329391</v>
      </c>
      <c r="S739" s="94">
        <f>IF(Table1[[#This Row],[Ngày hóa đơn]]&lt;&gt;"",Table1[[#This Row],[Ngày hóa đơn]],IF(Table1[[#This Row],[Ngày hạch toán]]&lt;&gt;"",Table1[[#This Row],[Ngày hạch toán]],""))</f>
        <v>46184</v>
      </c>
      <c r="T739" s="95"/>
      <c r="U739" s="94">
        <f>IF(Table1[[#This Row],[Ngày tính CN]]="","",S739+T739)</f>
        <v>46184</v>
      </c>
      <c r="V739" s="67">
        <f ca="1">IF(Table1[[#This Row],[Hạn thanh toán]]="","",IF((U739-NOW())&lt;0,0,(U739-NOW())))</f>
        <v>0</v>
      </c>
      <c r="W739" s="67"/>
      <c r="X739" s="67">
        <f t="shared" ca="1" si="582"/>
        <v>44.588942245369253</v>
      </c>
      <c r="Y739" s="96" t="str">
        <f t="shared" ca="1" si="583"/>
        <v>Nợ quá hạn từ 30 ngày đến 60 ngày</v>
      </c>
      <c r="Z739" s="97">
        <f t="shared" si="584"/>
        <v>46184</v>
      </c>
      <c r="AA739" s="97" t="str">
        <f t="shared" si="585"/>
        <v/>
      </c>
      <c r="AB739" s="98"/>
      <c r="AC739" s="96"/>
      <c r="AD739" s="96" t="str">
        <f>VLOOKUP($A739,MA_KH!$A:$V,MA_KH!U$1,0)</f>
        <v>LOTTE</v>
      </c>
      <c r="AE739" s="96" t="str">
        <f>VLOOKUP($A739,MA_KH!$A:$V,MA_KH!V$1,0)</f>
        <v>CÔNG TY CỔ PHẦN TRUNG TÂM THƯƠNG MẠI LOTTE VIỆT NAM</v>
      </c>
      <c r="AF739" s="96" t="str">
        <f>VLOOKUP($A739,MA_KH!$A:$V,MA_KH!H$1,0)</f>
        <v>HN008</v>
      </c>
      <c r="AG739" s="96">
        <f>VALUE(Table1[[#This Row],[Số hóa đơn]])</f>
        <v>4112</v>
      </c>
      <c r="AH739" s="94" t="e">
        <f>_xlfn.XLOOKUP(Table1[[#This Row],[Column1]],CTTT_Lotte!R:R,CTTT_Lotte!O:O)</f>
        <v>#N/A</v>
      </c>
    </row>
    <row r="740" spans="1:34" ht="25.5" customHeight="1" x14ac:dyDescent="0.2">
      <c r="A740" s="88" t="s">
        <v>10301</v>
      </c>
      <c r="B740" s="88" t="s">
        <v>463</v>
      </c>
      <c r="C740" s="89">
        <v>46181</v>
      </c>
      <c r="D740" s="88" t="s">
        <v>15551</v>
      </c>
      <c r="E740" s="89">
        <v>46181</v>
      </c>
      <c r="F740" s="88" t="s">
        <v>15552</v>
      </c>
      <c r="G740" s="88" t="s">
        <v>15530</v>
      </c>
      <c r="H740" s="90">
        <v>245883</v>
      </c>
      <c r="I740" s="92">
        <v>0</v>
      </c>
      <c r="J740" s="90">
        <v>24588</v>
      </c>
      <c r="K740" s="90">
        <v>270471</v>
      </c>
      <c r="L740" s="93" t="s">
        <v>11005</v>
      </c>
      <c r="M740" s="94"/>
      <c r="N740" s="93"/>
      <c r="O740" s="67">
        <f>IF(Table1[[#This Row],[Phân loại]]="Tồn đầu kỳ",Table1[[#This Row],[Tổng giá trị]],0)</f>
        <v>0</v>
      </c>
      <c r="P740" s="93">
        <f>IF(Table1[[#This Row],[Số còn phải thu ĐK]]&lt;&gt;0,0,IF(Table1[[#This Row],[Phân loại]]="Bán hàng",Table1[[#This Row],[Tổng giá trị]],-Table1[[#This Row],[Tổng giá trị]]))</f>
        <v>-270471</v>
      </c>
      <c r="Q740" s="67">
        <f t="shared" si="581"/>
        <v>0</v>
      </c>
      <c r="R740" s="93">
        <f>Table1[[#This Row],[Số còn phải thu ĐK]]+Table1[[#This Row],[Giá Trị HD sau CK]]-Table1[[#This Row],[Số tiền đã thu]]</f>
        <v>-270471</v>
      </c>
      <c r="S740" s="94">
        <f>IF(Table1[[#This Row],[Ngày hóa đơn]]&lt;&gt;"",Table1[[#This Row],[Ngày hóa đơn]],IF(Table1[[#This Row],[Ngày hạch toán]]&lt;&gt;"",Table1[[#This Row],[Ngày hạch toán]],""))</f>
        <v>46181</v>
      </c>
      <c r="T740" s="95"/>
      <c r="U740" s="94">
        <f>IF(Table1[[#This Row],[Ngày tính CN]]="","",S740+T740)</f>
        <v>46181</v>
      </c>
      <c r="V740" s="67">
        <f ca="1">IF(Table1[[#This Row],[Hạn thanh toán]]="","",IF((U740-NOW())&lt;0,0,(U740-NOW())))</f>
        <v>0</v>
      </c>
      <c r="W740" s="67"/>
      <c r="X740" s="67">
        <f t="shared" ca="1" si="582"/>
        <v>47.588942245369253</v>
      </c>
      <c r="Y740" s="96" t="str">
        <f t="shared" ca="1" si="583"/>
        <v>Nợ quá hạn từ 30 ngày đến 60 ngày</v>
      </c>
      <c r="Z740" s="97">
        <f t="shared" si="584"/>
        <v>46181</v>
      </c>
      <c r="AA740" s="97" t="str">
        <f t="shared" si="585"/>
        <v/>
      </c>
      <c r="AB740" s="98"/>
      <c r="AC740" s="96"/>
      <c r="AD740" s="96" t="str">
        <f>VLOOKUP($A740,MA_KH!$A:$V,MA_KH!U$1,0)</f>
        <v>LOTTE</v>
      </c>
      <c r="AE740" s="96" t="str">
        <f>VLOOKUP($A740,MA_KH!$A:$V,MA_KH!V$1,0)</f>
        <v>CÔNG TY CỔ PHẦN TRUNG TÂM THƯƠNG MẠI LOTTE VIỆT NAM</v>
      </c>
      <c r="AF740" s="96" t="str">
        <f>VLOOKUP($A740,MA_KH!$A:$V,MA_KH!H$1,0)</f>
        <v>SG002</v>
      </c>
      <c r="AG740" s="96">
        <f>VALUE(Table1[[#This Row],[Số hóa đơn]])</f>
        <v>4708</v>
      </c>
      <c r="AH740" s="94" t="e">
        <f>_xlfn.XLOOKUP(Table1[[#This Row],[Column1]],CTTT_Lotte!R:R,CTTT_Lotte!O:O)</f>
        <v>#N/A</v>
      </c>
    </row>
    <row r="741" spans="1:34" ht="25.5" customHeight="1" x14ac:dyDescent="0.2">
      <c r="A741" s="88" t="s">
        <v>10301</v>
      </c>
      <c r="B741" s="88" t="s">
        <v>463</v>
      </c>
      <c r="C741" s="89">
        <v>46181</v>
      </c>
      <c r="D741" s="88" t="s">
        <v>15551</v>
      </c>
      <c r="E741" s="89">
        <v>46183</v>
      </c>
      <c r="F741" s="88" t="s">
        <v>15553</v>
      </c>
      <c r="G741" s="88" t="s">
        <v>15532</v>
      </c>
      <c r="H741" s="90">
        <v>819609</v>
      </c>
      <c r="I741" s="92">
        <v>0</v>
      </c>
      <c r="J741" s="90">
        <v>65569</v>
      </c>
      <c r="K741" s="90">
        <v>885178</v>
      </c>
      <c r="L741" s="93" t="s">
        <v>11005</v>
      </c>
      <c r="M741" s="94"/>
      <c r="N741" s="93"/>
      <c r="O741" s="67">
        <f>IF(Table1[[#This Row],[Phân loại]]="Tồn đầu kỳ",Table1[[#This Row],[Tổng giá trị]],0)</f>
        <v>0</v>
      </c>
      <c r="P741" s="93">
        <f>IF(Table1[[#This Row],[Số còn phải thu ĐK]]&lt;&gt;0,0,IF(Table1[[#This Row],[Phân loại]]="Bán hàng",Table1[[#This Row],[Tổng giá trị]],-Table1[[#This Row],[Tổng giá trị]]))</f>
        <v>-885178</v>
      </c>
      <c r="Q741" s="67">
        <f t="shared" si="581"/>
        <v>0</v>
      </c>
      <c r="R741" s="93">
        <f>Table1[[#This Row],[Số còn phải thu ĐK]]+Table1[[#This Row],[Giá Trị HD sau CK]]-Table1[[#This Row],[Số tiền đã thu]]</f>
        <v>-885178</v>
      </c>
      <c r="S741" s="94">
        <f>IF(Table1[[#This Row],[Ngày hóa đơn]]&lt;&gt;"",Table1[[#This Row],[Ngày hóa đơn]],IF(Table1[[#This Row],[Ngày hạch toán]]&lt;&gt;"",Table1[[#This Row],[Ngày hạch toán]],""))</f>
        <v>46183</v>
      </c>
      <c r="T741" s="95"/>
      <c r="U741" s="94">
        <f>IF(Table1[[#This Row],[Ngày tính CN]]="","",S741+T741)</f>
        <v>46183</v>
      </c>
      <c r="V741" s="67">
        <f ca="1">IF(Table1[[#This Row],[Hạn thanh toán]]="","",IF((U741-NOW())&lt;0,0,(U741-NOW())))</f>
        <v>0</v>
      </c>
      <c r="W741" s="67"/>
      <c r="X741" s="67">
        <f t="shared" ca="1" si="582"/>
        <v>45.588942245369253</v>
      </c>
      <c r="Y741" s="96" t="str">
        <f t="shared" ca="1" si="583"/>
        <v>Nợ quá hạn từ 30 ngày đến 60 ngày</v>
      </c>
      <c r="Z741" s="97">
        <f t="shared" si="584"/>
        <v>46183</v>
      </c>
      <c r="AA741" s="97" t="str">
        <f t="shared" si="585"/>
        <v/>
      </c>
      <c r="AB741" s="98"/>
      <c r="AC741" s="96"/>
      <c r="AD741" s="96" t="str">
        <f>VLOOKUP($A741,MA_KH!$A:$V,MA_KH!U$1,0)</f>
        <v>LOTTE</v>
      </c>
      <c r="AE741" s="96" t="str">
        <f>VLOOKUP($A741,MA_KH!$A:$V,MA_KH!V$1,0)</f>
        <v>CÔNG TY CỔ PHẦN TRUNG TÂM THƯƠNG MẠI LOTTE VIỆT NAM</v>
      </c>
      <c r="AF741" s="96" t="str">
        <f>VLOOKUP($A741,MA_KH!$A:$V,MA_KH!H$1,0)</f>
        <v>SG002</v>
      </c>
      <c r="AG741" s="96">
        <f>VALUE(Table1[[#This Row],[Số hóa đơn]])</f>
        <v>5010</v>
      </c>
      <c r="AH741" s="94" t="e">
        <f>_xlfn.XLOOKUP(Table1[[#This Row],[Column1]],CTTT_Lotte!R:R,CTTT_Lotte!O:O)</f>
        <v>#N/A</v>
      </c>
    </row>
    <row r="742" spans="1:34" ht="25.5" customHeight="1" x14ac:dyDescent="0.2">
      <c r="A742" s="88" t="s">
        <v>10290</v>
      </c>
      <c r="B742" s="88" t="s">
        <v>750</v>
      </c>
      <c r="C742" s="89">
        <v>46182</v>
      </c>
      <c r="D742" s="88" t="s">
        <v>15554</v>
      </c>
      <c r="E742" s="89">
        <v>46182</v>
      </c>
      <c r="F742" s="88" t="s">
        <v>15555</v>
      </c>
      <c r="G742" s="88" t="s">
        <v>15556</v>
      </c>
      <c r="H742" s="90">
        <v>1851730</v>
      </c>
      <c r="I742" s="92">
        <v>0</v>
      </c>
      <c r="J742" s="90">
        <v>148138</v>
      </c>
      <c r="K742" s="90">
        <v>1999868</v>
      </c>
      <c r="L742" s="93" t="s">
        <v>11004</v>
      </c>
      <c r="M742" s="94"/>
      <c r="N742" s="93"/>
      <c r="O742" s="67">
        <f>IF(Table1[[#This Row],[Phân loại]]="Tồn đầu kỳ",Table1[[#This Row],[Tổng giá trị]],0)</f>
        <v>0</v>
      </c>
      <c r="P742" s="93">
        <f>IF(Table1[[#This Row],[Số còn phải thu ĐK]]&lt;&gt;0,0,IF(Table1[[#This Row],[Phân loại]]="Bán hàng",Table1[[#This Row],[Tổng giá trị]],-Table1[[#This Row],[Tổng giá trị]]))</f>
        <v>1999868</v>
      </c>
      <c r="Q742" s="67">
        <f t="shared" ref="Q742:Q743" si="586">IF(M742&lt;&gt;"",IF(O742&lt;&gt;0,O742,P742),0)</f>
        <v>0</v>
      </c>
      <c r="R742" s="93">
        <f>Table1[[#This Row],[Số còn phải thu ĐK]]+Table1[[#This Row],[Giá Trị HD sau CK]]-Table1[[#This Row],[Số tiền đã thu]]</f>
        <v>1999868</v>
      </c>
      <c r="S742" s="94">
        <f>IF(Table1[[#This Row],[Ngày hóa đơn]]&lt;&gt;"",Table1[[#This Row],[Ngày hóa đơn]],IF(Table1[[#This Row],[Ngày hạch toán]]&lt;&gt;"",Table1[[#This Row],[Ngày hạch toán]],""))</f>
        <v>46182</v>
      </c>
      <c r="T742" s="95"/>
      <c r="U742" s="94">
        <f>IF(Table1[[#This Row],[Ngày tính CN]]="","",S742+T742)</f>
        <v>46182</v>
      </c>
      <c r="V742" s="67">
        <f ca="1">IF(Table1[[#This Row],[Hạn thanh toán]]="","",IF((U742-NOW())&lt;0,0,(U742-NOW())))</f>
        <v>0</v>
      </c>
      <c r="W742" s="67"/>
      <c r="X742" s="67">
        <f t="shared" ref="X742:X743" ca="1" si="587">IF(OR(U742="",R742=0),"",IF((U742-NOW())&lt;0,-(U742-NOW()),0))</f>
        <v>46.588942824077094</v>
      </c>
      <c r="Y742" s="96" t="str">
        <f t="shared" ref="Y742:Y743" ca="1" si="588">IF(R742=0,"Đã thanh toán",IF(X742="","",IF(X742&lt;=0,"Chưa đến hạn thanh toán",IF(X742&lt;=30,"Nợ quá hạn 30 ngày",IF(X742&lt;=60,"Nợ quá hạn từ 30 ngày đến 60 ngày",IF(X742&lt;=90,"Nợ quá hạn từ 60 ngày đến 90 ngày",IF(X742&lt;=120,"Nợ quá hạn từ 90 ngày đến 120 ngày","Nợ quá hạn hơn 120 ngày có khả năng mất thanh toán")))))))</f>
        <v>Nợ quá hạn từ 30 ngày đến 60 ngày</v>
      </c>
      <c r="Z742" s="97">
        <f t="shared" ref="Z742:Z743" si="589">IF(S742="","",S742)</f>
        <v>46182</v>
      </c>
      <c r="AA742" s="97" t="str">
        <f t="shared" ref="AA742:AA743" si="590">IF(M742="","",M742)</f>
        <v/>
      </c>
      <c r="AB742" s="98"/>
      <c r="AC742" s="96"/>
      <c r="AD742" s="96" t="str">
        <f>VLOOKUP($A742,MA_KH!$A:$V,MA_KH!U$1,0)</f>
        <v>LOTTE</v>
      </c>
      <c r="AE742" s="96" t="str">
        <f>VLOOKUP($A742,MA_KH!$A:$V,MA_KH!V$1,0)</f>
        <v>CÔNG TY CỔ PHẦN TRUNG TÂM THƯƠNG MẠI LOTTE VIỆT NAM</v>
      </c>
      <c r="AF742" s="96" t="str">
        <f>VLOOKUP($A742,MA_KH!$A:$V,MA_KH!H$1,0)</f>
        <v>SG002</v>
      </c>
      <c r="AG742" s="96">
        <f>VALUE(Table1[[#This Row],[Số hóa đơn]])</f>
        <v>39670</v>
      </c>
      <c r="AH742" s="94" t="e">
        <f>_xlfn.XLOOKUP(Table1[[#This Row],[Column1]],CTTT_Lotte!R:R,CTTT_Lotte!O:O)</f>
        <v>#N/A</v>
      </c>
    </row>
    <row r="743" spans="1:34" ht="25.5" customHeight="1" x14ac:dyDescent="0.2">
      <c r="A743" s="65" t="s">
        <v>10290</v>
      </c>
      <c r="B743" s="65" t="s">
        <v>750</v>
      </c>
      <c r="C743" s="66">
        <v>46182</v>
      </c>
      <c r="D743" s="65" t="s">
        <v>15557</v>
      </c>
      <c r="E743" s="66">
        <v>46182</v>
      </c>
      <c r="F743" s="65" t="s">
        <v>15558</v>
      </c>
      <c r="G743" s="65" t="s">
        <v>15559</v>
      </c>
      <c r="H743" s="91">
        <v>1893150</v>
      </c>
      <c r="I743" s="92">
        <v>0</v>
      </c>
      <c r="J743" s="91">
        <v>151452</v>
      </c>
      <c r="K743" s="91">
        <v>2044602</v>
      </c>
      <c r="L743" s="93" t="s">
        <v>11004</v>
      </c>
      <c r="M743" s="94"/>
      <c r="N743" s="93"/>
      <c r="O743" s="67">
        <f>IF(Table1[[#This Row],[Phân loại]]="Tồn đầu kỳ",Table1[[#This Row],[Tổng giá trị]],0)</f>
        <v>0</v>
      </c>
      <c r="P743" s="93">
        <f>IF(Table1[[#This Row],[Số còn phải thu ĐK]]&lt;&gt;0,0,IF(Table1[[#This Row],[Phân loại]]="Bán hàng",Table1[[#This Row],[Tổng giá trị]],-Table1[[#This Row],[Tổng giá trị]]))</f>
        <v>2044602</v>
      </c>
      <c r="Q743" s="67">
        <f t="shared" si="586"/>
        <v>0</v>
      </c>
      <c r="R743" s="93">
        <f>Table1[[#This Row],[Số còn phải thu ĐK]]+Table1[[#This Row],[Giá Trị HD sau CK]]-Table1[[#This Row],[Số tiền đã thu]]</f>
        <v>2044602</v>
      </c>
      <c r="S743" s="94">
        <f>IF(Table1[[#This Row],[Ngày hóa đơn]]&lt;&gt;"",Table1[[#This Row],[Ngày hóa đơn]],IF(Table1[[#This Row],[Ngày hạch toán]]&lt;&gt;"",Table1[[#This Row],[Ngày hạch toán]],""))</f>
        <v>46182</v>
      </c>
      <c r="T743" s="95"/>
      <c r="U743" s="94">
        <f>IF(Table1[[#This Row],[Ngày tính CN]]="","",S743+T743)</f>
        <v>46182</v>
      </c>
      <c r="V743" s="67">
        <f ca="1">IF(Table1[[#This Row],[Hạn thanh toán]]="","",IF((U743-NOW())&lt;0,0,(U743-NOW())))</f>
        <v>0</v>
      </c>
      <c r="W743" s="67"/>
      <c r="X743" s="67">
        <f t="shared" ca="1" si="587"/>
        <v>46.588942824077094</v>
      </c>
      <c r="Y743" s="96" t="str">
        <f t="shared" ca="1" si="588"/>
        <v>Nợ quá hạn từ 30 ngày đến 60 ngày</v>
      </c>
      <c r="Z743" s="97">
        <f t="shared" si="589"/>
        <v>46182</v>
      </c>
      <c r="AA743" s="97" t="str">
        <f t="shared" si="590"/>
        <v/>
      </c>
      <c r="AB743" s="98"/>
      <c r="AC743" s="96"/>
      <c r="AD743" s="96" t="str">
        <f>VLOOKUP($A743,MA_KH!$A:$V,MA_KH!U$1,0)</f>
        <v>LOTTE</v>
      </c>
      <c r="AE743" s="96" t="str">
        <f>VLOOKUP($A743,MA_KH!$A:$V,MA_KH!V$1,0)</f>
        <v>CÔNG TY CỔ PHẦN TRUNG TÂM THƯƠNG MẠI LOTTE VIỆT NAM</v>
      </c>
      <c r="AF743" s="96" t="str">
        <f>VLOOKUP($A743,MA_KH!$A:$V,MA_KH!H$1,0)</f>
        <v>SG002</v>
      </c>
      <c r="AG743" s="96">
        <f>VALUE(Table1[[#This Row],[Số hóa đơn]])</f>
        <v>39671</v>
      </c>
      <c r="AH743" s="94" t="e">
        <f>_xlfn.XLOOKUP(Table1[[#This Row],[Column1]],CTTT_Lotte!R:R,CTTT_Lotte!O:O)</f>
        <v>#N/A</v>
      </c>
    </row>
    <row r="744" spans="1:34" ht="25.5" customHeight="1" x14ac:dyDescent="0.2">
      <c r="A744" s="88" t="s">
        <v>10286</v>
      </c>
      <c r="B744" s="88" t="s">
        <v>616</v>
      </c>
      <c r="C744" s="89">
        <v>46182</v>
      </c>
      <c r="D744" s="88" t="s">
        <v>15560</v>
      </c>
      <c r="E744" s="89">
        <v>46182</v>
      </c>
      <c r="F744" s="88" t="s">
        <v>15561</v>
      </c>
      <c r="G744" s="88" t="s">
        <v>15530</v>
      </c>
      <c r="H744" s="90">
        <v>59359</v>
      </c>
      <c r="I744" s="92">
        <v>0</v>
      </c>
      <c r="J744" s="90">
        <v>5936</v>
      </c>
      <c r="K744" s="90">
        <v>65295</v>
      </c>
      <c r="L744" s="93" t="s">
        <v>11005</v>
      </c>
      <c r="M744" s="94"/>
      <c r="N744" s="93"/>
      <c r="O744" s="67">
        <f>IF(Table1[[#This Row],[Phân loại]]="Tồn đầu kỳ",Table1[[#This Row],[Tổng giá trị]],0)</f>
        <v>0</v>
      </c>
      <c r="P744" s="93">
        <f>IF(Table1[[#This Row],[Số còn phải thu ĐK]]&lt;&gt;0,0,IF(Table1[[#This Row],[Phân loại]]="Bán hàng",Table1[[#This Row],[Tổng giá trị]],-Table1[[#This Row],[Tổng giá trị]]))</f>
        <v>-65295</v>
      </c>
      <c r="Q744" s="67">
        <f t="shared" ref="Q744:Q750" si="591">IF(M744&lt;&gt;"",IF(O744&lt;&gt;0,O744,P744),0)</f>
        <v>0</v>
      </c>
      <c r="R744" s="93">
        <f>Table1[[#This Row],[Số còn phải thu ĐK]]+Table1[[#This Row],[Giá Trị HD sau CK]]-Table1[[#This Row],[Số tiền đã thu]]</f>
        <v>-65295</v>
      </c>
      <c r="S744" s="94">
        <f>IF(Table1[[#This Row],[Ngày hóa đơn]]&lt;&gt;"",Table1[[#This Row],[Ngày hóa đơn]],IF(Table1[[#This Row],[Ngày hạch toán]]&lt;&gt;"",Table1[[#This Row],[Ngày hạch toán]],""))</f>
        <v>46182</v>
      </c>
      <c r="T744" s="95"/>
      <c r="U744" s="94">
        <f>IF(Table1[[#This Row],[Ngày tính CN]]="","",S744+T744)</f>
        <v>46182</v>
      </c>
      <c r="V744" s="67">
        <f ca="1">IF(Table1[[#This Row],[Hạn thanh toán]]="","",IF((U744-NOW())&lt;0,0,(U744-NOW())))</f>
        <v>0</v>
      </c>
      <c r="W744" s="67"/>
      <c r="X744" s="67">
        <f t="shared" ref="X744:X750" ca="1" si="592">IF(OR(U744="",R744=0),"",IF((U744-NOW())&lt;0,-(U744-NOW()),0))</f>
        <v>46.588942361107911</v>
      </c>
      <c r="Y744" s="96" t="str">
        <f t="shared" ref="Y744:Y750" ca="1" si="593">IF(R744=0,"Đã thanh toán",IF(X744="","",IF(X744&lt;=0,"Chưa đến hạn thanh toán",IF(X744&lt;=30,"Nợ quá hạn 30 ngày",IF(X744&lt;=60,"Nợ quá hạn từ 30 ngày đến 60 ngày",IF(X744&lt;=90,"Nợ quá hạn từ 60 ngày đến 90 ngày",IF(X744&lt;=120,"Nợ quá hạn từ 90 ngày đến 120 ngày","Nợ quá hạn hơn 120 ngày có khả năng mất thanh toán")))))))</f>
        <v>Nợ quá hạn từ 30 ngày đến 60 ngày</v>
      </c>
      <c r="Z744" s="97">
        <f t="shared" ref="Z744:Z750" si="594">IF(S744="","",S744)</f>
        <v>46182</v>
      </c>
      <c r="AA744" s="97" t="str">
        <f t="shared" ref="AA744:AA750" si="595">IF(M744="","",M744)</f>
        <v/>
      </c>
      <c r="AB744" s="98"/>
      <c r="AC744" s="96"/>
      <c r="AD744" s="96" t="str">
        <f>VLOOKUP($A744,MA_KH!$A:$V,MA_KH!U$1,0)</f>
        <v>LOTTE</v>
      </c>
      <c r="AE744" s="96" t="str">
        <f>VLOOKUP($A744,MA_KH!$A:$V,MA_KH!V$1,0)</f>
        <v>CÔNG TY CỔ PHẦN TRUNG TÂM THƯƠNG MẠI LOTTE VIỆT NAM</v>
      </c>
      <c r="AF744" s="96" t="str">
        <f>VLOOKUP($A744,MA_KH!$A:$V,MA_KH!H$1,0)</f>
        <v>SG002</v>
      </c>
      <c r="AG744" s="96">
        <f>VALUE(Table1[[#This Row],[Số hóa đơn]])</f>
        <v>4418</v>
      </c>
      <c r="AH744" s="94" t="e">
        <f>_xlfn.XLOOKUP(Table1[[#This Row],[Column1]],CTTT_Lotte!R:R,CTTT_Lotte!O:O)</f>
        <v>#N/A</v>
      </c>
    </row>
    <row r="745" spans="1:34" ht="25.5" customHeight="1" x14ac:dyDescent="0.2">
      <c r="A745" s="88" t="s">
        <v>10286</v>
      </c>
      <c r="B745" s="88" t="s">
        <v>616</v>
      </c>
      <c r="C745" s="89">
        <v>46182</v>
      </c>
      <c r="D745" s="88" t="s">
        <v>15560</v>
      </c>
      <c r="E745" s="89">
        <v>46182</v>
      </c>
      <c r="F745" s="88" t="s">
        <v>11955</v>
      </c>
      <c r="G745" s="88" t="s">
        <v>15532</v>
      </c>
      <c r="H745" s="90">
        <v>197862</v>
      </c>
      <c r="I745" s="92">
        <v>0</v>
      </c>
      <c r="J745" s="90">
        <v>15829</v>
      </c>
      <c r="K745" s="90">
        <v>213691</v>
      </c>
      <c r="L745" s="93" t="s">
        <v>11005</v>
      </c>
      <c r="M745" s="94"/>
      <c r="N745" s="93"/>
      <c r="O745" s="67">
        <f>IF(Table1[[#This Row],[Phân loại]]="Tồn đầu kỳ",Table1[[#This Row],[Tổng giá trị]],0)</f>
        <v>0</v>
      </c>
      <c r="P745" s="93">
        <f>IF(Table1[[#This Row],[Số còn phải thu ĐK]]&lt;&gt;0,0,IF(Table1[[#This Row],[Phân loại]]="Bán hàng",Table1[[#This Row],[Tổng giá trị]],-Table1[[#This Row],[Tổng giá trị]]))</f>
        <v>-213691</v>
      </c>
      <c r="Q745" s="67">
        <f t="shared" si="591"/>
        <v>0</v>
      </c>
      <c r="R745" s="93">
        <f>Table1[[#This Row],[Số còn phải thu ĐK]]+Table1[[#This Row],[Giá Trị HD sau CK]]-Table1[[#This Row],[Số tiền đã thu]]</f>
        <v>-213691</v>
      </c>
      <c r="S745" s="94">
        <f>IF(Table1[[#This Row],[Ngày hóa đơn]]&lt;&gt;"",Table1[[#This Row],[Ngày hóa đơn]],IF(Table1[[#This Row],[Ngày hạch toán]]&lt;&gt;"",Table1[[#This Row],[Ngày hạch toán]],""))</f>
        <v>46182</v>
      </c>
      <c r="T745" s="95"/>
      <c r="U745" s="94">
        <f>IF(Table1[[#This Row],[Ngày tính CN]]="","",S745+T745)</f>
        <v>46182</v>
      </c>
      <c r="V745" s="67">
        <f ca="1">IF(Table1[[#This Row],[Hạn thanh toán]]="","",IF((U745-NOW())&lt;0,0,(U745-NOW())))</f>
        <v>0</v>
      </c>
      <c r="W745" s="67"/>
      <c r="X745" s="67">
        <f t="shared" ca="1" si="592"/>
        <v>46.588942361107911</v>
      </c>
      <c r="Y745" s="96" t="str">
        <f t="shared" ca="1" si="593"/>
        <v>Nợ quá hạn từ 30 ngày đến 60 ngày</v>
      </c>
      <c r="Z745" s="97">
        <f t="shared" si="594"/>
        <v>46182</v>
      </c>
      <c r="AA745" s="97" t="str">
        <f t="shared" si="595"/>
        <v/>
      </c>
      <c r="AB745" s="98"/>
      <c r="AC745" s="96"/>
      <c r="AD745" s="96" t="str">
        <f>VLOOKUP($A745,MA_KH!$A:$V,MA_KH!U$1,0)</f>
        <v>LOTTE</v>
      </c>
      <c r="AE745" s="96" t="str">
        <f>VLOOKUP($A745,MA_KH!$A:$V,MA_KH!V$1,0)</f>
        <v>CÔNG TY CỔ PHẦN TRUNG TÂM THƯƠNG MẠI LOTTE VIỆT NAM</v>
      </c>
      <c r="AF745" s="96" t="str">
        <f>VLOOKUP($A745,MA_KH!$A:$V,MA_KH!H$1,0)</f>
        <v>SG002</v>
      </c>
      <c r="AG745" s="96">
        <f>VALUE(Table1[[#This Row],[Số hóa đơn]])</f>
        <v>4417</v>
      </c>
      <c r="AH745" s="94" t="e">
        <f>_xlfn.XLOOKUP(Table1[[#This Row],[Column1]],CTTT_Lotte!R:R,CTTT_Lotte!O:O)</f>
        <v>#N/A</v>
      </c>
    </row>
    <row r="746" spans="1:34" ht="25.5" customHeight="1" x14ac:dyDescent="0.2">
      <c r="A746" s="88" t="s">
        <v>10294</v>
      </c>
      <c r="B746" s="88" t="s">
        <v>481</v>
      </c>
      <c r="C746" s="89">
        <v>46182</v>
      </c>
      <c r="D746" s="88" t="s">
        <v>15562</v>
      </c>
      <c r="E746" s="89">
        <v>46182</v>
      </c>
      <c r="F746" s="88" t="s">
        <v>15563</v>
      </c>
      <c r="G746" s="88" t="s">
        <v>15530</v>
      </c>
      <c r="H746" s="90">
        <v>37143</v>
      </c>
      <c r="I746" s="92">
        <v>0</v>
      </c>
      <c r="J746" s="90">
        <v>3714</v>
      </c>
      <c r="K746" s="90">
        <v>40857</v>
      </c>
      <c r="L746" s="93" t="s">
        <v>11005</v>
      </c>
      <c r="M746" s="94"/>
      <c r="N746" s="93"/>
      <c r="O746" s="67">
        <f>IF(Table1[[#This Row],[Phân loại]]="Tồn đầu kỳ",Table1[[#This Row],[Tổng giá trị]],0)</f>
        <v>0</v>
      </c>
      <c r="P746" s="93">
        <f>IF(Table1[[#This Row],[Số còn phải thu ĐK]]&lt;&gt;0,0,IF(Table1[[#This Row],[Phân loại]]="Bán hàng",Table1[[#This Row],[Tổng giá trị]],-Table1[[#This Row],[Tổng giá trị]]))</f>
        <v>-40857</v>
      </c>
      <c r="Q746" s="67">
        <f t="shared" si="591"/>
        <v>0</v>
      </c>
      <c r="R746" s="93">
        <f>Table1[[#This Row],[Số còn phải thu ĐK]]+Table1[[#This Row],[Giá Trị HD sau CK]]-Table1[[#This Row],[Số tiền đã thu]]</f>
        <v>-40857</v>
      </c>
      <c r="S746" s="94">
        <f>IF(Table1[[#This Row],[Ngày hóa đơn]]&lt;&gt;"",Table1[[#This Row],[Ngày hóa đơn]],IF(Table1[[#This Row],[Ngày hạch toán]]&lt;&gt;"",Table1[[#This Row],[Ngày hạch toán]],""))</f>
        <v>46182</v>
      </c>
      <c r="T746" s="95"/>
      <c r="U746" s="94">
        <f>IF(Table1[[#This Row],[Ngày tính CN]]="","",S746+T746)</f>
        <v>46182</v>
      </c>
      <c r="V746" s="67">
        <f ca="1">IF(Table1[[#This Row],[Hạn thanh toán]]="","",IF((U746-NOW())&lt;0,0,(U746-NOW())))</f>
        <v>0</v>
      </c>
      <c r="W746" s="67"/>
      <c r="X746" s="67">
        <f t="shared" ca="1" si="592"/>
        <v>46.588942361107911</v>
      </c>
      <c r="Y746" s="96" t="str">
        <f t="shared" ca="1" si="593"/>
        <v>Nợ quá hạn từ 30 ngày đến 60 ngày</v>
      </c>
      <c r="Z746" s="97">
        <f t="shared" si="594"/>
        <v>46182</v>
      </c>
      <c r="AA746" s="97" t="str">
        <f t="shared" si="595"/>
        <v/>
      </c>
      <c r="AB746" s="98"/>
      <c r="AC746" s="96"/>
      <c r="AD746" s="96" t="str">
        <f>VLOOKUP($A746,MA_KH!$A:$V,MA_KH!U$1,0)</f>
        <v>LOTTE</v>
      </c>
      <c r="AE746" s="96" t="str">
        <f>VLOOKUP($A746,MA_KH!$A:$V,MA_KH!V$1,0)</f>
        <v>CÔNG TY CỔ PHẦN TRUNG TÂM THƯƠNG MẠI LOTTE VIỆT NAM</v>
      </c>
      <c r="AF746" s="96" t="str">
        <f>VLOOKUP($A746,MA_KH!$A:$V,MA_KH!H$1,0)</f>
        <v>SG039</v>
      </c>
      <c r="AG746" s="96">
        <f>VALUE(Table1[[#This Row],[Số hóa đơn]])</f>
        <v>4082</v>
      </c>
      <c r="AH746" s="94" t="e">
        <f>_xlfn.XLOOKUP(Table1[[#This Row],[Column1]],CTTT_Lotte!R:R,CTTT_Lotte!O:O)</f>
        <v>#N/A</v>
      </c>
    </row>
    <row r="747" spans="1:34" ht="25.5" customHeight="1" x14ac:dyDescent="0.2">
      <c r="A747" s="88" t="s">
        <v>10294</v>
      </c>
      <c r="B747" s="88" t="s">
        <v>481</v>
      </c>
      <c r="C747" s="89">
        <v>46182</v>
      </c>
      <c r="D747" s="88" t="s">
        <v>15562</v>
      </c>
      <c r="E747" s="89">
        <v>46183</v>
      </c>
      <c r="F747" s="88" t="s">
        <v>15564</v>
      </c>
      <c r="G747" s="88" t="s">
        <v>15532</v>
      </c>
      <c r="H747" s="90">
        <v>123810</v>
      </c>
      <c r="I747" s="92">
        <v>0</v>
      </c>
      <c r="J747" s="90">
        <v>9905</v>
      </c>
      <c r="K747" s="90">
        <v>133715</v>
      </c>
      <c r="L747" s="93" t="s">
        <v>11005</v>
      </c>
      <c r="M747" s="94"/>
      <c r="N747" s="93"/>
      <c r="O747" s="67">
        <f>IF(Table1[[#This Row],[Phân loại]]="Tồn đầu kỳ",Table1[[#This Row],[Tổng giá trị]],0)</f>
        <v>0</v>
      </c>
      <c r="P747" s="93">
        <f>IF(Table1[[#This Row],[Số còn phải thu ĐK]]&lt;&gt;0,0,IF(Table1[[#This Row],[Phân loại]]="Bán hàng",Table1[[#This Row],[Tổng giá trị]],-Table1[[#This Row],[Tổng giá trị]]))</f>
        <v>-133715</v>
      </c>
      <c r="Q747" s="67">
        <f t="shared" si="591"/>
        <v>0</v>
      </c>
      <c r="R747" s="93">
        <f>Table1[[#This Row],[Số còn phải thu ĐK]]+Table1[[#This Row],[Giá Trị HD sau CK]]-Table1[[#This Row],[Số tiền đã thu]]</f>
        <v>-133715</v>
      </c>
      <c r="S747" s="94">
        <f>IF(Table1[[#This Row],[Ngày hóa đơn]]&lt;&gt;"",Table1[[#This Row],[Ngày hóa đơn]],IF(Table1[[#This Row],[Ngày hạch toán]]&lt;&gt;"",Table1[[#This Row],[Ngày hạch toán]],""))</f>
        <v>46183</v>
      </c>
      <c r="T747" s="95"/>
      <c r="U747" s="94">
        <f>IF(Table1[[#This Row],[Ngày tính CN]]="","",S747+T747)</f>
        <v>46183</v>
      </c>
      <c r="V747" s="67">
        <f ca="1">IF(Table1[[#This Row],[Hạn thanh toán]]="","",IF((U747-NOW())&lt;0,0,(U747-NOW())))</f>
        <v>0</v>
      </c>
      <c r="W747" s="67"/>
      <c r="X747" s="67">
        <f t="shared" ca="1" si="592"/>
        <v>45.588942361107911</v>
      </c>
      <c r="Y747" s="96" t="str">
        <f t="shared" ca="1" si="593"/>
        <v>Nợ quá hạn từ 30 ngày đến 60 ngày</v>
      </c>
      <c r="Z747" s="97">
        <f t="shared" si="594"/>
        <v>46183</v>
      </c>
      <c r="AA747" s="97" t="str">
        <f t="shared" si="595"/>
        <v/>
      </c>
      <c r="AB747" s="98"/>
      <c r="AC747" s="96"/>
      <c r="AD747" s="96" t="str">
        <f>VLOOKUP($A747,MA_KH!$A:$V,MA_KH!U$1,0)</f>
        <v>LOTTE</v>
      </c>
      <c r="AE747" s="96" t="str">
        <f>VLOOKUP($A747,MA_KH!$A:$V,MA_KH!V$1,0)</f>
        <v>CÔNG TY CỔ PHẦN TRUNG TÂM THƯƠNG MẠI LOTTE VIỆT NAM</v>
      </c>
      <c r="AF747" s="96" t="str">
        <f>VLOOKUP($A747,MA_KH!$A:$V,MA_KH!H$1,0)</f>
        <v>SG039</v>
      </c>
      <c r="AG747" s="96">
        <f>VALUE(Table1[[#This Row],[Số hóa đơn]])</f>
        <v>4322</v>
      </c>
      <c r="AH747" s="94" t="e">
        <f>_xlfn.XLOOKUP(Table1[[#This Row],[Column1]],CTTT_Lotte!R:R,CTTT_Lotte!O:O)</f>
        <v>#N/A</v>
      </c>
    </row>
    <row r="748" spans="1:34" ht="25.5" customHeight="1" x14ac:dyDescent="0.2">
      <c r="A748" s="88" t="s">
        <v>10299</v>
      </c>
      <c r="B748" s="88" t="s">
        <v>355</v>
      </c>
      <c r="C748" s="89">
        <v>46182</v>
      </c>
      <c r="D748" s="88" t="s">
        <v>15565</v>
      </c>
      <c r="E748" s="89">
        <v>46182</v>
      </c>
      <c r="F748" s="88" t="s">
        <v>15566</v>
      </c>
      <c r="G748" s="88" t="s">
        <v>15530</v>
      </c>
      <c r="H748" s="90">
        <v>151413</v>
      </c>
      <c r="I748" s="92">
        <v>0</v>
      </c>
      <c r="J748" s="90">
        <v>15141</v>
      </c>
      <c r="K748" s="90">
        <v>166554</v>
      </c>
      <c r="L748" s="93" t="s">
        <v>11005</v>
      </c>
      <c r="M748" s="94"/>
      <c r="N748" s="93"/>
      <c r="O748" s="67">
        <f>IF(Table1[[#This Row],[Phân loại]]="Tồn đầu kỳ",Table1[[#This Row],[Tổng giá trị]],0)</f>
        <v>0</v>
      </c>
      <c r="P748" s="93">
        <f>IF(Table1[[#This Row],[Số còn phải thu ĐK]]&lt;&gt;0,0,IF(Table1[[#This Row],[Phân loại]]="Bán hàng",Table1[[#This Row],[Tổng giá trị]],-Table1[[#This Row],[Tổng giá trị]]))</f>
        <v>-166554</v>
      </c>
      <c r="Q748" s="67">
        <f t="shared" si="591"/>
        <v>0</v>
      </c>
      <c r="R748" s="93">
        <f>Table1[[#This Row],[Số còn phải thu ĐK]]+Table1[[#This Row],[Giá Trị HD sau CK]]-Table1[[#This Row],[Số tiền đã thu]]</f>
        <v>-166554</v>
      </c>
      <c r="S748" s="94">
        <f>IF(Table1[[#This Row],[Ngày hóa đơn]]&lt;&gt;"",Table1[[#This Row],[Ngày hóa đơn]],IF(Table1[[#This Row],[Ngày hạch toán]]&lt;&gt;"",Table1[[#This Row],[Ngày hạch toán]],""))</f>
        <v>46182</v>
      </c>
      <c r="T748" s="95"/>
      <c r="U748" s="94">
        <f>IF(Table1[[#This Row],[Ngày tính CN]]="","",S748+T748)</f>
        <v>46182</v>
      </c>
      <c r="V748" s="67">
        <f ca="1">IF(Table1[[#This Row],[Hạn thanh toán]]="","",IF((U748-NOW())&lt;0,0,(U748-NOW())))</f>
        <v>0</v>
      </c>
      <c r="W748" s="67"/>
      <c r="X748" s="67">
        <f t="shared" ca="1" si="592"/>
        <v>46.588942361107911</v>
      </c>
      <c r="Y748" s="96" t="str">
        <f t="shared" ca="1" si="593"/>
        <v>Nợ quá hạn từ 30 ngày đến 60 ngày</v>
      </c>
      <c r="Z748" s="97">
        <f t="shared" si="594"/>
        <v>46182</v>
      </c>
      <c r="AA748" s="97" t="str">
        <f t="shared" si="595"/>
        <v/>
      </c>
      <c r="AB748" s="98"/>
      <c r="AC748" s="96"/>
      <c r="AD748" s="96" t="str">
        <f>VLOOKUP($A748,MA_KH!$A:$V,MA_KH!U$1,0)</f>
        <v>LOTTE</v>
      </c>
      <c r="AE748" s="96" t="str">
        <f>VLOOKUP($A748,MA_KH!$A:$V,MA_KH!V$1,0)</f>
        <v>CÔNG TY CỔ PHẦN TRUNG TÂM THƯƠNG MẠI LOTTE VIỆT NAM</v>
      </c>
      <c r="AF748" s="96" t="str">
        <f>VLOOKUP($A748,MA_KH!$A:$V,MA_KH!H$1,0)</f>
        <v>SG011</v>
      </c>
      <c r="AG748" s="96">
        <f>VALUE(Table1[[#This Row],[Số hóa đơn]])</f>
        <v>4716</v>
      </c>
      <c r="AH748" s="94" t="e">
        <f>_xlfn.XLOOKUP(Table1[[#This Row],[Column1]],CTTT_Lotte!R:R,CTTT_Lotte!O:O)</f>
        <v>#N/A</v>
      </c>
    </row>
    <row r="749" spans="1:34" ht="25.5" customHeight="1" x14ac:dyDescent="0.2">
      <c r="A749" s="88" t="s">
        <v>10299</v>
      </c>
      <c r="B749" s="88" t="s">
        <v>355</v>
      </c>
      <c r="C749" s="89">
        <v>46182</v>
      </c>
      <c r="D749" s="88" t="s">
        <v>15565</v>
      </c>
      <c r="E749" s="89">
        <v>46182</v>
      </c>
      <c r="F749" s="88" t="s">
        <v>15567</v>
      </c>
      <c r="G749" s="88" t="s">
        <v>15532</v>
      </c>
      <c r="H749" s="90">
        <v>504709</v>
      </c>
      <c r="I749" s="92">
        <v>0</v>
      </c>
      <c r="J749" s="90">
        <v>40377</v>
      </c>
      <c r="K749" s="90">
        <v>545086</v>
      </c>
      <c r="L749" s="93" t="s">
        <v>11005</v>
      </c>
      <c r="M749" s="94"/>
      <c r="N749" s="93"/>
      <c r="O749" s="67">
        <f>IF(Table1[[#This Row],[Phân loại]]="Tồn đầu kỳ",Table1[[#This Row],[Tổng giá trị]],0)</f>
        <v>0</v>
      </c>
      <c r="P749" s="93">
        <f>IF(Table1[[#This Row],[Số còn phải thu ĐK]]&lt;&gt;0,0,IF(Table1[[#This Row],[Phân loại]]="Bán hàng",Table1[[#This Row],[Tổng giá trị]],-Table1[[#This Row],[Tổng giá trị]]))</f>
        <v>-545086</v>
      </c>
      <c r="Q749" s="67">
        <f t="shared" si="591"/>
        <v>0</v>
      </c>
      <c r="R749" s="93">
        <f>Table1[[#This Row],[Số còn phải thu ĐK]]+Table1[[#This Row],[Giá Trị HD sau CK]]-Table1[[#This Row],[Số tiền đã thu]]</f>
        <v>-545086</v>
      </c>
      <c r="S749" s="94">
        <f>IF(Table1[[#This Row],[Ngày hóa đơn]]&lt;&gt;"",Table1[[#This Row],[Ngày hóa đơn]],IF(Table1[[#This Row],[Ngày hạch toán]]&lt;&gt;"",Table1[[#This Row],[Ngày hạch toán]],""))</f>
        <v>46182</v>
      </c>
      <c r="T749" s="95"/>
      <c r="U749" s="94">
        <f>IF(Table1[[#This Row],[Ngày tính CN]]="","",S749+T749)</f>
        <v>46182</v>
      </c>
      <c r="V749" s="67">
        <f ca="1">IF(Table1[[#This Row],[Hạn thanh toán]]="","",IF((U749-NOW())&lt;0,0,(U749-NOW())))</f>
        <v>0</v>
      </c>
      <c r="W749" s="67"/>
      <c r="X749" s="67">
        <f t="shared" ca="1" si="592"/>
        <v>46.588942824077094</v>
      </c>
      <c r="Y749" s="96" t="str">
        <f t="shared" ca="1" si="593"/>
        <v>Nợ quá hạn từ 30 ngày đến 60 ngày</v>
      </c>
      <c r="Z749" s="97">
        <f t="shared" si="594"/>
        <v>46182</v>
      </c>
      <c r="AA749" s="97" t="str">
        <f t="shared" si="595"/>
        <v/>
      </c>
      <c r="AB749" s="98"/>
      <c r="AC749" s="96"/>
      <c r="AD749" s="96" t="str">
        <f>VLOOKUP($A749,MA_KH!$A:$V,MA_KH!U$1,0)</f>
        <v>LOTTE</v>
      </c>
      <c r="AE749" s="96" t="str">
        <f>VLOOKUP($A749,MA_KH!$A:$V,MA_KH!V$1,0)</f>
        <v>CÔNG TY CỔ PHẦN TRUNG TÂM THƯƠNG MẠI LOTTE VIỆT NAM</v>
      </c>
      <c r="AF749" s="96" t="str">
        <f>VLOOKUP($A749,MA_KH!$A:$V,MA_KH!H$1,0)</f>
        <v>SG011</v>
      </c>
      <c r="AG749" s="96">
        <f>VALUE(Table1[[#This Row],[Số hóa đơn]])</f>
        <v>4678</v>
      </c>
      <c r="AH749" s="94" t="e">
        <f>_xlfn.XLOOKUP(Table1[[#This Row],[Column1]],CTTT_Lotte!R:R,CTTT_Lotte!O:O)</f>
        <v>#N/A</v>
      </c>
    </row>
    <row r="750" spans="1:34" ht="25.5" customHeight="1" x14ac:dyDescent="0.2">
      <c r="A750" s="88" t="s">
        <v>10290</v>
      </c>
      <c r="B750" s="88" t="s">
        <v>750</v>
      </c>
      <c r="C750" s="89">
        <v>46182</v>
      </c>
      <c r="D750" s="88" t="s">
        <v>15568</v>
      </c>
      <c r="E750" s="89">
        <v>46182</v>
      </c>
      <c r="F750" s="88" t="s">
        <v>15569</v>
      </c>
      <c r="G750" s="88" t="s">
        <v>15530</v>
      </c>
      <c r="H750" s="90">
        <v>127057</v>
      </c>
      <c r="I750" s="92">
        <v>0</v>
      </c>
      <c r="J750" s="90">
        <v>12706</v>
      </c>
      <c r="K750" s="90">
        <v>139763</v>
      </c>
      <c r="L750" s="93" t="s">
        <v>11005</v>
      </c>
      <c r="M750" s="94"/>
      <c r="N750" s="93"/>
      <c r="O750" s="67">
        <f>IF(Table1[[#This Row],[Phân loại]]="Tồn đầu kỳ",Table1[[#This Row],[Tổng giá trị]],0)</f>
        <v>0</v>
      </c>
      <c r="P750" s="93">
        <f>IF(Table1[[#This Row],[Số còn phải thu ĐK]]&lt;&gt;0,0,IF(Table1[[#This Row],[Phân loại]]="Bán hàng",Table1[[#This Row],[Tổng giá trị]],-Table1[[#This Row],[Tổng giá trị]]))</f>
        <v>-139763</v>
      </c>
      <c r="Q750" s="67">
        <f t="shared" si="591"/>
        <v>0</v>
      </c>
      <c r="R750" s="93">
        <f>Table1[[#This Row],[Số còn phải thu ĐK]]+Table1[[#This Row],[Giá Trị HD sau CK]]-Table1[[#This Row],[Số tiền đã thu]]</f>
        <v>-139763</v>
      </c>
      <c r="S750" s="94">
        <f>IF(Table1[[#This Row],[Ngày hóa đơn]]&lt;&gt;"",Table1[[#This Row],[Ngày hóa đơn]],IF(Table1[[#This Row],[Ngày hạch toán]]&lt;&gt;"",Table1[[#This Row],[Ngày hạch toán]],""))</f>
        <v>46182</v>
      </c>
      <c r="T750" s="95"/>
      <c r="U750" s="94">
        <f>IF(Table1[[#This Row],[Ngày tính CN]]="","",S750+T750)</f>
        <v>46182</v>
      </c>
      <c r="V750" s="67">
        <f ca="1">IF(Table1[[#This Row],[Hạn thanh toán]]="","",IF((U750-NOW())&lt;0,0,(U750-NOW())))</f>
        <v>0</v>
      </c>
      <c r="W750" s="67"/>
      <c r="X750" s="67">
        <f t="shared" ca="1" si="592"/>
        <v>46.588942361107911</v>
      </c>
      <c r="Y750" s="96" t="str">
        <f t="shared" ca="1" si="593"/>
        <v>Nợ quá hạn từ 30 ngày đến 60 ngày</v>
      </c>
      <c r="Z750" s="97">
        <f t="shared" si="594"/>
        <v>46182</v>
      </c>
      <c r="AA750" s="97" t="str">
        <f t="shared" si="595"/>
        <v/>
      </c>
      <c r="AB750" s="98"/>
      <c r="AC750" s="96"/>
      <c r="AD750" s="96" t="str">
        <f>VLOOKUP($A750,MA_KH!$A:$V,MA_KH!U$1,0)</f>
        <v>LOTTE</v>
      </c>
      <c r="AE750" s="96" t="str">
        <f>VLOOKUP($A750,MA_KH!$A:$V,MA_KH!V$1,0)</f>
        <v>CÔNG TY CỔ PHẦN TRUNG TÂM THƯƠNG MẠI LOTTE VIỆT NAM</v>
      </c>
      <c r="AF750" s="96" t="str">
        <f>VLOOKUP($A750,MA_KH!$A:$V,MA_KH!H$1,0)</f>
        <v>SG002</v>
      </c>
      <c r="AG750" s="96">
        <f>VALUE(Table1[[#This Row],[Số hóa đơn]])</f>
        <v>4327</v>
      </c>
      <c r="AH750" s="94" t="e">
        <f>_xlfn.XLOOKUP(Table1[[#This Row],[Column1]],CTTT_Lotte!R:R,CTTT_Lotte!O:O)</f>
        <v>#N/A</v>
      </c>
    </row>
    <row r="751" spans="1:34" ht="25.5" customHeight="1" x14ac:dyDescent="0.2">
      <c r="A751" s="88" t="s">
        <v>10287</v>
      </c>
      <c r="B751" s="88" t="s">
        <v>612</v>
      </c>
      <c r="C751" s="89">
        <v>46183</v>
      </c>
      <c r="D751" s="88" t="s">
        <v>15570</v>
      </c>
      <c r="E751" s="89">
        <v>46170</v>
      </c>
      <c r="F751" s="88" t="s">
        <v>284</v>
      </c>
      <c r="G751" s="88" t="s">
        <v>15571</v>
      </c>
      <c r="H751" s="90">
        <v>825482</v>
      </c>
      <c r="I751" s="92">
        <v>0</v>
      </c>
      <c r="J751" s="90">
        <v>66039</v>
      </c>
      <c r="K751" s="90">
        <v>891521</v>
      </c>
      <c r="L751" s="93" t="s">
        <v>41</v>
      </c>
      <c r="M751" s="94"/>
      <c r="N751" s="93"/>
      <c r="O751" s="67">
        <f>IF(Table1[[#This Row],[Phân loại]]="Tồn đầu kỳ",Table1[[#This Row],[Tổng giá trị]],0)</f>
        <v>0</v>
      </c>
      <c r="P751" s="93">
        <f>IF(Table1[[#This Row],[Số còn phải thu ĐK]]&lt;&gt;0,0,IF(Table1[[#This Row],[Phân loại]]="Bán hàng",Table1[[#This Row],[Tổng giá trị]],-Table1[[#This Row],[Tổng giá trị]]))</f>
        <v>-891521</v>
      </c>
      <c r="Q751" s="67">
        <f t="shared" ref="Q751:Q752" si="596">IF(M751&lt;&gt;"",IF(O751&lt;&gt;0,O751,P751),0)</f>
        <v>0</v>
      </c>
      <c r="R751" s="93">
        <f>Table1[[#This Row],[Số còn phải thu ĐK]]+Table1[[#This Row],[Giá Trị HD sau CK]]-Table1[[#This Row],[Số tiền đã thu]]</f>
        <v>-891521</v>
      </c>
      <c r="S751" s="94">
        <f>IF(Table1[[#This Row],[Ngày hóa đơn]]&lt;&gt;"",Table1[[#This Row],[Ngày hóa đơn]],IF(Table1[[#This Row],[Ngày hạch toán]]&lt;&gt;"",Table1[[#This Row],[Ngày hạch toán]],""))</f>
        <v>46170</v>
      </c>
      <c r="T751" s="95"/>
      <c r="U751" s="94">
        <f>IF(Table1[[#This Row],[Ngày tính CN]]="","",S751+T751)</f>
        <v>46170</v>
      </c>
      <c r="V751" s="67">
        <f ca="1">IF(Table1[[#This Row],[Hạn thanh toán]]="","",IF((U751-NOW())&lt;0,0,(U751-NOW())))</f>
        <v>0</v>
      </c>
      <c r="W751" s="67"/>
      <c r="X751" s="67">
        <f t="shared" ref="X751:X752" ca="1" si="597">IF(OR(U751="",R751=0),"",IF((U751-NOW())&lt;0,-(U751-NOW()),0))</f>
        <v>58.588942361107911</v>
      </c>
      <c r="Y751" s="96" t="str">
        <f t="shared" ref="Y751:Y752" ca="1" si="598">IF(R751=0,"Đã thanh toán",IF(X751="","",IF(X751&lt;=0,"Chưa đến hạn thanh toán",IF(X751&lt;=30,"Nợ quá hạn 30 ngày",IF(X751&lt;=60,"Nợ quá hạn từ 30 ngày đến 60 ngày",IF(X751&lt;=90,"Nợ quá hạn từ 60 ngày đến 90 ngày",IF(X751&lt;=120,"Nợ quá hạn từ 90 ngày đến 120 ngày","Nợ quá hạn hơn 120 ngày có khả năng mất thanh toán")))))))</f>
        <v>Nợ quá hạn từ 30 ngày đến 60 ngày</v>
      </c>
      <c r="Z751" s="97">
        <f t="shared" ref="Z751:Z752" si="599">IF(S751="","",S751)</f>
        <v>46170</v>
      </c>
      <c r="AA751" s="97" t="str">
        <f t="shared" ref="AA751:AA752" si="600">IF(M751="","",M751)</f>
        <v/>
      </c>
      <c r="AB751" s="98"/>
      <c r="AC751" s="96"/>
      <c r="AD751" s="96" t="str">
        <f>VLOOKUP($A751,MA_KH!$A:$V,MA_KH!U$1,0)</f>
        <v>LOTTE</v>
      </c>
      <c r="AE751" s="96" t="str">
        <f>VLOOKUP($A751,MA_KH!$A:$V,MA_KH!V$1,0)</f>
        <v>CÔNG TY CỔ PHẦN TRUNG TÂM THƯƠNG MẠI LOTTE VIỆT NAM</v>
      </c>
      <c r="AF751" s="96" t="str">
        <f>VLOOKUP($A751,MA_KH!$A:$V,MA_KH!H$1,0)</f>
        <v>SG011</v>
      </c>
      <c r="AG751" s="96" t="e">
        <f>VALUE(Table1[[#This Row],[Số hóa đơn]])</f>
        <v>#VALUE!</v>
      </c>
      <c r="AH751" s="94" t="e">
        <f>_xlfn.XLOOKUP(Table1[[#This Row],[Column1]],CTTT_Lotte!R:R,CTTT_Lotte!O:O)</f>
        <v>#VALUE!</v>
      </c>
    </row>
    <row r="752" spans="1:34" ht="25.5" customHeight="1" x14ac:dyDescent="0.2">
      <c r="A752" s="65" t="s">
        <v>10293</v>
      </c>
      <c r="B752" s="65" t="s">
        <v>621</v>
      </c>
      <c r="C752" s="66">
        <v>46183</v>
      </c>
      <c r="D752" s="65" t="s">
        <v>15572</v>
      </c>
      <c r="E752" s="66"/>
      <c r="F752" s="65" t="s">
        <v>284</v>
      </c>
      <c r="G752" s="65" t="s">
        <v>15486</v>
      </c>
      <c r="H752" s="91">
        <v>42743955</v>
      </c>
      <c r="I752" s="92">
        <v>0</v>
      </c>
      <c r="J752" s="91">
        <v>0</v>
      </c>
      <c r="K752" s="91">
        <v>42743955</v>
      </c>
      <c r="L752" s="93" t="s">
        <v>11005</v>
      </c>
      <c r="M752" s="94"/>
      <c r="N752" s="93"/>
      <c r="O752" s="67">
        <f>IF(Table1[[#This Row],[Phân loại]]="Tồn đầu kỳ",Table1[[#This Row],[Tổng giá trị]],0)</f>
        <v>0</v>
      </c>
      <c r="P752" s="93">
        <f>IF(Table1[[#This Row],[Số còn phải thu ĐK]]&lt;&gt;0,0,IF(Table1[[#This Row],[Phân loại]]="Bán hàng",Table1[[#This Row],[Tổng giá trị]],-Table1[[#This Row],[Tổng giá trị]]))</f>
        <v>-42743955</v>
      </c>
      <c r="Q752" s="67">
        <f t="shared" si="596"/>
        <v>0</v>
      </c>
      <c r="R752" s="93">
        <f>Table1[[#This Row],[Số còn phải thu ĐK]]+Table1[[#This Row],[Giá Trị HD sau CK]]-Table1[[#This Row],[Số tiền đã thu]]</f>
        <v>-42743955</v>
      </c>
      <c r="S752" s="94">
        <f>IF(Table1[[#This Row],[Ngày hóa đơn]]&lt;&gt;"",Table1[[#This Row],[Ngày hóa đơn]],IF(Table1[[#This Row],[Ngày hạch toán]]&lt;&gt;"",Table1[[#This Row],[Ngày hạch toán]],""))</f>
        <v>46183</v>
      </c>
      <c r="T752" s="95"/>
      <c r="U752" s="94">
        <f>IF(Table1[[#This Row],[Ngày tính CN]]="","",S752+T752)</f>
        <v>46183</v>
      </c>
      <c r="V752" s="67">
        <f ca="1">IF(Table1[[#This Row],[Hạn thanh toán]]="","",IF((U752-NOW())&lt;0,0,(U752-NOW())))</f>
        <v>0</v>
      </c>
      <c r="W752" s="67"/>
      <c r="X752" s="67">
        <f t="shared" ca="1" si="597"/>
        <v>45.588942824077094</v>
      </c>
      <c r="Y752" s="96" t="str">
        <f t="shared" ca="1" si="598"/>
        <v>Nợ quá hạn từ 30 ngày đến 60 ngày</v>
      </c>
      <c r="Z752" s="97">
        <f t="shared" si="599"/>
        <v>46183</v>
      </c>
      <c r="AA752" s="97" t="str">
        <f t="shared" si="600"/>
        <v/>
      </c>
      <c r="AB752" s="98"/>
      <c r="AC752" s="96"/>
      <c r="AD752" s="96" t="str">
        <f>VLOOKUP($A752,MA_KH!$A:$V,MA_KH!U$1,0)</f>
        <v>LOTTE</v>
      </c>
      <c r="AE752" s="96" t="str">
        <f>VLOOKUP($A752,MA_KH!$A:$V,MA_KH!V$1,0)</f>
        <v>CÔNG TY CỔ PHẦN TRUNG TÂM THƯƠNG MẠI LOTTE VIỆT NAM</v>
      </c>
      <c r="AF752" s="96" t="str">
        <f>VLOOKUP($A752,MA_KH!$A:$V,MA_KH!H$1,0)</f>
        <v>SG009</v>
      </c>
      <c r="AG752" s="96" t="e">
        <f>VALUE(Table1[[#This Row],[Số hóa đơn]])</f>
        <v>#VALUE!</v>
      </c>
      <c r="AH752" s="94" t="e">
        <f>_xlfn.XLOOKUP(Table1[[#This Row],[Column1]],CTTT_Lotte!R:R,CTTT_Lotte!O:O)</f>
        <v>#VALUE!</v>
      </c>
    </row>
    <row r="753" spans="1:34" ht="25.5" customHeight="1" x14ac:dyDescent="0.2">
      <c r="A753" s="65" t="s">
        <v>10286</v>
      </c>
      <c r="B753" s="65" t="s">
        <v>616</v>
      </c>
      <c r="C753" s="66">
        <v>46183</v>
      </c>
      <c r="D753" s="65" t="s">
        <v>15573</v>
      </c>
      <c r="E753" s="66">
        <v>46183</v>
      </c>
      <c r="F753" s="65" t="s">
        <v>15574</v>
      </c>
      <c r="G753" s="65" t="s">
        <v>15575</v>
      </c>
      <c r="H753" s="91">
        <v>1262100</v>
      </c>
      <c r="I753" s="92">
        <v>0</v>
      </c>
      <c r="J753" s="91">
        <v>100968</v>
      </c>
      <c r="K753" s="91">
        <v>1363068</v>
      </c>
      <c r="L753" s="93" t="s">
        <v>11004</v>
      </c>
      <c r="M753" s="94"/>
      <c r="N753" s="93"/>
      <c r="O753" s="67">
        <f>IF(Table1[[#This Row],[Phân loại]]="Tồn đầu kỳ",Table1[[#This Row],[Tổng giá trị]],0)</f>
        <v>0</v>
      </c>
      <c r="P753" s="93">
        <f>IF(Table1[[#This Row],[Số còn phải thu ĐK]]&lt;&gt;0,0,IF(Table1[[#This Row],[Phân loại]]="Bán hàng",Table1[[#This Row],[Tổng giá trị]],-Table1[[#This Row],[Tổng giá trị]]))</f>
        <v>1363068</v>
      </c>
      <c r="Q753" s="67">
        <f t="shared" ref="Q753" si="601">IF(M753&lt;&gt;"",IF(O753&lt;&gt;0,O753,P753),0)</f>
        <v>0</v>
      </c>
      <c r="R753" s="93">
        <f>Table1[[#This Row],[Số còn phải thu ĐK]]+Table1[[#This Row],[Giá Trị HD sau CK]]-Table1[[#This Row],[Số tiền đã thu]]</f>
        <v>1363068</v>
      </c>
      <c r="S753" s="94">
        <f>IF(Table1[[#This Row],[Ngày hóa đơn]]&lt;&gt;"",Table1[[#This Row],[Ngày hóa đơn]],IF(Table1[[#This Row],[Ngày hạch toán]]&lt;&gt;"",Table1[[#This Row],[Ngày hạch toán]],""))</f>
        <v>46183</v>
      </c>
      <c r="T753" s="95"/>
      <c r="U753" s="94">
        <f>IF(Table1[[#This Row],[Ngày tính CN]]="","",S753+T753)</f>
        <v>46183</v>
      </c>
      <c r="V753" s="67">
        <f ca="1">IF(Table1[[#This Row],[Hạn thanh toán]]="","",IF((U753-NOW())&lt;0,0,(U753-NOW())))</f>
        <v>0</v>
      </c>
      <c r="W753" s="67"/>
      <c r="X753" s="67">
        <f t="shared" ref="X753" ca="1" si="602">IF(OR(U753="",R753=0),"",IF((U753-NOW())&lt;0,-(U753-NOW()),0))</f>
        <v>45.588942824077094</v>
      </c>
      <c r="Y753" s="96" t="str">
        <f t="shared" ref="Y753" ca="1" si="603">IF(R753=0,"Đã thanh toán",IF(X753="","",IF(X753&lt;=0,"Chưa đến hạn thanh toán",IF(X753&lt;=30,"Nợ quá hạn 30 ngày",IF(X753&lt;=60,"Nợ quá hạn từ 30 ngày đến 60 ngày",IF(X753&lt;=90,"Nợ quá hạn từ 60 ngày đến 90 ngày",IF(X753&lt;=120,"Nợ quá hạn từ 90 ngày đến 120 ngày","Nợ quá hạn hơn 120 ngày có khả năng mất thanh toán")))))))</f>
        <v>Nợ quá hạn từ 30 ngày đến 60 ngày</v>
      </c>
      <c r="Z753" s="97">
        <f t="shared" ref="Z753" si="604">IF(S753="","",S753)</f>
        <v>46183</v>
      </c>
      <c r="AA753" s="97" t="str">
        <f t="shared" ref="AA753" si="605">IF(M753="","",M753)</f>
        <v/>
      </c>
      <c r="AB753" s="98"/>
      <c r="AC753" s="96"/>
      <c r="AD753" s="96" t="str">
        <f>VLOOKUP($A753,MA_KH!$A:$V,MA_KH!U$1,0)</f>
        <v>LOTTE</v>
      </c>
      <c r="AE753" s="96" t="str">
        <f>VLOOKUP($A753,MA_KH!$A:$V,MA_KH!V$1,0)</f>
        <v>CÔNG TY CỔ PHẦN TRUNG TÂM THƯƠNG MẠI LOTTE VIỆT NAM</v>
      </c>
      <c r="AF753" s="96" t="str">
        <f>VLOOKUP($A753,MA_KH!$A:$V,MA_KH!H$1,0)</f>
        <v>SG002</v>
      </c>
      <c r="AG753" s="96">
        <f>VALUE(Table1[[#This Row],[Số hóa đơn]])</f>
        <v>39754</v>
      </c>
      <c r="AH753" s="94" t="e">
        <f>_xlfn.XLOOKUP(Table1[[#This Row],[Column1]],CTTT_Lotte!R:R,CTTT_Lotte!O:O)</f>
        <v>#N/A</v>
      </c>
    </row>
    <row r="754" spans="1:34" ht="25.5" customHeight="1" x14ac:dyDescent="0.2">
      <c r="A754" s="88" t="s">
        <v>10287</v>
      </c>
      <c r="B754" s="88" t="s">
        <v>612</v>
      </c>
      <c r="C754" s="89">
        <v>46183</v>
      </c>
      <c r="D754" s="88" t="s">
        <v>15576</v>
      </c>
      <c r="E754" s="89">
        <v>46183</v>
      </c>
      <c r="F754" s="88" t="s">
        <v>15577</v>
      </c>
      <c r="G754" s="88" t="s">
        <v>15530</v>
      </c>
      <c r="H754" s="90">
        <v>90275</v>
      </c>
      <c r="I754" s="92">
        <v>0</v>
      </c>
      <c r="J754" s="90">
        <v>9028</v>
      </c>
      <c r="K754" s="90">
        <v>99303</v>
      </c>
      <c r="L754" s="93" t="s">
        <v>11005</v>
      </c>
      <c r="M754" s="94"/>
      <c r="N754" s="93"/>
      <c r="O754" s="67">
        <f>IF(Table1[[#This Row],[Phân loại]]="Tồn đầu kỳ",Table1[[#This Row],[Tổng giá trị]],0)</f>
        <v>0</v>
      </c>
      <c r="P754" s="93">
        <f>IF(Table1[[#This Row],[Số còn phải thu ĐK]]&lt;&gt;0,0,IF(Table1[[#This Row],[Phân loại]]="Bán hàng",Table1[[#This Row],[Tổng giá trị]],-Table1[[#This Row],[Tổng giá trị]]))</f>
        <v>-99303</v>
      </c>
      <c r="Q754" s="67">
        <f t="shared" ref="Q754:Q755" si="606">IF(M754&lt;&gt;"",IF(O754&lt;&gt;0,O754,P754),0)</f>
        <v>0</v>
      </c>
      <c r="R754" s="93">
        <f>Table1[[#This Row],[Số còn phải thu ĐK]]+Table1[[#This Row],[Giá Trị HD sau CK]]-Table1[[#This Row],[Số tiền đã thu]]</f>
        <v>-99303</v>
      </c>
      <c r="S754" s="94">
        <f>IF(Table1[[#This Row],[Ngày hóa đơn]]&lt;&gt;"",Table1[[#This Row],[Ngày hóa đơn]],IF(Table1[[#This Row],[Ngày hạch toán]]&lt;&gt;"",Table1[[#This Row],[Ngày hạch toán]],""))</f>
        <v>46183</v>
      </c>
      <c r="T754" s="95"/>
      <c r="U754" s="94">
        <f>IF(Table1[[#This Row],[Ngày tính CN]]="","",S754+T754)</f>
        <v>46183</v>
      </c>
      <c r="V754" s="67">
        <f ca="1">IF(Table1[[#This Row],[Hạn thanh toán]]="","",IF((U754-NOW())&lt;0,0,(U754-NOW())))</f>
        <v>0</v>
      </c>
      <c r="W754" s="67"/>
      <c r="X754" s="67">
        <f t="shared" ref="X754:X755" ca="1" si="607">IF(OR(U754="",R754=0),"",IF((U754-NOW())&lt;0,-(U754-NOW()),0))</f>
        <v>45.588942361107911</v>
      </c>
      <c r="Y754" s="96" t="str">
        <f t="shared" ref="Y754:Y755" ca="1" si="608">IF(R754=0,"Đã thanh toán",IF(X754="","",IF(X754&lt;=0,"Chưa đến hạn thanh toán",IF(X754&lt;=30,"Nợ quá hạn 30 ngày",IF(X754&lt;=60,"Nợ quá hạn từ 30 ngày đến 60 ngày",IF(X754&lt;=90,"Nợ quá hạn từ 60 ngày đến 90 ngày",IF(X754&lt;=120,"Nợ quá hạn từ 90 ngày đến 120 ngày","Nợ quá hạn hơn 120 ngày có khả năng mất thanh toán")))))))</f>
        <v>Nợ quá hạn từ 30 ngày đến 60 ngày</v>
      </c>
      <c r="Z754" s="97">
        <f t="shared" ref="Z754:Z755" si="609">IF(S754="","",S754)</f>
        <v>46183</v>
      </c>
      <c r="AA754" s="97" t="str">
        <f t="shared" ref="AA754:AA755" si="610">IF(M754="","",M754)</f>
        <v/>
      </c>
      <c r="AB754" s="98"/>
      <c r="AC754" s="96"/>
      <c r="AD754" s="96" t="str">
        <f>VLOOKUP($A754,MA_KH!$A:$V,MA_KH!U$1,0)</f>
        <v>LOTTE</v>
      </c>
      <c r="AE754" s="96" t="str">
        <f>VLOOKUP($A754,MA_KH!$A:$V,MA_KH!V$1,0)</f>
        <v>CÔNG TY CỔ PHẦN TRUNG TÂM THƯƠNG MẠI LOTTE VIỆT NAM</v>
      </c>
      <c r="AF754" s="96" t="str">
        <f>VLOOKUP($A754,MA_KH!$A:$V,MA_KH!H$1,0)</f>
        <v>SG011</v>
      </c>
      <c r="AG754" s="96">
        <f>VALUE(Table1[[#This Row],[Số hóa đơn]])</f>
        <v>5759</v>
      </c>
      <c r="AH754" s="94" t="e">
        <f>_xlfn.XLOOKUP(Table1[[#This Row],[Column1]],CTTT_Lotte!R:R,CTTT_Lotte!O:O)</f>
        <v>#N/A</v>
      </c>
    </row>
    <row r="755" spans="1:34" ht="25.5" customHeight="1" x14ac:dyDescent="0.2">
      <c r="A755" s="88" t="s">
        <v>10287</v>
      </c>
      <c r="B755" s="88" t="s">
        <v>612</v>
      </c>
      <c r="C755" s="89">
        <v>46183</v>
      </c>
      <c r="D755" s="88" t="s">
        <v>15576</v>
      </c>
      <c r="E755" s="89">
        <v>46181</v>
      </c>
      <c r="F755" s="88" t="s">
        <v>15578</v>
      </c>
      <c r="G755" s="88" t="s">
        <v>15532</v>
      </c>
      <c r="H755" s="90">
        <v>300916</v>
      </c>
      <c r="I755" s="92">
        <v>0</v>
      </c>
      <c r="J755" s="90">
        <v>24073</v>
      </c>
      <c r="K755" s="90">
        <v>324989</v>
      </c>
      <c r="L755" s="93" t="s">
        <v>11005</v>
      </c>
      <c r="M755" s="94"/>
      <c r="N755" s="93"/>
      <c r="O755" s="67">
        <f>IF(Table1[[#This Row],[Phân loại]]="Tồn đầu kỳ",Table1[[#This Row],[Tổng giá trị]],0)</f>
        <v>0</v>
      </c>
      <c r="P755" s="93">
        <f>IF(Table1[[#This Row],[Số còn phải thu ĐK]]&lt;&gt;0,0,IF(Table1[[#This Row],[Phân loại]]="Bán hàng",Table1[[#This Row],[Tổng giá trị]],-Table1[[#This Row],[Tổng giá trị]]))</f>
        <v>-324989</v>
      </c>
      <c r="Q755" s="67">
        <f t="shared" si="606"/>
        <v>0</v>
      </c>
      <c r="R755" s="93">
        <f>Table1[[#This Row],[Số còn phải thu ĐK]]+Table1[[#This Row],[Giá Trị HD sau CK]]-Table1[[#This Row],[Số tiền đã thu]]</f>
        <v>-324989</v>
      </c>
      <c r="S755" s="94">
        <f>IF(Table1[[#This Row],[Ngày hóa đơn]]&lt;&gt;"",Table1[[#This Row],[Ngày hóa đơn]],IF(Table1[[#This Row],[Ngày hạch toán]]&lt;&gt;"",Table1[[#This Row],[Ngày hạch toán]],""))</f>
        <v>46181</v>
      </c>
      <c r="T755" s="95"/>
      <c r="U755" s="94">
        <f>IF(Table1[[#This Row],[Ngày tính CN]]="","",S755+T755)</f>
        <v>46181</v>
      </c>
      <c r="V755" s="67">
        <f ca="1">IF(Table1[[#This Row],[Hạn thanh toán]]="","",IF((U755-NOW())&lt;0,0,(U755-NOW())))</f>
        <v>0</v>
      </c>
      <c r="W755" s="67"/>
      <c r="X755" s="67">
        <f t="shared" ca="1" si="607"/>
        <v>47.588942824077094</v>
      </c>
      <c r="Y755" s="96" t="str">
        <f t="shared" ca="1" si="608"/>
        <v>Nợ quá hạn từ 30 ngày đến 60 ngày</v>
      </c>
      <c r="Z755" s="97">
        <f t="shared" si="609"/>
        <v>46181</v>
      </c>
      <c r="AA755" s="97" t="str">
        <f t="shared" si="610"/>
        <v/>
      </c>
      <c r="AB755" s="98"/>
      <c r="AC755" s="96"/>
      <c r="AD755" s="96" t="str">
        <f>VLOOKUP($A755,MA_KH!$A:$V,MA_KH!U$1,0)</f>
        <v>LOTTE</v>
      </c>
      <c r="AE755" s="96" t="str">
        <f>VLOOKUP($A755,MA_KH!$A:$V,MA_KH!V$1,0)</f>
        <v>CÔNG TY CỔ PHẦN TRUNG TÂM THƯƠNG MẠI LOTTE VIỆT NAM</v>
      </c>
      <c r="AF755" s="96" t="str">
        <f>VLOOKUP($A755,MA_KH!$A:$V,MA_KH!H$1,0)</f>
        <v>SG011</v>
      </c>
      <c r="AG755" s="96">
        <f>VALUE(Table1[[#This Row],[Số hóa đơn]])</f>
        <v>5301</v>
      </c>
      <c r="AH755" s="94" t="e">
        <f>_xlfn.XLOOKUP(Table1[[#This Row],[Column1]],CTTT_Lotte!R:R,CTTT_Lotte!O:O)</f>
        <v>#N/A</v>
      </c>
    </row>
    <row r="756" spans="1:34" ht="25.5" customHeight="1" x14ac:dyDescent="0.2">
      <c r="A756" s="88" t="s">
        <v>10289</v>
      </c>
      <c r="B756" s="88" t="s">
        <v>752</v>
      </c>
      <c r="C756" s="89">
        <v>46184</v>
      </c>
      <c r="D756" s="88" t="s">
        <v>15579</v>
      </c>
      <c r="E756" s="89">
        <v>46183</v>
      </c>
      <c r="F756" s="88" t="s">
        <v>15580</v>
      </c>
      <c r="G756" s="88" t="s">
        <v>15581</v>
      </c>
      <c r="H756" s="90">
        <v>513090</v>
      </c>
      <c r="I756" s="92">
        <v>0</v>
      </c>
      <c r="J756" s="90">
        <v>41047</v>
      </c>
      <c r="K756" s="90">
        <v>554137</v>
      </c>
      <c r="L756" s="93" t="s">
        <v>11004</v>
      </c>
      <c r="M756" s="94"/>
      <c r="N756" s="93"/>
      <c r="O756" s="67">
        <f>IF(Table1[[#This Row],[Phân loại]]="Tồn đầu kỳ",Table1[[#This Row],[Tổng giá trị]],0)</f>
        <v>0</v>
      </c>
      <c r="P756" s="93">
        <f>IF(Table1[[#This Row],[Số còn phải thu ĐK]]&lt;&gt;0,0,IF(Table1[[#This Row],[Phân loại]]="Bán hàng",Table1[[#This Row],[Tổng giá trị]],-Table1[[#This Row],[Tổng giá trị]]))</f>
        <v>554137</v>
      </c>
      <c r="Q756" s="67">
        <f t="shared" ref="Q756:Q760" si="611">IF(M756&lt;&gt;"",IF(O756&lt;&gt;0,O756,P756),0)</f>
        <v>0</v>
      </c>
      <c r="R756" s="93">
        <f>Table1[[#This Row],[Số còn phải thu ĐK]]+Table1[[#This Row],[Giá Trị HD sau CK]]-Table1[[#This Row],[Số tiền đã thu]]</f>
        <v>554137</v>
      </c>
      <c r="S756" s="94">
        <f>IF(Table1[[#This Row],[Ngày hóa đơn]]&lt;&gt;"",Table1[[#This Row],[Ngày hóa đơn]],IF(Table1[[#This Row],[Ngày hạch toán]]&lt;&gt;"",Table1[[#This Row],[Ngày hạch toán]],""))</f>
        <v>46183</v>
      </c>
      <c r="T756" s="95"/>
      <c r="U756" s="94">
        <f>IF(Table1[[#This Row],[Ngày tính CN]]="","",S756+T756)</f>
        <v>46183</v>
      </c>
      <c r="V756" s="67">
        <f ca="1">IF(Table1[[#This Row],[Hạn thanh toán]]="","",IF((U756-NOW())&lt;0,0,(U756-NOW())))</f>
        <v>0</v>
      </c>
      <c r="W756" s="67"/>
      <c r="X756" s="67">
        <f t="shared" ref="X756:X760" ca="1" si="612">IF(OR(U756="",R756=0),"",IF((U756-NOW())&lt;0,-(U756-NOW()),0))</f>
        <v>45.588942361107911</v>
      </c>
      <c r="Y756" s="96" t="str">
        <f t="shared" ref="Y756:Y760" ca="1" si="613">IF(R756=0,"Đã thanh toán",IF(X756="","",IF(X756&lt;=0,"Chưa đến hạn thanh toán",IF(X756&lt;=30,"Nợ quá hạn 30 ngày",IF(X756&lt;=60,"Nợ quá hạn từ 30 ngày đến 60 ngày",IF(X756&lt;=90,"Nợ quá hạn từ 60 ngày đến 90 ngày",IF(X756&lt;=120,"Nợ quá hạn từ 90 ngày đến 120 ngày","Nợ quá hạn hơn 120 ngày có khả năng mất thanh toán")))))))</f>
        <v>Nợ quá hạn từ 30 ngày đến 60 ngày</v>
      </c>
      <c r="Z756" s="97">
        <f t="shared" ref="Z756:Z760" si="614">IF(S756="","",S756)</f>
        <v>46183</v>
      </c>
      <c r="AA756" s="97" t="str">
        <f t="shared" ref="AA756:AA760" si="615">IF(M756="","",M756)</f>
        <v/>
      </c>
      <c r="AB756" s="98"/>
      <c r="AC756" s="96"/>
      <c r="AD756" s="96" t="str">
        <f>VLOOKUP($A756,MA_KH!$A:$V,MA_KH!U$1,0)</f>
        <v>LOTTE</v>
      </c>
      <c r="AE756" s="96" t="str">
        <f>VLOOKUP($A756,MA_KH!$A:$V,MA_KH!V$1,0)</f>
        <v>CÔNG TY CỔ PHẦN TRUNG TÂM THƯƠNG MẠI LOTTE VIỆT NAM</v>
      </c>
      <c r="AF756" s="96" t="str">
        <f>VLOOKUP($A756,MA_KH!$A:$V,MA_KH!H$1,0)</f>
        <v>SG011</v>
      </c>
      <c r="AG756" s="96">
        <f>VALUE(Table1[[#This Row],[Số hóa đơn]])</f>
        <v>40548</v>
      </c>
      <c r="AH756" s="94" t="e">
        <f>_xlfn.XLOOKUP(Table1[[#This Row],[Column1]],CTTT_Lotte!R:R,CTTT_Lotte!O:O)</f>
        <v>#N/A</v>
      </c>
    </row>
    <row r="757" spans="1:34" ht="25.5" customHeight="1" x14ac:dyDescent="0.2">
      <c r="A757" s="88" t="s">
        <v>10289</v>
      </c>
      <c r="B757" s="88" t="s">
        <v>752</v>
      </c>
      <c r="C757" s="89">
        <v>46184</v>
      </c>
      <c r="D757" s="88" t="s">
        <v>15582</v>
      </c>
      <c r="E757" s="89">
        <v>46183</v>
      </c>
      <c r="F757" s="88" t="s">
        <v>15583</v>
      </c>
      <c r="G757" s="88" t="s">
        <v>15584</v>
      </c>
      <c r="H757" s="90">
        <v>589630</v>
      </c>
      <c r="I757" s="92">
        <v>0</v>
      </c>
      <c r="J757" s="90">
        <v>47170</v>
      </c>
      <c r="K757" s="90">
        <v>636800</v>
      </c>
      <c r="L757" s="93" t="s">
        <v>11004</v>
      </c>
      <c r="M757" s="94"/>
      <c r="N757" s="93"/>
      <c r="O757" s="67">
        <f>IF(Table1[[#This Row],[Phân loại]]="Tồn đầu kỳ",Table1[[#This Row],[Tổng giá trị]],0)</f>
        <v>0</v>
      </c>
      <c r="P757" s="93">
        <f>IF(Table1[[#This Row],[Số còn phải thu ĐK]]&lt;&gt;0,0,IF(Table1[[#This Row],[Phân loại]]="Bán hàng",Table1[[#This Row],[Tổng giá trị]],-Table1[[#This Row],[Tổng giá trị]]))</f>
        <v>636800</v>
      </c>
      <c r="Q757" s="67">
        <f t="shared" si="611"/>
        <v>0</v>
      </c>
      <c r="R757" s="93">
        <f>Table1[[#This Row],[Số còn phải thu ĐK]]+Table1[[#This Row],[Giá Trị HD sau CK]]-Table1[[#This Row],[Số tiền đã thu]]</f>
        <v>636800</v>
      </c>
      <c r="S757" s="94">
        <f>IF(Table1[[#This Row],[Ngày hóa đơn]]&lt;&gt;"",Table1[[#This Row],[Ngày hóa đơn]],IF(Table1[[#This Row],[Ngày hạch toán]]&lt;&gt;"",Table1[[#This Row],[Ngày hạch toán]],""))</f>
        <v>46183</v>
      </c>
      <c r="T757" s="95"/>
      <c r="U757" s="94">
        <f>IF(Table1[[#This Row],[Ngày tính CN]]="","",S757+T757)</f>
        <v>46183</v>
      </c>
      <c r="V757" s="67">
        <f ca="1">IF(Table1[[#This Row],[Hạn thanh toán]]="","",IF((U757-NOW())&lt;0,0,(U757-NOW())))</f>
        <v>0</v>
      </c>
      <c r="W757" s="67"/>
      <c r="X757" s="67">
        <f t="shared" ca="1" si="612"/>
        <v>45.588942824077094</v>
      </c>
      <c r="Y757" s="96" t="str">
        <f t="shared" ca="1" si="613"/>
        <v>Nợ quá hạn từ 30 ngày đến 60 ngày</v>
      </c>
      <c r="Z757" s="97">
        <f t="shared" si="614"/>
        <v>46183</v>
      </c>
      <c r="AA757" s="97" t="str">
        <f t="shared" si="615"/>
        <v/>
      </c>
      <c r="AB757" s="98"/>
      <c r="AC757" s="96"/>
      <c r="AD757" s="96" t="str">
        <f>VLOOKUP($A757,MA_KH!$A:$V,MA_KH!U$1,0)</f>
        <v>LOTTE</v>
      </c>
      <c r="AE757" s="96" t="str">
        <f>VLOOKUP($A757,MA_KH!$A:$V,MA_KH!V$1,0)</f>
        <v>CÔNG TY CỔ PHẦN TRUNG TÂM THƯƠNG MẠI LOTTE VIỆT NAM</v>
      </c>
      <c r="AF757" s="96" t="str">
        <f>VLOOKUP($A757,MA_KH!$A:$V,MA_KH!H$1,0)</f>
        <v>SG011</v>
      </c>
      <c r="AG757" s="96">
        <f>VALUE(Table1[[#This Row],[Số hóa đơn]])</f>
        <v>40549</v>
      </c>
      <c r="AH757" s="94" t="e">
        <f>_xlfn.XLOOKUP(Table1[[#This Row],[Column1]],CTTT_Lotte!R:R,CTTT_Lotte!O:O)</f>
        <v>#N/A</v>
      </c>
    </row>
    <row r="758" spans="1:34" ht="25.5" customHeight="1" x14ac:dyDescent="0.2">
      <c r="A758" s="88" t="s">
        <v>10300</v>
      </c>
      <c r="B758" s="88" t="s">
        <v>610</v>
      </c>
      <c r="C758" s="89">
        <v>46184</v>
      </c>
      <c r="D758" s="88" t="s">
        <v>15585</v>
      </c>
      <c r="E758" s="89">
        <v>46183</v>
      </c>
      <c r="F758" s="88" t="s">
        <v>15586</v>
      </c>
      <c r="G758" s="88" t="s">
        <v>15587</v>
      </c>
      <c r="H758" s="90">
        <v>6080970</v>
      </c>
      <c r="I758" s="92">
        <v>0</v>
      </c>
      <c r="J758" s="90">
        <v>486478</v>
      </c>
      <c r="K758" s="90">
        <v>6567448</v>
      </c>
      <c r="L758" s="93" t="s">
        <v>11004</v>
      </c>
      <c r="M758" s="94"/>
      <c r="N758" s="93"/>
      <c r="O758" s="67">
        <f>IF(Table1[[#This Row],[Phân loại]]="Tồn đầu kỳ",Table1[[#This Row],[Tổng giá trị]],0)</f>
        <v>0</v>
      </c>
      <c r="P758" s="93">
        <f>IF(Table1[[#This Row],[Số còn phải thu ĐK]]&lt;&gt;0,0,IF(Table1[[#This Row],[Phân loại]]="Bán hàng",Table1[[#This Row],[Tổng giá trị]],-Table1[[#This Row],[Tổng giá trị]]))</f>
        <v>6567448</v>
      </c>
      <c r="Q758" s="67">
        <f t="shared" si="611"/>
        <v>0</v>
      </c>
      <c r="R758" s="93">
        <f>Table1[[#This Row],[Số còn phải thu ĐK]]+Table1[[#This Row],[Giá Trị HD sau CK]]-Table1[[#This Row],[Số tiền đã thu]]</f>
        <v>6567448</v>
      </c>
      <c r="S758" s="94">
        <f>IF(Table1[[#This Row],[Ngày hóa đơn]]&lt;&gt;"",Table1[[#This Row],[Ngày hóa đơn]],IF(Table1[[#This Row],[Ngày hạch toán]]&lt;&gt;"",Table1[[#This Row],[Ngày hạch toán]],""))</f>
        <v>46183</v>
      </c>
      <c r="T758" s="95"/>
      <c r="U758" s="94">
        <f>IF(Table1[[#This Row],[Ngày tính CN]]="","",S758+T758)</f>
        <v>46183</v>
      </c>
      <c r="V758" s="67">
        <f ca="1">IF(Table1[[#This Row],[Hạn thanh toán]]="","",IF((U758-NOW())&lt;0,0,(U758-NOW())))</f>
        <v>0</v>
      </c>
      <c r="W758" s="67"/>
      <c r="X758" s="67">
        <f t="shared" ca="1" si="612"/>
        <v>45.588942361107911</v>
      </c>
      <c r="Y758" s="96" t="str">
        <f t="shared" ca="1" si="613"/>
        <v>Nợ quá hạn từ 30 ngày đến 60 ngày</v>
      </c>
      <c r="Z758" s="97">
        <f t="shared" si="614"/>
        <v>46183</v>
      </c>
      <c r="AA758" s="97" t="str">
        <f t="shared" si="615"/>
        <v/>
      </c>
      <c r="AB758" s="98"/>
      <c r="AC758" s="96"/>
      <c r="AD758" s="96" t="str">
        <f>VLOOKUP($A758,MA_KH!$A:$V,MA_KH!U$1,0)</f>
        <v>LOTTE</v>
      </c>
      <c r="AE758" s="96" t="str">
        <f>VLOOKUP($A758,MA_KH!$A:$V,MA_KH!V$1,0)</f>
        <v>CÔNG TY CỔ PHẦN TRUNG TÂM THƯƠNG MẠI LOTTE VIỆT NAM</v>
      </c>
      <c r="AF758" s="96" t="str">
        <f>VLOOKUP($A758,MA_KH!$A:$V,MA_KH!H$1,0)</f>
        <v>SG011</v>
      </c>
      <c r="AG758" s="96">
        <f>VALUE(Table1[[#This Row],[Số hóa đơn]])</f>
        <v>40550</v>
      </c>
      <c r="AH758" s="94" t="e">
        <f>_xlfn.XLOOKUP(Table1[[#This Row],[Column1]],CTTT_Lotte!R:R,CTTT_Lotte!O:O)</f>
        <v>#N/A</v>
      </c>
    </row>
    <row r="759" spans="1:34" ht="25.5" customHeight="1" x14ac:dyDescent="0.2">
      <c r="A759" s="88" t="s">
        <v>10299</v>
      </c>
      <c r="B759" s="88" t="s">
        <v>355</v>
      </c>
      <c r="C759" s="89">
        <v>46184</v>
      </c>
      <c r="D759" s="88" t="s">
        <v>15588</v>
      </c>
      <c r="E759" s="89">
        <v>46183</v>
      </c>
      <c r="F759" s="88" t="s">
        <v>15589</v>
      </c>
      <c r="G759" s="88" t="s">
        <v>15590</v>
      </c>
      <c r="H759" s="90">
        <v>1618975</v>
      </c>
      <c r="I759" s="92">
        <v>0</v>
      </c>
      <c r="J759" s="90">
        <v>129518</v>
      </c>
      <c r="K759" s="90">
        <v>1748493</v>
      </c>
      <c r="L759" s="93" t="s">
        <v>11004</v>
      </c>
      <c r="M759" s="94"/>
      <c r="N759" s="93"/>
      <c r="O759" s="67">
        <f>IF(Table1[[#This Row],[Phân loại]]="Tồn đầu kỳ",Table1[[#This Row],[Tổng giá trị]],0)</f>
        <v>0</v>
      </c>
      <c r="P759" s="93">
        <f>IF(Table1[[#This Row],[Số còn phải thu ĐK]]&lt;&gt;0,0,IF(Table1[[#This Row],[Phân loại]]="Bán hàng",Table1[[#This Row],[Tổng giá trị]],-Table1[[#This Row],[Tổng giá trị]]))</f>
        <v>1748493</v>
      </c>
      <c r="Q759" s="67">
        <f t="shared" si="611"/>
        <v>0</v>
      </c>
      <c r="R759" s="93">
        <f>Table1[[#This Row],[Số còn phải thu ĐK]]+Table1[[#This Row],[Giá Trị HD sau CK]]-Table1[[#This Row],[Số tiền đã thu]]</f>
        <v>1748493</v>
      </c>
      <c r="S759" s="94">
        <f>IF(Table1[[#This Row],[Ngày hóa đơn]]&lt;&gt;"",Table1[[#This Row],[Ngày hóa đơn]],IF(Table1[[#This Row],[Ngày hạch toán]]&lt;&gt;"",Table1[[#This Row],[Ngày hạch toán]],""))</f>
        <v>46183</v>
      </c>
      <c r="T759" s="95"/>
      <c r="U759" s="94">
        <f>IF(Table1[[#This Row],[Ngày tính CN]]="","",S759+T759)</f>
        <v>46183</v>
      </c>
      <c r="V759" s="67">
        <f ca="1">IF(Table1[[#This Row],[Hạn thanh toán]]="","",IF((U759-NOW())&lt;0,0,(U759-NOW())))</f>
        <v>0</v>
      </c>
      <c r="W759" s="67"/>
      <c r="X759" s="67">
        <f t="shared" ca="1" si="612"/>
        <v>45.588942824077094</v>
      </c>
      <c r="Y759" s="96" t="str">
        <f t="shared" ca="1" si="613"/>
        <v>Nợ quá hạn từ 30 ngày đến 60 ngày</v>
      </c>
      <c r="Z759" s="97">
        <f t="shared" si="614"/>
        <v>46183</v>
      </c>
      <c r="AA759" s="97" t="str">
        <f t="shared" si="615"/>
        <v/>
      </c>
      <c r="AB759" s="98"/>
      <c r="AC759" s="96"/>
      <c r="AD759" s="96" t="str">
        <f>VLOOKUP($A759,MA_KH!$A:$V,MA_KH!U$1,0)</f>
        <v>LOTTE</v>
      </c>
      <c r="AE759" s="96" t="str">
        <f>VLOOKUP($A759,MA_KH!$A:$V,MA_KH!V$1,0)</f>
        <v>CÔNG TY CỔ PHẦN TRUNG TÂM THƯƠNG MẠI LOTTE VIỆT NAM</v>
      </c>
      <c r="AF759" s="96" t="str">
        <f>VLOOKUP($A759,MA_KH!$A:$V,MA_KH!H$1,0)</f>
        <v>SG011</v>
      </c>
      <c r="AG759" s="96">
        <f>VALUE(Table1[[#This Row],[Số hóa đơn]])</f>
        <v>40551</v>
      </c>
      <c r="AH759" s="94" t="e">
        <f>_xlfn.XLOOKUP(Table1[[#This Row],[Column1]],CTTT_Lotte!R:R,CTTT_Lotte!O:O)</f>
        <v>#N/A</v>
      </c>
    </row>
    <row r="760" spans="1:34" ht="25.5" customHeight="1" x14ac:dyDescent="0.2">
      <c r="A760" s="65" t="s">
        <v>10288</v>
      </c>
      <c r="B760" s="65" t="s">
        <v>683</v>
      </c>
      <c r="C760" s="66">
        <v>46184</v>
      </c>
      <c r="D760" s="65" t="s">
        <v>15591</v>
      </c>
      <c r="E760" s="66">
        <v>46183</v>
      </c>
      <c r="F760" s="65" t="s">
        <v>15592</v>
      </c>
      <c r="G760" s="65" t="s">
        <v>15593</v>
      </c>
      <c r="H760" s="91">
        <v>1893150</v>
      </c>
      <c r="I760" s="92">
        <v>0</v>
      </c>
      <c r="J760" s="91">
        <v>151452</v>
      </c>
      <c r="K760" s="91">
        <v>2044602</v>
      </c>
      <c r="L760" s="93" t="s">
        <v>11004</v>
      </c>
      <c r="M760" s="94"/>
      <c r="N760" s="93"/>
      <c r="O760" s="67">
        <f>IF(Table1[[#This Row],[Phân loại]]="Tồn đầu kỳ",Table1[[#This Row],[Tổng giá trị]],0)</f>
        <v>0</v>
      </c>
      <c r="P760" s="93">
        <f>IF(Table1[[#This Row],[Số còn phải thu ĐK]]&lt;&gt;0,0,IF(Table1[[#This Row],[Phân loại]]="Bán hàng",Table1[[#This Row],[Tổng giá trị]],-Table1[[#This Row],[Tổng giá trị]]))</f>
        <v>2044602</v>
      </c>
      <c r="Q760" s="67">
        <f t="shared" si="611"/>
        <v>0</v>
      </c>
      <c r="R760" s="93">
        <f>Table1[[#This Row],[Số còn phải thu ĐK]]+Table1[[#This Row],[Giá Trị HD sau CK]]-Table1[[#This Row],[Số tiền đã thu]]</f>
        <v>2044602</v>
      </c>
      <c r="S760" s="94">
        <f>IF(Table1[[#This Row],[Ngày hóa đơn]]&lt;&gt;"",Table1[[#This Row],[Ngày hóa đơn]],IF(Table1[[#This Row],[Ngày hạch toán]]&lt;&gt;"",Table1[[#This Row],[Ngày hạch toán]],""))</f>
        <v>46183</v>
      </c>
      <c r="T760" s="95"/>
      <c r="U760" s="94">
        <f>IF(Table1[[#This Row],[Ngày tính CN]]="","",S760+T760)</f>
        <v>46183</v>
      </c>
      <c r="V760" s="67">
        <f ca="1">IF(Table1[[#This Row],[Hạn thanh toán]]="","",IF((U760-NOW())&lt;0,0,(U760-NOW())))</f>
        <v>0</v>
      </c>
      <c r="W760" s="67"/>
      <c r="X760" s="67">
        <f t="shared" ca="1" si="612"/>
        <v>45.588942824077094</v>
      </c>
      <c r="Y760" s="96" t="str">
        <f t="shared" ca="1" si="613"/>
        <v>Nợ quá hạn từ 30 ngày đến 60 ngày</v>
      </c>
      <c r="Z760" s="97">
        <f t="shared" si="614"/>
        <v>46183</v>
      </c>
      <c r="AA760" s="97" t="str">
        <f t="shared" si="615"/>
        <v/>
      </c>
      <c r="AB760" s="98"/>
      <c r="AC760" s="96"/>
      <c r="AD760" s="96" t="str">
        <f>VLOOKUP($A760,MA_KH!$A:$V,MA_KH!U$1,0)</f>
        <v>LOTTE</v>
      </c>
      <c r="AE760" s="96" t="str">
        <f>VLOOKUP($A760,MA_KH!$A:$V,MA_KH!V$1,0)</f>
        <v>CÔNG TY CỔ PHẦN TRUNG TÂM THƯƠNG MẠI LOTTE VIỆT NAM</v>
      </c>
      <c r="AF760" s="96" t="str">
        <f>VLOOKUP($A760,MA_KH!$A:$V,MA_KH!H$1,0)</f>
        <v>SG011</v>
      </c>
      <c r="AG760" s="96">
        <f>VALUE(Table1[[#This Row],[Số hóa đơn]])</f>
        <v>40552</v>
      </c>
      <c r="AH760" s="94" t="e">
        <f>_xlfn.XLOOKUP(Table1[[#This Row],[Column1]],CTTT_Lotte!R:R,CTTT_Lotte!O:O)</f>
        <v>#N/A</v>
      </c>
    </row>
    <row r="761" spans="1:34" ht="25.5" customHeight="1" x14ac:dyDescent="0.2">
      <c r="A761" s="88" t="s">
        <v>10297</v>
      </c>
      <c r="B761" s="88" t="s">
        <v>439</v>
      </c>
      <c r="C761" s="89">
        <v>46184</v>
      </c>
      <c r="D761" s="88" t="s">
        <v>15594</v>
      </c>
      <c r="E761" s="89">
        <v>46184</v>
      </c>
      <c r="F761" s="88" t="s">
        <v>15595</v>
      </c>
      <c r="G761" s="88" t="s">
        <v>15596</v>
      </c>
      <c r="H761" s="90">
        <v>1757695</v>
      </c>
      <c r="I761" s="92">
        <v>0</v>
      </c>
      <c r="J761" s="90">
        <v>140616</v>
      </c>
      <c r="K761" s="90">
        <v>1898311</v>
      </c>
      <c r="L761" s="93" t="s">
        <v>11004</v>
      </c>
      <c r="M761" s="94"/>
      <c r="N761" s="93"/>
      <c r="O761" s="67">
        <f>IF(Table1[[#This Row],[Phân loại]]="Tồn đầu kỳ",Table1[[#This Row],[Tổng giá trị]],0)</f>
        <v>0</v>
      </c>
      <c r="P761" s="93">
        <f>IF(Table1[[#This Row],[Số còn phải thu ĐK]]&lt;&gt;0,0,IF(Table1[[#This Row],[Phân loại]]="Bán hàng",Table1[[#This Row],[Tổng giá trị]],-Table1[[#This Row],[Tổng giá trị]]))</f>
        <v>1898311</v>
      </c>
      <c r="Q761" s="67">
        <f t="shared" ref="Q761:Q762" si="616">IF(M761&lt;&gt;"",IF(O761&lt;&gt;0,O761,P761),0)</f>
        <v>0</v>
      </c>
      <c r="R761" s="93">
        <f>Table1[[#This Row],[Số còn phải thu ĐK]]+Table1[[#This Row],[Giá Trị HD sau CK]]-Table1[[#This Row],[Số tiền đã thu]]</f>
        <v>1898311</v>
      </c>
      <c r="S761" s="94">
        <f>IF(Table1[[#This Row],[Ngày hóa đơn]]&lt;&gt;"",Table1[[#This Row],[Ngày hóa đơn]],IF(Table1[[#This Row],[Ngày hạch toán]]&lt;&gt;"",Table1[[#This Row],[Ngày hạch toán]],""))</f>
        <v>46184</v>
      </c>
      <c r="T761" s="95"/>
      <c r="U761" s="94">
        <f>IF(Table1[[#This Row],[Ngày tính CN]]="","",S761+T761)</f>
        <v>46184</v>
      </c>
      <c r="V761" s="67">
        <f ca="1">IF(Table1[[#This Row],[Hạn thanh toán]]="","",IF((U761-NOW())&lt;0,0,(U761-NOW())))</f>
        <v>0</v>
      </c>
      <c r="W761" s="67"/>
      <c r="X761" s="67">
        <f t="shared" ref="X761:X762" ca="1" si="617">IF(OR(U761="",R761=0),"",IF((U761-NOW())&lt;0,-(U761-NOW()),0))</f>
        <v>44.588942824077094</v>
      </c>
      <c r="Y761" s="96" t="str">
        <f t="shared" ref="Y761:Y762" ca="1" si="618">IF(R761=0,"Đã thanh toán",IF(X761="","",IF(X761&lt;=0,"Chưa đến hạn thanh toán",IF(X761&lt;=30,"Nợ quá hạn 30 ngày",IF(X761&lt;=60,"Nợ quá hạn từ 30 ngày đến 60 ngày",IF(X761&lt;=90,"Nợ quá hạn từ 60 ngày đến 90 ngày",IF(X761&lt;=120,"Nợ quá hạn từ 90 ngày đến 120 ngày","Nợ quá hạn hơn 120 ngày có khả năng mất thanh toán")))))))</f>
        <v>Nợ quá hạn từ 30 ngày đến 60 ngày</v>
      </c>
      <c r="Z761" s="97">
        <f t="shared" ref="Z761:Z762" si="619">IF(S761="","",S761)</f>
        <v>46184</v>
      </c>
      <c r="AA761" s="97" t="str">
        <f t="shared" ref="AA761:AA762" si="620">IF(M761="","",M761)</f>
        <v/>
      </c>
      <c r="AB761" s="98"/>
      <c r="AC761" s="96"/>
      <c r="AD761" s="96" t="str">
        <f>VLOOKUP($A761,MA_KH!$A:$V,MA_KH!U$1,0)</f>
        <v>LOTTE</v>
      </c>
      <c r="AE761" s="96" t="str">
        <f>VLOOKUP($A761,MA_KH!$A:$V,MA_KH!V$1,0)</f>
        <v>CÔNG TY CỔ PHẦN TRUNG TÂM THƯƠNG MẠI LOTTE VIỆT NAM</v>
      </c>
      <c r="AF761" s="96" t="str">
        <f>VLOOKUP($A761,MA_KH!$A:$V,MA_KH!H$1,0)</f>
        <v>HN008</v>
      </c>
      <c r="AG761" s="96">
        <f>VALUE(Table1[[#This Row],[Số hóa đơn]])</f>
        <v>40593</v>
      </c>
      <c r="AH761" s="94" t="e">
        <f>_xlfn.XLOOKUP(Table1[[#This Row],[Column1]],CTTT_Lotte!R:R,CTTT_Lotte!O:O)</f>
        <v>#N/A</v>
      </c>
    </row>
    <row r="762" spans="1:34" ht="25.5" customHeight="1" x14ac:dyDescent="0.2">
      <c r="A762" s="88" t="s">
        <v>10297</v>
      </c>
      <c r="B762" s="88" t="s">
        <v>439</v>
      </c>
      <c r="C762" s="89">
        <v>46184</v>
      </c>
      <c r="D762" s="88" t="s">
        <v>15597</v>
      </c>
      <c r="E762" s="89">
        <v>46184</v>
      </c>
      <c r="F762" s="88" t="s">
        <v>15598</v>
      </c>
      <c r="G762" s="88" t="s">
        <v>15599</v>
      </c>
      <c r="H762" s="90">
        <v>1262100</v>
      </c>
      <c r="I762" s="92">
        <v>0</v>
      </c>
      <c r="J762" s="90">
        <v>100968</v>
      </c>
      <c r="K762" s="90">
        <v>1363068</v>
      </c>
      <c r="L762" s="93" t="s">
        <v>11004</v>
      </c>
      <c r="M762" s="94"/>
      <c r="N762" s="93"/>
      <c r="O762" s="67">
        <f>IF(Table1[[#This Row],[Phân loại]]="Tồn đầu kỳ",Table1[[#This Row],[Tổng giá trị]],0)</f>
        <v>0</v>
      </c>
      <c r="P762" s="93">
        <f>IF(Table1[[#This Row],[Số còn phải thu ĐK]]&lt;&gt;0,0,IF(Table1[[#This Row],[Phân loại]]="Bán hàng",Table1[[#This Row],[Tổng giá trị]],-Table1[[#This Row],[Tổng giá trị]]))</f>
        <v>1363068</v>
      </c>
      <c r="Q762" s="67">
        <f t="shared" si="616"/>
        <v>0</v>
      </c>
      <c r="R762" s="93">
        <f>Table1[[#This Row],[Số còn phải thu ĐK]]+Table1[[#This Row],[Giá Trị HD sau CK]]-Table1[[#This Row],[Số tiền đã thu]]</f>
        <v>1363068</v>
      </c>
      <c r="S762" s="94">
        <f>IF(Table1[[#This Row],[Ngày hóa đơn]]&lt;&gt;"",Table1[[#This Row],[Ngày hóa đơn]],IF(Table1[[#This Row],[Ngày hạch toán]]&lt;&gt;"",Table1[[#This Row],[Ngày hạch toán]],""))</f>
        <v>46184</v>
      </c>
      <c r="T762" s="95"/>
      <c r="U762" s="94">
        <f>IF(Table1[[#This Row],[Ngày tính CN]]="","",S762+T762)</f>
        <v>46184</v>
      </c>
      <c r="V762" s="67">
        <f ca="1">IF(Table1[[#This Row],[Hạn thanh toán]]="","",IF((U762-NOW())&lt;0,0,(U762-NOW())))</f>
        <v>0</v>
      </c>
      <c r="W762" s="67"/>
      <c r="X762" s="67">
        <f t="shared" ca="1" si="617"/>
        <v>44.588942824077094</v>
      </c>
      <c r="Y762" s="96" t="str">
        <f t="shared" ca="1" si="618"/>
        <v>Nợ quá hạn từ 30 ngày đến 60 ngày</v>
      </c>
      <c r="Z762" s="97">
        <f t="shared" si="619"/>
        <v>46184</v>
      </c>
      <c r="AA762" s="97" t="str">
        <f t="shared" si="620"/>
        <v/>
      </c>
      <c r="AB762" s="98"/>
      <c r="AC762" s="96"/>
      <c r="AD762" s="96" t="str">
        <f>VLOOKUP($A762,MA_KH!$A:$V,MA_KH!U$1,0)</f>
        <v>LOTTE</v>
      </c>
      <c r="AE762" s="96" t="str">
        <f>VLOOKUP($A762,MA_KH!$A:$V,MA_KH!V$1,0)</f>
        <v>CÔNG TY CỔ PHẦN TRUNG TÂM THƯƠNG MẠI LOTTE VIỆT NAM</v>
      </c>
      <c r="AF762" s="96" t="str">
        <f>VLOOKUP($A762,MA_KH!$A:$V,MA_KH!H$1,0)</f>
        <v>HN008</v>
      </c>
      <c r="AG762" s="96">
        <f>VALUE(Table1[[#This Row],[Số hóa đơn]])</f>
        <v>40594</v>
      </c>
      <c r="AH762" s="94" t="e">
        <f>_xlfn.XLOOKUP(Table1[[#This Row],[Column1]],CTTT_Lotte!R:R,CTTT_Lotte!O:O)</f>
        <v>#N/A</v>
      </c>
    </row>
    <row r="763" spans="1:34" ht="25.5" customHeight="1" x14ac:dyDescent="0.2">
      <c r="A763" s="88" t="s">
        <v>10292</v>
      </c>
      <c r="B763" s="88" t="s">
        <v>781</v>
      </c>
      <c r="C763" s="89">
        <v>46184</v>
      </c>
      <c r="D763" s="88" t="s">
        <v>15600</v>
      </c>
      <c r="E763" s="89">
        <v>46184</v>
      </c>
      <c r="F763" s="88" t="s">
        <v>15601</v>
      </c>
      <c r="G763" s="88" t="s">
        <v>15530</v>
      </c>
      <c r="H763" s="90">
        <v>45366</v>
      </c>
      <c r="I763" s="92">
        <v>0</v>
      </c>
      <c r="J763" s="90">
        <v>4537</v>
      </c>
      <c r="K763" s="90">
        <v>49903</v>
      </c>
      <c r="L763" s="93" t="s">
        <v>11005</v>
      </c>
      <c r="M763" s="94"/>
      <c r="N763" s="93"/>
      <c r="O763" s="67">
        <f>IF(Table1[[#This Row],[Phân loại]]="Tồn đầu kỳ",Table1[[#This Row],[Tổng giá trị]],0)</f>
        <v>0</v>
      </c>
      <c r="P763" s="93">
        <f>IF(Table1[[#This Row],[Số còn phải thu ĐK]]&lt;&gt;0,0,IF(Table1[[#This Row],[Phân loại]]="Bán hàng",Table1[[#This Row],[Tổng giá trị]],-Table1[[#This Row],[Tổng giá trị]]))</f>
        <v>-49903</v>
      </c>
      <c r="Q763" s="67">
        <f t="shared" ref="Q763:Q766" si="621">IF(M763&lt;&gt;"",IF(O763&lt;&gt;0,O763,P763),0)</f>
        <v>0</v>
      </c>
      <c r="R763" s="93">
        <f>Table1[[#This Row],[Số còn phải thu ĐK]]+Table1[[#This Row],[Giá Trị HD sau CK]]-Table1[[#This Row],[Số tiền đã thu]]</f>
        <v>-49903</v>
      </c>
      <c r="S763" s="94">
        <f>IF(Table1[[#This Row],[Ngày hóa đơn]]&lt;&gt;"",Table1[[#This Row],[Ngày hóa đơn]],IF(Table1[[#This Row],[Ngày hạch toán]]&lt;&gt;"",Table1[[#This Row],[Ngày hạch toán]],""))</f>
        <v>46184</v>
      </c>
      <c r="T763" s="95"/>
      <c r="U763" s="94">
        <f>IF(Table1[[#This Row],[Ngày tính CN]]="","",S763+T763)</f>
        <v>46184</v>
      </c>
      <c r="V763" s="67">
        <f ca="1">IF(Table1[[#This Row],[Hạn thanh toán]]="","",IF((U763-NOW())&lt;0,0,(U763-NOW())))</f>
        <v>0</v>
      </c>
      <c r="W763" s="67"/>
      <c r="X763" s="67">
        <f t="shared" ref="X763:X766" ca="1" si="622">IF(OR(U763="",R763=0),"",IF((U763-NOW())&lt;0,-(U763-NOW()),0))</f>
        <v>44.588942361107911</v>
      </c>
      <c r="Y763" s="96" t="str">
        <f t="shared" ref="Y763:Y766" ca="1" si="623">IF(R763=0,"Đã thanh toán",IF(X763="","",IF(X763&lt;=0,"Chưa đến hạn thanh toán",IF(X763&lt;=30,"Nợ quá hạn 30 ngày",IF(X763&lt;=60,"Nợ quá hạn từ 30 ngày đến 60 ngày",IF(X763&lt;=90,"Nợ quá hạn từ 60 ngày đến 90 ngày",IF(X763&lt;=120,"Nợ quá hạn từ 90 ngày đến 120 ngày","Nợ quá hạn hơn 120 ngày có khả năng mất thanh toán")))))))</f>
        <v>Nợ quá hạn từ 30 ngày đến 60 ngày</v>
      </c>
      <c r="Z763" s="97">
        <f t="shared" ref="Z763:Z766" si="624">IF(S763="","",S763)</f>
        <v>46184</v>
      </c>
      <c r="AA763" s="97" t="str">
        <f t="shared" ref="AA763:AA766" si="625">IF(M763="","",M763)</f>
        <v/>
      </c>
      <c r="AB763" s="98"/>
      <c r="AC763" s="96"/>
      <c r="AD763" s="96" t="str">
        <f>VLOOKUP($A763,MA_KH!$A:$V,MA_KH!U$1,0)</f>
        <v>LOTTE</v>
      </c>
      <c r="AE763" s="96" t="str">
        <f>VLOOKUP($A763,MA_KH!$A:$V,MA_KH!V$1,0)</f>
        <v>CÔNG TY CỔ PHẦN TRUNG TÂM THƯƠNG MẠI LOTTE VIỆT NAM</v>
      </c>
      <c r="AF763" s="96" t="str">
        <f>VLOOKUP($A763,MA_KH!$A:$V,MA_KH!H$1,0)</f>
        <v>SG023</v>
      </c>
      <c r="AG763" s="96">
        <f>VALUE(Table1[[#This Row],[Số hóa đơn]])</f>
        <v>4789</v>
      </c>
      <c r="AH763" s="94" t="e">
        <f>_xlfn.XLOOKUP(Table1[[#This Row],[Column1]],CTTT_Lotte!R:R,CTTT_Lotte!O:O)</f>
        <v>#N/A</v>
      </c>
    </row>
    <row r="764" spans="1:34" ht="25.5" customHeight="1" x14ac:dyDescent="0.2">
      <c r="A764" s="88" t="s">
        <v>10292</v>
      </c>
      <c r="B764" s="88" t="s">
        <v>781</v>
      </c>
      <c r="C764" s="89">
        <v>46184</v>
      </c>
      <c r="D764" s="88" t="s">
        <v>15600</v>
      </c>
      <c r="E764" s="89">
        <v>46182</v>
      </c>
      <c r="F764" s="88" t="s">
        <v>15602</v>
      </c>
      <c r="G764" s="88" t="s">
        <v>15532</v>
      </c>
      <c r="H764" s="90">
        <v>151221</v>
      </c>
      <c r="I764" s="92">
        <v>0</v>
      </c>
      <c r="J764" s="90">
        <v>12098</v>
      </c>
      <c r="K764" s="90">
        <v>163319</v>
      </c>
      <c r="L764" s="93" t="s">
        <v>11005</v>
      </c>
      <c r="M764" s="94"/>
      <c r="N764" s="93"/>
      <c r="O764" s="67">
        <f>IF(Table1[[#This Row],[Phân loại]]="Tồn đầu kỳ",Table1[[#This Row],[Tổng giá trị]],0)</f>
        <v>0</v>
      </c>
      <c r="P764" s="93">
        <f>IF(Table1[[#This Row],[Số còn phải thu ĐK]]&lt;&gt;0,0,IF(Table1[[#This Row],[Phân loại]]="Bán hàng",Table1[[#This Row],[Tổng giá trị]],-Table1[[#This Row],[Tổng giá trị]]))</f>
        <v>-163319</v>
      </c>
      <c r="Q764" s="67">
        <f t="shared" si="621"/>
        <v>0</v>
      </c>
      <c r="R764" s="93">
        <f>Table1[[#This Row],[Số còn phải thu ĐK]]+Table1[[#This Row],[Giá Trị HD sau CK]]-Table1[[#This Row],[Số tiền đã thu]]</f>
        <v>-163319</v>
      </c>
      <c r="S764" s="94">
        <f>IF(Table1[[#This Row],[Ngày hóa đơn]]&lt;&gt;"",Table1[[#This Row],[Ngày hóa đơn]],IF(Table1[[#This Row],[Ngày hạch toán]]&lt;&gt;"",Table1[[#This Row],[Ngày hạch toán]],""))</f>
        <v>46182</v>
      </c>
      <c r="T764" s="95"/>
      <c r="U764" s="94">
        <f>IF(Table1[[#This Row],[Ngày tính CN]]="","",S764+T764)</f>
        <v>46182</v>
      </c>
      <c r="V764" s="67">
        <f ca="1">IF(Table1[[#This Row],[Hạn thanh toán]]="","",IF((U764-NOW())&lt;0,0,(U764-NOW())))</f>
        <v>0</v>
      </c>
      <c r="W764" s="67"/>
      <c r="X764" s="67">
        <f t="shared" ca="1" si="622"/>
        <v>46.588942361107911</v>
      </c>
      <c r="Y764" s="96" t="str">
        <f t="shared" ca="1" si="623"/>
        <v>Nợ quá hạn từ 30 ngày đến 60 ngày</v>
      </c>
      <c r="Z764" s="97">
        <f t="shared" si="624"/>
        <v>46182</v>
      </c>
      <c r="AA764" s="97" t="str">
        <f t="shared" si="625"/>
        <v/>
      </c>
      <c r="AB764" s="98"/>
      <c r="AC764" s="96"/>
      <c r="AD764" s="96" t="str">
        <f>VLOOKUP($A764,MA_KH!$A:$V,MA_KH!U$1,0)</f>
        <v>LOTTE</v>
      </c>
      <c r="AE764" s="96" t="str">
        <f>VLOOKUP($A764,MA_KH!$A:$V,MA_KH!V$1,0)</f>
        <v>CÔNG TY CỔ PHẦN TRUNG TÂM THƯƠNG MẠI LOTTE VIỆT NAM</v>
      </c>
      <c r="AF764" s="96" t="str">
        <f>VLOOKUP($A764,MA_KH!$A:$V,MA_KH!H$1,0)</f>
        <v>SG023</v>
      </c>
      <c r="AG764" s="96">
        <f>VALUE(Table1[[#This Row],[Số hóa đơn]])</f>
        <v>4369</v>
      </c>
      <c r="AH764" s="94" t="e">
        <f>_xlfn.XLOOKUP(Table1[[#This Row],[Column1]],CTTT_Lotte!R:R,CTTT_Lotte!O:O)</f>
        <v>#N/A</v>
      </c>
    </row>
    <row r="765" spans="1:34" ht="25.5" customHeight="1" x14ac:dyDescent="0.2">
      <c r="A765" s="88" t="s">
        <v>10299</v>
      </c>
      <c r="B765" s="88" t="s">
        <v>355</v>
      </c>
      <c r="C765" s="89">
        <v>46184</v>
      </c>
      <c r="D765" s="88" t="s">
        <v>15603</v>
      </c>
      <c r="E765" s="89">
        <v>46184</v>
      </c>
      <c r="F765" s="88" t="s">
        <v>15604</v>
      </c>
      <c r="G765" s="88" t="s">
        <v>15530</v>
      </c>
      <c r="H765" s="90">
        <v>32884</v>
      </c>
      <c r="I765" s="92">
        <v>0</v>
      </c>
      <c r="J765" s="90">
        <v>3288</v>
      </c>
      <c r="K765" s="90">
        <v>36172</v>
      </c>
      <c r="L765" s="93" t="s">
        <v>11005</v>
      </c>
      <c r="M765" s="94"/>
      <c r="N765" s="93"/>
      <c r="O765" s="67">
        <f>IF(Table1[[#This Row],[Phân loại]]="Tồn đầu kỳ",Table1[[#This Row],[Tổng giá trị]],0)</f>
        <v>0</v>
      </c>
      <c r="P765" s="93">
        <f>IF(Table1[[#This Row],[Số còn phải thu ĐK]]&lt;&gt;0,0,IF(Table1[[#This Row],[Phân loại]]="Bán hàng",Table1[[#This Row],[Tổng giá trị]],-Table1[[#This Row],[Tổng giá trị]]))</f>
        <v>-36172</v>
      </c>
      <c r="Q765" s="67">
        <f t="shared" si="621"/>
        <v>0</v>
      </c>
      <c r="R765" s="93">
        <f>Table1[[#This Row],[Số còn phải thu ĐK]]+Table1[[#This Row],[Giá Trị HD sau CK]]-Table1[[#This Row],[Số tiền đã thu]]</f>
        <v>-36172</v>
      </c>
      <c r="S765" s="94">
        <f>IF(Table1[[#This Row],[Ngày hóa đơn]]&lt;&gt;"",Table1[[#This Row],[Ngày hóa đơn]],IF(Table1[[#This Row],[Ngày hạch toán]]&lt;&gt;"",Table1[[#This Row],[Ngày hạch toán]],""))</f>
        <v>46184</v>
      </c>
      <c r="T765" s="95"/>
      <c r="U765" s="94">
        <f>IF(Table1[[#This Row],[Ngày tính CN]]="","",S765+T765)</f>
        <v>46184</v>
      </c>
      <c r="V765" s="67">
        <f ca="1">IF(Table1[[#This Row],[Hạn thanh toán]]="","",IF((U765-NOW())&lt;0,0,(U765-NOW())))</f>
        <v>0</v>
      </c>
      <c r="W765" s="67"/>
      <c r="X765" s="67">
        <f t="shared" ca="1" si="622"/>
        <v>44.588942824077094</v>
      </c>
      <c r="Y765" s="96" t="str">
        <f t="shared" ca="1" si="623"/>
        <v>Nợ quá hạn từ 30 ngày đến 60 ngày</v>
      </c>
      <c r="Z765" s="97">
        <f t="shared" si="624"/>
        <v>46184</v>
      </c>
      <c r="AA765" s="97" t="str">
        <f t="shared" si="625"/>
        <v/>
      </c>
      <c r="AB765" s="98"/>
      <c r="AC765" s="96"/>
      <c r="AD765" s="96" t="str">
        <f>VLOOKUP($A765,MA_KH!$A:$V,MA_KH!U$1,0)</f>
        <v>LOTTE</v>
      </c>
      <c r="AE765" s="96" t="str">
        <f>VLOOKUP($A765,MA_KH!$A:$V,MA_KH!V$1,0)</f>
        <v>CÔNG TY CỔ PHẦN TRUNG TÂM THƯƠNG MẠI LOTTE VIỆT NAM</v>
      </c>
      <c r="AF765" s="96" t="str">
        <f>VLOOKUP($A765,MA_KH!$A:$V,MA_KH!H$1,0)</f>
        <v>SG011</v>
      </c>
      <c r="AG765" s="96">
        <f>VALUE(Table1[[#This Row],[Số hóa đơn]])</f>
        <v>3862</v>
      </c>
      <c r="AH765" s="94" t="e">
        <f>_xlfn.XLOOKUP(Table1[[#This Row],[Column1]],CTTT_Lotte!R:R,CTTT_Lotte!O:O)</f>
        <v>#N/A</v>
      </c>
    </row>
    <row r="766" spans="1:34" ht="25.5" customHeight="1" x14ac:dyDescent="0.2">
      <c r="A766" s="65" t="s">
        <v>10299</v>
      </c>
      <c r="B766" s="65" t="s">
        <v>355</v>
      </c>
      <c r="C766" s="66">
        <v>46184</v>
      </c>
      <c r="D766" s="65" t="s">
        <v>15603</v>
      </c>
      <c r="E766" s="66">
        <v>46184</v>
      </c>
      <c r="F766" s="65" t="s">
        <v>15605</v>
      </c>
      <c r="G766" s="65" t="s">
        <v>15532</v>
      </c>
      <c r="H766" s="91">
        <v>109615</v>
      </c>
      <c r="I766" s="92">
        <v>0</v>
      </c>
      <c r="J766" s="91">
        <v>8769</v>
      </c>
      <c r="K766" s="91">
        <v>118384</v>
      </c>
      <c r="L766" s="93" t="s">
        <v>11005</v>
      </c>
      <c r="M766" s="94"/>
      <c r="N766" s="93"/>
      <c r="O766" s="67">
        <f>IF(Table1[[#This Row],[Phân loại]]="Tồn đầu kỳ",Table1[[#This Row],[Tổng giá trị]],0)</f>
        <v>0</v>
      </c>
      <c r="P766" s="93">
        <f>IF(Table1[[#This Row],[Số còn phải thu ĐK]]&lt;&gt;0,0,IF(Table1[[#This Row],[Phân loại]]="Bán hàng",Table1[[#This Row],[Tổng giá trị]],-Table1[[#This Row],[Tổng giá trị]]))</f>
        <v>-118384</v>
      </c>
      <c r="Q766" s="67">
        <f t="shared" si="621"/>
        <v>0</v>
      </c>
      <c r="R766" s="93">
        <f>Table1[[#This Row],[Số còn phải thu ĐK]]+Table1[[#This Row],[Giá Trị HD sau CK]]-Table1[[#This Row],[Số tiền đã thu]]</f>
        <v>-118384</v>
      </c>
      <c r="S766" s="94">
        <f>IF(Table1[[#This Row],[Ngày hóa đơn]]&lt;&gt;"",Table1[[#This Row],[Ngày hóa đơn]],IF(Table1[[#This Row],[Ngày hạch toán]]&lt;&gt;"",Table1[[#This Row],[Ngày hạch toán]],""))</f>
        <v>46184</v>
      </c>
      <c r="T766" s="95"/>
      <c r="U766" s="94">
        <f>IF(Table1[[#This Row],[Ngày tính CN]]="","",S766+T766)</f>
        <v>46184</v>
      </c>
      <c r="V766" s="67">
        <f ca="1">IF(Table1[[#This Row],[Hạn thanh toán]]="","",IF((U766-NOW())&lt;0,0,(U766-NOW())))</f>
        <v>0</v>
      </c>
      <c r="W766" s="67"/>
      <c r="X766" s="67">
        <f t="shared" ca="1" si="622"/>
        <v>44.588942824077094</v>
      </c>
      <c r="Y766" s="96" t="str">
        <f t="shared" ca="1" si="623"/>
        <v>Nợ quá hạn từ 30 ngày đến 60 ngày</v>
      </c>
      <c r="Z766" s="97">
        <f t="shared" si="624"/>
        <v>46184</v>
      </c>
      <c r="AA766" s="97" t="str">
        <f t="shared" si="625"/>
        <v/>
      </c>
      <c r="AB766" s="98"/>
      <c r="AC766" s="96"/>
      <c r="AD766" s="96" t="str">
        <f>VLOOKUP($A766,MA_KH!$A:$V,MA_KH!U$1,0)</f>
        <v>LOTTE</v>
      </c>
      <c r="AE766" s="96" t="str">
        <f>VLOOKUP($A766,MA_KH!$A:$V,MA_KH!V$1,0)</f>
        <v>CÔNG TY CỔ PHẦN TRUNG TÂM THƯƠNG MẠI LOTTE VIỆT NAM</v>
      </c>
      <c r="AF766" s="96" t="str">
        <f>VLOOKUP($A766,MA_KH!$A:$V,MA_KH!H$1,0)</f>
        <v>SG011</v>
      </c>
      <c r="AG766" s="96">
        <f>VALUE(Table1[[#This Row],[Số hóa đơn]])</f>
        <v>4119</v>
      </c>
      <c r="AH766" s="94" t="e">
        <f>_xlfn.XLOOKUP(Table1[[#This Row],[Column1]],CTTT_Lotte!R:R,CTTT_Lotte!O:O)</f>
        <v>#N/A</v>
      </c>
    </row>
    <row r="767" spans="1:34" ht="25.5" customHeight="1" x14ac:dyDescent="0.2">
      <c r="A767" s="88" t="s">
        <v>10286</v>
      </c>
      <c r="B767" s="88" t="s">
        <v>616</v>
      </c>
      <c r="C767" s="89">
        <v>46185</v>
      </c>
      <c r="D767" s="88" t="s">
        <v>15606</v>
      </c>
      <c r="E767" s="89">
        <v>46185</v>
      </c>
      <c r="F767" s="88" t="s">
        <v>15607</v>
      </c>
      <c r="G767" s="88" t="s">
        <v>15608</v>
      </c>
      <c r="H767" s="90">
        <v>533750</v>
      </c>
      <c r="I767" s="92">
        <v>0</v>
      </c>
      <c r="J767" s="90">
        <v>42700</v>
      </c>
      <c r="K767" s="90">
        <v>576450</v>
      </c>
      <c r="L767" s="93" t="s">
        <v>11004</v>
      </c>
      <c r="M767" s="94"/>
      <c r="N767" s="93"/>
      <c r="O767" s="67">
        <f>IF(Table1[[#This Row],[Phân loại]]="Tồn đầu kỳ",Table1[[#This Row],[Tổng giá trị]],0)</f>
        <v>0</v>
      </c>
      <c r="P767" s="93">
        <f>IF(Table1[[#This Row],[Số còn phải thu ĐK]]&lt;&gt;0,0,IF(Table1[[#This Row],[Phân loại]]="Bán hàng",Table1[[#This Row],[Tổng giá trị]],-Table1[[#This Row],[Tổng giá trị]]))</f>
        <v>576450</v>
      </c>
      <c r="Q767" s="67">
        <f t="shared" ref="Q767:Q768" si="626">IF(M767&lt;&gt;"",IF(O767&lt;&gt;0,O767,P767),0)</f>
        <v>0</v>
      </c>
      <c r="R767" s="93">
        <f>Table1[[#This Row],[Số còn phải thu ĐK]]+Table1[[#This Row],[Giá Trị HD sau CK]]-Table1[[#This Row],[Số tiền đã thu]]</f>
        <v>576450</v>
      </c>
      <c r="S767" s="94">
        <f>IF(Table1[[#This Row],[Ngày hóa đơn]]&lt;&gt;"",Table1[[#This Row],[Ngày hóa đơn]],IF(Table1[[#This Row],[Ngày hạch toán]]&lt;&gt;"",Table1[[#This Row],[Ngày hạch toán]],""))</f>
        <v>46185</v>
      </c>
      <c r="T767" s="95"/>
      <c r="U767" s="94">
        <f>IF(Table1[[#This Row],[Ngày tính CN]]="","",S767+T767)</f>
        <v>46185</v>
      </c>
      <c r="V767" s="67">
        <f ca="1">IF(Table1[[#This Row],[Hạn thanh toán]]="","",IF((U767-NOW())&lt;0,0,(U767-NOW())))</f>
        <v>0</v>
      </c>
      <c r="W767" s="67"/>
      <c r="X767" s="67">
        <f t="shared" ref="X767:X768" ca="1" si="627">IF(OR(U767="",R767=0),"",IF((U767-NOW())&lt;0,-(U767-NOW()),0))</f>
        <v>43.588942824077094</v>
      </c>
      <c r="Y767" s="96" t="str">
        <f t="shared" ref="Y767:Y768" ca="1" si="628">IF(R767=0,"Đã thanh toán",IF(X767="","",IF(X767&lt;=0,"Chưa đến hạn thanh toán",IF(X767&lt;=30,"Nợ quá hạn 30 ngày",IF(X767&lt;=60,"Nợ quá hạn từ 30 ngày đến 60 ngày",IF(X767&lt;=90,"Nợ quá hạn từ 60 ngày đến 90 ngày",IF(X767&lt;=120,"Nợ quá hạn từ 90 ngày đến 120 ngày","Nợ quá hạn hơn 120 ngày có khả năng mất thanh toán")))))))</f>
        <v>Nợ quá hạn từ 30 ngày đến 60 ngày</v>
      </c>
      <c r="Z767" s="97">
        <f t="shared" ref="Z767:Z768" si="629">IF(S767="","",S767)</f>
        <v>46185</v>
      </c>
      <c r="AA767" s="97" t="str">
        <f t="shared" ref="AA767:AA768" si="630">IF(M767="","",M767)</f>
        <v/>
      </c>
      <c r="AB767" s="98"/>
      <c r="AC767" s="96"/>
      <c r="AD767" s="96" t="str">
        <f>VLOOKUP($A767,MA_KH!$A:$V,MA_KH!U$1,0)</f>
        <v>LOTTE</v>
      </c>
      <c r="AE767" s="96" t="str">
        <f>VLOOKUP($A767,MA_KH!$A:$V,MA_KH!V$1,0)</f>
        <v>CÔNG TY CỔ PHẦN TRUNG TÂM THƯƠNG MẠI LOTTE VIỆT NAM</v>
      </c>
      <c r="AF767" s="96" t="str">
        <f>VLOOKUP($A767,MA_KH!$A:$V,MA_KH!H$1,0)</f>
        <v>SG002</v>
      </c>
      <c r="AG767" s="96">
        <f>VALUE(Table1[[#This Row],[Số hóa đơn]])</f>
        <v>40980</v>
      </c>
      <c r="AH767" s="94" t="e">
        <f>_xlfn.XLOOKUP(Table1[[#This Row],[Column1]],CTTT_Lotte!R:R,CTTT_Lotte!O:O)</f>
        <v>#N/A</v>
      </c>
    </row>
    <row r="768" spans="1:34" ht="25.5" customHeight="1" x14ac:dyDescent="0.2">
      <c r="A768" s="65" t="s">
        <v>10286</v>
      </c>
      <c r="B768" s="65" t="s">
        <v>616</v>
      </c>
      <c r="C768" s="66">
        <v>46185</v>
      </c>
      <c r="D768" s="65" t="s">
        <v>15609</v>
      </c>
      <c r="E768" s="66">
        <v>46185</v>
      </c>
      <c r="F768" s="65" t="s">
        <v>15610</v>
      </c>
      <c r="G768" s="65" t="s">
        <v>15611</v>
      </c>
      <c r="H768" s="91">
        <v>495595</v>
      </c>
      <c r="I768" s="92">
        <v>0</v>
      </c>
      <c r="J768" s="91">
        <v>39648</v>
      </c>
      <c r="K768" s="91">
        <v>535243</v>
      </c>
      <c r="L768" s="93" t="s">
        <v>11004</v>
      </c>
      <c r="M768" s="94"/>
      <c r="N768" s="93"/>
      <c r="O768" s="67">
        <f>IF(Table1[[#This Row],[Phân loại]]="Tồn đầu kỳ",Table1[[#This Row],[Tổng giá trị]],0)</f>
        <v>0</v>
      </c>
      <c r="P768" s="93">
        <f>IF(Table1[[#This Row],[Số còn phải thu ĐK]]&lt;&gt;0,0,IF(Table1[[#This Row],[Phân loại]]="Bán hàng",Table1[[#This Row],[Tổng giá trị]],-Table1[[#This Row],[Tổng giá trị]]))</f>
        <v>535243</v>
      </c>
      <c r="Q768" s="67">
        <f t="shared" si="626"/>
        <v>0</v>
      </c>
      <c r="R768" s="93">
        <f>Table1[[#This Row],[Số còn phải thu ĐK]]+Table1[[#This Row],[Giá Trị HD sau CK]]-Table1[[#This Row],[Số tiền đã thu]]</f>
        <v>535243</v>
      </c>
      <c r="S768" s="94">
        <f>IF(Table1[[#This Row],[Ngày hóa đơn]]&lt;&gt;"",Table1[[#This Row],[Ngày hóa đơn]],IF(Table1[[#This Row],[Ngày hạch toán]]&lt;&gt;"",Table1[[#This Row],[Ngày hạch toán]],""))</f>
        <v>46185</v>
      </c>
      <c r="T768" s="95"/>
      <c r="U768" s="94">
        <f>IF(Table1[[#This Row],[Ngày tính CN]]="","",S768+T768)</f>
        <v>46185</v>
      </c>
      <c r="V768" s="67">
        <f ca="1">IF(Table1[[#This Row],[Hạn thanh toán]]="","",IF((U768-NOW())&lt;0,0,(U768-NOW())))</f>
        <v>0</v>
      </c>
      <c r="W768" s="67"/>
      <c r="X768" s="67">
        <f t="shared" ca="1" si="627"/>
        <v>43.588942824077094</v>
      </c>
      <c r="Y768" s="96" t="str">
        <f t="shared" ca="1" si="628"/>
        <v>Nợ quá hạn từ 30 ngày đến 60 ngày</v>
      </c>
      <c r="Z768" s="97">
        <f t="shared" si="629"/>
        <v>46185</v>
      </c>
      <c r="AA768" s="97" t="str">
        <f t="shared" si="630"/>
        <v/>
      </c>
      <c r="AB768" s="98"/>
      <c r="AC768" s="96"/>
      <c r="AD768" s="96" t="str">
        <f>VLOOKUP($A768,MA_KH!$A:$V,MA_KH!U$1,0)</f>
        <v>LOTTE</v>
      </c>
      <c r="AE768" s="96" t="str">
        <f>VLOOKUP($A768,MA_KH!$A:$V,MA_KH!V$1,0)</f>
        <v>CÔNG TY CỔ PHẦN TRUNG TÂM THƯƠNG MẠI LOTTE VIỆT NAM</v>
      </c>
      <c r="AF768" s="96" t="str">
        <f>VLOOKUP($A768,MA_KH!$A:$V,MA_KH!H$1,0)</f>
        <v>SG002</v>
      </c>
      <c r="AG768" s="96">
        <f>VALUE(Table1[[#This Row],[Số hóa đơn]])</f>
        <v>40981</v>
      </c>
      <c r="AH768" s="94" t="e">
        <f>_xlfn.XLOOKUP(Table1[[#This Row],[Column1]],CTTT_Lotte!R:R,CTTT_Lotte!O:O)</f>
        <v>#N/A</v>
      </c>
    </row>
    <row r="769" spans="1:34" ht="25.5" customHeight="1" x14ac:dyDescent="0.2">
      <c r="A769" s="88" t="s">
        <v>10293</v>
      </c>
      <c r="B769" s="88" t="s">
        <v>621</v>
      </c>
      <c r="C769" s="89">
        <v>46186</v>
      </c>
      <c r="D769" s="88" t="s">
        <v>15612</v>
      </c>
      <c r="E769" s="89">
        <v>46185</v>
      </c>
      <c r="F769" s="88" t="s">
        <v>15613</v>
      </c>
      <c r="G769" s="88" t="s">
        <v>15614</v>
      </c>
      <c r="H769" s="90">
        <v>1262100</v>
      </c>
      <c r="I769" s="92">
        <v>0</v>
      </c>
      <c r="J769" s="90">
        <v>100968</v>
      </c>
      <c r="K769" s="90">
        <v>1363068</v>
      </c>
      <c r="L769" s="93" t="s">
        <v>11004</v>
      </c>
      <c r="M769" s="94"/>
      <c r="N769" s="93"/>
      <c r="O769" s="67">
        <f>IF(Table1[[#This Row],[Phân loại]]="Tồn đầu kỳ",Table1[[#This Row],[Tổng giá trị]],0)</f>
        <v>0</v>
      </c>
      <c r="P769" s="93">
        <f>IF(Table1[[#This Row],[Số còn phải thu ĐK]]&lt;&gt;0,0,IF(Table1[[#This Row],[Phân loại]]="Bán hàng",Table1[[#This Row],[Tổng giá trị]],-Table1[[#This Row],[Tổng giá trị]]))</f>
        <v>1363068</v>
      </c>
      <c r="Q769" s="67">
        <f t="shared" ref="Q769:Q771" si="631">IF(M769&lt;&gt;"",IF(O769&lt;&gt;0,O769,P769),0)</f>
        <v>0</v>
      </c>
      <c r="R769" s="93">
        <f>Table1[[#This Row],[Số còn phải thu ĐK]]+Table1[[#This Row],[Giá Trị HD sau CK]]-Table1[[#This Row],[Số tiền đã thu]]</f>
        <v>1363068</v>
      </c>
      <c r="S769" s="94">
        <f>IF(Table1[[#This Row],[Ngày hóa đơn]]&lt;&gt;"",Table1[[#This Row],[Ngày hóa đơn]],IF(Table1[[#This Row],[Ngày hạch toán]]&lt;&gt;"",Table1[[#This Row],[Ngày hạch toán]],""))</f>
        <v>46185</v>
      </c>
      <c r="T769" s="95"/>
      <c r="U769" s="94">
        <f>IF(Table1[[#This Row],[Ngày tính CN]]="","",S769+T769)</f>
        <v>46185</v>
      </c>
      <c r="V769" s="67">
        <f ca="1">IF(Table1[[#This Row],[Hạn thanh toán]]="","",IF((U769-NOW())&lt;0,0,(U769-NOW())))</f>
        <v>0</v>
      </c>
      <c r="W769" s="67"/>
      <c r="X769" s="67">
        <f t="shared" ref="X769:X771" ca="1" si="632">IF(OR(U769="",R769=0),"",IF((U769-NOW())&lt;0,-(U769-NOW()),0))</f>
        <v>43.588942824077094</v>
      </c>
      <c r="Y769" s="96" t="str">
        <f t="shared" ref="Y769:Y771" ca="1" si="633">IF(R769=0,"Đã thanh toán",IF(X769="","",IF(X769&lt;=0,"Chưa đến hạn thanh toán",IF(X769&lt;=30,"Nợ quá hạn 30 ngày",IF(X769&lt;=60,"Nợ quá hạn từ 30 ngày đến 60 ngày",IF(X769&lt;=90,"Nợ quá hạn từ 60 ngày đến 90 ngày",IF(X769&lt;=120,"Nợ quá hạn từ 90 ngày đến 120 ngày","Nợ quá hạn hơn 120 ngày có khả năng mất thanh toán")))))))</f>
        <v>Nợ quá hạn từ 30 ngày đến 60 ngày</v>
      </c>
      <c r="Z769" s="97">
        <f t="shared" ref="Z769:Z771" si="634">IF(S769="","",S769)</f>
        <v>46185</v>
      </c>
      <c r="AA769" s="97" t="str">
        <f t="shared" ref="AA769:AA771" si="635">IF(M769="","",M769)</f>
        <v/>
      </c>
      <c r="AB769" s="98"/>
      <c r="AC769" s="96"/>
      <c r="AD769" s="96" t="str">
        <f>VLOOKUP($A769,MA_KH!$A:$V,MA_KH!U$1,0)</f>
        <v>LOTTE</v>
      </c>
      <c r="AE769" s="96" t="str">
        <f>VLOOKUP($A769,MA_KH!$A:$V,MA_KH!V$1,0)</f>
        <v>CÔNG TY CỔ PHẦN TRUNG TÂM THƯƠNG MẠI LOTTE VIỆT NAM</v>
      </c>
      <c r="AF769" s="96" t="str">
        <f>VLOOKUP($A769,MA_KH!$A:$V,MA_KH!H$1,0)</f>
        <v>SG009</v>
      </c>
      <c r="AG769" s="96">
        <f>VALUE(Table1[[#This Row],[Số hóa đơn]])</f>
        <v>41132</v>
      </c>
      <c r="AH769" s="94" t="e">
        <f>_xlfn.XLOOKUP(Table1[[#This Row],[Column1]],CTTT_Lotte!R:R,CTTT_Lotte!O:O)</f>
        <v>#N/A</v>
      </c>
    </row>
    <row r="770" spans="1:34" ht="25.5" customHeight="1" x14ac:dyDescent="0.2">
      <c r="A770" s="88" t="s">
        <v>10293</v>
      </c>
      <c r="B770" s="88" t="s">
        <v>621</v>
      </c>
      <c r="C770" s="89">
        <v>46186</v>
      </c>
      <c r="D770" s="88" t="s">
        <v>15615</v>
      </c>
      <c r="E770" s="89">
        <v>46185</v>
      </c>
      <c r="F770" s="88" t="s">
        <v>15616</v>
      </c>
      <c r="G770" s="88" t="s">
        <v>15617</v>
      </c>
      <c r="H770" s="90">
        <v>1262100</v>
      </c>
      <c r="I770" s="92">
        <v>0</v>
      </c>
      <c r="J770" s="90">
        <v>100968</v>
      </c>
      <c r="K770" s="90">
        <v>1363068</v>
      </c>
      <c r="L770" s="93" t="s">
        <v>11004</v>
      </c>
      <c r="M770" s="94"/>
      <c r="N770" s="93"/>
      <c r="O770" s="67">
        <f>IF(Table1[[#This Row],[Phân loại]]="Tồn đầu kỳ",Table1[[#This Row],[Tổng giá trị]],0)</f>
        <v>0</v>
      </c>
      <c r="P770" s="93">
        <f>IF(Table1[[#This Row],[Số còn phải thu ĐK]]&lt;&gt;0,0,IF(Table1[[#This Row],[Phân loại]]="Bán hàng",Table1[[#This Row],[Tổng giá trị]],-Table1[[#This Row],[Tổng giá trị]]))</f>
        <v>1363068</v>
      </c>
      <c r="Q770" s="67">
        <f t="shared" si="631"/>
        <v>0</v>
      </c>
      <c r="R770" s="93">
        <f>Table1[[#This Row],[Số còn phải thu ĐK]]+Table1[[#This Row],[Giá Trị HD sau CK]]-Table1[[#This Row],[Số tiền đã thu]]</f>
        <v>1363068</v>
      </c>
      <c r="S770" s="94">
        <f>IF(Table1[[#This Row],[Ngày hóa đơn]]&lt;&gt;"",Table1[[#This Row],[Ngày hóa đơn]],IF(Table1[[#This Row],[Ngày hạch toán]]&lt;&gt;"",Table1[[#This Row],[Ngày hạch toán]],""))</f>
        <v>46185</v>
      </c>
      <c r="T770" s="95"/>
      <c r="U770" s="94">
        <f>IF(Table1[[#This Row],[Ngày tính CN]]="","",S770+T770)</f>
        <v>46185</v>
      </c>
      <c r="V770" s="67">
        <f ca="1">IF(Table1[[#This Row],[Hạn thanh toán]]="","",IF((U770-NOW())&lt;0,0,(U770-NOW())))</f>
        <v>0</v>
      </c>
      <c r="W770" s="67"/>
      <c r="X770" s="67">
        <f t="shared" ca="1" si="632"/>
        <v>43.588942939815752</v>
      </c>
      <c r="Y770" s="96" t="str">
        <f t="shared" ca="1" si="633"/>
        <v>Nợ quá hạn từ 30 ngày đến 60 ngày</v>
      </c>
      <c r="Z770" s="97">
        <f t="shared" si="634"/>
        <v>46185</v>
      </c>
      <c r="AA770" s="97" t="str">
        <f t="shared" si="635"/>
        <v/>
      </c>
      <c r="AB770" s="98"/>
      <c r="AC770" s="96"/>
      <c r="AD770" s="96" t="str">
        <f>VLOOKUP($A770,MA_KH!$A:$V,MA_KH!U$1,0)</f>
        <v>LOTTE</v>
      </c>
      <c r="AE770" s="96" t="str">
        <f>VLOOKUP($A770,MA_KH!$A:$V,MA_KH!V$1,0)</f>
        <v>CÔNG TY CỔ PHẦN TRUNG TÂM THƯƠNG MẠI LOTTE VIỆT NAM</v>
      </c>
      <c r="AF770" s="96" t="str">
        <f>VLOOKUP($A770,MA_KH!$A:$V,MA_KH!H$1,0)</f>
        <v>SG009</v>
      </c>
      <c r="AG770" s="96">
        <f>VALUE(Table1[[#This Row],[Số hóa đơn]])</f>
        <v>41124</v>
      </c>
      <c r="AH770" s="94" t="e">
        <f>_xlfn.XLOOKUP(Table1[[#This Row],[Column1]],CTTT_Lotte!R:R,CTTT_Lotte!O:O)</f>
        <v>#N/A</v>
      </c>
    </row>
    <row r="771" spans="1:34" ht="25.5" customHeight="1" x14ac:dyDescent="0.2">
      <c r="A771" s="65" t="s">
        <v>10291</v>
      </c>
      <c r="B771" s="65" t="s">
        <v>511</v>
      </c>
      <c r="C771" s="66">
        <v>46186</v>
      </c>
      <c r="D771" s="65" t="s">
        <v>15618</v>
      </c>
      <c r="E771" s="66">
        <v>46185</v>
      </c>
      <c r="F771" s="65" t="s">
        <v>15619</v>
      </c>
      <c r="G771" s="65" t="s">
        <v>15620</v>
      </c>
      <c r="H771" s="91">
        <v>7543600</v>
      </c>
      <c r="I771" s="92">
        <v>0</v>
      </c>
      <c r="J771" s="91">
        <v>603488</v>
      </c>
      <c r="K771" s="91">
        <v>8147088</v>
      </c>
      <c r="L771" s="93" t="s">
        <v>11004</v>
      </c>
      <c r="M771" s="94"/>
      <c r="N771" s="93"/>
      <c r="O771" s="67">
        <f>IF(Table1[[#This Row],[Phân loại]]="Tồn đầu kỳ",Table1[[#This Row],[Tổng giá trị]],0)</f>
        <v>0</v>
      </c>
      <c r="P771" s="93">
        <f>IF(Table1[[#This Row],[Số còn phải thu ĐK]]&lt;&gt;0,0,IF(Table1[[#This Row],[Phân loại]]="Bán hàng",Table1[[#This Row],[Tổng giá trị]],-Table1[[#This Row],[Tổng giá trị]]))</f>
        <v>8147088</v>
      </c>
      <c r="Q771" s="67">
        <f t="shared" si="631"/>
        <v>0</v>
      </c>
      <c r="R771" s="93">
        <f>Table1[[#This Row],[Số còn phải thu ĐK]]+Table1[[#This Row],[Giá Trị HD sau CK]]-Table1[[#This Row],[Số tiền đã thu]]</f>
        <v>8147088</v>
      </c>
      <c r="S771" s="94">
        <f>IF(Table1[[#This Row],[Ngày hóa đơn]]&lt;&gt;"",Table1[[#This Row],[Ngày hóa đơn]],IF(Table1[[#This Row],[Ngày hạch toán]]&lt;&gt;"",Table1[[#This Row],[Ngày hạch toán]],""))</f>
        <v>46185</v>
      </c>
      <c r="T771" s="95"/>
      <c r="U771" s="94">
        <f>IF(Table1[[#This Row],[Ngày tính CN]]="","",S771+T771)</f>
        <v>46185</v>
      </c>
      <c r="V771" s="67">
        <f ca="1">IF(Table1[[#This Row],[Hạn thanh toán]]="","",IF((U771-NOW())&lt;0,0,(U771-NOW())))</f>
        <v>0</v>
      </c>
      <c r="W771" s="67"/>
      <c r="X771" s="67">
        <f t="shared" ca="1" si="632"/>
        <v>43.588942824077094</v>
      </c>
      <c r="Y771" s="96" t="str">
        <f t="shared" ca="1" si="633"/>
        <v>Nợ quá hạn từ 30 ngày đến 60 ngày</v>
      </c>
      <c r="Z771" s="97">
        <f t="shared" si="634"/>
        <v>46185</v>
      </c>
      <c r="AA771" s="97" t="str">
        <f t="shared" si="635"/>
        <v/>
      </c>
      <c r="AB771" s="98"/>
      <c r="AC771" s="96"/>
      <c r="AD771" s="96" t="str">
        <f>VLOOKUP($A771,MA_KH!$A:$V,MA_KH!U$1,0)</f>
        <v>LOTTE</v>
      </c>
      <c r="AE771" s="96" t="str">
        <f>VLOOKUP($A771,MA_KH!$A:$V,MA_KH!V$1,0)</f>
        <v>CÔNG TY CỔ PHẦN TRUNG TÂM THƯƠNG MẠI LOTTE VIỆT NAM</v>
      </c>
      <c r="AF771" s="96" t="str">
        <f>VLOOKUP($A771,MA_KH!$A:$V,MA_KH!H$1,0)</f>
        <v>SG023</v>
      </c>
      <c r="AG771" s="96">
        <f>VALUE(Table1[[#This Row],[Số hóa đơn]])</f>
        <v>41125</v>
      </c>
      <c r="AH771" s="94" t="e">
        <f>_xlfn.XLOOKUP(Table1[[#This Row],[Column1]],CTTT_Lotte!R:R,CTTT_Lotte!O:O)</f>
        <v>#N/A</v>
      </c>
    </row>
    <row r="772" spans="1:34" ht="25.5" customHeight="1" x14ac:dyDescent="0.2">
      <c r="A772" s="88" t="s">
        <v>10289</v>
      </c>
      <c r="B772" s="88" t="s">
        <v>752</v>
      </c>
      <c r="C772" s="89">
        <v>46186</v>
      </c>
      <c r="D772" s="88" t="s">
        <v>15621</v>
      </c>
      <c r="E772" s="89">
        <v>46185</v>
      </c>
      <c r="F772" s="88" t="s">
        <v>15622</v>
      </c>
      <c r="G772" s="88" t="s">
        <v>15623</v>
      </c>
      <c r="H772" s="90">
        <v>513090</v>
      </c>
      <c r="I772" s="92">
        <v>0</v>
      </c>
      <c r="J772" s="90">
        <v>41047</v>
      </c>
      <c r="K772" s="90">
        <v>554137</v>
      </c>
      <c r="L772" s="93" t="s">
        <v>11004</v>
      </c>
      <c r="M772" s="94"/>
      <c r="N772" s="93"/>
      <c r="O772" s="67">
        <f>IF(Table1[[#This Row],[Phân loại]]="Tồn đầu kỳ",Table1[[#This Row],[Tổng giá trị]],0)</f>
        <v>0</v>
      </c>
      <c r="P772" s="93">
        <f>IF(Table1[[#This Row],[Số còn phải thu ĐK]]&lt;&gt;0,0,IF(Table1[[#This Row],[Phân loại]]="Bán hàng",Table1[[#This Row],[Tổng giá trị]],-Table1[[#This Row],[Tổng giá trị]]))</f>
        <v>554137</v>
      </c>
      <c r="Q772" s="67">
        <f t="shared" ref="Q772:Q775" si="636">IF(M772&lt;&gt;"",IF(O772&lt;&gt;0,O772,P772),0)</f>
        <v>0</v>
      </c>
      <c r="R772" s="93">
        <f>Table1[[#This Row],[Số còn phải thu ĐK]]+Table1[[#This Row],[Giá Trị HD sau CK]]-Table1[[#This Row],[Số tiền đã thu]]</f>
        <v>554137</v>
      </c>
      <c r="S772" s="94">
        <f>IF(Table1[[#This Row],[Ngày hóa đơn]]&lt;&gt;"",Table1[[#This Row],[Ngày hóa đơn]],IF(Table1[[#This Row],[Ngày hạch toán]]&lt;&gt;"",Table1[[#This Row],[Ngày hạch toán]],""))</f>
        <v>46185</v>
      </c>
      <c r="T772" s="95"/>
      <c r="U772" s="94">
        <f>IF(Table1[[#This Row],[Ngày tính CN]]="","",S772+T772)</f>
        <v>46185</v>
      </c>
      <c r="V772" s="67">
        <f ca="1">IF(Table1[[#This Row],[Hạn thanh toán]]="","",IF((U772-NOW())&lt;0,0,(U772-NOW())))</f>
        <v>0</v>
      </c>
      <c r="W772" s="67"/>
      <c r="X772" s="67">
        <f t="shared" ref="X772:X775" ca="1" si="637">IF(OR(U772="",R772=0),"",IF((U772-NOW())&lt;0,-(U772-NOW()),0))</f>
        <v>43.588942824077094</v>
      </c>
      <c r="Y772" s="96" t="str">
        <f t="shared" ref="Y772:Y775" ca="1" si="638">IF(R772=0,"Đã thanh toán",IF(X772="","",IF(X772&lt;=0,"Chưa đến hạn thanh toán",IF(X772&lt;=30,"Nợ quá hạn 30 ngày",IF(X772&lt;=60,"Nợ quá hạn từ 30 ngày đến 60 ngày",IF(X772&lt;=90,"Nợ quá hạn từ 60 ngày đến 90 ngày",IF(X772&lt;=120,"Nợ quá hạn từ 90 ngày đến 120 ngày","Nợ quá hạn hơn 120 ngày có khả năng mất thanh toán")))))))</f>
        <v>Nợ quá hạn từ 30 ngày đến 60 ngày</v>
      </c>
      <c r="Z772" s="97">
        <f t="shared" ref="Z772:Z775" si="639">IF(S772="","",S772)</f>
        <v>46185</v>
      </c>
      <c r="AA772" s="97" t="str">
        <f t="shared" ref="AA772:AA775" si="640">IF(M772="","",M772)</f>
        <v/>
      </c>
      <c r="AB772" s="98"/>
      <c r="AC772" s="96"/>
      <c r="AD772" s="96" t="str">
        <f>VLOOKUP($A772,MA_KH!$A:$V,MA_KH!U$1,0)</f>
        <v>LOTTE</v>
      </c>
      <c r="AE772" s="96" t="str">
        <f>VLOOKUP($A772,MA_KH!$A:$V,MA_KH!V$1,0)</f>
        <v>CÔNG TY CỔ PHẦN TRUNG TÂM THƯƠNG MẠI LOTTE VIỆT NAM</v>
      </c>
      <c r="AF772" s="96" t="str">
        <f>VLOOKUP($A772,MA_KH!$A:$V,MA_KH!H$1,0)</f>
        <v>SG011</v>
      </c>
      <c r="AG772" s="96">
        <f>VALUE(Table1[[#This Row],[Số hóa đơn]])</f>
        <v>41138</v>
      </c>
      <c r="AH772" s="94" t="e">
        <f>_xlfn.XLOOKUP(Table1[[#This Row],[Column1]],CTTT_Lotte!R:R,CTTT_Lotte!O:O)</f>
        <v>#N/A</v>
      </c>
    </row>
    <row r="773" spans="1:34" ht="25.5" customHeight="1" x14ac:dyDescent="0.2">
      <c r="A773" s="88" t="s">
        <v>10289</v>
      </c>
      <c r="B773" s="88" t="s">
        <v>752</v>
      </c>
      <c r="C773" s="89">
        <v>46186</v>
      </c>
      <c r="D773" s="88" t="s">
        <v>15624</v>
      </c>
      <c r="E773" s="89">
        <v>46185</v>
      </c>
      <c r="F773" s="88" t="s">
        <v>15625</v>
      </c>
      <c r="G773" s="88" t="s">
        <v>15626</v>
      </c>
      <c r="H773" s="90">
        <v>1220680</v>
      </c>
      <c r="I773" s="92">
        <v>0</v>
      </c>
      <c r="J773" s="90">
        <v>97654</v>
      </c>
      <c r="K773" s="90">
        <v>1318334</v>
      </c>
      <c r="L773" s="93" t="s">
        <v>11004</v>
      </c>
      <c r="M773" s="94"/>
      <c r="N773" s="93"/>
      <c r="O773" s="67">
        <f>IF(Table1[[#This Row],[Phân loại]]="Tồn đầu kỳ",Table1[[#This Row],[Tổng giá trị]],0)</f>
        <v>0</v>
      </c>
      <c r="P773" s="93">
        <f>IF(Table1[[#This Row],[Số còn phải thu ĐK]]&lt;&gt;0,0,IF(Table1[[#This Row],[Phân loại]]="Bán hàng",Table1[[#This Row],[Tổng giá trị]],-Table1[[#This Row],[Tổng giá trị]]))</f>
        <v>1318334</v>
      </c>
      <c r="Q773" s="67">
        <f t="shared" si="636"/>
        <v>0</v>
      </c>
      <c r="R773" s="93">
        <f>Table1[[#This Row],[Số còn phải thu ĐK]]+Table1[[#This Row],[Giá Trị HD sau CK]]-Table1[[#This Row],[Số tiền đã thu]]</f>
        <v>1318334</v>
      </c>
      <c r="S773" s="94">
        <f>IF(Table1[[#This Row],[Ngày hóa đơn]]&lt;&gt;"",Table1[[#This Row],[Ngày hóa đơn]],IF(Table1[[#This Row],[Ngày hạch toán]]&lt;&gt;"",Table1[[#This Row],[Ngày hạch toán]],""))</f>
        <v>46185</v>
      </c>
      <c r="T773" s="95"/>
      <c r="U773" s="94">
        <f>IF(Table1[[#This Row],[Ngày tính CN]]="","",S773+T773)</f>
        <v>46185</v>
      </c>
      <c r="V773" s="67">
        <f ca="1">IF(Table1[[#This Row],[Hạn thanh toán]]="","",IF((U773-NOW())&lt;0,0,(U773-NOW())))</f>
        <v>0</v>
      </c>
      <c r="W773" s="67"/>
      <c r="X773" s="67">
        <f t="shared" ca="1" si="637"/>
        <v>43.588942824077094</v>
      </c>
      <c r="Y773" s="96" t="str">
        <f t="shared" ca="1" si="638"/>
        <v>Nợ quá hạn từ 30 ngày đến 60 ngày</v>
      </c>
      <c r="Z773" s="97">
        <f t="shared" si="639"/>
        <v>46185</v>
      </c>
      <c r="AA773" s="97" t="str">
        <f t="shared" si="640"/>
        <v/>
      </c>
      <c r="AB773" s="98"/>
      <c r="AC773" s="96"/>
      <c r="AD773" s="96" t="str">
        <f>VLOOKUP($A773,MA_KH!$A:$V,MA_KH!U$1,0)</f>
        <v>LOTTE</v>
      </c>
      <c r="AE773" s="96" t="str">
        <f>VLOOKUP($A773,MA_KH!$A:$V,MA_KH!V$1,0)</f>
        <v>CÔNG TY CỔ PHẦN TRUNG TÂM THƯƠNG MẠI LOTTE VIỆT NAM</v>
      </c>
      <c r="AF773" s="96" t="str">
        <f>VLOOKUP($A773,MA_KH!$A:$V,MA_KH!H$1,0)</f>
        <v>SG011</v>
      </c>
      <c r="AG773" s="96">
        <f>VALUE(Table1[[#This Row],[Số hóa đơn]])</f>
        <v>41139</v>
      </c>
      <c r="AH773" s="94" t="e">
        <f>_xlfn.XLOOKUP(Table1[[#This Row],[Column1]],CTTT_Lotte!R:R,CTTT_Lotte!O:O)</f>
        <v>#N/A</v>
      </c>
    </row>
    <row r="774" spans="1:34" ht="25.5" customHeight="1" x14ac:dyDescent="0.2">
      <c r="A774" s="88" t="s">
        <v>10287</v>
      </c>
      <c r="B774" s="88" t="s">
        <v>612</v>
      </c>
      <c r="C774" s="89">
        <v>46186</v>
      </c>
      <c r="D774" s="88" t="s">
        <v>15627</v>
      </c>
      <c r="E774" s="89">
        <v>46185</v>
      </c>
      <c r="F774" s="88" t="s">
        <v>15628</v>
      </c>
      <c r="G774" s="88" t="s">
        <v>15629</v>
      </c>
      <c r="H774" s="90">
        <v>631050</v>
      </c>
      <c r="I774" s="92">
        <v>0</v>
      </c>
      <c r="J774" s="90">
        <v>50484</v>
      </c>
      <c r="K774" s="90">
        <v>681534</v>
      </c>
      <c r="L774" s="93" t="s">
        <v>11004</v>
      </c>
      <c r="M774" s="94"/>
      <c r="N774" s="93"/>
      <c r="O774" s="67">
        <f>IF(Table1[[#This Row],[Phân loại]]="Tồn đầu kỳ",Table1[[#This Row],[Tổng giá trị]],0)</f>
        <v>0</v>
      </c>
      <c r="P774" s="93">
        <f>IF(Table1[[#This Row],[Số còn phải thu ĐK]]&lt;&gt;0,0,IF(Table1[[#This Row],[Phân loại]]="Bán hàng",Table1[[#This Row],[Tổng giá trị]],-Table1[[#This Row],[Tổng giá trị]]))</f>
        <v>681534</v>
      </c>
      <c r="Q774" s="67">
        <f t="shared" si="636"/>
        <v>0</v>
      </c>
      <c r="R774" s="93">
        <f>Table1[[#This Row],[Số còn phải thu ĐK]]+Table1[[#This Row],[Giá Trị HD sau CK]]-Table1[[#This Row],[Số tiền đã thu]]</f>
        <v>681534</v>
      </c>
      <c r="S774" s="94">
        <f>IF(Table1[[#This Row],[Ngày hóa đơn]]&lt;&gt;"",Table1[[#This Row],[Ngày hóa đơn]],IF(Table1[[#This Row],[Ngày hạch toán]]&lt;&gt;"",Table1[[#This Row],[Ngày hạch toán]],""))</f>
        <v>46185</v>
      </c>
      <c r="T774" s="95"/>
      <c r="U774" s="94">
        <f>IF(Table1[[#This Row],[Ngày tính CN]]="","",S774+T774)</f>
        <v>46185</v>
      </c>
      <c r="V774" s="67">
        <f ca="1">IF(Table1[[#This Row],[Hạn thanh toán]]="","",IF((U774-NOW())&lt;0,0,(U774-NOW())))</f>
        <v>0</v>
      </c>
      <c r="W774" s="67"/>
      <c r="X774" s="67">
        <f t="shared" ca="1" si="637"/>
        <v>43.588942824077094</v>
      </c>
      <c r="Y774" s="96" t="str">
        <f t="shared" ca="1" si="638"/>
        <v>Nợ quá hạn từ 30 ngày đến 60 ngày</v>
      </c>
      <c r="Z774" s="97">
        <f t="shared" si="639"/>
        <v>46185</v>
      </c>
      <c r="AA774" s="97" t="str">
        <f t="shared" si="640"/>
        <v/>
      </c>
      <c r="AB774" s="98"/>
      <c r="AC774" s="96"/>
      <c r="AD774" s="96" t="str">
        <f>VLOOKUP($A774,MA_KH!$A:$V,MA_KH!U$1,0)</f>
        <v>LOTTE</v>
      </c>
      <c r="AE774" s="96" t="str">
        <f>VLOOKUP($A774,MA_KH!$A:$V,MA_KH!V$1,0)</f>
        <v>CÔNG TY CỔ PHẦN TRUNG TÂM THƯƠNG MẠI LOTTE VIỆT NAM</v>
      </c>
      <c r="AF774" s="96" t="str">
        <f>VLOOKUP($A774,MA_KH!$A:$V,MA_KH!H$1,0)</f>
        <v>SG011</v>
      </c>
      <c r="AG774" s="96">
        <f>VALUE(Table1[[#This Row],[Số hóa đơn]])</f>
        <v>41140</v>
      </c>
      <c r="AH774" s="94" t="e">
        <f>_xlfn.XLOOKUP(Table1[[#This Row],[Column1]],CTTT_Lotte!R:R,CTTT_Lotte!O:O)</f>
        <v>#N/A</v>
      </c>
    </row>
    <row r="775" spans="1:34" ht="25.5" customHeight="1" x14ac:dyDescent="0.2">
      <c r="A775" s="65" t="s">
        <v>10287</v>
      </c>
      <c r="B775" s="65" t="s">
        <v>612</v>
      </c>
      <c r="C775" s="66">
        <v>46186</v>
      </c>
      <c r="D775" s="65" t="s">
        <v>15630</v>
      </c>
      <c r="E775" s="66">
        <v>46185</v>
      </c>
      <c r="F775" s="65" t="s">
        <v>15631</v>
      </c>
      <c r="G775" s="65" t="s">
        <v>15632</v>
      </c>
      <c r="H775" s="91">
        <v>589630</v>
      </c>
      <c r="I775" s="92">
        <v>0</v>
      </c>
      <c r="J775" s="91">
        <v>47170</v>
      </c>
      <c r="K775" s="91">
        <v>636800</v>
      </c>
      <c r="L775" s="93" t="s">
        <v>11004</v>
      </c>
      <c r="M775" s="94"/>
      <c r="N775" s="93"/>
      <c r="O775" s="67">
        <f>IF(Table1[[#This Row],[Phân loại]]="Tồn đầu kỳ",Table1[[#This Row],[Tổng giá trị]],0)</f>
        <v>0</v>
      </c>
      <c r="P775" s="93">
        <f>IF(Table1[[#This Row],[Số còn phải thu ĐK]]&lt;&gt;0,0,IF(Table1[[#This Row],[Phân loại]]="Bán hàng",Table1[[#This Row],[Tổng giá trị]],-Table1[[#This Row],[Tổng giá trị]]))</f>
        <v>636800</v>
      </c>
      <c r="Q775" s="67">
        <f t="shared" si="636"/>
        <v>0</v>
      </c>
      <c r="R775" s="93">
        <f>Table1[[#This Row],[Số còn phải thu ĐK]]+Table1[[#This Row],[Giá Trị HD sau CK]]-Table1[[#This Row],[Số tiền đã thu]]</f>
        <v>636800</v>
      </c>
      <c r="S775" s="94">
        <f>IF(Table1[[#This Row],[Ngày hóa đơn]]&lt;&gt;"",Table1[[#This Row],[Ngày hóa đơn]],IF(Table1[[#This Row],[Ngày hạch toán]]&lt;&gt;"",Table1[[#This Row],[Ngày hạch toán]],""))</f>
        <v>46185</v>
      </c>
      <c r="T775" s="95"/>
      <c r="U775" s="94">
        <f>IF(Table1[[#This Row],[Ngày tính CN]]="","",S775+T775)</f>
        <v>46185</v>
      </c>
      <c r="V775" s="67">
        <f ca="1">IF(Table1[[#This Row],[Hạn thanh toán]]="","",IF((U775-NOW())&lt;0,0,(U775-NOW())))</f>
        <v>0</v>
      </c>
      <c r="W775" s="67"/>
      <c r="X775" s="67">
        <f t="shared" ca="1" si="637"/>
        <v>43.588942824077094</v>
      </c>
      <c r="Y775" s="96" t="str">
        <f t="shared" ca="1" si="638"/>
        <v>Nợ quá hạn từ 30 ngày đến 60 ngày</v>
      </c>
      <c r="Z775" s="97">
        <f t="shared" si="639"/>
        <v>46185</v>
      </c>
      <c r="AA775" s="97" t="str">
        <f t="shared" si="640"/>
        <v/>
      </c>
      <c r="AB775" s="98"/>
      <c r="AC775" s="96"/>
      <c r="AD775" s="96" t="str">
        <f>VLOOKUP($A775,MA_KH!$A:$V,MA_KH!U$1,0)</f>
        <v>LOTTE</v>
      </c>
      <c r="AE775" s="96" t="str">
        <f>VLOOKUP($A775,MA_KH!$A:$V,MA_KH!V$1,0)</f>
        <v>CÔNG TY CỔ PHẦN TRUNG TÂM THƯƠNG MẠI LOTTE VIỆT NAM</v>
      </c>
      <c r="AF775" s="96" t="str">
        <f>VLOOKUP($A775,MA_KH!$A:$V,MA_KH!H$1,0)</f>
        <v>SG011</v>
      </c>
      <c r="AG775" s="96">
        <f>VALUE(Table1[[#This Row],[Số hóa đơn]])</f>
        <v>41141</v>
      </c>
      <c r="AH775" s="94" t="e">
        <f>_xlfn.XLOOKUP(Table1[[#This Row],[Column1]],CTTT_Lotte!R:R,CTTT_Lotte!O:O)</f>
        <v>#N/A</v>
      </c>
    </row>
    <row r="776" spans="1:34" ht="25.5" customHeight="1" x14ac:dyDescent="0.2">
      <c r="A776" s="88" t="s">
        <v>10297</v>
      </c>
      <c r="B776" s="88" t="s">
        <v>439</v>
      </c>
      <c r="C776" s="89">
        <v>46188</v>
      </c>
      <c r="D776" s="88" t="s">
        <v>15633</v>
      </c>
      <c r="E776" s="89">
        <v>46188</v>
      </c>
      <c r="F776" s="88" t="s">
        <v>15634</v>
      </c>
      <c r="G776" s="88" t="s">
        <v>10867</v>
      </c>
      <c r="H776" s="90">
        <v>205982</v>
      </c>
      <c r="I776" s="92">
        <v>0</v>
      </c>
      <c r="J776" s="90">
        <v>20598</v>
      </c>
      <c r="K776" s="90">
        <v>226580</v>
      </c>
      <c r="L776" s="93" t="s">
        <v>11005</v>
      </c>
      <c r="M776" s="94"/>
      <c r="N776" s="93"/>
      <c r="O776" s="67">
        <f>IF(Table1[[#This Row],[Phân loại]]="Tồn đầu kỳ",Table1[[#This Row],[Tổng giá trị]],0)</f>
        <v>0</v>
      </c>
      <c r="P776" s="93">
        <f>IF(Table1[[#This Row],[Số còn phải thu ĐK]]&lt;&gt;0,0,IF(Table1[[#This Row],[Phân loại]]="Bán hàng",Table1[[#This Row],[Tổng giá trị]],-Table1[[#This Row],[Tổng giá trị]]))</f>
        <v>-226580</v>
      </c>
      <c r="Q776" s="67">
        <f t="shared" ref="Q776:Q779" si="641">IF(M776&lt;&gt;"",IF(O776&lt;&gt;0,O776,P776),0)</f>
        <v>0</v>
      </c>
      <c r="R776" s="93">
        <f>Table1[[#This Row],[Số còn phải thu ĐK]]+Table1[[#This Row],[Giá Trị HD sau CK]]-Table1[[#This Row],[Số tiền đã thu]]</f>
        <v>-226580</v>
      </c>
      <c r="S776" s="94">
        <f>IF(Table1[[#This Row],[Ngày hóa đơn]]&lt;&gt;"",Table1[[#This Row],[Ngày hóa đơn]],IF(Table1[[#This Row],[Ngày hạch toán]]&lt;&gt;"",Table1[[#This Row],[Ngày hạch toán]],""))</f>
        <v>46188</v>
      </c>
      <c r="T776" s="95"/>
      <c r="U776" s="94">
        <f>IF(Table1[[#This Row],[Ngày tính CN]]="","",S776+T776)</f>
        <v>46188</v>
      </c>
      <c r="V776" s="67">
        <f ca="1">IF(Table1[[#This Row],[Hạn thanh toán]]="","",IF((U776-NOW())&lt;0,0,(U776-NOW())))</f>
        <v>0</v>
      </c>
      <c r="W776" s="67"/>
      <c r="X776" s="67">
        <f t="shared" ref="X776:X779" ca="1" si="642">IF(OR(U776="",R776=0),"",IF((U776-NOW())&lt;0,-(U776-NOW()),0))</f>
        <v>40.588942824077094</v>
      </c>
      <c r="Y776" s="96" t="str">
        <f t="shared" ref="Y776:Y779" ca="1" si="643">IF(R776=0,"Đã thanh toán",IF(X776="","",IF(X776&lt;=0,"Chưa đến hạn thanh toán",IF(X776&lt;=30,"Nợ quá hạn 30 ngày",IF(X776&lt;=60,"Nợ quá hạn từ 30 ngày đến 60 ngày",IF(X776&lt;=90,"Nợ quá hạn từ 60 ngày đến 90 ngày",IF(X776&lt;=120,"Nợ quá hạn từ 90 ngày đến 120 ngày","Nợ quá hạn hơn 120 ngày có khả năng mất thanh toán")))))))</f>
        <v>Nợ quá hạn từ 30 ngày đến 60 ngày</v>
      </c>
      <c r="Z776" s="97">
        <f t="shared" ref="Z776:Z779" si="644">IF(S776="","",S776)</f>
        <v>46188</v>
      </c>
      <c r="AA776" s="97" t="str">
        <f t="shared" ref="AA776:AA779" si="645">IF(M776="","",M776)</f>
        <v/>
      </c>
      <c r="AB776" s="98"/>
      <c r="AC776" s="96"/>
      <c r="AD776" s="96" t="str">
        <f>VLOOKUP($A776,MA_KH!$A:$V,MA_KH!U$1,0)</f>
        <v>LOTTE</v>
      </c>
      <c r="AE776" s="96" t="str">
        <f>VLOOKUP($A776,MA_KH!$A:$V,MA_KH!V$1,0)</f>
        <v>CÔNG TY CỔ PHẦN TRUNG TÂM THƯƠNG MẠI LOTTE VIỆT NAM</v>
      </c>
      <c r="AF776" s="96" t="str">
        <f>VLOOKUP($A776,MA_KH!$A:$V,MA_KH!H$1,0)</f>
        <v>HN008</v>
      </c>
      <c r="AG776" s="96">
        <f>VALUE(Table1[[#This Row],[Số hóa đơn]])</f>
        <v>4667</v>
      </c>
      <c r="AH776" s="94" t="e">
        <f>_xlfn.XLOOKUP(Table1[[#This Row],[Column1]],CTTT_Lotte!R:R,CTTT_Lotte!O:O)</f>
        <v>#N/A</v>
      </c>
    </row>
    <row r="777" spans="1:34" ht="25.5" customHeight="1" x14ac:dyDescent="0.2">
      <c r="A777" s="88" t="s">
        <v>10297</v>
      </c>
      <c r="B777" s="88" t="s">
        <v>439</v>
      </c>
      <c r="C777" s="89">
        <v>46188</v>
      </c>
      <c r="D777" s="88" t="s">
        <v>15633</v>
      </c>
      <c r="E777" s="89">
        <v>46188</v>
      </c>
      <c r="F777" s="88" t="s">
        <v>15635</v>
      </c>
      <c r="G777" s="88" t="s">
        <v>10868</v>
      </c>
      <c r="H777" s="90">
        <v>686608</v>
      </c>
      <c r="I777" s="92">
        <v>0</v>
      </c>
      <c r="J777" s="90">
        <v>54929</v>
      </c>
      <c r="K777" s="90">
        <v>741537</v>
      </c>
      <c r="L777" s="93" t="s">
        <v>11005</v>
      </c>
      <c r="M777" s="94"/>
      <c r="N777" s="93"/>
      <c r="O777" s="67">
        <f>IF(Table1[[#This Row],[Phân loại]]="Tồn đầu kỳ",Table1[[#This Row],[Tổng giá trị]],0)</f>
        <v>0</v>
      </c>
      <c r="P777" s="93">
        <f>IF(Table1[[#This Row],[Số còn phải thu ĐK]]&lt;&gt;0,0,IF(Table1[[#This Row],[Phân loại]]="Bán hàng",Table1[[#This Row],[Tổng giá trị]],-Table1[[#This Row],[Tổng giá trị]]))</f>
        <v>-741537</v>
      </c>
      <c r="Q777" s="67">
        <f t="shared" si="641"/>
        <v>0</v>
      </c>
      <c r="R777" s="93">
        <f>Table1[[#This Row],[Số còn phải thu ĐK]]+Table1[[#This Row],[Giá Trị HD sau CK]]-Table1[[#This Row],[Số tiền đã thu]]</f>
        <v>-741537</v>
      </c>
      <c r="S777" s="94">
        <f>IF(Table1[[#This Row],[Ngày hóa đơn]]&lt;&gt;"",Table1[[#This Row],[Ngày hóa đơn]],IF(Table1[[#This Row],[Ngày hạch toán]]&lt;&gt;"",Table1[[#This Row],[Ngày hạch toán]],""))</f>
        <v>46188</v>
      </c>
      <c r="T777" s="95"/>
      <c r="U777" s="94">
        <f>IF(Table1[[#This Row],[Ngày tính CN]]="","",S777+T777)</f>
        <v>46188</v>
      </c>
      <c r="V777" s="67">
        <f ca="1">IF(Table1[[#This Row],[Hạn thanh toán]]="","",IF((U777-NOW())&lt;0,0,(U777-NOW())))</f>
        <v>0</v>
      </c>
      <c r="W777" s="67"/>
      <c r="X777" s="67">
        <f t="shared" ca="1" si="642"/>
        <v>40.588942361107911</v>
      </c>
      <c r="Y777" s="96" t="str">
        <f t="shared" ca="1" si="643"/>
        <v>Nợ quá hạn từ 30 ngày đến 60 ngày</v>
      </c>
      <c r="Z777" s="97">
        <f t="shared" si="644"/>
        <v>46188</v>
      </c>
      <c r="AA777" s="97" t="str">
        <f t="shared" si="645"/>
        <v/>
      </c>
      <c r="AB777" s="98"/>
      <c r="AC777" s="96"/>
      <c r="AD777" s="96" t="str">
        <f>VLOOKUP($A777,MA_KH!$A:$V,MA_KH!U$1,0)</f>
        <v>LOTTE</v>
      </c>
      <c r="AE777" s="96" t="str">
        <f>VLOOKUP($A777,MA_KH!$A:$V,MA_KH!V$1,0)</f>
        <v>CÔNG TY CỔ PHẦN TRUNG TÂM THƯƠNG MẠI LOTTE VIỆT NAM</v>
      </c>
      <c r="AF777" s="96" t="str">
        <f>VLOOKUP($A777,MA_KH!$A:$V,MA_KH!H$1,0)</f>
        <v>HN008</v>
      </c>
      <c r="AG777" s="96">
        <f>VALUE(Table1[[#This Row],[Số hóa đơn]])</f>
        <v>4415</v>
      </c>
      <c r="AH777" s="94" t="e">
        <f>_xlfn.XLOOKUP(Table1[[#This Row],[Column1]],CTTT_Lotte!R:R,CTTT_Lotte!O:O)</f>
        <v>#N/A</v>
      </c>
    </row>
    <row r="778" spans="1:34" ht="25.5" customHeight="1" x14ac:dyDescent="0.2">
      <c r="A778" s="88" t="s">
        <v>10289</v>
      </c>
      <c r="B778" s="88" t="s">
        <v>752</v>
      </c>
      <c r="C778" s="89">
        <v>46188</v>
      </c>
      <c r="D778" s="88" t="s">
        <v>15636</v>
      </c>
      <c r="E778" s="89">
        <v>46188</v>
      </c>
      <c r="F778" s="88" t="s">
        <v>15637</v>
      </c>
      <c r="G778" s="88" t="s">
        <v>15530</v>
      </c>
      <c r="H778" s="90">
        <v>104202</v>
      </c>
      <c r="I778" s="92">
        <v>0</v>
      </c>
      <c r="J778" s="90">
        <v>10420</v>
      </c>
      <c r="K778" s="90">
        <v>114622</v>
      </c>
      <c r="L778" s="93" t="s">
        <v>11005</v>
      </c>
      <c r="M778" s="94"/>
      <c r="N778" s="93"/>
      <c r="O778" s="67">
        <f>IF(Table1[[#This Row],[Phân loại]]="Tồn đầu kỳ",Table1[[#This Row],[Tổng giá trị]],0)</f>
        <v>0</v>
      </c>
      <c r="P778" s="93">
        <f>IF(Table1[[#This Row],[Số còn phải thu ĐK]]&lt;&gt;0,0,IF(Table1[[#This Row],[Phân loại]]="Bán hàng",Table1[[#This Row],[Tổng giá trị]],-Table1[[#This Row],[Tổng giá trị]]))</f>
        <v>-114622</v>
      </c>
      <c r="Q778" s="67">
        <f t="shared" si="641"/>
        <v>0</v>
      </c>
      <c r="R778" s="93">
        <f>Table1[[#This Row],[Số còn phải thu ĐK]]+Table1[[#This Row],[Giá Trị HD sau CK]]-Table1[[#This Row],[Số tiền đã thu]]</f>
        <v>-114622</v>
      </c>
      <c r="S778" s="94">
        <f>IF(Table1[[#This Row],[Ngày hóa đơn]]&lt;&gt;"",Table1[[#This Row],[Ngày hóa đơn]],IF(Table1[[#This Row],[Ngày hạch toán]]&lt;&gt;"",Table1[[#This Row],[Ngày hạch toán]],""))</f>
        <v>46188</v>
      </c>
      <c r="T778" s="95"/>
      <c r="U778" s="94">
        <f>IF(Table1[[#This Row],[Ngày tính CN]]="","",S778+T778)</f>
        <v>46188</v>
      </c>
      <c r="V778" s="67">
        <f ca="1">IF(Table1[[#This Row],[Hạn thanh toán]]="","",IF((U778-NOW())&lt;0,0,(U778-NOW())))</f>
        <v>0</v>
      </c>
      <c r="W778" s="67"/>
      <c r="X778" s="67">
        <f t="shared" ca="1" si="642"/>
        <v>40.588942824077094</v>
      </c>
      <c r="Y778" s="96" t="str">
        <f t="shared" ca="1" si="643"/>
        <v>Nợ quá hạn từ 30 ngày đến 60 ngày</v>
      </c>
      <c r="Z778" s="97">
        <f t="shared" si="644"/>
        <v>46188</v>
      </c>
      <c r="AA778" s="97" t="str">
        <f t="shared" si="645"/>
        <v/>
      </c>
      <c r="AB778" s="98"/>
      <c r="AC778" s="96"/>
      <c r="AD778" s="96" t="str">
        <f>VLOOKUP($A778,MA_KH!$A:$V,MA_KH!U$1,0)</f>
        <v>LOTTE</v>
      </c>
      <c r="AE778" s="96" t="str">
        <f>VLOOKUP($A778,MA_KH!$A:$V,MA_KH!V$1,0)</f>
        <v>CÔNG TY CỔ PHẦN TRUNG TÂM THƯƠNG MẠI LOTTE VIỆT NAM</v>
      </c>
      <c r="AF778" s="96" t="str">
        <f>VLOOKUP($A778,MA_KH!$A:$V,MA_KH!H$1,0)</f>
        <v>SG011</v>
      </c>
      <c r="AG778" s="96">
        <f>VALUE(Table1[[#This Row],[Số hóa đơn]])</f>
        <v>6316</v>
      </c>
      <c r="AH778" s="94" t="e">
        <f>_xlfn.XLOOKUP(Table1[[#This Row],[Column1]],CTTT_Lotte!R:R,CTTT_Lotte!O:O)</f>
        <v>#N/A</v>
      </c>
    </row>
    <row r="779" spans="1:34" ht="25.5" customHeight="1" x14ac:dyDescent="0.2">
      <c r="A779" s="88" t="s">
        <v>10289</v>
      </c>
      <c r="B779" s="88" t="s">
        <v>752</v>
      </c>
      <c r="C779" s="89">
        <v>46188</v>
      </c>
      <c r="D779" s="88" t="s">
        <v>15636</v>
      </c>
      <c r="E779" s="89">
        <v>46182</v>
      </c>
      <c r="F779" s="88" t="s">
        <v>15638</v>
      </c>
      <c r="G779" s="88" t="s">
        <v>15532</v>
      </c>
      <c r="H779" s="90">
        <v>347341</v>
      </c>
      <c r="I779" s="92">
        <v>0</v>
      </c>
      <c r="J779" s="90">
        <v>27787</v>
      </c>
      <c r="K779" s="90">
        <v>375128</v>
      </c>
      <c r="L779" s="93" t="s">
        <v>11005</v>
      </c>
      <c r="M779" s="94"/>
      <c r="N779" s="93"/>
      <c r="O779" s="67">
        <f>IF(Table1[[#This Row],[Phân loại]]="Tồn đầu kỳ",Table1[[#This Row],[Tổng giá trị]],0)</f>
        <v>0</v>
      </c>
      <c r="P779" s="93">
        <f>IF(Table1[[#This Row],[Số còn phải thu ĐK]]&lt;&gt;0,0,IF(Table1[[#This Row],[Phân loại]]="Bán hàng",Table1[[#This Row],[Tổng giá trị]],-Table1[[#This Row],[Tổng giá trị]]))</f>
        <v>-375128</v>
      </c>
      <c r="Q779" s="67">
        <f t="shared" si="641"/>
        <v>0</v>
      </c>
      <c r="R779" s="93">
        <f>Table1[[#This Row],[Số còn phải thu ĐK]]+Table1[[#This Row],[Giá Trị HD sau CK]]-Table1[[#This Row],[Số tiền đã thu]]</f>
        <v>-375128</v>
      </c>
      <c r="S779" s="94">
        <f>IF(Table1[[#This Row],[Ngày hóa đơn]]&lt;&gt;"",Table1[[#This Row],[Ngày hóa đơn]],IF(Table1[[#This Row],[Ngày hạch toán]]&lt;&gt;"",Table1[[#This Row],[Ngày hạch toán]],""))</f>
        <v>46182</v>
      </c>
      <c r="T779" s="95"/>
      <c r="U779" s="94">
        <f>IF(Table1[[#This Row],[Ngày tính CN]]="","",S779+T779)</f>
        <v>46182</v>
      </c>
      <c r="V779" s="67">
        <f ca="1">IF(Table1[[#This Row],[Hạn thanh toán]]="","",IF((U779-NOW())&lt;0,0,(U779-NOW())))</f>
        <v>0</v>
      </c>
      <c r="W779" s="67"/>
      <c r="X779" s="67">
        <f t="shared" ca="1" si="642"/>
        <v>46.588942824077094</v>
      </c>
      <c r="Y779" s="96" t="str">
        <f t="shared" ca="1" si="643"/>
        <v>Nợ quá hạn từ 30 ngày đến 60 ngày</v>
      </c>
      <c r="Z779" s="97">
        <f t="shared" si="644"/>
        <v>46182</v>
      </c>
      <c r="AA779" s="97" t="str">
        <f t="shared" si="645"/>
        <v/>
      </c>
      <c r="AB779" s="98"/>
      <c r="AC779" s="96"/>
      <c r="AD779" s="96" t="str">
        <f>VLOOKUP($A779,MA_KH!$A:$V,MA_KH!U$1,0)</f>
        <v>LOTTE</v>
      </c>
      <c r="AE779" s="96" t="str">
        <f>VLOOKUP($A779,MA_KH!$A:$V,MA_KH!V$1,0)</f>
        <v>CÔNG TY CỔ PHẦN TRUNG TÂM THƯƠNG MẠI LOTTE VIỆT NAM</v>
      </c>
      <c r="AF779" s="96" t="str">
        <f>VLOOKUP($A779,MA_KH!$A:$V,MA_KH!H$1,0)</f>
        <v>SG011</v>
      </c>
      <c r="AG779" s="96">
        <f>VALUE(Table1[[#This Row],[Số hóa đơn]])</f>
        <v>5815</v>
      </c>
      <c r="AH779" s="94" t="e">
        <f>_xlfn.XLOOKUP(Table1[[#This Row],[Column1]],CTTT_Lotte!R:R,CTTT_Lotte!O:O)</f>
        <v>#N/A</v>
      </c>
    </row>
    <row r="780" spans="1:34" ht="25.5" customHeight="1" x14ac:dyDescent="0.2">
      <c r="A780" s="65" t="s">
        <v>10301</v>
      </c>
      <c r="B780" s="65" t="s">
        <v>463</v>
      </c>
      <c r="C780" s="66">
        <v>46189</v>
      </c>
      <c r="D780" s="65" t="s">
        <v>15639</v>
      </c>
      <c r="E780" s="66">
        <v>46188</v>
      </c>
      <c r="F780" s="65" t="s">
        <v>15640</v>
      </c>
      <c r="G780" s="65" t="s">
        <v>15641</v>
      </c>
      <c r="H780" s="91">
        <v>2524200</v>
      </c>
      <c r="I780" s="92">
        <v>0</v>
      </c>
      <c r="J780" s="91">
        <v>201936</v>
      </c>
      <c r="K780" s="91">
        <v>2726136</v>
      </c>
      <c r="L780" s="93" t="s">
        <v>11004</v>
      </c>
      <c r="M780" s="94"/>
      <c r="N780" s="93"/>
      <c r="O780" s="67">
        <f>IF(Table1[[#This Row],[Phân loại]]="Tồn đầu kỳ",Table1[[#This Row],[Tổng giá trị]],0)</f>
        <v>0</v>
      </c>
      <c r="P780" s="93">
        <f>IF(Table1[[#This Row],[Số còn phải thu ĐK]]&lt;&gt;0,0,IF(Table1[[#This Row],[Phân loại]]="Bán hàng",Table1[[#This Row],[Tổng giá trị]],-Table1[[#This Row],[Tổng giá trị]]))</f>
        <v>2726136</v>
      </c>
      <c r="Q780" s="67">
        <f t="shared" ref="Q780" si="646">IF(M780&lt;&gt;"",IF(O780&lt;&gt;0,O780,P780),0)</f>
        <v>0</v>
      </c>
      <c r="R780" s="93">
        <f>Table1[[#This Row],[Số còn phải thu ĐK]]+Table1[[#This Row],[Giá Trị HD sau CK]]-Table1[[#This Row],[Số tiền đã thu]]</f>
        <v>2726136</v>
      </c>
      <c r="S780" s="94">
        <f>IF(Table1[[#This Row],[Ngày hóa đơn]]&lt;&gt;"",Table1[[#This Row],[Ngày hóa đơn]],IF(Table1[[#This Row],[Ngày hạch toán]]&lt;&gt;"",Table1[[#This Row],[Ngày hạch toán]],""))</f>
        <v>46188</v>
      </c>
      <c r="T780" s="95"/>
      <c r="U780" s="94">
        <f>IF(Table1[[#This Row],[Ngày tính CN]]="","",S780+T780)</f>
        <v>46188</v>
      </c>
      <c r="V780" s="67">
        <f ca="1">IF(Table1[[#This Row],[Hạn thanh toán]]="","",IF((U780-NOW())&lt;0,0,(U780-NOW())))</f>
        <v>0</v>
      </c>
      <c r="W780" s="67"/>
      <c r="X780" s="67">
        <f t="shared" ref="X780" ca="1" si="647">IF(OR(U780="",R780=0),"",IF((U780-NOW())&lt;0,-(U780-NOW()),0))</f>
        <v>40.588942824077094</v>
      </c>
      <c r="Y780" s="96" t="str">
        <f t="shared" ref="Y780" ca="1" si="648">IF(R780=0,"Đã thanh toán",IF(X780="","",IF(X780&lt;=0,"Chưa đến hạn thanh toán",IF(X780&lt;=30,"Nợ quá hạn 30 ngày",IF(X780&lt;=60,"Nợ quá hạn từ 30 ngày đến 60 ngày",IF(X780&lt;=90,"Nợ quá hạn từ 60 ngày đến 90 ngày",IF(X780&lt;=120,"Nợ quá hạn từ 90 ngày đến 120 ngày","Nợ quá hạn hơn 120 ngày có khả năng mất thanh toán")))))))</f>
        <v>Nợ quá hạn từ 30 ngày đến 60 ngày</v>
      </c>
      <c r="Z780" s="97">
        <f t="shared" ref="Z780" si="649">IF(S780="","",S780)</f>
        <v>46188</v>
      </c>
      <c r="AA780" s="97" t="str">
        <f t="shared" ref="AA780" si="650">IF(M780="","",M780)</f>
        <v/>
      </c>
      <c r="AB780" s="98"/>
      <c r="AC780" s="96"/>
      <c r="AD780" s="96" t="str">
        <f>VLOOKUP($A780,MA_KH!$A:$V,MA_KH!U$1,0)</f>
        <v>LOTTE</v>
      </c>
      <c r="AE780" s="96" t="str">
        <f>VLOOKUP($A780,MA_KH!$A:$V,MA_KH!V$1,0)</f>
        <v>CÔNG TY CỔ PHẦN TRUNG TÂM THƯƠNG MẠI LOTTE VIỆT NAM</v>
      </c>
      <c r="AF780" s="96" t="str">
        <f>VLOOKUP($A780,MA_KH!$A:$V,MA_KH!H$1,0)</f>
        <v>SG002</v>
      </c>
      <c r="AG780" s="96">
        <f>VALUE(Table1[[#This Row],[Số hóa đơn]])</f>
        <v>41228</v>
      </c>
      <c r="AH780" s="94" t="e">
        <f>_xlfn.XLOOKUP(Table1[[#This Row],[Column1]],CTTT_Lotte!R:R,CTTT_Lotte!O:O)</f>
        <v>#N/A</v>
      </c>
    </row>
    <row r="781" spans="1:34" ht="25.5" customHeight="1" x14ac:dyDescent="0.2">
      <c r="A781" s="65" t="s">
        <v>10291</v>
      </c>
      <c r="B781" s="65" t="s">
        <v>511</v>
      </c>
      <c r="C781" s="66">
        <v>46189</v>
      </c>
      <c r="D781" s="65" t="s">
        <v>15642</v>
      </c>
      <c r="E781" s="66">
        <v>46189</v>
      </c>
      <c r="F781" s="65" t="s">
        <v>15643</v>
      </c>
      <c r="G781" s="65" t="s">
        <v>15644</v>
      </c>
      <c r="H781" s="91">
        <v>1893150</v>
      </c>
      <c r="I781" s="92">
        <v>0</v>
      </c>
      <c r="J781" s="91">
        <v>151452</v>
      </c>
      <c r="K781" s="91">
        <v>2044602</v>
      </c>
      <c r="L781" s="93" t="s">
        <v>11004</v>
      </c>
      <c r="M781" s="94"/>
      <c r="N781" s="93"/>
      <c r="O781" s="67">
        <f>IF(Table1[[#This Row],[Phân loại]]="Tồn đầu kỳ",Table1[[#This Row],[Tổng giá trị]],0)</f>
        <v>0</v>
      </c>
      <c r="P781" s="93">
        <f>IF(Table1[[#This Row],[Số còn phải thu ĐK]]&lt;&gt;0,0,IF(Table1[[#This Row],[Phân loại]]="Bán hàng",Table1[[#This Row],[Tổng giá trị]],-Table1[[#This Row],[Tổng giá trị]]))</f>
        <v>2044602</v>
      </c>
      <c r="Q781" s="67">
        <f t="shared" ref="Q781" si="651">IF(M781&lt;&gt;"",IF(O781&lt;&gt;0,O781,P781),0)</f>
        <v>0</v>
      </c>
      <c r="R781" s="93">
        <f>Table1[[#This Row],[Số còn phải thu ĐK]]+Table1[[#This Row],[Giá Trị HD sau CK]]-Table1[[#This Row],[Số tiền đã thu]]</f>
        <v>2044602</v>
      </c>
      <c r="S781" s="94">
        <f>IF(Table1[[#This Row],[Ngày hóa đơn]]&lt;&gt;"",Table1[[#This Row],[Ngày hóa đơn]],IF(Table1[[#This Row],[Ngày hạch toán]]&lt;&gt;"",Table1[[#This Row],[Ngày hạch toán]],""))</f>
        <v>46189</v>
      </c>
      <c r="T781" s="95"/>
      <c r="U781" s="94">
        <f>IF(Table1[[#This Row],[Ngày tính CN]]="","",S781+T781)</f>
        <v>46189</v>
      </c>
      <c r="V781" s="67">
        <f ca="1">IF(Table1[[#This Row],[Hạn thanh toán]]="","",IF((U781-NOW())&lt;0,0,(U781-NOW())))</f>
        <v>0</v>
      </c>
      <c r="W781" s="67"/>
      <c r="X781" s="67">
        <f t="shared" ref="X781" ca="1" si="652">IF(OR(U781="",R781=0),"",IF((U781-NOW())&lt;0,-(U781-NOW()),0))</f>
        <v>39.588942824077094</v>
      </c>
      <c r="Y781" s="96" t="str">
        <f t="shared" ref="Y781" ca="1" si="653">IF(R781=0,"Đã thanh toán",IF(X781="","",IF(X781&lt;=0,"Chưa đến hạn thanh toán",IF(X781&lt;=30,"Nợ quá hạn 30 ngày",IF(X781&lt;=60,"Nợ quá hạn từ 30 ngày đến 60 ngày",IF(X781&lt;=90,"Nợ quá hạn từ 60 ngày đến 90 ngày",IF(X781&lt;=120,"Nợ quá hạn từ 90 ngày đến 120 ngày","Nợ quá hạn hơn 120 ngày có khả năng mất thanh toán")))))))</f>
        <v>Nợ quá hạn từ 30 ngày đến 60 ngày</v>
      </c>
      <c r="Z781" s="97">
        <f t="shared" ref="Z781" si="654">IF(S781="","",S781)</f>
        <v>46189</v>
      </c>
      <c r="AA781" s="97" t="str">
        <f t="shared" ref="AA781" si="655">IF(M781="","",M781)</f>
        <v/>
      </c>
      <c r="AB781" s="98"/>
      <c r="AC781" s="96"/>
      <c r="AD781" s="96" t="str">
        <f>VLOOKUP($A781,MA_KH!$A:$V,MA_KH!U$1,0)</f>
        <v>LOTTE</v>
      </c>
      <c r="AE781" s="96" t="str">
        <f>VLOOKUP($A781,MA_KH!$A:$V,MA_KH!V$1,0)</f>
        <v>CÔNG TY CỔ PHẦN TRUNG TÂM THƯƠNG MẠI LOTTE VIỆT NAM</v>
      </c>
      <c r="AF781" s="96" t="str">
        <f>VLOOKUP($A781,MA_KH!$A:$V,MA_KH!H$1,0)</f>
        <v>SG023</v>
      </c>
      <c r="AG781" s="96">
        <f>VALUE(Table1[[#This Row],[Số hóa đơn]])</f>
        <v>41293</v>
      </c>
      <c r="AH781" s="94" t="e">
        <f>_xlfn.XLOOKUP(Table1[[#This Row],[Column1]],CTTT_Lotte!R:R,CTTT_Lotte!O:O)</f>
        <v>#N/A</v>
      </c>
    </row>
    <row r="782" spans="1:34" ht="25.5" customHeight="1" x14ac:dyDescent="0.2">
      <c r="A782" s="65" t="s">
        <v>10290</v>
      </c>
      <c r="B782" s="65" t="s">
        <v>750</v>
      </c>
      <c r="C782" s="66">
        <v>46190</v>
      </c>
      <c r="D782" s="65" t="s">
        <v>15645</v>
      </c>
      <c r="E782" s="66">
        <v>46190</v>
      </c>
      <c r="F782" s="65" t="s">
        <v>15646</v>
      </c>
      <c r="G782" s="65" t="s">
        <v>15647</v>
      </c>
      <c r="H782" s="91">
        <v>2264485</v>
      </c>
      <c r="I782" s="92">
        <v>0</v>
      </c>
      <c r="J782" s="91">
        <v>181159</v>
      </c>
      <c r="K782" s="91">
        <v>2445644</v>
      </c>
      <c r="L782" s="93" t="s">
        <v>11004</v>
      </c>
      <c r="M782" s="94"/>
      <c r="N782" s="93"/>
      <c r="O782" s="67">
        <f>IF(Table1[[#This Row],[Phân loại]]="Tồn đầu kỳ",Table1[[#This Row],[Tổng giá trị]],0)</f>
        <v>0</v>
      </c>
      <c r="P782" s="93">
        <f>IF(Table1[[#This Row],[Số còn phải thu ĐK]]&lt;&gt;0,0,IF(Table1[[#This Row],[Phân loại]]="Bán hàng",Table1[[#This Row],[Tổng giá trị]],-Table1[[#This Row],[Tổng giá trị]]))</f>
        <v>2445644</v>
      </c>
      <c r="Q782" s="67">
        <f>IF(M782&lt;&gt;"",IF(O782&lt;&gt;0,O782,P782),0)</f>
        <v>0</v>
      </c>
      <c r="R782" s="93">
        <f>Table1[[#This Row],[Số còn phải thu ĐK]]+Table1[[#This Row],[Giá Trị HD sau CK]]-Table1[[#This Row],[Số tiền đã thu]]</f>
        <v>2445644</v>
      </c>
      <c r="S782" s="94">
        <f>IF(Table1[[#This Row],[Ngày hóa đơn]]&lt;&gt;"",Table1[[#This Row],[Ngày hóa đơn]],IF(Table1[[#This Row],[Ngày hạch toán]]&lt;&gt;"",Table1[[#This Row],[Ngày hạch toán]],""))</f>
        <v>46190</v>
      </c>
      <c r="T782" s="95"/>
      <c r="U782" s="94">
        <f>IF(Table1[[#This Row],[Ngày tính CN]]="","",S782+T782)</f>
        <v>46190</v>
      </c>
      <c r="V782" s="67">
        <f ca="1">IF(Table1[[#This Row],[Hạn thanh toán]]="","",IF((U782-NOW())&lt;0,0,(U782-NOW())))</f>
        <v>0</v>
      </c>
      <c r="W782" s="67"/>
      <c r="X782" s="67">
        <f ca="1">IF(OR(U782="",R782=0),"",IF((U782-NOW())&lt;0,-(U782-NOW()),0))</f>
        <v>38.588942824077094</v>
      </c>
      <c r="Y782" s="96" t="str">
        <f ca="1">IF(R782=0,"Đã thanh toán",IF(X782="","",IF(X782&lt;=0,"Chưa đến hạn thanh toán",IF(X782&lt;=30,"Nợ quá hạn 30 ngày",IF(X782&lt;=60,"Nợ quá hạn từ 30 ngày đến 60 ngày",IF(X782&lt;=90,"Nợ quá hạn từ 60 ngày đến 90 ngày",IF(X782&lt;=120,"Nợ quá hạn từ 90 ngày đến 120 ngày","Nợ quá hạn hơn 120 ngày có khả năng mất thanh toán")))))))</f>
        <v>Nợ quá hạn từ 30 ngày đến 60 ngày</v>
      </c>
      <c r="Z782" s="97">
        <f>IF(S782="","",S782)</f>
        <v>46190</v>
      </c>
      <c r="AA782" s="97" t="str">
        <f>IF(M782="","",M782)</f>
        <v/>
      </c>
      <c r="AB782" s="98"/>
      <c r="AC782" s="96"/>
      <c r="AD782" s="96" t="str">
        <f>VLOOKUP($A782,MA_KH!$A:$V,MA_KH!U$1,0)</f>
        <v>LOTTE</v>
      </c>
      <c r="AE782" s="96" t="str">
        <f>VLOOKUP($A782,MA_KH!$A:$V,MA_KH!V$1,0)</f>
        <v>CÔNG TY CỔ PHẦN TRUNG TÂM THƯƠNG MẠI LOTTE VIỆT NAM</v>
      </c>
      <c r="AF782" s="96" t="str">
        <f>VLOOKUP($A782,MA_KH!$A:$V,MA_KH!H$1,0)</f>
        <v>SG002</v>
      </c>
      <c r="AG782" s="96">
        <f>VALUE(Table1[[#This Row],[Số hóa đơn]])</f>
        <v>41331</v>
      </c>
      <c r="AH782" s="94" t="e">
        <f>_xlfn.XLOOKUP(Table1[[#This Row],[Column1]],CTTT_Lotte!R:R,CTTT_Lotte!O:O)</f>
        <v>#N/A</v>
      </c>
    </row>
    <row r="783" spans="1:34" ht="25.5" customHeight="1" x14ac:dyDescent="0.2">
      <c r="A783" s="88" t="s">
        <v>10291</v>
      </c>
      <c r="B783" s="88" t="s">
        <v>511</v>
      </c>
      <c r="C783" s="89">
        <v>46190</v>
      </c>
      <c r="D783" s="88" t="s">
        <v>15648</v>
      </c>
      <c r="E783" s="89">
        <v>46190</v>
      </c>
      <c r="F783" s="88" t="s">
        <v>15649</v>
      </c>
      <c r="G783" s="88" t="s">
        <v>15530</v>
      </c>
      <c r="H783" s="90">
        <v>193299</v>
      </c>
      <c r="I783" s="92">
        <v>0</v>
      </c>
      <c r="J783" s="90">
        <v>19330</v>
      </c>
      <c r="K783" s="90">
        <v>212629</v>
      </c>
      <c r="L783" s="93" t="s">
        <v>11005</v>
      </c>
      <c r="M783" s="94"/>
      <c r="N783" s="93"/>
      <c r="O783" s="67">
        <f>IF(Table1[[#This Row],[Phân loại]]="Tồn đầu kỳ",Table1[[#This Row],[Tổng giá trị]],0)</f>
        <v>0</v>
      </c>
      <c r="P783" s="93">
        <f>IF(Table1[[#This Row],[Số còn phải thu ĐK]]&lt;&gt;0,0,IF(Table1[[#This Row],[Phân loại]]="Bán hàng",Table1[[#This Row],[Tổng giá trị]],-Table1[[#This Row],[Tổng giá trị]]))</f>
        <v>-212629</v>
      </c>
      <c r="Q783" s="67">
        <f t="shared" ref="Q783:Q784" si="656">IF(M783&lt;&gt;"",IF(O783&lt;&gt;0,O783,P783),0)</f>
        <v>0</v>
      </c>
      <c r="R783" s="93">
        <f>Table1[[#This Row],[Số còn phải thu ĐK]]+Table1[[#This Row],[Giá Trị HD sau CK]]-Table1[[#This Row],[Số tiền đã thu]]</f>
        <v>-212629</v>
      </c>
      <c r="S783" s="94">
        <f>IF(Table1[[#This Row],[Ngày hóa đơn]]&lt;&gt;"",Table1[[#This Row],[Ngày hóa đơn]],IF(Table1[[#This Row],[Ngày hạch toán]]&lt;&gt;"",Table1[[#This Row],[Ngày hạch toán]],""))</f>
        <v>46190</v>
      </c>
      <c r="T783" s="95"/>
      <c r="U783" s="94">
        <f>IF(Table1[[#This Row],[Ngày tính CN]]="","",S783+T783)</f>
        <v>46190</v>
      </c>
      <c r="V783" s="67">
        <f ca="1">IF(Table1[[#This Row],[Hạn thanh toán]]="","",IF((U783-NOW())&lt;0,0,(U783-NOW())))</f>
        <v>0</v>
      </c>
      <c r="W783" s="67"/>
      <c r="X783" s="67">
        <f t="shared" ref="X783:X784" ca="1" si="657">IF(OR(U783="",R783=0),"",IF((U783-NOW())&lt;0,-(U783-NOW()),0))</f>
        <v>38.588942245369253</v>
      </c>
      <c r="Y783" s="96" t="str">
        <f t="shared" ref="Y783:Y784" ca="1" si="658">IF(R783=0,"Đã thanh toán",IF(X783="","",IF(X783&lt;=0,"Chưa đến hạn thanh toán",IF(X783&lt;=30,"Nợ quá hạn 30 ngày",IF(X783&lt;=60,"Nợ quá hạn từ 30 ngày đến 60 ngày",IF(X783&lt;=90,"Nợ quá hạn từ 60 ngày đến 90 ngày",IF(X783&lt;=120,"Nợ quá hạn từ 90 ngày đến 120 ngày","Nợ quá hạn hơn 120 ngày có khả năng mất thanh toán")))))))</f>
        <v>Nợ quá hạn từ 30 ngày đến 60 ngày</v>
      </c>
      <c r="Z783" s="97">
        <f t="shared" ref="Z783:Z784" si="659">IF(S783="","",S783)</f>
        <v>46190</v>
      </c>
      <c r="AA783" s="97" t="str">
        <f t="shared" ref="AA783:AA784" si="660">IF(M783="","",M783)</f>
        <v/>
      </c>
      <c r="AB783" s="98"/>
      <c r="AC783" s="96"/>
      <c r="AD783" s="96" t="str">
        <f>VLOOKUP($A783,MA_KH!$A:$V,MA_KH!U$1,0)</f>
        <v>LOTTE</v>
      </c>
      <c r="AE783" s="96" t="str">
        <f>VLOOKUP($A783,MA_KH!$A:$V,MA_KH!V$1,0)</f>
        <v>CÔNG TY CỔ PHẦN TRUNG TÂM THƯƠNG MẠI LOTTE VIỆT NAM</v>
      </c>
      <c r="AF783" s="96" t="str">
        <f>VLOOKUP($A783,MA_KH!$A:$V,MA_KH!H$1,0)</f>
        <v>SG023</v>
      </c>
      <c r="AG783" s="96">
        <f>VALUE(Table1[[#This Row],[Số hóa đơn]])</f>
        <v>6439</v>
      </c>
      <c r="AH783" s="94" t="e">
        <f>_xlfn.XLOOKUP(Table1[[#This Row],[Column1]],CTTT_Lotte!R:R,CTTT_Lotte!O:O)</f>
        <v>#N/A</v>
      </c>
    </row>
    <row r="784" spans="1:34" ht="25.5" customHeight="1" x14ac:dyDescent="0.2">
      <c r="A784" s="65" t="s">
        <v>10291</v>
      </c>
      <c r="B784" s="65" t="s">
        <v>511</v>
      </c>
      <c r="C784" s="66">
        <v>46190</v>
      </c>
      <c r="D784" s="65" t="s">
        <v>15648</v>
      </c>
      <c r="E784" s="66">
        <v>46183</v>
      </c>
      <c r="F784" s="65" t="s">
        <v>15650</v>
      </c>
      <c r="G784" s="65" t="s">
        <v>15532</v>
      </c>
      <c r="H784" s="91">
        <v>644331</v>
      </c>
      <c r="I784" s="92">
        <v>0</v>
      </c>
      <c r="J784" s="91">
        <v>51546</v>
      </c>
      <c r="K784" s="91">
        <v>695877</v>
      </c>
      <c r="L784" s="93" t="s">
        <v>11005</v>
      </c>
      <c r="M784" s="94"/>
      <c r="N784" s="93"/>
      <c r="O784" s="67">
        <f>IF(Table1[[#This Row],[Phân loại]]="Tồn đầu kỳ",Table1[[#This Row],[Tổng giá trị]],0)</f>
        <v>0</v>
      </c>
      <c r="P784" s="93">
        <f>IF(Table1[[#This Row],[Số còn phải thu ĐK]]&lt;&gt;0,0,IF(Table1[[#This Row],[Phân loại]]="Bán hàng",Table1[[#This Row],[Tổng giá trị]],-Table1[[#This Row],[Tổng giá trị]]))</f>
        <v>-695877</v>
      </c>
      <c r="Q784" s="67">
        <f t="shared" si="656"/>
        <v>0</v>
      </c>
      <c r="R784" s="93">
        <f>Table1[[#This Row],[Số còn phải thu ĐK]]+Table1[[#This Row],[Giá Trị HD sau CK]]-Table1[[#This Row],[Số tiền đã thu]]</f>
        <v>-695877</v>
      </c>
      <c r="S784" s="94">
        <f>IF(Table1[[#This Row],[Ngày hóa đơn]]&lt;&gt;"",Table1[[#This Row],[Ngày hóa đơn]],IF(Table1[[#This Row],[Ngày hạch toán]]&lt;&gt;"",Table1[[#This Row],[Ngày hạch toán]],""))</f>
        <v>46183</v>
      </c>
      <c r="T784" s="95"/>
      <c r="U784" s="94">
        <f>IF(Table1[[#This Row],[Ngày tính CN]]="","",S784+T784)</f>
        <v>46183</v>
      </c>
      <c r="V784" s="67">
        <f ca="1">IF(Table1[[#This Row],[Hạn thanh toán]]="","",IF((U784-NOW())&lt;0,0,(U784-NOW())))</f>
        <v>0</v>
      </c>
      <c r="W784" s="67"/>
      <c r="X784" s="67">
        <f t="shared" ca="1" si="657"/>
        <v>45.588942245369253</v>
      </c>
      <c r="Y784" s="96" t="str">
        <f t="shared" ca="1" si="658"/>
        <v>Nợ quá hạn từ 30 ngày đến 60 ngày</v>
      </c>
      <c r="Z784" s="97">
        <f t="shared" si="659"/>
        <v>46183</v>
      </c>
      <c r="AA784" s="97" t="str">
        <f t="shared" si="660"/>
        <v/>
      </c>
      <c r="AB784" s="98"/>
      <c r="AC784" s="96"/>
      <c r="AD784" s="96" t="str">
        <f>VLOOKUP($A784,MA_KH!$A:$V,MA_KH!U$1,0)</f>
        <v>LOTTE</v>
      </c>
      <c r="AE784" s="96" t="str">
        <f>VLOOKUP($A784,MA_KH!$A:$V,MA_KH!V$1,0)</f>
        <v>CÔNG TY CỔ PHẦN TRUNG TÂM THƯƠNG MẠI LOTTE VIỆT NAM</v>
      </c>
      <c r="AF784" s="96" t="str">
        <f>VLOOKUP($A784,MA_KH!$A:$V,MA_KH!H$1,0)</f>
        <v>SG023</v>
      </c>
      <c r="AG784" s="96">
        <f>VALUE(Table1[[#This Row],[Số hóa đơn]])</f>
        <v>5792</v>
      </c>
      <c r="AH784" s="94" t="e">
        <f>_xlfn.XLOOKUP(Table1[[#This Row],[Column1]],CTTT_Lotte!R:R,CTTT_Lotte!O:O)</f>
        <v>#N/A</v>
      </c>
    </row>
    <row r="785" spans="1:34" ht="25.5" customHeight="1" x14ac:dyDescent="0.2">
      <c r="A785" s="88" t="s">
        <v>10299</v>
      </c>
      <c r="B785" s="88" t="s">
        <v>355</v>
      </c>
      <c r="C785" s="89">
        <v>46191</v>
      </c>
      <c r="D785" s="88" t="s">
        <v>15651</v>
      </c>
      <c r="E785" s="89">
        <v>46190</v>
      </c>
      <c r="F785" s="88" t="s">
        <v>15652</v>
      </c>
      <c r="G785" s="88" t="s">
        <v>15653</v>
      </c>
      <c r="H785" s="90">
        <v>1639735</v>
      </c>
      <c r="I785" s="92">
        <v>0</v>
      </c>
      <c r="J785" s="90">
        <v>131179</v>
      </c>
      <c r="K785" s="90">
        <v>1770914</v>
      </c>
      <c r="L785" s="93" t="s">
        <v>11004</v>
      </c>
      <c r="M785" s="94"/>
      <c r="N785" s="93"/>
      <c r="O785" s="67">
        <f>IF(Table1[[#This Row],[Phân loại]]="Tồn đầu kỳ",Table1[[#This Row],[Tổng giá trị]],0)</f>
        <v>0</v>
      </c>
      <c r="P785" s="93">
        <f>IF(Table1[[#This Row],[Số còn phải thu ĐK]]&lt;&gt;0,0,IF(Table1[[#This Row],[Phân loại]]="Bán hàng",Table1[[#This Row],[Tổng giá trị]],-Table1[[#This Row],[Tổng giá trị]]))</f>
        <v>1770914</v>
      </c>
      <c r="Q785" s="67">
        <f t="shared" ref="Q785:Q789" si="661">IF(M785&lt;&gt;"",IF(O785&lt;&gt;0,O785,P785),0)</f>
        <v>0</v>
      </c>
      <c r="R785" s="93">
        <f>Table1[[#This Row],[Số còn phải thu ĐK]]+Table1[[#This Row],[Giá Trị HD sau CK]]-Table1[[#This Row],[Số tiền đã thu]]</f>
        <v>1770914</v>
      </c>
      <c r="S785" s="94">
        <f>IF(Table1[[#This Row],[Ngày hóa đơn]]&lt;&gt;"",Table1[[#This Row],[Ngày hóa đơn]],IF(Table1[[#This Row],[Ngày hạch toán]]&lt;&gt;"",Table1[[#This Row],[Ngày hạch toán]],""))</f>
        <v>46190</v>
      </c>
      <c r="T785" s="95"/>
      <c r="U785" s="94">
        <f>IF(Table1[[#This Row],[Ngày tính CN]]="","",S785+T785)</f>
        <v>46190</v>
      </c>
      <c r="V785" s="67">
        <f ca="1">IF(Table1[[#This Row],[Hạn thanh toán]]="","",IF((U785-NOW())&lt;0,0,(U785-NOW())))</f>
        <v>0</v>
      </c>
      <c r="W785" s="67"/>
      <c r="X785" s="67">
        <f t="shared" ref="X785:X789" ca="1" si="662">IF(OR(U785="",R785=0),"",IF((U785-NOW())&lt;0,-(U785-NOW()),0))</f>
        <v>38.588942361107911</v>
      </c>
      <c r="Y785" s="96" t="str">
        <f t="shared" ref="Y785:Y789" ca="1" si="663">IF(R785=0,"Đã thanh toán",IF(X785="","",IF(X785&lt;=0,"Chưa đến hạn thanh toán",IF(X785&lt;=30,"Nợ quá hạn 30 ngày",IF(X785&lt;=60,"Nợ quá hạn từ 30 ngày đến 60 ngày",IF(X785&lt;=90,"Nợ quá hạn từ 60 ngày đến 90 ngày",IF(X785&lt;=120,"Nợ quá hạn từ 90 ngày đến 120 ngày","Nợ quá hạn hơn 120 ngày có khả năng mất thanh toán")))))))</f>
        <v>Nợ quá hạn từ 30 ngày đến 60 ngày</v>
      </c>
      <c r="Z785" s="97">
        <f t="shared" ref="Z785:Z789" si="664">IF(S785="","",S785)</f>
        <v>46190</v>
      </c>
      <c r="AA785" s="97" t="str">
        <f t="shared" ref="AA785:AA789" si="665">IF(M785="","",M785)</f>
        <v/>
      </c>
      <c r="AB785" s="98"/>
      <c r="AC785" s="96"/>
      <c r="AD785" s="96" t="str">
        <f>VLOOKUP($A785,MA_KH!$A:$V,MA_KH!U$1,0)</f>
        <v>LOTTE</v>
      </c>
      <c r="AE785" s="96" t="str">
        <f>VLOOKUP($A785,MA_KH!$A:$V,MA_KH!V$1,0)</f>
        <v>CÔNG TY CỔ PHẦN TRUNG TÂM THƯƠNG MẠI LOTTE VIỆT NAM</v>
      </c>
      <c r="AF785" s="96" t="str">
        <f>VLOOKUP($A785,MA_KH!$A:$V,MA_KH!H$1,0)</f>
        <v>SG011</v>
      </c>
      <c r="AG785" s="96">
        <f>VALUE(Table1[[#This Row],[Số hóa đơn]])</f>
        <v>41940</v>
      </c>
      <c r="AH785" s="94" t="e">
        <f>_xlfn.XLOOKUP(Table1[[#This Row],[Column1]],CTTT_Lotte!R:R,CTTT_Lotte!O:O)</f>
        <v>#N/A</v>
      </c>
    </row>
    <row r="786" spans="1:34" ht="25.5" customHeight="1" x14ac:dyDescent="0.2">
      <c r="A786" s="88" t="s">
        <v>10289</v>
      </c>
      <c r="B786" s="88" t="s">
        <v>752</v>
      </c>
      <c r="C786" s="89">
        <v>46191</v>
      </c>
      <c r="D786" s="88" t="s">
        <v>15654</v>
      </c>
      <c r="E786" s="89">
        <v>46190</v>
      </c>
      <c r="F786" s="88" t="s">
        <v>15655</v>
      </c>
      <c r="G786" s="88" t="s">
        <v>15656</v>
      </c>
      <c r="H786" s="90">
        <v>513090</v>
      </c>
      <c r="I786" s="92">
        <v>0</v>
      </c>
      <c r="J786" s="90">
        <v>41047</v>
      </c>
      <c r="K786" s="90">
        <v>554137</v>
      </c>
      <c r="L786" s="93" t="s">
        <v>11004</v>
      </c>
      <c r="M786" s="94"/>
      <c r="N786" s="93"/>
      <c r="O786" s="67">
        <f>IF(Table1[[#This Row],[Phân loại]]="Tồn đầu kỳ",Table1[[#This Row],[Tổng giá trị]],0)</f>
        <v>0</v>
      </c>
      <c r="P786" s="93">
        <f>IF(Table1[[#This Row],[Số còn phải thu ĐK]]&lt;&gt;0,0,IF(Table1[[#This Row],[Phân loại]]="Bán hàng",Table1[[#This Row],[Tổng giá trị]],-Table1[[#This Row],[Tổng giá trị]]))</f>
        <v>554137</v>
      </c>
      <c r="Q786" s="67">
        <f t="shared" si="661"/>
        <v>0</v>
      </c>
      <c r="R786" s="93">
        <f>Table1[[#This Row],[Số còn phải thu ĐK]]+Table1[[#This Row],[Giá Trị HD sau CK]]-Table1[[#This Row],[Số tiền đã thu]]</f>
        <v>554137</v>
      </c>
      <c r="S786" s="94">
        <f>IF(Table1[[#This Row],[Ngày hóa đơn]]&lt;&gt;"",Table1[[#This Row],[Ngày hóa đơn]],IF(Table1[[#This Row],[Ngày hạch toán]]&lt;&gt;"",Table1[[#This Row],[Ngày hạch toán]],""))</f>
        <v>46190</v>
      </c>
      <c r="T786" s="95"/>
      <c r="U786" s="94">
        <f>IF(Table1[[#This Row],[Ngày tính CN]]="","",S786+T786)</f>
        <v>46190</v>
      </c>
      <c r="V786" s="67">
        <f ca="1">IF(Table1[[#This Row],[Hạn thanh toán]]="","",IF((U786-NOW())&lt;0,0,(U786-NOW())))</f>
        <v>0</v>
      </c>
      <c r="W786" s="67"/>
      <c r="X786" s="67">
        <f t="shared" ca="1" si="662"/>
        <v>38.588942361107911</v>
      </c>
      <c r="Y786" s="96" t="str">
        <f t="shared" ca="1" si="663"/>
        <v>Nợ quá hạn từ 30 ngày đến 60 ngày</v>
      </c>
      <c r="Z786" s="97">
        <f t="shared" si="664"/>
        <v>46190</v>
      </c>
      <c r="AA786" s="97" t="str">
        <f t="shared" si="665"/>
        <v/>
      </c>
      <c r="AB786" s="98"/>
      <c r="AC786" s="96"/>
      <c r="AD786" s="96" t="str">
        <f>VLOOKUP($A786,MA_KH!$A:$V,MA_KH!U$1,0)</f>
        <v>LOTTE</v>
      </c>
      <c r="AE786" s="96" t="str">
        <f>VLOOKUP($A786,MA_KH!$A:$V,MA_KH!V$1,0)</f>
        <v>CÔNG TY CỔ PHẦN TRUNG TÂM THƯƠNG MẠI LOTTE VIỆT NAM</v>
      </c>
      <c r="AF786" s="96" t="str">
        <f>VLOOKUP($A786,MA_KH!$A:$V,MA_KH!H$1,0)</f>
        <v>SG011</v>
      </c>
      <c r="AG786" s="96">
        <f>VALUE(Table1[[#This Row],[Số hóa đơn]])</f>
        <v>41941</v>
      </c>
      <c r="AH786" s="94" t="e">
        <f>_xlfn.XLOOKUP(Table1[[#This Row],[Column1]],CTTT_Lotte!R:R,CTTT_Lotte!O:O)</f>
        <v>#N/A</v>
      </c>
    </row>
    <row r="787" spans="1:34" ht="25.5" customHeight="1" x14ac:dyDescent="0.2">
      <c r="A787" s="88" t="s">
        <v>10289</v>
      </c>
      <c r="B787" s="88" t="s">
        <v>752</v>
      </c>
      <c r="C787" s="89">
        <v>46191</v>
      </c>
      <c r="D787" s="88" t="s">
        <v>15657</v>
      </c>
      <c r="E787" s="89">
        <v>46190</v>
      </c>
      <c r="F787" s="88" t="s">
        <v>15658</v>
      </c>
      <c r="G787" s="88" t="s">
        <v>15659</v>
      </c>
      <c r="H787" s="90">
        <v>1220680</v>
      </c>
      <c r="I787" s="92">
        <v>0</v>
      </c>
      <c r="J787" s="90">
        <v>97654</v>
      </c>
      <c r="K787" s="90">
        <v>1318334</v>
      </c>
      <c r="L787" s="93" t="s">
        <v>11004</v>
      </c>
      <c r="M787" s="94"/>
      <c r="N787" s="93"/>
      <c r="O787" s="67">
        <f>IF(Table1[[#This Row],[Phân loại]]="Tồn đầu kỳ",Table1[[#This Row],[Tổng giá trị]],0)</f>
        <v>0</v>
      </c>
      <c r="P787" s="93">
        <f>IF(Table1[[#This Row],[Số còn phải thu ĐK]]&lt;&gt;0,0,IF(Table1[[#This Row],[Phân loại]]="Bán hàng",Table1[[#This Row],[Tổng giá trị]],-Table1[[#This Row],[Tổng giá trị]]))</f>
        <v>1318334</v>
      </c>
      <c r="Q787" s="67">
        <f t="shared" si="661"/>
        <v>0</v>
      </c>
      <c r="R787" s="93">
        <f>Table1[[#This Row],[Số còn phải thu ĐK]]+Table1[[#This Row],[Giá Trị HD sau CK]]-Table1[[#This Row],[Số tiền đã thu]]</f>
        <v>1318334</v>
      </c>
      <c r="S787" s="94">
        <f>IF(Table1[[#This Row],[Ngày hóa đơn]]&lt;&gt;"",Table1[[#This Row],[Ngày hóa đơn]],IF(Table1[[#This Row],[Ngày hạch toán]]&lt;&gt;"",Table1[[#This Row],[Ngày hạch toán]],""))</f>
        <v>46190</v>
      </c>
      <c r="T787" s="95"/>
      <c r="U787" s="94">
        <f>IF(Table1[[#This Row],[Ngày tính CN]]="","",S787+T787)</f>
        <v>46190</v>
      </c>
      <c r="V787" s="67">
        <f ca="1">IF(Table1[[#This Row],[Hạn thanh toán]]="","",IF((U787-NOW())&lt;0,0,(U787-NOW())))</f>
        <v>0</v>
      </c>
      <c r="W787" s="67"/>
      <c r="X787" s="67">
        <f t="shared" ca="1" si="662"/>
        <v>38.588942824077094</v>
      </c>
      <c r="Y787" s="96" t="str">
        <f t="shared" ca="1" si="663"/>
        <v>Nợ quá hạn từ 30 ngày đến 60 ngày</v>
      </c>
      <c r="Z787" s="97">
        <f t="shared" si="664"/>
        <v>46190</v>
      </c>
      <c r="AA787" s="97" t="str">
        <f t="shared" si="665"/>
        <v/>
      </c>
      <c r="AB787" s="98"/>
      <c r="AC787" s="96"/>
      <c r="AD787" s="96" t="str">
        <f>VLOOKUP($A787,MA_KH!$A:$V,MA_KH!U$1,0)</f>
        <v>LOTTE</v>
      </c>
      <c r="AE787" s="96" t="str">
        <f>VLOOKUP($A787,MA_KH!$A:$V,MA_KH!V$1,0)</f>
        <v>CÔNG TY CỔ PHẦN TRUNG TÂM THƯƠNG MẠI LOTTE VIỆT NAM</v>
      </c>
      <c r="AF787" s="96" t="str">
        <f>VLOOKUP($A787,MA_KH!$A:$V,MA_KH!H$1,0)</f>
        <v>SG011</v>
      </c>
      <c r="AG787" s="96">
        <f>VALUE(Table1[[#This Row],[Số hóa đơn]])</f>
        <v>41942</v>
      </c>
      <c r="AH787" s="94" t="e">
        <f>_xlfn.XLOOKUP(Table1[[#This Row],[Column1]],CTTT_Lotte!R:R,CTTT_Lotte!O:O)</f>
        <v>#N/A</v>
      </c>
    </row>
    <row r="788" spans="1:34" ht="25.5" customHeight="1" x14ac:dyDescent="0.2">
      <c r="A788" s="88" t="s">
        <v>10287</v>
      </c>
      <c r="B788" s="88" t="s">
        <v>612</v>
      </c>
      <c r="C788" s="89">
        <v>46191</v>
      </c>
      <c r="D788" s="88" t="s">
        <v>15660</v>
      </c>
      <c r="E788" s="89">
        <v>46190</v>
      </c>
      <c r="F788" s="88" t="s">
        <v>15661</v>
      </c>
      <c r="G788" s="88" t="s">
        <v>15662</v>
      </c>
      <c r="H788" s="90">
        <v>495595</v>
      </c>
      <c r="I788" s="92">
        <v>0</v>
      </c>
      <c r="J788" s="90">
        <v>39648</v>
      </c>
      <c r="K788" s="90">
        <v>535243</v>
      </c>
      <c r="L788" s="93" t="s">
        <v>11004</v>
      </c>
      <c r="M788" s="94"/>
      <c r="N788" s="93"/>
      <c r="O788" s="67">
        <f>IF(Table1[[#This Row],[Phân loại]]="Tồn đầu kỳ",Table1[[#This Row],[Tổng giá trị]],0)</f>
        <v>0</v>
      </c>
      <c r="P788" s="93">
        <f>IF(Table1[[#This Row],[Số còn phải thu ĐK]]&lt;&gt;0,0,IF(Table1[[#This Row],[Phân loại]]="Bán hàng",Table1[[#This Row],[Tổng giá trị]],-Table1[[#This Row],[Tổng giá trị]]))</f>
        <v>535243</v>
      </c>
      <c r="Q788" s="67">
        <f t="shared" si="661"/>
        <v>0</v>
      </c>
      <c r="R788" s="93">
        <f>Table1[[#This Row],[Số còn phải thu ĐK]]+Table1[[#This Row],[Giá Trị HD sau CK]]-Table1[[#This Row],[Số tiền đã thu]]</f>
        <v>535243</v>
      </c>
      <c r="S788" s="94">
        <f>IF(Table1[[#This Row],[Ngày hóa đơn]]&lt;&gt;"",Table1[[#This Row],[Ngày hóa đơn]],IF(Table1[[#This Row],[Ngày hạch toán]]&lt;&gt;"",Table1[[#This Row],[Ngày hạch toán]],""))</f>
        <v>46190</v>
      </c>
      <c r="T788" s="95"/>
      <c r="U788" s="94">
        <f>IF(Table1[[#This Row],[Ngày tính CN]]="","",S788+T788)</f>
        <v>46190</v>
      </c>
      <c r="V788" s="67">
        <f ca="1">IF(Table1[[#This Row],[Hạn thanh toán]]="","",IF((U788-NOW())&lt;0,0,(U788-NOW())))</f>
        <v>0</v>
      </c>
      <c r="W788" s="67"/>
      <c r="X788" s="67">
        <f t="shared" ca="1" si="662"/>
        <v>38.588942361107911</v>
      </c>
      <c r="Y788" s="96" t="str">
        <f t="shared" ca="1" si="663"/>
        <v>Nợ quá hạn từ 30 ngày đến 60 ngày</v>
      </c>
      <c r="Z788" s="97">
        <f t="shared" si="664"/>
        <v>46190</v>
      </c>
      <c r="AA788" s="97" t="str">
        <f t="shared" si="665"/>
        <v/>
      </c>
      <c r="AB788" s="98"/>
      <c r="AC788" s="96"/>
      <c r="AD788" s="96" t="str">
        <f>VLOOKUP($A788,MA_KH!$A:$V,MA_KH!U$1,0)</f>
        <v>LOTTE</v>
      </c>
      <c r="AE788" s="96" t="str">
        <f>VLOOKUP($A788,MA_KH!$A:$V,MA_KH!V$1,0)</f>
        <v>CÔNG TY CỔ PHẦN TRUNG TÂM THƯƠNG MẠI LOTTE VIỆT NAM</v>
      </c>
      <c r="AF788" s="96" t="str">
        <f>VLOOKUP($A788,MA_KH!$A:$V,MA_KH!H$1,0)</f>
        <v>SG011</v>
      </c>
      <c r="AG788" s="96">
        <f>VALUE(Table1[[#This Row],[Số hóa đơn]])</f>
        <v>41943</v>
      </c>
      <c r="AH788" s="94" t="e">
        <f>_xlfn.XLOOKUP(Table1[[#This Row],[Column1]],CTTT_Lotte!R:R,CTTT_Lotte!O:O)</f>
        <v>#N/A</v>
      </c>
    </row>
    <row r="789" spans="1:34" ht="25.5" customHeight="1" x14ac:dyDescent="0.2">
      <c r="A789" s="65" t="s">
        <v>10287</v>
      </c>
      <c r="B789" s="65" t="s">
        <v>612</v>
      </c>
      <c r="C789" s="66">
        <v>46191</v>
      </c>
      <c r="D789" s="65" t="s">
        <v>15663</v>
      </c>
      <c r="E789" s="66">
        <v>46190</v>
      </c>
      <c r="F789" s="65" t="s">
        <v>15664</v>
      </c>
      <c r="G789" s="65" t="s">
        <v>15665</v>
      </c>
      <c r="H789" s="91">
        <v>631050</v>
      </c>
      <c r="I789" s="92">
        <v>0</v>
      </c>
      <c r="J789" s="91">
        <v>50484</v>
      </c>
      <c r="K789" s="91">
        <v>681534</v>
      </c>
      <c r="L789" s="93" t="s">
        <v>11004</v>
      </c>
      <c r="M789" s="94"/>
      <c r="N789" s="93"/>
      <c r="O789" s="67">
        <f>IF(Table1[[#This Row],[Phân loại]]="Tồn đầu kỳ",Table1[[#This Row],[Tổng giá trị]],0)</f>
        <v>0</v>
      </c>
      <c r="P789" s="93">
        <f>IF(Table1[[#This Row],[Số còn phải thu ĐK]]&lt;&gt;0,0,IF(Table1[[#This Row],[Phân loại]]="Bán hàng",Table1[[#This Row],[Tổng giá trị]],-Table1[[#This Row],[Tổng giá trị]]))</f>
        <v>681534</v>
      </c>
      <c r="Q789" s="67">
        <f t="shared" si="661"/>
        <v>0</v>
      </c>
      <c r="R789" s="93">
        <f>Table1[[#This Row],[Số còn phải thu ĐK]]+Table1[[#This Row],[Giá Trị HD sau CK]]-Table1[[#This Row],[Số tiền đã thu]]</f>
        <v>681534</v>
      </c>
      <c r="S789" s="94">
        <f>IF(Table1[[#This Row],[Ngày hóa đơn]]&lt;&gt;"",Table1[[#This Row],[Ngày hóa đơn]],IF(Table1[[#This Row],[Ngày hạch toán]]&lt;&gt;"",Table1[[#This Row],[Ngày hạch toán]],""))</f>
        <v>46190</v>
      </c>
      <c r="T789" s="95"/>
      <c r="U789" s="94">
        <f>IF(Table1[[#This Row],[Ngày tính CN]]="","",S789+T789)</f>
        <v>46190</v>
      </c>
      <c r="V789" s="67">
        <f ca="1">IF(Table1[[#This Row],[Hạn thanh toán]]="","",IF((U789-NOW())&lt;0,0,(U789-NOW())))</f>
        <v>0</v>
      </c>
      <c r="W789" s="67"/>
      <c r="X789" s="67">
        <f t="shared" ca="1" si="662"/>
        <v>38.588942361107911</v>
      </c>
      <c r="Y789" s="96" t="str">
        <f t="shared" ca="1" si="663"/>
        <v>Nợ quá hạn từ 30 ngày đến 60 ngày</v>
      </c>
      <c r="Z789" s="97">
        <f t="shared" si="664"/>
        <v>46190</v>
      </c>
      <c r="AA789" s="97" t="str">
        <f t="shared" si="665"/>
        <v/>
      </c>
      <c r="AB789" s="98"/>
      <c r="AC789" s="96"/>
      <c r="AD789" s="96" t="str">
        <f>VLOOKUP($A789,MA_KH!$A:$V,MA_KH!U$1,0)</f>
        <v>LOTTE</v>
      </c>
      <c r="AE789" s="96" t="str">
        <f>VLOOKUP($A789,MA_KH!$A:$V,MA_KH!V$1,0)</f>
        <v>CÔNG TY CỔ PHẦN TRUNG TÂM THƯƠNG MẠI LOTTE VIỆT NAM</v>
      </c>
      <c r="AF789" s="96" t="str">
        <f>VLOOKUP($A789,MA_KH!$A:$V,MA_KH!H$1,0)</f>
        <v>SG011</v>
      </c>
      <c r="AG789" s="96">
        <f>VALUE(Table1[[#This Row],[Số hóa đơn]])</f>
        <v>41944</v>
      </c>
      <c r="AH789" s="94" t="e">
        <f>_xlfn.XLOOKUP(Table1[[#This Row],[Column1]],CTTT_Lotte!R:R,CTTT_Lotte!O:O)</f>
        <v>#N/A</v>
      </c>
    </row>
    <row r="790" spans="1:34" ht="25.5" customHeight="1" x14ac:dyDescent="0.2">
      <c r="A790" s="88" t="s">
        <v>10293</v>
      </c>
      <c r="B790" s="88" t="s">
        <v>621</v>
      </c>
      <c r="C790" s="89">
        <v>46191</v>
      </c>
      <c r="D790" s="88" t="s">
        <v>15666</v>
      </c>
      <c r="E790" s="89">
        <v>46191</v>
      </c>
      <c r="F790" s="88" t="s">
        <v>15667</v>
      </c>
      <c r="G790" s="88" t="s">
        <v>15668</v>
      </c>
      <c r="H790" s="90">
        <v>1262100</v>
      </c>
      <c r="I790" s="92">
        <v>0</v>
      </c>
      <c r="J790" s="90">
        <v>100968</v>
      </c>
      <c r="K790" s="90">
        <v>1363068</v>
      </c>
      <c r="L790" s="93" t="s">
        <v>11004</v>
      </c>
      <c r="M790" s="94"/>
      <c r="N790" s="93"/>
      <c r="O790" s="67">
        <f>IF(Table1[[#This Row],[Phân loại]]="Tồn đầu kỳ",Table1[[#This Row],[Tổng giá trị]],0)</f>
        <v>0</v>
      </c>
      <c r="P790" s="93">
        <f>IF(Table1[[#This Row],[Số còn phải thu ĐK]]&lt;&gt;0,0,IF(Table1[[#This Row],[Phân loại]]="Bán hàng",Table1[[#This Row],[Tổng giá trị]],-Table1[[#This Row],[Tổng giá trị]]))</f>
        <v>1363068</v>
      </c>
      <c r="Q790" s="67">
        <f t="shared" ref="Q790:Q791" si="666">IF(M790&lt;&gt;"",IF(O790&lt;&gt;0,O790,P790),0)</f>
        <v>0</v>
      </c>
      <c r="R790" s="93">
        <f>Table1[[#This Row],[Số còn phải thu ĐK]]+Table1[[#This Row],[Giá Trị HD sau CK]]-Table1[[#This Row],[Số tiền đã thu]]</f>
        <v>1363068</v>
      </c>
      <c r="S790" s="94">
        <f>IF(Table1[[#This Row],[Ngày hóa đơn]]&lt;&gt;"",Table1[[#This Row],[Ngày hóa đơn]],IF(Table1[[#This Row],[Ngày hạch toán]]&lt;&gt;"",Table1[[#This Row],[Ngày hạch toán]],""))</f>
        <v>46191</v>
      </c>
      <c r="T790" s="95"/>
      <c r="U790" s="94">
        <f>IF(Table1[[#This Row],[Ngày tính CN]]="","",S790+T790)</f>
        <v>46191</v>
      </c>
      <c r="V790" s="67">
        <f ca="1">IF(Table1[[#This Row],[Hạn thanh toán]]="","",IF((U790-NOW())&lt;0,0,(U790-NOW())))</f>
        <v>0</v>
      </c>
      <c r="W790" s="67"/>
      <c r="X790" s="67">
        <f t="shared" ref="X790:X791" ca="1" si="667">IF(OR(U790="",R790=0),"",IF((U790-NOW())&lt;0,-(U790-NOW()),0))</f>
        <v>37.588942824077094</v>
      </c>
      <c r="Y790" s="96" t="str">
        <f t="shared" ref="Y790:Y791" ca="1" si="668">IF(R790=0,"Đã thanh toán",IF(X790="","",IF(X790&lt;=0,"Chưa đến hạn thanh toán",IF(X790&lt;=30,"Nợ quá hạn 30 ngày",IF(X790&lt;=60,"Nợ quá hạn từ 30 ngày đến 60 ngày",IF(X790&lt;=90,"Nợ quá hạn từ 60 ngày đến 90 ngày",IF(X790&lt;=120,"Nợ quá hạn từ 90 ngày đến 120 ngày","Nợ quá hạn hơn 120 ngày có khả năng mất thanh toán")))))))</f>
        <v>Nợ quá hạn từ 30 ngày đến 60 ngày</v>
      </c>
      <c r="Z790" s="97">
        <f t="shared" ref="Z790:Z791" si="669">IF(S790="","",S790)</f>
        <v>46191</v>
      </c>
      <c r="AA790" s="97" t="str">
        <f t="shared" ref="AA790:AA791" si="670">IF(M790="","",M790)</f>
        <v/>
      </c>
      <c r="AB790" s="98"/>
      <c r="AC790" s="96"/>
      <c r="AD790" s="96" t="str">
        <f>VLOOKUP($A790,MA_KH!$A:$V,MA_KH!U$1,0)</f>
        <v>LOTTE</v>
      </c>
      <c r="AE790" s="96" t="str">
        <f>VLOOKUP($A790,MA_KH!$A:$V,MA_KH!V$1,0)</f>
        <v>CÔNG TY CỔ PHẦN TRUNG TÂM THƯƠNG MẠI LOTTE VIỆT NAM</v>
      </c>
      <c r="AF790" s="96" t="str">
        <f>VLOOKUP($A790,MA_KH!$A:$V,MA_KH!H$1,0)</f>
        <v>SG009</v>
      </c>
      <c r="AG790" s="96">
        <f>VALUE(Table1[[#This Row],[Số hóa đơn]])</f>
        <v>41959</v>
      </c>
      <c r="AH790" s="94" t="e">
        <f>_xlfn.XLOOKUP(Table1[[#This Row],[Column1]],CTTT_Lotte!R:R,CTTT_Lotte!O:O)</f>
        <v>#N/A</v>
      </c>
    </row>
    <row r="791" spans="1:34" ht="25.5" customHeight="1" x14ac:dyDescent="0.2">
      <c r="A791" s="65" t="s">
        <v>10293</v>
      </c>
      <c r="B791" s="65" t="s">
        <v>621</v>
      </c>
      <c r="C791" s="66">
        <v>46191</v>
      </c>
      <c r="D791" s="65" t="s">
        <v>15669</v>
      </c>
      <c r="E791" s="66">
        <v>46191</v>
      </c>
      <c r="F791" s="65" t="s">
        <v>15670</v>
      </c>
      <c r="G791" s="65" t="s">
        <v>15671</v>
      </c>
      <c r="H791" s="91">
        <v>3703460</v>
      </c>
      <c r="I791" s="92">
        <v>0</v>
      </c>
      <c r="J791" s="91">
        <v>296277</v>
      </c>
      <c r="K791" s="91">
        <v>3999737</v>
      </c>
      <c r="L791" s="93" t="s">
        <v>11004</v>
      </c>
      <c r="M791" s="94"/>
      <c r="N791" s="93"/>
      <c r="O791" s="67">
        <f>IF(Table1[[#This Row],[Phân loại]]="Tồn đầu kỳ",Table1[[#This Row],[Tổng giá trị]],0)</f>
        <v>0</v>
      </c>
      <c r="P791" s="93">
        <f>IF(Table1[[#This Row],[Số còn phải thu ĐK]]&lt;&gt;0,0,IF(Table1[[#This Row],[Phân loại]]="Bán hàng",Table1[[#This Row],[Tổng giá trị]],-Table1[[#This Row],[Tổng giá trị]]))</f>
        <v>3999737</v>
      </c>
      <c r="Q791" s="67">
        <f t="shared" si="666"/>
        <v>0</v>
      </c>
      <c r="R791" s="93">
        <f>Table1[[#This Row],[Số còn phải thu ĐK]]+Table1[[#This Row],[Giá Trị HD sau CK]]-Table1[[#This Row],[Số tiền đã thu]]</f>
        <v>3999737</v>
      </c>
      <c r="S791" s="94">
        <f>IF(Table1[[#This Row],[Ngày hóa đơn]]&lt;&gt;"",Table1[[#This Row],[Ngày hóa đơn]],IF(Table1[[#This Row],[Ngày hạch toán]]&lt;&gt;"",Table1[[#This Row],[Ngày hạch toán]],""))</f>
        <v>46191</v>
      </c>
      <c r="T791" s="95"/>
      <c r="U791" s="94">
        <f>IF(Table1[[#This Row],[Ngày tính CN]]="","",S791+T791)</f>
        <v>46191</v>
      </c>
      <c r="V791" s="67">
        <f ca="1">IF(Table1[[#This Row],[Hạn thanh toán]]="","",IF((U791-NOW())&lt;0,0,(U791-NOW())))</f>
        <v>0</v>
      </c>
      <c r="W791" s="67"/>
      <c r="X791" s="67">
        <f t="shared" ca="1" si="667"/>
        <v>37.588942939815752</v>
      </c>
      <c r="Y791" s="96" t="str">
        <f t="shared" ca="1" si="668"/>
        <v>Nợ quá hạn từ 30 ngày đến 60 ngày</v>
      </c>
      <c r="Z791" s="97">
        <f t="shared" si="669"/>
        <v>46191</v>
      </c>
      <c r="AA791" s="97" t="str">
        <f t="shared" si="670"/>
        <v/>
      </c>
      <c r="AB791" s="98"/>
      <c r="AC791" s="96"/>
      <c r="AD791" s="96" t="str">
        <f>VLOOKUP($A791,MA_KH!$A:$V,MA_KH!U$1,0)</f>
        <v>LOTTE</v>
      </c>
      <c r="AE791" s="96" t="str">
        <f>VLOOKUP($A791,MA_KH!$A:$V,MA_KH!V$1,0)</f>
        <v>CÔNG TY CỔ PHẦN TRUNG TÂM THƯƠNG MẠI LOTTE VIỆT NAM</v>
      </c>
      <c r="AF791" s="96" t="str">
        <f>VLOOKUP($A791,MA_KH!$A:$V,MA_KH!H$1,0)</f>
        <v>SG009</v>
      </c>
      <c r="AG791" s="96">
        <f>VALUE(Table1[[#This Row],[Số hóa đơn]])</f>
        <v>41960</v>
      </c>
      <c r="AH791" s="94" t="e">
        <f>_xlfn.XLOOKUP(Table1[[#This Row],[Column1]],CTTT_Lotte!R:R,CTTT_Lotte!O:O)</f>
        <v>#N/A</v>
      </c>
    </row>
    <row r="792" spans="1:34" ht="25.5" customHeight="1" x14ac:dyDescent="0.2">
      <c r="A792" s="88" t="s">
        <v>10297</v>
      </c>
      <c r="B792" s="88" t="s">
        <v>439</v>
      </c>
      <c r="C792" s="89">
        <v>46191</v>
      </c>
      <c r="D792" s="88" t="s">
        <v>15672</v>
      </c>
      <c r="E792" s="89">
        <v>46191</v>
      </c>
      <c r="F792" s="88" t="s">
        <v>15673</v>
      </c>
      <c r="G792" s="88" t="s">
        <v>15674</v>
      </c>
      <c r="H792" s="90">
        <v>3244480</v>
      </c>
      <c r="I792" s="92">
        <v>0</v>
      </c>
      <c r="J792" s="90">
        <v>259558</v>
      </c>
      <c r="K792" s="90">
        <v>3504038</v>
      </c>
      <c r="L792" s="93" t="s">
        <v>11004</v>
      </c>
      <c r="M792" s="94"/>
      <c r="N792" s="93"/>
      <c r="O792" s="67">
        <f>IF(Table1[[#This Row],[Phân loại]]="Tồn đầu kỳ",Table1[[#This Row],[Tổng giá trị]],0)</f>
        <v>0</v>
      </c>
      <c r="P792" s="93">
        <f>IF(Table1[[#This Row],[Số còn phải thu ĐK]]&lt;&gt;0,0,IF(Table1[[#This Row],[Phân loại]]="Bán hàng",Table1[[#This Row],[Tổng giá trị]],-Table1[[#This Row],[Tổng giá trị]]))</f>
        <v>3504038</v>
      </c>
      <c r="Q792" s="67">
        <f t="shared" ref="Q792:Q793" si="671">IF(M792&lt;&gt;"",IF(O792&lt;&gt;0,O792,P792),0)</f>
        <v>0</v>
      </c>
      <c r="R792" s="93">
        <f>Table1[[#This Row],[Số còn phải thu ĐK]]+Table1[[#This Row],[Giá Trị HD sau CK]]-Table1[[#This Row],[Số tiền đã thu]]</f>
        <v>3504038</v>
      </c>
      <c r="S792" s="94">
        <f>IF(Table1[[#This Row],[Ngày hóa đơn]]&lt;&gt;"",Table1[[#This Row],[Ngày hóa đơn]],IF(Table1[[#This Row],[Ngày hạch toán]]&lt;&gt;"",Table1[[#This Row],[Ngày hạch toán]],""))</f>
        <v>46191</v>
      </c>
      <c r="T792" s="95"/>
      <c r="U792" s="94">
        <f>IF(Table1[[#This Row],[Ngày tính CN]]="","",S792+T792)</f>
        <v>46191</v>
      </c>
      <c r="V792" s="67">
        <f ca="1">IF(Table1[[#This Row],[Hạn thanh toán]]="","",IF((U792-NOW())&lt;0,0,(U792-NOW())))</f>
        <v>0</v>
      </c>
      <c r="W792" s="67"/>
      <c r="X792" s="67">
        <f t="shared" ref="X792:X793" ca="1" si="672">IF(OR(U792="",R792=0),"",IF((U792-NOW())&lt;0,-(U792-NOW()),0))</f>
        <v>37.588942939815752</v>
      </c>
      <c r="Y792" s="96" t="str">
        <f t="shared" ref="Y792:Y793" ca="1" si="673">IF(R792=0,"Đã thanh toán",IF(X792="","",IF(X792&lt;=0,"Chưa đến hạn thanh toán",IF(X792&lt;=30,"Nợ quá hạn 30 ngày",IF(X792&lt;=60,"Nợ quá hạn từ 30 ngày đến 60 ngày",IF(X792&lt;=90,"Nợ quá hạn từ 60 ngày đến 90 ngày",IF(X792&lt;=120,"Nợ quá hạn từ 90 ngày đến 120 ngày","Nợ quá hạn hơn 120 ngày có khả năng mất thanh toán")))))))</f>
        <v>Nợ quá hạn từ 30 ngày đến 60 ngày</v>
      </c>
      <c r="Z792" s="97">
        <f t="shared" ref="Z792:Z793" si="674">IF(S792="","",S792)</f>
        <v>46191</v>
      </c>
      <c r="AA792" s="97" t="str">
        <f t="shared" ref="AA792:AA793" si="675">IF(M792="","",M792)</f>
        <v/>
      </c>
      <c r="AB792" s="98"/>
      <c r="AC792" s="96"/>
      <c r="AD792" s="96" t="str">
        <f>VLOOKUP($A792,MA_KH!$A:$V,MA_KH!U$1,0)</f>
        <v>LOTTE</v>
      </c>
      <c r="AE792" s="96" t="str">
        <f>VLOOKUP($A792,MA_KH!$A:$V,MA_KH!V$1,0)</f>
        <v>CÔNG TY CỔ PHẦN TRUNG TÂM THƯƠNG MẠI LOTTE VIỆT NAM</v>
      </c>
      <c r="AF792" s="96" t="str">
        <f>VLOOKUP($A792,MA_KH!$A:$V,MA_KH!H$1,0)</f>
        <v>HN008</v>
      </c>
      <c r="AG792" s="96">
        <f>VALUE(Table1[[#This Row],[Số hóa đơn]])</f>
        <v>42431</v>
      </c>
      <c r="AH792" s="94" t="e">
        <f>_xlfn.XLOOKUP(Table1[[#This Row],[Column1]],CTTT_Lotte!R:R,CTTT_Lotte!O:O)</f>
        <v>#N/A</v>
      </c>
    </row>
    <row r="793" spans="1:34" ht="25.5" customHeight="1" x14ac:dyDescent="0.2">
      <c r="A793" s="65" t="s">
        <v>10297</v>
      </c>
      <c r="B793" s="65" t="s">
        <v>439</v>
      </c>
      <c r="C793" s="66">
        <v>46191</v>
      </c>
      <c r="D793" s="65" t="s">
        <v>15675</v>
      </c>
      <c r="E793" s="66">
        <v>46191</v>
      </c>
      <c r="F793" s="65" t="s">
        <v>15676</v>
      </c>
      <c r="G793" s="65" t="s">
        <v>15677</v>
      </c>
      <c r="H793" s="91">
        <v>1486785</v>
      </c>
      <c r="I793" s="92">
        <v>0</v>
      </c>
      <c r="J793" s="91">
        <v>118943</v>
      </c>
      <c r="K793" s="91">
        <v>1605728</v>
      </c>
      <c r="L793" s="93" t="s">
        <v>11004</v>
      </c>
      <c r="M793" s="94"/>
      <c r="N793" s="93"/>
      <c r="O793" s="67">
        <f>IF(Table1[[#This Row],[Phân loại]]="Tồn đầu kỳ",Table1[[#This Row],[Tổng giá trị]],0)</f>
        <v>0</v>
      </c>
      <c r="P793" s="93">
        <f>IF(Table1[[#This Row],[Số còn phải thu ĐK]]&lt;&gt;0,0,IF(Table1[[#This Row],[Phân loại]]="Bán hàng",Table1[[#This Row],[Tổng giá trị]],-Table1[[#This Row],[Tổng giá trị]]))</f>
        <v>1605728</v>
      </c>
      <c r="Q793" s="67">
        <f t="shared" si="671"/>
        <v>0</v>
      </c>
      <c r="R793" s="93">
        <f>Table1[[#This Row],[Số còn phải thu ĐK]]+Table1[[#This Row],[Giá Trị HD sau CK]]-Table1[[#This Row],[Số tiền đã thu]]</f>
        <v>1605728</v>
      </c>
      <c r="S793" s="94">
        <f>IF(Table1[[#This Row],[Ngày hóa đơn]]&lt;&gt;"",Table1[[#This Row],[Ngày hóa đơn]],IF(Table1[[#This Row],[Ngày hạch toán]]&lt;&gt;"",Table1[[#This Row],[Ngày hạch toán]],""))</f>
        <v>46191</v>
      </c>
      <c r="T793" s="95"/>
      <c r="U793" s="94">
        <f>IF(Table1[[#This Row],[Ngày tính CN]]="","",S793+T793)</f>
        <v>46191</v>
      </c>
      <c r="V793" s="67">
        <f ca="1">IF(Table1[[#This Row],[Hạn thanh toán]]="","",IF((U793-NOW())&lt;0,0,(U793-NOW())))</f>
        <v>0</v>
      </c>
      <c r="W793" s="67"/>
      <c r="X793" s="67">
        <f t="shared" ca="1" si="672"/>
        <v>37.588942824077094</v>
      </c>
      <c r="Y793" s="96" t="str">
        <f t="shared" ca="1" si="673"/>
        <v>Nợ quá hạn từ 30 ngày đến 60 ngày</v>
      </c>
      <c r="Z793" s="97">
        <f t="shared" si="674"/>
        <v>46191</v>
      </c>
      <c r="AA793" s="97" t="str">
        <f t="shared" si="675"/>
        <v/>
      </c>
      <c r="AB793" s="98"/>
      <c r="AC793" s="96"/>
      <c r="AD793" s="96" t="str">
        <f>VLOOKUP($A793,MA_KH!$A:$V,MA_KH!U$1,0)</f>
        <v>LOTTE</v>
      </c>
      <c r="AE793" s="96" t="str">
        <f>VLOOKUP($A793,MA_KH!$A:$V,MA_KH!V$1,0)</f>
        <v>CÔNG TY CỔ PHẦN TRUNG TÂM THƯƠNG MẠI LOTTE VIỆT NAM</v>
      </c>
      <c r="AF793" s="96" t="str">
        <f>VLOOKUP($A793,MA_KH!$A:$V,MA_KH!H$1,0)</f>
        <v>HN008</v>
      </c>
      <c r="AG793" s="96">
        <f>VALUE(Table1[[#This Row],[Số hóa đơn]])</f>
        <v>42432</v>
      </c>
      <c r="AH793" s="94" t="e">
        <f>_xlfn.XLOOKUP(Table1[[#This Row],[Column1]],CTTT_Lotte!R:R,CTTT_Lotte!O:O)</f>
        <v>#N/A</v>
      </c>
    </row>
    <row r="794" spans="1:34" ht="25.5" customHeight="1" x14ac:dyDescent="0.2">
      <c r="A794" s="88" t="s">
        <v>10293</v>
      </c>
      <c r="B794" s="88" t="s">
        <v>621</v>
      </c>
      <c r="C794" s="89">
        <v>46191</v>
      </c>
      <c r="D794" s="88" t="s">
        <v>15678</v>
      </c>
      <c r="E794" s="89"/>
      <c r="F794" s="88" t="s">
        <v>284</v>
      </c>
      <c r="G794" s="88" t="s">
        <v>15679</v>
      </c>
      <c r="H794" s="90">
        <v>1561709</v>
      </c>
      <c r="I794" s="92">
        <v>0</v>
      </c>
      <c r="J794" s="90">
        <v>0</v>
      </c>
      <c r="K794" s="90">
        <v>1561709</v>
      </c>
      <c r="L794" s="93" t="s">
        <v>11005</v>
      </c>
      <c r="M794" s="94"/>
      <c r="N794" s="93"/>
      <c r="O794" s="67">
        <f>IF(Table1[[#This Row],[Phân loại]]="Tồn đầu kỳ",Table1[[#This Row],[Tổng giá trị]],0)</f>
        <v>0</v>
      </c>
      <c r="P794" s="93">
        <f>IF(Table1[[#This Row],[Số còn phải thu ĐK]]&lt;&gt;0,0,IF(Table1[[#This Row],[Phân loại]]="Bán hàng",Table1[[#This Row],[Tổng giá trị]],-Table1[[#This Row],[Tổng giá trị]]))</f>
        <v>-1561709</v>
      </c>
      <c r="Q794" s="67">
        <f t="shared" ref="Q794:Q823" si="676">IF(M794&lt;&gt;"",IF(O794&lt;&gt;0,O794,P794),0)</f>
        <v>0</v>
      </c>
      <c r="R794" s="93">
        <f>Table1[[#This Row],[Số còn phải thu ĐK]]+Table1[[#This Row],[Giá Trị HD sau CK]]-Table1[[#This Row],[Số tiền đã thu]]</f>
        <v>-1561709</v>
      </c>
      <c r="S794" s="94">
        <f>IF(Table1[[#This Row],[Ngày hóa đơn]]&lt;&gt;"",Table1[[#This Row],[Ngày hóa đơn]],IF(Table1[[#This Row],[Ngày hạch toán]]&lt;&gt;"",Table1[[#This Row],[Ngày hạch toán]],""))</f>
        <v>46191</v>
      </c>
      <c r="T794" s="95"/>
      <c r="U794" s="94">
        <f>IF(Table1[[#This Row],[Ngày tính CN]]="","",S794+T794)</f>
        <v>46191</v>
      </c>
      <c r="V794" s="67">
        <f ca="1">IF(Table1[[#This Row],[Hạn thanh toán]]="","",IF((U794-NOW())&lt;0,0,(U794-NOW())))</f>
        <v>0</v>
      </c>
      <c r="W794" s="67"/>
      <c r="X794" s="67">
        <f t="shared" ref="X794:X823" ca="1" si="677">IF(OR(U794="",R794=0),"",IF((U794-NOW())&lt;0,-(U794-NOW()),0))</f>
        <v>37.588942824077094</v>
      </c>
      <c r="Y794" s="96" t="str">
        <f t="shared" ref="Y794:Y823" ca="1" si="678">IF(R794=0,"Đã thanh toán",IF(X794="","",IF(X794&lt;=0,"Chưa đến hạn thanh toán",IF(X794&lt;=30,"Nợ quá hạn 30 ngày",IF(X794&lt;=60,"Nợ quá hạn từ 30 ngày đến 60 ngày",IF(X794&lt;=90,"Nợ quá hạn từ 60 ngày đến 90 ngày",IF(X794&lt;=120,"Nợ quá hạn từ 90 ngày đến 120 ngày","Nợ quá hạn hơn 120 ngày có khả năng mất thanh toán")))))))</f>
        <v>Nợ quá hạn từ 30 ngày đến 60 ngày</v>
      </c>
      <c r="Z794" s="97">
        <f t="shared" ref="Z794:Z823" si="679">IF(S794="","",S794)</f>
        <v>46191</v>
      </c>
      <c r="AA794" s="97" t="str">
        <f t="shared" ref="AA794:AA823" si="680">IF(M794="","",M794)</f>
        <v/>
      </c>
      <c r="AB794" s="98"/>
      <c r="AC794" s="96"/>
      <c r="AD794" s="96" t="str">
        <f>VLOOKUP($A794,MA_KH!$A:$V,MA_KH!U$1,0)</f>
        <v>LOTTE</v>
      </c>
      <c r="AE794" s="96" t="str">
        <f>VLOOKUP($A794,MA_KH!$A:$V,MA_KH!V$1,0)</f>
        <v>CÔNG TY CỔ PHẦN TRUNG TÂM THƯƠNG MẠI LOTTE VIỆT NAM</v>
      </c>
      <c r="AF794" s="96" t="str">
        <f>VLOOKUP($A794,MA_KH!$A:$V,MA_KH!H$1,0)</f>
        <v>SG009</v>
      </c>
      <c r="AG794" s="96" t="e">
        <f>VALUE(Table1[[#This Row],[Số hóa đơn]])</f>
        <v>#VALUE!</v>
      </c>
      <c r="AH794" s="94" t="e">
        <f>_xlfn.XLOOKUP(Table1[[#This Row],[Column1]],CTTT_Lotte!R:R,CTTT_Lotte!O:O)</f>
        <v>#VALUE!</v>
      </c>
    </row>
    <row r="795" spans="1:34" ht="25.5" customHeight="1" x14ac:dyDescent="0.2">
      <c r="A795" s="88" t="s">
        <v>10293</v>
      </c>
      <c r="B795" s="88" t="s">
        <v>621</v>
      </c>
      <c r="C795" s="89">
        <v>46191</v>
      </c>
      <c r="D795" s="88" t="s">
        <v>15680</v>
      </c>
      <c r="E795" s="89"/>
      <c r="F795" s="88" t="s">
        <v>284</v>
      </c>
      <c r="G795" s="88" t="s">
        <v>15679</v>
      </c>
      <c r="H795" s="90">
        <v>182633</v>
      </c>
      <c r="I795" s="92">
        <v>0</v>
      </c>
      <c r="J795" s="90">
        <v>0</v>
      </c>
      <c r="K795" s="90">
        <v>182633</v>
      </c>
      <c r="L795" s="93" t="s">
        <v>11005</v>
      </c>
      <c r="M795" s="94"/>
      <c r="N795" s="93"/>
      <c r="O795" s="67">
        <f>IF(Table1[[#This Row],[Phân loại]]="Tồn đầu kỳ",Table1[[#This Row],[Tổng giá trị]],0)</f>
        <v>0</v>
      </c>
      <c r="P795" s="93">
        <f>IF(Table1[[#This Row],[Số còn phải thu ĐK]]&lt;&gt;0,0,IF(Table1[[#This Row],[Phân loại]]="Bán hàng",Table1[[#This Row],[Tổng giá trị]],-Table1[[#This Row],[Tổng giá trị]]))</f>
        <v>-182633</v>
      </c>
      <c r="Q795" s="67">
        <f t="shared" si="676"/>
        <v>0</v>
      </c>
      <c r="R795" s="93">
        <f>Table1[[#This Row],[Số còn phải thu ĐK]]+Table1[[#This Row],[Giá Trị HD sau CK]]-Table1[[#This Row],[Số tiền đã thu]]</f>
        <v>-182633</v>
      </c>
      <c r="S795" s="94">
        <f>IF(Table1[[#This Row],[Ngày hóa đơn]]&lt;&gt;"",Table1[[#This Row],[Ngày hóa đơn]],IF(Table1[[#This Row],[Ngày hạch toán]]&lt;&gt;"",Table1[[#This Row],[Ngày hạch toán]],""))</f>
        <v>46191</v>
      </c>
      <c r="T795" s="95"/>
      <c r="U795" s="94">
        <f>IF(Table1[[#This Row],[Ngày tính CN]]="","",S795+T795)</f>
        <v>46191</v>
      </c>
      <c r="V795" s="67">
        <f ca="1">IF(Table1[[#This Row],[Hạn thanh toán]]="","",IF((U795-NOW())&lt;0,0,(U795-NOW())))</f>
        <v>0</v>
      </c>
      <c r="W795" s="67"/>
      <c r="X795" s="67">
        <f t="shared" ca="1" si="677"/>
        <v>37.588942476853845</v>
      </c>
      <c r="Y795" s="96" t="str">
        <f t="shared" ca="1" si="678"/>
        <v>Nợ quá hạn từ 30 ngày đến 60 ngày</v>
      </c>
      <c r="Z795" s="97">
        <f t="shared" si="679"/>
        <v>46191</v>
      </c>
      <c r="AA795" s="97" t="str">
        <f t="shared" si="680"/>
        <v/>
      </c>
      <c r="AB795" s="98"/>
      <c r="AC795" s="96"/>
      <c r="AD795" s="96" t="str">
        <f>VLOOKUP($A795,MA_KH!$A:$V,MA_KH!U$1,0)</f>
        <v>LOTTE</v>
      </c>
      <c r="AE795" s="96" t="str">
        <f>VLOOKUP($A795,MA_KH!$A:$V,MA_KH!V$1,0)</f>
        <v>CÔNG TY CỔ PHẦN TRUNG TÂM THƯƠNG MẠI LOTTE VIỆT NAM</v>
      </c>
      <c r="AF795" s="96" t="str">
        <f>VLOOKUP($A795,MA_KH!$A:$V,MA_KH!H$1,0)</f>
        <v>SG009</v>
      </c>
      <c r="AG795" s="96" t="e">
        <f>VALUE(Table1[[#This Row],[Số hóa đơn]])</f>
        <v>#VALUE!</v>
      </c>
      <c r="AH795" s="94" t="e">
        <f>_xlfn.XLOOKUP(Table1[[#This Row],[Column1]],CTTT_Lotte!R:R,CTTT_Lotte!O:O)</f>
        <v>#VALUE!</v>
      </c>
    </row>
    <row r="796" spans="1:34" ht="25.5" customHeight="1" x14ac:dyDescent="0.2">
      <c r="A796" s="88" t="s">
        <v>10297</v>
      </c>
      <c r="B796" s="88" t="s">
        <v>439</v>
      </c>
      <c r="C796" s="89">
        <v>46191</v>
      </c>
      <c r="D796" s="88" t="s">
        <v>11174</v>
      </c>
      <c r="E796" s="89"/>
      <c r="F796" s="88" t="s">
        <v>284</v>
      </c>
      <c r="G796" s="88" t="s">
        <v>15681</v>
      </c>
      <c r="H796" s="90">
        <v>265279</v>
      </c>
      <c r="I796" s="92">
        <v>0</v>
      </c>
      <c r="J796" s="90">
        <v>0</v>
      </c>
      <c r="K796" s="90">
        <v>265279</v>
      </c>
      <c r="L796" s="93" t="s">
        <v>11005</v>
      </c>
      <c r="M796" s="94"/>
      <c r="N796" s="93"/>
      <c r="O796" s="67">
        <f>IF(Table1[[#This Row],[Phân loại]]="Tồn đầu kỳ",Table1[[#This Row],[Tổng giá trị]],0)</f>
        <v>0</v>
      </c>
      <c r="P796" s="93">
        <f>IF(Table1[[#This Row],[Số còn phải thu ĐK]]&lt;&gt;0,0,IF(Table1[[#This Row],[Phân loại]]="Bán hàng",Table1[[#This Row],[Tổng giá trị]],-Table1[[#This Row],[Tổng giá trị]]))</f>
        <v>-265279</v>
      </c>
      <c r="Q796" s="67">
        <f t="shared" si="676"/>
        <v>0</v>
      </c>
      <c r="R796" s="93">
        <f>Table1[[#This Row],[Số còn phải thu ĐK]]+Table1[[#This Row],[Giá Trị HD sau CK]]-Table1[[#This Row],[Số tiền đã thu]]</f>
        <v>-265279</v>
      </c>
      <c r="S796" s="94">
        <f>IF(Table1[[#This Row],[Ngày hóa đơn]]&lt;&gt;"",Table1[[#This Row],[Ngày hóa đơn]],IF(Table1[[#This Row],[Ngày hạch toán]]&lt;&gt;"",Table1[[#This Row],[Ngày hạch toán]],""))</f>
        <v>46191</v>
      </c>
      <c r="T796" s="95"/>
      <c r="U796" s="94">
        <f>IF(Table1[[#This Row],[Ngày tính CN]]="","",S796+T796)</f>
        <v>46191</v>
      </c>
      <c r="V796" s="67">
        <f ca="1">IF(Table1[[#This Row],[Hạn thanh toán]]="","",IF((U796-NOW())&lt;0,0,(U796-NOW())))</f>
        <v>0</v>
      </c>
      <c r="W796" s="67"/>
      <c r="X796" s="67">
        <f t="shared" ca="1" si="677"/>
        <v>37.588942476853845</v>
      </c>
      <c r="Y796" s="96" t="str">
        <f t="shared" ca="1" si="678"/>
        <v>Nợ quá hạn từ 30 ngày đến 60 ngày</v>
      </c>
      <c r="Z796" s="97">
        <f t="shared" si="679"/>
        <v>46191</v>
      </c>
      <c r="AA796" s="97" t="str">
        <f t="shared" si="680"/>
        <v/>
      </c>
      <c r="AB796" s="98"/>
      <c r="AC796" s="96"/>
      <c r="AD796" s="96" t="str">
        <f>VLOOKUP($A796,MA_KH!$A:$V,MA_KH!U$1,0)</f>
        <v>LOTTE</v>
      </c>
      <c r="AE796" s="96" t="str">
        <f>VLOOKUP($A796,MA_KH!$A:$V,MA_KH!V$1,0)</f>
        <v>CÔNG TY CỔ PHẦN TRUNG TÂM THƯƠNG MẠI LOTTE VIỆT NAM</v>
      </c>
      <c r="AF796" s="96" t="str">
        <f>VLOOKUP($A796,MA_KH!$A:$V,MA_KH!H$1,0)</f>
        <v>HN008</v>
      </c>
      <c r="AG796" s="96" t="e">
        <f>VALUE(Table1[[#This Row],[Số hóa đơn]])</f>
        <v>#VALUE!</v>
      </c>
      <c r="AH796" s="94" t="e">
        <f>_xlfn.XLOOKUP(Table1[[#This Row],[Column1]],CTTT_Lotte!R:R,CTTT_Lotte!O:O)</f>
        <v>#VALUE!</v>
      </c>
    </row>
    <row r="797" spans="1:34" ht="25.5" customHeight="1" x14ac:dyDescent="0.2">
      <c r="A797" s="88" t="s">
        <v>10297</v>
      </c>
      <c r="B797" s="88" t="s">
        <v>439</v>
      </c>
      <c r="C797" s="89">
        <v>46191</v>
      </c>
      <c r="D797" s="88" t="s">
        <v>11174</v>
      </c>
      <c r="E797" s="89"/>
      <c r="F797" s="88" t="s">
        <v>284</v>
      </c>
      <c r="G797" s="88" t="s">
        <v>15682</v>
      </c>
      <c r="H797" s="90">
        <v>21222</v>
      </c>
      <c r="I797" s="92">
        <v>0</v>
      </c>
      <c r="J797" s="90">
        <v>0</v>
      </c>
      <c r="K797" s="90">
        <v>21222</v>
      </c>
      <c r="L797" s="93" t="s">
        <v>11005</v>
      </c>
      <c r="M797" s="94"/>
      <c r="N797" s="93"/>
      <c r="O797" s="67">
        <f>IF(Table1[[#This Row],[Phân loại]]="Tồn đầu kỳ",Table1[[#This Row],[Tổng giá trị]],0)</f>
        <v>0</v>
      </c>
      <c r="P797" s="93">
        <f>IF(Table1[[#This Row],[Số còn phải thu ĐK]]&lt;&gt;0,0,IF(Table1[[#This Row],[Phân loại]]="Bán hàng",Table1[[#This Row],[Tổng giá trị]],-Table1[[#This Row],[Tổng giá trị]]))</f>
        <v>-21222</v>
      </c>
      <c r="Q797" s="67">
        <f t="shared" si="676"/>
        <v>0</v>
      </c>
      <c r="R797" s="93">
        <f>Table1[[#This Row],[Số còn phải thu ĐK]]+Table1[[#This Row],[Giá Trị HD sau CK]]-Table1[[#This Row],[Số tiền đã thu]]</f>
        <v>-21222</v>
      </c>
      <c r="S797" s="94">
        <f>IF(Table1[[#This Row],[Ngày hóa đơn]]&lt;&gt;"",Table1[[#This Row],[Ngày hóa đơn]],IF(Table1[[#This Row],[Ngày hạch toán]]&lt;&gt;"",Table1[[#This Row],[Ngày hạch toán]],""))</f>
        <v>46191</v>
      </c>
      <c r="T797" s="95"/>
      <c r="U797" s="94">
        <f>IF(Table1[[#This Row],[Ngày tính CN]]="","",S797+T797)</f>
        <v>46191</v>
      </c>
      <c r="V797" s="67">
        <f ca="1">IF(Table1[[#This Row],[Hạn thanh toán]]="","",IF((U797-NOW())&lt;0,0,(U797-NOW())))</f>
        <v>0</v>
      </c>
      <c r="W797" s="67"/>
      <c r="X797" s="67">
        <f t="shared" ca="1" si="677"/>
        <v>37.588942476853845</v>
      </c>
      <c r="Y797" s="96" t="str">
        <f t="shared" ca="1" si="678"/>
        <v>Nợ quá hạn từ 30 ngày đến 60 ngày</v>
      </c>
      <c r="Z797" s="97">
        <f t="shared" si="679"/>
        <v>46191</v>
      </c>
      <c r="AA797" s="97" t="str">
        <f t="shared" si="680"/>
        <v/>
      </c>
      <c r="AB797" s="98"/>
      <c r="AC797" s="96"/>
      <c r="AD797" s="96" t="str">
        <f>VLOOKUP($A797,MA_KH!$A:$V,MA_KH!U$1,0)</f>
        <v>LOTTE</v>
      </c>
      <c r="AE797" s="96" t="str">
        <f>VLOOKUP($A797,MA_KH!$A:$V,MA_KH!V$1,0)</f>
        <v>CÔNG TY CỔ PHẦN TRUNG TÂM THƯƠNG MẠI LOTTE VIỆT NAM</v>
      </c>
      <c r="AF797" s="96" t="str">
        <f>VLOOKUP($A797,MA_KH!$A:$V,MA_KH!H$1,0)</f>
        <v>HN008</v>
      </c>
      <c r="AG797" s="96" t="e">
        <f>VALUE(Table1[[#This Row],[Số hóa đơn]])</f>
        <v>#VALUE!</v>
      </c>
      <c r="AH797" s="94" t="e">
        <f>_xlfn.XLOOKUP(Table1[[#This Row],[Column1]],CTTT_Lotte!R:R,CTTT_Lotte!O:O)</f>
        <v>#VALUE!</v>
      </c>
    </row>
    <row r="798" spans="1:34" ht="25.5" customHeight="1" x14ac:dyDescent="0.2">
      <c r="A798" s="88" t="s">
        <v>10297</v>
      </c>
      <c r="B798" s="88" t="s">
        <v>439</v>
      </c>
      <c r="C798" s="89">
        <v>46191</v>
      </c>
      <c r="D798" s="88" t="s">
        <v>11177</v>
      </c>
      <c r="E798" s="89"/>
      <c r="F798" s="88" t="s">
        <v>284</v>
      </c>
      <c r="G798" s="88" t="s">
        <v>15683</v>
      </c>
      <c r="H798" s="90">
        <v>728140</v>
      </c>
      <c r="I798" s="92">
        <v>0</v>
      </c>
      <c r="J798" s="90">
        <v>0</v>
      </c>
      <c r="K798" s="90">
        <v>728140</v>
      </c>
      <c r="L798" s="93" t="s">
        <v>11005</v>
      </c>
      <c r="M798" s="94"/>
      <c r="N798" s="93"/>
      <c r="O798" s="67">
        <f>IF(Table1[[#This Row],[Phân loại]]="Tồn đầu kỳ",Table1[[#This Row],[Tổng giá trị]],0)</f>
        <v>0</v>
      </c>
      <c r="P798" s="93">
        <f>IF(Table1[[#This Row],[Số còn phải thu ĐK]]&lt;&gt;0,0,IF(Table1[[#This Row],[Phân loại]]="Bán hàng",Table1[[#This Row],[Tổng giá trị]],-Table1[[#This Row],[Tổng giá trị]]))</f>
        <v>-728140</v>
      </c>
      <c r="Q798" s="67">
        <f t="shared" si="676"/>
        <v>0</v>
      </c>
      <c r="R798" s="93">
        <f>Table1[[#This Row],[Số còn phải thu ĐK]]+Table1[[#This Row],[Giá Trị HD sau CK]]-Table1[[#This Row],[Số tiền đã thu]]</f>
        <v>-728140</v>
      </c>
      <c r="S798" s="94">
        <f>IF(Table1[[#This Row],[Ngày hóa đơn]]&lt;&gt;"",Table1[[#This Row],[Ngày hóa đơn]],IF(Table1[[#This Row],[Ngày hạch toán]]&lt;&gt;"",Table1[[#This Row],[Ngày hạch toán]],""))</f>
        <v>46191</v>
      </c>
      <c r="T798" s="95"/>
      <c r="U798" s="94">
        <f>IF(Table1[[#This Row],[Ngày tính CN]]="","",S798+T798)</f>
        <v>46191</v>
      </c>
      <c r="V798" s="67">
        <f ca="1">IF(Table1[[#This Row],[Hạn thanh toán]]="","",IF((U798-NOW())&lt;0,0,(U798-NOW())))</f>
        <v>0</v>
      </c>
      <c r="W798" s="67"/>
      <c r="X798" s="67">
        <f t="shared" ca="1" si="677"/>
        <v>37.588942361107911</v>
      </c>
      <c r="Y798" s="96" t="str">
        <f t="shared" ca="1" si="678"/>
        <v>Nợ quá hạn từ 30 ngày đến 60 ngày</v>
      </c>
      <c r="Z798" s="97">
        <f t="shared" si="679"/>
        <v>46191</v>
      </c>
      <c r="AA798" s="97" t="str">
        <f t="shared" si="680"/>
        <v/>
      </c>
      <c r="AB798" s="98"/>
      <c r="AC798" s="96"/>
      <c r="AD798" s="96" t="str">
        <f>VLOOKUP($A798,MA_KH!$A:$V,MA_KH!U$1,0)</f>
        <v>LOTTE</v>
      </c>
      <c r="AE798" s="96" t="str">
        <f>VLOOKUP($A798,MA_KH!$A:$V,MA_KH!V$1,0)</f>
        <v>CÔNG TY CỔ PHẦN TRUNG TÂM THƯƠNG MẠI LOTTE VIỆT NAM</v>
      </c>
      <c r="AF798" s="96" t="str">
        <f>VLOOKUP($A798,MA_KH!$A:$V,MA_KH!H$1,0)</f>
        <v>HN008</v>
      </c>
      <c r="AG798" s="96" t="e">
        <f>VALUE(Table1[[#This Row],[Số hóa đơn]])</f>
        <v>#VALUE!</v>
      </c>
      <c r="AH798" s="94" t="e">
        <f>_xlfn.XLOOKUP(Table1[[#This Row],[Column1]],CTTT_Lotte!R:R,CTTT_Lotte!O:O)</f>
        <v>#VALUE!</v>
      </c>
    </row>
    <row r="799" spans="1:34" ht="25.5" customHeight="1" x14ac:dyDescent="0.2">
      <c r="A799" s="88" t="s">
        <v>10297</v>
      </c>
      <c r="B799" s="88" t="s">
        <v>439</v>
      </c>
      <c r="C799" s="89">
        <v>46191</v>
      </c>
      <c r="D799" s="88" t="s">
        <v>11177</v>
      </c>
      <c r="E799" s="89"/>
      <c r="F799" s="88" t="s">
        <v>284</v>
      </c>
      <c r="G799" s="88" t="s">
        <v>15684</v>
      </c>
      <c r="H799" s="90">
        <v>58251</v>
      </c>
      <c r="I799" s="92">
        <v>0</v>
      </c>
      <c r="J799" s="90">
        <v>0</v>
      </c>
      <c r="K799" s="90">
        <v>58251</v>
      </c>
      <c r="L799" s="93" t="s">
        <v>11005</v>
      </c>
      <c r="M799" s="94"/>
      <c r="N799" s="93"/>
      <c r="O799" s="67">
        <f>IF(Table1[[#This Row],[Phân loại]]="Tồn đầu kỳ",Table1[[#This Row],[Tổng giá trị]],0)</f>
        <v>0</v>
      </c>
      <c r="P799" s="93">
        <f>IF(Table1[[#This Row],[Số còn phải thu ĐK]]&lt;&gt;0,0,IF(Table1[[#This Row],[Phân loại]]="Bán hàng",Table1[[#This Row],[Tổng giá trị]],-Table1[[#This Row],[Tổng giá trị]]))</f>
        <v>-58251</v>
      </c>
      <c r="Q799" s="67">
        <f t="shared" si="676"/>
        <v>0</v>
      </c>
      <c r="R799" s="93">
        <f>Table1[[#This Row],[Số còn phải thu ĐK]]+Table1[[#This Row],[Giá Trị HD sau CK]]-Table1[[#This Row],[Số tiền đã thu]]</f>
        <v>-58251</v>
      </c>
      <c r="S799" s="94">
        <f>IF(Table1[[#This Row],[Ngày hóa đơn]]&lt;&gt;"",Table1[[#This Row],[Ngày hóa đơn]],IF(Table1[[#This Row],[Ngày hạch toán]]&lt;&gt;"",Table1[[#This Row],[Ngày hạch toán]],""))</f>
        <v>46191</v>
      </c>
      <c r="T799" s="95"/>
      <c r="U799" s="94">
        <f>IF(Table1[[#This Row],[Ngày tính CN]]="","",S799+T799)</f>
        <v>46191</v>
      </c>
      <c r="V799" s="67">
        <f ca="1">IF(Table1[[#This Row],[Hạn thanh toán]]="","",IF((U799-NOW())&lt;0,0,(U799-NOW())))</f>
        <v>0</v>
      </c>
      <c r="W799" s="67"/>
      <c r="X799" s="67">
        <f t="shared" ca="1" si="677"/>
        <v>37.588942476853845</v>
      </c>
      <c r="Y799" s="96" t="str">
        <f t="shared" ca="1" si="678"/>
        <v>Nợ quá hạn từ 30 ngày đến 60 ngày</v>
      </c>
      <c r="Z799" s="97">
        <f t="shared" si="679"/>
        <v>46191</v>
      </c>
      <c r="AA799" s="97" t="str">
        <f t="shared" si="680"/>
        <v/>
      </c>
      <c r="AB799" s="98"/>
      <c r="AC799" s="96"/>
      <c r="AD799" s="96" t="str">
        <f>VLOOKUP($A799,MA_KH!$A:$V,MA_KH!U$1,0)</f>
        <v>LOTTE</v>
      </c>
      <c r="AE799" s="96" t="str">
        <f>VLOOKUP($A799,MA_KH!$A:$V,MA_KH!V$1,0)</f>
        <v>CÔNG TY CỔ PHẦN TRUNG TÂM THƯƠNG MẠI LOTTE VIỆT NAM</v>
      </c>
      <c r="AF799" s="96" t="str">
        <f>VLOOKUP($A799,MA_KH!$A:$V,MA_KH!H$1,0)</f>
        <v>HN008</v>
      </c>
      <c r="AG799" s="96" t="e">
        <f>VALUE(Table1[[#This Row],[Số hóa đơn]])</f>
        <v>#VALUE!</v>
      </c>
      <c r="AH799" s="94" t="e">
        <f>_xlfn.XLOOKUP(Table1[[#This Row],[Column1]],CTTT_Lotte!R:R,CTTT_Lotte!O:O)</f>
        <v>#VALUE!</v>
      </c>
    </row>
    <row r="800" spans="1:34" ht="25.5" customHeight="1" x14ac:dyDescent="0.2">
      <c r="A800" s="88" t="s">
        <v>10300</v>
      </c>
      <c r="B800" s="88" t="s">
        <v>610</v>
      </c>
      <c r="C800" s="89">
        <v>46191</v>
      </c>
      <c r="D800" s="88" t="s">
        <v>15685</v>
      </c>
      <c r="E800" s="89"/>
      <c r="F800" s="88" t="s">
        <v>284</v>
      </c>
      <c r="G800" s="88" t="s">
        <v>15686</v>
      </c>
      <c r="H800" s="90">
        <v>779072</v>
      </c>
      <c r="I800" s="92">
        <v>0</v>
      </c>
      <c r="J800" s="90">
        <v>0</v>
      </c>
      <c r="K800" s="90">
        <v>779072</v>
      </c>
      <c r="L800" s="93" t="s">
        <v>11005</v>
      </c>
      <c r="M800" s="94"/>
      <c r="N800" s="93"/>
      <c r="O800" s="67">
        <f>IF(Table1[[#This Row],[Phân loại]]="Tồn đầu kỳ",Table1[[#This Row],[Tổng giá trị]],0)</f>
        <v>0</v>
      </c>
      <c r="P800" s="93">
        <f>IF(Table1[[#This Row],[Số còn phải thu ĐK]]&lt;&gt;0,0,IF(Table1[[#This Row],[Phân loại]]="Bán hàng",Table1[[#This Row],[Tổng giá trị]],-Table1[[#This Row],[Tổng giá trị]]))</f>
        <v>-779072</v>
      </c>
      <c r="Q800" s="67">
        <f t="shared" si="676"/>
        <v>0</v>
      </c>
      <c r="R800" s="93">
        <f>Table1[[#This Row],[Số còn phải thu ĐK]]+Table1[[#This Row],[Giá Trị HD sau CK]]-Table1[[#This Row],[Số tiền đã thu]]</f>
        <v>-779072</v>
      </c>
      <c r="S800" s="94">
        <f>IF(Table1[[#This Row],[Ngày hóa đơn]]&lt;&gt;"",Table1[[#This Row],[Ngày hóa đơn]],IF(Table1[[#This Row],[Ngày hạch toán]]&lt;&gt;"",Table1[[#This Row],[Ngày hạch toán]],""))</f>
        <v>46191</v>
      </c>
      <c r="T800" s="95"/>
      <c r="U800" s="94">
        <f>IF(Table1[[#This Row],[Ngày tính CN]]="","",S800+T800)</f>
        <v>46191</v>
      </c>
      <c r="V800" s="67">
        <f ca="1">IF(Table1[[#This Row],[Hạn thanh toán]]="","",IF((U800-NOW())&lt;0,0,(U800-NOW())))</f>
        <v>0</v>
      </c>
      <c r="W800" s="67"/>
      <c r="X800" s="67">
        <f t="shared" ca="1" si="677"/>
        <v>37.588942476853845</v>
      </c>
      <c r="Y800" s="96" t="str">
        <f t="shared" ca="1" si="678"/>
        <v>Nợ quá hạn từ 30 ngày đến 60 ngày</v>
      </c>
      <c r="Z800" s="97">
        <f t="shared" si="679"/>
        <v>46191</v>
      </c>
      <c r="AA800" s="97" t="str">
        <f t="shared" si="680"/>
        <v/>
      </c>
      <c r="AB800" s="98"/>
      <c r="AC800" s="96"/>
      <c r="AD800" s="96" t="str">
        <f>VLOOKUP($A800,MA_KH!$A:$V,MA_KH!U$1,0)</f>
        <v>LOTTE</v>
      </c>
      <c r="AE800" s="96" t="str">
        <f>VLOOKUP($A800,MA_KH!$A:$V,MA_KH!V$1,0)</f>
        <v>CÔNG TY CỔ PHẦN TRUNG TÂM THƯƠNG MẠI LOTTE VIỆT NAM</v>
      </c>
      <c r="AF800" s="96" t="str">
        <f>VLOOKUP($A800,MA_KH!$A:$V,MA_KH!H$1,0)</f>
        <v>SG011</v>
      </c>
      <c r="AG800" s="96" t="e">
        <f>VALUE(Table1[[#This Row],[Số hóa đơn]])</f>
        <v>#VALUE!</v>
      </c>
      <c r="AH800" s="94" t="e">
        <f>_xlfn.XLOOKUP(Table1[[#This Row],[Column1]],CTTT_Lotte!R:R,CTTT_Lotte!O:O)</f>
        <v>#VALUE!</v>
      </c>
    </row>
    <row r="801" spans="1:34" ht="25.5" customHeight="1" x14ac:dyDescent="0.2">
      <c r="A801" s="88" t="s">
        <v>10300</v>
      </c>
      <c r="B801" s="88" t="s">
        <v>610</v>
      </c>
      <c r="C801" s="89">
        <v>46191</v>
      </c>
      <c r="D801" s="88" t="s">
        <v>15685</v>
      </c>
      <c r="E801" s="89"/>
      <c r="F801" s="88" t="s">
        <v>284</v>
      </c>
      <c r="G801" s="88" t="s">
        <v>15687</v>
      </c>
      <c r="H801" s="90">
        <v>62326</v>
      </c>
      <c r="I801" s="92">
        <v>0</v>
      </c>
      <c r="J801" s="90">
        <v>0</v>
      </c>
      <c r="K801" s="90">
        <v>62326</v>
      </c>
      <c r="L801" s="93" t="s">
        <v>11005</v>
      </c>
      <c r="M801" s="94"/>
      <c r="N801" s="93"/>
      <c r="O801" s="67">
        <f>IF(Table1[[#This Row],[Phân loại]]="Tồn đầu kỳ",Table1[[#This Row],[Tổng giá trị]],0)</f>
        <v>0</v>
      </c>
      <c r="P801" s="93">
        <f>IF(Table1[[#This Row],[Số còn phải thu ĐK]]&lt;&gt;0,0,IF(Table1[[#This Row],[Phân loại]]="Bán hàng",Table1[[#This Row],[Tổng giá trị]],-Table1[[#This Row],[Tổng giá trị]]))</f>
        <v>-62326</v>
      </c>
      <c r="Q801" s="67">
        <f t="shared" si="676"/>
        <v>0</v>
      </c>
      <c r="R801" s="93">
        <f>Table1[[#This Row],[Số còn phải thu ĐK]]+Table1[[#This Row],[Giá Trị HD sau CK]]-Table1[[#This Row],[Số tiền đã thu]]</f>
        <v>-62326</v>
      </c>
      <c r="S801" s="94">
        <f>IF(Table1[[#This Row],[Ngày hóa đơn]]&lt;&gt;"",Table1[[#This Row],[Ngày hóa đơn]],IF(Table1[[#This Row],[Ngày hạch toán]]&lt;&gt;"",Table1[[#This Row],[Ngày hạch toán]],""))</f>
        <v>46191</v>
      </c>
      <c r="T801" s="95"/>
      <c r="U801" s="94">
        <f>IF(Table1[[#This Row],[Ngày tính CN]]="","",S801+T801)</f>
        <v>46191</v>
      </c>
      <c r="V801" s="67">
        <f ca="1">IF(Table1[[#This Row],[Hạn thanh toán]]="","",IF((U801-NOW())&lt;0,0,(U801-NOW())))</f>
        <v>0</v>
      </c>
      <c r="W801" s="67"/>
      <c r="X801" s="67">
        <f t="shared" ca="1" si="677"/>
        <v>37.588942476853845</v>
      </c>
      <c r="Y801" s="96" t="str">
        <f t="shared" ca="1" si="678"/>
        <v>Nợ quá hạn từ 30 ngày đến 60 ngày</v>
      </c>
      <c r="Z801" s="97">
        <f t="shared" si="679"/>
        <v>46191</v>
      </c>
      <c r="AA801" s="97" t="str">
        <f t="shared" si="680"/>
        <v/>
      </c>
      <c r="AB801" s="98"/>
      <c r="AC801" s="96"/>
      <c r="AD801" s="96" t="str">
        <f>VLOOKUP($A801,MA_KH!$A:$V,MA_KH!U$1,0)</f>
        <v>LOTTE</v>
      </c>
      <c r="AE801" s="96" t="str">
        <f>VLOOKUP($A801,MA_KH!$A:$V,MA_KH!V$1,0)</f>
        <v>CÔNG TY CỔ PHẦN TRUNG TÂM THƯƠNG MẠI LOTTE VIỆT NAM</v>
      </c>
      <c r="AF801" s="96" t="str">
        <f>VLOOKUP($A801,MA_KH!$A:$V,MA_KH!H$1,0)</f>
        <v>SG011</v>
      </c>
      <c r="AG801" s="96" t="e">
        <f>VALUE(Table1[[#This Row],[Số hóa đơn]])</f>
        <v>#VALUE!</v>
      </c>
      <c r="AH801" s="94" t="e">
        <f>_xlfn.XLOOKUP(Table1[[#This Row],[Column1]],CTTT_Lotte!R:R,CTTT_Lotte!O:O)</f>
        <v>#VALUE!</v>
      </c>
    </row>
    <row r="802" spans="1:34" ht="25.5" customHeight="1" x14ac:dyDescent="0.2">
      <c r="A802" s="88" t="s">
        <v>10300</v>
      </c>
      <c r="B802" s="88" t="s">
        <v>610</v>
      </c>
      <c r="C802" s="89">
        <v>46191</v>
      </c>
      <c r="D802" s="88" t="s">
        <v>15688</v>
      </c>
      <c r="E802" s="89"/>
      <c r="F802" s="88" t="s">
        <v>284</v>
      </c>
      <c r="G802" s="88" t="s">
        <v>15689</v>
      </c>
      <c r="H802" s="90">
        <v>807584</v>
      </c>
      <c r="I802" s="92">
        <v>0</v>
      </c>
      <c r="J802" s="90">
        <v>0</v>
      </c>
      <c r="K802" s="90">
        <v>807584</v>
      </c>
      <c r="L802" s="93" t="s">
        <v>11005</v>
      </c>
      <c r="M802" s="94"/>
      <c r="N802" s="93"/>
      <c r="O802" s="67">
        <f>IF(Table1[[#This Row],[Phân loại]]="Tồn đầu kỳ",Table1[[#This Row],[Tổng giá trị]],0)</f>
        <v>0</v>
      </c>
      <c r="P802" s="93">
        <f>IF(Table1[[#This Row],[Số còn phải thu ĐK]]&lt;&gt;0,0,IF(Table1[[#This Row],[Phân loại]]="Bán hàng",Table1[[#This Row],[Tổng giá trị]],-Table1[[#This Row],[Tổng giá trị]]))</f>
        <v>-807584</v>
      </c>
      <c r="Q802" s="67">
        <f t="shared" si="676"/>
        <v>0</v>
      </c>
      <c r="R802" s="93">
        <f>Table1[[#This Row],[Số còn phải thu ĐK]]+Table1[[#This Row],[Giá Trị HD sau CK]]-Table1[[#This Row],[Số tiền đã thu]]</f>
        <v>-807584</v>
      </c>
      <c r="S802" s="94">
        <f>IF(Table1[[#This Row],[Ngày hóa đơn]]&lt;&gt;"",Table1[[#This Row],[Ngày hóa đơn]],IF(Table1[[#This Row],[Ngày hạch toán]]&lt;&gt;"",Table1[[#This Row],[Ngày hạch toán]],""))</f>
        <v>46191</v>
      </c>
      <c r="T802" s="95"/>
      <c r="U802" s="94">
        <f>IF(Table1[[#This Row],[Ngày tính CN]]="","",S802+T802)</f>
        <v>46191</v>
      </c>
      <c r="V802" s="67">
        <f ca="1">IF(Table1[[#This Row],[Hạn thanh toán]]="","",IF((U802-NOW())&lt;0,0,(U802-NOW())))</f>
        <v>0</v>
      </c>
      <c r="W802" s="67"/>
      <c r="X802" s="67">
        <f t="shared" ca="1" si="677"/>
        <v>37.588942361107911</v>
      </c>
      <c r="Y802" s="96" t="str">
        <f t="shared" ca="1" si="678"/>
        <v>Nợ quá hạn từ 30 ngày đến 60 ngày</v>
      </c>
      <c r="Z802" s="97">
        <f t="shared" si="679"/>
        <v>46191</v>
      </c>
      <c r="AA802" s="97" t="str">
        <f t="shared" si="680"/>
        <v/>
      </c>
      <c r="AB802" s="98"/>
      <c r="AC802" s="96"/>
      <c r="AD802" s="96" t="str">
        <f>VLOOKUP($A802,MA_KH!$A:$V,MA_KH!U$1,0)</f>
        <v>LOTTE</v>
      </c>
      <c r="AE802" s="96" t="str">
        <f>VLOOKUP($A802,MA_KH!$A:$V,MA_KH!V$1,0)</f>
        <v>CÔNG TY CỔ PHẦN TRUNG TÂM THƯƠNG MẠI LOTTE VIỆT NAM</v>
      </c>
      <c r="AF802" s="96" t="str">
        <f>VLOOKUP($A802,MA_KH!$A:$V,MA_KH!H$1,0)</f>
        <v>SG011</v>
      </c>
      <c r="AG802" s="96" t="e">
        <f>VALUE(Table1[[#This Row],[Số hóa đơn]])</f>
        <v>#VALUE!</v>
      </c>
      <c r="AH802" s="94" t="e">
        <f>_xlfn.XLOOKUP(Table1[[#This Row],[Column1]],CTTT_Lotte!R:R,CTTT_Lotte!O:O)</f>
        <v>#VALUE!</v>
      </c>
    </row>
    <row r="803" spans="1:34" ht="25.5" customHeight="1" x14ac:dyDescent="0.2">
      <c r="A803" s="88" t="s">
        <v>10300</v>
      </c>
      <c r="B803" s="88" t="s">
        <v>610</v>
      </c>
      <c r="C803" s="89">
        <v>46191</v>
      </c>
      <c r="D803" s="88" t="s">
        <v>15688</v>
      </c>
      <c r="E803" s="89"/>
      <c r="F803" s="88" t="s">
        <v>284</v>
      </c>
      <c r="G803" s="88" t="s">
        <v>15690</v>
      </c>
      <c r="H803" s="90">
        <v>64607</v>
      </c>
      <c r="I803" s="92">
        <v>0</v>
      </c>
      <c r="J803" s="90">
        <v>0</v>
      </c>
      <c r="K803" s="90">
        <v>64607</v>
      </c>
      <c r="L803" s="93" t="s">
        <v>11005</v>
      </c>
      <c r="M803" s="94"/>
      <c r="N803" s="93"/>
      <c r="O803" s="67">
        <f>IF(Table1[[#This Row],[Phân loại]]="Tồn đầu kỳ",Table1[[#This Row],[Tổng giá trị]],0)</f>
        <v>0</v>
      </c>
      <c r="P803" s="93">
        <f>IF(Table1[[#This Row],[Số còn phải thu ĐK]]&lt;&gt;0,0,IF(Table1[[#This Row],[Phân loại]]="Bán hàng",Table1[[#This Row],[Tổng giá trị]],-Table1[[#This Row],[Tổng giá trị]]))</f>
        <v>-64607</v>
      </c>
      <c r="Q803" s="67">
        <f t="shared" si="676"/>
        <v>0</v>
      </c>
      <c r="R803" s="93">
        <f>Table1[[#This Row],[Số còn phải thu ĐK]]+Table1[[#This Row],[Giá Trị HD sau CK]]-Table1[[#This Row],[Số tiền đã thu]]</f>
        <v>-64607</v>
      </c>
      <c r="S803" s="94">
        <f>IF(Table1[[#This Row],[Ngày hóa đơn]]&lt;&gt;"",Table1[[#This Row],[Ngày hóa đơn]],IF(Table1[[#This Row],[Ngày hạch toán]]&lt;&gt;"",Table1[[#This Row],[Ngày hạch toán]],""))</f>
        <v>46191</v>
      </c>
      <c r="T803" s="95"/>
      <c r="U803" s="94">
        <f>IF(Table1[[#This Row],[Ngày tính CN]]="","",S803+T803)</f>
        <v>46191</v>
      </c>
      <c r="V803" s="67">
        <f ca="1">IF(Table1[[#This Row],[Hạn thanh toán]]="","",IF((U803-NOW())&lt;0,0,(U803-NOW())))</f>
        <v>0</v>
      </c>
      <c r="W803" s="67"/>
      <c r="X803" s="67">
        <f t="shared" ca="1" si="677"/>
        <v>37.588942476853845</v>
      </c>
      <c r="Y803" s="96" t="str">
        <f t="shared" ca="1" si="678"/>
        <v>Nợ quá hạn từ 30 ngày đến 60 ngày</v>
      </c>
      <c r="Z803" s="97">
        <f t="shared" si="679"/>
        <v>46191</v>
      </c>
      <c r="AA803" s="97" t="str">
        <f t="shared" si="680"/>
        <v/>
      </c>
      <c r="AB803" s="98"/>
      <c r="AC803" s="96"/>
      <c r="AD803" s="96" t="str">
        <f>VLOOKUP($A803,MA_KH!$A:$V,MA_KH!U$1,0)</f>
        <v>LOTTE</v>
      </c>
      <c r="AE803" s="96" t="str">
        <f>VLOOKUP($A803,MA_KH!$A:$V,MA_KH!V$1,0)</f>
        <v>CÔNG TY CỔ PHẦN TRUNG TÂM THƯƠNG MẠI LOTTE VIỆT NAM</v>
      </c>
      <c r="AF803" s="96" t="str">
        <f>VLOOKUP($A803,MA_KH!$A:$V,MA_KH!H$1,0)</f>
        <v>SG011</v>
      </c>
      <c r="AG803" s="96" t="e">
        <f>VALUE(Table1[[#This Row],[Số hóa đơn]])</f>
        <v>#VALUE!</v>
      </c>
      <c r="AH803" s="94" t="e">
        <f>_xlfn.XLOOKUP(Table1[[#This Row],[Column1]],CTTT_Lotte!R:R,CTTT_Lotte!O:O)</f>
        <v>#VALUE!</v>
      </c>
    </row>
    <row r="804" spans="1:34" ht="25.5" customHeight="1" x14ac:dyDescent="0.2">
      <c r="A804" s="88" t="s">
        <v>10300</v>
      </c>
      <c r="B804" s="88" t="s">
        <v>610</v>
      </c>
      <c r="C804" s="89">
        <v>46191</v>
      </c>
      <c r="D804" s="88" t="s">
        <v>15691</v>
      </c>
      <c r="E804" s="89"/>
      <c r="F804" s="88" t="s">
        <v>284</v>
      </c>
      <c r="G804" s="88" t="s">
        <v>15692</v>
      </c>
      <c r="H804" s="90">
        <v>1277016</v>
      </c>
      <c r="I804" s="92">
        <v>0</v>
      </c>
      <c r="J804" s="90">
        <v>0</v>
      </c>
      <c r="K804" s="90">
        <v>1277016</v>
      </c>
      <c r="L804" s="93" t="s">
        <v>11005</v>
      </c>
      <c r="M804" s="94"/>
      <c r="N804" s="93"/>
      <c r="O804" s="67">
        <f>IF(Table1[[#This Row],[Phân loại]]="Tồn đầu kỳ",Table1[[#This Row],[Tổng giá trị]],0)</f>
        <v>0</v>
      </c>
      <c r="P804" s="93">
        <f>IF(Table1[[#This Row],[Số còn phải thu ĐK]]&lt;&gt;0,0,IF(Table1[[#This Row],[Phân loại]]="Bán hàng",Table1[[#This Row],[Tổng giá trị]],-Table1[[#This Row],[Tổng giá trị]]))</f>
        <v>-1277016</v>
      </c>
      <c r="Q804" s="67">
        <f t="shared" si="676"/>
        <v>0</v>
      </c>
      <c r="R804" s="93">
        <f>Table1[[#This Row],[Số còn phải thu ĐK]]+Table1[[#This Row],[Giá Trị HD sau CK]]-Table1[[#This Row],[Số tiền đã thu]]</f>
        <v>-1277016</v>
      </c>
      <c r="S804" s="94">
        <f>IF(Table1[[#This Row],[Ngày hóa đơn]]&lt;&gt;"",Table1[[#This Row],[Ngày hóa đơn]],IF(Table1[[#This Row],[Ngày hạch toán]]&lt;&gt;"",Table1[[#This Row],[Ngày hạch toán]],""))</f>
        <v>46191</v>
      </c>
      <c r="T804" s="95"/>
      <c r="U804" s="94">
        <f>IF(Table1[[#This Row],[Ngày tính CN]]="","",S804+T804)</f>
        <v>46191</v>
      </c>
      <c r="V804" s="67">
        <f ca="1">IF(Table1[[#This Row],[Hạn thanh toán]]="","",IF((U804-NOW())&lt;0,0,(U804-NOW())))</f>
        <v>0</v>
      </c>
      <c r="W804" s="67"/>
      <c r="X804" s="67">
        <f t="shared" ca="1" si="677"/>
        <v>37.588942476853845</v>
      </c>
      <c r="Y804" s="96" t="str">
        <f t="shared" ca="1" si="678"/>
        <v>Nợ quá hạn từ 30 ngày đến 60 ngày</v>
      </c>
      <c r="Z804" s="97">
        <f t="shared" si="679"/>
        <v>46191</v>
      </c>
      <c r="AA804" s="97" t="str">
        <f t="shared" si="680"/>
        <v/>
      </c>
      <c r="AB804" s="98"/>
      <c r="AC804" s="96"/>
      <c r="AD804" s="96" t="str">
        <f>VLOOKUP($A804,MA_KH!$A:$V,MA_KH!U$1,0)</f>
        <v>LOTTE</v>
      </c>
      <c r="AE804" s="96" t="str">
        <f>VLOOKUP($A804,MA_KH!$A:$V,MA_KH!V$1,0)</f>
        <v>CÔNG TY CỔ PHẦN TRUNG TÂM THƯƠNG MẠI LOTTE VIỆT NAM</v>
      </c>
      <c r="AF804" s="96" t="str">
        <f>VLOOKUP($A804,MA_KH!$A:$V,MA_KH!H$1,0)</f>
        <v>SG011</v>
      </c>
      <c r="AG804" s="96" t="e">
        <f>VALUE(Table1[[#This Row],[Số hóa đơn]])</f>
        <v>#VALUE!</v>
      </c>
      <c r="AH804" s="94" t="e">
        <f>_xlfn.XLOOKUP(Table1[[#This Row],[Column1]],CTTT_Lotte!R:R,CTTT_Lotte!O:O)</f>
        <v>#VALUE!</v>
      </c>
    </row>
    <row r="805" spans="1:34" ht="25.5" customHeight="1" x14ac:dyDescent="0.2">
      <c r="A805" s="88" t="s">
        <v>10300</v>
      </c>
      <c r="B805" s="88" t="s">
        <v>610</v>
      </c>
      <c r="C805" s="89">
        <v>46191</v>
      </c>
      <c r="D805" s="88" t="s">
        <v>15691</v>
      </c>
      <c r="E805" s="89"/>
      <c r="F805" s="88" t="s">
        <v>284</v>
      </c>
      <c r="G805" s="88" t="s">
        <v>15693</v>
      </c>
      <c r="H805" s="90">
        <v>102161</v>
      </c>
      <c r="I805" s="92">
        <v>0</v>
      </c>
      <c r="J805" s="90">
        <v>0</v>
      </c>
      <c r="K805" s="90">
        <v>102161</v>
      </c>
      <c r="L805" s="93" t="s">
        <v>11005</v>
      </c>
      <c r="M805" s="94"/>
      <c r="N805" s="93"/>
      <c r="O805" s="67">
        <f>IF(Table1[[#This Row],[Phân loại]]="Tồn đầu kỳ",Table1[[#This Row],[Tổng giá trị]],0)</f>
        <v>0</v>
      </c>
      <c r="P805" s="93">
        <f>IF(Table1[[#This Row],[Số còn phải thu ĐK]]&lt;&gt;0,0,IF(Table1[[#This Row],[Phân loại]]="Bán hàng",Table1[[#This Row],[Tổng giá trị]],-Table1[[#This Row],[Tổng giá trị]]))</f>
        <v>-102161</v>
      </c>
      <c r="Q805" s="67">
        <f t="shared" si="676"/>
        <v>0</v>
      </c>
      <c r="R805" s="93">
        <f>Table1[[#This Row],[Số còn phải thu ĐK]]+Table1[[#This Row],[Giá Trị HD sau CK]]-Table1[[#This Row],[Số tiền đã thu]]</f>
        <v>-102161</v>
      </c>
      <c r="S805" s="94">
        <f>IF(Table1[[#This Row],[Ngày hóa đơn]]&lt;&gt;"",Table1[[#This Row],[Ngày hóa đơn]],IF(Table1[[#This Row],[Ngày hạch toán]]&lt;&gt;"",Table1[[#This Row],[Ngày hạch toán]],""))</f>
        <v>46191</v>
      </c>
      <c r="T805" s="95"/>
      <c r="U805" s="94">
        <f>IF(Table1[[#This Row],[Ngày tính CN]]="","",S805+T805)</f>
        <v>46191</v>
      </c>
      <c r="V805" s="67">
        <f ca="1">IF(Table1[[#This Row],[Hạn thanh toán]]="","",IF((U805-NOW())&lt;0,0,(U805-NOW())))</f>
        <v>0</v>
      </c>
      <c r="W805" s="67"/>
      <c r="X805" s="67">
        <f t="shared" ca="1" si="677"/>
        <v>37.588942476853845</v>
      </c>
      <c r="Y805" s="96" t="str">
        <f t="shared" ca="1" si="678"/>
        <v>Nợ quá hạn từ 30 ngày đến 60 ngày</v>
      </c>
      <c r="Z805" s="97">
        <f t="shared" si="679"/>
        <v>46191</v>
      </c>
      <c r="AA805" s="97" t="str">
        <f t="shared" si="680"/>
        <v/>
      </c>
      <c r="AB805" s="98"/>
      <c r="AC805" s="96"/>
      <c r="AD805" s="96" t="str">
        <f>VLOOKUP($A805,MA_KH!$A:$V,MA_KH!U$1,0)</f>
        <v>LOTTE</v>
      </c>
      <c r="AE805" s="96" t="str">
        <f>VLOOKUP($A805,MA_KH!$A:$V,MA_KH!V$1,0)</f>
        <v>CÔNG TY CỔ PHẦN TRUNG TÂM THƯƠNG MẠI LOTTE VIỆT NAM</v>
      </c>
      <c r="AF805" s="96" t="str">
        <f>VLOOKUP($A805,MA_KH!$A:$V,MA_KH!H$1,0)</f>
        <v>SG011</v>
      </c>
      <c r="AG805" s="96" t="e">
        <f>VALUE(Table1[[#This Row],[Số hóa đơn]])</f>
        <v>#VALUE!</v>
      </c>
      <c r="AH805" s="94" t="e">
        <f>_xlfn.XLOOKUP(Table1[[#This Row],[Column1]],CTTT_Lotte!R:R,CTTT_Lotte!O:O)</f>
        <v>#VALUE!</v>
      </c>
    </row>
    <row r="806" spans="1:34" ht="25.5" customHeight="1" x14ac:dyDescent="0.2">
      <c r="A806" s="88" t="s">
        <v>10300</v>
      </c>
      <c r="B806" s="88" t="s">
        <v>610</v>
      </c>
      <c r="C806" s="89">
        <v>46191</v>
      </c>
      <c r="D806" s="88" t="s">
        <v>15694</v>
      </c>
      <c r="E806" s="89"/>
      <c r="F806" s="88" t="s">
        <v>284</v>
      </c>
      <c r="G806" s="88" t="s">
        <v>15695</v>
      </c>
      <c r="H806" s="90">
        <v>527974</v>
      </c>
      <c r="I806" s="92">
        <v>0</v>
      </c>
      <c r="J806" s="90">
        <v>0</v>
      </c>
      <c r="K806" s="90">
        <v>527974</v>
      </c>
      <c r="L806" s="93" t="s">
        <v>11005</v>
      </c>
      <c r="M806" s="94"/>
      <c r="N806" s="93"/>
      <c r="O806" s="67">
        <f>IF(Table1[[#This Row],[Phân loại]]="Tồn đầu kỳ",Table1[[#This Row],[Tổng giá trị]],0)</f>
        <v>0</v>
      </c>
      <c r="P806" s="93">
        <f>IF(Table1[[#This Row],[Số còn phải thu ĐK]]&lt;&gt;0,0,IF(Table1[[#This Row],[Phân loại]]="Bán hàng",Table1[[#This Row],[Tổng giá trị]],-Table1[[#This Row],[Tổng giá trị]]))</f>
        <v>-527974</v>
      </c>
      <c r="Q806" s="67">
        <f t="shared" si="676"/>
        <v>0</v>
      </c>
      <c r="R806" s="93">
        <f>Table1[[#This Row],[Số còn phải thu ĐK]]+Table1[[#This Row],[Giá Trị HD sau CK]]-Table1[[#This Row],[Số tiền đã thu]]</f>
        <v>-527974</v>
      </c>
      <c r="S806" s="94">
        <f>IF(Table1[[#This Row],[Ngày hóa đơn]]&lt;&gt;"",Table1[[#This Row],[Ngày hóa đơn]],IF(Table1[[#This Row],[Ngày hạch toán]]&lt;&gt;"",Table1[[#This Row],[Ngày hạch toán]],""))</f>
        <v>46191</v>
      </c>
      <c r="T806" s="95"/>
      <c r="U806" s="94">
        <f>IF(Table1[[#This Row],[Ngày tính CN]]="","",S806+T806)</f>
        <v>46191</v>
      </c>
      <c r="V806" s="67">
        <f ca="1">IF(Table1[[#This Row],[Hạn thanh toán]]="","",IF((U806-NOW())&lt;0,0,(U806-NOW())))</f>
        <v>0</v>
      </c>
      <c r="W806" s="67"/>
      <c r="X806" s="67">
        <f t="shared" ca="1" si="677"/>
        <v>37.588942476853845</v>
      </c>
      <c r="Y806" s="96" t="str">
        <f t="shared" ca="1" si="678"/>
        <v>Nợ quá hạn từ 30 ngày đến 60 ngày</v>
      </c>
      <c r="Z806" s="97">
        <f t="shared" si="679"/>
        <v>46191</v>
      </c>
      <c r="AA806" s="97" t="str">
        <f t="shared" si="680"/>
        <v/>
      </c>
      <c r="AB806" s="98"/>
      <c r="AC806" s="96"/>
      <c r="AD806" s="96" t="str">
        <f>VLOOKUP($A806,MA_KH!$A:$V,MA_KH!U$1,0)</f>
        <v>LOTTE</v>
      </c>
      <c r="AE806" s="96" t="str">
        <f>VLOOKUP($A806,MA_KH!$A:$V,MA_KH!V$1,0)</f>
        <v>CÔNG TY CỔ PHẦN TRUNG TÂM THƯƠNG MẠI LOTTE VIỆT NAM</v>
      </c>
      <c r="AF806" s="96" t="str">
        <f>VLOOKUP($A806,MA_KH!$A:$V,MA_KH!H$1,0)</f>
        <v>SG011</v>
      </c>
      <c r="AG806" s="96" t="e">
        <f>VALUE(Table1[[#This Row],[Số hóa đơn]])</f>
        <v>#VALUE!</v>
      </c>
      <c r="AH806" s="94" t="e">
        <f>_xlfn.XLOOKUP(Table1[[#This Row],[Column1]],CTTT_Lotte!R:R,CTTT_Lotte!O:O)</f>
        <v>#VALUE!</v>
      </c>
    </row>
    <row r="807" spans="1:34" ht="25.5" customHeight="1" x14ac:dyDescent="0.2">
      <c r="A807" s="88" t="s">
        <v>10300</v>
      </c>
      <c r="B807" s="88" t="s">
        <v>610</v>
      </c>
      <c r="C807" s="89">
        <v>46191</v>
      </c>
      <c r="D807" s="88" t="s">
        <v>15694</v>
      </c>
      <c r="E807" s="89"/>
      <c r="F807" s="88" t="s">
        <v>284</v>
      </c>
      <c r="G807" s="88" t="s">
        <v>15696</v>
      </c>
      <c r="H807" s="90">
        <v>42238</v>
      </c>
      <c r="I807" s="92">
        <v>0</v>
      </c>
      <c r="J807" s="90">
        <v>0</v>
      </c>
      <c r="K807" s="90">
        <v>42238</v>
      </c>
      <c r="L807" s="93" t="s">
        <v>11005</v>
      </c>
      <c r="M807" s="94"/>
      <c r="N807" s="93"/>
      <c r="O807" s="67">
        <f>IF(Table1[[#This Row],[Phân loại]]="Tồn đầu kỳ",Table1[[#This Row],[Tổng giá trị]],0)</f>
        <v>0</v>
      </c>
      <c r="P807" s="93">
        <f>IF(Table1[[#This Row],[Số còn phải thu ĐK]]&lt;&gt;0,0,IF(Table1[[#This Row],[Phân loại]]="Bán hàng",Table1[[#This Row],[Tổng giá trị]],-Table1[[#This Row],[Tổng giá trị]]))</f>
        <v>-42238</v>
      </c>
      <c r="Q807" s="67">
        <f t="shared" si="676"/>
        <v>0</v>
      </c>
      <c r="R807" s="93">
        <f>Table1[[#This Row],[Số còn phải thu ĐK]]+Table1[[#This Row],[Giá Trị HD sau CK]]-Table1[[#This Row],[Số tiền đã thu]]</f>
        <v>-42238</v>
      </c>
      <c r="S807" s="94">
        <f>IF(Table1[[#This Row],[Ngày hóa đơn]]&lt;&gt;"",Table1[[#This Row],[Ngày hóa đơn]],IF(Table1[[#This Row],[Ngày hạch toán]]&lt;&gt;"",Table1[[#This Row],[Ngày hạch toán]],""))</f>
        <v>46191</v>
      </c>
      <c r="T807" s="95"/>
      <c r="U807" s="94">
        <f>IF(Table1[[#This Row],[Ngày tính CN]]="","",S807+T807)</f>
        <v>46191</v>
      </c>
      <c r="V807" s="67">
        <f ca="1">IF(Table1[[#This Row],[Hạn thanh toán]]="","",IF((U807-NOW())&lt;0,0,(U807-NOW())))</f>
        <v>0</v>
      </c>
      <c r="W807" s="67"/>
      <c r="X807" s="67">
        <f t="shared" ca="1" si="677"/>
        <v>37.588942476853845</v>
      </c>
      <c r="Y807" s="96" t="str">
        <f t="shared" ca="1" si="678"/>
        <v>Nợ quá hạn từ 30 ngày đến 60 ngày</v>
      </c>
      <c r="Z807" s="97">
        <f t="shared" si="679"/>
        <v>46191</v>
      </c>
      <c r="AA807" s="97" t="str">
        <f t="shared" si="680"/>
        <v/>
      </c>
      <c r="AB807" s="98"/>
      <c r="AC807" s="96"/>
      <c r="AD807" s="96" t="str">
        <f>VLOOKUP($A807,MA_KH!$A:$V,MA_KH!U$1,0)</f>
        <v>LOTTE</v>
      </c>
      <c r="AE807" s="96" t="str">
        <f>VLOOKUP($A807,MA_KH!$A:$V,MA_KH!V$1,0)</f>
        <v>CÔNG TY CỔ PHẦN TRUNG TÂM THƯƠNG MẠI LOTTE VIỆT NAM</v>
      </c>
      <c r="AF807" s="96" t="str">
        <f>VLOOKUP($A807,MA_KH!$A:$V,MA_KH!H$1,0)</f>
        <v>SG011</v>
      </c>
      <c r="AG807" s="96" t="e">
        <f>VALUE(Table1[[#This Row],[Số hóa đơn]])</f>
        <v>#VALUE!</v>
      </c>
      <c r="AH807" s="94" t="e">
        <f>_xlfn.XLOOKUP(Table1[[#This Row],[Column1]],CTTT_Lotte!R:R,CTTT_Lotte!O:O)</f>
        <v>#VALUE!</v>
      </c>
    </row>
    <row r="808" spans="1:34" ht="25.5" customHeight="1" x14ac:dyDescent="0.2">
      <c r="A808" s="88" t="s">
        <v>10300</v>
      </c>
      <c r="B808" s="88" t="s">
        <v>610</v>
      </c>
      <c r="C808" s="89">
        <v>46191</v>
      </c>
      <c r="D808" s="88" t="s">
        <v>15697</v>
      </c>
      <c r="E808" s="89"/>
      <c r="F808" s="88" t="s">
        <v>284</v>
      </c>
      <c r="G808" s="88" t="s">
        <v>15698</v>
      </c>
      <c r="H808" s="90">
        <v>82487</v>
      </c>
      <c r="I808" s="92">
        <v>0</v>
      </c>
      <c r="J808" s="90">
        <v>0</v>
      </c>
      <c r="K808" s="90">
        <v>82487</v>
      </c>
      <c r="L808" s="93" t="s">
        <v>11005</v>
      </c>
      <c r="M808" s="94"/>
      <c r="N808" s="93"/>
      <c r="O808" s="67">
        <f>IF(Table1[[#This Row],[Phân loại]]="Tồn đầu kỳ",Table1[[#This Row],[Tổng giá trị]],0)</f>
        <v>0</v>
      </c>
      <c r="P808" s="93">
        <f>IF(Table1[[#This Row],[Số còn phải thu ĐK]]&lt;&gt;0,0,IF(Table1[[#This Row],[Phân loại]]="Bán hàng",Table1[[#This Row],[Tổng giá trị]],-Table1[[#This Row],[Tổng giá trị]]))</f>
        <v>-82487</v>
      </c>
      <c r="Q808" s="67">
        <f t="shared" si="676"/>
        <v>0</v>
      </c>
      <c r="R808" s="93">
        <f>Table1[[#This Row],[Số còn phải thu ĐK]]+Table1[[#This Row],[Giá Trị HD sau CK]]-Table1[[#This Row],[Số tiền đã thu]]</f>
        <v>-82487</v>
      </c>
      <c r="S808" s="94">
        <f>IF(Table1[[#This Row],[Ngày hóa đơn]]&lt;&gt;"",Table1[[#This Row],[Ngày hóa đơn]],IF(Table1[[#This Row],[Ngày hạch toán]]&lt;&gt;"",Table1[[#This Row],[Ngày hạch toán]],""))</f>
        <v>46191</v>
      </c>
      <c r="T808" s="95"/>
      <c r="U808" s="94">
        <f>IF(Table1[[#This Row],[Ngày tính CN]]="","",S808+T808)</f>
        <v>46191</v>
      </c>
      <c r="V808" s="67">
        <f ca="1">IF(Table1[[#This Row],[Hạn thanh toán]]="","",IF((U808-NOW())&lt;0,0,(U808-NOW())))</f>
        <v>0</v>
      </c>
      <c r="W808" s="67"/>
      <c r="X808" s="67">
        <f t="shared" ca="1" si="677"/>
        <v>37.588942245369253</v>
      </c>
      <c r="Y808" s="96" t="str">
        <f t="shared" ca="1" si="678"/>
        <v>Nợ quá hạn từ 30 ngày đến 60 ngày</v>
      </c>
      <c r="Z808" s="97">
        <f t="shared" si="679"/>
        <v>46191</v>
      </c>
      <c r="AA808" s="97" t="str">
        <f t="shared" si="680"/>
        <v/>
      </c>
      <c r="AB808" s="98"/>
      <c r="AC808" s="96"/>
      <c r="AD808" s="96" t="str">
        <f>VLOOKUP($A808,MA_KH!$A:$V,MA_KH!U$1,0)</f>
        <v>LOTTE</v>
      </c>
      <c r="AE808" s="96" t="str">
        <f>VLOOKUP($A808,MA_KH!$A:$V,MA_KH!V$1,0)</f>
        <v>CÔNG TY CỔ PHẦN TRUNG TÂM THƯƠNG MẠI LOTTE VIỆT NAM</v>
      </c>
      <c r="AF808" s="96" t="str">
        <f>VLOOKUP($A808,MA_KH!$A:$V,MA_KH!H$1,0)</f>
        <v>SG011</v>
      </c>
      <c r="AG808" s="96" t="e">
        <f>VALUE(Table1[[#This Row],[Số hóa đơn]])</f>
        <v>#VALUE!</v>
      </c>
      <c r="AH808" s="94" t="e">
        <f>_xlfn.XLOOKUP(Table1[[#This Row],[Column1]],CTTT_Lotte!R:R,CTTT_Lotte!O:O)</f>
        <v>#VALUE!</v>
      </c>
    </row>
    <row r="809" spans="1:34" ht="25.5" customHeight="1" x14ac:dyDescent="0.2">
      <c r="A809" s="88" t="s">
        <v>10300</v>
      </c>
      <c r="B809" s="88" t="s">
        <v>610</v>
      </c>
      <c r="C809" s="89">
        <v>46191</v>
      </c>
      <c r="D809" s="88" t="s">
        <v>15697</v>
      </c>
      <c r="E809" s="89"/>
      <c r="F809" s="88" t="s">
        <v>284</v>
      </c>
      <c r="G809" s="88" t="s">
        <v>15699</v>
      </c>
      <c r="H809" s="90">
        <v>6599</v>
      </c>
      <c r="I809" s="92">
        <v>0</v>
      </c>
      <c r="J809" s="90">
        <v>0</v>
      </c>
      <c r="K809" s="90">
        <v>6599</v>
      </c>
      <c r="L809" s="93" t="s">
        <v>11005</v>
      </c>
      <c r="M809" s="94"/>
      <c r="N809" s="93"/>
      <c r="O809" s="67">
        <f>IF(Table1[[#This Row],[Phân loại]]="Tồn đầu kỳ",Table1[[#This Row],[Tổng giá trị]],0)</f>
        <v>0</v>
      </c>
      <c r="P809" s="93">
        <f>IF(Table1[[#This Row],[Số còn phải thu ĐK]]&lt;&gt;0,0,IF(Table1[[#This Row],[Phân loại]]="Bán hàng",Table1[[#This Row],[Tổng giá trị]],-Table1[[#This Row],[Tổng giá trị]]))</f>
        <v>-6599</v>
      </c>
      <c r="Q809" s="67">
        <f t="shared" si="676"/>
        <v>0</v>
      </c>
      <c r="R809" s="93">
        <f>Table1[[#This Row],[Số còn phải thu ĐK]]+Table1[[#This Row],[Giá Trị HD sau CK]]-Table1[[#This Row],[Số tiền đã thu]]</f>
        <v>-6599</v>
      </c>
      <c r="S809" s="94">
        <f>IF(Table1[[#This Row],[Ngày hóa đơn]]&lt;&gt;"",Table1[[#This Row],[Ngày hóa đơn]],IF(Table1[[#This Row],[Ngày hạch toán]]&lt;&gt;"",Table1[[#This Row],[Ngày hạch toán]],""))</f>
        <v>46191</v>
      </c>
      <c r="T809" s="95"/>
      <c r="U809" s="94">
        <f>IF(Table1[[#This Row],[Ngày tính CN]]="","",S809+T809)</f>
        <v>46191</v>
      </c>
      <c r="V809" s="67">
        <f ca="1">IF(Table1[[#This Row],[Hạn thanh toán]]="","",IF((U809-NOW())&lt;0,0,(U809-NOW())))</f>
        <v>0</v>
      </c>
      <c r="W809" s="67"/>
      <c r="X809" s="67">
        <f t="shared" ca="1" si="677"/>
        <v>37.588942245369253</v>
      </c>
      <c r="Y809" s="96" t="str">
        <f t="shared" ca="1" si="678"/>
        <v>Nợ quá hạn từ 30 ngày đến 60 ngày</v>
      </c>
      <c r="Z809" s="97">
        <f t="shared" si="679"/>
        <v>46191</v>
      </c>
      <c r="AA809" s="97" t="str">
        <f t="shared" si="680"/>
        <v/>
      </c>
      <c r="AB809" s="98"/>
      <c r="AC809" s="96"/>
      <c r="AD809" s="96" t="str">
        <f>VLOOKUP($A809,MA_KH!$A:$V,MA_KH!U$1,0)</f>
        <v>LOTTE</v>
      </c>
      <c r="AE809" s="96" t="str">
        <f>VLOOKUP($A809,MA_KH!$A:$V,MA_KH!V$1,0)</f>
        <v>CÔNG TY CỔ PHẦN TRUNG TÂM THƯƠNG MẠI LOTTE VIỆT NAM</v>
      </c>
      <c r="AF809" s="96" t="str">
        <f>VLOOKUP($A809,MA_KH!$A:$V,MA_KH!H$1,0)</f>
        <v>SG011</v>
      </c>
      <c r="AG809" s="96" t="e">
        <f>VALUE(Table1[[#This Row],[Số hóa đơn]])</f>
        <v>#VALUE!</v>
      </c>
      <c r="AH809" s="94" t="e">
        <f>_xlfn.XLOOKUP(Table1[[#This Row],[Column1]],CTTT_Lotte!R:R,CTTT_Lotte!O:O)</f>
        <v>#VALUE!</v>
      </c>
    </row>
    <row r="810" spans="1:34" ht="25.5" customHeight="1" x14ac:dyDescent="0.2">
      <c r="A810" s="88" t="s">
        <v>10300</v>
      </c>
      <c r="B810" s="88" t="s">
        <v>610</v>
      </c>
      <c r="C810" s="89">
        <v>46191</v>
      </c>
      <c r="D810" s="88" t="s">
        <v>15700</v>
      </c>
      <c r="E810" s="89"/>
      <c r="F810" s="88" t="s">
        <v>284</v>
      </c>
      <c r="G810" s="88" t="s">
        <v>15701</v>
      </c>
      <c r="H810" s="90">
        <v>157371</v>
      </c>
      <c r="I810" s="92">
        <v>0</v>
      </c>
      <c r="J810" s="90">
        <v>0</v>
      </c>
      <c r="K810" s="90">
        <v>157371</v>
      </c>
      <c r="L810" s="93" t="s">
        <v>11005</v>
      </c>
      <c r="M810" s="94"/>
      <c r="N810" s="93"/>
      <c r="O810" s="67">
        <f>IF(Table1[[#This Row],[Phân loại]]="Tồn đầu kỳ",Table1[[#This Row],[Tổng giá trị]],0)</f>
        <v>0</v>
      </c>
      <c r="P810" s="93">
        <f>IF(Table1[[#This Row],[Số còn phải thu ĐK]]&lt;&gt;0,0,IF(Table1[[#This Row],[Phân loại]]="Bán hàng",Table1[[#This Row],[Tổng giá trị]],-Table1[[#This Row],[Tổng giá trị]]))</f>
        <v>-157371</v>
      </c>
      <c r="Q810" s="67">
        <f t="shared" si="676"/>
        <v>0</v>
      </c>
      <c r="R810" s="93">
        <f>Table1[[#This Row],[Số còn phải thu ĐK]]+Table1[[#This Row],[Giá Trị HD sau CK]]-Table1[[#This Row],[Số tiền đã thu]]</f>
        <v>-157371</v>
      </c>
      <c r="S810" s="94">
        <f>IF(Table1[[#This Row],[Ngày hóa đơn]]&lt;&gt;"",Table1[[#This Row],[Ngày hóa đơn]],IF(Table1[[#This Row],[Ngày hạch toán]]&lt;&gt;"",Table1[[#This Row],[Ngày hạch toán]],""))</f>
        <v>46191</v>
      </c>
      <c r="T810" s="95"/>
      <c r="U810" s="94">
        <f>IF(Table1[[#This Row],[Ngày tính CN]]="","",S810+T810)</f>
        <v>46191</v>
      </c>
      <c r="V810" s="67">
        <f ca="1">IF(Table1[[#This Row],[Hạn thanh toán]]="","",IF((U810-NOW())&lt;0,0,(U810-NOW())))</f>
        <v>0</v>
      </c>
      <c r="W810" s="67"/>
      <c r="X810" s="67">
        <f t="shared" ca="1" si="677"/>
        <v>37.588942245369253</v>
      </c>
      <c r="Y810" s="96" t="str">
        <f t="shared" ca="1" si="678"/>
        <v>Nợ quá hạn từ 30 ngày đến 60 ngày</v>
      </c>
      <c r="Z810" s="97">
        <f t="shared" si="679"/>
        <v>46191</v>
      </c>
      <c r="AA810" s="97" t="str">
        <f t="shared" si="680"/>
        <v/>
      </c>
      <c r="AB810" s="98"/>
      <c r="AC810" s="96"/>
      <c r="AD810" s="96" t="str">
        <f>VLOOKUP($A810,MA_KH!$A:$V,MA_KH!U$1,0)</f>
        <v>LOTTE</v>
      </c>
      <c r="AE810" s="96" t="str">
        <f>VLOOKUP($A810,MA_KH!$A:$V,MA_KH!V$1,0)</f>
        <v>CÔNG TY CỔ PHẦN TRUNG TÂM THƯƠNG MẠI LOTTE VIỆT NAM</v>
      </c>
      <c r="AF810" s="96" t="str">
        <f>VLOOKUP($A810,MA_KH!$A:$V,MA_KH!H$1,0)</f>
        <v>SG011</v>
      </c>
      <c r="AG810" s="96" t="e">
        <f>VALUE(Table1[[#This Row],[Số hóa đơn]])</f>
        <v>#VALUE!</v>
      </c>
      <c r="AH810" s="94" t="e">
        <f>_xlfn.XLOOKUP(Table1[[#This Row],[Column1]],CTTT_Lotte!R:R,CTTT_Lotte!O:O)</f>
        <v>#VALUE!</v>
      </c>
    </row>
    <row r="811" spans="1:34" ht="25.5" customHeight="1" x14ac:dyDescent="0.2">
      <c r="A811" s="88" t="s">
        <v>10300</v>
      </c>
      <c r="B811" s="88" t="s">
        <v>610</v>
      </c>
      <c r="C811" s="89">
        <v>46191</v>
      </c>
      <c r="D811" s="88" t="s">
        <v>15700</v>
      </c>
      <c r="E811" s="89"/>
      <c r="F811" s="88" t="s">
        <v>284</v>
      </c>
      <c r="G811" s="88" t="s">
        <v>15702</v>
      </c>
      <c r="H811" s="90">
        <v>12590</v>
      </c>
      <c r="I811" s="92">
        <v>0</v>
      </c>
      <c r="J811" s="90">
        <v>0</v>
      </c>
      <c r="K811" s="90">
        <v>12590</v>
      </c>
      <c r="L811" s="93" t="s">
        <v>11005</v>
      </c>
      <c r="M811" s="94"/>
      <c r="N811" s="93"/>
      <c r="O811" s="67">
        <f>IF(Table1[[#This Row],[Phân loại]]="Tồn đầu kỳ",Table1[[#This Row],[Tổng giá trị]],0)</f>
        <v>0</v>
      </c>
      <c r="P811" s="93">
        <f>IF(Table1[[#This Row],[Số còn phải thu ĐK]]&lt;&gt;0,0,IF(Table1[[#This Row],[Phân loại]]="Bán hàng",Table1[[#This Row],[Tổng giá trị]],-Table1[[#This Row],[Tổng giá trị]]))</f>
        <v>-12590</v>
      </c>
      <c r="Q811" s="67">
        <f t="shared" si="676"/>
        <v>0</v>
      </c>
      <c r="R811" s="93">
        <f>Table1[[#This Row],[Số còn phải thu ĐK]]+Table1[[#This Row],[Giá Trị HD sau CK]]-Table1[[#This Row],[Số tiền đã thu]]</f>
        <v>-12590</v>
      </c>
      <c r="S811" s="94">
        <f>IF(Table1[[#This Row],[Ngày hóa đơn]]&lt;&gt;"",Table1[[#This Row],[Ngày hóa đơn]],IF(Table1[[#This Row],[Ngày hạch toán]]&lt;&gt;"",Table1[[#This Row],[Ngày hạch toán]],""))</f>
        <v>46191</v>
      </c>
      <c r="T811" s="95"/>
      <c r="U811" s="94">
        <f>IF(Table1[[#This Row],[Ngày tính CN]]="","",S811+T811)</f>
        <v>46191</v>
      </c>
      <c r="V811" s="67">
        <f ca="1">IF(Table1[[#This Row],[Hạn thanh toán]]="","",IF((U811-NOW())&lt;0,0,(U811-NOW())))</f>
        <v>0</v>
      </c>
      <c r="W811" s="67"/>
      <c r="X811" s="67">
        <f t="shared" ca="1" si="677"/>
        <v>37.588942245369253</v>
      </c>
      <c r="Y811" s="96" t="str">
        <f t="shared" ca="1" si="678"/>
        <v>Nợ quá hạn từ 30 ngày đến 60 ngày</v>
      </c>
      <c r="Z811" s="97">
        <f t="shared" si="679"/>
        <v>46191</v>
      </c>
      <c r="AA811" s="97" t="str">
        <f t="shared" si="680"/>
        <v/>
      </c>
      <c r="AB811" s="98"/>
      <c r="AC811" s="96"/>
      <c r="AD811" s="96" t="str">
        <f>VLOOKUP($A811,MA_KH!$A:$V,MA_KH!U$1,0)</f>
        <v>LOTTE</v>
      </c>
      <c r="AE811" s="96" t="str">
        <f>VLOOKUP($A811,MA_KH!$A:$V,MA_KH!V$1,0)</f>
        <v>CÔNG TY CỔ PHẦN TRUNG TÂM THƯƠNG MẠI LOTTE VIỆT NAM</v>
      </c>
      <c r="AF811" s="96" t="str">
        <f>VLOOKUP($A811,MA_KH!$A:$V,MA_KH!H$1,0)</f>
        <v>SG011</v>
      </c>
      <c r="AG811" s="96" t="e">
        <f>VALUE(Table1[[#This Row],[Số hóa đơn]])</f>
        <v>#VALUE!</v>
      </c>
      <c r="AH811" s="94" t="e">
        <f>_xlfn.XLOOKUP(Table1[[#This Row],[Column1]],CTTT_Lotte!R:R,CTTT_Lotte!O:O)</f>
        <v>#VALUE!</v>
      </c>
    </row>
    <row r="812" spans="1:34" ht="25.5" customHeight="1" x14ac:dyDescent="0.2">
      <c r="A812" s="88" t="s">
        <v>10300</v>
      </c>
      <c r="B812" s="88" t="s">
        <v>610</v>
      </c>
      <c r="C812" s="89">
        <v>46191</v>
      </c>
      <c r="D812" s="88" t="s">
        <v>15703</v>
      </c>
      <c r="E812" s="89"/>
      <c r="F812" s="88" t="s">
        <v>284</v>
      </c>
      <c r="G812" s="88" t="s">
        <v>15704</v>
      </c>
      <c r="H812" s="90">
        <v>415468</v>
      </c>
      <c r="I812" s="92">
        <v>0</v>
      </c>
      <c r="J812" s="90">
        <v>0</v>
      </c>
      <c r="K812" s="90">
        <v>415468</v>
      </c>
      <c r="L812" s="93" t="s">
        <v>11005</v>
      </c>
      <c r="M812" s="94"/>
      <c r="N812" s="93"/>
      <c r="O812" s="67">
        <f>IF(Table1[[#This Row],[Phân loại]]="Tồn đầu kỳ",Table1[[#This Row],[Tổng giá trị]],0)</f>
        <v>0</v>
      </c>
      <c r="P812" s="93">
        <f>IF(Table1[[#This Row],[Số còn phải thu ĐK]]&lt;&gt;0,0,IF(Table1[[#This Row],[Phân loại]]="Bán hàng",Table1[[#This Row],[Tổng giá trị]],-Table1[[#This Row],[Tổng giá trị]]))</f>
        <v>-415468</v>
      </c>
      <c r="Q812" s="67">
        <f t="shared" si="676"/>
        <v>0</v>
      </c>
      <c r="R812" s="93">
        <f>Table1[[#This Row],[Số còn phải thu ĐK]]+Table1[[#This Row],[Giá Trị HD sau CK]]-Table1[[#This Row],[Số tiền đã thu]]</f>
        <v>-415468</v>
      </c>
      <c r="S812" s="94">
        <f>IF(Table1[[#This Row],[Ngày hóa đơn]]&lt;&gt;"",Table1[[#This Row],[Ngày hóa đơn]],IF(Table1[[#This Row],[Ngày hạch toán]]&lt;&gt;"",Table1[[#This Row],[Ngày hạch toán]],""))</f>
        <v>46191</v>
      </c>
      <c r="T812" s="95"/>
      <c r="U812" s="94">
        <f>IF(Table1[[#This Row],[Ngày tính CN]]="","",S812+T812)</f>
        <v>46191</v>
      </c>
      <c r="V812" s="67">
        <f ca="1">IF(Table1[[#This Row],[Hạn thanh toán]]="","",IF((U812-NOW())&lt;0,0,(U812-NOW())))</f>
        <v>0</v>
      </c>
      <c r="W812" s="67"/>
      <c r="X812" s="67">
        <f t="shared" ca="1" si="677"/>
        <v>37.588942245369253</v>
      </c>
      <c r="Y812" s="96" t="str">
        <f t="shared" ca="1" si="678"/>
        <v>Nợ quá hạn từ 30 ngày đến 60 ngày</v>
      </c>
      <c r="Z812" s="97">
        <f t="shared" si="679"/>
        <v>46191</v>
      </c>
      <c r="AA812" s="97" t="str">
        <f t="shared" si="680"/>
        <v/>
      </c>
      <c r="AB812" s="98"/>
      <c r="AC812" s="96"/>
      <c r="AD812" s="96" t="str">
        <f>VLOOKUP($A812,MA_KH!$A:$V,MA_KH!U$1,0)</f>
        <v>LOTTE</v>
      </c>
      <c r="AE812" s="96" t="str">
        <f>VLOOKUP($A812,MA_KH!$A:$V,MA_KH!V$1,0)</f>
        <v>CÔNG TY CỔ PHẦN TRUNG TÂM THƯƠNG MẠI LOTTE VIỆT NAM</v>
      </c>
      <c r="AF812" s="96" t="str">
        <f>VLOOKUP($A812,MA_KH!$A:$V,MA_KH!H$1,0)</f>
        <v>SG011</v>
      </c>
      <c r="AG812" s="96" t="e">
        <f>VALUE(Table1[[#This Row],[Số hóa đơn]])</f>
        <v>#VALUE!</v>
      </c>
      <c r="AH812" s="94" t="e">
        <f>_xlfn.XLOOKUP(Table1[[#This Row],[Column1]],CTTT_Lotte!R:R,CTTT_Lotte!O:O)</f>
        <v>#VALUE!</v>
      </c>
    </row>
    <row r="813" spans="1:34" ht="25.5" customHeight="1" x14ac:dyDescent="0.2">
      <c r="A813" s="88" t="s">
        <v>10300</v>
      </c>
      <c r="B813" s="88" t="s">
        <v>610</v>
      </c>
      <c r="C813" s="89">
        <v>46191</v>
      </c>
      <c r="D813" s="88" t="s">
        <v>15703</v>
      </c>
      <c r="E813" s="89"/>
      <c r="F813" s="88" t="s">
        <v>284</v>
      </c>
      <c r="G813" s="88" t="s">
        <v>15705</v>
      </c>
      <c r="H813" s="90">
        <v>33237</v>
      </c>
      <c r="I813" s="92">
        <v>0</v>
      </c>
      <c r="J813" s="90">
        <v>0</v>
      </c>
      <c r="K813" s="90">
        <v>33237</v>
      </c>
      <c r="L813" s="93" t="s">
        <v>11005</v>
      </c>
      <c r="M813" s="94"/>
      <c r="N813" s="93"/>
      <c r="O813" s="67">
        <f>IF(Table1[[#This Row],[Phân loại]]="Tồn đầu kỳ",Table1[[#This Row],[Tổng giá trị]],0)</f>
        <v>0</v>
      </c>
      <c r="P813" s="93">
        <f>IF(Table1[[#This Row],[Số còn phải thu ĐK]]&lt;&gt;0,0,IF(Table1[[#This Row],[Phân loại]]="Bán hàng",Table1[[#This Row],[Tổng giá trị]],-Table1[[#This Row],[Tổng giá trị]]))</f>
        <v>-33237</v>
      </c>
      <c r="Q813" s="67">
        <f t="shared" si="676"/>
        <v>0</v>
      </c>
      <c r="R813" s="93">
        <f>Table1[[#This Row],[Số còn phải thu ĐK]]+Table1[[#This Row],[Giá Trị HD sau CK]]-Table1[[#This Row],[Số tiền đã thu]]</f>
        <v>-33237</v>
      </c>
      <c r="S813" s="94">
        <f>IF(Table1[[#This Row],[Ngày hóa đơn]]&lt;&gt;"",Table1[[#This Row],[Ngày hóa đơn]],IF(Table1[[#This Row],[Ngày hạch toán]]&lt;&gt;"",Table1[[#This Row],[Ngày hạch toán]],""))</f>
        <v>46191</v>
      </c>
      <c r="T813" s="95"/>
      <c r="U813" s="94">
        <f>IF(Table1[[#This Row],[Ngày tính CN]]="","",S813+T813)</f>
        <v>46191</v>
      </c>
      <c r="V813" s="67">
        <f ca="1">IF(Table1[[#This Row],[Hạn thanh toán]]="","",IF((U813-NOW())&lt;0,0,(U813-NOW())))</f>
        <v>0</v>
      </c>
      <c r="W813" s="67"/>
      <c r="X813" s="67">
        <f t="shared" ca="1" si="677"/>
        <v>37.588942245369253</v>
      </c>
      <c r="Y813" s="96" t="str">
        <f t="shared" ca="1" si="678"/>
        <v>Nợ quá hạn từ 30 ngày đến 60 ngày</v>
      </c>
      <c r="Z813" s="97">
        <f t="shared" si="679"/>
        <v>46191</v>
      </c>
      <c r="AA813" s="97" t="str">
        <f t="shared" si="680"/>
        <v/>
      </c>
      <c r="AB813" s="98"/>
      <c r="AC813" s="96"/>
      <c r="AD813" s="96" t="str">
        <f>VLOOKUP($A813,MA_KH!$A:$V,MA_KH!U$1,0)</f>
        <v>LOTTE</v>
      </c>
      <c r="AE813" s="96" t="str">
        <f>VLOOKUP($A813,MA_KH!$A:$V,MA_KH!V$1,0)</f>
        <v>CÔNG TY CỔ PHẦN TRUNG TÂM THƯƠNG MẠI LOTTE VIỆT NAM</v>
      </c>
      <c r="AF813" s="96" t="str">
        <f>VLOOKUP($A813,MA_KH!$A:$V,MA_KH!H$1,0)</f>
        <v>SG011</v>
      </c>
      <c r="AG813" s="96" t="e">
        <f>VALUE(Table1[[#This Row],[Số hóa đơn]])</f>
        <v>#VALUE!</v>
      </c>
      <c r="AH813" s="94" t="e">
        <f>_xlfn.XLOOKUP(Table1[[#This Row],[Column1]],CTTT_Lotte!R:R,CTTT_Lotte!O:O)</f>
        <v>#VALUE!</v>
      </c>
    </row>
    <row r="814" spans="1:34" ht="25.5" customHeight="1" x14ac:dyDescent="0.2">
      <c r="A814" s="88" t="s">
        <v>10300</v>
      </c>
      <c r="B814" s="88" t="s">
        <v>610</v>
      </c>
      <c r="C814" s="89">
        <v>46191</v>
      </c>
      <c r="D814" s="88" t="s">
        <v>15706</v>
      </c>
      <c r="E814" s="89"/>
      <c r="F814" s="88" t="s">
        <v>284</v>
      </c>
      <c r="G814" s="88" t="s">
        <v>15707</v>
      </c>
      <c r="H814" s="90">
        <v>551565</v>
      </c>
      <c r="I814" s="92">
        <v>0</v>
      </c>
      <c r="J814" s="90">
        <v>0</v>
      </c>
      <c r="K814" s="90">
        <v>551565</v>
      </c>
      <c r="L814" s="93" t="s">
        <v>11005</v>
      </c>
      <c r="M814" s="94"/>
      <c r="N814" s="93"/>
      <c r="O814" s="67">
        <f>IF(Table1[[#This Row],[Phân loại]]="Tồn đầu kỳ",Table1[[#This Row],[Tổng giá trị]],0)</f>
        <v>0</v>
      </c>
      <c r="P814" s="93">
        <f>IF(Table1[[#This Row],[Số còn phải thu ĐK]]&lt;&gt;0,0,IF(Table1[[#This Row],[Phân loại]]="Bán hàng",Table1[[#This Row],[Tổng giá trị]],-Table1[[#This Row],[Tổng giá trị]]))</f>
        <v>-551565</v>
      </c>
      <c r="Q814" s="67">
        <f t="shared" si="676"/>
        <v>0</v>
      </c>
      <c r="R814" s="93">
        <f>Table1[[#This Row],[Số còn phải thu ĐK]]+Table1[[#This Row],[Giá Trị HD sau CK]]-Table1[[#This Row],[Số tiền đã thu]]</f>
        <v>-551565</v>
      </c>
      <c r="S814" s="94">
        <f>IF(Table1[[#This Row],[Ngày hóa đơn]]&lt;&gt;"",Table1[[#This Row],[Ngày hóa đơn]],IF(Table1[[#This Row],[Ngày hạch toán]]&lt;&gt;"",Table1[[#This Row],[Ngày hạch toán]],""))</f>
        <v>46191</v>
      </c>
      <c r="T814" s="95"/>
      <c r="U814" s="94">
        <f>IF(Table1[[#This Row],[Ngày tính CN]]="","",S814+T814)</f>
        <v>46191</v>
      </c>
      <c r="V814" s="67">
        <f ca="1">IF(Table1[[#This Row],[Hạn thanh toán]]="","",IF((U814-NOW())&lt;0,0,(U814-NOW())))</f>
        <v>0</v>
      </c>
      <c r="W814" s="67"/>
      <c r="X814" s="67">
        <f t="shared" ca="1" si="677"/>
        <v>37.588942245369253</v>
      </c>
      <c r="Y814" s="96" t="str">
        <f t="shared" ca="1" si="678"/>
        <v>Nợ quá hạn từ 30 ngày đến 60 ngày</v>
      </c>
      <c r="Z814" s="97">
        <f t="shared" si="679"/>
        <v>46191</v>
      </c>
      <c r="AA814" s="97" t="str">
        <f t="shared" si="680"/>
        <v/>
      </c>
      <c r="AB814" s="98"/>
      <c r="AC814" s="96"/>
      <c r="AD814" s="96" t="str">
        <f>VLOOKUP($A814,MA_KH!$A:$V,MA_KH!U$1,0)</f>
        <v>LOTTE</v>
      </c>
      <c r="AE814" s="96" t="str">
        <f>VLOOKUP($A814,MA_KH!$A:$V,MA_KH!V$1,0)</f>
        <v>CÔNG TY CỔ PHẦN TRUNG TÂM THƯƠNG MẠI LOTTE VIỆT NAM</v>
      </c>
      <c r="AF814" s="96" t="str">
        <f>VLOOKUP($A814,MA_KH!$A:$V,MA_KH!H$1,0)</f>
        <v>SG011</v>
      </c>
      <c r="AG814" s="96" t="e">
        <f>VALUE(Table1[[#This Row],[Số hóa đơn]])</f>
        <v>#VALUE!</v>
      </c>
      <c r="AH814" s="94" t="e">
        <f>_xlfn.XLOOKUP(Table1[[#This Row],[Column1]],CTTT_Lotte!R:R,CTTT_Lotte!O:O)</f>
        <v>#VALUE!</v>
      </c>
    </row>
    <row r="815" spans="1:34" ht="25.5" customHeight="1" x14ac:dyDescent="0.2">
      <c r="A815" s="88" t="s">
        <v>10300</v>
      </c>
      <c r="B815" s="88" t="s">
        <v>610</v>
      </c>
      <c r="C815" s="89">
        <v>46191</v>
      </c>
      <c r="D815" s="88" t="s">
        <v>15706</v>
      </c>
      <c r="E815" s="89"/>
      <c r="F815" s="88" t="s">
        <v>284</v>
      </c>
      <c r="G815" s="88" t="s">
        <v>15708</v>
      </c>
      <c r="H815" s="90">
        <v>44125</v>
      </c>
      <c r="I815" s="92">
        <v>0</v>
      </c>
      <c r="J815" s="90">
        <v>0</v>
      </c>
      <c r="K815" s="90">
        <v>44125</v>
      </c>
      <c r="L815" s="93" t="s">
        <v>11005</v>
      </c>
      <c r="M815" s="94"/>
      <c r="N815" s="93"/>
      <c r="O815" s="67">
        <f>IF(Table1[[#This Row],[Phân loại]]="Tồn đầu kỳ",Table1[[#This Row],[Tổng giá trị]],0)</f>
        <v>0</v>
      </c>
      <c r="P815" s="93">
        <f>IF(Table1[[#This Row],[Số còn phải thu ĐK]]&lt;&gt;0,0,IF(Table1[[#This Row],[Phân loại]]="Bán hàng",Table1[[#This Row],[Tổng giá trị]],-Table1[[#This Row],[Tổng giá trị]]))</f>
        <v>-44125</v>
      </c>
      <c r="Q815" s="67">
        <f t="shared" si="676"/>
        <v>0</v>
      </c>
      <c r="R815" s="93">
        <f>Table1[[#This Row],[Số còn phải thu ĐK]]+Table1[[#This Row],[Giá Trị HD sau CK]]-Table1[[#This Row],[Số tiền đã thu]]</f>
        <v>-44125</v>
      </c>
      <c r="S815" s="94">
        <f>IF(Table1[[#This Row],[Ngày hóa đơn]]&lt;&gt;"",Table1[[#This Row],[Ngày hóa đơn]],IF(Table1[[#This Row],[Ngày hạch toán]]&lt;&gt;"",Table1[[#This Row],[Ngày hạch toán]],""))</f>
        <v>46191</v>
      </c>
      <c r="T815" s="95"/>
      <c r="U815" s="94">
        <f>IF(Table1[[#This Row],[Ngày tính CN]]="","",S815+T815)</f>
        <v>46191</v>
      </c>
      <c r="V815" s="67">
        <f ca="1">IF(Table1[[#This Row],[Hạn thanh toán]]="","",IF((U815-NOW())&lt;0,0,(U815-NOW())))</f>
        <v>0</v>
      </c>
      <c r="W815" s="67"/>
      <c r="X815" s="67">
        <f t="shared" ca="1" si="677"/>
        <v>37.588942361107911</v>
      </c>
      <c r="Y815" s="96" t="str">
        <f t="shared" ca="1" si="678"/>
        <v>Nợ quá hạn từ 30 ngày đến 60 ngày</v>
      </c>
      <c r="Z815" s="97">
        <f t="shared" si="679"/>
        <v>46191</v>
      </c>
      <c r="AA815" s="97" t="str">
        <f t="shared" si="680"/>
        <v/>
      </c>
      <c r="AB815" s="98"/>
      <c r="AC815" s="96"/>
      <c r="AD815" s="96" t="str">
        <f>VLOOKUP($A815,MA_KH!$A:$V,MA_KH!U$1,0)</f>
        <v>LOTTE</v>
      </c>
      <c r="AE815" s="96" t="str">
        <f>VLOOKUP($A815,MA_KH!$A:$V,MA_KH!V$1,0)</f>
        <v>CÔNG TY CỔ PHẦN TRUNG TÂM THƯƠNG MẠI LOTTE VIỆT NAM</v>
      </c>
      <c r="AF815" s="96" t="str">
        <f>VLOOKUP($A815,MA_KH!$A:$V,MA_KH!H$1,0)</f>
        <v>SG011</v>
      </c>
      <c r="AG815" s="96" t="e">
        <f>VALUE(Table1[[#This Row],[Số hóa đơn]])</f>
        <v>#VALUE!</v>
      </c>
      <c r="AH815" s="94" t="e">
        <f>_xlfn.XLOOKUP(Table1[[#This Row],[Column1]],CTTT_Lotte!R:R,CTTT_Lotte!O:O)</f>
        <v>#VALUE!</v>
      </c>
    </row>
    <row r="816" spans="1:34" ht="25.5" customHeight="1" x14ac:dyDescent="0.2">
      <c r="A816" s="88" t="s">
        <v>10300</v>
      </c>
      <c r="B816" s="88" t="s">
        <v>610</v>
      </c>
      <c r="C816" s="89">
        <v>46191</v>
      </c>
      <c r="D816" s="88" t="s">
        <v>891</v>
      </c>
      <c r="E816" s="89"/>
      <c r="F816" s="88" t="s">
        <v>284</v>
      </c>
      <c r="G816" s="88" t="s">
        <v>15709</v>
      </c>
      <c r="H816" s="90">
        <v>555301</v>
      </c>
      <c r="I816" s="92">
        <v>0</v>
      </c>
      <c r="J816" s="90">
        <v>0</v>
      </c>
      <c r="K816" s="90">
        <v>555301</v>
      </c>
      <c r="L816" s="93" t="s">
        <v>11005</v>
      </c>
      <c r="M816" s="94"/>
      <c r="N816" s="93"/>
      <c r="O816" s="67">
        <f>IF(Table1[[#This Row],[Phân loại]]="Tồn đầu kỳ",Table1[[#This Row],[Tổng giá trị]],0)</f>
        <v>0</v>
      </c>
      <c r="P816" s="93">
        <f>IF(Table1[[#This Row],[Số còn phải thu ĐK]]&lt;&gt;0,0,IF(Table1[[#This Row],[Phân loại]]="Bán hàng",Table1[[#This Row],[Tổng giá trị]],-Table1[[#This Row],[Tổng giá trị]]))</f>
        <v>-555301</v>
      </c>
      <c r="Q816" s="67">
        <f t="shared" si="676"/>
        <v>0</v>
      </c>
      <c r="R816" s="93">
        <f>Table1[[#This Row],[Số còn phải thu ĐK]]+Table1[[#This Row],[Giá Trị HD sau CK]]-Table1[[#This Row],[Số tiền đã thu]]</f>
        <v>-555301</v>
      </c>
      <c r="S816" s="94">
        <f>IF(Table1[[#This Row],[Ngày hóa đơn]]&lt;&gt;"",Table1[[#This Row],[Ngày hóa đơn]],IF(Table1[[#This Row],[Ngày hạch toán]]&lt;&gt;"",Table1[[#This Row],[Ngày hạch toán]],""))</f>
        <v>46191</v>
      </c>
      <c r="T816" s="95"/>
      <c r="U816" s="94">
        <f>IF(Table1[[#This Row],[Ngày tính CN]]="","",S816+T816)</f>
        <v>46191</v>
      </c>
      <c r="V816" s="67">
        <f ca="1">IF(Table1[[#This Row],[Hạn thanh toán]]="","",IF((U816-NOW())&lt;0,0,(U816-NOW())))</f>
        <v>0</v>
      </c>
      <c r="W816" s="67"/>
      <c r="X816" s="67">
        <f t="shared" ca="1" si="677"/>
        <v>37.588942245369253</v>
      </c>
      <c r="Y816" s="96" t="str">
        <f t="shared" ca="1" si="678"/>
        <v>Nợ quá hạn từ 30 ngày đến 60 ngày</v>
      </c>
      <c r="Z816" s="97">
        <f t="shared" si="679"/>
        <v>46191</v>
      </c>
      <c r="AA816" s="97" t="str">
        <f t="shared" si="680"/>
        <v/>
      </c>
      <c r="AB816" s="98"/>
      <c r="AC816" s="96"/>
      <c r="AD816" s="96" t="str">
        <f>VLOOKUP($A816,MA_KH!$A:$V,MA_KH!U$1,0)</f>
        <v>LOTTE</v>
      </c>
      <c r="AE816" s="96" t="str">
        <f>VLOOKUP($A816,MA_KH!$A:$V,MA_KH!V$1,0)</f>
        <v>CÔNG TY CỔ PHẦN TRUNG TÂM THƯƠNG MẠI LOTTE VIỆT NAM</v>
      </c>
      <c r="AF816" s="96" t="str">
        <f>VLOOKUP($A816,MA_KH!$A:$V,MA_KH!H$1,0)</f>
        <v>SG011</v>
      </c>
      <c r="AG816" s="96" t="e">
        <f>VALUE(Table1[[#This Row],[Số hóa đơn]])</f>
        <v>#VALUE!</v>
      </c>
      <c r="AH816" s="94" t="e">
        <f>_xlfn.XLOOKUP(Table1[[#This Row],[Column1]],CTTT_Lotte!R:R,CTTT_Lotte!O:O)</f>
        <v>#VALUE!</v>
      </c>
    </row>
    <row r="817" spans="1:34" ht="25.5" customHeight="1" x14ac:dyDescent="0.2">
      <c r="A817" s="88" t="s">
        <v>10300</v>
      </c>
      <c r="B817" s="88" t="s">
        <v>610</v>
      </c>
      <c r="C817" s="89">
        <v>46191</v>
      </c>
      <c r="D817" s="88" t="s">
        <v>891</v>
      </c>
      <c r="E817" s="89"/>
      <c r="F817" s="88" t="s">
        <v>284</v>
      </c>
      <c r="G817" s="88" t="s">
        <v>15710</v>
      </c>
      <c r="H817" s="90">
        <v>44424</v>
      </c>
      <c r="I817" s="92">
        <v>0</v>
      </c>
      <c r="J817" s="90">
        <v>0</v>
      </c>
      <c r="K817" s="90">
        <v>44424</v>
      </c>
      <c r="L817" s="93" t="s">
        <v>11005</v>
      </c>
      <c r="M817" s="94"/>
      <c r="N817" s="93"/>
      <c r="O817" s="67">
        <f>IF(Table1[[#This Row],[Phân loại]]="Tồn đầu kỳ",Table1[[#This Row],[Tổng giá trị]],0)</f>
        <v>0</v>
      </c>
      <c r="P817" s="93">
        <f>IF(Table1[[#This Row],[Số còn phải thu ĐK]]&lt;&gt;0,0,IF(Table1[[#This Row],[Phân loại]]="Bán hàng",Table1[[#This Row],[Tổng giá trị]],-Table1[[#This Row],[Tổng giá trị]]))</f>
        <v>-44424</v>
      </c>
      <c r="Q817" s="67">
        <f t="shared" si="676"/>
        <v>0</v>
      </c>
      <c r="R817" s="93">
        <f>Table1[[#This Row],[Số còn phải thu ĐK]]+Table1[[#This Row],[Giá Trị HD sau CK]]-Table1[[#This Row],[Số tiền đã thu]]</f>
        <v>-44424</v>
      </c>
      <c r="S817" s="94">
        <f>IF(Table1[[#This Row],[Ngày hóa đơn]]&lt;&gt;"",Table1[[#This Row],[Ngày hóa đơn]],IF(Table1[[#This Row],[Ngày hạch toán]]&lt;&gt;"",Table1[[#This Row],[Ngày hạch toán]],""))</f>
        <v>46191</v>
      </c>
      <c r="T817" s="95"/>
      <c r="U817" s="94">
        <f>IF(Table1[[#This Row],[Ngày tính CN]]="","",S817+T817)</f>
        <v>46191</v>
      </c>
      <c r="V817" s="67">
        <f ca="1">IF(Table1[[#This Row],[Hạn thanh toán]]="","",IF((U817-NOW())&lt;0,0,(U817-NOW())))</f>
        <v>0</v>
      </c>
      <c r="W817" s="67"/>
      <c r="X817" s="67">
        <f t="shared" ca="1" si="677"/>
        <v>37.588942245369253</v>
      </c>
      <c r="Y817" s="96" t="str">
        <f t="shared" ca="1" si="678"/>
        <v>Nợ quá hạn từ 30 ngày đến 60 ngày</v>
      </c>
      <c r="Z817" s="97">
        <f t="shared" si="679"/>
        <v>46191</v>
      </c>
      <c r="AA817" s="97" t="str">
        <f t="shared" si="680"/>
        <v/>
      </c>
      <c r="AB817" s="98"/>
      <c r="AC817" s="96"/>
      <c r="AD817" s="96" t="str">
        <f>VLOOKUP($A817,MA_KH!$A:$V,MA_KH!U$1,0)</f>
        <v>LOTTE</v>
      </c>
      <c r="AE817" s="96" t="str">
        <f>VLOOKUP($A817,MA_KH!$A:$V,MA_KH!V$1,0)</f>
        <v>CÔNG TY CỔ PHẦN TRUNG TÂM THƯƠNG MẠI LOTTE VIỆT NAM</v>
      </c>
      <c r="AF817" s="96" t="str">
        <f>VLOOKUP($A817,MA_KH!$A:$V,MA_KH!H$1,0)</f>
        <v>SG011</v>
      </c>
      <c r="AG817" s="96" t="e">
        <f>VALUE(Table1[[#This Row],[Số hóa đơn]])</f>
        <v>#VALUE!</v>
      </c>
      <c r="AH817" s="94" t="e">
        <f>_xlfn.XLOOKUP(Table1[[#This Row],[Column1]],CTTT_Lotte!R:R,CTTT_Lotte!O:O)</f>
        <v>#VALUE!</v>
      </c>
    </row>
    <row r="818" spans="1:34" ht="25.5" customHeight="1" x14ac:dyDescent="0.2">
      <c r="A818" s="88" t="s">
        <v>10300</v>
      </c>
      <c r="B818" s="88" t="s">
        <v>610</v>
      </c>
      <c r="C818" s="89">
        <v>46191</v>
      </c>
      <c r="D818" s="88" t="s">
        <v>15711</v>
      </c>
      <c r="E818" s="89"/>
      <c r="F818" s="88" t="s">
        <v>284</v>
      </c>
      <c r="G818" s="88" t="s">
        <v>15712</v>
      </c>
      <c r="H818" s="90">
        <v>120009</v>
      </c>
      <c r="I818" s="92">
        <v>0</v>
      </c>
      <c r="J818" s="90">
        <v>0</v>
      </c>
      <c r="K818" s="90">
        <v>120009</v>
      </c>
      <c r="L818" s="93" t="s">
        <v>11005</v>
      </c>
      <c r="M818" s="94"/>
      <c r="N818" s="93"/>
      <c r="O818" s="67">
        <f>IF(Table1[[#This Row],[Phân loại]]="Tồn đầu kỳ",Table1[[#This Row],[Tổng giá trị]],0)</f>
        <v>0</v>
      </c>
      <c r="P818" s="93">
        <f>IF(Table1[[#This Row],[Số còn phải thu ĐK]]&lt;&gt;0,0,IF(Table1[[#This Row],[Phân loại]]="Bán hàng",Table1[[#This Row],[Tổng giá trị]],-Table1[[#This Row],[Tổng giá trị]]))</f>
        <v>-120009</v>
      </c>
      <c r="Q818" s="67">
        <f t="shared" si="676"/>
        <v>0</v>
      </c>
      <c r="R818" s="93">
        <f>Table1[[#This Row],[Số còn phải thu ĐK]]+Table1[[#This Row],[Giá Trị HD sau CK]]-Table1[[#This Row],[Số tiền đã thu]]</f>
        <v>-120009</v>
      </c>
      <c r="S818" s="94">
        <f>IF(Table1[[#This Row],[Ngày hóa đơn]]&lt;&gt;"",Table1[[#This Row],[Ngày hóa đơn]],IF(Table1[[#This Row],[Ngày hạch toán]]&lt;&gt;"",Table1[[#This Row],[Ngày hạch toán]],""))</f>
        <v>46191</v>
      </c>
      <c r="T818" s="95"/>
      <c r="U818" s="94">
        <f>IF(Table1[[#This Row],[Ngày tính CN]]="","",S818+T818)</f>
        <v>46191</v>
      </c>
      <c r="V818" s="67">
        <f ca="1">IF(Table1[[#This Row],[Hạn thanh toán]]="","",IF((U818-NOW())&lt;0,0,(U818-NOW())))</f>
        <v>0</v>
      </c>
      <c r="W818" s="67"/>
      <c r="X818" s="67">
        <f t="shared" ca="1" si="677"/>
        <v>37.588942824077094</v>
      </c>
      <c r="Y818" s="96" t="str">
        <f t="shared" ca="1" si="678"/>
        <v>Nợ quá hạn từ 30 ngày đến 60 ngày</v>
      </c>
      <c r="Z818" s="97">
        <f t="shared" si="679"/>
        <v>46191</v>
      </c>
      <c r="AA818" s="97" t="str">
        <f t="shared" si="680"/>
        <v/>
      </c>
      <c r="AB818" s="98"/>
      <c r="AC818" s="96"/>
      <c r="AD818" s="96" t="str">
        <f>VLOOKUP($A818,MA_KH!$A:$V,MA_KH!U$1,0)</f>
        <v>LOTTE</v>
      </c>
      <c r="AE818" s="96" t="str">
        <f>VLOOKUP($A818,MA_KH!$A:$V,MA_KH!V$1,0)</f>
        <v>CÔNG TY CỔ PHẦN TRUNG TÂM THƯƠNG MẠI LOTTE VIỆT NAM</v>
      </c>
      <c r="AF818" s="96" t="str">
        <f>VLOOKUP($A818,MA_KH!$A:$V,MA_KH!H$1,0)</f>
        <v>SG011</v>
      </c>
      <c r="AG818" s="96" t="e">
        <f>VALUE(Table1[[#This Row],[Số hóa đơn]])</f>
        <v>#VALUE!</v>
      </c>
      <c r="AH818" s="94" t="e">
        <f>_xlfn.XLOOKUP(Table1[[#This Row],[Column1]],CTTT_Lotte!R:R,CTTT_Lotte!O:O)</f>
        <v>#VALUE!</v>
      </c>
    </row>
    <row r="819" spans="1:34" ht="25.5" customHeight="1" x14ac:dyDescent="0.2">
      <c r="A819" s="88" t="s">
        <v>10300</v>
      </c>
      <c r="B819" s="88" t="s">
        <v>610</v>
      </c>
      <c r="C819" s="89">
        <v>46191</v>
      </c>
      <c r="D819" s="88" t="s">
        <v>15711</v>
      </c>
      <c r="E819" s="89"/>
      <c r="F819" s="88" t="s">
        <v>284</v>
      </c>
      <c r="G819" s="88" t="s">
        <v>15713</v>
      </c>
      <c r="H819" s="90">
        <v>9601</v>
      </c>
      <c r="I819" s="92">
        <v>0</v>
      </c>
      <c r="J819" s="90">
        <v>0</v>
      </c>
      <c r="K819" s="90">
        <v>9601</v>
      </c>
      <c r="L819" s="93" t="s">
        <v>11005</v>
      </c>
      <c r="M819" s="94"/>
      <c r="N819" s="93"/>
      <c r="O819" s="67">
        <f>IF(Table1[[#This Row],[Phân loại]]="Tồn đầu kỳ",Table1[[#This Row],[Tổng giá trị]],0)</f>
        <v>0</v>
      </c>
      <c r="P819" s="93">
        <f>IF(Table1[[#This Row],[Số còn phải thu ĐK]]&lt;&gt;0,0,IF(Table1[[#This Row],[Phân loại]]="Bán hàng",Table1[[#This Row],[Tổng giá trị]],-Table1[[#This Row],[Tổng giá trị]]))</f>
        <v>-9601</v>
      </c>
      <c r="Q819" s="67">
        <f t="shared" si="676"/>
        <v>0</v>
      </c>
      <c r="R819" s="93">
        <f>Table1[[#This Row],[Số còn phải thu ĐK]]+Table1[[#This Row],[Giá Trị HD sau CK]]-Table1[[#This Row],[Số tiền đã thu]]</f>
        <v>-9601</v>
      </c>
      <c r="S819" s="94">
        <f>IF(Table1[[#This Row],[Ngày hóa đơn]]&lt;&gt;"",Table1[[#This Row],[Ngày hóa đơn]],IF(Table1[[#This Row],[Ngày hạch toán]]&lt;&gt;"",Table1[[#This Row],[Ngày hạch toán]],""))</f>
        <v>46191</v>
      </c>
      <c r="T819" s="95"/>
      <c r="U819" s="94">
        <f>IF(Table1[[#This Row],[Ngày tính CN]]="","",S819+T819)</f>
        <v>46191</v>
      </c>
      <c r="V819" s="67">
        <f ca="1">IF(Table1[[#This Row],[Hạn thanh toán]]="","",IF((U819-NOW())&lt;0,0,(U819-NOW())))</f>
        <v>0</v>
      </c>
      <c r="W819" s="67"/>
      <c r="X819" s="67">
        <f t="shared" ca="1" si="677"/>
        <v>37.588942245369253</v>
      </c>
      <c r="Y819" s="96" t="str">
        <f t="shared" ca="1" si="678"/>
        <v>Nợ quá hạn từ 30 ngày đến 60 ngày</v>
      </c>
      <c r="Z819" s="97">
        <f t="shared" si="679"/>
        <v>46191</v>
      </c>
      <c r="AA819" s="97" t="str">
        <f t="shared" si="680"/>
        <v/>
      </c>
      <c r="AB819" s="98"/>
      <c r="AC819" s="96"/>
      <c r="AD819" s="96" t="str">
        <f>VLOOKUP($A819,MA_KH!$A:$V,MA_KH!U$1,0)</f>
        <v>LOTTE</v>
      </c>
      <c r="AE819" s="96" t="str">
        <f>VLOOKUP($A819,MA_KH!$A:$V,MA_KH!V$1,0)</f>
        <v>CÔNG TY CỔ PHẦN TRUNG TÂM THƯƠNG MẠI LOTTE VIỆT NAM</v>
      </c>
      <c r="AF819" s="96" t="str">
        <f>VLOOKUP($A819,MA_KH!$A:$V,MA_KH!H$1,0)</f>
        <v>SG011</v>
      </c>
      <c r="AG819" s="96" t="e">
        <f>VALUE(Table1[[#This Row],[Số hóa đơn]])</f>
        <v>#VALUE!</v>
      </c>
      <c r="AH819" s="94" t="e">
        <f>_xlfn.XLOOKUP(Table1[[#This Row],[Column1]],CTTT_Lotte!R:R,CTTT_Lotte!O:O)</f>
        <v>#VALUE!</v>
      </c>
    </row>
    <row r="820" spans="1:34" ht="25.5" customHeight="1" x14ac:dyDescent="0.2">
      <c r="A820" s="88" t="s">
        <v>10300</v>
      </c>
      <c r="B820" s="88" t="s">
        <v>610</v>
      </c>
      <c r="C820" s="89">
        <v>46191</v>
      </c>
      <c r="D820" s="88" t="s">
        <v>15714</v>
      </c>
      <c r="E820" s="89"/>
      <c r="F820" s="88" t="s">
        <v>284</v>
      </c>
      <c r="G820" s="88" t="s">
        <v>15715</v>
      </c>
      <c r="H820" s="90">
        <v>200777</v>
      </c>
      <c r="I820" s="92">
        <v>0</v>
      </c>
      <c r="J820" s="90">
        <v>0</v>
      </c>
      <c r="K820" s="90">
        <v>200777</v>
      </c>
      <c r="L820" s="93" t="s">
        <v>11005</v>
      </c>
      <c r="M820" s="94"/>
      <c r="N820" s="93"/>
      <c r="O820" s="67">
        <f>IF(Table1[[#This Row],[Phân loại]]="Tồn đầu kỳ",Table1[[#This Row],[Tổng giá trị]],0)</f>
        <v>0</v>
      </c>
      <c r="P820" s="93">
        <f>IF(Table1[[#This Row],[Số còn phải thu ĐK]]&lt;&gt;0,0,IF(Table1[[#This Row],[Phân loại]]="Bán hàng",Table1[[#This Row],[Tổng giá trị]],-Table1[[#This Row],[Tổng giá trị]]))</f>
        <v>-200777</v>
      </c>
      <c r="Q820" s="67">
        <f t="shared" si="676"/>
        <v>0</v>
      </c>
      <c r="R820" s="93">
        <f>Table1[[#This Row],[Số còn phải thu ĐK]]+Table1[[#This Row],[Giá Trị HD sau CK]]-Table1[[#This Row],[Số tiền đã thu]]</f>
        <v>-200777</v>
      </c>
      <c r="S820" s="94">
        <f>IF(Table1[[#This Row],[Ngày hóa đơn]]&lt;&gt;"",Table1[[#This Row],[Ngày hóa đơn]],IF(Table1[[#This Row],[Ngày hạch toán]]&lt;&gt;"",Table1[[#This Row],[Ngày hạch toán]],""))</f>
        <v>46191</v>
      </c>
      <c r="T820" s="95"/>
      <c r="U820" s="94">
        <f>IF(Table1[[#This Row],[Ngày tính CN]]="","",S820+T820)</f>
        <v>46191</v>
      </c>
      <c r="V820" s="67">
        <f ca="1">IF(Table1[[#This Row],[Hạn thanh toán]]="","",IF((U820-NOW())&lt;0,0,(U820-NOW())))</f>
        <v>0</v>
      </c>
      <c r="W820" s="67"/>
      <c r="X820" s="67">
        <f t="shared" ca="1" si="677"/>
        <v>37.588942245369253</v>
      </c>
      <c r="Y820" s="96" t="str">
        <f t="shared" ca="1" si="678"/>
        <v>Nợ quá hạn từ 30 ngày đến 60 ngày</v>
      </c>
      <c r="Z820" s="97">
        <f t="shared" si="679"/>
        <v>46191</v>
      </c>
      <c r="AA820" s="97" t="str">
        <f t="shared" si="680"/>
        <v/>
      </c>
      <c r="AB820" s="98"/>
      <c r="AC820" s="96"/>
      <c r="AD820" s="96" t="str">
        <f>VLOOKUP($A820,MA_KH!$A:$V,MA_KH!U$1,0)</f>
        <v>LOTTE</v>
      </c>
      <c r="AE820" s="96" t="str">
        <f>VLOOKUP($A820,MA_KH!$A:$V,MA_KH!V$1,0)</f>
        <v>CÔNG TY CỔ PHẦN TRUNG TÂM THƯƠNG MẠI LOTTE VIỆT NAM</v>
      </c>
      <c r="AF820" s="96" t="str">
        <f>VLOOKUP($A820,MA_KH!$A:$V,MA_KH!H$1,0)</f>
        <v>SG011</v>
      </c>
      <c r="AG820" s="96" t="e">
        <f>VALUE(Table1[[#This Row],[Số hóa đơn]])</f>
        <v>#VALUE!</v>
      </c>
      <c r="AH820" s="94" t="e">
        <f>_xlfn.XLOOKUP(Table1[[#This Row],[Column1]],CTTT_Lotte!R:R,CTTT_Lotte!O:O)</f>
        <v>#VALUE!</v>
      </c>
    </row>
    <row r="821" spans="1:34" ht="25.5" customHeight="1" x14ac:dyDescent="0.2">
      <c r="A821" s="88" t="s">
        <v>10300</v>
      </c>
      <c r="B821" s="88" t="s">
        <v>610</v>
      </c>
      <c r="C821" s="89">
        <v>46191</v>
      </c>
      <c r="D821" s="88" t="s">
        <v>15714</v>
      </c>
      <c r="E821" s="89"/>
      <c r="F821" s="88" t="s">
        <v>284</v>
      </c>
      <c r="G821" s="88" t="s">
        <v>15716</v>
      </c>
      <c r="H821" s="90">
        <v>16062</v>
      </c>
      <c r="I821" s="92">
        <v>0</v>
      </c>
      <c r="J821" s="90">
        <v>0</v>
      </c>
      <c r="K821" s="90">
        <v>16062</v>
      </c>
      <c r="L821" s="93" t="s">
        <v>11005</v>
      </c>
      <c r="M821" s="94"/>
      <c r="N821" s="93"/>
      <c r="O821" s="67">
        <f>IF(Table1[[#This Row],[Phân loại]]="Tồn đầu kỳ",Table1[[#This Row],[Tổng giá trị]],0)</f>
        <v>0</v>
      </c>
      <c r="P821" s="93">
        <f>IF(Table1[[#This Row],[Số còn phải thu ĐK]]&lt;&gt;0,0,IF(Table1[[#This Row],[Phân loại]]="Bán hàng",Table1[[#This Row],[Tổng giá trị]],-Table1[[#This Row],[Tổng giá trị]]))</f>
        <v>-16062</v>
      </c>
      <c r="Q821" s="67">
        <f t="shared" si="676"/>
        <v>0</v>
      </c>
      <c r="R821" s="93">
        <f>Table1[[#This Row],[Số còn phải thu ĐK]]+Table1[[#This Row],[Giá Trị HD sau CK]]-Table1[[#This Row],[Số tiền đã thu]]</f>
        <v>-16062</v>
      </c>
      <c r="S821" s="94">
        <f>IF(Table1[[#This Row],[Ngày hóa đơn]]&lt;&gt;"",Table1[[#This Row],[Ngày hóa đơn]],IF(Table1[[#This Row],[Ngày hạch toán]]&lt;&gt;"",Table1[[#This Row],[Ngày hạch toán]],""))</f>
        <v>46191</v>
      </c>
      <c r="T821" s="95"/>
      <c r="U821" s="94">
        <f>IF(Table1[[#This Row],[Ngày tính CN]]="","",S821+T821)</f>
        <v>46191</v>
      </c>
      <c r="V821" s="67">
        <f ca="1">IF(Table1[[#This Row],[Hạn thanh toán]]="","",IF((U821-NOW())&lt;0,0,(U821-NOW())))</f>
        <v>0</v>
      </c>
      <c r="W821" s="67"/>
      <c r="X821" s="67">
        <f t="shared" ca="1" si="677"/>
        <v>37.588942245369253</v>
      </c>
      <c r="Y821" s="96" t="str">
        <f t="shared" ca="1" si="678"/>
        <v>Nợ quá hạn từ 30 ngày đến 60 ngày</v>
      </c>
      <c r="Z821" s="97">
        <f t="shared" si="679"/>
        <v>46191</v>
      </c>
      <c r="AA821" s="97" t="str">
        <f t="shared" si="680"/>
        <v/>
      </c>
      <c r="AB821" s="98"/>
      <c r="AC821" s="96"/>
      <c r="AD821" s="96" t="str">
        <f>VLOOKUP($A821,MA_KH!$A:$V,MA_KH!U$1,0)</f>
        <v>LOTTE</v>
      </c>
      <c r="AE821" s="96" t="str">
        <f>VLOOKUP($A821,MA_KH!$A:$V,MA_KH!V$1,0)</f>
        <v>CÔNG TY CỔ PHẦN TRUNG TÂM THƯƠNG MẠI LOTTE VIỆT NAM</v>
      </c>
      <c r="AF821" s="96" t="str">
        <f>VLOOKUP($A821,MA_KH!$A:$V,MA_KH!H$1,0)</f>
        <v>SG011</v>
      </c>
      <c r="AG821" s="96" t="e">
        <f>VALUE(Table1[[#This Row],[Số hóa đơn]])</f>
        <v>#VALUE!</v>
      </c>
      <c r="AH821" s="94" t="e">
        <f>_xlfn.XLOOKUP(Table1[[#This Row],[Column1]],CTTT_Lotte!R:R,CTTT_Lotte!O:O)</f>
        <v>#VALUE!</v>
      </c>
    </row>
    <row r="822" spans="1:34" ht="25.5" customHeight="1" x14ac:dyDescent="0.2">
      <c r="A822" s="88" t="s">
        <v>10300</v>
      </c>
      <c r="B822" s="88" t="s">
        <v>610</v>
      </c>
      <c r="C822" s="89">
        <v>46191</v>
      </c>
      <c r="D822" s="88" t="s">
        <v>8809</v>
      </c>
      <c r="E822" s="89"/>
      <c r="F822" s="88" t="s">
        <v>284</v>
      </c>
      <c r="G822" s="88" t="s">
        <v>15717</v>
      </c>
      <c r="H822" s="90">
        <v>1675977</v>
      </c>
      <c r="I822" s="92">
        <v>0</v>
      </c>
      <c r="J822" s="90">
        <v>0</v>
      </c>
      <c r="K822" s="90">
        <v>1675977</v>
      </c>
      <c r="L822" s="93" t="s">
        <v>11005</v>
      </c>
      <c r="M822" s="94"/>
      <c r="N822" s="93"/>
      <c r="O822" s="67">
        <f>IF(Table1[[#This Row],[Phân loại]]="Tồn đầu kỳ",Table1[[#This Row],[Tổng giá trị]],0)</f>
        <v>0</v>
      </c>
      <c r="P822" s="93">
        <f>IF(Table1[[#This Row],[Số còn phải thu ĐK]]&lt;&gt;0,0,IF(Table1[[#This Row],[Phân loại]]="Bán hàng",Table1[[#This Row],[Tổng giá trị]],-Table1[[#This Row],[Tổng giá trị]]))</f>
        <v>-1675977</v>
      </c>
      <c r="Q822" s="67">
        <f t="shared" si="676"/>
        <v>0</v>
      </c>
      <c r="R822" s="93">
        <f>Table1[[#This Row],[Số còn phải thu ĐK]]+Table1[[#This Row],[Giá Trị HD sau CK]]-Table1[[#This Row],[Số tiền đã thu]]</f>
        <v>-1675977</v>
      </c>
      <c r="S822" s="94">
        <f>IF(Table1[[#This Row],[Ngày hóa đơn]]&lt;&gt;"",Table1[[#This Row],[Ngày hóa đơn]],IF(Table1[[#This Row],[Ngày hạch toán]]&lt;&gt;"",Table1[[#This Row],[Ngày hạch toán]],""))</f>
        <v>46191</v>
      </c>
      <c r="T822" s="95"/>
      <c r="U822" s="94">
        <f>IF(Table1[[#This Row],[Ngày tính CN]]="","",S822+T822)</f>
        <v>46191</v>
      </c>
      <c r="V822" s="67">
        <f ca="1">IF(Table1[[#This Row],[Hạn thanh toán]]="","",IF((U822-NOW())&lt;0,0,(U822-NOW())))</f>
        <v>0</v>
      </c>
      <c r="W822" s="67"/>
      <c r="X822" s="67">
        <f t="shared" ca="1" si="677"/>
        <v>37.588942245369253</v>
      </c>
      <c r="Y822" s="96" t="str">
        <f t="shared" ca="1" si="678"/>
        <v>Nợ quá hạn từ 30 ngày đến 60 ngày</v>
      </c>
      <c r="Z822" s="97">
        <f t="shared" si="679"/>
        <v>46191</v>
      </c>
      <c r="AA822" s="97" t="str">
        <f t="shared" si="680"/>
        <v/>
      </c>
      <c r="AB822" s="98"/>
      <c r="AC822" s="96"/>
      <c r="AD822" s="96" t="str">
        <f>VLOOKUP($A822,MA_KH!$A:$V,MA_KH!U$1,0)</f>
        <v>LOTTE</v>
      </c>
      <c r="AE822" s="96" t="str">
        <f>VLOOKUP($A822,MA_KH!$A:$V,MA_KH!V$1,0)</f>
        <v>CÔNG TY CỔ PHẦN TRUNG TÂM THƯƠNG MẠI LOTTE VIỆT NAM</v>
      </c>
      <c r="AF822" s="96" t="str">
        <f>VLOOKUP($A822,MA_KH!$A:$V,MA_KH!H$1,0)</f>
        <v>SG011</v>
      </c>
      <c r="AG822" s="96" t="e">
        <f>VALUE(Table1[[#This Row],[Số hóa đơn]])</f>
        <v>#VALUE!</v>
      </c>
      <c r="AH822" s="94" t="e">
        <f>_xlfn.XLOOKUP(Table1[[#This Row],[Column1]],CTTT_Lotte!R:R,CTTT_Lotte!O:O)</f>
        <v>#VALUE!</v>
      </c>
    </row>
    <row r="823" spans="1:34" ht="25.5" customHeight="1" x14ac:dyDescent="0.2">
      <c r="A823" s="88" t="s">
        <v>10300</v>
      </c>
      <c r="B823" s="88" t="s">
        <v>610</v>
      </c>
      <c r="C823" s="89">
        <v>46191</v>
      </c>
      <c r="D823" s="88" t="s">
        <v>8809</v>
      </c>
      <c r="E823" s="89"/>
      <c r="F823" s="88" t="s">
        <v>284</v>
      </c>
      <c r="G823" s="88" t="s">
        <v>15718</v>
      </c>
      <c r="H823" s="90">
        <v>134078</v>
      </c>
      <c r="I823" s="92">
        <v>0</v>
      </c>
      <c r="J823" s="90">
        <v>0</v>
      </c>
      <c r="K823" s="90">
        <v>134078</v>
      </c>
      <c r="L823" s="93" t="s">
        <v>11005</v>
      </c>
      <c r="M823" s="94"/>
      <c r="N823" s="93"/>
      <c r="O823" s="67">
        <f>IF(Table1[[#This Row],[Phân loại]]="Tồn đầu kỳ",Table1[[#This Row],[Tổng giá trị]],0)</f>
        <v>0</v>
      </c>
      <c r="P823" s="93">
        <f>IF(Table1[[#This Row],[Số còn phải thu ĐK]]&lt;&gt;0,0,IF(Table1[[#This Row],[Phân loại]]="Bán hàng",Table1[[#This Row],[Tổng giá trị]],-Table1[[#This Row],[Tổng giá trị]]))</f>
        <v>-134078</v>
      </c>
      <c r="Q823" s="67">
        <f t="shared" si="676"/>
        <v>0</v>
      </c>
      <c r="R823" s="93">
        <f>Table1[[#This Row],[Số còn phải thu ĐK]]+Table1[[#This Row],[Giá Trị HD sau CK]]-Table1[[#This Row],[Số tiền đã thu]]</f>
        <v>-134078</v>
      </c>
      <c r="S823" s="94">
        <f>IF(Table1[[#This Row],[Ngày hóa đơn]]&lt;&gt;"",Table1[[#This Row],[Ngày hóa đơn]],IF(Table1[[#This Row],[Ngày hạch toán]]&lt;&gt;"",Table1[[#This Row],[Ngày hạch toán]],""))</f>
        <v>46191</v>
      </c>
      <c r="T823" s="95"/>
      <c r="U823" s="94">
        <f>IF(Table1[[#This Row],[Ngày tính CN]]="","",S823+T823)</f>
        <v>46191</v>
      </c>
      <c r="V823" s="67">
        <f ca="1">IF(Table1[[#This Row],[Hạn thanh toán]]="","",IF((U823-NOW())&lt;0,0,(U823-NOW())))</f>
        <v>0</v>
      </c>
      <c r="W823" s="67"/>
      <c r="X823" s="67">
        <f t="shared" ca="1" si="677"/>
        <v>37.588942245369253</v>
      </c>
      <c r="Y823" s="96" t="str">
        <f t="shared" ca="1" si="678"/>
        <v>Nợ quá hạn từ 30 ngày đến 60 ngày</v>
      </c>
      <c r="Z823" s="97">
        <f t="shared" si="679"/>
        <v>46191</v>
      </c>
      <c r="AA823" s="97" t="str">
        <f t="shared" si="680"/>
        <v/>
      </c>
      <c r="AB823" s="98"/>
      <c r="AC823" s="96"/>
      <c r="AD823" s="96" t="str">
        <f>VLOOKUP($A823,MA_KH!$A:$V,MA_KH!U$1,0)</f>
        <v>LOTTE</v>
      </c>
      <c r="AE823" s="96" t="str">
        <f>VLOOKUP($A823,MA_KH!$A:$V,MA_KH!V$1,0)</f>
        <v>CÔNG TY CỔ PHẦN TRUNG TÂM THƯƠNG MẠI LOTTE VIỆT NAM</v>
      </c>
      <c r="AF823" s="96" t="str">
        <f>VLOOKUP($A823,MA_KH!$A:$V,MA_KH!H$1,0)</f>
        <v>SG011</v>
      </c>
      <c r="AG823" s="96" t="e">
        <f>VALUE(Table1[[#This Row],[Số hóa đơn]])</f>
        <v>#VALUE!</v>
      </c>
      <c r="AH823" s="94" t="e">
        <f>_xlfn.XLOOKUP(Table1[[#This Row],[Column1]],CTTT_Lotte!R:R,CTTT_Lotte!O:O)</f>
        <v>#VALUE!</v>
      </c>
    </row>
    <row r="824" spans="1:34" ht="25.5" customHeight="1" x14ac:dyDescent="0.2">
      <c r="A824" s="88" t="s">
        <v>10288</v>
      </c>
      <c r="B824" s="88" t="s">
        <v>683</v>
      </c>
      <c r="C824" s="89">
        <v>46193</v>
      </c>
      <c r="D824" s="88" t="s">
        <v>15719</v>
      </c>
      <c r="E824" s="89">
        <v>46192</v>
      </c>
      <c r="F824" s="88" t="s">
        <v>15720</v>
      </c>
      <c r="G824" s="88" t="s">
        <v>15721</v>
      </c>
      <c r="H824" s="90">
        <v>2847525</v>
      </c>
      <c r="I824" s="92">
        <v>0</v>
      </c>
      <c r="J824" s="90">
        <v>227802</v>
      </c>
      <c r="K824" s="90">
        <v>3075327</v>
      </c>
      <c r="L824" s="93" t="s">
        <v>11004</v>
      </c>
      <c r="M824" s="94"/>
      <c r="N824" s="93"/>
      <c r="O824" s="67">
        <f>IF(Table1[[#This Row],[Phân loại]]="Tồn đầu kỳ",Table1[[#This Row],[Tổng giá trị]],0)</f>
        <v>0</v>
      </c>
      <c r="P824" s="93">
        <f>IF(Table1[[#This Row],[Số còn phải thu ĐK]]&lt;&gt;0,0,IF(Table1[[#This Row],[Phân loại]]="Bán hàng",Table1[[#This Row],[Tổng giá trị]],-Table1[[#This Row],[Tổng giá trị]]))</f>
        <v>3075327</v>
      </c>
      <c r="Q824" s="67">
        <f t="shared" ref="Q824:Q825" si="681">IF(M824&lt;&gt;"",IF(O824&lt;&gt;0,O824,P824),0)</f>
        <v>0</v>
      </c>
      <c r="R824" s="93">
        <f>Table1[[#This Row],[Số còn phải thu ĐK]]+Table1[[#This Row],[Giá Trị HD sau CK]]-Table1[[#This Row],[Số tiền đã thu]]</f>
        <v>3075327</v>
      </c>
      <c r="S824" s="94">
        <f>IF(Table1[[#This Row],[Ngày hóa đơn]]&lt;&gt;"",Table1[[#This Row],[Ngày hóa đơn]],IF(Table1[[#This Row],[Ngày hạch toán]]&lt;&gt;"",Table1[[#This Row],[Ngày hạch toán]],""))</f>
        <v>46192</v>
      </c>
      <c r="T824" s="95"/>
      <c r="U824" s="94">
        <f>IF(Table1[[#This Row],[Ngày tính CN]]="","",S824+T824)</f>
        <v>46192</v>
      </c>
      <c r="V824" s="67">
        <f ca="1">IF(Table1[[#This Row],[Hạn thanh toán]]="","",IF((U824-NOW())&lt;0,0,(U824-NOW())))</f>
        <v>0</v>
      </c>
      <c r="W824" s="67"/>
      <c r="X824" s="67">
        <f t="shared" ref="X824:X825" ca="1" si="682">IF(OR(U824="",R824=0),"",IF((U824-NOW())&lt;0,-(U824-NOW()),0))</f>
        <v>36.588942824077094</v>
      </c>
      <c r="Y824" s="96" t="str">
        <f t="shared" ref="Y824:Y825" ca="1" si="683">IF(R824=0,"Đã thanh toán",IF(X824="","",IF(X824&lt;=0,"Chưa đến hạn thanh toán",IF(X824&lt;=30,"Nợ quá hạn 30 ngày",IF(X824&lt;=60,"Nợ quá hạn từ 30 ngày đến 60 ngày",IF(X824&lt;=90,"Nợ quá hạn từ 60 ngày đến 90 ngày",IF(X824&lt;=120,"Nợ quá hạn từ 90 ngày đến 120 ngày","Nợ quá hạn hơn 120 ngày có khả năng mất thanh toán")))))))</f>
        <v>Nợ quá hạn từ 30 ngày đến 60 ngày</v>
      </c>
      <c r="Z824" s="97">
        <f t="shared" ref="Z824:Z825" si="684">IF(S824="","",S824)</f>
        <v>46192</v>
      </c>
      <c r="AA824" s="97" t="str">
        <f t="shared" ref="AA824:AA825" si="685">IF(M824="","",M824)</f>
        <v/>
      </c>
      <c r="AB824" s="98"/>
      <c r="AC824" s="96"/>
      <c r="AD824" s="96" t="str">
        <f>VLOOKUP($A824,MA_KH!$A:$V,MA_KH!U$1,0)</f>
        <v>LOTTE</v>
      </c>
      <c r="AE824" s="96" t="str">
        <f>VLOOKUP($A824,MA_KH!$A:$V,MA_KH!V$1,0)</f>
        <v>CÔNG TY CỔ PHẦN TRUNG TÂM THƯƠNG MẠI LOTTE VIỆT NAM</v>
      </c>
      <c r="AF824" s="96" t="str">
        <f>VLOOKUP($A824,MA_KH!$A:$V,MA_KH!H$1,0)</f>
        <v>SG011</v>
      </c>
      <c r="AG824" s="96">
        <f>VALUE(Table1[[#This Row],[Số hóa đơn]])</f>
        <v>42512</v>
      </c>
      <c r="AH824" s="94" t="e">
        <f>_xlfn.XLOOKUP(Table1[[#This Row],[Column1]],CTTT_Lotte!R:R,CTTT_Lotte!O:O)</f>
        <v>#N/A</v>
      </c>
    </row>
    <row r="825" spans="1:34" ht="25.5" customHeight="1" x14ac:dyDescent="0.2">
      <c r="A825" s="65" t="s">
        <v>10299</v>
      </c>
      <c r="B825" s="65" t="s">
        <v>355</v>
      </c>
      <c r="C825" s="66">
        <v>46193</v>
      </c>
      <c r="D825" s="65" t="s">
        <v>15722</v>
      </c>
      <c r="E825" s="66">
        <v>46192</v>
      </c>
      <c r="F825" s="65" t="s">
        <v>15723</v>
      </c>
      <c r="G825" s="65" t="s">
        <v>15724</v>
      </c>
      <c r="H825" s="91">
        <v>1497965</v>
      </c>
      <c r="I825" s="92">
        <v>0</v>
      </c>
      <c r="J825" s="91">
        <v>119837</v>
      </c>
      <c r="K825" s="91">
        <v>1617802</v>
      </c>
      <c r="L825" s="93" t="s">
        <v>11004</v>
      </c>
      <c r="M825" s="94"/>
      <c r="N825" s="93"/>
      <c r="O825" s="67">
        <f>IF(Table1[[#This Row],[Phân loại]]="Tồn đầu kỳ",Table1[[#This Row],[Tổng giá trị]],0)</f>
        <v>0</v>
      </c>
      <c r="P825" s="93">
        <f>IF(Table1[[#This Row],[Số còn phải thu ĐK]]&lt;&gt;0,0,IF(Table1[[#This Row],[Phân loại]]="Bán hàng",Table1[[#This Row],[Tổng giá trị]],-Table1[[#This Row],[Tổng giá trị]]))</f>
        <v>1617802</v>
      </c>
      <c r="Q825" s="67">
        <f t="shared" si="681"/>
        <v>0</v>
      </c>
      <c r="R825" s="93">
        <f>Table1[[#This Row],[Số còn phải thu ĐK]]+Table1[[#This Row],[Giá Trị HD sau CK]]-Table1[[#This Row],[Số tiền đã thu]]</f>
        <v>1617802</v>
      </c>
      <c r="S825" s="94">
        <f>IF(Table1[[#This Row],[Ngày hóa đơn]]&lt;&gt;"",Table1[[#This Row],[Ngày hóa đơn]],IF(Table1[[#This Row],[Ngày hạch toán]]&lt;&gt;"",Table1[[#This Row],[Ngày hạch toán]],""))</f>
        <v>46192</v>
      </c>
      <c r="T825" s="95"/>
      <c r="U825" s="94">
        <f>IF(Table1[[#This Row],[Ngày tính CN]]="","",S825+T825)</f>
        <v>46192</v>
      </c>
      <c r="V825" s="67">
        <f ca="1">IF(Table1[[#This Row],[Hạn thanh toán]]="","",IF((U825-NOW())&lt;0,0,(U825-NOW())))</f>
        <v>0</v>
      </c>
      <c r="W825" s="67"/>
      <c r="X825" s="67">
        <f t="shared" ca="1" si="682"/>
        <v>36.588942824077094</v>
      </c>
      <c r="Y825" s="96" t="str">
        <f t="shared" ca="1" si="683"/>
        <v>Nợ quá hạn từ 30 ngày đến 60 ngày</v>
      </c>
      <c r="Z825" s="97">
        <f t="shared" si="684"/>
        <v>46192</v>
      </c>
      <c r="AA825" s="97" t="str">
        <f t="shared" si="685"/>
        <v/>
      </c>
      <c r="AB825" s="98"/>
      <c r="AC825" s="96"/>
      <c r="AD825" s="96" t="str">
        <f>VLOOKUP($A825,MA_KH!$A:$V,MA_KH!U$1,0)</f>
        <v>LOTTE</v>
      </c>
      <c r="AE825" s="96" t="str">
        <f>VLOOKUP($A825,MA_KH!$A:$V,MA_KH!V$1,0)</f>
        <v>CÔNG TY CỔ PHẦN TRUNG TÂM THƯƠNG MẠI LOTTE VIỆT NAM</v>
      </c>
      <c r="AF825" s="96" t="str">
        <f>VLOOKUP($A825,MA_KH!$A:$V,MA_KH!H$1,0)</f>
        <v>SG011</v>
      </c>
      <c r="AG825" s="96">
        <f>VALUE(Table1[[#This Row],[Số hóa đơn]])</f>
        <v>42513</v>
      </c>
      <c r="AH825" s="94" t="e">
        <f>_xlfn.XLOOKUP(Table1[[#This Row],[Column1]],CTTT_Lotte!R:R,CTTT_Lotte!O:O)</f>
        <v>#N/A</v>
      </c>
    </row>
    <row r="826" spans="1:34" ht="25.5" customHeight="1" x14ac:dyDescent="0.2">
      <c r="A826" s="88" t="s">
        <v>10293</v>
      </c>
      <c r="B826" s="88" t="s">
        <v>621</v>
      </c>
      <c r="C826" s="89">
        <v>46193</v>
      </c>
      <c r="D826" s="88" t="s">
        <v>15725</v>
      </c>
      <c r="E826" s="89">
        <v>46193</v>
      </c>
      <c r="F826" s="88" t="s">
        <v>15726</v>
      </c>
      <c r="G826" s="88" t="s">
        <v>15727</v>
      </c>
      <c r="H826" s="90">
        <v>9583465</v>
      </c>
      <c r="I826" s="92">
        <v>0</v>
      </c>
      <c r="J826" s="90">
        <v>766677</v>
      </c>
      <c r="K826" s="90">
        <v>10350142</v>
      </c>
      <c r="L826" s="93" t="s">
        <v>11004</v>
      </c>
      <c r="M826" s="94"/>
      <c r="N826" s="93"/>
      <c r="O826" s="67">
        <f>IF(Table1[[#This Row],[Phân loại]]="Tồn đầu kỳ",Table1[[#This Row],[Tổng giá trị]],0)</f>
        <v>0</v>
      </c>
      <c r="P826" s="93">
        <f>IF(Table1[[#This Row],[Số còn phải thu ĐK]]&lt;&gt;0,0,IF(Table1[[#This Row],[Phân loại]]="Bán hàng",Table1[[#This Row],[Tổng giá trị]],-Table1[[#This Row],[Tổng giá trị]]))</f>
        <v>10350142</v>
      </c>
      <c r="Q826" s="67">
        <f t="shared" ref="Q826:Q827" si="686">IF(M826&lt;&gt;"",IF(O826&lt;&gt;0,O826,P826),0)</f>
        <v>0</v>
      </c>
      <c r="R826" s="93">
        <f>Table1[[#This Row],[Số còn phải thu ĐK]]+Table1[[#This Row],[Giá Trị HD sau CK]]-Table1[[#This Row],[Số tiền đã thu]]</f>
        <v>10350142</v>
      </c>
      <c r="S826" s="94">
        <f>IF(Table1[[#This Row],[Ngày hóa đơn]]&lt;&gt;"",Table1[[#This Row],[Ngày hóa đơn]],IF(Table1[[#This Row],[Ngày hạch toán]]&lt;&gt;"",Table1[[#This Row],[Ngày hạch toán]],""))</f>
        <v>46193</v>
      </c>
      <c r="T826" s="95"/>
      <c r="U826" s="94">
        <f>IF(Table1[[#This Row],[Ngày tính CN]]="","",S826+T826)</f>
        <v>46193</v>
      </c>
      <c r="V826" s="67">
        <f ca="1">IF(Table1[[#This Row],[Hạn thanh toán]]="","",IF((U826-NOW())&lt;0,0,(U826-NOW())))</f>
        <v>0</v>
      </c>
      <c r="W826" s="67"/>
      <c r="X826" s="67">
        <f t="shared" ref="X826:X827" ca="1" si="687">IF(OR(U826="",R826=0),"",IF((U826-NOW())&lt;0,-(U826-NOW()),0))</f>
        <v>35.588942824077094</v>
      </c>
      <c r="Y826" s="96" t="str">
        <f t="shared" ref="Y826:Y827" ca="1" si="688">IF(R826=0,"Đã thanh toán",IF(X826="","",IF(X826&lt;=0,"Chưa đến hạn thanh toán",IF(X826&lt;=30,"Nợ quá hạn 30 ngày",IF(X826&lt;=60,"Nợ quá hạn từ 30 ngày đến 60 ngày",IF(X826&lt;=90,"Nợ quá hạn từ 60 ngày đến 90 ngày",IF(X826&lt;=120,"Nợ quá hạn từ 90 ngày đến 120 ngày","Nợ quá hạn hơn 120 ngày có khả năng mất thanh toán")))))))</f>
        <v>Nợ quá hạn từ 30 ngày đến 60 ngày</v>
      </c>
      <c r="Z826" s="97">
        <f t="shared" ref="Z826:Z827" si="689">IF(S826="","",S826)</f>
        <v>46193</v>
      </c>
      <c r="AA826" s="97" t="str">
        <f t="shared" ref="AA826:AA827" si="690">IF(M826="","",M826)</f>
        <v/>
      </c>
      <c r="AB826" s="98"/>
      <c r="AC826" s="96"/>
      <c r="AD826" s="96" t="str">
        <f>VLOOKUP($A826,MA_KH!$A:$V,MA_KH!U$1,0)</f>
        <v>LOTTE</v>
      </c>
      <c r="AE826" s="96" t="str">
        <f>VLOOKUP($A826,MA_KH!$A:$V,MA_KH!V$1,0)</f>
        <v>CÔNG TY CỔ PHẦN TRUNG TÂM THƯƠNG MẠI LOTTE VIỆT NAM</v>
      </c>
      <c r="AF826" s="96" t="str">
        <f>VLOOKUP($A826,MA_KH!$A:$V,MA_KH!H$1,0)</f>
        <v>SG009</v>
      </c>
      <c r="AG826" s="96">
        <f>VALUE(Table1[[#This Row],[Số hóa đơn]])</f>
        <v>42521</v>
      </c>
      <c r="AH826" s="94" t="e">
        <f>_xlfn.XLOOKUP(Table1[[#This Row],[Column1]],CTTT_Lotte!R:R,CTTT_Lotte!O:O)</f>
        <v>#N/A</v>
      </c>
    </row>
    <row r="827" spans="1:34" ht="25.5" customHeight="1" x14ac:dyDescent="0.2">
      <c r="A827" s="65" t="s">
        <v>10291</v>
      </c>
      <c r="B827" s="65" t="s">
        <v>511</v>
      </c>
      <c r="C827" s="66">
        <v>46193</v>
      </c>
      <c r="D827" s="65" t="s">
        <v>15728</v>
      </c>
      <c r="E827" s="66">
        <v>46193</v>
      </c>
      <c r="F827" s="65" t="s">
        <v>15729</v>
      </c>
      <c r="G827" s="65" t="s">
        <v>15730</v>
      </c>
      <c r="H827" s="91">
        <v>11150840</v>
      </c>
      <c r="I827" s="92">
        <v>0</v>
      </c>
      <c r="J827" s="91">
        <v>892067</v>
      </c>
      <c r="K827" s="91">
        <v>12042907</v>
      </c>
      <c r="L827" s="93" t="s">
        <v>11004</v>
      </c>
      <c r="M827" s="94"/>
      <c r="N827" s="93"/>
      <c r="O827" s="67">
        <f>IF(Table1[[#This Row],[Phân loại]]="Tồn đầu kỳ",Table1[[#This Row],[Tổng giá trị]],0)</f>
        <v>0</v>
      </c>
      <c r="P827" s="93">
        <f>IF(Table1[[#This Row],[Số còn phải thu ĐK]]&lt;&gt;0,0,IF(Table1[[#This Row],[Phân loại]]="Bán hàng",Table1[[#This Row],[Tổng giá trị]],-Table1[[#This Row],[Tổng giá trị]]))</f>
        <v>12042907</v>
      </c>
      <c r="Q827" s="67">
        <f t="shared" si="686"/>
        <v>0</v>
      </c>
      <c r="R827" s="93">
        <f>Table1[[#This Row],[Số còn phải thu ĐK]]+Table1[[#This Row],[Giá Trị HD sau CK]]-Table1[[#This Row],[Số tiền đã thu]]</f>
        <v>12042907</v>
      </c>
      <c r="S827" s="94">
        <f>IF(Table1[[#This Row],[Ngày hóa đơn]]&lt;&gt;"",Table1[[#This Row],[Ngày hóa đơn]],IF(Table1[[#This Row],[Ngày hạch toán]]&lt;&gt;"",Table1[[#This Row],[Ngày hạch toán]],""))</f>
        <v>46193</v>
      </c>
      <c r="T827" s="95"/>
      <c r="U827" s="94">
        <f>IF(Table1[[#This Row],[Ngày tính CN]]="","",S827+T827)</f>
        <v>46193</v>
      </c>
      <c r="V827" s="67">
        <f ca="1">IF(Table1[[#This Row],[Hạn thanh toán]]="","",IF((U827-NOW())&lt;0,0,(U827-NOW())))</f>
        <v>0</v>
      </c>
      <c r="W827" s="67"/>
      <c r="X827" s="67">
        <f t="shared" ca="1" si="687"/>
        <v>35.588942824077094</v>
      </c>
      <c r="Y827" s="96" t="str">
        <f t="shared" ca="1" si="688"/>
        <v>Nợ quá hạn từ 30 ngày đến 60 ngày</v>
      </c>
      <c r="Z827" s="97">
        <f t="shared" si="689"/>
        <v>46193</v>
      </c>
      <c r="AA827" s="97" t="str">
        <f t="shared" si="690"/>
        <v/>
      </c>
      <c r="AB827" s="98"/>
      <c r="AC827" s="96"/>
      <c r="AD827" s="96" t="str">
        <f>VLOOKUP($A827,MA_KH!$A:$V,MA_KH!U$1,0)</f>
        <v>LOTTE</v>
      </c>
      <c r="AE827" s="96" t="str">
        <f>VLOOKUP($A827,MA_KH!$A:$V,MA_KH!V$1,0)</f>
        <v>CÔNG TY CỔ PHẦN TRUNG TÂM THƯƠNG MẠI LOTTE VIỆT NAM</v>
      </c>
      <c r="AF827" s="96" t="str">
        <f>VLOOKUP($A827,MA_KH!$A:$V,MA_KH!H$1,0)</f>
        <v>SG023</v>
      </c>
      <c r="AG827" s="96">
        <f>VALUE(Table1[[#This Row],[Số hóa đơn]])</f>
        <v>42526</v>
      </c>
      <c r="AH827" s="94" t="e">
        <f>_xlfn.XLOOKUP(Table1[[#This Row],[Column1]],CTTT_Lotte!R:R,CTTT_Lotte!O:O)</f>
        <v>#N/A</v>
      </c>
    </row>
    <row r="828" spans="1:34" ht="25.5" customHeight="1" x14ac:dyDescent="0.2">
      <c r="A828" s="88" t="s">
        <v>10295</v>
      </c>
      <c r="B828" s="88" t="s">
        <v>560</v>
      </c>
      <c r="C828" s="89">
        <v>46195</v>
      </c>
      <c r="D828" s="88" t="s">
        <v>15731</v>
      </c>
      <c r="E828" s="89">
        <v>46195</v>
      </c>
      <c r="F828" s="88" t="s">
        <v>15732</v>
      </c>
      <c r="G828" s="88" t="s">
        <v>15733</v>
      </c>
      <c r="H828" s="90">
        <v>2589275</v>
      </c>
      <c r="I828" s="92">
        <v>0</v>
      </c>
      <c r="J828" s="90">
        <v>207142</v>
      </c>
      <c r="K828" s="90">
        <v>2796417</v>
      </c>
      <c r="L828" s="93" t="s">
        <v>11004</v>
      </c>
      <c r="M828" s="94"/>
      <c r="N828" s="93"/>
      <c r="O828" s="67">
        <f>IF(Table1[[#This Row],[Phân loại]]="Tồn đầu kỳ",Table1[[#This Row],[Tổng giá trị]],0)</f>
        <v>0</v>
      </c>
      <c r="P828" s="93">
        <f>IF(Table1[[#This Row],[Số còn phải thu ĐK]]&lt;&gt;0,0,IF(Table1[[#This Row],[Phân loại]]="Bán hàng",Table1[[#This Row],[Tổng giá trị]],-Table1[[#This Row],[Tổng giá trị]]))</f>
        <v>2796417</v>
      </c>
      <c r="Q828" s="67">
        <f t="shared" ref="Q828" si="691">IF(M828&lt;&gt;"",IF(O828&lt;&gt;0,O828,P828),0)</f>
        <v>0</v>
      </c>
      <c r="R828" s="93">
        <f>Table1[[#This Row],[Số còn phải thu ĐK]]+Table1[[#This Row],[Giá Trị HD sau CK]]-Table1[[#This Row],[Số tiền đã thu]]</f>
        <v>2796417</v>
      </c>
      <c r="S828" s="94">
        <f>IF(Table1[[#This Row],[Ngày hóa đơn]]&lt;&gt;"",Table1[[#This Row],[Ngày hóa đơn]],IF(Table1[[#This Row],[Ngày hạch toán]]&lt;&gt;"",Table1[[#This Row],[Ngày hạch toán]],""))</f>
        <v>46195</v>
      </c>
      <c r="T828" s="95"/>
      <c r="U828" s="94">
        <f>IF(Table1[[#This Row],[Ngày tính CN]]="","",S828+T828)</f>
        <v>46195</v>
      </c>
      <c r="V828" s="67">
        <f ca="1">IF(Table1[[#This Row],[Hạn thanh toán]]="","",IF((U828-NOW())&lt;0,0,(U828-NOW())))</f>
        <v>0</v>
      </c>
      <c r="W828" s="67"/>
      <c r="X828" s="67">
        <f t="shared" ref="X828" ca="1" si="692">IF(OR(U828="",R828=0),"",IF((U828-NOW())&lt;0,-(U828-NOW()),0))</f>
        <v>33.588942824077094</v>
      </c>
      <c r="Y828" s="96" t="str">
        <f t="shared" ref="Y828" ca="1" si="693">IF(R828=0,"Đã thanh toán",IF(X828="","",IF(X828&lt;=0,"Chưa đến hạn thanh toán",IF(X828&lt;=30,"Nợ quá hạn 30 ngày",IF(X828&lt;=60,"Nợ quá hạn từ 30 ngày đến 60 ngày",IF(X828&lt;=90,"Nợ quá hạn từ 60 ngày đến 90 ngày",IF(X828&lt;=120,"Nợ quá hạn từ 90 ngày đến 120 ngày","Nợ quá hạn hơn 120 ngày có khả năng mất thanh toán")))))))</f>
        <v>Nợ quá hạn từ 30 ngày đến 60 ngày</v>
      </c>
      <c r="Z828" s="97">
        <f t="shared" ref="Z828" si="694">IF(S828="","",S828)</f>
        <v>46195</v>
      </c>
      <c r="AA828" s="97" t="str">
        <f t="shared" ref="AA828" si="695">IF(M828="","",M828)</f>
        <v/>
      </c>
      <c r="AB828" s="98"/>
      <c r="AC828" s="96"/>
      <c r="AD828" s="96" t="str">
        <f>VLOOKUP($A828,MA_KH!$A:$V,MA_KH!U$1,0)</f>
        <v>LOTTE</v>
      </c>
      <c r="AE828" s="96" t="str">
        <f>VLOOKUP($A828,MA_KH!$A:$V,MA_KH!V$1,0)</f>
        <v>CÔNG TY CỔ PHẦN TRUNG TÂM THƯƠNG MẠI LOTTE VIỆT NAM</v>
      </c>
      <c r="AF828" s="96" t="str">
        <f>VLOOKUP($A828,MA_KH!$A:$V,MA_KH!H$1,0)</f>
        <v>HN008</v>
      </c>
      <c r="AG828" s="96">
        <f>VALUE(Table1[[#This Row],[Số hóa đơn]])</f>
        <v>42598</v>
      </c>
      <c r="AH828" s="94" t="e">
        <f>_xlfn.XLOOKUP(Table1[[#This Row],[Column1]],CTTT_Lotte!R:R,CTTT_Lotte!O:O)</f>
        <v>#N/A</v>
      </c>
    </row>
    <row r="829" spans="1:34" ht="25.5" customHeight="1" x14ac:dyDescent="0.2">
      <c r="A829" s="65" t="s">
        <v>10293</v>
      </c>
      <c r="B829" s="65" t="s">
        <v>621</v>
      </c>
      <c r="C829" s="66">
        <v>46195</v>
      </c>
      <c r="D829" s="65" t="s">
        <v>15734</v>
      </c>
      <c r="E829" s="66">
        <v>46195</v>
      </c>
      <c r="F829" s="65" t="s">
        <v>11673</v>
      </c>
      <c r="G829" s="65" t="s">
        <v>15735</v>
      </c>
      <c r="H829" s="91">
        <v>1674120</v>
      </c>
      <c r="I829" s="92">
        <v>0</v>
      </c>
      <c r="J829" s="91">
        <v>133928</v>
      </c>
      <c r="K829" s="91">
        <v>1808048</v>
      </c>
      <c r="L829" s="93" t="s">
        <v>11005</v>
      </c>
      <c r="M829" s="94"/>
      <c r="N829" s="93"/>
      <c r="O829" s="67">
        <f>IF(Table1[[#This Row],[Phân loại]]="Tồn đầu kỳ",Table1[[#This Row],[Tổng giá trị]],0)</f>
        <v>0</v>
      </c>
      <c r="P829" s="93">
        <f>IF(Table1[[#This Row],[Số còn phải thu ĐK]]&lt;&gt;0,0,IF(Table1[[#This Row],[Phân loại]]="Bán hàng",Table1[[#This Row],[Tổng giá trị]],-Table1[[#This Row],[Tổng giá trị]]))</f>
        <v>-1808048</v>
      </c>
      <c r="Q829" s="67">
        <f>IF(M829&lt;&gt;"",IF(O829&lt;&gt;0,O829,P829),0)</f>
        <v>0</v>
      </c>
      <c r="R829" s="93">
        <f>Table1[[#This Row],[Số còn phải thu ĐK]]+Table1[[#This Row],[Giá Trị HD sau CK]]-Table1[[#This Row],[Số tiền đã thu]]</f>
        <v>-1808048</v>
      </c>
      <c r="S829" s="94">
        <f>IF(Table1[[#This Row],[Ngày hóa đơn]]&lt;&gt;"",Table1[[#This Row],[Ngày hóa đơn]],IF(Table1[[#This Row],[Ngày hạch toán]]&lt;&gt;"",Table1[[#This Row],[Ngày hạch toán]],""))</f>
        <v>46195</v>
      </c>
      <c r="T829" s="95"/>
      <c r="U829" s="94">
        <f>IF(Table1[[#This Row],[Ngày tính CN]]="","",S829+T829)</f>
        <v>46195</v>
      </c>
      <c r="V829" s="67">
        <f ca="1">IF(Table1[[#This Row],[Hạn thanh toán]]="","",IF((U829-NOW())&lt;0,0,(U829-NOW())))</f>
        <v>0</v>
      </c>
      <c r="W829" s="67"/>
      <c r="X829" s="67">
        <f ca="1">IF(OR(U829="",R829=0),"",IF((U829-NOW())&lt;0,-(U829-NOW()),0))</f>
        <v>33.588942939815752</v>
      </c>
      <c r="Y829" s="96" t="str">
        <f ca="1">IF(R829=0,"Đã thanh toán",IF(X829="","",IF(X829&lt;=0,"Chưa đến hạn thanh toán",IF(X829&lt;=30,"Nợ quá hạn 30 ngày",IF(X829&lt;=60,"Nợ quá hạn từ 30 ngày đến 60 ngày",IF(X829&lt;=90,"Nợ quá hạn từ 60 ngày đến 90 ngày",IF(X829&lt;=120,"Nợ quá hạn từ 90 ngày đến 120 ngày","Nợ quá hạn hơn 120 ngày có khả năng mất thanh toán")))))))</f>
        <v>Nợ quá hạn từ 30 ngày đến 60 ngày</v>
      </c>
      <c r="Z829" s="97">
        <f>IF(S829="","",S829)</f>
        <v>46195</v>
      </c>
      <c r="AA829" s="97" t="str">
        <f>IF(M829="","",M829)</f>
        <v/>
      </c>
      <c r="AB829" s="98"/>
      <c r="AC829" s="96"/>
      <c r="AD829" s="96" t="str">
        <f>VLOOKUP($A829,MA_KH!$A:$V,MA_KH!U$1,0)</f>
        <v>LOTTE</v>
      </c>
      <c r="AE829" s="96" t="str">
        <f>VLOOKUP($A829,MA_KH!$A:$V,MA_KH!V$1,0)</f>
        <v>CÔNG TY CỔ PHẦN TRUNG TÂM THƯƠNG MẠI LOTTE VIỆT NAM</v>
      </c>
      <c r="AF829" s="96" t="str">
        <f>VLOOKUP($A829,MA_KH!$A:$V,MA_KH!H$1,0)</f>
        <v>SG009</v>
      </c>
      <c r="AG829" s="96">
        <f>VALUE(Table1[[#This Row],[Số hóa đơn]])</f>
        <v>3559</v>
      </c>
      <c r="AH829" s="94" t="e">
        <f>_xlfn.XLOOKUP(Table1[[#This Row],[Column1]],CTTT_Lotte!R:R,CTTT_Lotte!O:O)</f>
        <v>#N/A</v>
      </c>
    </row>
    <row r="830" spans="1:34" ht="25.5" customHeight="1" x14ac:dyDescent="0.2">
      <c r="A830" s="88" t="s">
        <v>10301</v>
      </c>
      <c r="B830" s="88" t="s">
        <v>463</v>
      </c>
      <c r="C830" s="89">
        <v>46196</v>
      </c>
      <c r="D830" s="88" t="s">
        <v>15736</v>
      </c>
      <c r="E830" s="89">
        <v>46196</v>
      </c>
      <c r="F830" s="88" t="s">
        <v>15737</v>
      </c>
      <c r="G830" s="88" t="s">
        <v>15738</v>
      </c>
      <c r="H830" s="90">
        <v>3731575</v>
      </c>
      <c r="I830" s="92">
        <v>0</v>
      </c>
      <c r="J830" s="90">
        <v>298526</v>
      </c>
      <c r="K830" s="90">
        <v>4030101</v>
      </c>
      <c r="L830" s="93" t="s">
        <v>11004</v>
      </c>
      <c r="M830" s="94"/>
      <c r="N830" s="93"/>
      <c r="O830" s="67">
        <f>IF(Table1[[#This Row],[Phân loại]]="Tồn đầu kỳ",Table1[[#This Row],[Tổng giá trị]],0)</f>
        <v>0</v>
      </c>
      <c r="P830" s="93">
        <f>IF(Table1[[#This Row],[Số còn phải thu ĐK]]&lt;&gt;0,0,IF(Table1[[#This Row],[Phân loại]]="Bán hàng",Table1[[#This Row],[Tổng giá trị]],-Table1[[#This Row],[Tổng giá trị]]))</f>
        <v>4030101</v>
      </c>
      <c r="Q830" s="67">
        <f t="shared" ref="Q830:Q833" si="696">IF(M830&lt;&gt;"",IF(O830&lt;&gt;0,O830,P830),0)</f>
        <v>0</v>
      </c>
      <c r="R830" s="93">
        <f>Table1[[#This Row],[Số còn phải thu ĐK]]+Table1[[#This Row],[Giá Trị HD sau CK]]-Table1[[#This Row],[Số tiền đã thu]]</f>
        <v>4030101</v>
      </c>
      <c r="S830" s="94">
        <f>IF(Table1[[#This Row],[Ngày hóa đơn]]&lt;&gt;"",Table1[[#This Row],[Ngày hóa đơn]],IF(Table1[[#This Row],[Ngày hạch toán]]&lt;&gt;"",Table1[[#This Row],[Ngày hạch toán]],""))</f>
        <v>46196</v>
      </c>
      <c r="T830" s="95"/>
      <c r="U830" s="94">
        <f>IF(Table1[[#This Row],[Ngày tính CN]]="","",S830+T830)</f>
        <v>46196</v>
      </c>
      <c r="V830" s="67">
        <f ca="1">IF(Table1[[#This Row],[Hạn thanh toán]]="","",IF((U830-NOW())&lt;0,0,(U830-NOW())))</f>
        <v>0</v>
      </c>
      <c r="W830" s="67"/>
      <c r="X830" s="67">
        <f t="shared" ref="X830:X833" ca="1" si="697">IF(OR(U830="",R830=0),"",IF((U830-NOW())&lt;0,-(U830-NOW()),0))</f>
        <v>32.588942824077094</v>
      </c>
      <c r="Y830" s="96" t="str">
        <f t="shared" ref="Y830:Y833" ca="1" si="698">IF(R830=0,"Đã thanh toán",IF(X830="","",IF(X830&lt;=0,"Chưa đến hạn thanh toán",IF(X830&lt;=30,"Nợ quá hạn 30 ngày",IF(X830&lt;=60,"Nợ quá hạn từ 30 ngày đến 60 ngày",IF(X830&lt;=90,"Nợ quá hạn từ 60 ngày đến 90 ngày",IF(X830&lt;=120,"Nợ quá hạn từ 90 ngày đến 120 ngày","Nợ quá hạn hơn 120 ngày có khả năng mất thanh toán")))))))</f>
        <v>Nợ quá hạn từ 30 ngày đến 60 ngày</v>
      </c>
      <c r="Z830" s="97">
        <f t="shared" ref="Z830:Z833" si="699">IF(S830="","",S830)</f>
        <v>46196</v>
      </c>
      <c r="AA830" s="97" t="str">
        <f t="shared" ref="AA830:AA833" si="700">IF(M830="","",M830)</f>
        <v/>
      </c>
      <c r="AB830" s="98"/>
      <c r="AC830" s="96"/>
      <c r="AD830" s="96" t="str">
        <f>VLOOKUP($A830,MA_KH!$A:$V,MA_KH!U$1,0)</f>
        <v>LOTTE</v>
      </c>
      <c r="AE830" s="96" t="str">
        <f>VLOOKUP($A830,MA_KH!$A:$V,MA_KH!V$1,0)</f>
        <v>CÔNG TY CỔ PHẦN TRUNG TÂM THƯƠNG MẠI LOTTE VIỆT NAM</v>
      </c>
      <c r="AF830" s="96" t="str">
        <f>VLOOKUP($A830,MA_KH!$A:$V,MA_KH!H$1,0)</f>
        <v>SG002</v>
      </c>
      <c r="AG830" s="96">
        <f>VALUE(Table1[[#This Row],[Số hóa đơn]])</f>
        <v>42631</v>
      </c>
      <c r="AH830" s="94" t="e">
        <f>_xlfn.XLOOKUP(Table1[[#This Row],[Column1]],CTTT_Lotte!R:R,CTTT_Lotte!O:O)</f>
        <v>#N/A</v>
      </c>
    </row>
    <row r="831" spans="1:34" ht="25.5" customHeight="1" x14ac:dyDescent="0.2">
      <c r="A831" s="88" t="s">
        <v>10300</v>
      </c>
      <c r="B831" s="88" t="s">
        <v>610</v>
      </c>
      <c r="C831" s="89">
        <v>46196</v>
      </c>
      <c r="D831" s="88" t="s">
        <v>15739</v>
      </c>
      <c r="E831" s="89">
        <v>46196</v>
      </c>
      <c r="F831" s="88" t="s">
        <v>15740</v>
      </c>
      <c r="G831" s="88" t="s">
        <v>15741</v>
      </c>
      <c r="H831" s="90">
        <v>7925980</v>
      </c>
      <c r="I831" s="92">
        <v>0</v>
      </c>
      <c r="J831" s="90">
        <v>634078</v>
      </c>
      <c r="K831" s="90">
        <v>8560058</v>
      </c>
      <c r="L831" s="93" t="s">
        <v>11004</v>
      </c>
      <c r="M831" s="94"/>
      <c r="N831" s="93"/>
      <c r="O831" s="67">
        <f>IF(Table1[[#This Row],[Phân loại]]="Tồn đầu kỳ",Table1[[#This Row],[Tổng giá trị]],0)</f>
        <v>0</v>
      </c>
      <c r="P831" s="93">
        <f>IF(Table1[[#This Row],[Số còn phải thu ĐK]]&lt;&gt;0,0,IF(Table1[[#This Row],[Phân loại]]="Bán hàng",Table1[[#This Row],[Tổng giá trị]],-Table1[[#This Row],[Tổng giá trị]]))</f>
        <v>8560058</v>
      </c>
      <c r="Q831" s="67">
        <f t="shared" si="696"/>
        <v>0</v>
      </c>
      <c r="R831" s="93">
        <f>Table1[[#This Row],[Số còn phải thu ĐK]]+Table1[[#This Row],[Giá Trị HD sau CK]]-Table1[[#This Row],[Số tiền đã thu]]</f>
        <v>8560058</v>
      </c>
      <c r="S831" s="94">
        <f>IF(Table1[[#This Row],[Ngày hóa đơn]]&lt;&gt;"",Table1[[#This Row],[Ngày hóa đơn]],IF(Table1[[#This Row],[Ngày hạch toán]]&lt;&gt;"",Table1[[#This Row],[Ngày hạch toán]],""))</f>
        <v>46196</v>
      </c>
      <c r="T831" s="95"/>
      <c r="U831" s="94">
        <f>IF(Table1[[#This Row],[Ngày tính CN]]="","",S831+T831)</f>
        <v>46196</v>
      </c>
      <c r="V831" s="67">
        <f ca="1">IF(Table1[[#This Row],[Hạn thanh toán]]="","",IF((U831-NOW())&lt;0,0,(U831-NOW())))</f>
        <v>0</v>
      </c>
      <c r="W831" s="67"/>
      <c r="X831" s="67">
        <f t="shared" ca="1" si="697"/>
        <v>32.588942824077094</v>
      </c>
      <c r="Y831" s="96" t="str">
        <f t="shared" ca="1" si="698"/>
        <v>Nợ quá hạn từ 30 ngày đến 60 ngày</v>
      </c>
      <c r="Z831" s="97">
        <f t="shared" si="699"/>
        <v>46196</v>
      </c>
      <c r="AA831" s="97" t="str">
        <f t="shared" si="700"/>
        <v/>
      </c>
      <c r="AB831" s="98"/>
      <c r="AC831" s="96"/>
      <c r="AD831" s="96" t="str">
        <f>VLOOKUP($A831,MA_KH!$A:$V,MA_KH!U$1,0)</f>
        <v>LOTTE</v>
      </c>
      <c r="AE831" s="96" t="str">
        <f>VLOOKUP($A831,MA_KH!$A:$V,MA_KH!V$1,0)</f>
        <v>CÔNG TY CỔ PHẦN TRUNG TÂM THƯƠNG MẠI LOTTE VIỆT NAM</v>
      </c>
      <c r="AF831" s="96" t="str">
        <f>VLOOKUP($A831,MA_KH!$A:$V,MA_KH!H$1,0)</f>
        <v>SG011</v>
      </c>
      <c r="AG831" s="96">
        <f>VALUE(Table1[[#This Row],[Số hóa đơn]])</f>
        <v>42632</v>
      </c>
      <c r="AH831" s="94" t="e">
        <f>_xlfn.XLOOKUP(Table1[[#This Row],[Column1]],CTTT_Lotte!R:R,CTTT_Lotte!O:O)</f>
        <v>#N/A</v>
      </c>
    </row>
    <row r="832" spans="1:34" ht="25.5" customHeight="1" x14ac:dyDescent="0.2">
      <c r="A832" s="88" t="s">
        <v>10289</v>
      </c>
      <c r="B832" s="88" t="s">
        <v>752</v>
      </c>
      <c r="C832" s="89">
        <v>46196</v>
      </c>
      <c r="D832" s="88" t="s">
        <v>15742</v>
      </c>
      <c r="E832" s="89">
        <v>46196</v>
      </c>
      <c r="F832" s="88" t="s">
        <v>15743</v>
      </c>
      <c r="G832" s="88" t="s">
        <v>15744</v>
      </c>
      <c r="H832" s="90">
        <v>1503555</v>
      </c>
      <c r="I832" s="92">
        <v>0</v>
      </c>
      <c r="J832" s="90">
        <v>120284</v>
      </c>
      <c r="K832" s="90">
        <v>1623839</v>
      </c>
      <c r="L832" s="93" t="s">
        <v>11004</v>
      </c>
      <c r="M832" s="94"/>
      <c r="N832" s="93"/>
      <c r="O832" s="67">
        <f>IF(Table1[[#This Row],[Phân loại]]="Tồn đầu kỳ",Table1[[#This Row],[Tổng giá trị]],0)</f>
        <v>0</v>
      </c>
      <c r="P832" s="93">
        <f>IF(Table1[[#This Row],[Số còn phải thu ĐK]]&lt;&gt;0,0,IF(Table1[[#This Row],[Phân loại]]="Bán hàng",Table1[[#This Row],[Tổng giá trị]],-Table1[[#This Row],[Tổng giá trị]]))</f>
        <v>1623839</v>
      </c>
      <c r="Q832" s="67">
        <f t="shared" si="696"/>
        <v>0</v>
      </c>
      <c r="R832" s="93">
        <f>Table1[[#This Row],[Số còn phải thu ĐK]]+Table1[[#This Row],[Giá Trị HD sau CK]]-Table1[[#This Row],[Số tiền đã thu]]</f>
        <v>1623839</v>
      </c>
      <c r="S832" s="94">
        <f>IF(Table1[[#This Row],[Ngày hóa đơn]]&lt;&gt;"",Table1[[#This Row],[Ngày hóa đơn]],IF(Table1[[#This Row],[Ngày hạch toán]]&lt;&gt;"",Table1[[#This Row],[Ngày hạch toán]],""))</f>
        <v>46196</v>
      </c>
      <c r="T832" s="95"/>
      <c r="U832" s="94">
        <f>IF(Table1[[#This Row],[Ngày tính CN]]="","",S832+T832)</f>
        <v>46196</v>
      </c>
      <c r="V832" s="67">
        <f ca="1">IF(Table1[[#This Row],[Hạn thanh toán]]="","",IF((U832-NOW())&lt;0,0,(U832-NOW())))</f>
        <v>0</v>
      </c>
      <c r="W832" s="67"/>
      <c r="X832" s="67">
        <f t="shared" ca="1" si="697"/>
        <v>32.588942824077094</v>
      </c>
      <c r="Y832" s="96" t="str">
        <f t="shared" ca="1" si="698"/>
        <v>Nợ quá hạn từ 30 ngày đến 60 ngày</v>
      </c>
      <c r="Z832" s="97">
        <f t="shared" si="699"/>
        <v>46196</v>
      </c>
      <c r="AA832" s="97" t="str">
        <f t="shared" si="700"/>
        <v/>
      </c>
      <c r="AB832" s="98"/>
      <c r="AC832" s="96"/>
      <c r="AD832" s="96" t="str">
        <f>VLOOKUP($A832,MA_KH!$A:$V,MA_KH!U$1,0)</f>
        <v>LOTTE</v>
      </c>
      <c r="AE832" s="96" t="str">
        <f>VLOOKUP($A832,MA_KH!$A:$V,MA_KH!V$1,0)</f>
        <v>CÔNG TY CỔ PHẦN TRUNG TÂM THƯƠNG MẠI LOTTE VIỆT NAM</v>
      </c>
      <c r="AF832" s="96" t="str">
        <f>VLOOKUP($A832,MA_KH!$A:$V,MA_KH!H$1,0)</f>
        <v>SG011</v>
      </c>
      <c r="AG832" s="96">
        <f>VALUE(Table1[[#This Row],[Số hóa đơn]])</f>
        <v>42633</v>
      </c>
      <c r="AH832" s="94" t="e">
        <f>_xlfn.XLOOKUP(Table1[[#This Row],[Column1]],CTTT_Lotte!R:R,CTTT_Lotte!O:O)</f>
        <v>#N/A</v>
      </c>
    </row>
    <row r="833" spans="1:34" ht="25.5" customHeight="1" x14ac:dyDescent="0.2">
      <c r="A833" s="65" t="s">
        <v>10289</v>
      </c>
      <c r="B833" s="65" t="s">
        <v>752</v>
      </c>
      <c r="C833" s="66">
        <v>46196</v>
      </c>
      <c r="D833" s="65" t="s">
        <v>15745</v>
      </c>
      <c r="E833" s="66">
        <v>46196</v>
      </c>
      <c r="F833" s="65" t="s">
        <v>15746</v>
      </c>
      <c r="G833" s="65" t="s">
        <v>15747</v>
      </c>
      <c r="H833" s="91">
        <v>583055</v>
      </c>
      <c r="I833" s="92">
        <v>0</v>
      </c>
      <c r="J833" s="91">
        <v>46644</v>
      </c>
      <c r="K833" s="91">
        <v>629699</v>
      </c>
      <c r="L833" s="93" t="s">
        <v>11004</v>
      </c>
      <c r="M833" s="94"/>
      <c r="N833" s="93"/>
      <c r="O833" s="67">
        <f>IF(Table1[[#This Row],[Phân loại]]="Tồn đầu kỳ",Table1[[#This Row],[Tổng giá trị]],0)</f>
        <v>0</v>
      </c>
      <c r="P833" s="93">
        <f>IF(Table1[[#This Row],[Số còn phải thu ĐK]]&lt;&gt;0,0,IF(Table1[[#This Row],[Phân loại]]="Bán hàng",Table1[[#This Row],[Tổng giá trị]],-Table1[[#This Row],[Tổng giá trị]]))</f>
        <v>629699</v>
      </c>
      <c r="Q833" s="67">
        <f t="shared" si="696"/>
        <v>0</v>
      </c>
      <c r="R833" s="93">
        <f>Table1[[#This Row],[Số còn phải thu ĐK]]+Table1[[#This Row],[Giá Trị HD sau CK]]-Table1[[#This Row],[Số tiền đã thu]]</f>
        <v>629699</v>
      </c>
      <c r="S833" s="94">
        <f>IF(Table1[[#This Row],[Ngày hóa đơn]]&lt;&gt;"",Table1[[#This Row],[Ngày hóa đơn]],IF(Table1[[#This Row],[Ngày hạch toán]]&lt;&gt;"",Table1[[#This Row],[Ngày hạch toán]],""))</f>
        <v>46196</v>
      </c>
      <c r="T833" s="95"/>
      <c r="U833" s="94">
        <f>IF(Table1[[#This Row],[Ngày tính CN]]="","",S833+T833)</f>
        <v>46196</v>
      </c>
      <c r="V833" s="67">
        <f ca="1">IF(Table1[[#This Row],[Hạn thanh toán]]="","",IF((U833-NOW())&lt;0,0,(U833-NOW())))</f>
        <v>0</v>
      </c>
      <c r="W833" s="67"/>
      <c r="X833" s="67">
        <f t="shared" ca="1" si="697"/>
        <v>32.588942361107911</v>
      </c>
      <c r="Y833" s="96" t="str">
        <f t="shared" ca="1" si="698"/>
        <v>Nợ quá hạn từ 30 ngày đến 60 ngày</v>
      </c>
      <c r="Z833" s="97">
        <f t="shared" si="699"/>
        <v>46196</v>
      </c>
      <c r="AA833" s="97" t="str">
        <f t="shared" si="700"/>
        <v/>
      </c>
      <c r="AB833" s="98"/>
      <c r="AC833" s="96"/>
      <c r="AD833" s="96" t="str">
        <f>VLOOKUP($A833,MA_KH!$A:$V,MA_KH!U$1,0)</f>
        <v>LOTTE</v>
      </c>
      <c r="AE833" s="96" t="str">
        <f>VLOOKUP($A833,MA_KH!$A:$V,MA_KH!V$1,0)</f>
        <v>CÔNG TY CỔ PHẦN TRUNG TÂM THƯƠNG MẠI LOTTE VIỆT NAM</v>
      </c>
      <c r="AF833" s="96" t="str">
        <f>VLOOKUP($A833,MA_KH!$A:$V,MA_KH!H$1,0)</f>
        <v>SG011</v>
      </c>
      <c r="AG833" s="96">
        <f>VALUE(Table1[[#This Row],[Số hóa đơn]])</f>
        <v>42634</v>
      </c>
      <c r="AH833" s="94" t="e">
        <f>_xlfn.XLOOKUP(Table1[[#This Row],[Column1]],CTTT_Lotte!R:R,CTTT_Lotte!O:O)</f>
        <v>#N/A</v>
      </c>
    </row>
    <row r="834" spans="1:34" ht="25.5" customHeight="1" x14ac:dyDescent="0.2">
      <c r="A834" s="65" t="s">
        <v>10286</v>
      </c>
      <c r="B834" s="65" t="s">
        <v>616</v>
      </c>
      <c r="C834" s="66">
        <v>46196</v>
      </c>
      <c r="D834" s="65" t="s">
        <v>15748</v>
      </c>
      <c r="E834" s="66">
        <v>46196</v>
      </c>
      <c r="F834" s="65" t="s">
        <v>15749</v>
      </c>
      <c r="G834" s="65" t="s">
        <v>15750</v>
      </c>
      <c r="H834" s="91">
        <v>1262100</v>
      </c>
      <c r="I834" s="92">
        <v>0</v>
      </c>
      <c r="J834" s="91">
        <v>100968</v>
      </c>
      <c r="K834" s="91">
        <v>1363068</v>
      </c>
      <c r="L834" s="93" t="s">
        <v>11004</v>
      </c>
      <c r="M834" s="94"/>
      <c r="N834" s="93"/>
      <c r="O834" s="67">
        <f>IF(Table1[[#This Row],[Phân loại]]="Tồn đầu kỳ",Table1[[#This Row],[Tổng giá trị]],0)</f>
        <v>0</v>
      </c>
      <c r="P834" s="93">
        <f>IF(Table1[[#This Row],[Số còn phải thu ĐK]]&lt;&gt;0,0,IF(Table1[[#This Row],[Phân loại]]="Bán hàng",Table1[[#This Row],[Tổng giá trị]],-Table1[[#This Row],[Tổng giá trị]]))</f>
        <v>1363068</v>
      </c>
      <c r="Q834" s="67">
        <f t="shared" ref="Q834" si="701">IF(M834&lt;&gt;"",IF(O834&lt;&gt;0,O834,P834),0)</f>
        <v>0</v>
      </c>
      <c r="R834" s="93">
        <f>Table1[[#This Row],[Số còn phải thu ĐK]]+Table1[[#This Row],[Giá Trị HD sau CK]]-Table1[[#This Row],[Số tiền đã thu]]</f>
        <v>1363068</v>
      </c>
      <c r="S834" s="94">
        <f>IF(Table1[[#This Row],[Ngày hóa đơn]]&lt;&gt;"",Table1[[#This Row],[Ngày hóa đơn]],IF(Table1[[#This Row],[Ngày hạch toán]]&lt;&gt;"",Table1[[#This Row],[Ngày hạch toán]],""))</f>
        <v>46196</v>
      </c>
      <c r="T834" s="95"/>
      <c r="U834" s="94">
        <f>IF(Table1[[#This Row],[Ngày tính CN]]="","",S834+T834)</f>
        <v>46196</v>
      </c>
      <c r="V834" s="67">
        <f ca="1">IF(Table1[[#This Row],[Hạn thanh toán]]="","",IF((U834-NOW())&lt;0,0,(U834-NOW())))</f>
        <v>0</v>
      </c>
      <c r="W834" s="67"/>
      <c r="X834" s="67">
        <f t="shared" ref="X834" ca="1" si="702">IF(OR(U834="",R834=0),"",IF((U834-NOW())&lt;0,-(U834-NOW()),0))</f>
        <v>32.588942824077094</v>
      </c>
      <c r="Y834" s="96" t="str">
        <f t="shared" ref="Y834" ca="1" si="703">IF(R834=0,"Đã thanh toán",IF(X834="","",IF(X834&lt;=0,"Chưa đến hạn thanh toán",IF(X834&lt;=30,"Nợ quá hạn 30 ngày",IF(X834&lt;=60,"Nợ quá hạn từ 30 ngày đến 60 ngày",IF(X834&lt;=90,"Nợ quá hạn từ 60 ngày đến 90 ngày",IF(X834&lt;=120,"Nợ quá hạn từ 90 ngày đến 120 ngày","Nợ quá hạn hơn 120 ngày có khả năng mất thanh toán")))))))</f>
        <v>Nợ quá hạn từ 30 ngày đến 60 ngày</v>
      </c>
      <c r="Z834" s="97">
        <f t="shared" ref="Z834" si="704">IF(S834="","",S834)</f>
        <v>46196</v>
      </c>
      <c r="AA834" s="97" t="str">
        <f t="shared" ref="AA834" si="705">IF(M834="","",M834)</f>
        <v/>
      </c>
      <c r="AB834" s="98"/>
      <c r="AC834" s="96"/>
      <c r="AD834" s="96" t="str">
        <f>VLOOKUP($A834,MA_KH!$A:$V,MA_KH!U$1,0)</f>
        <v>LOTTE</v>
      </c>
      <c r="AE834" s="96" t="str">
        <f>VLOOKUP($A834,MA_KH!$A:$V,MA_KH!V$1,0)</f>
        <v>CÔNG TY CỔ PHẦN TRUNG TÂM THƯƠNG MẠI LOTTE VIỆT NAM</v>
      </c>
      <c r="AF834" s="96" t="str">
        <f>VLOOKUP($A834,MA_KH!$A:$V,MA_KH!H$1,0)</f>
        <v>SG002</v>
      </c>
      <c r="AG834" s="96">
        <f>VALUE(Table1[[#This Row],[Số hóa đơn]])</f>
        <v>42691</v>
      </c>
      <c r="AH834" s="94" t="e">
        <f>_xlfn.XLOOKUP(Table1[[#This Row],[Column1]],CTTT_Lotte!R:R,CTTT_Lotte!O:O)</f>
        <v>#N/A</v>
      </c>
    </row>
    <row r="835" spans="1:34" ht="25.5" customHeight="1" x14ac:dyDescent="0.2">
      <c r="A835" s="65" t="s">
        <v>10287</v>
      </c>
      <c r="B835" s="65" t="s">
        <v>612</v>
      </c>
      <c r="C835" s="66">
        <v>46198</v>
      </c>
      <c r="D835" s="65" t="s">
        <v>15751</v>
      </c>
      <c r="E835" s="66">
        <v>46197</v>
      </c>
      <c r="F835" s="65" t="s">
        <v>15752</v>
      </c>
      <c r="G835" s="65" t="s">
        <v>15753</v>
      </c>
      <c r="H835" s="91">
        <v>1503555</v>
      </c>
      <c r="I835" s="92">
        <v>0</v>
      </c>
      <c r="J835" s="91">
        <v>120284</v>
      </c>
      <c r="K835" s="91">
        <v>1623839</v>
      </c>
      <c r="L835" s="93" t="s">
        <v>11004</v>
      </c>
      <c r="M835" s="94"/>
      <c r="N835" s="93"/>
      <c r="O835" s="67">
        <f>IF(Table1[[#This Row],[Phân loại]]="Tồn đầu kỳ",Table1[[#This Row],[Tổng giá trị]],0)</f>
        <v>0</v>
      </c>
      <c r="P835" s="93">
        <f>IF(Table1[[#This Row],[Số còn phải thu ĐK]]&lt;&gt;0,0,IF(Table1[[#This Row],[Phân loại]]="Bán hàng",Table1[[#This Row],[Tổng giá trị]],-Table1[[#This Row],[Tổng giá trị]]))</f>
        <v>1623839</v>
      </c>
      <c r="Q835" s="67">
        <f t="shared" ref="Q835" si="706">IF(M835&lt;&gt;"",IF(O835&lt;&gt;0,O835,P835),0)</f>
        <v>0</v>
      </c>
      <c r="R835" s="93">
        <f>Table1[[#This Row],[Số còn phải thu ĐK]]+Table1[[#This Row],[Giá Trị HD sau CK]]-Table1[[#This Row],[Số tiền đã thu]]</f>
        <v>1623839</v>
      </c>
      <c r="S835" s="94">
        <f>IF(Table1[[#This Row],[Ngày hóa đơn]]&lt;&gt;"",Table1[[#This Row],[Ngày hóa đơn]],IF(Table1[[#This Row],[Ngày hạch toán]]&lt;&gt;"",Table1[[#This Row],[Ngày hạch toán]],""))</f>
        <v>46197</v>
      </c>
      <c r="T835" s="95"/>
      <c r="U835" s="94">
        <f>IF(Table1[[#This Row],[Ngày tính CN]]="","",S835+T835)</f>
        <v>46197</v>
      </c>
      <c r="V835" s="67">
        <f ca="1">IF(Table1[[#This Row],[Hạn thanh toán]]="","",IF((U835-NOW())&lt;0,0,(U835-NOW())))</f>
        <v>0</v>
      </c>
      <c r="W835" s="67"/>
      <c r="X835" s="67">
        <f t="shared" ref="X835" ca="1" si="707">IF(OR(U835="",R835=0),"",IF((U835-NOW())&lt;0,-(U835-NOW()),0))</f>
        <v>31.588942824077094</v>
      </c>
      <c r="Y835" s="96" t="str">
        <f t="shared" ref="Y835" ca="1" si="708">IF(R835=0,"Đã thanh toán",IF(X835="","",IF(X835&lt;=0,"Chưa đến hạn thanh toán",IF(X835&lt;=30,"Nợ quá hạn 30 ngày",IF(X835&lt;=60,"Nợ quá hạn từ 30 ngày đến 60 ngày",IF(X835&lt;=90,"Nợ quá hạn từ 60 ngày đến 90 ngày",IF(X835&lt;=120,"Nợ quá hạn từ 90 ngày đến 120 ngày","Nợ quá hạn hơn 120 ngày có khả năng mất thanh toán")))))))</f>
        <v>Nợ quá hạn từ 30 ngày đến 60 ngày</v>
      </c>
      <c r="Z835" s="97">
        <f t="shared" ref="Z835" si="709">IF(S835="","",S835)</f>
        <v>46197</v>
      </c>
      <c r="AA835" s="97" t="str">
        <f t="shared" ref="AA835" si="710">IF(M835="","",M835)</f>
        <v/>
      </c>
      <c r="AB835" s="98"/>
      <c r="AC835" s="96"/>
      <c r="AD835" s="96" t="str">
        <f>VLOOKUP($A835,MA_KH!$A:$V,MA_KH!U$1,0)</f>
        <v>LOTTE</v>
      </c>
      <c r="AE835" s="96" t="str">
        <f>VLOOKUP($A835,MA_KH!$A:$V,MA_KH!V$1,0)</f>
        <v>CÔNG TY CỔ PHẦN TRUNG TÂM THƯƠNG MẠI LOTTE VIỆT NAM</v>
      </c>
      <c r="AF835" s="96" t="str">
        <f>VLOOKUP($A835,MA_KH!$A:$V,MA_KH!H$1,0)</f>
        <v>SG011</v>
      </c>
      <c r="AG835" s="96">
        <f>VALUE(Table1[[#This Row],[Số hóa đơn]])</f>
        <v>43651</v>
      </c>
      <c r="AH835" s="94" t="e">
        <f>_xlfn.XLOOKUP(Table1[[#This Row],[Column1]],CTTT_Lotte!R:R,CTTT_Lotte!O:O)</f>
        <v>#N/A</v>
      </c>
    </row>
    <row r="836" spans="1:34" ht="25.5" customHeight="1" x14ac:dyDescent="0.2">
      <c r="A836" s="65" t="s">
        <v>10288</v>
      </c>
      <c r="B836" s="65" t="s">
        <v>683</v>
      </c>
      <c r="C836" s="66">
        <v>46198</v>
      </c>
      <c r="D836" s="65" t="s">
        <v>15754</v>
      </c>
      <c r="E836" s="66">
        <v>46197</v>
      </c>
      <c r="F836" s="65" t="s">
        <v>15755</v>
      </c>
      <c r="G836" s="65" t="s">
        <v>15756</v>
      </c>
      <c r="H836" s="91">
        <v>2167170</v>
      </c>
      <c r="I836" s="92">
        <v>0</v>
      </c>
      <c r="J836" s="91">
        <v>173374</v>
      </c>
      <c r="K836" s="91">
        <v>2340544</v>
      </c>
      <c r="L836" s="93" t="s">
        <v>11004</v>
      </c>
      <c r="M836" s="94"/>
      <c r="N836" s="93"/>
      <c r="O836" s="67">
        <f>IF(Table1[[#This Row],[Phân loại]]="Tồn đầu kỳ",Table1[[#This Row],[Tổng giá trị]],0)</f>
        <v>0</v>
      </c>
      <c r="P836" s="93">
        <f>IF(Table1[[#This Row],[Số còn phải thu ĐK]]&lt;&gt;0,0,IF(Table1[[#This Row],[Phân loại]]="Bán hàng",Table1[[#This Row],[Tổng giá trị]],-Table1[[#This Row],[Tổng giá trị]]))</f>
        <v>2340544</v>
      </c>
      <c r="Q836" s="67">
        <f>IF(M836&lt;&gt;"",IF(O836&lt;&gt;0,O836,P836),0)</f>
        <v>0</v>
      </c>
      <c r="R836" s="93">
        <f>Table1[[#This Row],[Số còn phải thu ĐK]]+Table1[[#This Row],[Giá Trị HD sau CK]]-Table1[[#This Row],[Số tiền đã thu]]</f>
        <v>2340544</v>
      </c>
      <c r="S836" s="94">
        <f>IF(Table1[[#This Row],[Ngày hóa đơn]]&lt;&gt;"",Table1[[#This Row],[Ngày hóa đơn]],IF(Table1[[#This Row],[Ngày hạch toán]]&lt;&gt;"",Table1[[#This Row],[Ngày hạch toán]],""))</f>
        <v>46197</v>
      </c>
      <c r="T836" s="95"/>
      <c r="U836" s="94">
        <f>IF(Table1[[#This Row],[Ngày tính CN]]="","",S836+T836)</f>
        <v>46197</v>
      </c>
      <c r="V836" s="67">
        <f ca="1">IF(Table1[[#This Row],[Hạn thanh toán]]="","",IF((U836-NOW())&lt;0,0,(U836-NOW())))</f>
        <v>0</v>
      </c>
      <c r="W836" s="67"/>
      <c r="X836" s="67">
        <f ca="1">IF(OR(U836="",R836=0),"",IF((U836-NOW())&lt;0,-(U836-NOW()),0))</f>
        <v>31.588942824077094</v>
      </c>
      <c r="Y836" s="96" t="str">
        <f ca="1">IF(R836=0,"Đã thanh toán",IF(X836="","",IF(X836&lt;=0,"Chưa đến hạn thanh toán",IF(X836&lt;=30,"Nợ quá hạn 30 ngày",IF(X836&lt;=60,"Nợ quá hạn từ 30 ngày đến 60 ngày",IF(X836&lt;=90,"Nợ quá hạn từ 60 ngày đến 90 ngày",IF(X836&lt;=120,"Nợ quá hạn từ 90 ngày đến 120 ngày","Nợ quá hạn hơn 120 ngày có khả năng mất thanh toán")))))))</f>
        <v>Nợ quá hạn từ 30 ngày đến 60 ngày</v>
      </c>
      <c r="Z836" s="97">
        <f>IF(S836="","",S836)</f>
        <v>46197</v>
      </c>
      <c r="AA836" s="97" t="str">
        <f>IF(M836="","",M836)</f>
        <v/>
      </c>
      <c r="AB836" s="98"/>
      <c r="AC836" s="96"/>
      <c r="AD836" s="96" t="str">
        <f>VLOOKUP($A836,MA_KH!$A:$V,MA_KH!U$1,0)</f>
        <v>LOTTE</v>
      </c>
      <c r="AE836" s="96" t="str">
        <f>VLOOKUP($A836,MA_KH!$A:$V,MA_KH!V$1,0)</f>
        <v>CÔNG TY CỔ PHẦN TRUNG TÂM THƯƠNG MẠI LOTTE VIỆT NAM</v>
      </c>
      <c r="AF836" s="96" t="str">
        <f>VLOOKUP($A836,MA_KH!$A:$V,MA_KH!H$1,0)</f>
        <v>SG011</v>
      </c>
      <c r="AG836" s="96">
        <f>VALUE(Table1[[#This Row],[Số hóa đơn]])</f>
        <v>43652</v>
      </c>
      <c r="AH836" s="94" t="e">
        <f>_xlfn.XLOOKUP(Table1[[#This Row],[Column1]],CTTT_Lotte!R:R,CTTT_Lotte!O:O)</f>
        <v>#N/A</v>
      </c>
    </row>
    <row r="837" spans="1:34" ht="25.5" customHeight="1" x14ac:dyDescent="0.2">
      <c r="A837" s="88" t="s">
        <v>10289</v>
      </c>
      <c r="B837" s="88" t="s">
        <v>752</v>
      </c>
      <c r="C837" s="89">
        <v>46200</v>
      </c>
      <c r="D837" s="88" t="s">
        <v>15757</v>
      </c>
      <c r="E837" s="89">
        <v>46199</v>
      </c>
      <c r="F837" s="88" t="s">
        <v>15758</v>
      </c>
      <c r="G837" s="88" t="s">
        <v>15759</v>
      </c>
      <c r="H837" s="90">
        <v>1002370</v>
      </c>
      <c r="I837" s="92">
        <v>0</v>
      </c>
      <c r="J837" s="90">
        <v>80190</v>
      </c>
      <c r="K837" s="90">
        <v>1082560</v>
      </c>
      <c r="L837" s="93" t="s">
        <v>11004</v>
      </c>
      <c r="M837" s="94"/>
      <c r="N837" s="93"/>
      <c r="O837" s="67">
        <f>IF(Table1[[#This Row],[Phân loại]]="Tồn đầu kỳ",Table1[[#This Row],[Tổng giá trị]],0)</f>
        <v>0</v>
      </c>
      <c r="P837" s="93">
        <f>IF(Table1[[#This Row],[Số còn phải thu ĐK]]&lt;&gt;0,0,IF(Table1[[#This Row],[Phân loại]]="Bán hàng",Table1[[#This Row],[Tổng giá trị]],-Table1[[#This Row],[Tổng giá trị]]))</f>
        <v>1082560</v>
      </c>
      <c r="Q837" s="67">
        <f t="shared" ref="Q837:Q838" si="711">IF(M837&lt;&gt;"",IF(O837&lt;&gt;0,O837,P837),0)</f>
        <v>0</v>
      </c>
      <c r="R837" s="93">
        <f>Table1[[#This Row],[Số còn phải thu ĐK]]+Table1[[#This Row],[Giá Trị HD sau CK]]-Table1[[#This Row],[Số tiền đã thu]]</f>
        <v>1082560</v>
      </c>
      <c r="S837" s="94">
        <f>IF(Table1[[#This Row],[Ngày hóa đơn]]&lt;&gt;"",Table1[[#This Row],[Ngày hóa đơn]],IF(Table1[[#This Row],[Ngày hạch toán]]&lt;&gt;"",Table1[[#This Row],[Ngày hạch toán]],""))</f>
        <v>46199</v>
      </c>
      <c r="T837" s="95"/>
      <c r="U837" s="94">
        <f>IF(Table1[[#This Row],[Ngày tính CN]]="","",S837+T837)</f>
        <v>46199</v>
      </c>
      <c r="V837" s="67">
        <f ca="1">IF(Table1[[#This Row],[Hạn thanh toán]]="","",IF((U837-NOW())&lt;0,0,(U837-NOW())))</f>
        <v>0</v>
      </c>
      <c r="W837" s="67"/>
      <c r="X837" s="67">
        <f t="shared" ref="X837:X838" ca="1" si="712">IF(OR(U837="",R837=0),"",IF((U837-NOW())&lt;0,-(U837-NOW()),0))</f>
        <v>29.588942361107911</v>
      </c>
      <c r="Y837" s="96" t="str">
        <f t="shared" ref="Y837:Y838" ca="1" si="713">IF(R837=0,"Đã thanh toán",IF(X837="","",IF(X837&lt;=0,"Chưa đến hạn thanh toán",IF(X837&lt;=30,"Nợ quá hạn 30 ngày",IF(X837&lt;=60,"Nợ quá hạn từ 30 ngày đến 60 ngày",IF(X837&lt;=90,"Nợ quá hạn từ 60 ngày đến 90 ngày",IF(X837&lt;=120,"Nợ quá hạn từ 90 ngày đến 120 ngày","Nợ quá hạn hơn 120 ngày có khả năng mất thanh toán")))))))</f>
        <v>Nợ quá hạn 30 ngày</v>
      </c>
      <c r="Z837" s="97">
        <f t="shared" ref="Z837:Z838" si="714">IF(S837="","",S837)</f>
        <v>46199</v>
      </c>
      <c r="AA837" s="97" t="str">
        <f t="shared" ref="AA837:AA838" si="715">IF(M837="","",M837)</f>
        <v/>
      </c>
      <c r="AB837" s="98"/>
      <c r="AC837" s="96"/>
      <c r="AD837" s="96" t="str">
        <f>VLOOKUP($A837,MA_KH!$A:$V,MA_KH!U$1,0)</f>
        <v>LOTTE</v>
      </c>
      <c r="AE837" s="96" t="str">
        <f>VLOOKUP($A837,MA_KH!$A:$V,MA_KH!V$1,0)</f>
        <v>CÔNG TY CỔ PHẦN TRUNG TÂM THƯƠNG MẠI LOTTE VIỆT NAM</v>
      </c>
      <c r="AF837" s="96" t="str">
        <f>VLOOKUP($A837,MA_KH!$A:$V,MA_KH!H$1,0)</f>
        <v>SG011</v>
      </c>
      <c r="AG837" s="96">
        <f>VALUE(Table1[[#This Row],[Số hóa đơn]])</f>
        <v>44470</v>
      </c>
      <c r="AH837" s="94" t="e">
        <f>_xlfn.XLOOKUP(Table1[[#This Row],[Column1]],CTTT_Lotte!R:R,CTTT_Lotte!O:O)</f>
        <v>#N/A</v>
      </c>
    </row>
    <row r="838" spans="1:34" ht="25.5" customHeight="1" x14ac:dyDescent="0.2">
      <c r="A838" s="65" t="s">
        <v>10289</v>
      </c>
      <c r="B838" s="65" t="s">
        <v>752</v>
      </c>
      <c r="C838" s="66">
        <v>46200</v>
      </c>
      <c r="D838" s="65" t="s">
        <v>15760</v>
      </c>
      <c r="E838" s="66">
        <v>46199</v>
      </c>
      <c r="F838" s="65" t="s">
        <v>15761</v>
      </c>
      <c r="G838" s="65" t="s">
        <v>15762</v>
      </c>
      <c r="H838" s="91">
        <v>533750</v>
      </c>
      <c r="I838" s="92">
        <v>0</v>
      </c>
      <c r="J838" s="91">
        <v>42700</v>
      </c>
      <c r="K838" s="91">
        <v>576450</v>
      </c>
      <c r="L838" s="93" t="s">
        <v>11004</v>
      </c>
      <c r="M838" s="94"/>
      <c r="N838" s="93"/>
      <c r="O838" s="67">
        <f>IF(Table1[[#This Row],[Phân loại]]="Tồn đầu kỳ",Table1[[#This Row],[Tổng giá trị]],0)</f>
        <v>0</v>
      </c>
      <c r="P838" s="93">
        <f>IF(Table1[[#This Row],[Số còn phải thu ĐK]]&lt;&gt;0,0,IF(Table1[[#This Row],[Phân loại]]="Bán hàng",Table1[[#This Row],[Tổng giá trị]],-Table1[[#This Row],[Tổng giá trị]]))</f>
        <v>576450</v>
      </c>
      <c r="Q838" s="67">
        <f t="shared" si="711"/>
        <v>0</v>
      </c>
      <c r="R838" s="93">
        <f>Table1[[#This Row],[Số còn phải thu ĐK]]+Table1[[#This Row],[Giá Trị HD sau CK]]-Table1[[#This Row],[Số tiền đã thu]]</f>
        <v>576450</v>
      </c>
      <c r="S838" s="94">
        <f>IF(Table1[[#This Row],[Ngày hóa đơn]]&lt;&gt;"",Table1[[#This Row],[Ngày hóa đơn]],IF(Table1[[#This Row],[Ngày hạch toán]]&lt;&gt;"",Table1[[#This Row],[Ngày hạch toán]],""))</f>
        <v>46199</v>
      </c>
      <c r="T838" s="95"/>
      <c r="U838" s="94">
        <f>IF(Table1[[#This Row],[Ngày tính CN]]="","",S838+T838)</f>
        <v>46199</v>
      </c>
      <c r="V838" s="67">
        <f ca="1">IF(Table1[[#This Row],[Hạn thanh toán]]="","",IF((U838-NOW())&lt;0,0,(U838-NOW())))</f>
        <v>0</v>
      </c>
      <c r="W838" s="67"/>
      <c r="X838" s="67">
        <f t="shared" ca="1" si="712"/>
        <v>29.588942824077094</v>
      </c>
      <c r="Y838" s="96" t="str">
        <f t="shared" ca="1" si="713"/>
        <v>Nợ quá hạn 30 ngày</v>
      </c>
      <c r="Z838" s="97">
        <f t="shared" si="714"/>
        <v>46199</v>
      </c>
      <c r="AA838" s="97" t="str">
        <f t="shared" si="715"/>
        <v/>
      </c>
      <c r="AB838" s="98"/>
      <c r="AC838" s="96"/>
      <c r="AD838" s="96" t="str">
        <f>VLOOKUP($A838,MA_KH!$A:$V,MA_KH!U$1,0)</f>
        <v>LOTTE</v>
      </c>
      <c r="AE838" s="96" t="str">
        <f>VLOOKUP($A838,MA_KH!$A:$V,MA_KH!V$1,0)</f>
        <v>CÔNG TY CỔ PHẦN TRUNG TÂM THƯƠNG MẠI LOTTE VIỆT NAM</v>
      </c>
      <c r="AF838" s="96" t="str">
        <f>VLOOKUP($A838,MA_KH!$A:$V,MA_KH!H$1,0)</f>
        <v>SG011</v>
      </c>
      <c r="AG838" s="96">
        <f>VALUE(Table1[[#This Row],[Số hóa đơn]])</f>
        <v>44471</v>
      </c>
      <c r="AH838" s="94" t="e">
        <f>_xlfn.XLOOKUP(Table1[[#This Row],[Column1]],CTTT_Lotte!R:R,CTTT_Lotte!O:O)</f>
        <v>#N/A</v>
      </c>
    </row>
    <row r="839" spans="1:34" ht="25.5" customHeight="1" x14ac:dyDescent="0.2">
      <c r="A839" s="65" t="s">
        <v>10293</v>
      </c>
      <c r="B839" s="65" t="s">
        <v>621</v>
      </c>
      <c r="C839" s="66">
        <v>46200</v>
      </c>
      <c r="D839" s="65" t="s">
        <v>15763</v>
      </c>
      <c r="E839" s="66">
        <v>46199</v>
      </c>
      <c r="F839" s="65" t="s">
        <v>15764</v>
      </c>
      <c r="G839" s="65" t="s">
        <v>15765</v>
      </c>
      <c r="H839" s="91">
        <v>2489155</v>
      </c>
      <c r="I839" s="92">
        <v>0</v>
      </c>
      <c r="J839" s="91">
        <v>199132</v>
      </c>
      <c r="K839" s="91">
        <v>2688287</v>
      </c>
      <c r="L839" s="93" t="s">
        <v>11004</v>
      </c>
      <c r="M839" s="94"/>
      <c r="N839" s="93"/>
      <c r="O839" s="67">
        <f>IF(Table1[[#This Row],[Phân loại]]="Tồn đầu kỳ",Table1[[#This Row],[Tổng giá trị]],0)</f>
        <v>0</v>
      </c>
      <c r="P839" s="93">
        <f>IF(Table1[[#This Row],[Số còn phải thu ĐK]]&lt;&gt;0,0,IF(Table1[[#This Row],[Phân loại]]="Bán hàng",Table1[[#This Row],[Tổng giá trị]],-Table1[[#This Row],[Tổng giá trị]]))</f>
        <v>2688287</v>
      </c>
      <c r="Q839" s="67">
        <f>IF(M839&lt;&gt;"",IF(O839&lt;&gt;0,O839,P839),0)</f>
        <v>0</v>
      </c>
      <c r="R839" s="93">
        <f>Table1[[#This Row],[Số còn phải thu ĐK]]+Table1[[#This Row],[Giá Trị HD sau CK]]-Table1[[#This Row],[Số tiền đã thu]]</f>
        <v>2688287</v>
      </c>
      <c r="S839" s="94">
        <f>IF(Table1[[#This Row],[Ngày hóa đơn]]&lt;&gt;"",Table1[[#This Row],[Ngày hóa đơn]],IF(Table1[[#This Row],[Ngày hạch toán]]&lt;&gt;"",Table1[[#This Row],[Ngày hạch toán]],""))</f>
        <v>46199</v>
      </c>
      <c r="T839" s="95"/>
      <c r="U839" s="94">
        <f>IF(Table1[[#This Row],[Ngày tính CN]]="","",S839+T839)</f>
        <v>46199</v>
      </c>
      <c r="V839" s="67">
        <f ca="1">IF(Table1[[#This Row],[Hạn thanh toán]]="","",IF((U839-NOW())&lt;0,0,(U839-NOW())))</f>
        <v>0</v>
      </c>
      <c r="W839" s="67"/>
      <c r="X839" s="67">
        <f ca="1">IF(OR(U839="",R839=0),"",IF((U839-NOW())&lt;0,-(U839-NOW()),0))</f>
        <v>29.588942824077094</v>
      </c>
      <c r="Y839" s="96" t="str">
        <f ca="1">IF(R839=0,"Đã thanh toán",IF(X839="","",IF(X839&lt;=0,"Chưa đến hạn thanh toán",IF(X839&lt;=30,"Nợ quá hạn 30 ngày",IF(X839&lt;=60,"Nợ quá hạn từ 30 ngày đến 60 ngày",IF(X839&lt;=90,"Nợ quá hạn từ 60 ngày đến 90 ngày",IF(X839&lt;=120,"Nợ quá hạn từ 90 ngày đến 120 ngày","Nợ quá hạn hơn 120 ngày có khả năng mất thanh toán")))))))</f>
        <v>Nợ quá hạn 30 ngày</v>
      </c>
      <c r="Z839" s="97">
        <f>IF(S839="","",S839)</f>
        <v>46199</v>
      </c>
      <c r="AA839" s="97" t="str">
        <f>IF(M839="","",M839)</f>
        <v/>
      </c>
      <c r="AB839" s="98"/>
      <c r="AC839" s="96"/>
      <c r="AD839" s="96" t="str">
        <f>VLOOKUP($A839,MA_KH!$A:$V,MA_KH!U$1,0)</f>
        <v>LOTTE</v>
      </c>
      <c r="AE839" s="96" t="str">
        <f>VLOOKUP($A839,MA_KH!$A:$V,MA_KH!V$1,0)</f>
        <v>CÔNG TY CỔ PHẦN TRUNG TÂM THƯƠNG MẠI LOTTE VIỆT NAM</v>
      </c>
      <c r="AF839" s="96" t="str">
        <f>VLOOKUP($A839,MA_KH!$A:$V,MA_KH!H$1,0)</f>
        <v>SG009</v>
      </c>
      <c r="AG839" s="96">
        <f>VALUE(Table1[[#This Row],[Số hóa đơn]])</f>
        <v>44477</v>
      </c>
      <c r="AH839" s="94" t="e">
        <f>_xlfn.XLOOKUP(Table1[[#This Row],[Column1]],CTTT_Lotte!R:R,CTTT_Lotte!O:O)</f>
        <v>#N/A</v>
      </c>
    </row>
    <row r="840" spans="1:34" ht="25.5" customHeight="1" x14ac:dyDescent="0.2">
      <c r="A840" s="88" t="s">
        <v>10294</v>
      </c>
      <c r="B840" s="88" t="s">
        <v>481</v>
      </c>
      <c r="C840" s="89">
        <v>46200</v>
      </c>
      <c r="D840" s="88" t="s">
        <v>15766</v>
      </c>
      <c r="E840" s="89">
        <v>46200</v>
      </c>
      <c r="F840" s="88" t="s">
        <v>15767</v>
      </c>
      <c r="G840" s="88" t="s">
        <v>15768</v>
      </c>
      <c r="H840" s="90">
        <v>631050</v>
      </c>
      <c r="I840" s="92">
        <v>0</v>
      </c>
      <c r="J840" s="90">
        <v>50484</v>
      </c>
      <c r="K840" s="90">
        <v>681534</v>
      </c>
      <c r="L840" s="93" t="s">
        <v>11004</v>
      </c>
      <c r="M840" s="94"/>
      <c r="N840" s="93"/>
      <c r="O840" s="67">
        <f>IF(Table1[[#This Row],[Phân loại]]="Tồn đầu kỳ",Table1[[#This Row],[Tổng giá trị]],0)</f>
        <v>0</v>
      </c>
      <c r="P840" s="93">
        <f>IF(Table1[[#This Row],[Số còn phải thu ĐK]]&lt;&gt;0,0,IF(Table1[[#This Row],[Phân loại]]="Bán hàng",Table1[[#This Row],[Tổng giá trị]],-Table1[[#This Row],[Tổng giá trị]]))</f>
        <v>681534</v>
      </c>
      <c r="Q840" s="67">
        <f t="shared" ref="Q840:Q841" si="716">IF(M840&lt;&gt;"",IF(O840&lt;&gt;0,O840,P840),0)</f>
        <v>0</v>
      </c>
      <c r="R840" s="93">
        <f>Table1[[#This Row],[Số còn phải thu ĐK]]+Table1[[#This Row],[Giá Trị HD sau CK]]-Table1[[#This Row],[Số tiền đã thu]]</f>
        <v>681534</v>
      </c>
      <c r="S840" s="94">
        <f>IF(Table1[[#This Row],[Ngày hóa đơn]]&lt;&gt;"",Table1[[#This Row],[Ngày hóa đơn]],IF(Table1[[#This Row],[Ngày hạch toán]]&lt;&gt;"",Table1[[#This Row],[Ngày hạch toán]],""))</f>
        <v>46200</v>
      </c>
      <c r="T840" s="95"/>
      <c r="U840" s="94">
        <f>IF(Table1[[#This Row],[Ngày tính CN]]="","",S840+T840)</f>
        <v>46200</v>
      </c>
      <c r="V840" s="67">
        <f ca="1">IF(Table1[[#This Row],[Hạn thanh toán]]="","",IF((U840-NOW())&lt;0,0,(U840-NOW())))</f>
        <v>0</v>
      </c>
      <c r="W840" s="67"/>
      <c r="X840" s="67">
        <f t="shared" ref="X840:X841" ca="1" si="717">IF(OR(U840="",R840=0),"",IF((U840-NOW())&lt;0,-(U840-NOW()),0))</f>
        <v>28.588942361107911</v>
      </c>
      <c r="Y840" s="96" t="str">
        <f t="shared" ref="Y840:Y841" ca="1" si="718">IF(R840=0,"Đã thanh toán",IF(X840="","",IF(X840&lt;=0,"Chưa đến hạn thanh toán",IF(X840&lt;=30,"Nợ quá hạn 30 ngày",IF(X840&lt;=60,"Nợ quá hạn từ 30 ngày đến 60 ngày",IF(X840&lt;=90,"Nợ quá hạn từ 60 ngày đến 90 ngày",IF(X840&lt;=120,"Nợ quá hạn từ 90 ngày đến 120 ngày","Nợ quá hạn hơn 120 ngày có khả năng mất thanh toán")))))))</f>
        <v>Nợ quá hạn 30 ngày</v>
      </c>
      <c r="Z840" s="97">
        <f t="shared" ref="Z840:Z841" si="719">IF(S840="","",S840)</f>
        <v>46200</v>
      </c>
      <c r="AA840" s="97" t="str">
        <f t="shared" ref="AA840:AA841" si="720">IF(M840="","",M840)</f>
        <v/>
      </c>
      <c r="AB840" s="98"/>
      <c r="AC840" s="96"/>
      <c r="AD840" s="96" t="str">
        <f>VLOOKUP($A840,MA_KH!$A:$V,MA_KH!U$1,0)</f>
        <v>LOTTE</v>
      </c>
      <c r="AE840" s="96" t="str">
        <f>VLOOKUP($A840,MA_KH!$A:$V,MA_KH!V$1,0)</f>
        <v>CÔNG TY CỔ PHẦN TRUNG TÂM THƯƠNG MẠI LOTTE VIỆT NAM</v>
      </c>
      <c r="AF840" s="96" t="str">
        <f>VLOOKUP($A840,MA_KH!$A:$V,MA_KH!H$1,0)</f>
        <v>SG039</v>
      </c>
      <c r="AG840" s="96">
        <f>VALUE(Table1[[#This Row],[Số hóa đơn]])</f>
        <v>44507</v>
      </c>
      <c r="AH840" s="94" t="e">
        <f>_xlfn.XLOOKUP(Table1[[#This Row],[Column1]],CTTT_Lotte!R:R,CTTT_Lotte!O:O)</f>
        <v>#N/A</v>
      </c>
    </row>
    <row r="841" spans="1:34" ht="25.5" customHeight="1" x14ac:dyDescent="0.2">
      <c r="A841" s="65" t="s">
        <v>10292</v>
      </c>
      <c r="B841" s="65" t="s">
        <v>781</v>
      </c>
      <c r="C841" s="66">
        <v>46200</v>
      </c>
      <c r="D841" s="65" t="s">
        <v>15769</v>
      </c>
      <c r="E841" s="66">
        <v>46200</v>
      </c>
      <c r="F841" s="65" t="s">
        <v>15770</v>
      </c>
      <c r="G841" s="65" t="s">
        <v>15771</v>
      </c>
      <c r="H841" s="91">
        <v>631050</v>
      </c>
      <c r="I841" s="92">
        <v>0</v>
      </c>
      <c r="J841" s="91">
        <v>50484</v>
      </c>
      <c r="K841" s="91">
        <v>681534</v>
      </c>
      <c r="L841" s="93" t="s">
        <v>11004</v>
      </c>
      <c r="M841" s="94"/>
      <c r="N841" s="93"/>
      <c r="O841" s="67">
        <f>IF(Table1[[#This Row],[Phân loại]]="Tồn đầu kỳ",Table1[[#This Row],[Tổng giá trị]],0)</f>
        <v>0</v>
      </c>
      <c r="P841" s="93">
        <f>IF(Table1[[#This Row],[Số còn phải thu ĐK]]&lt;&gt;0,0,IF(Table1[[#This Row],[Phân loại]]="Bán hàng",Table1[[#This Row],[Tổng giá trị]],-Table1[[#This Row],[Tổng giá trị]]))</f>
        <v>681534</v>
      </c>
      <c r="Q841" s="67">
        <f t="shared" si="716"/>
        <v>0</v>
      </c>
      <c r="R841" s="93">
        <f>Table1[[#This Row],[Số còn phải thu ĐK]]+Table1[[#This Row],[Giá Trị HD sau CK]]-Table1[[#This Row],[Số tiền đã thu]]</f>
        <v>681534</v>
      </c>
      <c r="S841" s="94">
        <f>IF(Table1[[#This Row],[Ngày hóa đơn]]&lt;&gt;"",Table1[[#This Row],[Ngày hóa đơn]],IF(Table1[[#This Row],[Ngày hạch toán]]&lt;&gt;"",Table1[[#This Row],[Ngày hạch toán]],""))</f>
        <v>46200</v>
      </c>
      <c r="T841" s="95"/>
      <c r="U841" s="94">
        <f>IF(Table1[[#This Row],[Ngày tính CN]]="","",S841+T841)</f>
        <v>46200</v>
      </c>
      <c r="V841" s="67">
        <f ca="1">IF(Table1[[#This Row],[Hạn thanh toán]]="","",IF((U841-NOW())&lt;0,0,(U841-NOW())))</f>
        <v>0</v>
      </c>
      <c r="W841" s="67"/>
      <c r="X841" s="67">
        <f t="shared" ca="1" si="717"/>
        <v>28.588942939815752</v>
      </c>
      <c r="Y841" s="96" t="str">
        <f t="shared" ca="1" si="718"/>
        <v>Nợ quá hạn 30 ngày</v>
      </c>
      <c r="Z841" s="97">
        <f t="shared" si="719"/>
        <v>46200</v>
      </c>
      <c r="AA841" s="97" t="str">
        <f t="shared" si="720"/>
        <v/>
      </c>
      <c r="AB841" s="98"/>
      <c r="AC841" s="96"/>
      <c r="AD841" s="96" t="str">
        <f>VLOOKUP($A841,MA_KH!$A:$V,MA_KH!U$1,0)</f>
        <v>LOTTE</v>
      </c>
      <c r="AE841" s="96" t="str">
        <f>VLOOKUP($A841,MA_KH!$A:$V,MA_KH!V$1,0)</f>
        <v>CÔNG TY CỔ PHẦN TRUNG TÂM THƯƠNG MẠI LOTTE VIỆT NAM</v>
      </c>
      <c r="AF841" s="96" t="str">
        <f>VLOOKUP($A841,MA_KH!$A:$V,MA_KH!H$1,0)</f>
        <v>SG023</v>
      </c>
      <c r="AG841" s="96">
        <f>VALUE(Table1[[#This Row],[Số hóa đơn]])</f>
        <v>44508</v>
      </c>
      <c r="AH841" s="94" t="e">
        <f>_xlfn.XLOOKUP(Table1[[#This Row],[Column1]],CTTT_Lotte!R:R,CTTT_Lotte!O:O)</f>
        <v>#N/A</v>
      </c>
    </row>
    <row r="842" spans="1:34" ht="25.5" customHeight="1" x14ac:dyDescent="0.2">
      <c r="A842" s="88" t="s">
        <v>10295</v>
      </c>
      <c r="B842" s="88" t="s">
        <v>560</v>
      </c>
      <c r="C842" s="89">
        <v>46202</v>
      </c>
      <c r="D842" s="88" t="s">
        <v>15772</v>
      </c>
      <c r="E842" s="89">
        <v>46202</v>
      </c>
      <c r="F842" s="88" t="s">
        <v>15773</v>
      </c>
      <c r="G842" s="88" t="s">
        <v>15774</v>
      </c>
      <c r="H842" s="90">
        <v>1660395</v>
      </c>
      <c r="I842" s="92">
        <v>0</v>
      </c>
      <c r="J842" s="90">
        <v>132832</v>
      </c>
      <c r="K842" s="90">
        <v>1793227</v>
      </c>
      <c r="L842" s="93" t="s">
        <v>11004</v>
      </c>
      <c r="M842" s="94"/>
      <c r="N842" s="93"/>
      <c r="O842" s="67">
        <f>IF(Table1[[#This Row],[Phân loại]]="Tồn đầu kỳ",Table1[[#This Row],[Tổng giá trị]],0)</f>
        <v>0</v>
      </c>
      <c r="P842" s="93">
        <f>IF(Table1[[#This Row],[Số còn phải thu ĐK]]&lt;&gt;0,0,IF(Table1[[#This Row],[Phân loại]]="Bán hàng",Table1[[#This Row],[Tổng giá trị]],-Table1[[#This Row],[Tổng giá trị]]))</f>
        <v>1793227</v>
      </c>
      <c r="Q842" s="67">
        <f t="shared" ref="Q842" si="721">IF(M842&lt;&gt;"",IF(O842&lt;&gt;0,O842,P842),0)</f>
        <v>0</v>
      </c>
      <c r="R842" s="93">
        <f>Table1[[#This Row],[Số còn phải thu ĐK]]+Table1[[#This Row],[Giá Trị HD sau CK]]-Table1[[#This Row],[Số tiền đã thu]]</f>
        <v>1793227</v>
      </c>
      <c r="S842" s="94">
        <f>IF(Table1[[#This Row],[Ngày hóa đơn]]&lt;&gt;"",Table1[[#This Row],[Ngày hóa đơn]],IF(Table1[[#This Row],[Ngày hạch toán]]&lt;&gt;"",Table1[[#This Row],[Ngày hạch toán]],""))</f>
        <v>46202</v>
      </c>
      <c r="T842" s="95"/>
      <c r="U842" s="94">
        <f>IF(Table1[[#This Row],[Ngày tính CN]]="","",S842+T842)</f>
        <v>46202</v>
      </c>
      <c r="V842" s="67">
        <f ca="1">IF(Table1[[#This Row],[Hạn thanh toán]]="","",IF((U842-NOW())&lt;0,0,(U842-NOW())))</f>
        <v>0</v>
      </c>
      <c r="W842" s="67"/>
      <c r="X842" s="67">
        <f t="shared" ref="X842" ca="1" si="722">IF(OR(U842="",R842=0),"",IF((U842-NOW())&lt;0,-(U842-NOW()),0))</f>
        <v>26.588942361107911</v>
      </c>
      <c r="Y842" s="96" t="str">
        <f t="shared" ref="Y842" ca="1" si="723">IF(R842=0,"Đã thanh toán",IF(X842="","",IF(X842&lt;=0,"Chưa đến hạn thanh toán",IF(X842&lt;=30,"Nợ quá hạn 30 ngày",IF(X842&lt;=60,"Nợ quá hạn từ 30 ngày đến 60 ngày",IF(X842&lt;=90,"Nợ quá hạn từ 60 ngày đến 90 ngày",IF(X842&lt;=120,"Nợ quá hạn từ 90 ngày đến 120 ngày","Nợ quá hạn hơn 120 ngày có khả năng mất thanh toán")))))))</f>
        <v>Nợ quá hạn 30 ngày</v>
      </c>
      <c r="Z842" s="97">
        <f t="shared" ref="Z842" si="724">IF(S842="","",S842)</f>
        <v>46202</v>
      </c>
      <c r="AA842" s="97" t="str">
        <f t="shared" ref="AA842" si="725">IF(M842="","",M842)</f>
        <v/>
      </c>
      <c r="AB842" s="98"/>
      <c r="AC842" s="96"/>
      <c r="AD842" s="96" t="str">
        <f>VLOOKUP($A842,MA_KH!$A:$V,MA_KH!U$1,0)</f>
        <v>LOTTE</v>
      </c>
      <c r="AE842" s="96" t="str">
        <f>VLOOKUP($A842,MA_KH!$A:$V,MA_KH!V$1,0)</f>
        <v>CÔNG TY CỔ PHẦN TRUNG TÂM THƯƠNG MẠI LOTTE VIỆT NAM</v>
      </c>
      <c r="AF842" s="96" t="str">
        <f>VLOOKUP($A842,MA_KH!$A:$V,MA_KH!H$1,0)</f>
        <v>HN008</v>
      </c>
      <c r="AG842" s="96">
        <f>VALUE(Table1[[#This Row],[Số hóa đơn]])</f>
        <v>44535</v>
      </c>
      <c r="AH842" s="94" t="e">
        <f>_xlfn.XLOOKUP(Table1[[#This Row],[Column1]],CTTT_Lotte!R:R,CTTT_Lotte!O:O)</f>
        <v>#N/A</v>
      </c>
    </row>
    <row r="843" spans="1:34" ht="25.5" customHeight="1" x14ac:dyDescent="0.2">
      <c r="A843" s="88" t="s">
        <v>10293</v>
      </c>
      <c r="B843" s="88" t="s">
        <v>621</v>
      </c>
      <c r="C843" s="89">
        <v>46203</v>
      </c>
      <c r="D843" s="88" t="s">
        <v>15775</v>
      </c>
      <c r="E843" s="89"/>
      <c r="F843" s="88" t="s">
        <v>284</v>
      </c>
      <c r="G843" s="88" t="s">
        <v>15486</v>
      </c>
      <c r="H843" s="90">
        <v>73712053</v>
      </c>
      <c r="I843" s="92">
        <v>0</v>
      </c>
      <c r="J843" s="90">
        <v>0</v>
      </c>
      <c r="K843" s="90">
        <v>73712053</v>
      </c>
      <c r="L843" s="93" t="s">
        <v>11005</v>
      </c>
      <c r="M843" s="94"/>
      <c r="N843" s="93"/>
      <c r="O843" s="67">
        <f>IF(Table1[[#This Row],[Phân loại]]="Tồn đầu kỳ",Table1[[#This Row],[Tổng giá trị]],0)</f>
        <v>0</v>
      </c>
      <c r="P843" s="93">
        <f>IF(Table1[[#This Row],[Số còn phải thu ĐK]]&lt;&gt;0,0,IF(Table1[[#This Row],[Phân loại]]="Bán hàng",Table1[[#This Row],[Tổng giá trị]],-Table1[[#This Row],[Tổng giá trị]]))</f>
        <v>-73712053</v>
      </c>
      <c r="Q843" s="67">
        <f t="shared" ref="Q843:Q849" si="726">IF(M843&lt;&gt;"",IF(O843&lt;&gt;0,O843,P843),0)</f>
        <v>0</v>
      </c>
      <c r="R843" s="93">
        <f>Table1[[#This Row],[Số còn phải thu ĐK]]+Table1[[#This Row],[Giá Trị HD sau CK]]-Table1[[#This Row],[Số tiền đã thu]]</f>
        <v>-73712053</v>
      </c>
      <c r="S843" s="94">
        <f>IF(Table1[[#This Row],[Ngày hóa đơn]]&lt;&gt;"",Table1[[#This Row],[Ngày hóa đơn]],IF(Table1[[#This Row],[Ngày hạch toán]]&lt;&gt;"",Table1[[#This Row],[Ngày hạch toán]],""))</f>
        <v>46203</v>
      </c>
      <c r="T843" s="95"/>
      <c r="U843" s="94">
        <f>IF(Table1[[#This Row],[Ngày tính CN]]="","",S843+T843)</f>
        <v>46203</v>
      </c>
      <c r="V843" s="67">
        <f ca="1">IF(Table1[[#This Row],[Hạn thanh toán]]="","",IF((U843-NOW())&lt;0,0,(U843-NOW())))</f>
        <v>0</v>
      </c>
      <c r="W843" s="67"/>
      <c r="X843" s="67">
        <f t="shared" ref="X843:X849" ca="1" si="727">IF(OR(U843="",R843=0),"",IF((U843-NOW())&lt;0,-(U843-NOW()),0))</f>
        <v>25.588942361107911</v>
      </c>
      <c r="Y843" s="96" t="str">
        <f t="shared" ref="Y843:Y849" ca="1" si="728">IF(R843=0,"Đã thanh toán",IF(X843="","",IF(X843&lt;=0,"Chưa đến hạn thanh toán",IF(X843&lt;=30,"Nợ quá hạn 30 ngày",IF(X843&lt;=60,"Nợ quá hạn từ 30 ngày đến 60 ngày",IF(X843&lt;=90,"Nợ quá hạn từ 60 ngày đến 90 ngày",IF(X843&lt;=120,"Nợ quá hạn từ 90 ngày đến 120 ngày","Nợ quá hạn hơn 120 ngày có khả năng mất thanh toán")))))))</f>
        <v>Nợ quá hạn 30 ngày</v>
      </c>
      <c r="Z843" s="97">
        <f t="shared" ref="Z843:Z849" si="729">IF(S843="","",S843)</f>
        <v>46203</v>
      </c>
      <c r="AA843" s="97" t="str">
        <f t="shared" ref="AA843:AA849" si="730">IF(M843="","",M843)</f>
        <v/>
      </c>
      <c r="AB843" s="98"/>
      <c r="AC843" s="96"/>
      <c r="AD843" s="96" t="str">
        <f>VLOOKUP($A843,MA_KH!$A:$V,MA_KH!U$1,0)</f>
        <v>LOTTE</v>
      </c>
      <c r="AE843" s="96" t="str">
        <f>VLOOKUP($A843,MA_KH!$A:$V,MA_KH!V$1,0)</f>
        <v>CÔNG TY CỔ PHẦN TRUNG TÂM THƯƠNG MẠI LOTTE VIỆT NAM</v>
      </c>
      <c r="AF843" s="96" t="str">
        <f>VLOOKUP($A843,MA_KH!$A:$V,MA_KH!H$1,0)</f>
        <v>SG009</v>
      </c>
      <c r="AG843" s="96" t="e">
        <f>VALUE(Table1[[#This Row],[Số hóa đơn]])</f>
        <v>#VALUE!</v>
      </c>
      <c r="AH843" s="94" t="e">
        <f>_xlfn.XLOOKUP(Table1[[#This Row],[Column1]],CTTT_Lotte!R:R,CTTT_Lotte!O:O)</f>
        <v>#VALUE!</v>
      </c>
    </row>
    <row r="844" spans="1:34" ht="25.5" customHeight="1" x14ac:dyDescent="0.2">
      <c r="A844" s="88" t="s">
        <v>10289</v>
      </c>
      <c r="B844" s="88" t="s">
        <v>752</v>
      </c>
      <c r="C844" s="89">
        <v>46203</v>
      </c>
      <c r="D844" s="88" t="s">
        <v>11135</v>
      </c>
      <c r="E844" s="89">
        <v>46202</v>
      </c>
      <c r="F844" s="88" t="s">
        <v>15776</v>
      </c>
      <c r="G844" s="88" t="s">
        <v>15777</v>
      </c>
      <c r="H844" s="90">
        <v>1002370</v>
      </c>
      <c r="I844" s="92">
        <v>0</v>
      </c>
      <c r="J844" s="90">
        <v>80190</v>
      </c>
      <c r="K844" s="90">
        <v>1082560</v>
      </c>
      <c r="L844" s="93" t="s">
        <v>11004</v>
      </c>
      <c r="M844" s="94"/>
      <c r="N844" s="93"/>
      <c r="O844" s="67">
        <f>IF(Table1[[#This Row],[Phân loại]]="Tồn đầu kỳ",Table1[[#This Row],[Tổng giá trị]],0)</f>
        <v>0</v>
      </c>
      <c r="P844" s="93">
        <f>IF(Table1[[#This Row],[Số còn phải thu ĐK]]&lt;&gt;0,0,IF(Table1[[#This Row],[Phân loại]]="Bán hàng",Table1[[#This Row],[Tổng giá trị]],-Table1[[#This Row],[Tổng giá trị]]))</f>
        <v>1082560</v>
      </c>
      <c r="Q844" s="67">
        <f t="shared" si="726"/>
        <v>0</v>
      </c>
      <c r="R844" s="93">
        <f>Table1[[#This Row],[Số còn phải thu ĐK]]+Table1[[#This Row],[Giá Trị HD sau CK]]-Table1[[#This Row],[Số tiền đã thu]]</f>
        <v>1082560</v>
      </c>
      <c r="S844" s="94">
        <f>IF(Table1[[#This Row],[Ngày hóa đơn]]&lt;&gt;"",Table1[[#This Row],[Ngày hóa đơn]],IF(Table1[[#This Row],[Ngày hạch toán]]&lt;&gt;"",Table1[[#This Row],[Ngày hạch toán]],""))</f>
        <v>46202</v>
      </c>
      <c r="T844" s="95"/>
      <c r="U844" s="94">
        <f>IF(Table1[[#This Row],[Ngày tính CN]]="","",S844+T844)</f>
        <v>46202</v>
      </c>
      <c r="V844" s="67">
        <f ca="1">IF(Table1[[#This Row],[Hạn thanh toán]]="","",IF((U844-NOW())&lt;0,0,(U844-NOW())))</f>
        <v>0</v>
      </c>
      <c r="W844" s="67"/>
      <c r="X844" s="67">
        <f t="shared" ca="1" si="727"/>
        <v>26.588942361107911</v>
      </c>
      <c r="Y844" s="96" t="str">
        <f t="shared" ca="1" si="728"/>
        <v>Nợ quá hạn 30 ngày</v>
      </c>
      <c r="Z844" s="97">
        <f t="shared" si="729"/>
        <v>46202</v>
      </c>
      <c r="AA844" s="97" t="str">
        <f t="shared" si="730"/>
        <v/>
      </c>
      <c r="AB844" s="98"/>
      <c r="AC844" s="96"/>
      <c r="AD844" s="96" t="str">
        <f>VLOOKUP($A844,MA_KH!$A:$V,MA_KH!U$1,0)</f>
        <v>LOTTE</v>
      </c>
      <c r="AE844" s="96" t="str">
        <f>VLOOKUP($A844,MA_KH!$A:$V,MA_KH!V$1,0)</f>
        <v>CÔNG TY CỔ PHẦN TRUNG TÂM THƯƠNG MẠI LOTTE VIỆT NAM</v>
      </c>
      <c r="AF844" s="96" t="str">
        <f>VLOOKUP($A844,MA_KH!$A:$V,MA_KH!H$1,0)</f>
        <v>SG011</v>
      </c>
      <c r="AG844" s="96">
        <f>VALUE(Table1[[#This Row],[Số hóa đơn]])</f>
        <v>44571</v>
      </c>
      <c r="AH844" s="94" t="e">
        <f>_xlfn.XLOOKUP(Table1[[#This Row],[Column1]],CTTT_Lotte!R:R,CTTT_Lotte!O:O)</f>
        <v>#N/A</v>
      </c>
    </row>
    <row r="845" spans="1:34" ht="25.5" customHeight="1" x14ac:dyDescent="0.2">
      <c r="A845" s="88" t="s">
        <v>10289</v>
      </c>
      <c r="B845" s="88" t="s">
        <v>752</v>
      </c>
      <c r="C845" s="89">
        <v>46203</v>
      </c>
      <c r="D845" s="88" t="s">
        <v>11136</v>
      </c>
      <c r="E845" s="89">
        <v>46202</v>
      </c>
      <c r="F845" s="88" t="s">
        <v>15778</v>
      </c>
      <c r="G845" s="88" t="s">
        <v>15779</v>
      </c>
      <c r="H845" s="90">
        <v>1116805</v>
      </c>
      <c r="I845" s="92">
        <v>0</v>
      </c>
      <c r="J845" s="90">
        <v>89344</v>
      </c>
      <c r="K845" s="90">
        <v>1206149</v>
      </c>
      <c r="L845" s="93" t="s">
        <v>11004</v>
      </c>
      <c r="M845" s="94"/>
      <c r="N845" s="93"/>
      <c r="O845" s="67">
        <f>IF(Table1[[#This Row],[Phân loại]]="Tồn đầu kỳ",Table1[[#This Row],[Tổng giá trị]],0)</f>
        <v>0</v>
      </c>
      <c r="P845" s="93">
        <f>IF(Table1[[#This Row],[Số còn phải thu ĐK]]&lt;&gt;0,0,IF(Table1[[#This Row],[Phân loại]]="Bán hàng",Table1[[#This Row],[Tổng giá trị]],-Table1[[#This Row],[Tổng giá trị]]))</f>
        <v>1206149</v>
      </c>
      <c r="Q845" s="67">
        <f t="shared" si="726"/>
        <v>0</v>
      </c>
      <c r="R845" s="93">
        <f>Table1[[#This Row],[Số còn phải thu ĐK]]+Table1[[#This Row],[Giá Trị HD sau CK]]-Table1[[#This Row],[Số tiền đã thu]]</f>
        <v>1206149</v>
      </c>
      <c r="S845" s="94">
        <f>IF(Table1[[#This Row],[Ngày hóa đơn]]&lt;&gt;"",Table1[[#This Row],[Ngày hóa đơn]],IF(Table1[[#This Row],[Ngày hạch toán]]&lt;&gt;"",Table1[[#This Row],[Ngày hạch toán]],""))</f>
        <v>46202</v>
      </c>
      <c r="T845" s="95"/>
      <c r="U845" s="94">
        <f>IF(Table1[[#This Row],[Ngày tính CN]]="","",S845+T845)</f>
        <v>46202</v>
      </c>
      <c r="V845" s="67">
        <f ca="1">IF(Table1[[#This Row],[Hạn thanh toán]]="","",IF((U845-NOW())&lt;0,0,(U845-NOW())))</f>
        <v>0</v>
      </c>
      <c r="W845" s="67"/>
      <c r="X845" s="67">
        <f t="shared" ca="1" si="727"/>
        <v>26.588942361107911</v>
      </c>
      <c r="Y845" s="96" t="str">
        <f t="shared" ca="1" si="728"/>
        <v>Nợ quá hạn 30 ngày</v>
      </c>
      <c r="Z845" s="97">
        <f t="shared" si="729"/>
        <v>46202</v>
      </c>
      <c r="AA845" s="97" t="str">
        <f t="shared" si="730"/>
        <v/>
      </c>
      <c r="AB845" s="98"/>
      <c r="AC845" s="96"/>
      <c r="AD845" s="96" t="str">
        <f>VLOOKUP($A845,MA_KH!$A:$V,MA_KH!U$1,0)</f>
        <v>LOTTE</v>
      </c>
      <c r="AE845" s="96" t="str">
        <f>VLOOKUP($A845,MA_KH!$A:$V,MA_KH!V$1,0)</f>
        <v>CÔNG TY CỔ PHẦN TRUNG TÂM THƯƠNG MẠI LOTTE VIỆT NAM</v>
      </c>
      <c r="AF845" s="96" t="str">
        <f>VLOOKUP($A845,MA_KH!$A:$V,MA_KH!H$1,0)</f>
        <v>SG011</v>
      </c>
      <c r="AG845" s="96">
        <f>VALUE(Table1[[#This Row],[Số hóa đơn]])</f>
        <v>44572</v>
      </c>
      <c r="AH845" s="94" t="e">
        <f>_xlfn.XLOOKUP(Table1[[#This Row],[Column1]],CTTT_Lotte!R:R,CTTT_Lotte!O:O)</f>
        <v>#N/A</v>
      </c>
    </row>
    <row r="846" spans="1:34" ht="25.5" customHeight="1" x14ac:dyDescent="0.2">
      <c r="A846" s="88" t="s">
        <v>10301</v>
      </c>
      <c r="B846" s="88" t="s">
        <v>463</v>
      </c>
      <c r="C846" s="89">
        <v>46203</v>
      </c>
      <c r="D846" s="88" t="s">
        <v>11137</v>
      </c>
      <c r="E846" s="89">
        <v>46202</v>
      </c>
      <c r="F846" s="88" t="s">
        <v>15780</v>
      </c>
      <c r="G846" s="88" t="s">
        <v>15781</v>
      </c>
      <c r="H846" s="90">
        <v>3155250</v>
      </c>
      <c r="I846" s="92">
        <v>0</v>
      </c>
      <c r="J846" s="90">
        <v>252420</v>
      </c>
      <c r="K846" s="90">
        <v>3407670</v>
      </c>
      <c r="L846" s="93" t="s">
        <v>11004</v>
      </c>
      <c r="M846" s="94"/>
      <c r="N846" s="93"/>
      <c r="O846" s="67">
        <f>IF(Table1[[#This Row],[Phân loại]]="Tồn đầu kỳ",Table1[[#This Row],[Tổng giá trị]],0)</f>
        <v>0</v>
      </c>
      <c r="P846" s="93">
        <f>IF(Table1[[#This Row],[Số còn phải thu ĐK]]&lt;&gt;0,0,IF(Table1[[#This Row],[Phân loại]]="Bán hàng",Table1[[#This Row],[Tổng giá trị]],-Table1[[#This Row],[Tổng giá trị]]))</f>
        <v>3407670</v>
      </c>
      <c r="Q846" s="67">
        <f t="shared" si="726"/>
        <v>0</v>
      </c>
      <c r="R846" s="93">
        <f>Table1[[#This Row],[Số còn phải thu ĐK]]+Table1[[#This Row],[Giá Trị HD sau CK]]-Table1[[#This Row],[Số tiền đã thu]]</f>
        <v>3407670</v>
      </c>
      <c r="S846" s="94">
        <f>IF(Table1[[#This Row],[Ngày hóa đơn]]&lt;&gt;"",Table1[[#This Row],[Ngày hóa đơn]],IF(Table1[[#This Row],[Ngày hạch toán]]&lt;&gt;"",Table1[[#This Row],[Ngày hạch toán]],""))</f>
        <v>46202</v>
      </c>
      <c r="T846" s="95"/>
      <c r="U846" s="94">
        <f>IF(Table1[[#This Row],[Ngày tính CN]]="","",S846+T846)</f>
        <v>46202</v>
      </c>
      <c r="V846" s="67">
        <f ca="1">IF(Table1[[#This Row],[Hạn thanh toán]]="","",IF((U846-NOW())&lt;0,0,(U846-NOW())))</f>
        <v>0</v>
      </c>
      <c r="W846" s="67"/>
      <c r="X846" s="67">
        <f t="shared" ca="1" si="727"/>
        <v>26.588942361107911</v>
      </c>
      <c r="Y846" s="96" t="str">
        <f t="shared" ca="1" si="728"/>
        <v>Nợ quá hạn 30 ngày</v>
      </c>
      <c r="Z846" s="97">
        <f t="shared" si="729"/>
        <v>46202</v>
      </c>
      <c r="AA846" s="97" t="str">
        <f t="shared" si="730"/>
        <v/>
      </c>
      <c r="AB846" s="98"/>
      <c r="AC846" s="96"/>
      <c r="AD846" s="96" t="str">
        <f>VLOOKUP($A846,MA_KH!$A:$V,MA_KH!U$1,0)</f>
        <v>LOTTE</v>
      </c>
      <c r="AE846" s="96" t="str">
        <f>VLOOKUP($A846,MA_KH!$A:$V,MA_KH!V$1,0)</f>
        <v>CÔNG TY CỔ PHẦN TRUNG TÂM THƯƠNG MẠI LOTTE VIỆT NAM</v>
      </c>
      <c r="AF846" s="96" t="str">
        <f>VLOOKUP($A846,MA_KH!$A:$V,MA_KH!H$1,0)</f>
        <v>SG002</v>
      </c>
      <c r="AG846" s="96">
        <f>VALUE(Table1[[#This Row],[Số hóa đơn]])</f>
        <v>44573</v>
      </c>
      <c r="AH846" s="94" t="e">
        <f>_xlfn.XLOOKUP(Table1[[#This Row],[Column1]],CTTT_Lotte!R:R,CTTT_Lotte!O:O)</f>
        <v>#N/A</v>
      </c>
    </row>
    <row r="847" spans="1:34" ht="25.5" customHeight="1" x14ac:dyDescent="0.2">
      <c r="A847" s="88" t="s">
        <v>10287</v>
      </c>
      <c r="B847" s="88" t="s">
        <v>612</v>
      </c>
      <c r="C847" s="89">
        <v>46203</v>
      </c>
      <c r="D847" s="88" t="s">
        <v>15782</v>
      </c>
      <c r="E847" s="89">
        <v>46202</v>
      </c>
      <c r="F847" s="88" t="s">
        <v>15783</v>
      </c>
      <c r="G847" s="88" t="s">
        <v>15784</v>
      </c>
      <c r="H847" s="90">
        <v>2329600</v>
      </c>
      <c r="I847" s="92">
        <v>0</v>
      </c>
      <c r="J847" s="90">
        <v>186368</v>
      </c>
      <c r="K847" s="90">
        <v>2515968</v>
      </c>
      <c r="L847" s="93" t="s">
        <v>11004</v>
      </c>
      <c r="M847" s="94"/>
      <c r="N847" s="93"/>
      <c r="O847" s="67">
        <f>IF(Table1[[#This Row],[Phân loại]]="Tồn đầu kỳ",Table1[[#This Row],[Tổng giá trị]],0)</f>
        <v>0</v>
      </c>
      <c r="P847" s="93">
        <f>IF(Table1[[#This Row],[Số còn phải thu ĐK]]&lt;&gt;0,0,IF(Table1[[#This Row],[Phân loại]]="Bán hàng",Table1[[#This Row],[Tổng giá trị]],-Table1[[#This Row],[Tổng giá trị]]))</f>
        <v>2515968</v>
      </c>
      <c r="Q847" s="67">
        <f t="shared" si="726"/>
        <v>0</v>
      </c>
      <c r="R847" s="93">
        <f>Table1[[#This Row],[Số còn phải thu ĐK]]+Table1[[#This Row],[Giá Trị HD sau CK]]-Table1[[#This Row],[Số tiền đã thu]]</f>
        <v>2515968</v>
      </c>
      <c r="S847" s="94">
        <f>IF(Table1[[#This Row],[Ngày hóa đơn]]&lt;&gt;"",Table1[[#This Row],[Ngày hóa đơn]],IF(Table1[[#This Row],[Ngày hạch toán]]&lt;&gt;"",Table1[[#This Row],[Ngày hạch toán]],""))</f>
        <v>46202</v>
      </c>
      <c r="T847" s="95"/>
      <c r="U847" s="94">
        <f>IF(Table1[[#This Row],[Ngày tính CN]]="","",S847+T847)</f>
        <v>46202</v>
      </c>
      <c r="V847" s="67">
        <f ca="1">IF(Table1[[#This Row],[Hạn thanh toán]]="","",IF((U847-NOW())&lt;0,0,(U847-NOW())))</f>
        <v>0</v>
      </c>
      <c r="W847" s="67"/>
      <c r="X847" s="67">
        <f t="shared" ca="1" si="727"/>
        <v>26.588942245369253</v>
      </c>
      <c r="Y847" s="96" t="str">
        <f t="shared" ca="1" si="728"/>
        <v>Nợ quá hạn 30 ngày</v>
      </c>
      <c r="Z847" s="97">
        <f t="shared" si="729"/>
        <v>46202</v>
      </c>
      <c r="AA847" s="97" t="str">
        <f t="shared" si="730"/>
        <v/>
      </c>
      <c r="AB847" s="98"/>
      <c r="AC847" s="96"/>
      <c r="AD847" s="96" t="str">
        <f>VLOOKUP($A847,MA_KH!$A:$V,MA_KH!U$1,0)</f>
        <v>LOTTE</v>
      </c>
      <c r="AE847" s="96" t="str">
        <f>VLOOKUP($A847,MA_KH!$A:$V,MA_KH!V$1,0)</f>
        <v>CÔNG TY CỔ PHẦN TRUNG TÂM THƯƠNG MẠI LOTTE VIỆT NAM</v>
      </c>
      <c r="AF847" s="96" t="str">
        <f>VLOOKUP($A847,MA_KH!$A:$V,MA_KH!H$1,0)</f>
        <v>SG011</v>
      </c>
      <c r="AG847" s="96">
        <f>VALUE(Table1[[#This Row],[Số hóa đơn]])</f>
        <v>44574</v>
      </c>
      <c r="AH847" s="94" t="e">
        <f>_xlfn.XLOOKUP(Table1[[#This Row],[Column1]],CTTT_Lotte!R:R,CTTT_Lotte!O:O)</f>
        <v>#N/A</v>
      </c>
    </row>
    <row r="848" spans="1:34" ht="25.5" customHeight="1" x14ac:dyDescent="0.2">
      <c r="A848" s="88" t="s">
        <v>11446</v>
      </c>
      <c r="B848" s="88" t="s">
        <v>11447</v>
      </c>
      <c r="C848" s="89">
        <v>46203</v>
      </c>
      <c r="D848" s="88" t="s">
        <v>15785</v>
      </c>
      <c r="E848" s="89">
        <v>46202</v>
      </c>
      <c r="F848" s="88" t="s">
        <v>15786</v>
      </c>
      <c r="G848" s="88" t="s">
        <v>15787</v>
      </c>
      <c r="H848" s="90">
        <v>1166110</v>
      </c>
      <c r="I848" s="92">
        <v>0</v>
      </c>
      <c r="J848" s="90">
        <v>93289</v>
      </c>
      <c r="K848" s="90">
        <v>1259399</v>
      </c>
      <c r="L848" s="93" t="s">
        <v>11004</v>
      </c>
      <c r="M848" s="94"/>
      <c r="N848" s="93"/>
      <c r="O848" s="67">
        <f>IF(Table1[[#This Row],[Phân loại]]="Tồn đầu kỳ",Table1[[#This Row],[Tổng giá trị]],0)</f>
        <v>0</v>
      </c>
      <c r="P848" s="93">
        <f>IF(Table1[[#This Row],[Số còn phải thu ĐK]]&lt;&gt;0,0,IF(Table1[[#This Row],[Phân loại]]="Bán hàng",Table1[[#This Row],[Tổng giá trị]],-Table1[[#This Row],[Tổng giá trị]]))</f>
        <v>1259399</v>
      </c>
      <c r="Q848" s="67">
        <f t="shared" si="726"/>
        <v>0</v>
      </c>
      <c r="R848" s="93">
        <f>Table1[[#This Row],[Số còn phải thu ĐK]]+Table1[[#This Row],[Giá Trị HD sau CK]]-Table1[[#This Row],[Số tiền đã thu]]</f>
        <v>1259399</v>
      </c>
      <c r="S848" s="94">
        <f>IF(Table1[[#This Row],[Ngày hóa đơn]]&lt;&gt;"",Table1[[#This Row],[Ngày hóa đơn]],IF(Table1[[#This Row],[Ngày hạch toán]]&lt;&gt;"",Table1[[#This Row],[Ngày hạch toán]],""))</f>
        <v>46202</v>
      </c>
      <c r="T848" s="95"/>
      <c r="U848" s="94">
        <f>IF(Table1[[#This Row],[Ngày tính CN]]="","",S848+T848)</f>
        <v>46202</v>
      </c>
      <c r="V848" s="67">
        <f ca="1">IF(Table1[[#This Row],[Hạn thanh toán]]="","",IF((U848-NOW())&lt;0,0,(U848-NOW())))</f>
        <v>0</v>
      </c>
      <c r="W848" s="67"/>
      <c r="X848" s="67">
        <f t="shared" ca="1" si="727"/>
        <v>26.588942361107911</v>
      </c>
      <c r="Y848" s="96" t="str">
        <f t="shared" ca="1" si="728"/>
        <v>Nợ quá hạn 30 ngày</v>
      </c>
      <c r="Z848" s="97">
        <f t="shared" si="729"/>
        <v>46202</v>
      </c>
      <c r="AA848" s="97" t="str">
        <f t="shared" si="730"/>
        <v/>
      </c>
      <c r="AB848" s="98"/>
      <c r="AC848" s="96"/>
      <c r="AD848" s="96" t="str">
        <f>VLOOKUP($A848,MA_KH!$A:$V,MA_KH!U$1,0)</f>
        <v>LOTTE</v>
      </c>
      <c r="AE848" s="96" t="str">
        <f>VLOOKUP($A848,MA_KH!$A:$V,MA_KH!V$1,0)</f>
        <v>CÔNG TY CỔ PHẦN TRUNG TÂM THƯƠNG MẠI LOTTE VIỆT NAM</v>
      </c>
      <c r="AF848" s="96" t="str">
        <f>VLOOKUP($A848,MA_KH!$A:$V,MA_KH!H$1,0)</f>
        <v>SG011</v>
      </c>
      <c r="AG848" s="96">
        <f>VALUE(Table1[[#This Row],[Số hóa đơn]])</f>
        <v>44575</v>
      </c>
      <c r="AH848" s="94" t="e">
        <f>_xlfn.XLOOKUP(Table1[[#This Row],[Column1]],CTTT_Lotte!R:R,CTTT_Lotte!O:O)</f>
        <v>#N/A</v>
      </c>
    </row>
    <row r="849" spans="1:34" ht="25.5" customHeight="1" x14ac:dyDescent="0.2">
      <c r="A849" s="65" t="s">
        <v>10300</v>
      </c>
      <c r="B849" s="65" t="s">
        <v>610</v>
      </c>
      <c r="C849" s="66">
        <v>46203</v>
      </c>
      <c r="D849" s="65" t="s">
        <v>15788</v>
      </c>
      <c r="E849" s="66">
        <v>46202</v>
      </c>
      <c r="F849" s="65" t="s">
        <v>15789</v>
      </c>
      <c r="G849" s="65" t="s">
        <v>15790</v>
      </c>
      <c r="H849" s="91">
        <v>2984750</v>
      </c>
      <c r="I849" s="92">
        <v>0</v>
      </c>
      <c r="J849" s="91">
        <v>238780</v>
      </c>
      <c r="K849" s="91">
        <v>3223530</v>
      </c>
      <c r="L849" s="93" t="s">
        <v>11004</v>
      </c>
      <c r="M849" s="94"/>
      <c r="N849" s="93"/>
      <c r="O849" s="67">
        <f>IF(Table1[[#This Row],[Phân loại]]="Tồn đầu kỳ",Table1[[#This Row],[Tổng giá trị]],0)</f>
        <v>0</v>
      </c>
      <c r="P849" s="93">
        <f>IF(Table1[[#This Row],[Số còn phải thu ĐK]]&lt;&gt;0,0,IF(Table1[[#This Row],[Phân loại]]="Bán hàng",Table1[[#This Row],[Tổng giá trị]],-Table1[[#This Row],[Tổng giá trị]]))</f>
        <v>3223530</v>
      </c>
      <c r="Q849" s="67">
        <f t="shared" si="726"/>
        <v>0</v>
      </c>
      <c r="R849" s="93">
        <f>Table1[[#This Row],[Số còn phải thu ĐK]]+Table1[[#This Row],[Giá Trị HD sau CK]]-Table1[[#This Row],[Số tiền đã thu]]</f>
        <v>3223530</v>
      </c>
      <c r="S849" s="94">
        <f>IF(Table1[[#This Row],[Ngày hóa đơn]]&lt;&gt;"",Table1[[#This Row],[Ngày hóa đơn]],IF(Table1[[#This Row],[Ngày hạch toán]]&lt;&gt;"",Table1[[#This Row],[Ngày hạch toán]],""))</f>
        <v>46202</v>
      </c>
      <c r="T849" s="95"/>
      <c r="U849" s="94">
        <f>IF(Table1[[#This Row],[Ngày tính CN]]="","",S849+T849)</f>
        <v>46202</v>
      </c>
      <c r="V849" s="67">
        <f ca="1">IF(Table1[[#This Row],[Hạn thanh toán]]="","",IF((U849-NOW())&lt;0,0,(U849-NOW())))</f>
        <v>0</v>
      </c>
      <c r="W849" s="67"/>
      <c r="X849" s="67">
        <f t="shared" ca="1" si="727"/>
        <v>26.588942361107911</v>
      </c>
      <c r="Y849" s="96" t="str">
        <f t="shared" ca="1" si="728"/>
        <v>Nợ quá hạn 30 ngày</v>
      </c>
      <c r="Z849" s="97">
        <f t="shared" si="729"/>
        <v>46202</v>
      </c>
      <c r="AA849" s="97" t="str">
        <f t="shared" si="730"/>
        <v/>
      </c>
      <c r="AB849" s="98"/>
      <c r="AC849" s="96"/>
      <c r="AD849" s="96" t="str">
        <f>VLOOKUP($A849,MA_KH!$A:$V,MA_KH!U$1,0)</f>
        <v>LOTTE</v>
      </c>
      <c r="AE849" s="96" t="str">
        <f>VLOOKUP($A849,MA_KH!$A:$V,MA_KH!V$1,0)</f>
        <v>CÔNG TY CỔ PHẦN TRUNG TÂM THƯƠNG MẠI LOTTE VIỆT NAM</v>
      </c>
      <c r="AF849" s="96" t="str">
        <f>VLOOKUP($A849,MA_KH!$A:$V,MA_KH!H$1,0)</f>
        <v>SG011</v>
      </c>
      <c r="AG849" s="96">
        <f>VALUE(Table1[[#This Row],[Số hóa đơn]])</f>
        <v>44576</v>
      </c>
      <c r="AH849" s="94" t="e">
        <f>_xlfn.XLOOKUP(Table1[[#This Row],[Column1]],CTTT_Lotte!R:R,CTTT_Lotte!O:O)</f>
        <v>#N/A</v>
      </c>
    </row>
  </sheetData>
  <phoneticPr fontId="5" type="noConversion"/>
  <dataValidations count="1">
    <dataValidation type="list" allowBlank="1" showInputMessage="1" showErrorMessage="1" promptTitle="Chọn đúng mục" sqref="L4:L849" xr:uid="{00000000-0002-0000-0100-000000000000}">
      <formula1>"Bán hàng,Hàng trả,Giảm công nợ,Tồn đầu kỳ"</formula1>
    </dataValidation>
  </dataValidation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V1875"/>
  <sheetViews>
    <sheetView workbookViewId="0">
      <pane ySplit="2" topLeftCell="A1763" activePane="bottomLeft" state="frozen"/>
      <selection pane="bottomLeft" activeCell="A1807" sqref="A1807"/>
    </sheetView>
  </sheetViews>
  <sheetFormatPr defaultRowHeight="15" x14ac:dyDescent="0.25"/>
  <cols>
    <col min="1" max="1" width="28" customWidth="1"/>
    <col min="2" max="2" width="68" customWidth="1"/>
  </cols>
  <sheetData>
    <row r="1" spans="1:22" x14ac:dyDescent="0.25">
      <c r="A1">
        <f>COLUMN()</f>
        <v>1</v>
      </c>
      <c r="B1">
        <f>COLUMN()</f>
        <v>2</v>
      </c>
      <c r="C1">
        <f>COLUMN()</f>
        <v>3</v>
      </c>
      <c r="D1">
        <f>COLUMN()</f>
        <v>4</v>
      </c>
      <c r="E1">
        <f>COLUMN()</f>
        <v>5</v>
      </c>
      <c r="F1">
        <f>COLUMN()</f>
        <v>6</v>
      </c>
      <c r="G1">
        <f>COLUMN()</f>
        <v>7</v>
      </c>
      <c r="H1">
        <f>COLUMN()</f>
        <v>8</v>
      </c>
      <c r="I1">
        <f>COLUMN()</f>
        <v>9</v>
      </c>
      <c r="J1">
        <f>COLUMN()</f>
        <v>10</v>
      </c>
      <c r="K1">
        <f>COLUMN()</f>
        <v>11</v>
      </c>
      <c r="L1">
        <f>COLUMN()</f>
        <v>12</v>
      </c>
      <c r="M1">
        <f>COLUMN()</f>
        <v>13</v>
      </c>
      <c r="N1">
        <f>COLUMN()</f>
        <v>14</v>
      </c>
      <c r="O1">
        <f>COLUMN()</f>
        <v>15</v>
      </c>
      <c r="P1">
        <f>COLUMN()</f>
        <v>16</v>
      </c>
      <c r="Q1">
        <f>COLUMN()</f>
        <v>17</v>
      </c>
      <c r="R1">
        <f>COLUMN()</f>
        <v>18</v>
      </c>
      <c r="S1">
        <f>COLUMN()</f>
        <v>19</v>
      </c>
      <c r="T1">
        <f>COLUMN()</f>
        <v>20</v>
      </c>
      <c r="U1">
        <f>COLUMN()</f>
        <v>21</v>
      </c>
      <c r="V1">
        <f>COLUMN()</f>
        <v>22</v>
      </c>
    </row>
    <row r="2" spans="1:22" ht="31.5" x14ac:dyDescent="0.25">
      <c r="A2" s="68" t="s">
        <v>8</v>
      </c>
      <c r="B2" s="68" t="s">
        <v>898</v>
      </c>
      <c r="C2" s="68" t="s">
        <v>899</v>
      </c>
      <c r="D2" s="68" t="s">
        <v>900</v>
      </c>
      <c r="E2" s="68" t="s">
        <v>901</v>
      </c>
      <c r="F2" s="68" t="s">
        <v>11977</v>
      </c>
      <c r="G2" s="69" t="s">
        <v>2</v>
      </c>
      <c r="H2" s="68" t="s">
        <v>902</v>
      </c>
      <c r="I2" s="68" t="s">
        <v>903</v>
      </c>
      <c r="J2" s="68" t="s">
        <v>904</v>
      </c>
      <c r="K2" s="68" t="s">
        <v>905</v>
      </c>
      <c r="L2" s="68" t="s">
        <v>11978</v>
      </c>
      <c r="M2" s="68" t="s">
        <v>11979</v>
      </c>
      <c r="N2" s="68" t="s">
        <v>11980</v>
      </c>
      <c r="O2" s="68" t="s">
        <v>11981</v>
      </c>
      <c r="P2" s="70" t="s">
        <v>11982</v>
      </c>
      <c r="Q2" s="68" t="s">
        <v>11983</v>
      </c>
      <c r="R2" s="70" t="s">
        <v>11984</v>
      </c>
      <c r="S2" s="68" t="s">
        <v>11985</v>
      </c>
      <c r="T2" s="68" t="s">
        <v>906</v>
      </c>
      <c r="U2" s="71" t="s">
        <v>11986</v>
      </c>
      <c r="V2" s="72" t="s">
        <v>11987</v>
      </c>
    </row>
    <row r="3" spans="1:22" hidden="1" x14ac:dyDescent="0.25">
      <c r="A3" s="73" t="s">
        <v>8999</v>
      </c>
      <c r="B3" s="73" t="s">
        <v>791</v>
      </c>
      <c r="C3" s="73" t="s">
        <v>918</v>
      </c>
      <c r="D3" s="73" t="s">
        <v>11988</v>
      </c>
      <c r="E3" s="73"/>
      <c r="F3" s="73" t="s">
        <v>11989</v>
      </c>
      <c r="G3" s="74"/>
      <c r="H3" s="73" t="s">
        <v>950</v>
      </c>
      <c r="I3" s="73" t="s">
        <v>951</v>
      </c>
      <c r="J3" s="73" t="s">
        <v>909</v>
      </c>
      <c r="K3" s="73" t="s">
        <v>919</v>
      </c>
      <c r="L3" s="73"/>
      <c r="M3" s="73" t="s">
        <v>789</v>
      </c>
      <c r="N3" s="75" t="b">
        <v>0</v>
      </c>
      <c r="O3" s="75" t="b">
        <v>0</v>
      </c>
      <c r="P3" s="76">
        <v>46023.5223358449</v>
      </c>
      <c r="Q3" s="73" t="s">
        <v>11990</v>
      </c>
      <c r="R3" s="76">
        <v>46172.467301851902</v>
      </c>
      <c r="S3" s="73" t="s">
        <v>11991</v>
      </c>
      <c r="T3" s="73" t="s">
        <v>5292</v>
      </c>
      <c r="U3" s="73" t="s">
        <v>789</v>
      </c>
      <c r="V3" s="77" t="s">
        <v>790</v>
      </c>
    </row>
    <row r="4" spans="1:22" hidden="1" x14ac:dyDescent="0.25">
      <c r="A4" s="73" t="s">
        <v>9000</v>
      </c>
      <c r="B4" s="73" t="s">
        <v>792</v>
      </c>
      <c r="C4" s="73" t="s">
        <v>912</v>
      </c>
      <c r="D4" s="73" t="s">
        <v>11988</v>
      </c>
      <c r="E4" s="73"/>
      <c r="F4" s="73" t="s">
        <v>11992</v>
      </c>
      <c r="G4" s="74"/>
      <c r="H4" s="73" t="s">
        <v>914</v>
      </c>
      <c r="I4" s="73" t="s">
        <v>915</v>
      </c>
      <c r="J4" s="73" t="s">
        <v>909</v>
      </c>
      <c r="K4" s="73" t="s">
        <v>916</v>
      </c>
      <c r="L4" s="73"/>
      <c r="M4" s="73" t="s">
        <v>789</v>
      </c>
      <c r="N4" s="75" t="b">
        <v>0</v>
      </c>
      <c r="O4" s="75" t="b">
        <v>0</v>
      </c>
      <c r="P4" s="76">
        <v>46023.5223350694</v>
      </c>
      <c r="Q4" s="73" t="s">
        <v>11990</v>
      </c>
      <c r="R4" s="76">
        <v>46172.467304363403</v>
      </c>
      <c r="S4" s="73" t="s">
        <v>11991</v>
      </c>
      <c r="T4" s="73" t="s">
        <v>5292</v>
      </c>
      <c r="U4" s="73" t="s">
        <v>789</v>
      </c>
      <c r="V4" s="77" t="s">
        <v>790</v>
      </c>
    </row>
    <row r="5" spans="1:22" hidden="1" x14ac:dyDescent="0.25">
      <c r="A5" s="73" t="s">
        <v>9001</v>
      </c>
      <c r="B5" s="73" t="s">
        <v>799</v>
      </c>
      <c r="C5" s="73" t="s">
        <v>921</v>
      </c>
      <c r="D5" s="73" t="s">
        <v>11988</v>
      </c>
      <c r="E5" s="73" t="s">
        <v>922</v>
      </c>
      <c r="F5" s="73" t="s">
        <v>11993</v>
      </c>
      <c r="G5" s="74"/>
      <c r="H5" s="73" t="s">
        <v>914</v>
      </c>
      <c r="I5" s="73" t="s">
        <v>915</v>
      </c>
      <c r="J5" s="73" t="s">
        <v>909</v>
      </c>
      <c r="K5" s="73" t="s">
        <v>916</v>
      </c>
      <c r="L5" s="73"/>
      <c r="M5" s="73" t="s">
        <v>789</v>
      </c>
      <c r="N5" s="75" t="b">
        <v>0</v>
      </c>
      <c r="O5" s="75" t="b">
        <v>0</v>
      </c>
      <c r="P5" s="76">
        <v>46023.522336539398</v>
      </c>
      <c r="Q5" s="73" t="s">
        <v>11990</v>
      </c>
      <c r="R5" s="76">
        <v>46172.467306516199</v>
      </c>
      <c r="S5" s="73" t="s">
        <v>11991</v>
      </c>
      <c r="T5" s="73" t="s">
        <v>5292</v>
      </c>
      <c r="U5" s="73" t="s">
        <v>789</v>
      </c>
      <c r="V5" s="77" t="s">
        <v>790</v>
      </c>
    </row>
    <row r="6" spans="1:22" hidden="1" x14ac:dyDescent="0.25">
      <c r="A6" s="73" t="s">
        <v>9002</v>
      </c>
      <c r="B6" s="73" t="s">
        <v>790</v>
      </c>
      <c r="C6" s="73" t="s">
        <v>907</v>
      </c>
      <c r="D6" s="73" t="s">
        <v>11988</v>
      </c>
      <c r="E6" s="73" t="s">
        <v>908</v>
      </c>
      <c r="F6" s="73"/>
      <c r="G6" s="74"/>
      <c r="H6" s="73" t="s">
        <v>11994</v>
      </c>
      <c r="I6" s="73" t="s">
        <v>11995</v>
      </c>
      <c r="J6" s="73" t="s">
        <v>909</v>
      </c>
      <c r="K6" s="73" t="s">
        <v>910</v>
      </c>
      <c r="L6" s="73"/>
      <c r="M6" s="73" t="s">
        <v>789</v>
      </c>
      <c r="N6" s="75" t="b">
        <v>0</v>
      </c>
      <c r="O6" s="75" t="b">
        <v>0</v>
      </c>
      <c r="P6" s="76">
        <v>46023.522334340298</v>
      </c>
      <c r="Q6" s="73" t="s">
        <v>11990</v>
      </c>
      <c r="R6" s="76">
        <v>46172.467308761603</v>
      </c>
      <c r="S6" s="73" t="s">
        <v>11991</v>
      </c>
      <c r="T6" s="73" t="s">
        <v>5292</v>
      </c>
      <c r="U6" s="73" t="s">
        <v>789</v>
      </c>
      <c r="V6" s="77" t="s">
        <v>790</v>
      </c>
    </row>
    <row r="7" spans="1:22" hidden="1" x14ac:dyDescent="0.25">
      <c r="A7" s="73" t="s">
        <v>9003</v>
      </c>
      <c r="B7" s="73" t="s">
        <v>171</v>
      </c>
      <c r="C7" s="73" t="s">
        <v>1197</v>
      </c>
      <c r="D7" s="73" t="s">
        <v>11996</v>
      </c>
      <c r="E7" s="73" t="s">
        <v>1198</v>
      </c>
      <c r="F7" s="73"/>
      <c r="G7" s="74"/>
      <c r="H7" s="73" t="s">
        <v>942</v>
      </c>
      <c r="I7" s="73" t="s">
        <v>943</v>
      </c>
      <c r="J7" s="73" t="s">
        <v>1052</v>
      </c>
      <c r="K7" s="73" t="s">
        <v>945</v>
      </c>
      <c r="L7" s="73"/>
      <c r="M7" s="73" t="s">
        <v>10809</v>
      </c>
      <c r="N7" s="75" t="b">
        <v>1</v>
      </c>
      <c r="O7" s="75" t="b">
        <v>0</v>
      </c>
      <c r="P7" s="76">
        <v>46023.522634838002</v>
      </c>
      <c r="Q7" s="73" t="s">
        <v>11990</v>
      </c>
      <c r="R7" s="76">
        <v>46172.467531631897</v>
      </c>
      <c r="S7" s="73" t="s">
        <v>11991</v>
      </c>
      <c r="T7" s="73" t="s">
        <v>5292</v>
      </c>
      <c r="U7" s="73" t="s">
        <v>10809</v>
      </c>
      <c r="V7" s="77" t="s">
        <v>44</v>
      </c>
    </row>
    <row r="8" spans="1:22" hidden="1" x14ac:dyDescent="0.25">
      <c r="A8" s="73" t="s">
        <v>9004</v>
      </c>
      <c r="B8" s="73" t="s">
        <v>62</v>
      </c>
      <c r="C8" s="73" t="s">
        <v>1207</v>
      </c>
      <c r="D8" s="73" t="s">
        <v>11996</v>
      </c>
      <c r="E8" s="73" t="s">
        <v>1208</v>
      </c>
      <c r="F8" s="73"/>
      <c r="G8" s="74"/>
      <c r="H8" s="73" t="s">
        <v>942</v>
      </c>
      <c r="I8" s="73" t="s">
        <v>943</v>
      </c>
      <c r="J8" s="73" t="s">
        <v>1052</v>
      </c>
      <c r="K8" s="73" t="s">
        <v>945</v>
      </c>
      <c r="L8" s="73"/>
      <c r="M8" s="73" t="s">
        <v>10809</v>
      </c>
      <c r="N8" s="75" t="b">
        <v>1</v>
      </c>
      <c r="O8" s="75" t="b">
        <v>0</v>
      </c>
      <c r="P8" s="76">
        <v>46023.522643946802</v>
      </c>
      <c r="Q8" s="73" t="s">
        <v>11990</v>
      </c>
      <c r="R8" s="76">
        <v>46172.467533761599</v>
      </c>
      <c r="S8" s="73" t="s">
        <v>11991</v>
      </c>
      <c r="T8" s="73" t="s">
        <v>5292</v>
      </c>
      <c r="U8" s="73" t="s">
        <v>10809</v>
      </c>
      <c r="V8" s="77" t="s">
        <v>44</v>
      </c>
    </row>
    <row r="9" spans="1:22" hidden="1" x14ac:dyDescent="0.25">
      <c r="A9" s="73" t="s">
        <v>9005</v>
      </c>
      <c r="B9" s="73" t="s">
        <v>198</v>
      </c>
      <c r="C9" s="73" t="s">
        <v>1272</v>
      </c>
      <c r="D9" s="73" t="s">
        <v>11996</v>
      </c>
      <c r="E9" s="73"/>
      <c r="F9" s="73"/>
      <c r="G9" s="74"/>
      <c r="H9" s="73" t="s">
        <v>942</v>
      </c>
      <c r="I9" s="73" t="s">
        <v>943</v>
      </c>
      <c r="J9" s="73" t="s">
        <v>1052</v>
      </c>
      <c r="K9" s="73" t="s">
        <v>945</v>
      </c>
      <c r="L9" s="73"/>
      <c r="M9" s="73" t="s">
        <v>10809</v>
      </c>
      <c r="N9" s="75" t="b">
        <v>0</v>
      </c>
      <c r="O9" s="75" t="b">
        <v>0</v>
      </c>
      <c r="P9" s="76">
        <v>46023.522668715297</v>
      </c>
      <c r="Q9" s="73" t="s">
        <v>11990</v>
      </c>
      <c r="R9" s="76">
        <v>46172.467535879601</v>
      </c>
      <c r="S9" s="73" t="s">
        <v>11991</v>
      </c>
      <c r="T9" s="73" t="s">
        <v>5292</v>
      </c>
      <c r="U9" s="73" t="s">
        <v>10809</v>
      </c>
      <c r="V9" s="77" t="s">
        <v>44</v>
      </c>
    </row>
    <row r="10" spans="1:22" hidden="1" x14ac:dyDescent="0.25">
      <c r="A10" s="73" t="s">
        <v>9006</v>
      </c>
      <c r="B10" s="73" t="s">
        <v>1274</v>
      </c>
      <c r="C10" s="73" t="s">
        <v>1275</v>
      </c>
      <c r="D10" s="73" t="s">
        <v>11996</v>
      </c>
      <c r="E10" s="73"/>
      <c r="F10" s="73"/>
      <c r="G10" s="74"/>
      <c r="H10" s="73" t="s">
        <v>942</v>
      </c>
      <c r="I10" s="73" t="s">
        <v>943</v>
      </c>
      <c r="J10" s="73" t="s">
        <v>1052</v>
      </c>
      <c r="K10" s="73" t="s">
        <v>945</v>
      </c>
      <c r="L10" s="73"/>
      <c r="M10" s="73" t="s">
        <v>10809</v>
      </c>
      <c r="N10" s="75" t="b">
        <v>0</v>
      </c>
      <c r="O10" s="75" t="b">
        <v>0</v>
      </c>
      <c r="P10" s="76">
        <v>46023.522669525497</v>
      </c>
      <c r="Q10" s="73" t="s">
        <v>11990</v>
      </c>
      <c r="R10" s="76">
        <v>46172.467537997698</v>
      </c>
      <c r="S10" s="73" t="s">
        <v>11991</v>
      </c>
      <c r="T10" s="73" t="s">
        <v>5292</v>
      </c>
      <c r="U10" s="73" t="s">
        <v>10809</v>
      </c>
      <c r="V10" s="77" t="s">
        <v>44</v>
      </c>
    </row>
    <row r="11" spans="1:22" hidden="1" x14ac:dyDescent="0.25">
      <c r="A11" s="73" t="s">
        <v>9007</v>
      </c>
      <c r="B11" s="73" t="s">
        <v>172</v>
      </c>
      <c r="C11" s="73" t="s">
        <v>1277</v>
      </c>
      <c r="D11" s="73" t="s">
        <v>11996</v>
      </c>
      <c r="E11" s="73"/>
      <c r="F11" s="73"/>
      <c r="G11" s="74"/>
      <c r="H11" s="73" t="s">
        <v>942</v>
      </c>
      <c r="I11" s="73" t="s">
        <v>943</v>
      </c>
      <c r="J11" s="73" t="s">
        <v>1052</v>
      </c>
      <c r="K11" s="73" t="s">
        <v>945</v>
      </c>
      <c r="L11" s="73"/>
      <c r="M11" s="73" t="s">
        <v>10809</v>
      </c>
      <c r="N11" s="75" t="b">
        <v>0</v>
      </c>
      <c r="O11" s="75" t="b">
        <v>0</v>
      </c>
      <c r="P11" s="76">
        <v>46023.522670335602</v>
      </c>
      <c r="Q11" s="73" t="s">
        <v>11990</v>
      </c>
      <c r="R11" s="76">
        <v>46172.467540196798</v>
      </c>
      <c r="S11" s="73" t="s">
        <v>11991</v>
      </c>
      <c r="T11" s="73" t="s">
        <v>5292</v>
      </c>
      <c r="U11" s="73" t="s">
        <v>10809</v>
      </c>
      <c r="V11" s="77" t="s">
        <v>44</v>
      </c>
    </row>
    <row r="12" spans="1:22" hidden="1" x14ac:dyDescent="0.25">
      <c r="A12" s="73" t="s">
        <v>9008</v>
      </c>
      <c r="B12" s="73" t="s">
        <v>111</v>
      </c>
      <c r="C12" s="73" t="s">
        <v>1187</v>
      </c>
      <c r="D12" s="73" t="s">
        <v>11996</v>
      </c>
      <c r="E12" s="73" t="s">
        <v>1188</v>
      </c>
      <c r="F12" s="73"/>
      <c r="G12" s="74"/>
      <c r="H12" s="73" t="s">
        <v>5285</v>
      </c>
      <c r="I12" s="73" t="s">
        <v>5286</v>
      </c>
      <c r="J12" s="73" t="s">
        <v>944</v>
      </c>
      <c r="K12" s="73" t="s">
        <v>945</v>
      </c>
      <c r="L12" s="73"/>
      <c r="M12" s="73" t="s">
        <v>10809</v>
      </c>
      <c r="N12" s="75" t="b">
        <v>1</v>
      </c>
      <c r="O12" s="75" t="b">
        <v>0</v>
      </c>
      <c r="P12" s="76">
        <v>46023.522631099499</v>
      </c>
      <c r="Q12" s="73" t="s">
        <v>11990</v>
      </c>
      <c r="R12" s="76">
        <v>46172.467542280101</v>
      </c>
      <c r="S12" s="73" t="s">
        <v>11991</v>
      </c>
      <c r="T12" s="73" t="s">
        <v>5292</v>
      </c>
      <c r="U12" s="73" t="s">
        <v>10809</v>
      </c>
      <c r="V12" s="77" t="s">
        <v>44</v>
      </c>
    </row>
    <row r="13" spans="1:22" hidden="1" x14ac:dyDescent="0.25">
      <c r="A13" s="73" t="s">
        <v>9009</v>
      </c>
      <c r="B13" s="73" t="s">
        <v>250</v>
      </c>
      <c r="C13" s="73" t="s">
        <v>1215</v>
      </c>
      <c r="D13" s="73" t="s">
        <v>11996</v>
      </c>
      <c r="E13" s="73"/>
      <c r="F13" s="73" t="s">
        <v>11997</v>
      </c>
      <c r="G13" s="74"/>
      <c r="H13" s="73" t="s">
        <v>5285</v>
      </c>
      <c r="I13" s="73" t="s">
        <v>5286</v>
      </c>
      <c r="J13" s="73" t="s">
        <v>944</v>
      </c>
      <c r="K13" s="73" t="s">
        <v>945</v>
      </c>
      <c r="L13" s="73"/>
      <c r="M13" s="73" t="s">
        <v>10809</v>
      </c>
      <c r="N13" s="75" t="b">
        <v>0</v>
      </c>
      <c r="O13" s="75" t="b">
        <v>0</v>
      </c>
      <c r="P13" s="76">
        <v>46023.522646064797</v>
      </c>
      <c r="Q13" s="73" t="s">
        <v>11990</v>
      </c>
      <c r="R13" s="76">
        <v>46172.467544479201</v>
      </c>
      <c r="S13" s="73" t="s">
        <v>11991</v>
      </c>
      <c r="T13" s="73" t="s">
        <v>5292</v>
      </c>
      <c r="U13" s="73" t="s">
        <v>10809</v>
      </c>
      <c r="V13" s="77" t="s">
        <v>44</v>
      </c>
    </row>
    <row r="14" spans="1:22" hidden="1" x14ac:dyDescent="0.25">
      <c r="A14" s="73" t="s">
        <v>9010</v>
      </c>
      <c r="B14" s="73" t="s">
        <v>241</v>
      </c>
      <c r="C14" s="73" t="s">
        <v>1217</v>
      </c>
      <c r="D14" s="73" t="s">
        <v>11996</v>
      </c>
      <c r="E14" s="73"/>
      <c r="F14" s="73" t="s">
        <v>11998</v>
      </c>
      <c r="G14" s="74"/>
      <c r="H14" s="73" t="s">
        <v>5285</v>
      </c>
      <c r="I14" s="73" t="s">
        <v>5286</v>
      </c>
      <c r="J14" s="73" t="s">
        <v>944</v>
      </c>
      <c r="K14" s="73" t="s">
        <v>945</v>
      </c>
      <c r="L14" s="73"/>
      <c r="M14" s="73" t="s">
        <v>10809</v>
      </c>
      <c r="N14" s="75" t="b">
        <v>0</v>
      </c>
      <c r="O14" s="75" t="b">
        <v>0</v>
      </c>
      <c r="P14" s="76">
        <v>46023.522649849503</v>
      </c>
      <c r="Q14" s="73" t="s">
        <v>11990</v>
      </c>
      <c r="R14" s="76">
        <v>46172.467546608801</v>
      </c>
      <c r="S14" s="73" t="s">
        <v>11991</v>
      </c>
      <c r="T14" s="73" t="s">
        <v>5292</v>
      </c>
      <c r="U14" s="73" t="s">
        <v>10809</v>
      </c>
      <c r="V14" s="77" t="s">
        <v>44</v>
      </c>
    </row>
    <row r="15" spans="1:22" hidden="1" x14ac:dyDescent="0.25">
      <c r="A15" s="73" t="s">
        <v>9011</v>
      </c>
      <c r="B15" s="73" t="s">
        <v>112</v>
      </c>
      <c r="C15" s="73" t="s">
        <v>1221</v>
      </c>
      <c r="D15" s="73" t="s">
        <v>11996</v>
      </c>
      <c r="E15" s="73"/>
      <c r="F15" s="73" t="s">
        <v>11999</v>
      </c>
      <c r="G15" s="74"/>
      <c r="H15" s="73" t="s">
        <v>5285</v>
      </c>
      <c r="I15" s="73" t="s">
        <v>5286</v>
      </c>
      <c r="J15" s="73" t="s">
        <v>944</v>
      </c>
      <c r="K15" s="73" t="s">
        <v>945</v>
      </c>
      <c r="L15" s="73"/>
      <c r="M15" s="73" t="s">
        <v>10809</v>
      </c>
      <c r="N15" s="75" t="b">
        <v>0</v>
      </c>
      <c r="O15" s="75" t="b">
        <v>0</v>
      </c>
      <c r="P15" s="76">
        <v>46023.522651585597</v>
      </c>
      <c r="Q15" s="73" t="s">
        <v>11990</v>
      </c>
      <c r="R15" s="76">
        <v>46172.467548761597</v>
      </c>
      <c r="S15" s="73" t="s">
        <v>11991</v>
      </c>
      <c r="T15" s="73" t="s">
        <v>5292</v>
      </c>
      <c r="U15" s="73" t="s">
        <v>10809</v>
      </c>
      <c r="V15" s="77" t="s">
        <v>44</v>
      </c>
    </row>
    <row r="16" spans="1:22" hidden="1" x14ac:dyDescent="0.25">
      <c r="A16" s="73" t="s">
        <v>9012</v>
      </c>
      <c r="B16" s="73" t="s">
        <v>875</v>
      </c>
      <c r="C16" s="73" t="s">
        <v>1223</v>
      </c>
      <c r="D16" s="73" t="s">
        <v>11996</v>
      </c>
      <c r="E16" s="73"/>
      <c r="F16" s="73" t="s">
        <v>11999</v>
      </c>
      <c r="G16" s="74"/>
      <c r="H16" s="73" t="s">
        <v>5285</v>
      </c>
      <c r="I16" s="73" t="s">
        <v>5286</v>
      </c>
      <c r="J16" s="73" t="s">
        <v>944</v>
      </c>
      <c r="K16" s="73" t="s">
        <v>945</v>
      </c>
      <c r="L16" s="73"/>
      <c r="M16" s="73" t="s">
        <v>10809</v>
      </c>
      <c r="N16" s="75" t="b">
        <v>0</v>
      </c>
      <c r="O16" s="75" t="b">
        <v>0</v>
      </c>
      <c r="P16" s="76">
        <v>46023.522652430598</v>
      </c>
      <c r="Q16" s="73" t="s">
        <v>11990</v>
      </c>
      <c r="R16" s="76">
        <v>46172.467550925903</v>
      </c>
      <c r="S16" s="73" t="s">
        <v>11991</v>
      </c>
      <c r="T16" s="73" t="s">
        <v>5292</v>
      </c>
      <c r="U16" s="73" t="s">
        <v>10809</v>
      </c>
      <c r="V16" s="77" t="s">
        <v>44</v>
      </c>
    </row>
    <row r="17" spans="1:22" hidden="1" x14ac:dyDescent="0.25">
      <c r="A17" s="73" t="s">
        <v>9013</v>
      </c>
      <c r="B17" s="73" t="s">
        <v>1233</v>
      </c>
      <c r="C17" s="73" t="s">
        <v>1234</v>
      </c>
      <c r="D17" s="73" t="s">
        <v>11996</v>
      </c>
      <c r="E17" s="73"/>
      <c r="F17" s="73" t="s">
        <v>284</v>
      </c>
      <c r="G17" s="74"/>
      <c r="H17" s="73" t="s">
        <v>5285</v>
      </c>
      <c r="I17" s="73" t="s">
        <v>5286</v>
      </c>
      <c r="J17" s="73" t="s">
        <v>944</v>
      </c>
      <c r="K17" s="73" t="s">
        <v>945</v>
      </c>
      <c r="L17" s="73" t="s">
        <v>1234</v>
      </c>
      <c r="M17" s="73" t="s">
        <v>10809</v>
      </c>
      <c r="N17" s="75" t="b">
        <v>0</v>
      </c>
      <c r="O17" s="75" t="b">
        <v>0</v>
      </c>
      <c r="P17" s="76">
        <v>46023.522655173598</v>
      </c>
      <c r="Q17" s="73" t="s">
        <v>11990</v>
      </c>
      <c r="R17" s="76">
        <v>46172.467553205999</v>
      </c>
      <c r="S17" s="73" t="s">
        <v>11991</v>
      </c>
      <c r="T17" s="73" t="s">
        <v>5292</v>
      </c>
      <c r="U17" s="73" t="s">
        <v>10809</v>
      </c>
      <c r="V17" s="77" t="s">
        <v>44</v>
      </c>
    </row>
    <row r="18" spans="1:22" hidden="1" x14ac:dyDescent="0.25">
      <c r="A18" s="73" t="s">
        <v>9014</v>
      </c>
      <c r="B18" s="73" t="s">
        <v>879</v>
      </c>
      <c r="C18" s="73" t="s">
        <v>1236</v>
      </c>
      <c r="D18" s="73" t="s">
        <v>11996</v>
      </c>
      <c r="E18" s="73"/>
      <c r="F18" s="73" t="s">
        <v>12000</v>
      </c>
      <c r="G18" s="74"/>
      <c r="H18" s="73" t="s">
        <v>5285</v>
      </c>
      <c r="I18" s="73" t="s">
        <v>5286</v>
      </c>
      <c r="J18" s="73" t="s">
        <v>944</v>
      </c>
      <c r="K18" s="73" t="s">
        <v>945</v>
      </c>
      <c r="L18" s="73"/>
      <c r="M18" s="73" t="s">
        <v>10809</v>
      </c>
      <c r="N18" s="75" t="b">
        <v>0</v>
      </c>
      <c r="O18" s="75" t="b">
        <v>0</v>
      </c>
      <c r="P18" s="76">
        <v>46023.522656018496</v>
      </c>
      <c r="Q18" s="73" t="s">
        <v>11990</v>
      </c>
      <c r="R18" s="76">
        <v>46172.467555405099</v>
      </c>
      <c r="S18" s="73" t="s">
        <v>11991</v>
      </c>
      <c r="T18" s="73" t="s">
        <v>5292</v>
      </c>
      <c r="U18" s="73" t="s">
        <v>10809</v>
      </c>
      <c r="V18" s="77" t="s">
        <v>44</v>
      </c>
    </row>
    <row r="19" spans="1:22" hidden="1" x14ac:dyDescent="0.25">
      <c r="A19" s="73" t="s">
        <v>9015</v>
      </c>
      <c r="B19" s="73" t="s">
        <v>191</v>
      </c>
      <c r="C19" s="73" t="s">
        <v>1244</v>
      </c>
      <c r="D19" s="73" t="s">
        <v>11996</v>
      </c>
      <c r="E19" s="73"/>
      <c r="F19" s="73" t="s">
        <v>11999</v>
      </c>
      <c r="G19" s="74"/>
      <c r="H19" s="73" t="s">
        <v>5285</v>
      </c>
      <c r="I19" s="73" t="s">
        <v>5286</v>
      </c>
      <c r="J19" s="73" t="s">
        <v>944</v>
      </c>
      <c r="K19" s="73" t="s">
        <v>945</v>
      </c>
      <c r="L19" s="73"/>
      <c r="M19" s="73" t="s">
        <v>10809</v>
      </c>
      <c r="N19" s="75" t="b">
        <v>0</v>
      </c>
      <c r="O19" s="75" t="b">
        <v>0</v>
      </c>
      <c r="P19" s="76">
        <v>46023.522658414397</v>
      </c>
      <c r="Q19" s="73" t="s">
        <v>11990</v>
      </c>
      <c r="R19" s="76">
        <v>46172.467557604199</v>
      </c>
      <c r="S19" s="73" t="s">
        <v>11991</v>
      </c>
      <c r="T19" s="73" t="s">
        <v>5292</v>
      </c>
      <c r="U19" s="73" t="s">
        <v>10809</v>
      </c>
      <c r="V19" s="77" t="s">
        <v>44</v>
      </c>
    </row>
    <row r="20" spans="1:22" hidden="1" x14ac:dyDescent="0.25">
      <c r="A20" s="73" t="s">
        <v>9016</v>
      </c>
      <c r="B20" s="73" t="s">
        <v>2221</v>
      </c>
      <c r="C20" s="73" t="s">
        <v>2222</v>
      </c>
      <c r="D20" s="73" t="s">
        <v>11996</v>
      </c>
      <c r="E20" s="73"/>
      <c r="F20" s="73" t="s">
        <v>12001</v>
      </c>
      <c r="G20" s="74"/>
      <c r="H20" s="73" t="s">
        <v>5285</v>
      </c>
      <c r="I20" s="73" t="s">
        <v>5286</v>
      </c>
      <c r="J20" s="73" t="s">
        <v>944</v>
      </c>
      <c r="K20" s="73" t="s">
        <v>945</v>
      </c>
      <c r="L20" s="73"/>
      <c r="M20" s="73" t="s">
        <v>10809</v>
      </c>
      <c r="N20" s="75" t="b">
        <v>0</v>
      </c>
      <c r="O20" s="75" t="b">
        <v>0</v>
      </c>
      <c r="P20" s="76">
        <v>46023.523080868101</v>
      </c>
      <c r="Q20" s="73" t="s">
        <v>11990</v>
      </c>
      <c r="R20" s="76">
        <v>46172.467559722201</v>
      </c>
      <c r="S20" s="73" t="s">
        <v>11991</v>
      </c>
      <c r="T20" s="73" t="s">
        <v>5292</v>
      </c>
      <c r="U20" s="73" t="s">
        <v>10809</v>
      </c>
      <c r="V20" s="77" t="s">
        <v>44</v>
      </c>
    </row>
    <row r="21" spans="1:22" hidden="1" x14ac:dyDescent="0.25">
      <c r="A21" s="73" t="s">
        <v>9017</v>
      </c>
      <c r="B21" s="73" t="s">
        <v>278</v>
      </c>
      <c r="C21" s="73" t="s">
        <v>1204</v>
      </c>
      <c r="D21" s="73" t="s">
        <v>11996</v>
      </c>
      <c r="E21" s="73" t="s">
        <v>1205</v>
      </c>
      <c r="F21" s="73"/>
      <c r="G21" s="74"/>
      <c r="H21" s="73" t="s">
        <v>971</v>
      </c>
      <c r="I21" s="73" t="s">
        <v>972</v>
      </c>
      <c r="J21" s="73" t="s">
        <v>1206</v>
      </c>
      <c r="K21" s="73" t="s">
        <v>974</v>
      </c>
      <c r="L21" s="73"/>
      <c r="M21" s="73" t="s">
        <v>10810</v>
      </c>
      <c r="N21" s="75" t="b">
        <v>1</v>
      </c>
      <c r="O21" s="75" t="b">
        <v>0</v>
      </c>
      <c r="P21" s="76">
        <v>46023.522643206001</v>
      </c>
      <c r="Q21" s="73" t="s">
        <v>11990</v>
      </c>
      <c r="R21" s="76">
        <v>46172.467561956</v>
      </c>
      <c r="S21" s="73" t="s">
        <v>11991</v>
      </c>
      <c r="T21" s="73" t="s">
        <v>5292</v>
      </c>
      <c r="U21" s="73" t="s">
        <v>10810</v>
      </c>
      <c r="V21" s="77" t="s">
        <v>44</v>
      </c>
    </row>
    <row r="22" spans="1:22" hidden="1" x14ac:dyDescent="0.25">
      <c r="A22" s="73" t="s">
        <v>9018</v>
      </c>
      <c r="B22" s="73" t="s">
        <v>1847</v>
      </c>
      <c r="C22" s="73" t="s">
        <v>1848</v>
      </c>
      <c r="D22" s="73" t="s">
        <v>11996</v>
      </c>
      <c r="E22" s="73"/>
      <c r="F22" s="73"/>
      <c r="G22" s="74"/>
      <c r="H22" s="73" t="s">
        <v>971</v>
      </c>
      <c r="I22" s="73" t="s">
        <v>972</v>
      </c>
      <c r="J22" s="73" t="s">
        <v>1206</v>
      </c>
      <c r="K22" s="73" t="s">
        <v>974</v>
      </c>
      <c r="L22" s="73"/>
      <c r="M22" s="73" t="s">
        <v>10810</v>
      </c>
      <c r="N22" s="75" t="b">
        <v>0</v>
      </c>
      <c r="O22" s="75" t="b">
        <v>0</v>
      </c>
      <c r="P22" s="76">
        <v>46023.522916053204</v>
      </c>
      <c r="Q22" s="73" t="s">
        <v>11990</v>
      </c>
      <c r="R22" s="76">
        <v>46172.467564039398</v>
      </c>
      <c r="S22" s="73" t="s">
        <v>11991</v>
      </c>
      <c r="T22" s="73" t="s">
        <v>5292</v>
      </c>
      <c r="U22" s="73" t="s">
        <v>10810</v>
      </c>
      <c r="V22" s="77" t="s">
        <v>44</v>
      </c>
    </row>
    <row r="23" spans="1:22" hidden="1" x14ac:dyDescent="0.25">
      <c r="A23" s="73" t="s">
        <v>9019</v>
      </c>
      <c r="B23" s="73" t="s">
        <v>1868</v>
      </c>
      <c r="C23" s="73" t="s">
        <v>1869</v>
      </c>
      <c r="D23" s="73" t="s">
        <v>11996</v>
      </c>
      <c r="E23" s="73"/>
      <c r="F23" s="73"/>
      <c r="G23" s="74"/>
      <c r="H23" s="73" t="s">
        <v>971</v>
      </c>
      <c r="I23" s="73" t="s">
        <v>972</v>
      </c>
      <c r="J23" s="73" t="s">
        <v>1206</v>
      </c>
      <c r="K23" s="73" t="s">
        <v>974</v>
      </c>
      <c r="L23" s="73"/>
      <c r="M23" s="73" t="s">
        <v>10810</v>
      </c>
      <c r="N23" s="75" t="b">
        <v>0</v>
      </c>
      <c r="O23" s="75" t="b">
        <v>0</v>
      </c>
      <c r="P23" s="76">
        <v>46023.522921840296</v>
      </c>
      <c r="Q23" s="73" t="s">
        <v>11990</v>
      </c>
      <c r="R23" s="76">
        <v>46172.4675662847</v>
      </c>
      <c r="S23" s="73" t="s">
        <v>11991</v>
      </c>
      <c r="T23" s="73" t="s">
        <v>5292</v>
      </c>
      <c r="U23" s="73" t="s">
        <v>10810</v>
      </c>
      <c r="V23" s="77" t="s">
        <v>44</v>
      </c>
    </row>
    <row r="24" spans="1:22" hidden="1" x14ac:dyDescent="0.25">
      <c r="A24" s="73" t="s">
        <v>9020</v>
      </c>
      <c r="B24" s="73" t="s">
        <v>1898</v>
      </c>
      <c r="C24" s="73" t="s">
        <v>1899</v>
      </c>
      <c r="D24" s="73" t="s">
        <v>11996</v>
      </c>
      <c r="E24" s="73"/>
      <c r="F24" s="73" t="s">
        <v>12002</v>
      </c>
      <c r="G24" s="74"/>
      <c r="H24" s="73" t="s">
        <v>971</v>
      </c>
      <c r="I24" s="73" t="s">
        <v>972</v>
      </c>
      <c r="J24" s="73" t="s">
        <v>1206</v>
      </c>
      <c r="K24" s="73" t="s">
        <v>974</v>
      </c>
      <c r="L24" s="73"/>
      <c r="M24" s="73" t="s">
        <v>10810</v>
      </c>
      <c r="N24" s="75" t="b">
        <v>0</v>
      </c>
      <c r="O24" s="75" t="b">
        <v>0</v>
      </c>
      <c r="P24" s="76">
        <v>46023.522932407403</v>
      </c>
      <c r="Q24" s="73" t="s">
        <v>11990</v>
      </c>
      <c r="R24" s="76">
        <v>46172.467568553198</v>
      </c>
      <c r="S24" s="73" t="s">
        <v>11991</v>
      </c>
      <c r="T24" s="73" t="s">
        <v>5292</v>
      </c>
      <c r="U24" s="73" t="s">
        <v>10810</v>
      </c>
      <c r="V24" s="77" t="s">
        <v>44</v>
      </c>
    </row>
    <row r="25" spans="1:22" hidden="1" x14ac:dyDescent="0.25">
      <c r="A25" s="73" t="s">
        <v>9021</v>
      </c>
      <c r="B25" s="73" t="s">
        <v>1955</v>
      </c>
      <c r="C25" s="73" t="s">
        <v>1956</v>
      </c>
      <c r="D25" s="73" t="s">
        <v>11996</v>
      </c>
      <c r="E25" s="73"/>
      <c r="F25" s="73" t="s">
        <v>12002</v>
      </c>
      <c r="G25" s="74"/>
      <c r="H25" s="73" t="s">
        <v>971</v>
      </c>
      <c r="I25" s="73" t="s">
        <v>972</v>
      </c>
      <c r="J25" s="73" t="s">
        <v>1206</v>
      </c>
      <c r="K25" s="73" t="s">
        <v>974</v>
      </c>
      <c r="L25" s="73"/>
      <c r="M25" s="73" t="s">
        <v>10810</v>
      </c>
      <c r="N25" s="75" t="b">
        <v>0</v>
      </c>
      <c r="O25" s="75" t="b">
        <v>0</v>
      </c>
      <c r="P25" s="76">
        <v>46023.522955636603</v>
      </c>
      <c r="Q25" s="73" t="s">
        <v>11990</v>
      </c>
      <c r="R25" s="76">
        <v>46172.4675706829</v>
      </c>
      <c r="S25" s="73" t="s">
        <v>11991</v>
      </c>
      <c r="T25" s="73" t="s">
        <v>5292</v>
      </c>
      <c r="U25" s="73" t="s">
        <v>10810</v>
      </c>
      <c r="V25" s="77" t="s">
        <v>44</v>
      </c>
    </row>
    <row r="26" spans="1:22" hidden="1" x14ac:dyDescent="0.25">
      <c r="A26" s="73" t="s">
        <v>9022</v>
      </c>
      <c r="B26" s="73" t="s">
        <v>58</v>
      </c>
      <c r="C26" s="73" t="s">
        <v>1193</v>
      </c>
      <c r="D26" s="73" t="s">
        <v>11996</v>
      </c>
      <c r="E26" s="73" t="s">
        <v>1194</v>
      </c>
      <c r="F26" s="73"/>
      <c r="G26" s="74"/>
      <c r="H26" s="73" t="s">
        <v>942</v>
      </c>
      <c r="I26" s="73" t="s">
        <v>943</v>
      </c>
      <c r="J26" s="73" t="s">
        <v>1036</v>
      </c>
      <c r="K26" s="73" t="s">
        <v>945</v>
      </c>
      <c r="L26" s="73"/>
      <c r="M26" s="73" t="s">
        <v>10809</v>
      </c>
      <c r="N26" s="75" t="b">
        <v>1</v>
      </c>
      <c r="O26" s="75" t="b">
        <v>0</v>
      </c>
      <c r="P26" s="76">
        <v>46023.522633368098</v>
      </c>
      <c r="Q26" s="73" t="s">
        <v>11990</v>
      </c>
      <c r="R26" s="76">
        <v>46172.467572835601</v>
      </c>
      <c r="S26" s="73" t="s">
        <v>11991</v>
      </c>
      <c r="T26" s="73" t="s">
        <v>5292</v>
      </c>
      <c r="U26" s="73" t="s">
        <v>10809</v>
      </c>
      <c r="V26" s="77" t="s">
        <v>44</v>
      </c>
    </row>
    <row r="27" spans="1:22" hidden="1" x14ac:dyDescent="0.25">
      <c r="A27" s="73" t="s">
        <v>9023</v>
      </c>
      <c r="B27" s="73" t="s">
        <v>92</v>
      </c>
      <c r="C27" s="73" t="s">
        <v>1252</v>
      </c>
      <c r="D27" s="73" t="s">
        <v>11996</v>
      </c>
      <c r="E27" s="73"/>
      <c r="F27" s="73"/>
      <c r="G27" s="74"/>
      <c r="H27" s="73" t="s">
        <v>942</v>
      </c>
      <c r="I27" s="73" t="s">
        <v>943</v>
      </c>
      <c r="J27" s="73" t="s">
        <v>1036</v>
      </c>
      <c r="K27" s="73" t="s">
        <v>945</v>
      </c>
      <c r="L27" s="73"/>
      <c r="M27" s="73" t="s">
        <v>10809</v>
      </c>
      <c r="N27" s="75" t="b">
        <v>0</v>
      </c>
      <c r="O27" s="75" t="b">
        <v>0</v>
      </c>
      <c r="P27" s="76">
        <v>46023.5226608796</v>
      </c>
      <c r="Q27" s="73" t="s">
        <v>11990</v>
      </c>
      <c r="R27" s="76">
        <v>46172.467575000002</v>
      </c>
      <c r="S27" s="73" t="s">
        <v>11991</v>
      </c>
      <c r="T27" s="73" t="s">
        <v>5292</v>
      </c>
      <c r="U27" s="73" t="s">
        <v>10809</v>
      </c>
      <c r="V27" s="77" t="s">
        <v>44</v>
      </c>
    </row>
    <row r="28" spans="1:22" hidden="1" x14ac:dyDescent="0.25">
      <c r="A28" s="73" t="s">
        <v>9024</v>
      </c>
      <c r="B28" s="73" t="s">
        <v>76</v>
      </c>
      <c r="C28" s="73" t="s">
        <v>1254</v>
      </c>
      <c r="D28" s="73" t="s">
        <v>11996</v>
      </c>
      <c r="E28" s="73"/>
      <c r="F28" s="73"/>
      <c r="G28" s="74"/>
      <c r="H28" s="73" t="s">
        <v>942</v>
      </c>
      <c r="I28" s="73" t="s">
        <v>943</v>
      </c>
      <c r="J28" s="73" t="s">
        <v>1036</v>
      </c>
      <c r="K28" s="73" t="s">
        <v>945</v>
      </c>
      <c r="L28" s="73"/>
      <c r="M28" s="73" t="s">
        <v>10809</v>
      </c>
      <c r="N28" s="75" t="b">
        <v>0</v>
      </c>
      <c r="O28" s="75" t="b">
        <v>0</v>
      </c>
      <c r="P28" s="76">
        <v>46023.522662071802</v>
      </c>
      <c r="Q28" s="73" t="s">
        <v>11990</v>
      </c>
      <c r="R28" s="76">
        <v>46172.467577118099</v>
      </c>
      <c r="S28" s="73" t="s">
        <v>11991</v>
      </c>
      <c r="T28" s="73" t="s">
        <v>5292</v>
      </c>
      <c r="U28" s="73" t="s">
        <v>10809</v>
      </c>
      <c r="V28" s="77" t="s">
        <v>44</v>
      </c>
    </row>
    <row r="29" spans="1:22" hidden="1" x14ac:dyDescent="0.25">
      <c r="A29" s="73" t="s">
        <v>9025</v>
      </c>
      <c r="B29" s="73" t="s">
        <v>145</v>
      </c>
      <c r="C29" s="73" t="s">
        <v>1256</v>
      </c>
      <c r="D29" s="73" t="s">
        <v>11996</v>
      </c>
      <c r="E29" s="73"/>
      <c r="F29" s="73"/>
      <c r="G29" s="74"/>
      <c r="H29" s="73" t="s">
        <v>942</v>
      </c>
      <c r="I29" s="73" t="s">
        <v>943</v>
      </c>
      <c r="J29" s="73" t="s">
        <v>1036</v>
      </c>
      <c r="K29" s="73" t="s">
        <v>945</v>
      </c>
      <c r="L29" s="73"/>
      <c r="M29" s="73" t="s">
        <v>10809</v>
      </c>
      <c r="N29" s="75" t="b">
        <v>0</v>
      </c>
      <c r="O29" s="75" t="b">
        <v>0</v>
      </c>
      <c r="P29" s="76">
        <v>46023.522662962998</v>
      </c>
      <c r="Q29" s="73" t="s">
        <v>11990</v>
      </c>
      <c r="R29" s="76">
        <v>46172.467579317097</v>
      </c>
      <c r="S29" s="73" t="s">
        <v>11991</v>
      </c>
      <c r="T29" s="73" t="s">
        <v>5292</v>
      </c>
      <c r="U29" s="73" t="s">
        <v>10809</v>
      </c>
      <c r="V29" s="77" t="s">
        <v>44</v>
      </c>
    </row>
    <row r="30" spans="1:22" hidden="1" x14ac:dyDescent="0.25">
      <c r="A30" s="73" t="s">
        <v>9026</v>
      </c>
      <c r="B30" s="73" t="s">
        <v>149</v>
      </c>
      <c r="C30" s="73" t="s">
        <v>1258</v>
      </c>
      <c r="D30" s="73" t="s">
        <v>11996</v>
      </c>
      <c r="E30" s="73"/>
      <c r="F30" s="73"/>
      <c r="G30" s="74"/>
      <c r="H30" s="73" t="s">
        <v>942</v>
      </c>
      <c r="I30" s="73" t="s">
        <v>943</v>
      </c>
      <c r="J30" s="73" t="s">
        <v>1036</v>
      </c>
      <c r="K30" s="73" t="s">
        <v>945</v>
      </c>
      <c r="L30" s="73"/>
      <c r="M30" s="73" t="s">
        <v>10809</v>
      </c>
      <c r="N30" s="75" t="b">
        <v>0</v>
      </c>
      <c r="O30" s="75" t="b">
        <v>0</v>
      </c>
      <c r="P30" s="76">
        <v>46023.522664085598</v>
      </c>
      <c r="Q30" s="73" t="s">
        <v>11990</v>
      </c>
      <c r="R30" s="76">
        <v>46172.467581400502</v>
      </c>
      <c r="S30" s="73" t="s">
        <v>11991</v>
      </c>
      <c r="T30" s="73" t="s">
        <v>5292</v>
      </c>
      <c r="U30" s="73" t="s">
        <v>10809</v>
      </c>
      <c r="V30" s="77" t="s">
        <v>44</v>
      </c>
    </row>
    <row r="31" spans="1:22" hidden="1" x14ac:dyDescent="0.25">
      <c r="A31" s="73" t="s">
        <v>9027</v>
      </c>
      <c r="B31" s="73" t="s">
        <v>1260</v>
      </c>
      <c r="C31" s="73" t="s">
        <v>1261</v>
      </c>
      <c r="D31" s="73" t="s">
        <v>11996</v>
      </c>
      <c r="E31" s="73"/>
      <c r="F31" s="73"/>
      <c r="G31" s="74"/>
      <c r="H31" s="73" t="s">
        <v>942</v>
      </c>
      <c r="I31" s="73" t="s">
        <v>943</v>
      </c>
      <c r="J31" s="73" t="s">
        <v>1036</v>
      </c>
      <c r="K31" s="73" t="s">
        <v>945</v>
      </c>
      <c r="L31" s="73"/>
      <c r="M31" s="73" t="s">
        <v>10809</v>
      </c>
      <c r="N31" s="75" t="b">
        <v>0</v>
      </c>
      <c r="O31" s="75" t="b">
        <v>0</v>
      </c>
      <c r="P31" s="76">
        <v>46023.522664930599</v>
      </c>
      <c r="Q31" s="73" t="s">
        <v>11990</v>
      </c>
      <c r="R31" s="76">
        <v>46172.467583564801</v>
      </c>
      <c r="S31" s="73" t="s">
        <v>11991</v>
      </c>
      <c r="T31" s="73" t="s">
        <v>5292</v>
      </c>
      <c r="U31" s="73" t="s">
        <v>10809</v>
      </c>
      <c r="V31" s="77" t="s">
        <v>44</v>
      </c>
    </row>
    <row r="32" spans="1:22" hidden="1" x14ac:dyDescent="0.25">
      <c r="A32" s="73" t="s">
        <v>9028</v>
      </c>
      <c r="B32" s="73" t="s">
        <v>59</v>
      </c>
      <c r="C32" s="73" t="s">
        <v>1263</v>
      </c>
      <c r="D32" s="73" t="s">
        <v>11996</v>
      </c>
      <c r="E32" s="73"/>
      <c r="F32" s="73"/>
      <c r="G32" s="74"/>
      <c r="H32" s="73" t="s">
        <v>942</v>
      </c>
      <c r="I32" s="73" t="s">
        <v>943</v>
      </c>
      <c r="J32" s="73" t="s">
        <v>1036</v>
      </c>
      <c r="K32" s="73" t="s">
        <v>945</v>
      </c>
      <c r="L32" s="73"/>
      <c r="M32" s="73" t="s">
        <v>10809</v>
      </c>
      <c r="N32" s="75" t="b">
        <v>0</v>
      </c>
      <c r="O32" s="75" t="b">
        <v>0</v>
      </c>
      <c r="P32" s="76">
        <v>46023.522665775497</v>
      </c>
      <c r="Q32" s="73" t="s">
        <v>11990</v>
      </c>
      <c r="R32" s="76">
        <v>46172.467585729202</v>
      </c>
      <c r="S32" s="73" t="s">
        <v>11991</v>
      </c>
      <c r="T32" s="73" t="s">
        <v>5292</v>
      </c>
      <c r="U32" s="73" t="s">
        <v>10809</v>
      </c>
      <c r="V32" s="77" t="s">
        <v>44</v>
      </c>
    </row>
    <row r="33" spans="1:22" hidden="1" x14ac:dyDescent="0.25">
      <c r="A33" s="73" t="s">
        <v>9029</v>
      </c>
      <c r="B33" s="73" t="s">
        <v>1265</v>
      </c>
      <c r="C33" s="73" t="s">
        <v>1266</v>
      </c>
      <c r="D33" s="73" t="s">
        <v>11996</v>
      </c>
      <c r="E33" s="73"/>
      <c r="F33" s="73"/>
      <c r="G33" s="74"/>
      <c r="H33" s="73" t="s">
        <v>942</v>
      </c>
      <c r="I33" s="73" t="s">
        <v>943</v>
      </c>
      <c r="J33" s="73" t="s">
        <v>1036</v>
      </c>
      <c r="K33" s="73" t="s">
        <v>945</v>
      </c>
      <c r="L33" s="73"/>
      <c r="M33" s="73" t="s">
        <v>10809</v>
      </c>
      <c r="N33" s="75" t="b">
        <v>0</v>
      </c>
      <c r="O33" s="75" t="b">
        <v>0</v>
      </c>
      <c r="P33" s="76">
        <v>46023.522666631899</v>
      </c>
      <c r="Q33" s="73" t="s">
        <v>11990</v>
      </c>
      <c r="R33" s="76">
        <v>46172.467587881903</v>
      </c>
      <c r="S33" s="73" t="s">
        <v>11991</v>
      </c>
      <c r="T33" s="73" t="s">
        <v>5292</v>
      </c>
      <c r="U33" s="73" t="s">
        <v>10809</v>
      </c>
      <c r="V33" s="77" t="s">
        <v>44</v>
      </c>
    </row>
    <row r="34" spans="1:22" hidden="1" x14ac:dyDescent="0.25">
      <c r="A34" s="73" t="s">
        <v>9030</v>
      </c>
      <c r="B34" s="73" t="s">
        <v>60</v>
      </c>
      <c r="C34" s="73" t="s">
        <v>1268</v>
      </c>
      <c r="D34" s="73" t="s">
        <v>11996</v>
      </c>
      <c r="E34" s="73"/>
      <c r="F34" s="73"/>
      <c r="G34" s="74"/>
      <c r="H34" s="73" t="s">
        <v>942</v>
      </c>
      <c r="I34" s="73" t="s">
        <v>943</v>
      </c>
      <c r="J34" s="73" t="s">
        <v>1036</v>
      </c>
      <c r="K34" s="73" t="s">
        <v>945</v>
      </c>
      <c r="L34" s="73"/>
      <c r="M34" s="73" t="s">
        <v>10809</v>
      </c>
      <c r="N34" s="75" t="b">
        <v>0</v>
      </c>
      <c r="O34" s="75" t="b">
        <v>0</v>
      </c>
      <c r="P34" s="76">
        <v>46023.522667395802</v>
      </c>
      <c r="Q34" s="73" t="s">
        <v>11990</v>
      </c>
      <c r="R34" s="76">
        <v>46172.467590046297</v>
      </c>
      <c r="S34" s="73" t="s">
        <v>11991</v>
      </c>
      <c r="T34" s="73" t="s">
        <v>5292</v>
      </c>
      <c r="U34" s="73" t="s">
        <v>10809</v>
      </c>
      <c r="V34" s="77" t="s">
        <v>44</v>
      </c>
    </row>
    <row r="35" spans="1:22" hidden="1" x14ac:dyDescent="0.25">
      <c r="A35" s="73" t="s">
        <v>9031</v>
      </c>
      <c r="B35" s="73" t="s">
        <v>192</v>
      </c>
      <c r="C35" s="73" t="s">
        <v>1270</v>
      </c>
      <c r="D35" s="73" t="s">
        <v>11996</v>
      </c>
      <c r="E35" s="73"/>
      <c r="F35" s="73"/>
      <c r="G35" s="74"/>
      <c r="H35" s="73" t="s">
        <v>942</v>
      </c>
      <c r="I35" s="73" t="s">
        <v>943</v>
      </c>
      <c r="J35" s="73" t="s">
        <v>1036</v>
      </c>
      <c r="K35" s="73" t="s">
        <v>945</v>
      </c>
      <c r="L35" s="73"/>
      <c r="M35" s="73" t="s">
        <v>10809</v>
      </c>
      <c r="N35" s="75" t="b">
        <v>0</v>
      </c>
      <c r="O35" s="75" t="b">
        <v>0</v>
      </c>
      <c r="P35" s="76">
        <v>46023.522668055601</v>
      </c>
      <c r="Q35" s="73" t="s">
        <v>11990</v>
      </c>
      <c r="R35" s="76">
        <v>46172.4675921296</v>
      </c>
      <c r="S35" s="73" t="s">
        <v>11991</v>
      </c>
      <c r="T35" s="73" t="s">
        <v>5292</v>
      </c>
      <c r="U35" s="73" t="s">
        <v>10809</v>
      </c>
      <c r="V35" s="77" t="s">
        <v>44</v>
      </c>
    </row>
    <row r="36" spans="1:22" hidden="1" x14ac:dyDescent="0.25">
      <c r="A36" s="73" t="s">
        <v>9032</v>
      </c>
      <c r="B36" s="73" t="s">
        <v>1279</v>
      </c>
      <c r="C36" s="73" t="s">
        <v>1280</v>
      </c>
      <c r="D36" s="73" t="s">
        <v>11996</v>
      </c>
      <c r="E36" s="73"/>
      <c r="F36" s="73"/>
      <c r="G36" s="74"/>
      <c r="H36" s="73" t="s">
        <v>942</v>
      </c>
      <c r="I36" s="73" t="s">
        <v>943</v>
      </c>
      <c r="J36" s="73" t="s">
        <v>1036</v>
      </c>
      <c r="K36" s="73" t="s">
        <v>945</v>
      </c>
      <c r="L36" s="73"/>
      <c r="M36" s="73" t="s">
        <v>10809</v>
      </c>
      <c r="N36" s="75" t="b">
        <v>0</v>
      </c>
      <c r="O36" s="75" t="b">
        <v>0</v>
      </c>
      <c r="P36" s="76">
        <v>46023.522671030099</v>
      </c>
      <c r="Q36" s="73" t="s">
        <v>11990</v>
      </c>
      <c r="R36" s="76">
        <v>46172.467594294001</v>
      </c>
      <c r="S36" s="73" t="s">
        <v>11991</v>
      </c>
      <c r="T36" s="73" t="s">
        <v>5292</v>
      </c>
      <c r="U36" s="73" t="s">
        <v>10809</v>
      </c>
      <c r="V36" s="77" t="s">
        <v>44</v>
      </c>
    </row>
    <row r="37" spans="1:22" hidden="1" x14ac:dyDescent="0.25">
      <c r="A37" s="73" t="s">
        <v>9033</v>
      </c>
      <c r="B37" s="73" t="s">
        <v>169</v>
      </c>
      <c r="C37" s="73" t="s">
        <v>1282</v>
      </c>
      <c r="D37" s="73" t="s">
        <v>11996</v>
      </c>
      <c r="E37" s="73"/>
      <c r="F37" s="73"/>
      <c r="G37" s="74"/>
      <c r="H37" s="73" t="s">
        <v>942</v>
      </c>
      <c r="I37" s="73" t="s">
        <v>943</v>
      </c>
      <c r="J37" s="73" t="s">
        <v>1036</v>
      </c>
      <c r="K37" s="73" t="s">
        <v>945</v>
      </c>
      <c r="L37" s="73"/>
      <c r="M37" s="73" t="s">
        <v>10809</v>
      </c>
      <c r="N37" s="75" t="b">
        <v>0</v>
      </c>
      <c r="O37" s="75" t="b">
        <v>0</v>
      </c>
      <c r="P37" s="76">
        <v>46023.522671840299</v>
      </c>
      <c r="Q37" s="73" t="s">
        <v>11990</v>
      </c>
      <c r="R37" s="76">
        <v>46172.467596446797</v>
      </c>
      <c r="S37" s="73" t="s">
        <v>11991</v>
      </c>
      <c r="T37" s="73" t="s">
        <v>5292</v>
      </c>
      <c r="U37" s="73" t="s">
        <v>10809</v>
      </c>
      <c r="V37" s="77" t="s">
        <v>44</v>
      </c>
    </row>
    <row r="38" spans="1:22" hidden="1" x14ac:dyDescent="0.25">
      <c r="A38" s="73" t="s">
        <v>9034</v>
      </c>
      <c r="B38" s="73" t="s">
        <v>880</v>
      </c>
      <c r="C38" s="73" t="s">
        <v>1284</v>
      </c>
      <c r="D38" s="73" t="s">
        <v>11996</v>
      </c>
      <c r="E38" s="73"/>
      <c r="F38" s="73"/>
      <c r="G38" s="74"/>
      <c r="H38" s="73" t="s">
        <v>942</v>
      </c>
      <c r="I38" s="73" t="s">
        <v>943</v>
      </c>
      <c r="J38" s="73" t="s">
        <v>1036</v>
      </c>
      <c r="K38" s="73" t="s">
        <v>945</v>
      </c>
      <c r="L38" s="73"/>
      <c r="M38" s="73" t="s">
        <v>10809</v>
      </c>
      <c r="N38" s="75" t="b">
        <v>0</v>
      </c>
      <c r="O38" s="75" t="b">
        <v>0</v>
      </c>
      <c r="P38" s="76">
        <v>46023.522672534702</v>
      </c>
      <c r="Q38" s="73" t="s">
        <v>11990</v>
      </c>
      <c r="R38" s="76">
        <v>46172.467598576397</v>
      </c>
      <c r="S38" s="73" t="s">
        <v>11991</v>
      </c>
      <c r="T38" s="73" t="s">
        <v>5292</v>
      </c>
      <c r="U38" s="73" t="s">
        <v>10809</v>
      </c>
      <c r="V38" s="77" t="s">
        <v>44</v>
      </c>
    </row>
    <row r="39" spans="1:22" hidden="1" x14ac:dyDescent="0.25">
      <c r="A39" s="73" t="s">
        <v>9035</v>
      </c>
      <c r="B39" s="73" t="s">
        <v>883</v>
      </c>
      <c r="C39" s="73" t="s">
        <v>1286</v>
      </c>
      <c r="D39" s="73" t="s">
        <v>11996</v>
      </c>
      <c r="E39" s="73"/>
      <c r="F39" s="73"/>
      <c r="G39" s="74"/>
      <c r="H39" s="73" t="s">
        <v>942</v>
      </c>
      <c r="I39" s="73" t="s">
        <v>943</v>
      </c>
      <c r="J39" s="73" t="s">
        <v>1036</v>
      </c>
      <c r="K39" s="73" t="s">
        <v>945</v>
      </c>
      <c r="L39" s="73"/>
      <c r="M39" s="73" t="s">
        <v>10809</v>
      </c>
      <c r="N39" s="75" t="b">
        <v>0</v>
      </c>
      <c r="O39" s="75" t="b">
        <v>0</v>
      </c>
      <c r="P39" s="76">
        <v>46023.522673263898</v>
      </c>
      <c r="Q39" s="73" t="s">
        <v>11990</v>
      </c>
      <c r="R39" s="76">
        <v>46172.4676007292</v>
      </c>
      <c r="S39" s="73" t="s">
        <v>11991</v>
      </c>
      <c r="T39" s="73" t="s">
        <v>5292</v>
      </c>
      <c r="U39" s="73" t="s">
        <v>10809</v>
      </c>
      <c r="V39" s="77" t="s">
        <v>44</v>
      </c>
    </row>
    <row r="40" spans="1:22" hidden="1" x14ac:dyDescent="0.25">
      <c r="A40" s="73" t="s">
        <v>9036</v>
      </c>
      <c r="B40" s="73" t="s">
        <v>130</v>
      </c>
      <c r="C40" s="73" t="s">
        <v>1288</v>
      </c>
      <c r="D40" s="73" t="s">
        <v>11996</v>
      </c>
      <c r="E40" s="73"/>
      <c r="F40" s="73"/>
      <c r="G40" s="74"/>
      <c r="H40" s="73" t="s">
        <v>942</v>
      </c>
      <c r="I40" s="73" t="s">
        <v>943</v>
      </c>
      <c r="J40" s="73" t="s">
        <v>1036</v>
      </c>
      <c r="K40" s="73" t="s">
        <v>945</v>
      </c>
      <c r="L40" s="73"/>
      <c r="M40" s="73" t="s">
        <v>10809</v>
      </c>
      <c r="N40" s="75" t="b">
        <v>0</v>
      </c>
      <c r="O40" s="75" t="b">
        <v>0</v>
      </c>
      <c r="P40" s="76">
        <v>46023.522674155101</v>
      </c>
      <c r="Q40" s="73" t="s">
        <v>11990</v>
      </c>
      <c r="R40" s="76">
        <v>46172.467602893499</v>
      </c>
      <c r="S40" s="73" t="s">
        <v>11991</v>
      </c>
      <c r="T40" s="73" t="s">
        <v>5292</v>
      </c>
      <c r="U40" s="73" t="s">
        <v>10809</v>
      </c>
      <c r="V40" s="77" t="s">
        <v>44</v>
      </c>
    </row>
    <row r="41" spans="1:22" hidden="1" x14ac:dyDescent="0.25">
      <c r="A41" s="73" t="s">
        <v>9037</v>
      </c>
      <c r="B41" s="73" t="s">
        <v>150</v>
      </c>
      <c r="C41" s="73" t="s">
        <v>1290</v>
      </c>
      <c r="D41" s="73" t="s">
        <v>11996</v>
      </c>
      <c r="E41" s="73"/>
      <c r="F41" s="73"/>
      <c r="G41" s="74"/>
      <c r="H41" s="73" t="s">
        <v>942</v>
      </c>
      <c r="I41" s="73" t="s">
        <v>943</v>
      </c>
      <c r="J41" s="73" t="s">
        <v>1036</v>
      </c>
      <c r="K41" s="73" t="s">
        <v>945</v>
      </c>
      <c r="L41" s="73" t="s">
        <v>1290</v>
      </c>
      <c r="M41" s="73" t="s">
        <v>10809</v>
      </c>
      <c r="N41" s="75" t="b">
        <v>0</v>
      </c>
      <c r="O41" s="75" t="b">
        <v>0</v>
      </c>
      <c r="P41" s="76">
        <v>46023.522674849497</v>
      </c>
      <c r="Q41" s="73" t="s">
        <v>11990</v>
      </c>
      <c r="R41" s="76">
        <v>46172.467605127298</v>
      </c>
      <c r="S41" s="73" t="s">
        <v>11991</v>
      </c>
      <c r="T41" s="73" t="s">
        <v>5292</v>
      </c>
      <c r="U41" s="73" t="s">
        <v>10809</v>
      </c>
      <c r="V41" s="77" t="s">
        <v>44</v>
      </c>
    </row>
    <row r="42" spans="1:22" hidden="1" x14ac:dyDescent="0.25">
      <c r="A42" s="73" t="s">
        <v>9038</v>
      </c>
      <c r="B42" s="73" t="s">
        <v>1292</v>
      </c>
      <c r="C42" s="73" t="s">
        <v>1293</v>
      </c>
      <c r="D42" s="73" t="s">
        <v>11996</v>
      </c>
      <c r="E42" s="73"/>
      <c r="F42" s="73"/>
      <c r="G42" s="74"/>
      <c r="H42" s="73" t="s">
        <v>942</v>
      </c>
      <c r="I42" s="73" t="s">
        <v>943</v>
      </c>
      <c r="J42" s="73" t="s">
        <v>1036</v>
      </c>
      <c r="K42" s="73" t="s">
        <v>945</v>
      </c>
      <c r="L42" s="73" t="s">
        <v>1293</v>
      </c>
      <c r="M42" s="73" t="s">
        <v>10809</v>
      </c>
      <c r="N42" s="75" t="b">
        <v>0</v>
      </c>
      <c r="O42" s="75" t="b">
        <v>0</v>
      </c>
      <c r="P42" s="76">
        <v>46023.5226758102</v>
      </c>
      <c r="Q42" s="73" t="s">
        <v>11990</v>
      </c>
      <c r="R42" s="76">
        <v>46172.4676074421</v>
      </c>
      <c r="S42" s="73" t="s">
        <v>11991</v>
      </c>
      <c r="T42" s="73" t="s">
        <v>5292</v>
      </c>
      <c r="U42" s="73" t="s">
        <v>10809</v>
      </c>
      <c r="V42" s="77" t="s">
        <v>44</v>
      </c>
    </row>
    <row r="43" spans="1:22" hidden="1" x14ac:dyDescent="0.25">
      <c r="A43" s="73" t="s">
        <v>9039</v>
      </c>
      <c r="B43" s="73" t="s">
        <v>222</v>
      </c>
      <c r="C43" s="73" t="s">
        <v>12003</v>
      </c>
      <c r="D43" s="73" t="s">
        <v>11996</v>
      </c>
      <c r="E43" s="73" t="s">
        <v>1199</v>
      </c>
      <c r="F43" s="73"/>
      <c r="G43" s="74"/>
      <c r="H43" s="73" t="s">
        <v>5285</v>
      </c>
      <c r="I43" s="73" t="s">
        <v>5286</v>
      </c>
      <c r="J43" s="73" t="s">
        <v>1034</v>
      </c>
      <c r="K43" s="73" t="s">
        <v>945</v>
      </c>
      <c r="L43" s="73"/>
      <c r="M43" s="73" t="s">
        <v>10809</v>
      </c>
      <c r="N43" s="75" t="b">
        <v>1</v>
      </c>
      <c r="O43" s="75" t="b">
        <v>0</v>
      </c>
      <c r="P43" s="76">
        <v>46023.522635497699</v>
      </c>
      <c r="Q43" s="73" t="s">
        <v>11990</v>
      </c>
      <c r="R43" s="76">
        <v>46172.467609525498</v>
      </c>
      <c r="S43" s="73" t="s">
        <v>11991</v>
      </c>
      <c r="T43" s="73" t="s">
        <v>5292</v>
      </c>
      <c r="U43" s="73" t="s">
        <v>10809</v>
      </c>
      <c r="V43" s="77" t="s">
        <v>44</v>
      </c>
    </row>
    <row r="44" spans="1:22" hidden="1" x14ac:dyDescent="0.25">
      <c r="A44" s="73" t="s">
        <v>9040</v>
      </c>
      <c r="B44" s="73" t="s">
        <v>245</v>
      </c>
      <c r="C44" s="73" t="s">
        <v>1219</v>
      </c>
      <c r="D44" s="73" t="s">
        <v>11996</v>
      </c>
      <c r="E44" s="73"/>
      <c r="F44" s="73" t="s">
        <v>12004</v>
      </c>
      <c r="G44" s="74"/>
      <c r="H44" s="73" t="s">
        <v>5285</v>
      </c>
      <c r="I44" s="73" t="s">
        <v>5286</v>
      </c>
      <c r="J44" s="73" t="s">
        <v>1034</v>
      </c>
      <c r="K44" s="73" t="s">
        <v>945</v>
      </c>
      <c r="L44" s="73"/>
      <c r="M44" s="73" t="s">
        <v>10809</v>
      </c>
      <c r="N44" s="75" t="b">
        <v>0</v>
      </c>
      <c r="O44" s="75" t="b">
        <v>0</v>
      </c>
      <c r="P44" s="76">
        <v>46023.522650810199</v>
      </c>
      <c r="Q44" s="73" t="s">
        <v>11990</v>
      </c>
      <c r="R44" s="76">
        <v>46172.467611724504</v>
      </c>
      <c r="S44" s="73" t="s">
        <v>11991</v>
      </c>
      <c r="T44" s="73" t="s">
        <v>5292</v>
      </c>
      <c r="U44" s="73" t="s">
        <v>10809</v>
      </c>
      <c r="V44" s="77" t="s">
        <v>44</v>
      </c>
    </row>
    <row r="45" spans="1:22" hidden="1" x14ac:dyDescent="0.25">
      <c r="A45" s="73" t="s">
        <v>9041</v>
      </c>
      <c r="B45" s="73" t="s">
        <v>223</v>
      </c>
      <c r="C45" s="73" t="s">
        <v>1225</v>
      </c>
      <c r="D45" s="73" t="s">
        <v>11996</v>
      </c>
      <c r="E45" s="73"/>
      <c r="F45" s="73" t="s">
        <v>12005</v>
      </c>
      <c r="G45" s="74"/>
      <c r="H45" s="73" t="s">
        <v>5285</v>
      </c>
      <c r="I45" s="73" t="s">
        <v>5286</v>
      </c>
      <c r="J45" s="73" t="s">
        <v>1034</v>
      </c>
      <c r="K45" s="73" t="s">
        <v>945</v>
      </c>
      <c r="L45" s="73"/>
      <c r="M45" s="73" t="s">
        <v>10809</v>
      </c>
      <c r="N45" s="75" t="b">
        <v>0</v>
      </c>
      <c r="O45" s="75" t="b">
        <v>0</v>
      </c>
      <c r="P45" s="76">
        <v>46023.522653090302</v>
      </c>
      <c r="Q45" s="73" t="s">
        <v>11990</v>
      </c>
      <c r="R45" s="76">
        <v>46172.467613923603</v>
      </c>
      <c r="S45" s="73" t="s">
        <v>11991</v>
      </c>
      <c r="T45" s="73" t="s">
        <v>5292</v>
      </c>
      <c r="U45" s="73" t="s">
        <v>10809</v>
      </c>
      <c r="V45" s="77" t="s">
        <v>44</v>
      </c>
    </row>
    <row r="46" spans="1:22" hidden="1" x14ac:dyDescent="0.25">
      <c r="A46" s="73" t="s">
        <v>9042</v>
      </c>
      <c r="B46" s="73" t="s">
        <v>1227</v>
      </c>
      <c r="C46" s="73" t="s">
        <v>1228</v>
      </c>
      <c r="D46" s="73" t="s">
        <v>11996</v>
      </c>
      <c r="E46" s="73"/>
      <c r="F46" s="73" t="s">
        <v>12005</v>
      </c>
      <c r="G46" s="74"/>
      <c r="H46" s="73" t="s">
        <v>5285</v>
      </c>
      <c r="I46" s="73" t="s">
        <v>5286</v>
      </c>
      <c r="J46" s="73" t="s">
        <v>1034</v>
      </c>
      <c r="K46" s="73" t="s">
        <v>945</v>
      </c>
      <c r="L46" s="73"/>
      <c r="M46" s="73" t="s">
        <v>10809</v>
      </c>
      <c r="N46" s="75" t="b">
        <v>0</v>
      </c>
      <c r="O46" s="75" t="b">
        <v>0</v>
      </c>
      <c r="P46" s="76">
        <v>46023.522653784697</v>
      </c>
      <c r="Q46" s="73" t="s">
        <v>11990</v>
      </c>
      <c r="R46" s="76">
        <v>46172.467616203699</v>
      </c>
      <c r="S46" s="73" t="s">
        <v>11991</v>
      </c>
      <c r="T46" s="73" t="s">
        <v>5292</v>
      </c>
      <c r="U46" s="73" t="s">
        <v>10809</v>
      </c>
      <c r="V46" s="77" t="s">
        <v>44</v>
      </c>
    </row>
    <row r="47" spans="1:22" hidden="1" x14ac:dyDescent="0.25">
      <c r="A47" s="73" t="s">
        <v>9043</v>
      </c>
      <c r="B47" s="73" t="s">
        <v>1230</v>
      </c>
      <c r="C47" s="73" t="s">
        <v>1231</v>
      </c>
      <c r="D47" s="73" t="s">
        <v>11996</v>
      </c>
      <c r="E47" s="73"/>
      <c r="F47" s="73" t="s">
        <v>12005</v>
      </c>
      <c r="G47" s="74"/>
      <c r="H47" s="73" t="s">
        <v>5285</v>
      </c>
      <c r="I47" s="73" t="s">
        <v>5286</v>
      </c>
      <c r="J47" s="73" t="s">
        <v>1034</v>
      </c>
      <c r="K47" s="73" t="s">
        <v>945</v>
      </c>
      <c r="L47" s="73"/>
      <c r="M47" s="73" t="s">
        <v>10809</v>
      </c>
      <c r="N47" s="75" t="b">
        <v>0</v>
      </c>
      <c r="O47" s="75" t="b">
        <v>0</v>
      </c>
      <c r="P47" s="76">
        <v>46023.522654479202</v>
      </c>
      <c r="Q47" s="73" t="s">
        <v>11990</v>
      </c>
      <c r="R47" s="76">
        <v>46172.467618287003</v>
      </c>
      <c r="S47" s="73" t="s">
        <v>11991</v>
      </c>
      <c r="T47" s="73" t="s">
        <v>5292</v>
      </c>
      <c r="U47" s="73" t="s">
        <v>10809</v>
      </c>
      <c r="V47" s="77" t="s">
        <v>44</v>
      </c>
    </row>
    <row r="48" spans="1:22" hidden="1" x14ac:dyDescent="0.25">
      <c r="A48" s="73" t="s">
        <v>9044</v>
      </c>
      <c r="B48" s="73" t="s">
        <v>1238</v>
      </c>
      <c r="C48" s="73" t="s">
        <v>1239</v>
      </c>
      <c r="D48" s="73" t="s">
        <v>11996</v>
      </c>
      <c r="E48" s="73"/>
      <c r="F48" s="73" t="s">
        <v>12005</v>
      </c>
      <c r="G48" s="74"/>
      <c r="H48" s="73" t="s">
        <v>5285</v>
      </c>
      <c r="I48" s="73" t="s">
        <v>5286</v>
      </c>
      <c r="J48" s="73" t="s">
        <v>1034</v>
      </c>
      <c r="K48" s="73" t="s">
        <v>945</v>
      </c>
      <c r="L48" s="73"/>
      <c r="M48" s="73" t="s">
        <v>10809</v>
      </c>
      <c r="N48" s="75" t="b">
        <v>0</v>
      </c>
      <c r="O48" s="75" t="b">
        <v>0</v>
      </c>
      <c r="P48" s="76">
        <v>46023.522656863403</v>
      </c>
      <c r="Q48" s="73" t="s">
        <v>11990</v>
      </c>
      <c r="R48" s="76">
        <v>46172.467620486103</v>
      </c>
      <c r="S48" s="73" t="s">
        <v>11991</v>
      </c>
      <c r="T48" s="73" t="s">
        <v>5292</v>
      </c>
      <c r="U48" s="73" t="s">
        <v>10809</v>
      </c>
      <c r="V48" s="77" t="s">
        <v>44</v>
      </c>
    </row>
    <row r="49" spans="1:22" hidden="1" x14ac:dyDescent="0.25">
      <c r="A49" s="73" t="s">
        <v>9045</v>
      </c>
      <c r="B49" s="73" t="s">
        <v>1241</v>
      </c>
      <c r="C49" s="73" t="s">
        <v>1242</v>
      </c>
      <c r="D49" s="73" t="s">
        <v>11996</v>
      </c>
      <c r="E49" s="73"/>
      <c r="F49" s="73" t="s">
        <v>12005</v>
      </c>
      <c r="G49" s="74"/>
      <c r="H49" s="73" t="s">
        <v>5285</v>
      </c>
      <c r="I49" s="73" t="s">
        <v>5286</v>
      </c>
      <c r="J49" s="73" t="s">
        <v>1034</v>
      </c>
      <c r="K49" s="73" t="s">
        <v>945</v>
      </c>
      <c r="L49" s="73" t="s">
        <v>1242</v>
      </c>
      <c r="M49" s="73" t="s">
        <v>10809</v>
      </c>
      <c r="N49" s="75" t="b">
        <v>0</v>
      </c>
      <c r="O49" s="75" t="b">
        <v>0</v>
      </c>
      <c r="P49" s="76">
        <v>46023.522657523201</v>
      </c>
      <c r="Q49" s="73" t="s">
        <v>11990</v>
      </c>
      <c r="R49" s="76">
        <v>46172.467622604199</v>
      </c>
      <c r="S49" s="73" t="s">
        <v>11991</v>
      </c>
      <c r="T49" s="73" t="s">
        <v>5292</v>
      </c>
      <c r="U49" s="73" t="s">
        <v>10809</v>
      </c>
      <c r="V49" s="77" t="s">
        <v>44</v>
      </c>
    </row>
    <row r="50" spans="1:22" hidden="1" x14ac:dyDescent="0.25">
      <c r="A50" s="73" t="s">
        <v>9046</v>
      </c>
      <c r="B50" s="73" t="s">
        <v>1246</v>
      </c>
      <c r="C50" s="73" t="s">
        <v>1247</v>
      </c>
      <c r="D50" s="73" t="s">
        <v>11996</v>
      </c>
      <c r="E50" s="73"/>
      <c r="F50" s="73" t="s">
        <v>12005</v>
      </c>
      <c r="G50" s="74"/>
      <c r="H50" s="73" t="s">
        <v>5285</v>
      </c>
      <c r="I50" s="73" t="s">
        <v>5286</v>
      </c>
      <c r="J50" s="73" t="s">
        <v>1034</v>
      </c>
      <c r="K50" s="73" t="s">
        <v>945</v>
      </c>
      <c r="L50" s="73"/>
      <c r="M50" s="73" t="s">
        <v>10809</v>
      </c>
      <c r="N50" s="75" t="b">
        <v>0</v>
      </c>
      <c r="O50" s="75" t="b">
        <v>0</v>
      </c>
      <c r="P50" s="76">
        <v>46023.522659143498</v>
      </c>
      <c r="Q50" s="73" t="s">
        <v>11990</v>
      </c>
      <c r="R50" s="76">
        <v>46172.467624733799</v>
      </c>
      <c r="S50" s="73" t="s">
        <v>11991</v>
      </c>
      <c r="T50" s="73" t="s">
        <v>5292</v>
      </c>
      <c r="U50" s="73" t="s">
        <v>10809</v>
      </c>
      <c r="V50" s="77" t="s">
        <v>44</v>
      </c>
    </row>
    <row r="51" spans="1:22" hidden="1" x14ac:dyDescent="0.25">
      <c r="A51" s="73" t="s">
        <v>9047</v>
      </c>
      <c r="B51" s="73" t="s">
        <v>1249</v>
      </c>
      <c r="C51" s="73" t="s">
        <v>1250</v>
      </c>
      <c r="D51" s="73" t="s">
        <v>11996</v>
      </c>
      <c r="E51" s="73"/>
      <c r="F51" s="73" t="s">
        <v>12005</v>
      </c>
      <c r="G51" s="74"/>
      <c r="H51" s="73" t="s">
        <v>5285</v>
      </c>
      <c r="I51" s="73" t="s">
        <v>5286</v>
      </c>
      <c r="J51" s="73" t="s">
        <v>1034</v>
      </c>
      <c r="K51" s="73" t="s">
        <v>945</v>
      </c>
      <c r="L51" s="73"/>
      <c r="M51" s="73" t="s">
        <v>10809</v>
      </c>
      <c r="N51" s="75" t="b">
        <v>0</v>
      </c>
      <c r="O51" s="75" t="b">
        <v>0</v>
      </c>
      <c r="P51" s="76">
        <v>46023.522659918999</v>
      </c>
      <c r="Q51" s="73" t="s">
        <v>11990</v>
      </c>
      <c r="R51" s="76">
        <v>46172.467626886602</v>
      </c>
      <c r="S51" s="73" t="s">
        <v>11991</v>
      </c>
      <c r="T51" s="73" t="s">
        <v>5292</v>
      </c>
      <c r="U51" s="73" t="s">
        <v>10809</v>
      </c>
      <c r="V51" s="77" t="s">
        <v>44</v>
      </c>
    </row>
    <row r="52" spans="1:22" hidden="1" x14ac:dyDescent="0.25">
      <c r="A52" s="73" t="s">
        <v>9048</v>
      </c>
      <c r="B52" s="73" t="s">
        <v>147</v>
      </c>
      <c r="C52" s="73" t="s">
        <v>1200</v>
      </c>
      <c r="D52" s="73" t="s">
        <v>11996</v>
      </c>
      <c r="E52" s="73" t="s">
        <v>1201</v>
      </c>
      <c r="F52" s="73"/>
      <c r="G52" s="74"/>
      <c r="H52" s="73" t="s">
        <v>942</v>
      </c>
      <c r="I52" s="73" t="s">
        <v>943</v>
      </c>
      <c r="J52" s="73" t="s">
        <v>1025</v>
      </c>
      <c r="K52" s="73" t="s">
        <v>945</v>
      </c>
      <c r="L52" s="73"/>
      <c r="M52" s="73" t="s">
        <v>10809</v>
      </c>
      <c r="N52" s="75" t="b">
        <v>1</v>
      </c>
      <c r="O52" s="75" t="b">
        <v>0</v>
      </c>
      <c r="P52" s="76">
        <v>46023.522638888899</v>
      </c>
      <c r="Q52" s="73" t="s">
        <v>11990</v>
      </c>
      <c r="R52" s="76">
        <v>46172.467629085702</v>
      </c>
      <c r="S52" s="73" t="s">
        <v>11991</v>
      </c>
      <c r="T52" s="73" t="s">
        <v>5292</v>
      </c>
      <c r="U52" s="73" t="s">
        <v>10809</v>
      </c>
      <c r="V52" s="77" t="s">
        <v>44</v>
      </c>
    </row>
    <row r="53" spans="1:22" hidden="1" x14ac:dyDescent="0.25">
      <c r="A53" s="73" t="s">
        <v>9049</v>
      </c>
      <c r="B53" s="73" t="s">
        <v>113</v>
      </c>
      <c r="C53" s="73" t="s">
        <v>2110</v>
      </c>
      <c r="D53" s="73" t="s">
        <v>11996</v>
      </c>
      <c r="E53" s="73"/>
      <c r="F53" s="73" t="s">
        <v>12006</v>
      </c>
      <c r="G53" s="74"/>
      <c r="H53" s="73" t="s">
        <v>934</v>
      </c>
      <c r="I53" s="73" t="s">
        <v>935</v>
      </c>
      <c r="J53" s="73" t="s">
        <v>909</v>
      </c>
      <c r="K53" s="73" t="s">
        <v>2111</v>
      </c>
      <c r="L53" s="73"/>
      <c r="M53" s="73" t="s">
        <v>10809</v>
      </c>
      <c r="N53" s="75" t="b">
        <v>0</v>
      </c>
      <c r="O53" s="75" t="b">
        <v>0</v>
      </c>
      <c r="P53" s="76">
        <v>46023.523020335597</v>
      </c>
      <c r="Q53" s="73" t="s">
        <v>11990</v>
      </c>
      <c r="R53" s="76">
        <v>46172.467631215302</v>
      </c>
      <c r="S53" s="73" t="s">
        <v>11991</v>
      </c>
      <c r="T53" s="73" t="s">
        <v>5292</v>
      </c>
      <c r="U53" s="73" t="s">
        <v>10809</v>
      </c>
      <c r="V53" s="77" t="s">
        <v>44</v>
      </c>
    </row>
    <row r="54" spans="1:22" hidden="1" x14ac:dyDescent="0.25">
      <c r="A54" s="73" t="s">
        <v>9050</v>
      </c>
      <c r="B54" s="73" t="s">
        <v>219</v>
      </c>
      <c r="C54" s="73" t="s">
        <v>2113</v>
      </c>
      <c r="D54" s="73" t="s">
        <v>11996</v>
      </c>
      <c r="E54" s="73"/>
      <c r="F54" s="73" t="s">
        <v>12007</v>
      </c>
      <c r="G54" s="74"/>
      <c r="H54" s="73" t="s">
        <v>934</v>
      </c>
      <c r="I54" s="73" t="s">
        <v>935</v>
      </c>
      <c r="J54" s="73" t="s">
        <v>909</v>
      </c>
      <c r="K54" s="73" t="s">
        <v>2111</v>
      </c>
      <c r="L54" s="73" t="s">
        <v>2113</v>
      </c>
      <c r="M54" s="73" t="s">
        <v>10809</v>
      </c>
      <c r="N54" s="75" t="b">
        <v>0</v>
      </c>
      <c r="O54" s="75" t="b">
        <v>0</v>
      </c>
      <c r="P54" s="76">
        <v>46023.5230210995</v>
      </c>
      <c r="Q54" s="73" t="s">
        <v>11990</v>
      </c>
      <c r="R54" s="76">
        <v>46172.467633414402</v>
      </c>
      <c r="S54" s="73" t="s">
        <v>11991</v>
      </c>
      <c r="T54" s="73" t="s">
        <v>5292</v>
      </c>
      <c r="U54" s="73" t="s">
        <v>10809</v>
      </c>
      <c r="V54" s="77" t="s">
        <v>44</v>
      </c>
    </row>
    <row r="55" spans="1:22" hidden="1" x14ac:dyDescent="0.25">
      <c r="A55" s="73" t="s">
        <v>9051</v>
      </c>
      <c r="B55" s="73" t="s">
        <v>175</v>
      </c>
      <c r="C55" s="73" t="s">
        <v>2137</v>
      </c>
      <c r="D55" s="73" t="s">
        <v>11996</v>
      </c>
      <c r="E55" s="73"/>
      <c r="F55" s="73" t="s">
        <v>284</v>
      </c>
      <c r="G55" s="74"/>
      <c r="H55" s="73" t="s">
        <v>934</v>
      </c>
      <c r="I55" s="73" t="s">
        <v>935</v>
      </c>
      <c r="J55" s="73" t="s">
        <v>909</v>
      </c>
      <c r="K55" s="73" t="s">
        <v>2111</v>
      </c>
      <c r="L55" s="73"/>
      <c r="M55" s="73" t="s">
        <v>10809</v>
      </c>
      <c r="N55" s="75" t="b">
        <v>0</v>
      </c>
      <c r="O55" s="75" t="b">
        <v>0</v>
      </c>
      <c r="P55" s="76">
        <v>46023.523038344902</v>
      </c>
      <c r="Q55" s="73" t="s">
        <v>11990</v>
      </c>
      <c r="R55" s="76">
        <v>46172.4676356829</v>
      </c>
      <c r="S55" s="73" t="s">
        <v>11991</v>
      </c>
      <c r="T55" s="73" t="s">
        <v>5292</v>
      </c>
      <c r="U55" s="73" t="s">
        <v>10809</v>
      </c>
      <c r="V55" s="77" t="s">
        <v>44</v>
      </c>
    </row>
    <row r="56" spans="1:22" hidden="1" x14ac:dyDescent="0.25">
      <c r="A56" s="73" t="s">
        <v>9052</v>
      </c>
      <c r="B56" s="73" t="s">
        <v>73</v>
      </c>
      <c r="C56" s="73" t="s">
        <v>2163</v>
      </c>
      <c r="D56" s="73" t="s">
        <v>11996</v>
      </c>
      <c r="E56" s="73"/>
      <c r="F56" s="73" t="s">
        <v>12008</v>
      </c>
      <c r="G56" s="74"/>
      <c r="H56" s="73" t="s">
        <v>934</v>
      </c>
      <c r="I56" s="73" t="s">
        <v>935</v>
      </c>
      <c r="J56" s="73" t="s">
        <v>909</v>
      </c>
      <c r="K56" s="73" t="s">
        <v>2111</v>
      </c>
      <c r="L56" s="73"/>
      <c r="M56" s="73" t="s">
        <v>10809</v>
      </c>
      <c r="N56" s="75" t="b">
        <v>0</v>
      </c>
      <c r="O56" s="75" t="b">
        <v>0</v>
      </c>
      <c r="P56" s="76">
        <v>46023.523047951399</v>
      </c>
      <c r="Q56" s="73" t="s">
        <v>11990</v>
      </c>
      <c r="R56" s="76">
        <v>46172.4676378472</v>
      </c>
      <c r="S56" s="73" t="s">
        <v>11991</v>
      </c>
      <c r="T56" s="73" t="s">
        <v>5292</v>
      </c>
      <c r="U56" s="73" t="s">
        <v>10809</v>
      </c>
      <c r="V56" s="77" t="s">
        <v>44</v>
      </c>
    </row>
    <row r="57" spans="1:22" hidden="1" x14ac:dyDescent="0.25">
      <c r="A57" s="73" t="s">
        <v>9053</v>
      </c>
      <c r="B57" s="73" t="s">
        <v>229</v>
      </c>
      <c r="C57" s="73" t="s">
        <v>2165</v>
      </c>
      <c r="D57" s="73" t="s">
        <v>11996</v>
      </c>
      <c r="E57" s="73"/>
      <c r="F57" s="73" t="s">
        <v>12009</v>
      </c>
      <c r="G57" s="74"/>
      <c r="H57" s="73" t="s">
        <v>934</v>
      </c>
      <c r="I57" s="73" t="s">
        <v>935</v>
      </c>
      <c r="J57" s="73" t="s">
        <v>909</v>
      </c>
      <c r="K57" s="73" t="s">
        <v>2111</v>
      </c>
      <c r="L57" s="73"/>
      <c r="M57" s="73" t="s">
        <v>10809</v>
      </c>
      <c r="N57" s="75" t="b">
        <v>0</v>
      </c>
      <c r="O57" s="75" t="b">
        <v>0</v>
      </c>
      <c r="P57" s="76">
        <v>46023.523048645802</v>
      </c>
      <c r="Q57" s="73" t="s">
        <v>11990</v>
      </c>
      <c r="R57" s="76">
        <v>46172.467639965304</v>
      </c>
      <c r="S57" s="73" t="s">
        <v>11991</v>
      </c>
      <c r="T57" s="73" t="s">
        <v>5292</v>
      </c>
      <c r="U57" s="73" t="s">
        <v>10809</v>
      </c>
      <c r="V57" s="77" t="s">
        <v>44</v>
      </c>
    </row>
    <row r="58" spans="1:22" hidden="1" x14ac:dyDescent="0.25">
      <c r="A58" s="73" t="s">
        <v>9054</v>
      </c>
      <c r="B58" s="73" t="s">
        <v>176</v>
      </c>
      <c r="C58" s="73" t="s">
        <v>2210</v>
      </c>
      <c r="D58" s="73" t="s">
        <v>11996</v>
      </c>
      <c r="E58" s="73"/>
      <c r="F58" s="73" t="s">
        <v>12010</v>
      </c>
      <c r="G58" s="74"/>
      <c r="H58" s="73" t="s">
        <v>934</v>
      </c>
      <c r="I58" s="73" t="s">
        <v>935</v>
      </c>
      <c r="J58" s="73" t="s">
        <v>909</v>
      </c>
      <c r="K58" s="73" t="s">
        <v>2111</v>
      </c>
      <c r="L58" s="73"/>
      <c r="M58" s="73" t="s">
        <v>10809</v>
      </c>
      <c r="N58" s="75" t="b">
        <v>0</v>
      </c>
      <c r="O58" s="75" t="b">
        <v>0</v>
      </c>
      <c r="P58" s="76">
        <v>46023.523074155099</v>
      </c>
      <c r="Q58" s="73" t="s">
        <v>11990</v>
      </c>
      <c r="R58" s="76">
        <v>46172.467642129603</v>
      </c>
      <c r="S58" s="73" t="s">
        <v>11991</v>
      </c>
      <c r="T58" s="73" t="s">
        <v>5292</v>
      </c>
      <c r="U58" s="73" t="s">
        <v>10809</v>
      </c>
      <c r="V58" s="77" t="s">
        <v>44</v>
      </c>
    </row>
    <row r="59" spans="1:22" hidden="1" x14ac:dyDescent="0.25">
      <c r="A59" s="73" t="s">
        <v>9055</v>
      </c>
      <c r="B59" s="73" t="s">
        <v>2248</v>
      </c>
      <c r="C59" s="73" t="s">
        <v>2249</v>
      </c>
      <c r="D59" s="73" t="s">
        <v>11996</v>
      </c>
      <c r="E59" s="73"/>
      <c r="F59" s="73" t="s">
        <v>12011</v>
      </c>
      <c r="G59" s="74"/>
      <c r="H59" s="73" t="s">
        <v>934</v>
      </c>
      <c r="I59" s="73" t="s">
        <v>935</v>
      </c>
      <c r="J59" s="73" t="s">
        <v>909</v>
      </c>
      <c r="K59" s="73" t="s">
        <v>2111</v>
      </c>
      <c r="L59" s="73"/>
      <c r="M59" s="73" t="s">
        <v>10809</v>
      </c>
      <c r="N59" s="75" t="b">
        <v>0</v>
      </c>
      <c r="O59" s="75" t="b">
        <v>0</v>
      </c>
      <c r="P59" s="76">
        <v>46023.523092280098</v>
      </c>
      <c r="Q59" s="73" t="s">
        <v>11990</v>
      </c>
      <c r="R59" s="76">
        <v>46172.467644328703</v>
      </c>
      <c r="S59" s="73" t="s">
        <v>11991</v>
      </c>
      <c r="T59" s="73" t="s">
        <v>5292</v>
      </c>
      <c r="U59" s="73" t="s">
        <v>10809</v>
      </c>
      <c r="V59" s="77" t="s">
        <v>44</v>
      </c>
    </row>
    <row r="60" spans="1:22" hidden="1" x14ac:dyDescent="0.25">
      <c r="A60" s="73" t="s">
        <v>9056</v>
      </c>
      <c r="B60" s="73" t="s">
        <v>167</v>
      </c>
      <c r="C60" s="73" t="s">
        <v>2313</v>
      </c>
      <c r="D60" s="73" t="s">
        <v>11996</v>
      </c>
      <c r="E60" s="73"/>
      <c r="F60" s="73" t="s">
        <v>12012</v>
      </c>
      <c r="G60" s="74"/>
      <c r="H60" s="73" t="s">
        <v>934</v>
      </c>
      <c r="I60" s="73" t="s">
        <v>935</v>
      </c>
      <c r="J60" s="73" t="s">
        <v>909</v>
      </c>
      <c r="K60" s="73" t="s">
        <v>2111</v>
      </c>
      <c r="L60" s="73"/>
      <c r="M60" s="73" t="s">
        <v>10809</v>
      </c>
      <c r="N60" s="75" t="b">
        <v>0</v>
      </c>
      <c r="O60" s="75" t="b">
        <v>0</v>
      </c>
      <c r="P60" s="76">
        <v>46023.523136493102</v>
      </c>
      <c r="Q60" s="73" t="s">
        <v>11990</v>
      </c>
      <c r="R60" s="76">
        <v>46172.467646446799</v>
      </c>
      <c r="S60" s="73" t="s">
        <v>11991</v>
      </c>
      <c r="T60" s="73" t="s">
        <v>5292</v>
      </c>
      <c r="U60" s="73" t="s">
        <v>10809</v>
      </c>
      <c r="V60" s="77" t="s">
        <v>44</v>
      </c>
    </row>
    <row r="61" spans="1:22" hidden="1" x14ac:dyDescent="0.25">
      <c r="A61" s="73" t="s">
        <v>9057</v>
      </c>
      <c r="B61" s="73" t="s">
        <v>48</v>
      </c>
      <c r="C61" s="73" t="s">
        <v>2322</v>
      </c>
      <c r="D61" s="73" t="s">
        <v>11996</v>
      </c>
      <c r="E61" s="73"/>
      <c r="F61" s="73" t="s">
        <v>12013</v>
      </c>
      <c r="G61" s="74"/>
      <c r="H61" s="73" t="s">
        <v>934</v>
      </c>
      <c r="I61" s="73" t="s">
        <v>935</v>
      </c>
      <c r="J61" s="73" t="s">
        <v>909</v>
      </c>
      <c r="K61" s="73" t="s">
        <v>2111</v>
      </c>
      <c r="L61" s="73"/>
      <c r="M61" s="73" t="s">
        <v>10809</v>
      </c>
      <c r="N61" s="75" t="b">
        <v>0</v>
      </c>
      <c r="O61" s="75" t="b">
        <v>0</v>
      </c>
      <c r="P61" s="76">
        <v>46023.523145173604</v>
      </c>
      <c r="Q61" s="73" t="s">
        <v>11990</v>
      </c>
      <c r="R61" s="76">
        <v>46172.467648611098</v>
      </c>
      <c r="S61" s="73" t="s">
        <v>11991</v>
      </c>
      <c r="T61" s="73" t="s">
        <v>5292</v>
      </c>
      <c r="U61" s="73" t="s">
        <v>10809</v>
      </c>
      <c r="V61" s="77" t="s">
        <v>44</v>
      </c>
    </row>
    <row r="62" spans="1:22" hidden="1" x14ac:dyDescent="0.25">
      <c r="A62" s="73" t="s">
        <v>9058</v>
      </c>
      <c r="B62" s="73" t="s">
        <v>2329</v>
      </c>
      <c r="C62" s="73" t="s">
        <v>2330</v>
      </c>
      <c r="D62" s="73" t="s">
        <v>11996</v>
      </c>
      <c r="E62" s="73"/>
      <c r="F62" s="73" t="s">
        <v>12014</v>
      </c>
      <c r="G62" s="74"/>
      <c r="H62" s="73" t="s">
        <v>934</v>
      </c>
      <c r="I62" s="73" t="s">
        <v>935</v>
      </c>
      <c r="J62" s="73" t="s">
        <v>909</v>
      </c>
      <c r="K62" s="73" t="s">
        <v>2111</v>
      </c>
      <c r="L62" s="73"/>
      <c r="M62" s="73" t="s">
        <v>10809</v>
      </c>
      <c r="N62" s="75" t="b">
        <v>0</v>
      </c>
      <c r="O62" s="75" t="b">
        <v>0</v>
      </c>
      <c r="P62" s="76">
        <v>46023.523147534703</v>
      </c>
      <c r="Q62" s="73" t="s">
        <v>11990</v>
      </c>
      <c r="R62" s="76">
        <v>46172.467650729202</v>
      </c>
      <c r="S62" s="73" t="s">
        <v>11991</v>
      </c>
      <c r="T62" s="73" t="s">
        <v>5292</v>
      </c>
      <c r="U62" s="73" t="s">
        <v>10809</v>
      </c>
      <c r="V62" s="77" t="s">
        <v>44</v>
      </c>
    </row>
    <row r="63" spans="1:22" hidden="1" x14ac:dyDescent="0.25">
      <c r="A63" s="73" t="s">
        <v>9059</v>
      </c>
      <c r="B63" s="73" t="s">
        <v>72</v>
      </c>
      <c r="C63" s="73" t="s">
        <v>2347</v>
      </c>
      <c r="D63" s="73" t="s">
        <v>11996</v>
      </c>
      <c r="E63" s="73"/>
      <c r="F63" s="73" t="s">
        <v>12015</v>
      </c>
      <c r="G63" s="74"/>
      <c r="H63" s="73" t="s">
        <v>934</v>
      </c>
      <c r="I63" s="73" t="s">
        <v>935</v>
      </c>
      <c r="J63" s="73" t="s">
        <v>909</v>
      </c>
      <c r="K63" s="73" t="s">
        <v>2111</v>
      </c>
      <c r="L63" s="73"/>
      <c r="M63" s="73" t="s">
        <v>10809</v>
      </c>
      <c r="N63" s="75" t="b">
        <v>0</v>
      </c>
      <c r="O63" s="75" t="b">
        <v>0</v>
      </c>
      <c r="P63" s="76">
        <v>46023.523152395799</v>
      </c>
      <c r="Q63" s="73" t="s">
        <v>11990</v>
      </c>
      <c r="R63" s="76">
        <v>46172.467652974497</v>
      </c>
      <c r="S63" s="73" t="s">
        <v>11991</v>
      </c>
      <c r="T63" s="73" t="s">
        <v>5292</v>
      </c>
      <c r="U63" s="73" t="s">
        <v>10809</v>
      </c>
      <c r="V63" s="77" t="s">
        <v>44</v>
      </c>
    </row>
    <row r="64" spans="1:22" hidden="1" x14ac:dyDescent="0.25">
      <c r="A64" s="73" t="s">
        <v>9060</v>
      </c>
      <c r="B64" s="73" t="s">
        <v>115</v>
      </c>
      <c r="C64" s="73" t="s">
        <v>2349</v>
      </c>
      <c r="D64" s="73" t="s">
        <v>11996</v>
      </c>
      <c r="E64" s="73"/>
      <c r="F64" s="73" t="s">
        <v>12016</v>
      </c>
      <c r="G64" s="74"/>
      <c r="H64" s="73" t="s">
        <v>934</v>
      </c>
      <c r="I64" s="73" t="s">
        <v>935</v>
      </c>
      <c r="J64" s="73" t="s">
        <v>909</v>
      </c>
      <c r="K64" s="73" t="s">
        <v>2111</v>
      </c>
      <c r="L64" s="73"/>
      <c r="M64" s="73" t="s">
        <v>10809</v>
      </c>
      <c r="N64" s="75" t="b">
        <v>0</v>
      </c>
      <c r="O64" s="75" t="b">
        <v>0</v>
      </c>
      <c r="P64" s="76">
        <v>46023.523153125003</v>
      </c>
      <c r="Q64" s="73" t="s">
        <v>11990</v>
      </c>
      <c r="R64" s="76">
        <v>46172.467655057902</v>
      </c>
      <c r="S64" s="73" t="s">
        <v>11991</v>
      </c>
      <c r="T64" s="73" t="s">
        <v>5292</v>
      </c>
      <c r="U64" s="73" t="s">
        <v>10809</v>
      </c>
      <c r="V64" s="77" t="s">
        <v>44</v>
      </c>
    </row>
    <row r="65" spans="1:22" hidden="1" x14ac:dyDescent="0.25">
      <c r="A65" s="73" t="s">
        <v>9061</v>
      </c>
      <c r="B65" s="73" t="s">
        <v>195</v>
      </c>
      <c r="C65" s="73" t="s">
        <v>2368</v>
      </c>
      <c r="D65" s="73" t="s">
        <v>11996</v>
      </c>
      <c r="E65" s="73"/>
      <c r="F65" s="73" t="s">
        <v>12017</v>
      </c>
      <c r="G65" s="74"/>
      <c r="H65" s="73" t="s">
        <v>934</v>
      </c>
      <c r="I65" s="73" t="s">
        <v>935</v>
      </c>
      <c r="J65" s="73" t="s">
        <v>909</v>
      </c>
      <c r="K65" s="73" t="s">
        <v>2111</v>
      </c>
      <c r="L65" s="73"/>
      <c r="M65" s="73" t="s">
        <v>10809</v>
      </c>
      <c r="N65" s="75" t="b">
        <v>0</v>
      </c>
      <c r="O65" s="75" t="b">
        <v>0</v>
      </c>
      <c r="P65" s="76">
        <v>46023.523162812497</v>
      </c>
      <c r="Q65" s="73" t="s">
        <v>11990</v>
      </c>
      <c r="R65" s="76">
        <v>46172.467657210596</v>
      </c>
      <c r="S65" s="73" t="s">
        <v>11991</v>
      </c>
      <c r="T65" s="73" t="s">
        <v>5292</v>
      </c>
      <c r="U65" s="73" t="s">
        <v>10809</v>
      </c>
      <c r="V65" s="77" t="s">
        <v>44</v>
      </c>
    </row>
    <row r="66" spans="1:22" hidden="1" x14ac:dyDescent="0.25">
      <c r="A66" s="73" t="s">
        <v>9062</v>
      </c>
      <c r="B66" s="73" t="s">
        <v>116</v>
      </c>
      <c r="C66" s="73" t="s">
        <v>2381</v>
      </c>
      <c r="D66" s="73" t="s">
        <v>11996</v>
      </c>
      <c r="E66" s="73"/>
      <c r="F66" s="73" t="s">
        <v>12018</v>
      </c>
      <c r="G66" s="74"/>
      <c r="H66" s="73" t="s">
        <v>934</v>
      </c>
      <c r="I66" s="73" t="s">
        <v>935</v>
      </c>
      <c r="J66" s="73" t="s">
        <v>909</v>
      </c>
      <c r="K66" s="73" t="s">
        <v>2111</v>
      </c>
      <c r="L66" s="73" t="s">
        <v>2381</v>
      </c>
      <c r="M66" s="73" t="s">
        <v>10809</v>
      </c>
      <c r="N66" s="75" t="b">
        <v>0</v>
      </c>
      <c r="O66" s="75" t="b">
        <v>0</v>
      </c>
      <c r="P66" s="76">
        <v>46023.523167245403</v>
      </c>
      <c r="Q66" s="73" t="s">
        <v>11990</v>
      </c>
      <c r="R66" s="76">
        <v>46172.467659340298</v>
      </c>
      <c r="S66" s="73" t="s">
        <v>11991</v>
      </c>
      <c r="T66" s="73" t="s">
        <v>5292</v>
      </c>
      <c r="U66" s="73" t="s">
        <v>10809</v>
      </c>
      <c r="V66" s="77" t="s">
        <v>44</v>
      </c>
    </row>
    <row r="67" spans="1:22" hidden="1" x14ac:dyDescent="0.25">
      <c r="A67" s="73" t="s">
        <v>9063</v>
      </c>
      <c r="B67" s="73" t="s">
        <v>174</v>
      </c>
      <c r="C67" s="73" t="s">
        <v>2422</v>
      </c>
      <c r="D67" s="73" t="s">
        <v>11996</v>
      </c>
      <c r="E67" s="73"/>
      <c r="F67" s="73" t="s">
        <v>12019</v>
      </c>
      <c r="G67" s="74"/>
      <c r="H67" s="73" t="s">
        <v>934</v>
      </c>
      <c r="I67" s="73" t="s">
        <v>935</v>
      </c>
      <c r="J67" s="73" t="s">
        <v>909</v>
      </c>
      <c r="K67" s="73" t="s">
        <v>2111</v>
      </c>
      <c r="L67" s="73"/>
      <c r="M67" s="73" t="s">
        <v>10809</v>
      </c>
      <c r="N67" s="75" t="b">
        <v>0</v>
      </c>
      <c r="O67" s="75" t="b">
        <v>0</v>
      </c>
      <c r="P67" s="76">
        <v>46023.523195601898</v>
      </c>
      <c r="Q67" s="73" t="s">
        <v>11990</v>
      </c>
      <c r="R67" s="76">
        <v>46172.467661493101</v>
      </c>
      <c r="S67" s="73" t="s">
        <v>11991</v>
      </c>
      <c r="T67" s="73" t="s">
        <v>5292</v>
      </c>
      <c r="U67" s="73" t="s">
        <v>10809</v>
      </c>
      <c r="V67" s="77" t="s">
        <v>44</v>
      </c>
    </row>
    <row r="68" spans="1:22" hidden="1" x14ac:dyDescent="0.25">
      <c r="A68" s="73" t="s">
        <v>9064</v>
      </c>
      <c r="B68" s="73" t="s">
        <v>49</v>
      </c>
      <c r="C68" s="73" t="s">
        <v>2472</v>
      </c>
      <c r="D68" s="73" t="s">
        <v>11996</v>
      </c>
      <c r="E68" s="73"/>
      <c r="F68" s="73" t="s">
        <v>12020</v>
      </c>
      <c r="G68" s="74"/>
      <c r="H68" s="73" t="s">
        <v>934</v>
      </c>
      <c r="I68" s="73" t="s">
        <v>935</v>
      </c>
      <c r="J68" s="73" t="s">
        <v>909</v>
      </c>
      <c r="K68" s="73" t="s">
        <v>2111</v>
      </c>
      <c r="L68" s="73"/>
      <c r="M68" s="73" t="s">
        <v>10809</v>
      </c>
      <c r="N68" s="75" t="b">
        <v>0</v>
      </c>
      <c r="O68" s="75" t="b">
        <v>0</v>
      </c>
      <c r="P68" s="76">
        <v>46023.523218750001</v>
      </c>
      <c r="Q68" s="73" t="s">
        <v>11990</v>
      </c>
      <c r="R68" s="76">
        <v>46172.467663854201</v>
      </c>
      <c r="S68" s="73" t="s">
        <v>11991</v>
      </c>
      <c r="T68" s="73" t="s">
        <v>5292</v>
      </c>
      <c r="U68" s="73" t="s">
        <v>10809</v>
      </c>
      <c r="V68" s="77" t="s">
        <v>44</v>
      </c>
    </row>
    <row r="69" spans="1:22" hidden="1" x14ac:dyDescent="0.25">
      <c r="A69" s="73" t="s">
        <v>9065</v>
      </c>
      <c r="B69" s="73" t="s">
        <v>890</v>
      </c>
      <c r="C69" s="73" t="s">
        <v>2514</v>
      </c>
      <c r="D69" s="73" t="s">
        <v>11996</v>
      </c>
      <c r="E69" s="73"/>
      <c r="F69" s="73" t="s">
        <v>12021</v>
      </c>
      <c r="G69" s="74"/>
      <c r="H69" s="73" t="s">
        <v>934</v>
      </c>
      <c r="I69" s="73" t="s">
        <v>935</v>
      </c>
      <c r="J69" s="73" t="s">
        <v>909</v>
      </c>
      <c r="K69" s="73" t="s">
        <v>2111</v>
      </c>
      <c r="L69" s="73"/>
      <c r="M69" s="73" t="s">
        <v>10809</v>
      </c>
      <c r="N69" s="75" t="b">
        <v>0</v>
      </c>
      <c r="O69" s="75" t="b">
        <v>0</v>
      </c>
      <c r="P69" s="76">
        <v>46023.523244062497</v>
      </c>
      <c r="Q69" s="73" t="s">
        <v>11990</v>
      </c>
      <c r="R69" s="76">
        <v>46172.467665972203</v>
      </c>
      <c r="S69" s="73" t="s">
        <v>11991</v>
      </c>
      <c r="T69" s="73" t="s">
        <v>5292</v>
      </c>
      <c r="U69" s="73" t="s">
        <v>10809</v>
      </c>
      <c r="V69" s="77" t="s">
        <v>44</v>
      </c>
    </row>
    <row r="70" spans="1:22" hidden="1" x14ac:dyDescent="0.25">
      <c r="A70" s="73" t="s">
        <v>9066</v>
      </c>
      <c r="B70" s="73" t="s">
        <v>2581</v>
      </c>
      <c r="C70" s="73" t="s">
        <v>2582</v>
      </c>
      <c r="D70" s="73" t="s">
        <v>11996</v>
      </c>
      <c r="E70" s="73"/>
      <c r="F70" s="73" t="s">
        <v>12022</v>
      </c>
      <c r="G70" s="74"/>
      <c r="H70" s="73" t="s">
        <v>934</v>
      </c>
      <c r="I70" s="73" t="s">
        <v>935</v>
      </c>
      <c r="J70" s="73" t="s">
        <v>909</v>
      </c>
      <c r="K70" s="73" t="s">
        <v>2111</v>
      </c>
      <c r="L70" s="73" t="s">
        <v>2582</v>
      </c>
      <c r="M70" s="73" t="s">
        <v>10809</v>
      </c>
      <c r="N70" s="75" t="b">
        <v>0</v>
      </c>
      <c r="O70" s="75" t="b">
        <v>0</v>
      </c>
      <c r="P70" s="76">
        <v>46023.523296724503</v>
      </c>
      <c r="Q70" s="73" t="s">
        <v>11990</v>
      </c>
      <c r="R70" s="76">
        <v>46172.467668020799</v>
      </c>
      <c r="S70" s="73" t="s">
        <v>11991</v>
      </c>
      <c r="T70" s="73" t="s">
        <v>5292</v>
      </c>
      <c r="U70" s="73" t="s">
        <v>10809</v>
      </c>
      <c r="V70" s="77" t="s">
        <v>44</v>
      </c>
    </row>
    <row r="71" spans="1:22" hidden="1" x14ac:dyDescent="0.25">
      <c r="A71" s="73" t="s">
        <v>9067</v>
      </c>
      <c r="B71" s="73" t="s">
        <v>215</v>
      </c>
      <c r="C71" s="73" t="s">
        <v>2200</v>
      </c>
      <c r="D71" s="73" t="s">
        <v>11996</v>
      </c>
      <c r="E71" s="73"/>
      <c r="F71" s="73" t="s">
        <v>12023</v>
      </c>
      <c r="G71" s="74"/>
      <c r="H71" s="73" t="s">
        <v>934</v>
      </c>
      <c r="I71" s="73" t="s">
        <v>935</v>
      </c>
      <c r="J71" s="73" t="s">
        <v>909</v>
      </c>
      <c r="K71" s="73" t="s">
        <v>982</v>
      </c>
      <c r="L71" s="73"/>
      <c r="M71" s="73" t="s">
        <v>10809</v>
      </c>
      <c r="N71" s="75" t="b">
        <v>0</v>
      </c>
      <c r="O71" s="75" t="b">
        <v>0</v>
      </c>
      <c r="P71" s="76">
        <v>46023.523070949101</v>
      </c>
      <c r="Q71" s="73" t="s">
        <v>11990</v>
      </c>
      <c r="R71" s="76">
        <v>46172.467670138903</v>
      </c>
      <c r="S71" s="73" t="s">
        <v>11991</v>
      </c>
      <c r="T71" s="73" t="s">
        <v>5292</v>
      </c>
      <c r="U71" s="73" t="s">
        <v>10809</v>
      </c>
      <c r="V71" s="77" t="s">
        <v>44</v>
      </c>
    </row>
    <row r="72" spans="1:22" hidden="1" x14ac:dyDescent="0.25">
      <c r="A72" s="73" t="s">
        <v>9068</v>
      </c>
      <c r="B72" s="73" t="s">
        <v>134</v>
      </c>
      <c r="C72" s="73" t="s">
        <v>2219</v>
      </c>
      <c r="D72" s="73" t="s">
        <v>11996</v>
      </c>
      <c r="E72" s="73"/>
      <c r="F72" s="73" t="s">
        <v>12024</v>
      </c>
      <c r="G72" s="74"/>
      <c r="H72" s="73" t="s">
        <v>934</v>
      </c>
      <c r="I72" s="73" t="s">
        <v>935</v>
      </c>
      <c r="J72" s="73" t="s">
        <v>909</v>
      </c>
      <c r="K72" s="73" t="s">
        <v>982</v>
      </c>
      <c r="L72" s="73"/>
      <c r="M72" s="73" t="s">
        <v>10809</v>
      </c>
      <c r="N72" s="75" t="b">
        <v>0</v>
      </c>
      <c r="O72" s="75" t="b">
        <v>0</v>
      </c>
      <c r="P72" s="76">
        <v>46023.523080208302</v>
      </c>
      <c r="Q72" s="73" t="s">
        <v>11990</v>
      </c>
      <c r="R72" s="76">
        <v>46172.467672303203</v>
      </c>
      <c r="S72" s="73" t="s">
        <v>11991</v>
      </c>
      <c r="T72" s="73" t="s">
        <v>5292</v>
      </c>
      <c r="U72" s="73" t="s">
        <v>10809</v>
      </c>
      <c r="V72" s="77" t="s">
        <v>44</v>
      </c>
    </row>
    <row r="73" spans="1:22" hidden="1" x14ac:dyDescent="0.25">
      <c r="A73" s="73" t="s">
        <v>9069</v>
      </c>
      <c r="B73" s="73" t="s">
        <v>2335</v>
      </c>
      <c r="C73" s="73" t="s">
        <v>2336</v>
      </c>
      <c r="D73" s="73" t="s">
        <v>11996</v>
      </c>
      <c r="E73" s="73"/>
      <c r="F73" s="73" t="s">
        <v>12025</v>
      </c>
      <c r="G73" s="74"/>
      <c r="H73" s="73" t="s">
        <v>934</v>
      </c>
      <c r="I73" s="73" t="s">
        <v>935</v>
      </c>
      <c r="J73" s="73" t="s">
        <v>909</v>
      </c>
      <c r="K73" s="73" t="s">
        <v>982</v>
      </c>
      <c r="L73" s="73"/>
      <c r="M73" s="73" t="s">
        <v>10809</v>
      </c>
      <c r="N73" s="75" t="b">
        <v>0</v>
      </c>
      <c r="O73" s="75" t="b">
        <v>0</v>
      </c>
      <c r="P73" s="76">
        <v>46023.523149039298</v>
      </c>
      <c r="Q73" s="73" t="s">
        <v>11990</v>
      </c>
      <c r="R73" s="76">
        <v>46172.467674455998</v>
      </c>
      <c r="S73" s="73" t="s">
        <v>11991</v>
      </c>
      <c r="T73" s="73" t="s">
        <v>5292</v>
      </c>
      <c r="U73" s="73" t="s">
        <v>10809</v>
      </c>
      <c r="V73" s="77" t="s">
        <v>44</v>
      </c>
    </row>
    <row r="74" spans="1:22" hidden="1" x14ac:dyDescent="0.25">
      <c r="A74" s="73" t="s">
        <v>9070</v>
      </c>
      <c r="B74" s="73" t="s">
        <v>214</v>
      </c>
      <c r="C74" s="73" t="s">
        <v>2360</v>
      </c>
      <c r="D74" s="73" t="s">
        <v>11996</v>
      </c>
      <c r="E74" s="73"/>
      <c r="F74" s="73" t="s">
        <v>12026</v>
      </c>
      <c r="G74" s="74"/>
      <c r="H74" s="73" t="s">
        <v>934</v>
      </c>
      <c r="I74" s="73" t="s">
        <v>935</v>
      </c>
      <c r="J74" s="73" t="s">
        <v>909</v>
      </c>
      <c r="K74" s="73" t="s">
        <v>982</v>
      </c>
      <c r="L74" s="73"/>
      <c r="M74" s="73" t="s">
        <v>10809</v>
      </c>
      <c r="N74" s="75" t="b">
        <v>0</v>
      </c>
      <c r="O74" s="75" t="b">
        <v>0</v>
      </c>
      <c r="P74" s="76">
        <v>46023.523159294004</v>
      </c>
      <c r="Q74" s="73" t="s">
        <v>11990</v>
      </c>
      <c r="R74" s="76">
        <v>46172.467676620399</v>
      </c>
      <c r="S74" s="73" t="s">
        <v>11991</v>
      </c>
      <c r="T74" s="73" t="s">
        <v>5292</v>
      </c>
      <c r="U74" s="73" t="s">
        <v>10809</v>
      </c>
      <c r="V74" s="77" t="s">
        <v>44</v>
      </c>
    </row>
    <row r="75" spans="1:22" hidden="1" x14ac:dyDescent="0.25">
      <c r="A75" s="73" t="s">
        <v>9071</v>
      </c>
      <c r="B75" s="73" t="s">
        <v>133</v>
      </c>
      <c r="C75" s="73" t="s">
        <v>2428</v>
      </c>
      <c r="D75" s="73" t="s">
        <v>11996</v>
      </c>
      <c r="E75" s="73"/>
      <c r="F75" s="73" t="s">
        <v>12027</v>
      </c>
      <c r="G75" s="74"/>
      <c r="H75" s="73" t="s">
        <v>934</v>
      </c>
      <c r="I75" s="73" t="s">
        <v>935</v>
      </c>
      <c r="J75" s="73" t="s">
        <v>909</v>
      </c>
      <c r="K75" s="73" t="s">
        <v>982</v>
      </c>
      <c r="L75" s="73"/>
      <c r="M75" s="73" t="s">
        <v>10809</v>
      </c>
      <c r="N75" s="75" t="b">
        <v>0</v>
      </c>
      <c r="O75" s="75" t="b">
        <v>0</v>
      </c>
      <c r="P75" s="76">
        <v>46023.523200613403</v>
      </c>
      <c r="Q75" s="73" t="s">
        <v>11990</v>
      </c>
      <c r="R75" s="76">
        <v>46172.467678738401</v>
      </c>
      <c r="S75" s="73" t="s">
        <v>11991</v>
      </c>
      <c r="T75" s="73" t="s">
        <v>5292</v>
      </c>
      <c r="U75" s="73" t="s">
        <v>10809</v>
      </c>
      <c r="V75" s="77" t="s">
        <v>44</v>
      </c>
    </row>
    <row r="76" spans="1:22" hidden="1" x14ac:dyDescent="0.25">
      <c r="A76" s="73" t="s">
        <v>9072</v>
      </c>
      <c r="B76" s="73" t="s">
        <v>874</v>
      </c>
      <c r="C76" s="73" t="s">
        <v>2459</v>
      </c>
      <c r="D76" s="73" t="s">
        <v>11996</v>
      </c>
      <c r="E76" s="73"/>
      <c r="F76" s="73" t="s">
        <v>12028</v>
      </c>
      <c r="G76" s="74"/>
      <c r="H76" s="73" t="s">
        <v>934</v>
      </c>
      <c r="I76" s="73" t="s">
        <v>935</v>
      </c>
      <c r="J76" s="73" t="s">
        <v>909</v>
      </c>
      <c r="K76" s="73" t="s">
        <v>982</v>
      </c>
      <c r="L76" s="73"/>
      <c r="M76" s="73" t="s">
        <v>10809</v>
      </c>
      <c r="N76" s="75" t="b">
        <v>0</v>
      </c>
      <c r="O76" s="75" t="b">
        <v>0</v>
      </c>
      <c r="P76" s="76">
        <v>46023.523211307896</v>
      </c>
      <c r="Q76" s="73" t="s">
        <v>11990</v>
      </c>
      <c r="R76" s="76">
        <v>46172.467680937501</v>
      </c>
      <c r="S76" s="73" t="s">
        <v>11991</v>
      </c>
      <c r="T76" s="73" t="s">
        <v>5292</v>
      </c>
      <c r="U76" s="73" t="s">
        <v>10809</v>
      </c>
      <c r="V76" s="77" t="s">
        <v>44</v>
      </c>
    </row>
    <row r="77" spans="1:22" hidden="1" x14ac:dyDescent="0.25">
      <c r="A77" s="73" t="s">
        <v>9073</v>
      </c>
      <c r="B77" s="73" t="s">
        <v>236</v>
      </c>
      <c r="C77" s="73" t="s">
        <v>2561</v>
      </c>
      <c r="D77" s="73" t="s">
        <v>11996</v>
      </c>
      <c r="E77" s="73"/>
      <c r="F77" s="73" t="s">
        <v>12029</v>
      </c>
      <c r="G77" s="74"/>
      <c r="H77" s="73" t="s">
        <v>934</v>
      </c>
      <c r="I77" s="73" t="s">
        <v>935</v>
      </c>
      <c r="J77" s="73" t="s">
        <v>909</v>
      </c>
      <c r="K77" s="73" t="s">
        <v>982</v>
      </c>
      <c r="L77" s="73" t="s">
        <v>2561</v>
      </c>
      <c r="M77" s="73" t="s">
        <v>10809</v>
      </c>
      <c r="N77" s="75" t="b">
        <v>0</v>
      </c>
      <c r="O77" s="75" t="b">
        <v>0</v>
      </c>
      <c r="P77" s="76">
        <v>46023.523285763898</v>
      </c>
      <c r="Q77" s="73" t="s">
        <v>11990</v>
      </c>
      <c r="R77" s="76">
        <v>46172.467683067101</v>
      </c>
      <c r="S77" s="73" t="s">
        <v>11991</v>
      </c>
      <c r="T77" s="73" t="s">
        <v>5292</v>
      </c>
      <c r="U77" s="73" t="s">
        <v>10809</v>
      </c>
      <c r="V77" s="77" t="s">
        <v>44</v>
      </c>
    </row>
    <row r="78" spans="1:22" hidden="1" x14ac:dyDescent="0.25">
      <c r="A78" s="73" t="s">
        <v>9074</v>
      </c>
      <c r="B78" s="73" t="s">
        <v>2169</v>
      </c>
      <c r="C78" s="73" t="s">
        <v>2170</v>
      </c>
      <c r="D78" s="73" t="s">
        <v>11996</v>
      </c>
      <c r="E78" s="73"/>
      <c r="F78" s="73" t="s">
        <v>12030</v>
      </c>
      <c r="G78" s="74"/>
      <c r="H78" s="73" t="s">
        <v>934</v>
      </c>
      <c r="I78" s="73" t="s">
        <v>935</v>
      </c>
      <c r="J78" s="73" t="s">
        <v>909</v>
      </c>
      <c r="K78" s="73" t="s">
        <v>1001</v>
      </c>
      <c r="L78" s="73"/>
      <c r="M78" s="73" t="s">
        <v>10809</v>
      </c>
      <c r="N78" s="75" t="b">
        <v>0</v>
      </c>
      <c r="O78" s="75" t="b">
        <v>0</v>
      </c>
      <c r="P78" s="76">
        <v>46023.523052743098</v>
      </c>
      <c r="Q78" s="73" t="s">
        <v>11990</v>
      </c>
      <c r="R78" s="76">
        <v>46172.467685185198</v>
      </c>
      <c r="S78" s="73" t="s">
        <v>11991</v>
      </c>
      <c r="T78" s="73" t="s">
        <v>5292</v>
      </c>
      <c r="U78" s="73" t="s">
        <v>10809</v>
      </c>
      <c r="V78" s="77" t="s">
        <v>44</v>
      </c>
    </row>
    <row r="79" spans="1:22" hidden="1" x14ac:dyDescent="0.25">
      <c r="A79" s="73" t="s">
        <v>9075</v>
      </c>
      <c r="B79" s="73" t="s">
        <v>64</v>
      </c>
      <c r="C79" s="73" t="s">
        <v>2189</v>
      </c>
      <c r="D79" s="73" t="s">
        <v>11996</v>
      </c>
      <c r="E79" s="73"/>
      <c r="F79" s="73" t="s">
        <v>12031</v>
      </c>
      <c r="G79" s="74"/>
      <c r="H79" s="73" t="s">
        <v>934</v>
      </c>
      <c r="I79" s="73" t="s">
        <v>935</v>
      </c>
      <c r="J79" s="73" t="s">
        <v>909</v>
      </c>
      <c r="K79" s="73" t="s">
        <v>1001</v>
      </c>
      <c r="L79" s="73"/>
      <c r="M79" s="73" t="s">
        <v>10809</v>
      </c>
      <c r="N79" s="75" t="b">
        <v>0</v>
      </c>
      <c r="O79" s="75" t="b">
        <v>0</v>
      </c>
      <c r="P79" s="76">
        <v>46023.523061493099</v>
      </c>
      <c r="Q79" s="73" t="s">
        <v>11990</v>
      </c>
      <c r="R79" s="76">
        <v>46172.467687384298</v>
      </c>
      <c r="S79" s="73" t="s">
        <v>11991</v>
      </c>
      <c r="T79" s="73" t="s">
        <v>5292</v>
      </c>
      <c r="U79" s="73" t="s">
        <v>10809</v>
      </c>
      <c r="V79" s="77" t="s">
        <v>44</v>
      </c>
    </row>
    <row r="80" spans="1:22" hidden="1" x14ac:dyDescent="0.25">
      <c r="A80" s="73" t="s">
        <v>9076</v>
      </c>
      <c r="B80" s="73" t="s">
        <v>55</v>
      </c>
      <c r="C80" s="73" t="s">
        <v>2206</v>
      </c>
      <c r="D80" s="73" t="s">
        <v>11996</v>
      </c>
      <c r="E80" s="73"/>
      <c r="F80" s="73" t="s">
        <v>12032</v>
      </c>
      <c r="G80" s="74"/>
      <c r="H80" s="73" t="s">
        <v>934</v>
      </c>
      <c r="I80" s="73" t="s">
        <v>935</v>
      </c>
      <c r="J80" s="73" t="s">
        <v>909</v>
      </c>
      <c r="K80" s="73" t="s">
        <v>1001</v>
      </c>
      <c r="L80" s="73"/>
      <c r="M80" s="73" t="s">
        <v>10809</v>
      </c>
      <c r="N80" s="75" t="b">
        <v>0</v>
      </c>
      <c r="O80" s="75" t="b">
        <v>0</v>
      </c>
      <c r="P80" s="76">
        <v>46023.523072453703</v>
      </c>
      <c r="Q80" s="73" t="s">
        <v>11990</v>
      </c>
      <c r="R80" s="76">
        <v>46172.4676895023</v>
      </c>
      <c r="S80" s="73" t="s">
        <v>11991</v>
      </c>
      <c r="T80" s="73" t="s">
        <v>5292</v>
      </c>
      <c r="U80" s="73" t="s">
        <v>10809</v>
      </c>
      <c r="V80" s="77" t="s">
        <v>44</v>
      </c>
    </row>
    <row r="81" spans="1:22" hidden="1" x14ac:dyDescent="0.25">
      <c r="A81" s="73" t="s">
        <v>9077</v>
      </c>
      <c r="B81" s="73" t="s">
        <v>211</v>
      </c>
      <c r="C81" s="73" t="s">
        <v>2224</v>
      </c>
      <c r="D81" s="73" t="s">
        <v>11996</v>
      </c>
      <c r="E81" s="73"/>
      <c r="F81" s="73" t="s">
        <v>12033</v>
      </c>
      <c r="G81" s="74"/>
      <c r="H81" s="73" t="s">
        <v>934</v>
      </c>
      <c r="I81" s="73" t="s">
        <v>935</v>
      </c>
      <c r="J81" s="73" t="s">
        <v>909</v>
      </c>
      <c r="K81" s="73" t="s">
        <v>1001</v>
      </c>
      <c r="L81" s="73"/>
      <c r="M81" s="73" t="s">
        <v>10809</v>
      </c>
      <c r="N81" s="75" t="b">
        <v>0</v>
      </c>
      <c r="O81" s="75" t="b">
        <v>0</v>
      </c>
      <c r="P81" s="76">
        <v>46023.523084027802</v>
      </c>
      <c r="Q81" s="73" t="s">
        <v>11990</v>
      </c>
      <c r="R81" s="76">
        <v>46172.467691585603</v>
      </c>
      <c r="S81" s="73" t="s">
        <v>11991</v>
      </c>
      <c r="T81" s="73" t="s">
        <v>5292</v>
      </c>
      <c r="U81" s="73" t="s">
        <v>10809</v>
      </c>
      <c r="V81" s="77" t="s">
        <v>44</v>
      </c>
    </row>
    <row r="82" spans="1:22" hidden="1" x14ac:dyDescent="0.25">
      <c r="A82" s="73" t="s">
        <v>9078</v>
      </c>
      <c r="B82" s="73" t="s">
        <v>233</v>
      </c>
      <c r="C82" s="73" t="s">
        <v>2276</v>
      </c>
      <c r="D82" s="73" t="s">
        <v>11996</v>
      </c>
      <c r="E82" s="73"/>
      <c r="F82" s="73" t="s">
        <v>12034</v>
      </c>
      <c r="G82" s="74"/>
      <c r="H82" s="73" t="s">
        <v>934</v>
      </c>
      <c r="I82" s="73" t="s">
        <v>935</v>
      </c>
      <c r="J82" s="73" t="s">
        <v>909</v>
      </c>
      <c r="K82" s="73" t="s">
        <v>1001</v>
      </c>
      <c r="L82" s="73"/>
      <c r="M82" s="73" t="s">
        <v>10809</v>
      </c>
      <c r="N82" s="75" t="b">
        <v>0</v>
      </c>
      <c r="O82" s="75" t="b">
        <v>0</v>
      </c>
      <c r="P82" s="76">
        <v>46023.523112696799</v>
      </c>
      <c r="Q82" s="73" t="s">
        <v>11990</v>
      </c>
      <c r="R82" s="76">
        <v>46172.467693831</v>
      </c>
      <c r="S82" s="73" t="s">
        <v>11991</v>
      </c>
      <c r="T82" s="73" t="s">
        <v>5292</v>
      </c>
      <c r="U82" s="73" t="s">
        <v>10809</v>
      </c>
      <c r="V82" s="77" t="s">
        <v>44</v>
      </c>
    </row>
    <row r="83" spans="1:22" hidden="1" x14ac:dyDescent="0.25">
      <c r="A83" s="73" t="s">
        <v>9079</v>
      </c>
      <c r="B83" s="73" t="s">
        <v>225</v>
      </c>
      <c r="C83" s="73" t="s">
        <v>2317</v>
      </c>
      <c r="D83" s="73" t="s">
        <v>11996</v>
      </c>
      <c r="E83" s="73"/>
      <c r="F83" s="73" t="s">
        <v>12035</v>
      </c>
      <c r="G83" s="74"/>
      <c r="H83" s="73" t="s">
        <v>934</v>
      </c>
      <c r="I83" s="73" t="s">
        <v>935</v>
      </c>
      <c r="J83" s="73" t="s">
        <v>909</v>
      </c>
      <c r="K83" s="73" t="s">
        <v>1001</v>
      </c>
      <c r="L83" s="73"/>
      <c r="M83" s="73" t="s">
        <v>10809</v>
      </c>
      <c r="N83" s="75" t="b">
        <v>0</v>
      </c>
      <c r="O83" s="75" t="b">
        <v>0</v>
      </c>
      <c r="P83" s="76">
        <v>46023.5231410532</v>
      </c>
      <c r="Q83" s="73" t="s">
        <v>11990</v>
      </c>
      <c r="R83" s="76">
        <v>46172.467695983803</v>
      </c>
      <c r="S83" s="73" t="s">
        <v>11991</v>
      </c>
      <c r="T83" s="73" t="s">
        <v>5292</v>
      </c>
      <c r="U83" s="73" t="s">
        <v>10809</v>
      </c>
      <c r="V83" s="77" t="s">
        <v>44</v>
      </c>
    </row>
    <row r="84" spans="1:22" hidden="1" x14ac:dyDescent="0.25">
      <c r="A84" s="73" t="s">
        <v>9080</v>
      </c>
      <c r="B84" s="73" t="s">
        <v>2392</v>
      </c>
      <c r="C84" s="73" t="s">
        <v>2393</v>
      </c>
      <c r="D84" s="73" t="s">
        <v>11996</v>
      </c>
      <c r="E84" s="73"/>
      <c r="F84" s="73" t="s">
        <v>12036</v>
      </c>
      <c r="G84" s="74"/>
      <c r="H84" s="73" t="s">
        <v>934</v>
      </c>
      <c r="I84" s="73" t="s">
        <v>935</v>
      </c>
      <c r="J84" s="73" t="s">
        <v>909</v>
      </c>
      <c r="K84" s="73" t="s">
        <v>1001</v>
      </c>
      <c r="L84" s="73"/>
      <c r="M84" s="73" t="s">
        <v>10809</v>
      </c>
      <c r="N84" s="75" t="b">
        <v>0</v>
      </c>
      <c r="O84" s="75" t="b">
        <v>0</v>
      </c>
      <c r="P84" s="76">
        <v>46023.523176770803</v>
      </c>
      <c r="Q84" s="73" t="s">
        <v>11990</v>
      </c>
      <c r="R84" s="76">
        <v>46172.467698379602</v>
      </c>
      <c r="S84" s="73" t="s">
        <v>11991</v>
      </c>
      <c r="T84" s="73" t="s">
        <v>5292</v>
      </c>
      <c r="U84" s="73" t="s">
        <v>10809</v>
      </c>
      <c r="V84" s="77" t="s">
        <v>44</v>
      </c>
    </row>
    <row r="85" spans="1:22" hidden="1" x14ac:dyDescent="0.25">
      <c r="A85" s="73" t="s">
        <v>9081</v>
      </c>
      <c r="B85" s="73" t="s">
        <v>9082</v>
      </c>
      <c r="C85" s="73" t="s">
        <v>12037</v>
      </c>
      <c r="D85" s="73" t="s">
        <v>11996</v>
      </c>
      <c r="E85" s="73"/>
      <c r="F85" s="73" t="s">
        <v>12038</v>
      </c>
      <c r="G85" s="74"/>
      <c r="H85" s="73" t="s">
        <v>934</v>
      </c>
      <c r="I85" s="73" t="s">
        <v>935</v>
      </c>
      <c r="J85" s="73" t="s">
        <v>909</v>
      </c>
      <c r="K85" s="73" t="s">
        <v>1001</v>
      </c>
      <c r="L85" s="73" t="s">
        <v>12037</v>
      </c>
      <c r="M85" s="73" t="s">
        <v>10809</v>
      </c>
      <c r="N85" s="75" t="b">
        <v>0</v>
      </c>
      <c r="O85" s="75" t="b">
        <v>0</v>
      </c>
      <c r="P85" s="76">
        <v>46023.523186770799</v>
      </c>
      <c r="Q85" s="73" t="s">
        <v>11990</v>
      </c>
      <c r="R85" s="76">
        <v>46172.467700462999</v>
      </c>
      <c r="S85" s="73" t="s">
        <v>11991</v>
      </c>
      <c r="T85" s="73" t="s">
        <v>5292</v>
      </c>
      <c r="U85" s="73" t="s">
        <v>10809</v>
      </c>
      <c r="V85" s="77" t="s">
        <v>44</v>
      </c>
    </row>
    <row r="86" spans="1:22" hidden="1" x14ac:dyDescent="0.25">
      <c r="A86" s="73" t="s">
        <v>9083</v>
      </c>
      <c r="B86" s="73" t="s">
        <v>119</v>
      </c>
      <c r="C86" s="73" t="s">
        <v>2464</v>
      </c>
      <c r="D86" s="73" t="s">
        <v>11996</v>
      </c>
      <c r="E86" s="73"/>
      <c r="F86" s="73" t="s">
        <v>12039</v>
      </c>
      <c r="G86" s="74"/>
      <c r="H86" s="73" t="s">
        <v>934</v>
      </c>
      <c r="I86" s="73" t="s">
        <v>935</v>
      </c>
      <c r="J86" s="73" t="s">
        <v>909</v>
      </c>
      <c r="K86" s="73" t="s">
        <v>1001</v>
      </c>
      <c r="L86" s="73"/>
      <c r="M86" s="73" t="s">
        <v>10809</v>
      </c>
      <c r="N86" s="75" t="b">
        <v>0</v>
      </c>
      <c r="O86" s="75" t="b">
        <v>0</v>
      </c>
      <c r="P86" s="76">
        <v>46023.523212812499</v>
      </c>
      <c r="Q86" s="73" t="s">
        <v>11990</v>
      </c>
      <c r="R86" s="76">
        <v>46172.467702661997</v>
      </c>
      <c r="S86" s="73" t="s">
        <v>11991</v>
      </c>
      <c r="T86" s="73" t="s">
        <v>5292</v>
      </c>
      <c r="U86" s="73" t="s">
        <v>10809</v>
      </c>
      <c r="V86" s="77" t="s">
        <v>44</v>
      </c>
    </row>
    <row r="87" spans="1:22" hidden="1" x14ac:dyDescent="0.25">
      <c r="A87" s="73" t="s">
        <v>9084</v>
      </c>
      <c r="B87" s="73" t="s">
        <v>210</v>
      </c>
      <c r="C87" s="73" t="s">
        <v>2487</v>
      </c>
      <c r="D87" s="73" t="s">
        <v>11996</v>
      </c>
      <c r="E87" s="73"/>
      <c r="F87" s="73" t="s">
        <v>12040</v>
      </c>
      <c r="G87" s="74"/>
      <c r="H87" s="73" t="s">
        <v>934</v>
      </c>
      <c r="I87" s="73" t="s">
        <v>935</v>
      </c>
      <c r="J87" s="73" t="s">
        <v>909</v>
      </c>
      <c r="K87" s="73" t="s">
        <v>1001</v>
      </c>
      <c r="L87" s="73"/>
      <c r="M87" s="73" t="s">
        <v>10809</v>
      </c>
      <c r="N87" s="75" t="b">
        <v>0</v>
      </c>
      <c r="O87" s="75" t="b">
        <v>0</v>
      </c>
      <c r="P87" s="76">
        <v>46023.523226620397</v>
      </c>
      <c r="Q87" s="73" t="s">
        <v>11990</v>
      </c>
      <c r="R87" s="76">
        <v>46172.467704826398</v>
      </c>
      <c r="S87" s="73" t="s">
        <v>11991</v>
      </c>
      <c r="T87" s="73" t="s">
        <v>5292</v>
      </c>
      <c r="U87" s="73" t="s">
        <v>10809</v>
      </c>
      <c r="V87" s="77" t="s">
        <v>44</v>
      </c>
    </row>
    <row r="88" spans="1:22" hidden="1" x14ac:dyDescent="0.25">
      <c r="A88" s="73" t="s">
        <v>9085</v>
      </c>
      <c r="B88" s="73" t="s">
        <v>227</v>
      </c>
      <c r="C88" s="73" t="s">
        <v>2493</v>
      </c>
      <c r="D88" s="73" t="s">
        <v>11996</v>
      </c>
      <c r="E88" s="73"/>
      <c r="F88" s="73" t="s">
        <v>12041</v>
      </c>
      <c r="G88" s="74"/>
      <c r="H88" s="73" t="s">
        <v>934</v>
      </c>
      <c r="I88" s="73" t="s">
        <v>935</v>
      </c>
      <c r="J88" s="73" t="s">
        <v>909</v>
      </c>
      <c r="K88" s="73" t="s">
        <v>1001</v>
      </c>
      <c r="L88" s="73"/>
      <c r="M88" s="73" t="s">
        <v>10809</v>
      </c>
      <c r="N88" s="75" t="b">
        <v>0</v>
      </c>
      <c r="O88" s="75" t="b">
        <v>0</v>
      </c>
      <c r="P88" s="76">
        <v>46023.5232314815</v>
      </c>
      <c r="Q88" s="73" t="s">
        <v>11990</v>
      </c>
      <c r="R88" s="76">
        <v>46172.467706979201</v>
      </c>
      <c r="S88" s="73" t="s">
        <v>11991</v>
      </c>
      <c r="T88" s="73" t="s">
        <v>5292</v>
      </c>
      <c r="U88" s="73" t="s">
        <v>10809</v>
      </c>
      <c r="V88" s="77" t="s">
        <v>44</v>
      </c>
    </row>
    <row r="89" spans="1:22" hidden="1" x14ac:dyDescent="0.25">
      <c r="A89" s="73" t="s">
        <v>9086</v>
      </c>
      <c r="B89" s="73" t="s">
        <v>131</v>
      </c>
      <c r="C89" s="73" t="s">
        <v>2501</v>
      </c>
      <c r="D89" s="73" t="s">
        <v>11996</v>
      </c>
      <c r="E89" s="73"/>
      <c r="F89" s="73" t="s">
        <v>12028</v>
      </c>
      <c r="G89" s="74"/>
      <c r="H89" s="73" t="s">
        <v>934</v>
      </c>
      <c r="I89" s="73" t="s">
        <v>935</v>
      </c>
      <c r="J89" s="73" t="s">
        <v>909</v>
      </c>
      <c r="K89" s="73" t="s">
        <v>1001</v>
      </c>
      <c r="L89" s="73"/>
      <c r="M89" s="73" t="s">
        <v>10809</v>
      </c>
      <c r="N89" s="75" t="b">
        <v>0</v>
      </c>
      <c r="O89" s="75" t="b">
        <v>0</v>
      </c>
      <c r="P89" s="76">
        <v>46023.5232342245</v>
      </c>
      <c r="Q89" s="73" t="s">
        <v>11990</v>
      </c>
      <c r="R89" s="76">
        <v>46172.467709143501</v>
      </c>
      <c r="S89" s="73" t="s">
        <v>11991</v>
      </c>
      <c r="T89" s="73" t="s">
        <v>5292</v>
      </c>
      <c r="U89" s="73" t="s">
        <v>10809</v>
      </c>
      <c r="V89" s="77" t="s">
        <v>44</v>
      </c>
    </row>
    <row r="90" spans="1:22" hidden="1" x14ac:dyDescent="0.25">
      <c r="A90" s="73" t="s">
        <v>9087</v>
      </c>
      <c r="B90" s="73" t="s">
        <v>88</v>
      </c>
      <c r="C90" s="73" t="s">
        <v>2503</v>
      </c>
      <c r="D90" s="73" t="s">
        <v>11996</v>
      </c>
      <c r="E90" s="73"/>
      <c r="F90" s="73" t="s">
        <v>12028</v>
      </c>
      <c r="G90" s="74"/>
      <c r="H90" s="73" t="s">
        <v>934</v>
      </c>
      <c r="I90" s="73" t="s">
        <v>935</v>
      </c>
      <c r="J90" s="73" t="s">
        <v>909</v>
      </c>
      <c r="K90" s="73" t="s">
        <v>1001</v>
      </c>
      <c r="L90" s="73"/>
      <c r="M90" s="73" t="s">
        <v>10809</v>
      </c>
      <c r="N90" s="75" t="b">
        <v>0</v>
      </c>
      <c r="O90" s="75" t="b">
        <v>0</v>
      </c>
      <c r="P90" s="76">
        <v>46023.523240080998</v>
      </c>
      <c r="Q90" s="73" t="s">
        <v>11990</v>
      </c>
      <c r="R90" s="76">
        <v>46172.467711458303</v>
      </c>
      <c r="S90" s="73" t="s">
        <v>11991</v>
      </c>
      <c r="T90" s="73" t="s">
        <v>5292</v>
      </c>
      <c r="U90" s="73" t="s">
        <v>10809</v>
      </c>
      <c r="V90" s="77" t="s">
        <v>44</v>
      </c>
    </row>
    <row r="91" spans="1:22" hidden="1" x14ac:dyDescent="0.25">
      <c r="A91" s="73" t="s">
        <v>9088</v>
      </c>
      <c r="B91" s="73" t="s">
        <v>118</v>
      </c>
      <c r="C91" s="73" t="s">
        <v>2516</v>
      </c>
      <c r="D91" s="73" t="s">
        <v>11996</v>
      </c>
      <c r="E91" s="73"/>
      <c r="F91" s="73" t="s">
        <v>12042</v>
      </c>
      <c r="G91" s="74"/>
      <c r="H91" s="73" t="s">
        <v>934</v>
      </c>
      <c r="I91" s="73" t="s">
        <v>935</v>
      </c>
      <c r="J91" s="73" t="s">
        <v>909</v>
      </c>
      <c r="K91" s="73" t="s">
        <v>1001</v>
      </c>
      <c r="L91" s="73"/>
      <c r="M91" s="73" t="s">
        <v>10809</v>
      </c>
      <c r="N91" s="75" t="b">
        <v>0</v>
      </c>
      <c r="O91" s="75" t="b">
        <v>0</v>
      </c>
      <c r="P91" s="76">
        <v>46023.523244942102</v>
      </c>
      <c r="Q91" s="73" t="s">
        <v>11990</v>
      </c>
      <c r="R91" s="76">
        <v>46172.467713807899</v>
      </c>
      <c r="S91" s="73" t="s">
        <v>11991</v>
      </c>
      <c r="T91" s="73" t="s">
        <v>5292</v>
      </c>
      <c r="U91" s="73" t="s">
        <v>10809</v>
      </c>
      <c r="V91" s="77" t="s">
        <v>44</v>
      </c>
    </row>
    <row r="92" spans="1:22" hidden="1" x14ac:dyDescent="0.25">
      <c r="A92" s="73" t="s">
        <v>9089</v>
      </c>
      <c r="B92" s="73" t="s">
        <v>205</v>
      </c>
      <c r="C92" s="73" t="s">
        <v>2524</v>
      </c>
      <c r="D92" s="73" t="s">
        <v>11996</v>
      </c>
      <c r="E92" s="73"/>
      <c r="F92" s="73"/>
      <c r="G92" s="74"/>
      <c r="H92" s="73" t="s">
        <v>934</v>
      </c>
      <c r="I92" s="73" t="s">
        <v>935</v>
      </c>
      <c r="J92" s="73" t="s">
        <v>909</v>
      </c>
      <c r="K92" s="73" t="s">
        <v>1001</v>
      </c>
      <c r="L92" s="73" t="s">
        <v>2524</v>
      </c>
      <c r="M92" s="73" t="s">
        <v>10809</v>
      </c>
      <c r="N92" s="75" t="b">
        <v>0</v>
      </c>
      <c r="O92" s="75" t="b">
        <v>0</v>
      </c>
      <c r="P92" s="76">
        <v>46023.523250891201</v>
      </c>
      <c r="Q92" s="73" t="s">
        <v>11990</v>
      </c>
      <c r="R92" s="76">
        <v>46172.467715972198</v>
      </c>
      <c r="S92" s="73" t="s">
        <v>11991</v>
      </c>
      <c r="T92" s="73" t="s">
        <v>5292</v>
      </c>
      <c r="U92" s="73" t="s">
        <v>10809</v>
      </c>
      <c r="V92" s="77" t="s">
        <v>44</v>
      </c>
    </row>
    <row r="93" spans="1:22" hidden="1" x14ac:dyDescent="0.25">
      <c r="A93" s="73" t="s">
        <v>9090</v>
      </c>
      <c r="B93" s="73" t="s">
        <v>197</v>
      </c>
      <c r="C93" s="73" t="s">
        <v>2532</v>
      </c>
      <c r="D93" s="73" t="s">
        <v>11996</v>
      </c>
      <c r="E93" s="73"/>
      <c r="F93" s="73"/>
      <c r="G93" s="74"/>
      <c r="H93" s="73" t="s">
        <v>934</v>
      </c>
      <c r="I93" s="73" t="s">
        <v>935</v>
      </c>
      <c r="J93" s="73" t="s">
        <v>909</v>
      </c>
      <c r="K93" s="73" t="s">
        <v>1001</v>
      </c>
      <c r="L93" s="73" t="s">
        <v>2532</v>
      </c>
      <c r="M93" s="73" t="s">
        <v>10809</v>
      </c>
      <c r="N93" s="75" t="b">
        <v>0</v>
      </c>
      <c r="O93" s="75" t="b">
        <v>0</v>
      </c>
      <c r="P93" s="76">
        <v>46023.523257025503</v>
      </c>
      <c r="Q93" s="73" t="s">
        <v>11990</v>
      </c>
      <c r="R93" s="76">
        <v>46172.467718090302</v>
      </c>
      <c r="S93" s="73" t="s">
        <v>11991</v>
      </c>
      <c r="T93" s="73" t="s">
        <v>5292</v>
      </c>
      <c r="U93" s="73" t="s">
        <v>10809</v>
      </c>
      <c r="V93" s="77" t="s">
        <v>44</v>
      </c>
    </row>
    <row r="94" spans="1:22" hidden="1" x14ac:dyDescent="0.25">
      <c r="A94" s="73" t="s">
        <v>9091</v>
      </c>
      <c r="B94" s="73" t="s">
        <v>50</v>
      </c>
      <c r="C94" s="73" t="s">
        <v>2540</v>
      </c>
      <c r="D94" s="73" t="s">
        <v>11996</v>
      </c>
      <c r="E94" s="73"/>
      <c r="F94" s="73" t="s">
        <v>12043</v>
      </c>
      <c r="G94" s="74"/>
      <c r="H94" s="73" t="s">
        <v>934</v>
      </c>
      <c r="I94" s="73" t="s">
        <v>935</v>
      </c>
      <c r="J94" s="73" t="s">
        <v>909</v>
      </c>
      <c r="K94" s="73" t="s">
        <v>1001</v>
      </c>
      <c r="L94" s="73" t="s">
        <v>2540</v>
      </c>
      <c r="M94" s="73" t="s">
        <v>10809</v>
      </c>
      <c r="N94" s="75" t="b">
        <v>0</v>
      </c>
      <c r="O94" s="75" t="b">
        <v>0</v>
      </c>
      <c r="P94" s="76">
        <v>46023.523272338003</v>
      </c>
      <c r="Q94" s="73" t="s">
        <v>11990</v>
      </c>
      <c r="R94" s="76">
        <v>46172.467720289402</v>
      </c>
      <c r="S94" s="73" t="s">
        <v>11991</v>
      </c>
      <c r="T94" s="73" t="s">
        <v>5292</v>
      </c>
      <c r="U94" s="73" t="s">
        <v>10809</v>
      </c>
      <c r="V94" s="77" t="s">
        <v>44</v>
      </c>
    </row>
    <row r="95" spans="1:22" hidden="1" x14ac:dyDescent="0.25">
      <c r="A95" s="73" t="s">
        <v>9092</v>
      </c>
      <c r="B95" s="73" t="s">
        <v>67</v>
      </c>
      <c r="C95" s="73" t="s">
        <v>2407</v>
      </c>
      <c r="D95" s="73" t="s">
        <v>11996</v>
      </c>
      <c r="E95" s="73"/>
      <c r="F95" s="73" t="s">
        <v>12044</v>
      </c>
      <c r="G95" s="74"/>
      <c r="H95" s="73" t="s">
        <v>934</v>
      </c>
      <c r="I95" s="73" t="s">
        <v>935</v>
      </c>
      <c r="J95" s="73" t="s">
        <v>909</v>
      </c>
      <c r="K95" s="73" t="s">
        <v>956</v>
      </c>
      <c r="L95" s="73"/>
      <c r="M95" s="73" t="s">
        <v>10809</v>
      </c>
      <c r="N95" s="75" t="b">
        <v>0</v>
      </c>
      <c r="O95" s="75" t="b">
        <v>0</v>
      </c>
      <c r="P95" s="76">
        <v>46023.523182719902</v>
      </c>
      <c r="Q95" s="73" t="s">
        <v>11990</v>
      </c>
      <c r="R95" s="76">
        <v>46172.467722453701</v>
      </c>
      <c r="S95" s="73" t="s">
        <v>11991</v>
      </c>
      <c r="T95" s="73" t="s">
        <v>5292</v>
      </c>
      <c r="U95" s="73" t="s">
        <v>10809</v>
      </c>
      <c r="V95" s="77" t="s">
        <v>44</v>
      </c>
    </row>
    <row r="96" spans="1:22" hidden="1" x14ac:dyDescent="0.25">
      <c r="A96" s="73" t="s">
        <v>9093</v>
      </c>
      <c r="B96" s="73" t="s">
        <v>870</v>
      </c>
      <c r="C96" s="73" t="s">
        <v>2440</v>
      </c>
      <c r="D96" s="73" t="s">
        <v>11996</v>
      </c>
      <c r="E96" s="73"/>
      <c r="F96" s="73" t="s">
        <v>12045</v>
      </c>
      <c r="G96" s="74"/>
      <c r="H96" s="73" t="s">
        <v>934</v>
      </c>
      <c r="I96" s="73" t="s">
        <v>935</v>
      </c>
      <c r="J96" s="73" t="s">
        <v>909</v>
      </c>
      <c r="K96" s="73" t="s">
        <v>956</v>
      </c>
      <c r="L96" s="73"/>
      <c r="M96" s="73" t="s">
        <v>10809</v>
      </c>
      <c r="N96" s="75" t="b">
        <v>0</v>
      </c>
      <c r="O96" s="75" t="b">
        <v>0</v>
      </c>
      <c r="P96" s="76">
        <v>46023.523204317098</v>
      </c>
      <c r="Q96" s="73" t="s">
        <v>11990</v>
      </c>
      <c r="R96" s="76">
        <v>46172.467724618102</v>
      </c>
      <c r="S96" s="73" t="s">
        <v>11991</v>
      </c>
      <c r="T96" s="73" t="s">
        <v>5292</v>
      </c>
      <c r="U96" s="73" t="s">
        <v>10809</v>
      </c>
      <c r="V96" s="77" t="s">
        <v>44</v>
      </c>
    </row>
    <row r="97" spans="1:22" hidden="1" x14ac:dyDescent="0.25">
      <c r="A97" s="73" t="s">
        <v>9094</v>
      </c>
      <c r="B97" s="73" t="s">
        <v>69</v>
      </c>
      <c r="C97" s="73" t="s">
        <v>2553</v>
      </c>
      <c r="D97" s="73" t="s">
        <v>11996</v>
      </c>
      <c r="E97" s="73"/>
      <c r="F97" s="73" t="s">
        <v>12046</v>
      </c>
      <c r="G97" s="74"/>
      <c r="H97" s="73" t="s">
        <v>934</v>
      </c>
      <c r="I97" s="73" t="s">
        <v>935</v>
      </c>
      <c r="J97" s="73" t="s">
        <v>909</v>
      </c>
      <c r="K97" s="73" t="s">
        <v>956</v>
      </c>
      <c r="L97" s="73"/>
      <c r="M97" s="73" t="s">
        <v>10809</v>
      </c>
      <c r="N97" s="75" t="b">
        <v>0</v>
      </c>
      <c r="O97" s="75" t="b">
        <v>0</v>
      </c>
      <c r="P97" s="76">
        <v>46023.523280243098</v>
      </c>
      <c r="Q97" s="73" t="s">
        <v>11990</v>
      </c>
      <c r="R97" s="76">
        <v>46172.467726701398</v>
      </c>
      <c r="S97" s="73" t="s">
        <v>11991</v>
      </c>
      <c r="T97" s="73" t="s">
        <v>5292</v>
      </c>
      <c r="U97" s="73" t="s">
        <v>10809</v>
      </c>
      <c r="V97" s="77" t="s">
        <v>44</v>
      </c>
    </row>
    <row r="98" spans="1:22" hidden="1" x14ac:dyDescent="0.25">
      <c r="A98" s="73" t="s">
        <v>9095</v>
      </c>
      <c r="B98" s="73" t="s">
        <v>160</v>
      </c>
      <c r="C98" s="73" t="s">
        <v>2584</v>
      </c>
      <c r="D98" s="73" t="s">
        <v>11996</v>
      </c>
      <c r="E98" s="73"/>
      <c r="F98" s="73" t="s">
        <v>12047</v>
      </c>
      <c r="G98" s="74"/>
      <c r="H98" s="73" t="s">
        <v>934</v>
      </c>
      <c r="I98" s="73" t="s">
        <v>935</v>
      </c>
      <c r="J98" s="73" t="s">
        <v>909</v>
      </c>
      <c r="K98" s="73" t="s">
        <v>956</v>
      </c>
      <c r="L98" s="73"/>
      <c r="M98" s="73" t="s">
        <v>10809</v>
      </c>
      <c r="N98" s="75" t="b">
        <v>0</v>
      </c>
      <c r="O98" s="75" t="b">
        <v>0</v>
      </c>
      <c r="P98" s="76">
        <v>46023.523297685198</v>
      </c>
      <c r="Q98" s="73" t="s">
        <v>11990</v>
      </c>
      <c r="R98" s="76">
        <v>46172.467728900498</v>
      </c>
      <c r="S98" s="73" t="s">
        <v>11991</v>
      </c>
      <c r="T98" s="73" t="s">
        <v>5292</v>
      </c>
      <c r="U98" s="73" t="s">
        <v>10809</v>
      </c>
      <c r="V98" s="77" t="s">
        <v>44</v>
      </c>
    </row>
    <row r="99" spans="1:22" hidden="1" x14ac:dyDescent="0.25">
      <c r="A99" s="73" t="s">
        <v>9096</v>
      </c>
      <c r="B99" s="73" t="s">
        <v>2481</v>
      </c>
      <c r="C99" s="73" t="s">
        <v>2482</v>
      </c>
      <c r="D99" s="73" t="s">
        <v>11996</v>
      </c>
      <c r="E99" s="73"/>
      <c r="F99" s="73" t="s">
        <v>12028</v>
      </c>
      <c r="G99" s="74"/>
      <c r="H99" s="73" t="s">
        <v>11994</v>
      </c>
      <c r="I99" s="73" t="s">
        <v>11995</v>
      </c>
      <c r="J99" s="73" t="s">
        <v>909</v>
      </c>
      <c r="K99" s="73" t="s">
        <v>1056</v>
      </c>
      <c r="L99" s="73"/>
      <c r="M99" s="73" t="s">
        <v>10809</v>
      </c>
      <c r="N99" s="75" t="b">
        <v>0</v>
      </c>
      <c r="O99" s="75" t="b">
        <v>0</v>
      </c>
      <c r="P99" s="76">
        <v>46023.523225081</v>
      </c>
      <c r="Q99" s="73" t="s">
        <v>11990</v>
      </c>
      <c r="R99" s="76">
        <v>46172.4677310185</v>
      </c>
      <c r="S99" s="73" t="s">
        <v>11991</v>
      </c>
      <c r="T99" s="73" t="s">
        <v>5292</v>
      </c>
      <c r="U99" s="73" t="s">
        <v>10809</v>
      </c>
      <c r="V99" s="77" t="s">
        <v>44</v>
      </c>
    </row>
    <row r="100" spans="1:22" hidden="1" x14ac:dyDescent="0.25">
      <c r="A100" s="73" t="s">
        <v>9097</v>
      </c>
      <c r="B100" s="73" t="s">
        <v>242</v>
      </c>
      <c r="C100" s="73" t="s">
        <v>2567</v>
      </c>
      <c r="D100" s="73" t="s">
        <v>11996</v>
      </c>
      <c r="E100" s="73"/>
      <c r="F100" s="73" t="s">
        <v>284</v>
      </c>
      <c r="G100" s="74"/>
      <c r="H100" s="73" t="s">
        <v>914</v>
      </c>
      <c r="I100" s="73" t="s">
        <v>915</v>
      </c>
      <c r="J100" s="73" t="s">
        <v>909</v>
      </c>
      <c r="K100" s="73" t="s">
        <v>954</v>
      </c>
      <c r="L100" s="73" t="s">
        <v>2567</v>
      </c>
      <c r="M100" s="73" t="s">
        <v>10809</v>
      </c>
      <c r="N100" s="75" t="b">
        <v>0</v>
      </c>
      <c r="O100" s="75" t="b">
        <v>0</v>
      </c>
      <c r="P100" s="76">
        <v>46023.523288159697</v>
      </c>
      <c r="Q100" s="73" t="s">
        <v>11990</v>
      </c>
      <c r="R100" s="76">
        <v>46172.467733182901</v>
      </c>
      <c r="S100" s="73" t="s">
        <v>11991</v>
      </c>
      <c r="T100" s="73" t="s">
        <v>5292</v>
      </c>
      <c r="U100" s="73" t="s">
        <v>10809</v>
      </c>
      <c r="V100" s="77" t="s">
        <v>44</v>
      </c>
    </row>
    <row r="101" spans="1:22" hidden="1" x14ac:dyDescent="0.25">
      <c r="A101" s="73" t="s">
        <v>9098</v>
      </c>
      <c r="B101" s="73" t="s">
        <v>179</v>
      </c>
      <c r="C101" s="73" t="s">
        <v>2128</v>
      </c>
      <c r="D101" s="73" t="s">
        <v>11996</v>
      </c>
      <c r="E101" s="73"/>
      <c r="F101" s="73" t="s">
        <v>12048</v>
      </c>
      <c r="G101" s="74"/>
      <c r="H101" s="73" t="s">
        <v>11994</v>
      </c>
      <c r="I101" s="73" t="s">
        <v>11995</v>
      </c>
      <c r="J101" s="73" t="s">
        <v>909</v>
      </c>
      <c r="K101" s="73" t="s">
        <v>977</v>
      </c>
      <c r="L101" s="73"/>
      <c r="M101" s="73" t="s">
        <v>10809</v>
      </c>
      <c r="N101" s="75" t="b">
        <v>0</v>
      </c>
      <c r="O101" s="75" t="b">
        <v>0</v>
      </c>
      <c r="P101" s="76">
        <v>46023.523032557903</v>
      </c>
      <c r="Q101" s="73" t="s">
        <v>11990</v>
      </c>
      <c r="R101" s="76">
        <v>46172.467735335602</v>
      </c>
      <c r="S101" s="73" t="s">
        <v>11991</v>
      </c>
      <c r="T101" s="73" t="s">
        <v>5292</v>
      </c>
      <c r="U101" s="73" t="s">
        <v>10809</v>
      </c>
      <c r="V101" s="77" t="s">
        <v>44</v>
      </c>
    </row>
    <row r="102" spans="1:22" hidden="1" x14ac:dyDescent="0.25">
      <c r="A102" s="73" t="s">
        <v>9099</v>
      </c>
      <c r="B102" s="73" t="s">
        <v>194</v>
      </c>
      <c r="C102" s="73" t="s">
        <v>2155</v>
      </c>
      <c r="D102" s="73" t="s">
        <v>11996</v>
      </c>
      <c r="E102" s="73"/>
      <c r="F102" s="73" t="s">
        <v>12049</v>
      </c>
      <c r="G102" s="74"/>
      <c r="H102" s="73" t="s">
        <v>11994</v>
      </c>
      <c r="I102" s="73" t="s">
        <v>11995</v>
      </c>
      <c r="J102" s="73" t="s">
        <v>909</v>
      </c>
      <c r="K102" s="73" t="s">
        <v>977</v>
      </c>
      <c r="L102" s="73"/>
      <c r="M102" s="73" t="s">
        <v>10809</v>
      </c>
      <c r="N102" s="75" t="b">
        <v>0</v>
      </c>
      <c r="O102" s="75" t="b">
        <v>0</v>
      </c>
      <c r="P102" s="76">
        <v>46023.523044826397</v>
      </c>
      <c r="Q102" s="73" t="s">
        <v>11990</v>
      </c>
      <c r="R102" s="76">
        <v>46172.467737465297</v>
      </c>
      <c r="S102" s="73" t="s">
        <v>11991</v>
      </c>
      <c r="T102" s="73" t="s">
        <v>5292</v>
      </c>
      <c r="U102" s="73" t="s">
        <v>10809</v>
      </c>
      <c r="V102" s="77" t="s">
        <v>44</v>
      </c>
    </row>
    <row r="103" spans="1:22" hidden="1" x14ac:dyDescent="0.25">
      <c r="A103" s="73" t="s">
        <v>9100</v>
      </c>
      <c r="B103" s="73" t="s">
        <v>70</v>
      </c>
      <c r="C103" s="73" t="s">
        <v>2295</v>
      </c>
      <c r="D103" s="73" t="s">
        <v>11996</v>
      </c>
      <c r="E103" s="73"/>
      <c r="F103" s="73" t="s">
        <v>12050</v>
      </c>
      <c r="G103" s="74"/>
      <c r="H103" s="73" t="s">
        <v>11994</v>
      </c>
      <c r="I103" s="73" t="s">
        <v>11995</v>
      </c>
      <c r="J103" s="73" t="s">
        <v>909</v>
      </c>
      <c r="K103" s="73" t="s">
        <v>977</v>
      </c>
      <c r="L103" s="73"/>
      <c r="M103" s="73" t="s">
        <v>10809</v>
      </c>
      <c r="N103" s="75" t="b">
        <v>0</v>
      </c>
      <c r="O103" s="75" t="b">
        <v>0</v>
      </c>
      <c r="P103" s="76">
        <v>46023.523126851898</v>
      </c>
      <c r="Q103" s="73" t="s">
        <v>11990</v>
      </c>
      <c r="R103" s="76">
        <v>46172.467739664397</v>
      </c>
      <c r="S103" s="73" t="s">
        <v>11991</v>
      </c>
      <c r="T103" s="73" t="s">
        <v>5292</v>
      </c>
      <c r="U103" s="73" t="s">
        <v>10809</v>
      </c>
      <c r="V103" s="77" t="s">
        <v>44</v>
      </c>
    </row>
    <row r="104" spans="1:22" hidden="1" x14ac:dyDescent="0.25">
      <c r="A104" s="73" t="s">
        <v>9101</v>
      </c>
      <c r="B104" s="73" t="s">
        <v>2344</v>
      </c>
      <c r="C104" s="73" t="s">
        <v>2345</v>
      </c>
      <c r="D104" s="73" t="s">
        <v>11996</v>
      </c>
      <c r="E104" s="73"/>
      <c r="F104" s="73" t="s">
        <v>12051</v>
      </c>
      <c r="G104" s="74"/>
      <c r="H104" s="73" t="s">
        <v>11994</v>
      </c>
      <c r="I104" s="73" t="s">
        <v>11995</v>
      </c>
      <c r="J104" s="73" t="s">
        <v>909</v>
      </c>
      <c r="K104" s="73" t="s">
        <v>977</v>
      </c>
      <c r="L104" s="73"/>
      <c r="M104" s="73" t="s">
        <v>10809</v>
      </c>
      <c r="N104" s="75" t="b">
        <v>0</v>
      </c>
      <c r="O104" s="75" t="b">
        <v>0</v>
      </c>
      <c r="P104" s="76">
        <v>46023.523151736103</v>
      </c>
      <c r="Q104" s="73" t="s">
        <v>11990</v>
      </c>
      <c r="R104" s="76">
        <v>46172.467741817098</v>
      </c>
      <c r="S104" s="73" t="s">
        <v>11991</v>
      </c>
      <c r="T104" s="73" t="s">
        <v>5292</v>
      </c>
      <c r="U104" s="73" t="s">
        <v>10809</v>
      </c>
      <c r="V104" s="77" t="s">
        <v>44</v>
      </c>
    </row>
    <row r="105" spans="1:22" hidden="1" x14ac:dyDescent="0.25">
      <c r="A105" s="73" t="s">
        <v>9102</v>
      </c>
      <c r="B105" s="73" t="s">
        <v>177</v>
      </c>
      <c r="C105" s="73" t="s">
        <v>2409</v>
      </c>
      <c r="D105" s="73" t="s">
        <v>11996</v>
      </c>
      <c r="E105" s="73"/>
      <c r="F105" s="73" t="s">
        <v>12052</v>
      </c>
      <c r="G105" s="74"/>
      <c r="H105" s="73" t="s">
        <v>11994</v>
      </c>
      <c r="I105" s="73" t="s">
        <v>11995</v>
      </c>
      <c r="J105" s="73" t="s">
        <v>909</v>
      </c>
      <c r="K105" s="73" t="s">
        <v>977</v>
      </c>
      <c r="L105" s="73"/>
      <c r="M105" s="73" t="s">
        <v>10809</v>
      </c>
      <c r="N105" s="75" t="b">
        <v>0</v>
      </c>
      <c r="O105" s="75" t="b">
        <v>0</v>
      </c>
      <c r="P105" s="76">
        <v>46023.523183530102</v>
      </c>
      <c r="Q105" s="73" t="s">
        <v>11990</v>
      </c>
      <c r="R105" s="76">
        <v>46172.467744097201</v>
      </c>
      <c r="S105" s="73" t="s">
        <v>11991</v>
      </c>
      <c r="T105" s="73" t="s">
        <v>5292</v>
      </c>
      <c r="U105" s="73" t="s">
        <v>10809</v>
      </c>
      <c r="V105" s="77" t="s">
        <v>44</v>
      </c>
    </row>
    <row r="106" spans="1:22" hidden="1" x14ac:dyDescent="0.25">
      <c r="A106" s="73" t="s">
        <v>9103</v>
      </c>
      <c r="B106" s="73" t="s">
        <v>178</v>
      </c>
      <c r="C106" s="73" t="s">
        <v>2453</v>
      </c>
      <c r="D106" s="73" t="s">
        <v>11996</v>
      </c>
      <c r="E106" s="73"/>
      <c r="F106" s="73" t="s">
        <v>12053</v>
      </c>
      <c r="G106" s="74"/>
      <c r="H106" s="73" t="s">
        <v>11994</v>
      </c>
      <c r="I106" s="73" t="s">
        <v>11995</v>
      </c>
      <c r="J106" s="73" t="s">
        <v>909</v>
      </c>
      <c r="K106" s="73" t="s">
        <v>977</v>
      </c>
      <c r="L106" s="73"/>
      <c r="M106" s="73" t="s">
        <v>10809</v>
      </c>
      <c r="N106" s="75" t="b">
        <v>0</v>
      </c>
      <c r="O106" s="75" t="b">
        <v>0</v>
      </c>
      <c r="P106" s="76">
        <v>46023.523208761602</v>
      </c>
      <c r="Q106" s="73" t="s">
        <v>11990</v>
      </c>
      <c r="R106" s="76">
        <v>46172.467746296301</v>
      </c>
      <c r="S106" s="73" t="s">
        <v>11991</v>
      </c>
      <c r="T106" s="73" t="s">
        <v>5292</v>
      </c>
      <c r="U106" s="73" t="s">
        <v>10809</v>
      </c>
      <c r="V106" s="77" t="s">
        <v>44</v>
      </c>
    </row>
    <row r="107" spans="1:22" hidden="1" x14ac:dyDescent="0.25">
      <c r="A107" s="73" t="s">
        <v>9104</v>
      </c>
      <c r="B107" s="73" t="s">
        <v>71</v>
      </c>
      <c r="C107" s="73" t="s">
        <v>2491</v>
      </c>
      <c r="D107" s="73" t="s">
        <v>11996</v>
      </c>
      <c r="E107" s="73"/>
      <c r="F107" s="73" t="s">
        <v>12028</v>
      </c>
      <c r="G107" s="74"/>
      <c r="H107" s="73" t="s">
        <v>11994</v>
      </c>
      <c r="I107" s="73" t="s">
        <v>11995</v>
      </c>
      <c r="J107" s="73" t="s">
        <v>909</v>
      </c>
      <c r="K107" s="73" t="s">
        <v>977</v>
      </c>
      <c r="L107" s="73"/>
      <c r="M107" s="73" t="s">
        <v>10809</v>
      </c>
      <c r="N107" s="75" t="b">
        <v>0</v>
      </c>
      <c r="O107" s="75" t="b">
        <v>0</v>
      </c>
      <c r="P107" s="76">
        <v>46023.523228240701</v>
      </c>
      <c r="Q107" s="73" t="s">
        <v>11990</v>
      </c>
      <c r="R107" s="76">
        <v>46172.467748692099</v>
      </c>
      <c r="S107" s="73" t="s">
        <v>11991</v>
      </c>
      <c r="T107" s="73" t="s">
        <v>5292</v>
      </c>
      <c r="U107" s="73" t="s">
        <v>10809</v>
      </c>
      <c r="V107" s="77" t="s">
        <v>44</v>
      </c>
    </row>
    <row r="108" spans="1:22" hidden="1" x14ac:dyDescent="0.25">
      <c r="A108" s="73" t="s">
        <v>9105</v>
      </c>
      <c r="B108" s="73" t="s">
        <v>117</v>
      </c>
      <c r="C108" s="73" t="s">
        <v>2497</v>
      </c>
      <c r="D108" s="73" t="s">
        <v>11996</v>
      </c>
      <c r="E108" s="73"/>
      <c r="F108" s="73" t="s">
        <v>12041</v>
      </c>
      <c r="G108" s="74"/>
      <c r="H108" s="73" t="s">
        <v>11994</v>
      </c>
      <c r="I108" s="73" t="s">
        <v>11995</v>
      </c>
      <c r="J108" s="73" t="s">
        <v>909</v>
      </c>
      <c r="K108" s="73" t="s">
        <v>977</v>
      </c>
      <c r="L108" s="73"/>
      <c r="M108" s="73" t="s">
        <v>10809</v>
      </c>
      <c r="N108" s="75" t="b">
        <v>0</v>
      </c>
      <c r="O108" s="75" t="b">
        <v>0</v>
      </c>
      <c r="P108" s="76">
        <v>46023.523232754596</v>
      </c>
      <c r="Q108" s="73" t="s">
        <v>11990</v>
      </c>
      <c r="R108" s="76">
        <v>46172.467750925898</v>
      </c>
      <c r="S108" s="73" t="s">
        <v>11991</v>
      </c>
      <c r="T108" s="73" t="s">
        <v>5292</v>
      </c>
      <c r="U108" s="73" t="s">
        <v>10809</v>
      </c>
      <c r="V108" s="77" t="s">
        <v>44</v>
      </c>
    </row>
    <row r="109" spans="1:22" hidden="1" x14ac:dyDescent="0.25">
      <c r="A109" s="73" t="s">
        <v>9106</v>
      </c>
      <c r="B109" s="73" t="s">
        <v>267</v>
      </c>
      <c r="C109" s="73" t="s">
        <v>2579</v>
      </c>
      <c r="D109" s="73" t="s">
        <v>11996</v>
      </c>
      <c r="E109" s="73"/>
      <c r="F109" s="73" t="s">
        <v>12054</v>
      </c>
      <c r="G109" s="74"/>
      <c r="H109" s="73" t="s">
        <v>11994</v>
      </c>
      <c r="I109" s="73" t="s">
        <v>11995</v>
      </c>
      <c r="J109" s="73" t="s">
        <v>909</v>
      </c>
      <c r="K109" s="73" t="s">
        <v>977</v>
      </c>
      <c r="L109" s="73"/>
      <c r="M109" s="73" t="s">
        <v>10809</v>
      </c>
      <c r="N109" s="75" t="b">
        <v>0</v>
      </c>
      <c r="O109" s="75" t="b">
        <v>0</v>
      </c>
      <c r="P109" s="76">
        <v>46023.523295914398</v>
      </c>
      <c r="Q109" s="73" t="s">
        <v>11990</v>
      </c>
      <c r="R109" s="76">
        <v>46172.467753044002</v>
      </c>
      <c r="S109" s="73" t="s">
        <v>11991</v>
      </c>
      <c r="T109" s="73" t="s">
        <v>5292</v>
      </c>
      <c r="U109" s="73" t="s">
        <v>10809</v>
      </c>
      <c r="V109" s="77" t="s">
        <v>44</v>
      </c>
    </row>
    <row r="110" spans="1:22" hidden="1" x14ac:dyDescent="0.25">
      <c r="A110" s="73" t="s">
        <v>9107</v>
      </c>
      <c r="B110" s="73" t="s">
        <v>44</v>
      </c>
      <c r="C110" s="73" t="s">
        <v>1183</v>
      </c>
      <c r="D110" s="73" t="s">
        <v>11996</v>
      </c>
      <c r="E110" s="73" t="s">
        <v>1184</v>
      </c>
      <c r="F110" s="73"/>
      <c r="G110" s="74"/>
      <c r="H110" s="73" t="s">
        <v>950</v>
      </c>
      <c r="I110" s="73" t="s">
        <v>951</v>
      </c>
      <c r="J110" s="73" t="s">
        <v>909</v>
      </c>
      <c r="K110" s="73" t="s">
        <v>919</v>
      </c>
      <c r="L110" s="73"/>
      <c r="M110" s="73" t="s">
        <v>10809</v>
      </c>
      <c r="N110" s="75" t="b">
        <v>1</v>
      </c>
      <c r="O110" s="75" t="b">
        <v>0</v>
      </c>
      <c r="P110" s="76">
        <v>46023.5226295139</v>
      </c>
      <c r="Q110" s="73" t="s">
        <v>11990</v>
      </c>
      <c r="R110" s="76">
        <v>46172.467755208301</v>
      </c>
      <c r="S110" s="73" t="s">
        <v>11991</v>
      </c>
      <c r="T110" s="73" t="s">
        <v>5292</v>
      </c>
      <c r="U110" s="73" t="s">
        <v>10809</v>
      </c>
      <c r="V110" s="77" t="s">
        <v>44</v>
      </c>
    </row>
    <row r="111" spans="1:22" hidden="1" x14ac:dyDescent="0.25">
      <c r="A111" s="73" t="s">
        <v>9108</v>
      </c>
      <c r="B111" s="73" t="s">
        <v>216</v>
      </c>
      <c r="C111" s="73" t="s">
        <v>2076</v>
      </c>
      <c r="D111" s="73" t="s">
        <v>11996</v>
      </c>
      <c r="E111" s="73"/>
      <c r="F111" s="73" t="s">
        <v>12055</v>
      </c>
      <c r="G111" s="74"/>
      <c r="H111" s="73" t="s">
        <v>914</v>
      </c>
      <c r="I111" s="73" t="s">
        <v>915</v>
      </c>
      <c r="J111" s="73" t="s">
        <v>909</v>
      </c>
      <c r="K111" s="73" t="s">
        <v>1007</v>
      </c>
      <c r="L111" s="73"/>
      <c r="M111" s="73" t="s">
        <v>10809</v>
      </c>
      <c r="N111" s="75" t="b">
        <v>0</v>
      </c>
      <c r="O111" s="75" t="b">
        <v>0</v>
      </c>
      <c r="P111" s="76">
        <v>46023.523007986099</v>
      </c>
      <c r="Q111" s="73" t="s">
        <v>11990</v>
      </c>
      <c r="R111" s="76">
        <v>46172.467757407401</v>
      </c>
      <c r="S111" s="73" t="s">
        <v>11991</v>
      </c>
      <c r="T111" s="73" t="s">
        <v>5292</v>
      </c>
      <c r="U111" s="73" t="s">
        <v>10809</v>
      </c>
      <c r="V111" s="77" t="s">
        <v>44</v>
      </c>
    </row>
    <row r="112" spans="1:22" hidden="1" x14ac:dyDescent="0.25">
      <c r="A112" s="73" t="s">
        <v>9109</v>
      </c>
      <c r="B112" s="73" t="s">
        <v>2094</v>
      </c>
      <c r="C112" s="73" t="s">
        <v>2095</v>
      </c>
      <c r="D112" s="73" t="s">
        <v>11996</v>
      </c>
      <c r="E112" s="73"/>
      <c r="F112" s="73" t="s">
        <v>12056</v>
      </c>
      <c r="G112" s="74"/>
      <c r="H112" s="73" t="s">
        <v>914</v>
      </c>
      <c r="I112" s="73" t="s">
        <v>915</v>
      </c>
      <c r="J112" s="73" t="s">
        <v>909</v>
      </c>
      <c r="K112" s="73" t="s">
        <v>1007</v>
      </c>
      <c r="L112" s="73"/>
      <c r="M112" s="73" t="s">
        <v>10809</v>
      </c>
      <c r="N112" s="75" t="b">
        <v>0</v>
      </c>
      <c r="O112" s="75" t="b">
        <v>0</v>
      </c>
      <c r="P112" s="76">
        <v>46023.523014317099</v>
      </c>
      <c r="Q112" s="73" t="s">
        <v>11990</v>
      </c>
      <c r="R112" s="76">
        <v>46172.467759606501</v>
      </c>
      <c r="S112" s="73" t="s">
        <v>11991</v>
      </c>
      <c r="T112" s="73" t="s">
        <v>5292</v>
      </c>
      <c r="U112" s="73" t="s">
        <v>10809</v>
      </c>
      <c r="V112" s="77" t="s">
        <v>44</v>
      </c>
    </row>
    <row r="113" spans="1:22" hidden="1" x14ac:dyDescent="0.25">
      <c r="A113" s="73" t="s">
        <v>9110</v>
      </c>
      <c r="B113" s="73" t="s">
        <v>93</v>
      </c>
      <c r="C113" s="73" t="s">
        <v>2097</v>
      </c>
      <c r="D113" s="73" t="s">
        <v>11996</v>
      </c>
      <c r="E113" s="73"/>
      <c r="F113" s="73" t="s">
        <v>12057</v>
      </c>
      <c r="G113" s="74"/>
      <c r="H113" s="73" t="s">
        <v>914</v>
      </c>
      <c r="I113" s="73" t="s">
        <v>915</v>
      </c>
      <c r="J113" s="73" t="s">
        <v>909</v>
      </c>
      <c r="K113" s="73" t="s">
        <v>1007</v>
      </c>
      <c r="L113" s="73"/>
      <c r="M113" s="73" t="s">
        <v>10809</v>
      </c>
      <c r="N113" s="75" t="b">
        <v>0</v>
      </c>
      <c r="O113" s="75" t="b">
        <v>0</v>
      </c>
      <c r="P113" s="76">
        <v>46023.5230154745</v>
      </c>
      <c r="Q113" s="73" t="s">
        <v>11990</v>
      </c>
      <c r="R113" s="76">
        <v>46172.467761724503</v>
      </c>
      <c r="S113" s="73" t="s">
        <v>11991</v>
      </c>
      <c r="T113" s="73" t="s">
        <v>5292</v>
      </c>
      <c r="U113" s="73" t="s">
        <v>10809</v>
      </c>
      <c r="V113" s="77" t="s">
        <v>44</v>
      </c>
    </row>
    <row r="114" spans="1:22" hidden="1" x14ac:dyDescent="0.25">
      <c r="A114" s="73" t="s">
        <v>9111</v>
      </c>
      <c r="B114" s="73" t="s">
        <v>886</v>
      </c>
      <c r="C114" s="73" t="s">
        <v>2132</v>
      </c>
      <c r="D114" s="73" t="s">
        <v>11996</v>
      </c>
      <c r="E114" s="73"/>
      <c r="F114" s="73" t="s">
        <v>12058</v>
      </c>
      <c r="G114" s="74"/>
      <c r="H114" s="73" t="s">
        <v>914</v>
      </c>
      <c r="I114" s="73" t="s">
        <v>915</v>
      </c>
      <c r="J114" s="73" t="s">
        <v>909</v>
      </c>
      <c r="K114" s="73" t="s">
        <v>1007</v>
      </c>
      <c r="L114" s="73"/>
      <c r="M114" s="73" t="s">
        <v>10809</v>
      </c>
      <c r="N114" s="75" t="b">
        <v>0</v>
      </c>
      <c r="O114" s="75" t="b">
        <v>0</v>
      </c>
      <c r="P114" s="76">
        <v>46023.523034027799</v>
      </c>
      <c r="Q114" s="73" t="s">
        <v>11990</v>
      </c>
      <c r="R114" s="76">
        <v>46172.467763888897</v>
      </c>
      <c r="S114" s="73" t="s">
        <v>11991</v>
      </c>
      <c r="T114" s="73" t="s">
        <v>5292</v>
      </c>
      <c r="U114" s="73" t="s">
        <v>10809</v>
      </c>
      <c r="V114" s="77" t="s">
        <v>44</v>
      </c>
    </row>
    <row r="115" spans="1:22" hidden="1" x14ac:dyDescent="0.25">
      <c r="A115" s="73" t="s">
        <v>9112</v>
      </c>
      <c r="B115" s="73" t="s">
        <v>2179</v>
      </c>
      <c r="C115" s="73" t="s">
        <v>2180</v>
      </c>
      <c r="D115" s="73" t="s">
        <v>11996</v>
      </c>
      <c r="E115" s="73"/>
      <c r="F115" s="73" t="s">
        <v>12059</v>
      </c>
      <c r="G115" s="74"/>
      <c r="H115" s="73" t="s">
        <v>914</v>
      </c>
      <c r="I115" s="73" t="s">
        <v>915</v>
      </c>
      <c r="J115" s="73" t="s">
        <v>909</v>
      </c>
      <c r="K115" s="73" t="s">
        <v>1007</v>
      </c>
      <c r="L115" s="73"/>
      <c r="M115" s="73" t="s">
        <v>10809</v>
      </c>
      <c r="N115" s="75" t="b">
        <v>0</v>
      </c>
      <c r="O115" s="75" t="b">
        <v>0</v>
      </c>
      <c r="P115" s="76">
        <v>46023.523058368097</v>
      </c>
      <c r="Q115" s="73" t="s">
        <v>11990</v>
      </c>
      <c r="R115" s="76">
        <v>46172.467766006899</v>
      </c>
      <c r="S115" s="73" t="s">
        <v>11991</v>
      </c>
      <c r="T115" s="73" t="s">
        <v>5292</v>
      </c>
      <c r="U115" s="73" t="s">
        <v>10809</v>
      </c>
      <c r="V115" s="77" t="s">
        <v>44</v>
      </c>
    </row>
    <row r="116" spans="1:22" hidden="1" x14ac:dyDescent="0.25">
      <c r="A116" s="73" t="s">
        <v>9113</v>
      </c>
      <c r="B116" s="73" t="s">
        <v>884</v>
      </c>
      <c r="C116" s="73" t="s">
        <v>2268</v>
      </c>
      <c r="D116" s="73" t="s">
        <v>11996</v>
      </c>
      <c r="E116" s="73"/>
      <c r="F116" s="73" t="s">
        <v>12060</v>
      </c>
      <c r="G116" s="74"/>
      <c r="H116" s="73" t="s">
        <v>914</v>
      </c>
      <c r="I116" s="73" t="s">
        <v>915</v>
      </c>
      <c r="J116" s="73" t="s">
        <v>909</v>
      </c>
      <c r="K116" s="73" t="s">
        <v>1007</v>
      </c>
      <c r="L116" s="73"/>
      <c r="M116" s="73" t="s">
        <v>10809</v>
      </c>
      <c r="N116" s="75" t="b">
        <v>0</v>
      </c>
      <c r="O116" s="75" t="b">
        <v>0</v>
      </c>
      <c r="P116" s="76">
        <v>46023.523107025503</v>
      </c>
      <c r="Q116" s="73" t="s">
        <v>11990</v>
      </c>
      <c r="R116" s="76">
        <v>46172.4677681713</v>
      </c>
      <c r="S116" s="73" t="s">
        <v>11991</v>
      </c>
      <c r="T116" s="73" t="s">
        <v>5292</v>
      </c>
      <c r="U116" s="73" t="s">
        <v>10809</v>
      </c>
      <c r="V116" s="77" t="s">
        <v>44</v>
      </c>
    </row>
    <row r="117" spans="1:22" hidden="1" x14ac:dyDescent="0.25">
      <c r="A117" s="73" t="s">
        <v>9114</v>
      </c>
      <c r="B117" s="73" t="s">
        <v>91</v>
      </c>
      <c r="C117" s="73" t="s">
        <v>2301</v>
      </c>
      <c r="D117" s="73" t="s">
        <v>11996</v>
      </c>
      <c r="E117" s="73"/>
      <c r="F117" s="73" t="s">
        <v>12061</v>
      </c>
      <c r="G117" s="74"/>
      <c r="H117" s="73" t="s">
        <v>914</v>
      </c>
      <c r="I117" s="73" t="s">
        <v>915</v>
      </c>
      <c r="J117" s="73" t="s">
        <v>909</v>
      </c>
      <c r="K117" s="73" t="s">
        <v>1007</v>
      </c>
      <c r="L117" s="73"/>
      <c r="M117" s="73" t="s">
        <v>10809</v>
      </c>
      <c r="N117" s="75" t="b">
        <v>0</v>
      </c>
      <c r="O117" s="75" t="b">
        <v>0</v>
      </c>
      <c r="P117" s="76">
        <v>46023.523128819397</v>
      </c>
      <c r="Q117" s="73" t="s">
        <v>11990</v>
      </c>
      <c r="R117" s="76">
        <v>46172.467770289397</v>
      </c>
      <c r="S117" s="73" t="s">
        <v>11991</v>
      </c>
      <c r="T117" s="73" t="s">
        <v>5292</v>
      </c>
      <c r="U117" s="73" t="s">
        <v>10809</v>
      </c>
      <c r="V117" s="77" t="s">
        <v>44</v>
      </c>
    </row>
    <row r="118" spans="1:22" hidden="1" x14ac:dyDescent="0.25">
      <c r="A118" s="73" t="s">
        <v>9115</v>
      </c>
      <c r="B118" s="73" t="s">
        <v>135</v>
      </c>
      <c r="C118" s="73" t="s">
        <v>2340</v>
      </c>
      <c r="D118" s="73" t="s">
        <v>11996</v>
      </c>
      <c r="E118" s="73"/>
      <c r="F118" s="73" t="s">
        <v>12062</v>
      </c>
      <c r="G118" s="74"/>
      <c r="H118" s="73" t="s">
        <v>914</v>
      </c>
      <c r="I118" s="73" t="s">
        <v>915</v>
      </c>
      <c r="J118" s="73" t="s">
        <v>909</v>
      </c>
      <c r="K118" s="73" t="s">
        <v>1007</v>
      </c>
      <c r="L118" s="73"/>
      <c r="M118" s="73" t="s">
        <v>10809</v>
      </c>
      <c r="N118" s="75" t="b">
        <v>0</v>
      </c>
      <c r="O118" s="75" t="b">
        <v>0</v>
      </c>
      <c r="P118" s="76">
        <v>46023.523150428198</v>
      </c>
      <c r="Q118" s="73" t="s">
        <v>11990</v>
      </c>
      <c r="R118" s="76">
        <v>46172.467772453703</v>
      </c>
      <c r="S118" s="73" t="s">
        <v>11991</v>
      </c>
      <c r="T118" s="73" t="s">
        <v>5292</v>
      </c>
      <c r="U118" s="73" t="s">
        <v>10809</v>
      </c>
      <c r="V118" s="77" t="s">
        <v>44</v>
      </c>
    </row>
    <row r="119" spans="1:22" hidden="1" x14ac:dyDescent="0.25">
      <c r="A119" s="73" t="s">
        <v>9116</v>
      </c>
      <c r="B119" s="73" t="s">
        <v>199</v>
      </c>
      <c r="C119" s="73" t="s">
        <v>2355</v>
      </c>
      <c r="D119" s="73" t="s">
        <v>11996</v>
      </c>
      <c r="E119" s="73"/>
      <c r="F119" s="73" t="s">
        <v>12063</v>
      </c>
      <c r="G119" s="74"/>
      <c r="H119" s="73" t="s">
        <v>914</v>
      </c>
      <c r="I119" s="73" t="s">
        <v>915</v>
      </c>
      <c r="J119" s="73" t="s">
        <v>909</v>
      </c>
      <c r="K119" s="73" t="s">
        <v>1007</v>
      </c>
      <c r="L119" s="73"/>
      <c r="M119" s="73" t="s">
        <v>10809</v>
      </c>
      <c r="N119" s="75" t="b">
        <v>0</v>
      </c>
      <c r="O119" s="75" t="b">
        <v>0</v>
      </c>
      <c r="P119" s="76">
        <v>46023.523157870397</v>
      </c>
      <c r="Q119" s="73" t="s">
        <v>11990</v>
      </c>
      <c r="R119" s="76">
        <v>46172.467774652803</v>
      </c>
      <c r="S119" s="73" t="s">
        <v>11991</v>
      </c>
      <c r="T119" s="73" t="s">
        <v>5292</v>
      </c>
      <c r="U119" s="73" t="s">
        <v>10809</v>
      </c>
      <c r="V119" s="77" t="s">
        <v>44</v>
      </c>
    </row>
    <row r="120" spans="1:22" hidden="1" x14ac:dyDescent="0.25">
      <c r="A120" s="73" t="s">
        <v>9117</v>
      </c>
      <c r="B120" s="73" t="s">
        <v>885</v>
      </c>
      <c r="C120" s="73" t="s">
        <v>2411</v>
      </c>
      <c r="D120" s="73" t="s">
        <v>11996</v>
      </c>
      <c r="E120" s="73"/>
      <c r="F120" s="73" t="s">
        <v>12064</v>
      </c>
      <c r="G120" s="74"/>
      <c r="H120" s="73" t="s">
        <v>914</v>
      </c>
      <c r="I120" s="73" t="s">
        <v>915</v>
      </c>
      <c r="J120" s="73" t="s">
        <v>909</v>
      </c>
      <c r="K120" s="73" t="s">
        <v>1007</v>
      </c>
      <c r="L120" s="73"/>
      <c r="M120" s="73" t="s">
        <v>10809</v>
      </c>
      <c r="N120" s="75" t="b">
        <v>0</v>
      </c>
      <c r="O120" s="75" t="b">
        <v>0</v>
      </c>
      <c r="P120" s="76">
        <v>46023.523184340302</v>
      </c>
      <c r="Q120" s="73" t="s">
        <v>11990</v>
      </c>
      <c r="R120" s="76">
        <v>46172.467776770798</v>
      </c>
      <c r="S120" s="73" t="s">
        <v>11991</v>
      </c>
      <c r="T120" s="73" t="s">
        <v>5292</v>
      </c>
      <c r="U120" s="73" t="s">
        <v>10809</v>
      </c>
      <c r="V120" s="77" t="s">
        <v>44</v>
      </c>
    </row>
    <row r="121" spans="1:22" hidden="1" x14ac:dyDescent="0.25">
      <c r="A121" s="73" t="s">
        <v>9118</v>
      </c>
      <c r="B121" s="73" t="s">
        <v>108</v>
      </c>
      <c r="C121" s="73" t="s">
        <v>2415</v>
      </c>
      <c r="D121" s="73" t="s">
        <v>11996</v>
      </c>
      <c r="E121" s="73"/>
      <c r="F121" s="73" t="s">
        <v>12065</v>
      </c>
      <c r="G121" s="74"/>
      <c r="H121" s="73" t="s">
        <v>914</v>
      </c>
      <c r="I121" s="73" t="s">
        <v>915</v>
      </c>
      <c r="J121" s="73" t="s">
        <v>909</v>
      </c>
      <c r="K121" s="73" t="s">
        <v>1007</v>
      </c>
      <c r="L121" s="73" t="s">
        <v>2415</v>
      </c>
      <c r="M121" s="73" t="s">
        <v>10809</v>
      </c>
      <c r="N121" s="75" t="b">
        <v>0</v>
      </c>
      <c r="O121" s="75" t="b">
        <v>0</v>
      </c>
      <c r="P121" s="76">
        <v>46023.523185879603</v>
      </c>
      <c r="Q121" s="73" t="s">
        <v>11990</v>
      </c>
      <c r="R121" s="76">
        <v>46172.467779131897</v>
      </c>
      <c r="S121" s="73" t="s">
        <v>11991</v>
      </c>
      <c r="T121" s="73" t="s">
        <v>5292</v>
      </c>
      <c r="U121" s="73" t="s">
        <v>10809</v>
      </c>
      <c r="V121" s="77" t="s">
        <v>44</v>
      </c>
    </row>
    <row r="122" spans="1:22" hidden="1" x14ac:dyDescent="0.25">
      <c r="A122" s="73" t="s">
        <v>9119</v>
      </c>
      <c r="B122" s="73" t="s">
        <v>186</v>
      </c>
      <c r="C122" s="73" t="s">
        <v>2438</v>
      </c>
      <c r="D122" s="73" t="s">
        <v>11996</v>
      </c>
      <c r="E122" s="73"/>
      <c r="F122" s="73" t="s">
        <v>12045</v>
      </c>
      <c r="G122" s="74"/>
      <c r="H122" s="73" t="s">
        <v>914</v>
      </c>
      <c r="I122" s="73" t="s">
        <v>915</v>
      </c>
      <c r="J122" s="73" t="s">
        <v>909</v>
      </c>
      <c r="K122" s="73" t="s">
        <v>1007</v>
      </c>
      <c r="L122" s="73"/>
      <c r="M122" s="73" t="s">
        <v>10809</v>
      </c>
      <c r="N122" s="75" t="b">
        <v>0</v>
      </c>
      <c r="O122" s="75" t="b">
        <v>0</v>
      </c>
      <c r="P122" s="76">
        <v>46023.523203588004</v>
      </c>
      <c r="Q122" s="73" t="s">
        <v>11990</v>
      </c>
      <c r="R122" s="76">
        <v>46172.467781215302</v>
      </c>
      <c r="S122" s="73" t="s">
        <v>11991</v>
      </c>
      <c r="T122" s="73" t="s">
        <v>5292</v>
      </c>
      <c r="U122" s="73" t="s">
        <v>10809</v>
      </c>
      <c r="V122" s="77" t="s">
        <v>44</v>
      </c>
    </row>
    <row r="123" spans="1:22" hidden="1" x14ac:dyDescent="0.25">
      <c r="A123" s="73" t="s">
        <v>9120</v>
      </c>
      <c r="B123" s="73" t="s">
        <v>2444</v>
      </c>
      <c r="C123" s="73" t="s">
        <v>2445</v>
      </c>
      <c r="D123" s="73" t="s">
        <v>11996</v>
      </c>
      <c r="E123" s="73"/>
      <c r="F123" s="73" t="s">
        <v>12028</v>
      </c>
      <c r="G123" s="74"/>
      <c r="H123" s="73" t="s">
        <v>914</v>
      </c>
      <c r="I123" s="73" t="s">
        <v>915</v>
      </c>
      <c r="J123" s="73" t="s">
        <v>909</v>
      </c>
      <c r="K123" s="73" t="s">
        <v>1007</v>
      </c>
      <c r="L123" s="73"/>
      <c r="M123" s="73" t="s">
        <v>10809</v>
      </c>
      <c r="N123" s="75" t="b">
        <v>0</v>
      </c>
      <c r="O123" s="75" t="b">
        <v>0</v>
      </c>
      <c r="P123" s="76">
        <v>46023.523205752303</v>
      </c>
      <c r="Q123" s="73" t="s">
        <v>11990</v>
      </c>
      <c r="R123" s="76">
        <v>46172.467783368098</v>
      </c>
      <c r="S123" s="73" t="s">
        <v>11991</v>
      </c>
      <c r="T123" s="73" t="s">
        <v>5292</v>
      </c>
      <c r="U123" s="73" t="s">
        <v>10809</v>
      </c>
      <c r="V123" s="77" t="s">
        <v>44</v>
      </c>
    </row>
    <row r="124" spans="1:22" hidden="1" x14ac:dyDescent="0.25">
      <c r="A124" s="73" t="s">
        <v>9121</v>
      </c>
      <c r="B124" s="73" t="s">
        <v>2484</v>
      </c>
      <c r="C124" s="73" t="s">
        <v>2485</v>
      </c>
      <c r="D124" s="73" t="s">
        <v>11996</v>
      </c>
      <c r="E124" s="73"/>
      <c r="F124" s="73" t="s">
        <v>12028</v>
      </c>
      <c r="G124" s="74"/>
      <c r="H124" s="73" t="s">
        <v>914</v>
      </c>
      <c r="I124" s="73" t="s">
        <v>915</v>
      </c>
      <c r="J124" s="73" t="s">
        <v>909</v>
      </c>
      <c r="K124" s="73" t="s">
        <v>1007</v>
      </c>
      <c r="L124" s="73"/>
      <c r="M124" s="73" t="s">
        <v>10809</v>
      </c>
      <c r="N124" s="75" t="b">
        <v>0</v>
      </c>
      <c r="O124" s="75" t="b">
        <v>0</v>
      </c>
      <c r="P124" s="76">
        <v>46023.523225810197</v>
      </c>
      <c r="Q124" s="73" t="s">
        <v>11990</v>
      </c>
      <c r="R124" s="76">
        <v>46172.467785532397</v>
      </c>
      <c r="S124" s="73" t="s">
        <v>11991</v>
      </c>
      <c r="T124" s="73" t="s">
        <v>5292</v>
      </c>
      <c r="U124" s="73" t="s">
        <v>10809</v>
      </c>
      <c r="V124" s="77" t="s">
        <v>44</v>
      </c>
    </row>
    <row r="125" spans="1:22" hidden="1" x14ac:dyDescent="0.25">
      <c r="A125" s="73" t="s">
        <v>9122</v>
      </c>
      <c r="B125" s="73" t="s">
        <v>123</v>
      </c>
      <c r="C125" s="73" t="s">
        <v>2191</v>
      </c>
      <c r="D125" s="73" t="s">
        <v>11996</v>
      </c>
      <c r="E125" s="73"/>
      <c r="F125" s="73" t="s">
        <v>12066</v>
      </c>
      <c r="G125" s="74"/>
      <c r="H125" s="73" t="s">
        <v>934</v>
      </c>
      <c r="I125" s="73" t="s">
        <v>935</v>
      </c>
      <c r="J125" s="73" t="s">
        <v>909</v>
      </c>
      <c r="K125" s="73" t="s">
        <v>958</v>
      </c>
      <c r="L125" s="73"/>
      <c r="M125" s="73" t="s">
        <v>10809</v>
      </c>
      <c r="N125" s="75" t="b">
        <v>0</v>
      </c>
      <c r="O125" s="75" t="b">
        <v>0</v>
      </c>
      <c r="P125" s="76">
        <v>46023.523065011599</v>
      </c>
      <c r="Q125" s="73" t="s">
        <v>11990</v>
      </c>
      <c r="R125" s="76">
        <v>46172.467787696798</v>
      </c>
      <c r="S125" s="73" t="s">
        <v>11991</v>
      </c>
      <c r="T125" s="73" t="s">
        <v>5292</v>
      </c>
      <c r="U125" s="73" t="s">
        <v>10809</v>
      </c>
      <c r="V125" s="77" t="s">
        <v>44</v>
      </c>
    </row>
    <row r="126" spans="1:22" hidden="1" x14ac:dyDescent="0.25">
      <c r="A126" s="73" t="s">
        <v>9123</v>
      </c>
      <c r="B126" s="73" t="s">
        <v>2280</v>
      </c>
      <c r="C126" s="73" t="s">
        <v>2281</v>
      </c>
      <c r="D126" s="73" t="s">
        <v>11996</v>
      </c>
      <c r="E126" s="73"/>
      <c r="F126" s="73" t="s">
        <v>12067</v>
      </c>
      <c r="G126" s="74"/>
      <c r="H126" s="73" t="s">
        <v>934</v>
      </c>
      <c r="I126" s="73" t="s">
        <v>935</v>
      </c>
      <c r="J126" s="73" t="s">
        <v>909</v>
      </c>
      <c r="K126" s="73" t="s">
        <v>958</v>
      </c>
      <c r="L126" s="73"/>
      <c r="M126" s="73" t="s">
        <v>10809</v>
      </c>
      <c r="N126" s="75" t="b">
        <v>0</v>
      </c>
      <c r="O126" s="75" t="b">
        <v>0</v>
      </c>
      <c r="P126" s="76">
        <v>46023.5231164699</v>
      </c>
      <c r="Q126" s="73" t="s">
        <v>11990</v>
      </c>
      <c r="R126" s="76">
        <v>46172.467789849499</v>
      </c>
      <c r="S126" s="73" t="s">
        <v>11991</v>
      </c>
      <c r="T126" s="73" t="s">
        <v>5292</v>
      </c>
      <c r="U126" s="73" t="s">
        <v>10809</v>
      </c>
      <c r="V126" s="77" t="s">
        <v>44</v>
      </c>
    </row>
    <row r="127" spans="1:22" hidden="1" x14ac:dyDescent="0.25">
      <c r="A127" s="73" t="s">
        <v>9124</v>
      </c>
      <c r="B127" s="73" t="s">
        <v>188</v>
      </c>
      <c r="C127" s="73" t="s">
        <v>2455</v>
      </c>
      <c r="D127" s="73" t="s">
        <v>11996</v>
      </c>
      <c r="E127" s="73"/>
      <c r="F127" s="73" t="s">
        <v>12053</v>
      </c>
      <c r="G127" s="74"/>
      <c r="H127" s="73" t="s">
        <v>934</v>
      </c>
      <c r="I127" s="73" t="s">
        <v>935</v>
      </c>
      <c r="J127" s="73" t="s">
        <v>909</v>
      </c>
      <c r="K127" s="73" t="s">
        <v>958</v>
      </c>
      <c r="L127" s="73" t="s">
        <v>2455</v>
      </c>
      <c r="M127" s="73" t="s">
        <v>10809</v>
      </c>
      <c r="N127" s="75" t="b">
        <v>0</v>
      </c>
      <c r="O127" s="75" t="b">
        <v>0</v>
      </c>
      <c r="P127" s="76">
        <v>46023.523209606501</v>
      </c>
      <c r="Q127" s="73" t="s">
        <v>11990</v>
      </c>
      <c r="R127" s="76">
        <v>46172.467791932897</v>
      </c>
      <c r="S127" s="73" t="s">
        <v>11991</v>
      </c>
      <c r="T127" s="73" t="s">
        <v>5292</v>
      </c>
      <c r="U127" s="73" t="s">
        <v>10809</v>
      </c>
      <c r="V127" s="77" t="s">
        <v>44</v>
      </c>
    </row>
    <row r="128" spans="1:22" hidden="1" x14ac:dyDescent="0.25">
      <c r="A128" s="73" t="s">
        <v>9125</v>
      </c>
      <c r="B128" s="73" t="s">
        <v>122</v>
      </c>
      <c r="C128" s="73" t="s">
        <v>2468</v>
      </c>
      <c r="D128" s="73" t="s">
        <v>11996</v>
      </c>
      <c r="E128" s="73"/>
      <c r="F128" s="73" t="s">
        <v>11997</v>
      </c>
      <c r="G128" s="74"/>
      <c r="H128" s="73" t="s">
        <v>934</v>
      </c>
      <c r="I128" s="73" t="s">
        <v>935</v>
      </c>
      <c r="J128" s="73" t="s">
        <v>909</v>
      </c>
      <c r="K128" s="73" t="s">
        <v>958</v>
      </c>
      <c r="L128" s="73"/>
      <c r="M128" s="73" t="s">
        <v>10809</v>
      </c>
      <c r="N128" s="75" t="b">
        <v>0</v>
      </c>
      <c r="O128" s="75" t="b">
        <v>0</v>
      </c>
      <c r="P128" s="76">
        <v>46023.523214386601</v>
      </c>
      <c r="Q128" s="73" t="s">
        <v>11990</v>
      </c>
      <c r="R128" s="76">
        <v>46172.467794178199</v>
      </c>
      <c r="S128" s="73" t="s">
        <v>11991</v>
      </c>
      <c r="T128" s="73" t="s">
        <v>5292</v>
      </c>
      <c r="U128" s="73" t="s">
        <v>10809</v>
      </c>
      <c r="V128" s="77" t="s">
        <v>44</v>
      </c>
    </row>
    <row r="129" spans="1:22" hidden="1" x14ac:dyDescent="0.25">
      <c r="A129" s="73" t="s">
        <v>9126</v>
      </c>
      <c r="B129" s="73" t="s">
        <v>109</v>
      </c>
      <c r="C129" s="73" t="s">
        <v>2499</v>
      </c>
      <c r="D129" s="73" t="s">
        <v>11996</v>
      </c>
      <c r="E129" s="73"/>
      <c r="F129" s="73" t="s">
        <v>12028</v>
      </c>
      <c r="G129" s="74"/>
      <c r="H129" s="73" t="s">
        <v>934</v>
      </c>
      <c r="I129" s="73" t="s">
        <v>935</v>
      </c>
      <c r="J129" s="73" t="s">
        <v>909</v>
      </c>
      <c r="K129" s="73" t="s">
        <v>958</v>
      </c>
      <c r="L129" s="73"/>
      <c r="M129" s="73" t="s">
        <v>10809</v>
      </c>
      <c r="N129" s="75" t="b">
        <v>0</v>
      </c>
      <c r="O129" s="75" t="b">
        <v>0</v>
      </c>
      <c r="P129" s="76">
        <v>46023.523233530097</v>
      </c>
      <c r="Q129" s="73" t="s">
        <v>11990</v>
      </c>
      <c r="R129" s="76">
        <v>46172.467796446799</v>
      </c>
      <c r="S129" s="73" t="s">
        <v>11991</v>
      </c>
      <c r="T129" s="73" t="s">
        <v>5292</v>
      </c>
      <c r="U129" s="73" t="s">
        <v>10809</v>
      </c>
      <c r="V129" s="77" t="s">
        <v>44</v>
      </c>
    </row>
    <row r="130" spans="1:22" hidden="1" x14ac:dyDescent="0.25">
      <c r="A130" s="73" t="s">
        <v>9127</v>
      </c>
      <c r="B130" s="73" t="s">
        <v>121</v>
      </c>
      <c r="C130" s="73" t="s">
        <v>2534</v>
      </c>
      <c r="D130" s="73" t="s">
        <v>11996</v>
      </c>
      <c r="E130" s="73"/>
      <c r="F130" s="73" t="s">
        <v>284</v>
      </c>
      <c r="G130" s="74"/>
      <c r="H130" s="73" t="s">
        <v>934</v>
      </c>
      <c r="I130" s="73" t="s">
        <v>935</v>
      </c>
      <c r="J130" s="73" t="s">
        <v>909</v>
      </c>
      <c r="K130" s="73" t="s">
        <v>958</v>
      </c>
      <c r="L130" s="73"/>
      <c r="M130" s="73" t="s">
        <v>10809</v>
      </c>
      <c r="N130" s="75" t="b">
        <v>0</v>
      </c>
      <c r="O130" s="75" t="b">
        <v>0</v>
      </c>
      <c r="P130" s="76">
        <v>46023.523261261602</v>
      </c>
      <c r="Q130" s="73" t="s">
        <v>11990</v>
      </c>
      <c r="R130" s="76">
        <v>46172.467798611098</v>
      </c>
      <c r="S130" s="73" t="s">
        <v>11991</v>
      </c>
      <c r="T130" s="73" t="s">
        <v>5292</v>
      </c>
      <c r="U130" s="73" t="s">
        <v>10809</v>
      </c>
      <c r="V130" s="77" t="s">
        <v>44</v>
      </c>
    </row>
    <row r="131" spans="1:22" hidden="1" x14ac:dyDescent="0.25">
      <c r="A131" s="73" t="s">
        <v>9128</v>
      </c>
      <c r="B131" s="73" t="s">
        <v>151</v>
      </c>
      <c r="C131" s="73" t="s">
        <v>2476</v>
      </c>
      <c r="D131" s="73" t="s">
        <v>11996</v>
      </c>
      <c r="E131" s="73"/>
      <c r="F131" s="73" t="s">
        <v>11997</v>
      </c>
      <c r="G131" s="74"/>
      <c r="H131" s="73" t="s">
        <v>11994</v>
      </c>
      <c r="I131" s="73" t="s">
        <v>11995</v>
      </c>
      <c r="J131" s="73" t="s">
        <v>909</v>
      </c>
      <c r="K131" s="73" t="s">
        <v>1067</v>
      </c>
      <c r="L131" s="73"/>
      <c r="M131" s="73" t="s">
        <v>10809</v>
      </c>
      <c r="N131" s="75" t="b">
        <v>0</v>
      </c>
      <c r="O131" s="75" t="b">
        <v>0</v>
      </c>
      <c r="P131" s="76">
        <v>46023.523220833296</v>
      </c>
      <c r="Q131" s="73" t="s">
        <v>11990</v>
      </c>
      <c r="R131" s="76">
        <v>46172.467800810198</v>
      </c>
      <c r="S131" s="73" t="s">
        <v>11991</v>
      </c>
      <c r="T131" s="73" t="s">
        <v>5292</v>
      </c>
      <c r="U131" s="73" t="s">
        <v>10809</v>
      </c>
      <c r="V131" s="77" t="s">
        <v>44</v>
      </c>
    </row>
    <row r="132" spans="1:22" hidden="1" x14ac:dyDescent="0.25">
      <c r="A132" s="73" t="s">
        <v>9129</v>
      </c>
      <c r="B132" s="73" t="s">
        <v>94</v>
      </c>
      <c r="C132" s="73" t="s">
        <v>2526</v>
      </c>
      <c r="D132" s="73" t="s">
        <v>11996</v>
      </c>
      <c r="E132" s="73"/>
      <c r="F132" s="73" t="s">
        <v>284</v>
      </c>
      <c r="G132" s="74"/>
      <c r="H132" s="73" t="s">
        <v>11994</v>
      </c>
      <c r="I132" s="73" t="s">
        <v>11995</v>
      </c>
      <c r="J132" s="73" t="s">
        <v>909</v>
      </c>
      <c r="K132" s="73" t="s">
        <v>1067</v>
      </c>
      <c r="L132" s="73"/>
      <c r="M132" s="73" t="s">
        <v>10809</v>
      </c>
      <c r="N132" s="75" t="b">
        <v>0</v>
      </c>
      <c r="O132" s="75" t="b">
        <v>0</v>
      </c>
      <c r="P132" s="76">
        <v>46023.523251817103</v>
      </c>
      <c r="Q132" s="73" t="s">
        <v>11990</v>
      </c>
      <c r="R132" s="76">
        <v>46172.467803090301</v>
      </c>
      <c r="S132" s="73" t="s">
        <v>11991</v>
      </c>
      <c r="T132" s="73" t="s">
        <v>5292</v>
      </c>
      <c r="U132" s="73" t="s">
        <v>10809</v>
      </c>
      <c r="V132" s="77" t="s">
        <v>44</v>
      </c>
    </row>
    <row r="133" spans="1:22" hidden="1" x14ac:dyDescent="0.25">
      <c r="A133" s="73" t="s">
        <v>9130</v>
      </c>
      <c r="B133" s="73" t="s">
        <v>2073</v>
      </c>
      <c r="C133" s="73" t="s">
        <v>2074</v>
      </c>
      <c r="D133" s="73" t="s">
        <v>11996</v>
      </c>
      <c r="E133" s="73"/>
      <c r="F133" s="73" t="s">
        <v>12068</v>
      </c>
      <c r="G133" s="74"/>
      <c r="H133" s="73" t="s">
        <v>950</v>
      </c>
      <c r="I133" s="73" t="s">
        <v>951</v>
      </c>
      <c r="J133" s="73" t="s">
        <v>909</v>
      </c>
      <c r="K133" s="73" t="s">
        <v>919</v>
      </c>
      <c r="L133" s="73"/>
      <c r="M133" s="73" t="s">
        <v>10809</v>
      </c>
      <c r="N133" s="75" t="b">
        <v>0</v>
      </c>
      <c r="O133" s="75" t="b">
        <v>0</v>
      </c>
      <c r="P133" s="76">
        <v>46023.5230071759</v>
      </c>
      <c r="Q133" s="73" t="s">
        <v>11990</v>
      </c>
      <c r="R133" s="76">
        <v>46172.467805208304</v>
      </c>
      <c r="S133" s="73" t="s">
        <v>11991</v>
      </c>
      <c r="T133" s="73" t="s">
        <v>5292</v>
      </c>
      <c r="U133" s="73" t="s">
        <v>10809</v>
      </c>
      <c r="V133" s="77" t="s">
        <v>44</v>
      </c>
    </row>
    <row r="134" spans="1:22" hidden="1" x14ac:dyDescent="0.25">
      <c r="A134" s="73" t="s">
        <v>9131</v>
      </c>
      <c r="B134" s="73" t="s">
        <v>166</v>
      </c>
      <c r="C134" s="73" t="s">
        <v>2081</v>
      </c>
      <c r="D134" s="73" t="s">
        <v>11996</v>
      </c>
      <c r="E134" s="73"/>
      <c r="F134" s="73" t="s">
        <v>12069</v>
      </c>
      <c r="G134" s="74"/>
      <c r="H134" s="73" t="s">
        <v>950</v>
      </c>
      <c r="I134" s="73" t="s">
        <v>951</v>
      </c>
      <c r="J134" s="73" t="s">
        <v>909</v>
      </c>
      <c r="K134" s="73" t="s">
        <v>919</v>
      </c>
      <c r="L134" s="73"/>
      <c r="M134" s="73" t="s">
        <v>10809</v>
      </c>
      <c r="N134" s="75" t="b">
        <v>0</v>
      </c>
      <c r="O134" s="75" t="b">
        <v>0</v>
      </c>
      <c r="P134" s="76">
        <v>46023.523009456003</v>
      </c>
      <c r="Q134" s="73" t="s">
        <v>11990</v>
      </c>
      <c r="R134" s="76">
        <v>46172.467807407404</v>
      </c>
      <c r="S134" s="73" t="s">
        <v>11991</v>
      </c>
      <c r="T134" s="73" t="s">
        <v>5292</v>
      </c>
      <c r="U134" s="73" t="s">
        <v>10809</v>
      </c>
      <c r="V134" s="77" t="s">
        <v>44</v>
      </c>
    </row>
    <row r="135" spans="1:22" hidden="1" x14ac:dyDescent="0.25">
      <c r="A135" s="73" t="s">
        <v>9132</v>
      </c>
      <c r="B135" s="73" t="s">
        <v>2085</v>
      </c>
      <c r="C135" s="73" t="s">
        <v>2086</v>
      </c>
      <c r="D135" s="73" t="s">
        <v>11996</v>
      </c>
      <c r="E135" s="73"/>
      <c r="F135" s="73" t="s">
        <v>12070</v>
      </c>
      <c r="G135" s="74"/>
      <c r="H135" s="73" t="s">
        <v>950</v>
      </c>
      <c r="I135" s="73" t="s">
        <v>951</v>
      </c>
      <c r="J135" s="73" t="s">
        <v>909</v>
      </c>
      <c r="K135" s="73" t="s">
        <v>919</v>
      </c>
      <c r="L135" s="73"/>
      <c r="M135" s="73" t="s">
        <v>10809</v>
      </c>
      <c r="N135" s="75" t="b">
        <v>0</v>
      </c>
      <c r="O135" s="75" t="b">
        <v>0</v>
      </c>
      <c r="P135" s="76">
        <v>46023.523010995399</v>
      </c>
      <c r="Q135" s="73" t="s">
        <v>11990</v>
      </c>
      <c r="R135" s="76">
        <v>46172.467809490699</v>
      </c>
      <c r="S135" s="73" t="s">
        <v>11991</v>
      </c>
      <c r="T135" s="73" t="s">
        <v>5292</v>
      </c>
      <c r="U135" s="73" t="s">
        <v>10809</v>
      </c>
      <c r="V135" s="77" t="s">
        <v>44</v>
      </c>
    </row>
    <row r="136" spans="1:22" hidden="1" x14ac:dyDescent="0.25">
      <c r="A136" s="73" t="s">
        <v>9133</v>
      </c>
      <c r="B136" s="73" t="s">
        <v>240</v>
      </c>
      <c r="C136" s="73" t="s">
        <v>2101</v>
      </c>
      <c r="D136" s="73" t="s">
        <v>11996</v>
      </c>
      <c r="E136" s="73"/>
      <c r="F136" s="73" t="s">
        <v>12071</v>
      </c>
      <c r="G136" s="74"/>
      <c r="H136" s="73" t="s">
        <v>950</v>
      </c>
      <c r="I136" s="73" t="s">
        <v>951</v>
      </c>
      <c r="J136" s="73" t="s">
        <v>909</v>
      </c>
      <c r="K136" s="73" t="s">
        <v>919</v>
      </c>
      <c r="L136" s="73"/>
      <c r="M136" s="73" t="s">
        <v>10809</v>
      </c>
      <c r="N136" s="75" t="b">
        <v>0</v>
      </c>
      <c r="O136" s="75" t="b">
        <v>0</v>
      </c>
      <c r="P136" s="76">
        <v>46023.523016932901</v>
      </c>
      <c r="Q136" s="73" t="s">
        <v>11990</v>
      </c>
      <c r="R136" s="76">
        <v>46172.467811423601</v>
      </c>
      <c r="S136" s="73" t="s">
        <v>11991</v>
      </c>
      <c r="T136" s="73" t="s">
        <v>5292</v>
      </c>
      <c r="U136" s="73" t="s">
        <v>10809</v>
      </c>
      <c r="V136" s="77" t="s">
        <v>44</v>
      </c>
    </row>
    <row r="137" spans="1:22" hidden="1" x14ac:dyDescent="0.25">
      <c r="A137" s="73" t="s">
        <v>9134</v>
      </c>
      <c r="B137" s="73" t="s">
        <v>263</v>
      </c>
      <c r="C137" s="73" t="s">
        <v>2108</v>
      </c>
      <c r="D137" s="73" t="s">
        <v>11996</v>
      </c>
      <c r="E137" s="73"/>
      <c r="F137" s="73" t="s">
        <v>12072</v>
      </c>
      <c r="G137" s="74"/>
      <c r="H137" s="73" t="s">
        <v>950</v>
      </c>
      <c r="I137" s="73" t="s">
        <v>951</v>
      </c>
      <c r="J137" s="73" t="s">
        <v>909</v>
      </c>
      <c r="K137" s="73" t="s">
        <v>919</v>
      </c>
      <c r="L137" s="73"/>
      <c r="M137" s="73" t="s">
        <v>10809</v>
      </c>
      <c r="N137" s="75" t="b">
        <v>0</v>
      </c>
      <c r="O137" s="75" t="b">
        <v>0</v>
      </c>
      <c r="P137" s="76">
        <v>46023.523019641201</v>
      </c>
      <c r="Q137" s="73" t="s">
        <v>11990</v>
      </c>
      <c r="R137" s="76">
        <v>46172.467813460702</v>
      </c>
      <c r="S137" s="73" t="s">
        <v>11991</v>
      </c>
      <c r="T137" s="73" t="s">
        <v>5292</v>
      </c>
      <c r="U137" s="73" t="s">
        <v>10809</v>
      </c>
      <c r="V137" s="77" t="s">
        <v>44</v>
      </c>
    </row>
    <row r="138" spans="1:22" hidden="1" x14ac:dyDescent="0.25">
      <c r="A138" s="73" t="s">
        <v>9135</v>
      </c>
      <c r="B138" s="73" t="s">
        <v>106</v>
      </c>
      <c r="C138" s="73" t="s">
        <v>2119</v>
      </c>
      <c r="D138" s="73" t="s">
        <v>11996</v>
      </c>
      <c r="E138" s="73"/>
      <c r="F138" s="73" t="s">
        <v>12073</v>
      </c>
      <c r="G138" s="74"/>
      <c r="H138" s="73" t="s">
        <v>950</v>
      </c>
      <c r="I138" s="73" t="s">
        <v>951</v>
      </c>
      <c r="J138" s="73" t="s">
        <v>909</v>
      </c>
      <c r="K138" s="73" t="s">
        <v>919</v>
      </c>
      <c r="L138" s="73"/>
      <c r="M138" s="73" t="s">
        <v>10809</v>
      </c>
      <c r="N138" s="75" t="b">
        <v>0</v>
      </c>
      <c r="O138" s="75" t="b">
        <v>0</v>
      </c>
      <c r="P138" s="76">
        <v>46023.523023645801</v>
      </c>
      <c r="Q138" s="73" t="s">
        <v>11990</v>
      </c>
      <c r="R138" s="76">
        <v>46172.467815509299</v>
      </c>
      <c r="S138" s="73" t="s">
        <v>11991</v>
      </c>
      <c r="T138" s="73" t="s">
        <v>5292</v>
      </c>
      <c r="U138" s="73" t="s">
        <v>10809</v>
      </c>
      <c r="V138" s="77" t="s">
        <v>44</v>
      </c>
    </row>
    <row r="139" spans="1:22" hidden="1" x14ac:dyDescent="0.25">
      <c r="A139" s="73" t="s">
        <v>9136</v>
      </c>
      <c r="B139" s="73" t="s">
        <v>98</v>
      </c>
      <c r="C139" s="73" t="s">
        <v>2126</v>
      </c>
      <c r="D139" s="73" t="s">
        <v>11996</v>
      </c>
      <c r="E139" s="73"/>
      <c r="F139" s="73" t="s">
        <v>12074</v>
      </c>
      <c r="G139" s="74"/>
      <c r="H139" s="73" t="s">
        <v>950</v>
      </c>
      <c r="I139" s="73" t="s">
        <v>951</v>
      </c>
      <c r="J139" s="73" t="s">
        <v>909</v>
      </c>
      <c r="K139" s="73" t="s">
        <v>919</v>
      </c>
      <c r="L139" s="73"/>
      <c r="M139" s="73" t="s">
        <v>10809</v>
      </c>
      <c r="N139" s="75" t="b">
        <v>0</v>
      </c>
      <c r="O139" s="75" t="b">
        <v>0</v>
      </c>
      <c r="P139" s="76">
        <v>46023.523029363401</v>
      </c>
      <c r="Q139" s="73" t="s">
        <v>11990</v>
      </c>
      <c r="R139" s="76">
        <v>46172.467817511599</v>
      </c>
      <c r="S139" s="73" t="s">
        <v>11991</v>
      </c>
      <c r="T139" s="73" t="s">
        <v>5292</v>
      </c>
      <c r="U139" s="73" t="s">
        <v>10809</v>
      </c>
      <c r="V139" s="77" t="s">
        <v>44</v>
      </c>
    </row>
    <row r="140" spans="1:22" hidden="1" x14ac:dyDescent="0.25">
      <c r="A140" s="73" t="s">
        <v>9137</v>
      </c>
      <c r="B140" s="73" t="s">
        <v>2134</v>
      </c>
      <c r="C140" s="73" t="s">
        <v>2135</v>
      </c>
      <c r="D140" s="73" t="s">
        <v>11996</v>
      </c>
      <c r="E140" s="73"/>
      <c r="F140" s="73" t="s">
        <v>12075</v>
      </c>
      <c r="G140" s="74"/>
      <c r="H140" s="73" t="s">
        <v>950</v>
      </c>
      <c r="I140" s="73" t="s">
        <v>951</v>
      </c>
      <c r="J140" s="73" t="s">
        <v>909</v>
      </c>
      <c r="K140" s="73" t="s">
        <v>919</v>
      </c>
      <c r="L140" s="73"/>
      <c r="M140" s="73" t="s">
        <v>10809</v>
      </c>
      <c r="N140" s="75" t="b">
        <v>0</v>
      </c>
      <c r="O140" s="75" t="b">
        <v>0</v>
      </c>
      <c r="P140" s="76">
        <v>46023.523035150502</v>
      </c>
      <c r="Q140" s="73" t="s">
        <v>11990</v>
      </c>
      <c r="R140" s="76">
        <v>46172.4678194792</v>
      </c>
      <c r="S140" s="73" t="s">
        <v>11991</v>
      </c>
      <c r="T140" s="73" t="s">
        <v>5292</v>
      </c>
      <c r="U140" s="73" t="s">
        <v>10809</v>
      </c>
      <c r="V140" s="77" t="s">
        <v>44</v>
      </c>
    </row>
    <row r="141" spans="1:22" hidden="1" x14ac:dyDescent="0.25">
      <c r="A141" s="73" t="s">
        <v>9138</v>
      </c>
      <c r="B141" s="73" t="s">
        <v>2142</v>
      </c>
      <c r="C141" s="73" t="s">
        <v>2143</v>
      </c>
      <c r="D141" s="73" t="s">
        <v>11996</v>
      </c>
      <c r="E141" s="73"/>
      <c r="F141" s="73" t="s">
        <v>12076</v>
      </c>
      <c r="G141" s="74"/>
      <c r="H141" s="73" t="s">
        <v>950</v>
      </c>
      <c r="I141" s="73" t="s">
        <v>951</v>
      </c>
      <c r="J141" s="73" t="s">
        <v>909</v>
      </c>
      <c r="K141" s="73" t="s">
        <v>919</v>
      </c>
      <c r="L141" s="73"/>
      <c r="M141" s="73" t="s">
        <v>10809</v>
      </c>
      <c r="N141" s="75" t="b">
        <v>0</v>
      </c>
      <c r="O141" s="75" t="b">
        <v>0</v>
      </c>
      <c r="P141" s="76">
        <v>46023.523039814798</v>
      </c>
      <c r="Q141" s="73" t="s">
        <v>11990</v>
      </c>
      <c r="R141" s="76">
        <v>46172.4678216088</v>
      </c>
      <c r="S141" s="73" t="s">
        <v>11991</v>
      </c>
      <c r="T141" s="73" t="s">
        <v>5292</v>
      </c>
      <c r="U141" s="73" t="s">
        <v>10809</v>
      </c>
      <c r="V141" s="77" t="s">
        <v>44</v>
      </c>
    </row>
    <row r="142" spans="1:22" hidden="1" x14ac:dyDescent="0.25">
      <c r="A142" s="73" t="s">
        <v>9139</v>
      </c>
      <c r="B142" s="73" t="s">
        <v>232</v>
      </c>
      <c r="C142" s="73" t="s">
        <v>2145</v>
      </c>
      <c r="D142" s="73" t="s">
        <v>11996</v>
      </c>
      <c r="E142" s="73"/>
      <c r="F142" s="73" t="s">
        <v>12077</v>
      </c>
      <c r="G142" s="74"/>
      <c r="H142" s="73" t="s">
        <v>950</v>
      </c>
      <c r="I142" s="73" t="s">
        <v>951</v>
      </c>
      <c r="J142" s="73" t="s">
        <v>909</v>
      </c>
      <c r="K142" s="73" t="s">
        <v>919</v>
      </c>
      <c r="L142" s="73"/>
      <c r="M142" s="73" t="s">
        <v>10809</v>
      </c>
      <c r="N142" s="75" t="b">
        <v>0</v>
      </c>
      <c r="O142" s="75" t="b">
        <v>0</v>
      </c>
      <c r="P142" s="76">
        <v>46023.523040474502</v>
      </c>
      <c r="Q142" s="73" t="s">
        <v>11990</v>
      </c>
      <c r="R142" s="76">
        <v>46172.467823645798</v>
      </c>
      <c r="S142" s="73" t="s">
        <v>11991</v>
      </c>
      <c r="T142" s="73" t="s">
        <v>5292</v>
      </c>
      <c r="U142" s="73" t="s">
        <v>10809</v>
      </c>
      <c r="V142" s="77" t="s">
        <v>44</v>
      </c>
    </row>
    <row r="143" spans="1:22" hidden="1" x14ac:dyDescent="0.25">
      <c r="A143" s="73" t="s">
        <v>9140</v>
      </c>
      <c r="B143" s="73" t="s">
        <v>66</v>
      </c>
      <c r="C143" s="73" t="s">
        <v>2153</v>
      </c>
      <c r="D143" s="73" t="s">
        <v>11996</v>
      </c>
      <c r="E143" s="73"/>
      <c r="F143" s="73" t="s">
        <v>12078</v>
      </c>
      <c r="G143" s="74"/>
      <c r="H143" s="73" t="s">
        <v>950</v>
      </c>
      <c r="I143" s="73" t="s">
        <v>951</v>
      </c>
      <c r="J143" s="73" t="s">
        <v>909</v>
      </c>
      <c r="K143" s="73" t="s">
        <v>919</v>
      </c>
      <c r="L143" s="73"/>
      <c r="M143" s="73" t="s">
        <v>10809</v>
      </c>
      <c r="N143" s="75" t="b">
        <v>0</v>
      </c>
      <c r="O143" s="75" t="b">
        <v>0</v>
      </c>
      <c r="P143" s="76">
        <v>46023.523044062502</v>
      </c>
      <c r="Q143" s="73" t="s">
        <v>11990</v>
      </c>
      <c r="R143" s="76">
        <v>46172.467825659704</v>
      </c>
      <c r="S143" s="73" t="s">
        <v>11991</v>
      </c>
      <c r="T143" s="73" t="s">
        <v>5292</v>
      </c>
      <c r="U143" s="73" t="s">
        <v>10809</v>
      </c>
      <c r="V143" s="77" t="s">
        <v>44</v>
      </c>
    </row>
    <row r="144" spans="1:22" hidden="1" x14ac:dyDescent="0.25">
      <c r="A144" s="73" t="s">
        <v>9141</v>
      </c>
      <c r="B144" s="73" t="s">
        <v>152</v>
      </c>
      <c r="C144" s="73" t="s">
        <v>2159</v>
      </c>
      <c r="D144" s="73" t="s">
        <v>11996</v>
      </c>
      <c r="E144" s="73"/>
      <c r="F144" s="73" t="s">
        <v>12079</v>
      </c>
      <c r="G144" s="74"/>
      <c r="H144" s="73" t="s">
        <v>950</v>
      </c>
      <c r="I144" s="73" t="s">
        <v>951</v>
      </c>
      <c r="J144" s="73" t="s">
        <v>909</v>
      </c>
      <c r="K144" s="73" t="s">
        <v>919</v>
      </c>
      <c r="L144" s="73"/>
      <c r="M144" s="73" t="s">
        <v>10809</v>
      </c>
      <c r="N144" s="75" t="b">
        <v>0</v>
      </c>
      <c r="O144" s="75" t="b">
        <v>0</v>
      </c>
      <c r="P144" s="76">
        <v>46023.523046261602</v>
      </c>
      <c r="Q144" s="73" t="s">
        <v>11990</v>
      </c>
      <c r="R144" s="76">
        <v>46172.467827812499</v>
      </c>
      <c r="S144" s="73" t="s">
        <v>11991</v>
      </c>
      <c r="T144" s="73" t="s">
        <v>5292</v>
      </c>
      <c r="U144" s="73" t="s">
        <v>10809</v>
      </c>
      <c r="V144" s="77" t="s">
        <v>44</v>
      </c>
    </row>
    <row r="145" spans="1:22" hidden="1" x14ac:dyDescent="0.25">
      <c r="A145" s="73" t="s">
        <v>9142</v>
      </c>
      <c r="B145" s="73" t="s">
        <v>107</v>
      </c>
      <c r="C145" s="73" t="s">
        <v>2167</v>
      </c>
      <c r="D145" s="73" t="s">
        <v>11996</v>
      </c>
      <c r="E145" s="73"/>
      <c r="F145" s="73" t="s">
        <v>12080</v>
      </c>
      <c r="G145" s="74"/>
      <c r="H145" s="73" t="s">
        <v>950</v>
      </c>
      <c r="I145" s="73" t="s">
        <v>951</v>
      </c>
      <c r="J145" s="73" t="s">
        <v>909</v>
      </c>
      <c r="K145" s="73" t="s">
        <v>919</v>
      </c>
      <c r="L145" s="73"/>
      <c r="M145" s="73" t="s">
        <v>10809</v>
      </c>
      <c r="N145" s="75" t="b">
        <v>0</v>
      </c>
      <c r="O145" s="75" t="b">
        <v>0</v>
      </c>
      <c r="P145" s="76">
        <v>46023.523051967597</v>
      </c>
      <c r="Q145" s="73" t="s">
        <v>11990</v>
      </c>
      <c r="R145" s="76">
        <v>46172.467830011599</v>
      </c>
      <c r="S145" s="73" t="s">
        <v>11991</v>
      </c>
      <c r="T145" s="73" t="s">
        <v>5292</v>
      </c>
      <c r="U145" s="73" t="s">
        <v>10809</v>
      </c>
      <c r="V145" s="77" t="s">
        <v>44</v>
      </c>
    </row>
    <row r="146" spans="1:22" hidden="1" x14ac:dyDescent="0.25">
      <c r="A146" s="73" t="s">
        <v>9143</v>
      </c>
      <c r="B146" s="73" t="s">
        <v>2172</v>
      </c>
      <c r="C146" s="73" t="s">
        <v>2173</v>
      </c>
      <c r="D146" s="73" t="s">
        <v>11996</v>
      </c>
      <c r="E146" s="73"/>
      <c r="F146" s="73" t="s">
        <v>12081</v>
      </c>
      <c r="G146" s="74"/>
      <c r="H146" s="73" t="s">
        <v>950</v>
      </c>
      <c r="I146" s="73" t="s">
        <v>951</v>
      </c>
      <c r="J146" s="73" t="s">
        <v>909</v>
      </c>
      <c r="K146" s="73" t="s">
        <v>919</v>
      </c>
      <c r="L146" s="73"/>
      <c r="M146" s="73" t="s">
        <v>10809</v>
      </c>
      <c r="N146" s="75" t="b">
        <v>0</v>
      </c>
      <c r="O146" s="75" t="b">
        <v>0</v>
      </c>
      <c r="P146" s="76">
        <v>46023.523053506899</v>
      </c>
      <c r="Q146" s="73" t="s">
        <v>11990</v>
      </c>
      <c r="R146" s="76">
        <v>46172.467832175898</v>
      </c>
      <c r="S146" s="73" t="s">
        <v>11991</v>
      </c>
      <c r="T146" s="73" t="s">
        <v>5292</v>
      </c>
      <c r="U146" s="73" t="s">
        <v>10809</v>
      </c>
      <c r="V146" s="77" t="s">
        <v>44</v>
      </c>
    </row>
    <row r="147" spans="1:22" hidden="1" x14ac:dyDescent="0.25">
      <c r="A147" s="73" t="s">
        <v>9144</v>
      </c>
      <c r="B147" s="73" t="s">
        <v>165</v>
      </c>
      <c r="C147" s="73" t="s">
        <v>2187</v>
      </c>
      <c r="D147" s="73" t="s">
        <v>11996</v>
      </c>
      <c r="E147" s="73"/>
      <c r="F147" s="73" t="s">
        <v>12082</v>
      </c>
      <c r="G147" s="74"/>
      <c r="H147" s="73" t="s">
        <v>950</v>
      </c>
      <c r="I147" s="73" t="s">
        <v>951</v>
      </c>
      <c r="J147" s="73" t="s">
        <v>909</v>
      </c>
      <c r="K147" s="73" t="s">
        <v>919</v>
      </c>
      <c r="L147" s="73"/>
      <c r="M147" s="73" t="s">
        <v>10809</v>
      </c>
      <c r="N147" s="75" t="b">
        <v>0</v>
      </c>
      <c r="O147" s="75" t="b">
        <v>0</v>
      </c>
      <c r="P147" s="76">
        <v>46023.5230603819</v>
      </c>
      <c r="Q147" s="73" t="s">
        <v>11990</v>
      </c>
      <c r="R147" s="76">
        <v>46172.467834259303</v>
      </c>
      <c r="S147" s="73" t="s">
        <v>11991</v>
      </c>
      <c r="T147" s="73" t="s">
        <v>5292</v>
      </c>
      <c r="U147" s="73" t="s">
        <v>10809</v>
      </c>
      <c r="V147" s="77" t="s">
        <v>44</v>
      </c>
    </row>
    <row r="148" spans="1:22" hidden="1" x14ac:dyDescent="0.25">
      <c r="A148" s="73" t="s">
        <v>9145</v>
      </c>
      <c r="B148" s="73" t="s">
        <v>99</v>
      </c>
      <c r="C148" s="73" t="s">
        <v>2232</v>
      </c>
      <c r="D148" s="73" t="s">
        <v>11996</v>
      </c>
      <c r="E148" s="73"/>
      <c r="F148" s="73" t="s">
        <v>12083</v>
      </c>
      <c r="G148" s="74"/>
      <c r="H148" s="73" t="s">
        <v>950</v>
      </c>
      <c r="I148" s="73" t="s">
        <v>951</v>
      </c>
      <c r="J148" s="73" t="s">
        <v>909</v>
      </c>
      <c r="K148" s="73" t="s">
        <v>919</v>
      </c>
      <c r="L148" s="73"/>
      <c r="M148" s="73" t="s">
        <v>10809</v>
      </c>
      <c r="N148" s="75" t="b">
        <v>0</v>
      </c>
      <c r="O148" s="75" t="b">
        <v>0</v>
      </c>
      <c r="P148" s="76">
        <v>46023.523086226902</v>
      </c>
      <c r="Q148" s="73" t="s">
        <v>11990</v>
      </c>
      <c r="R148" s="76">
        <v>46172.4678363079</v>
      </c>
      <c r="S148" s="73" t="s">
        <v>11991</v>
      </c>
      <c r="T148" s="73" t="s">
        <v>5292</v>
      </c>
      <c r="U148" s="73" t="s">
        <v>10809</v>
      </c>
      <c r="V148" s="77" t="s">
        <v>44</v>
      </c>
    </row>
    <row r="149" spans="1:22" hidden="1" x14ac:dyDescent="0.25">
      <c r="A149" s="73" t="s">
        <v>9146</v>
      </c>
      <c r="B149" s="73" t="s">
        <v>156</v>
      </c>
      <c r="C149" s="73" t="s">
        <v>2270</v>
      </c>
      <c r="D149" s="73" t="s">
        <v>11996</v>
      </c>
      <c r="E149" s="73"/>
      <c r="F149" s="73" t="s">
        <v>284</v>
      </c>
      <c r="G149" s="74"/>
      <c r="H149" s="73" t="s">
        <v>950</v>
      </c>
      <c r="I149" s="73" t="s">
        <v>951</v>
      </c>
      <c r="J149" s="73" t="s">
        <v>909</v>
      </c>
      <c r="K149" s="73" t="s">
        <v>919</v>
      </c>
      <c r="L149" s="73" t="s">
        <v>2270</v>
      </c>
      <c r="M149" s="73" t="s">
        <v>10809</v>
      </c>
      <c r="N149" s="75" t="b">
        <v>0</v>
      </c>
      <c r="O149" s="75" t="b">
        <v>0</v>
      </c>
      <c r="P149" s="76">
        <v>46023.523107754598</v>
      </c>
      <c r="Q149" s="73" t="s">
        <v>11990</v>
      </c>
      <c r="R149" s="76">
        <v>46172.467838460601</v>
      </c>
      <c r="S149" s="73" t="s">
        <v>11991</v>
      </c>
      <c r="T149" s="73" t="s">
        <v>5292</v>
      </c>
      <c r="U149" s="73" t="s">
        <v>10809</v>
      </c>
      <c r="V149" s="77" t="s">
        <v>44</v>
      </c>
    </row>
    <row r="150" spans="1:22" hidden="1" x14ac:dyDescent="0.25">
      <c r="A150" s="73" t="s">
        <v>9147</v>
      </c>
      <c r="B150" s="73" t="s">
        <v>888</v>
      </c>
      <c r="C150" s="73" t="s">
        <v>2297</v>
      </c>
      <c r="D150" s="73" t="s">
        <v>11996</v>
      </c>
      <c r="E150" s="73"/>
      <c r="F150" s="73" t="s">
        <v>12084</v>
      </c>
      <c r="G150" s="74"/>
      <c r="H150" s="73" t="s">
        <v>950</v>
      </c>
      <c r="I150" s="73" t="s">
        <v>951</v>
      </c>
      <c r="J150" s="73" t="s">
        <v>909</v>
      </c>
      <c r="K150" s="73" t="s">
        <v>919</v>
      </c>
      <c r="L150" s="73"/>
      <c r="M150" s="73" t="s">
        <v>10809</v>
      </c>
      <c r="N150" s="75" t="b">
        <v>0</v>
      </c>
      <c r="O150" s="75" t="b">
        <v>0</v>
      </c>
      <c r="P150" s="76">
        <v>46023.523127430599</v>
      </c>
      <c r="Q150" s="73" t="s">
        <v>11990</v>
      </c>
      <c r="R150" s="76">
        <v>46172.467840474499</v>
      </c>
      <c r="S150" s="73" t="s">
        <v>11991</v>
      </c>
      <c r="T150" s="73" t="s">
        <v>5292</v>
      </c>
      <c r="U150" s="73" t="s">
        <v>10809</v>
      </c>
      <c r="V150" s="77" t="s">
        <v>44</v>
      </c>
    </row>
    <row r="151" spans="1:22" hidden="1" x14ac:dyDescent="0.25">
      <c r="A151" s="73" t="s">
        <v>9148</v>
      </c>
      <c r="B151" s="73" t="s">
        <v>218</v>
      </c>
      <c r="C151" s="73" t="s">
        <v>2311</v>
      </c>
      <c r="D151" s="73" t="s">
        <v>11996</v>
      </c>
      <c r="E151" s="73"/>
      <c r="F151" s="73" t="s">
        <v>12085</v>
      </c>
      <c r="G151" s="74"/>
      <c r="H151" s="73" t="s">
        <v>950</v>
      </c>
      <c r="I151" s="73" t="s">
        <v>951</v>
      </c>
      <c r="J151" s="73" t="s">
        <v>909</v>
      </c>
      <c r="K151" s="73" t="s">
        <v>919</v>
      </c>
      <c r="L151" s="73"/>
      <c r="M151" s="73" t="s">
        <v>10809</v>
      </c>
      <c r="N151" s="75" t="b">
        <v>0</v>
      </c>
      <c r="O151" s="75" t="b">
        <v>0</v>
      </c>
      <c r="P151" s="76">
        <v>46023.523135613403</v>
      </c>
      <c r="Q151" s="73" t="s">
        <v>11990</v>
      </c>
      <c r="R151" s="76">
        <v>46172.467842592603</v>
      </c>
      <c r="S151" s="73" t="s">
        <v>11991</v>
      </c>
      <c r="T151" s="73" t="s">
        <v>5292</v>
      </c>
      <c r="U151" s="73" t="s">
        <v>10809</v>
      </c>
      <c r="V151" s="77" t="s">
        <v>44</v>
      </c>
    </row>
    <row r="152" spans="1:22" hidden="1" x14ac:dyDescent="0.25">
      <c r="A152" s="73" t="s">
        <v>9149</v>
      </c>
      <c r="B152" s="73" t="s">
        <v>2326</v>
      </c>
      <c r="C152" s="73" t="s">
        <v>2327</v>
      </c>
      <c r="D152" s="73" t="s">
        <v>11996</v>
      </c>
      <c r="E152" s="73"/>
      <c r="F152" s="73" t="s">
        <v>12086</v>
      </c>
      <c r="G152" s="74"/>
      <c r="H152" s="73" t="s">
        <v>950</v>
      </c>
      <c r="I152" s="73" t="s">
        <v>951</v>
      </c>
      <c r="J152" s="73" t="s">
        <v>909</v>
      </c>
      <c r="K152" s="73" t="s">
        <v>919</v>
      </c>
      <c r="L152" s="73"/>
      <c r="M152" s="73" t="s">
        <v>10809</v>
      </c>
      <c r="N152" s="75" t="b">
        <v>0</v>
      </c>
      <c r="O152" s="75" t="b">
        <v>0</v>
      </c>
      <c r="P152" s="76">
        <v>46023.523146759297</v>
      </c>
      <c r="Q152" s="73" t="s">
        <v>11990</v>
      </c>
      <c r="R152" s="76">
        <v>46172.467844826402</v>
      </c>
      <c r="S152" s="73" t="s">
        <v>11991</v>
      </c>
      <c r="T152" s="73" t="s">
        <v>5292</v>
      </c>
      <c r="U152" s="73" t="s">
        <v>10809</v>
      </c>
      <c r="V152" s="77" t="s">
        <v>44</v>
      </c>
    </row>
    <row r="153" spans="1:22" hidden="1" x14ac:dyDescent="0.25">
      <c r="A153" s="73" t="s">
        <v>9150</v>
      </c>
      <c r="B153" s="73" t="s">
        <v>2332</v>
      </c>
      <c r="C153" s="73" t="s">
        <v>2333</v>
      </c>
      <c r="D153" s="73" t="s">
        <v>11996</v>
      </c>
      <c r="E153" s="73"/>
      <c r="F153" s="73" t="s">
        <v>12087</v>
      </c>
      <c r="G153" s="74"/>
      <c r="H153" s="73" t="s">
        <v>950</v>
      </c>
      <c r="I153" s="73" t="s">
        <v>951</v>
      </c>
      <c r="J153" s="73" t="s">
        <v>909</v>
      </c>
      <c r="K153" s="73" t="s">
        <v>919</v>
      </c>
      <c r="L153" s="73"/>
      <c r="M153" s="73" t="s">
        <v>10809</v>
      </c>
      <c r="N153" s="75" t="b">
        <v>0</v>
      </c>
      <c r="O153" s="75" t="b">
        <v>0</v>
      </c>
      <c r="P153" s="76">
        <v>46023.523148344902</v>
      </c>
      <c r="Q153" s="73" t="s">
        <v>11990</v>
      </c>
      <c r="R153" s="76">
        <v>46172.467846874999</v>
      </c>
      <c r="S153" s="73" t="s">
        <v>11991</v>
      </c>
      <c r="T153" s="73" t="s">
        <v>5292</v>
      </c>
      <c r="U153" s="73" t="s">
        <v>10809</v>
      </c>
      <c r="V153" s="77" t="s">
        <v>44</v>
      </c>
    </row>
    <row r="154" spans="1:22" hidden="1" x14ac:dyDescent="0.25">
      <c r="A154" s="73" t="s">
        <v>9151</v>
      </c>
      <c r="B154" s="73" t="s">
        <v>155</v>
      </c>
      <c r="C154" s="73" t="s">
        <v>2351</v>
      </c>
      <c r="D154" s="73" t="s">
        <v>11996</v>
      </c>
      <c r="E154" s="73"/>
      <c r="F154" s="73" t="s">
        <v>12088</v>
      </c>
      <c r="G154" s="74"/>
      <c r="H154" s="73" t="s">
        <v>950</v>
      </c>
      <c r="I154" s="73" t="s">
        <v>951</v>
      </c>
      <c r="J154" s="73" t="s">
        <v>909</v>
      </c>
      <c r="K154" s="73" t="s">
        <v>919</v>
      </c>
      <c r="L154" s="73"/>
      <c r="M154" s="73" t="s">
        <v>10809</v>
      </c>
      <c r="N154" s="75" t="b">
        <v>0</v>
      </c>
      <c r="O154" s="75" t="b">
        <v>0</v>
      </c>
      <c r="P154" s="76">
        <v>46023.523153935203</v>
      </c>
      <c r="Q154" s="73" t="s">
        <v>11990</v>
      </c>
      <c r="R154" s="76">
        <v>46172.467848877299</v>
      </c>
      <c r="S154" s="73" t="s">
        <v>11991</v>
      </c>
      <c r="T154" s="73" t="s">
        <v>5292</v>
      </c>
      <c r="U154" s="73" t="s">
        <v>10809</v>
      </c>
      <c r="V154" s="77" t="s">
        <v>44</v>
      </c>
    </row>
    <row r="155" spans="1:22" hidden="1" x14ac:dyDescent="0.25">
      <c r="A155" s="73" t="s">
        <v>9152</v>
      </c>
      <c r="B155" s="73" t="s">
        <v>153</v>
      </c>
      <c r="C155" s="73" t="s">
        <v>2353</v>
      </c>
      <c r="D155" s="73" t="s">
        <v>11996</v>
      </c>
      <c r="E155" s="73"/>
      <c r="F155" s="73" t="s">
        <v>12089</v>
      </c>
      <c r="G155" s="74"/>
      <c r="H155" s="73" t="s">
        <v>950</v>
      </c>
      <c r="I155" s="73" t="s">
        <v>951</v>
      </c>
      <c r="J155" s="73" t="s">
        <v>909</v>
      </c>
      <c r="K155" s="73" t="s">
        <v>919</v>
      </c>
      <c r="L155" s="73"/>
      <c r="M155" s="73" t="s">
        <v>10809</v>
      </c>
      <c r="N155" s="75" t="b">
        <v>0</v>
      </c>
      <c r="O155" s="75" t="b">
        <v>0</v>
      </c>
      <c r="P155" s="76">
        <v>46023.523154594899</v>
      </c>
      <c r="Q155" s="73" t="s">
        <v>11990</v>
      </c>
      <c r="R155" s="76">
        <v>46172.467851076399</v>
      </c>
      <c r="S155" s="73" t="s">
        <v>11991</v>
      </c>
      <c r="T155" s="73" t="s">
        <v>5292</v>
      </c>
      <c r="U155" s="73" t="s">
        <v>10809</v>
      </c>
      <c r="V155" s="77" t="s">
        <v>44</v>
      </c>
    </row>
    <row r="156" spans="1:22" hidden="1" x14ac:dyDescent="0.25">
      <c r="A156" s="73" t="s">
        <v>9153</v>
      </c>
      <c r="B156" s="73" t="s">
        <v>2357</v>
      </c>
      <c r="C156" s="73" t="s">
        <v>2358</v>
      </c>
      <c r="D156" s="73" t="s">
        <v>11996</v>
      </c>
      <c r="E156" s="73"/>
      <c r="F156" s="73" t="s">
        <v>12090</v>
      </c>
      <c r="G156" s="74"/>
      <c r="H156" s="73" t="s">
        <v>950</v>
      </c>
      <c r="I156" s="73" t="s">
        <v>951</v>
      </c>
      <c r="J156" s="73" t="s">
        <v>909</v>
      </c>
      <c r="K156" s="73" t="s">
        <v>919</v>
      </c>
      <c r="L156" s="73"/>
      <c r="M156" s="73" t="s">
        <v>10809</v>
      </c>
      <c r="N156" s="75" t="b">
        <v>0</v>
      </c>
      <c r="O156" s="75" t="b">
        <v>0</v>
      </c>
      <c r="P156" s="76">
        <v>46023.5231585648</v>
      </c>
      <c r="Q156" s="73" t="s">
        <v>11990</v>
      </c>
      <c r="R156" s="76">
        <v>46172.467853240698</v>
      </c>
      <c r="S156" s="73" t="s">
        <v>11991</v>
      </c>
      <c r="T156" s="73" t="s">
        <v>5292</v>
      </c>
      <c r="U156" s="73" t="s">
        <v>10809</v>
      </c>
      <c r="V156" s="77" t="s">
        <v>44</v>
      </c>
    </row>
    <row r="157" spans="1:22" hidden="1" x14ac:dyDescent="0.25">
      <c r="A157" s="73" t="s">
        <v>9154</v>
      </c>
      <c r="B157" s="73" t="s">
        <v>889</v>
      </c>
      <c r="C157" s="73" t="s">
        <v>2364</v>
      </c>
      <c r="D157" s="73" t="s">
        <v>11996</v>
      </c>
      <c r="E157" s="73"/>
      <c r="F157" s="73" t="s">
        <v>12091</v>
      </c>
      <c r="G157" s="74"/>
      <c r="H157" s="73" t="s">
        <v>950</v>
      </c>
      <c r="I157" s="73" t="s">
        <v>951</v>
      </c>
      <c r="J157" s="73" t="s">
        <v>909</v>
      </c>
      <c r="K157" s="73" t="s">
        <v>919</v>
      </c>
      <c r="L157" s="73"/>
      <c r="M157" s="73" t="s">
        <v>10809</v>
      </c>
      <c r="N157" s="75" t="b">
        <v>0</v>
      </c>
      <c r="O157" s="75" t="b">
        <v>0</v>
      </c>
      <c r="P157" s="76">
        <v>46023.523160960598</v>
      </c>
      <c r="Q157" s="73" t="s">
        <v>11990</v>
      </c>
      <c r="R157" s="76">
        <v>46172.467855358802</v>
      </c>
      <c r="S157" s="73" t="s">
        <v>11991</v>
      </c>
      <c r="T157" s="73" t="s">
        <v>5292</v>
      </c>
      <c r="U157" s="73" t="s">
        <v>10809</v>
      </c>
      <c r="V157" s="77" t="s">
        <v>44</v>
      </c>
    </row>
    <row r="158" spans="1:22" hidden="1" x14ac:dyDescent="0.25">
      <c r="A158" s="73" t="s">
        <v>9155</v>
      </c>
      <c r="B158" s="73" t="s">
        <v>190</v>
      </c>
      <c r="C158" s="73" t="s">
        <v>2372</v>
      </c>
      <c r="D158" s="73" t="s">
        <v>11996</v>
      </c>
      <c r="E158" s="73"/>
      <c r="F158" s="73" t="s">
        <v>12092</v>
      </c>
      <c r="G158" s="74"/>
      <c r="H158" s="73" t="s">
        <v>950</v>
      </c>
      <c r="I158" s="73" t="s">
        <v>951</v>
      </c>
      <c r="J158" s="73" t="s">
        <v>909</v>
      </c>
      <c r="K158" s="73" t="s">
        <v>919</v>
      </c>
      <c r="L158" s="73"/>
      <c r="M158" s="73" t="s">
        <v>10809</v>
      </c>
      <c r="N158" s="75" t="b">
        <v>0</v>
      </c>
      <c r="O158" s="75" t="b">
        <v>0</v>
      </c>
      <c r="P158" s="76">
        <v>46023.523164120401</v>
      </c>
      <c r="Q158" s="73" t="s">
        <v>11990</v>
      </c>
      <c r="R158" s="76">
        <v>46172.467857291696</v>
      </c>
      <c r="S158" s="73" t="s">
        <v>11991</v>
      </c>
      <c r="T158" s="73" t="s">
        <v>5292</v>
      </c>
      <c r="U158" s="73" t="s">
        <v>10809</v>
      </c>
      <c r="V158" s="77" t="s">
        <v>44</v>
      </c>
    </row>
    <row r="159" spans="1:22" hidden="1" x14ac:dyDescent="0.25">
      <c r="A159" s="73" t="s">
        <v>9156</v>
      </c>
      <c r="B159" s="73" t="s">
        <v>105</v>
      </c>
      <c r="C159" s="73" t="s">
        <v>2386</v>
      </c>
      <c r="D159" s="73" t="s">
        <v>11996</v>
      </c>
      <c r="E159" s="73"/>
      <c r="F159" s="73" t="s">
        <v>12093</v>
      </c>
      <c r="G159" s="74"/>
      <c r="H159" s="73" t="s">
        <v>950</v>
      </c>
      <c r="I159" s="73" t="s">
        <v>951</v>
      </c>
      <c r="J159" s="73" t="s">
        <v>909</v>
      </c>
      <c r="K159" s="73" t="s">
        <v>919</v>
      </c>
      <c r="L159" s="73"/>
      <c r="M159" s="73" t="s">
        <v>10809</v>
      </c>
      <c r="N159" s="75" t="b">
        <v>0</v>
      </c>
      <c r="O159" s="75" t="b">
        <v>0</v>
      </c>
      <c r="P159" s="76">
        <v>46023.523171643501</v>
      </c>
      <c r="Q159" s="73" t="s">
        <v>11990</v>
      </c>
      <c r="R159" s="76">
        <v>46172.467859294004</v>
      </c>
      <c r="S159" s="73" t="s">
        <v>11991</v>
      </c>
      <c r="T159" s="73" t="s">
        <v>5292</v>
      </c>
      <c r="U159" s="73" t="s">
        <v>10809</v>
      </c>
      <c r="V159" s="77" t="s">
        <v>44</v>
      </c>
    </row>
    <row r="160" spans="1:22" hidden="1" x14ac:dyDescent="0.25">
      <c r="A160" s="73" t="s">
        <v>9157</v>
      </c>
      <c r="B160" s="73" t="s">
        <v>252</v>
      </c>
      <c r="C160" s="73" t="s">
        <v>2399</v>
      </c>
      <c r="D160" s="73" t="s">
        <v>11996</v>
      </c>
      <c r="E160" s="73"/>
      <c r="F160" s="73" t="s">
        <v>12094</v>
      </c>
      <c r="G160" s="74"/>
      <c r="H160" s="73" t="s">
        <v>950</v>
      </c>
      <c r="I160" s="73" t="s">
        <v>951</v>
      </c>
      <c r="J160" s="73" t="s">
        <v>909</v>
      </c>
      <c r="K160" s="73" t="s">
        <v>919</v>
      </c>
      <c r="L160" s="73"/>
      <c r="M160" s="73" t="s">
        <v>10809</v>
      </c>
      <c r="N160" s="75" t="b">
        <v>0</v>
      </c>
      <c r="O160" s="75" t="b">
        <v>0</v>
      </c>
      <c r="P160" s="76">
        <v>46023.523179050899</v>
      </c>
      <c r="Q160" s="73" t="s">
        <v>11990</v>
      </c>
      <c r="R160" s="76">
        <v>46172.467861458303</v>
      </c>
      <c r="S160" s="73" t="s">
        <v>11991</v>
      </c>
      <c r="T160" s="73" t="s">
        <v>5292</v>
      </c>
      <c r="U160" s="73" t="s">
        <v>10809</v>
      </c>
      <c r="V160" s="77" t="s">
        <v>44</v>
      </c>
    </row>
    <row r="161" spans="1:22" hidden="1" x14ac:dyDescent="0.25">
      <c r="A161" s="73" t="s">
        <v>9158</v>
      </c>
      <c r="B161" s="73" t="s">
        <v>125</v>
      </c>
      <c r="C161" s="73" t="s">
        <v>2403</v>
      </c>
      <c r="D161" s="73" t="s">
        <v>11996</v>
      </c>
      <c r="E161" s="73"/>
      <c r="F161" s="73" t="s">
        <v>12095</v>
      </c>
      <c r="G161" s="74"/>
      <c r="H161" s="73" t="s">
        <v>950</v>
      </c>
      <c r="I161" s="73" t="s">
        <v>951</v>
      </c>
      <c r="J161" s="73" t="s">
        <v>909</v>
      </c>
      <c r="K161" s="73" t="s">
        <v>919</v>
      </c>
      <c r="L161" s="73"/>
      <c r="M161" s="73" t="s">
        <v>10809</v>
      </c>
      <c r="N161" s="75" t="b">
        <v>0</v>
      </c>
      <c r="O161" s="75" t="b">
        <v>0</v>
      </c>
      <c r="P161" s="76">
        <v>46023.523180787</v>
      </c>
      <c r="Q161" s="73" t="s">
        <v>11990</v>
      </c>
      <c r="R161" s="76">
        <v>46172.467863622704</v>
      </c>
      <c r="S161" s="73" t="s">
        <v>11991</v>
      </c>
      <c r="T161" s="73" t="s">
        <v>5292</v>
      </c>
      <c r="U161" s="73" t="s">
        <v>10809</v>
      </c>
      <c r="V161" s="77" t="s">
        <v>44</v>
      </c>
    </row>
    <row r="162" spans="1:22" hidden="1" x14ac:dyDescent="0.25">
      <c r="A162" s="73" t="s">
        <v>9159</v>
      </c>
      <c r="B162" s="73" t="s">
        <v>239</v>
      </c>
      <c r="C162" s="73" t="s">
        <v>2426</v>
      </c>
      <c r="D162" s="73" t="s">
        <v>11996</v>
      </c>
      <c r="E162" s="73"/>
      <c r="F162" s="73" t="s">
        <v>12096</v>
      </c>
      <c r="G162" s="74"/>
      <c r="H162" s="73" t="s">
        <v>950</v>
      </c>
      <c r="I162" s="73" t="s">
        <v>951</v>
      </c>
      <c r="J162" s="73" t="s">
        <v>909</v>
      </c>
      <c r="K162" s="73" t="s">
        <v>919</v>
      </c>
      <c r="L162" s="73"/>
      <c r="M162" s="73" t="s">
        <v>10809</v>
      </c>
      <c r="N162" s="75" t="b">
        <v>0</v>
      </c>
      <c r="O162" s="75" t="b">
        <v>0</v>
      </c>
      <c r="P162" s="76">
        <v>46023.523199803203</v>
      </c>
      <c r="Q162" s="73" t="s">
        <v>11990</v>
      </c>
      <c r="R162" s="76">
        <v>46172.467865775499</v>
      </c>
      <c r="S162" s="73" t="s">
        <v>11991</v>
      </c>
      <c r="T162" s="73" t="s">
        <v>5292</v>
      </c>
      <c r="U162" s="73" t="s">
        <v>10809</v>
      </c>
      <c r="V162" s="77" t="s">
        <v>44</v>
      </c>
    </row>
    <row r="163" spans="1:22" hidden="1" x14ac:dyDescent="0.25">
      <c r="A163" s="73" t="s">
        <v>9160</v>
      </c>
      <c r="B163" s="73" t="s">
        <v>268</v>
      </c>
      <c r="C163" s="73" t="s">
        <v>2518</v>
      </c>
      <c r="D163" s="73" t="s">
        <v>11996</v>
      </c>
      <c r="E163" s="73"/>
      <c r="F163" s="73" t="s">
        <v>12097</v>
      </c>
      <c r="G163" s="74"/>
      <c r="H163" s="73" t="s">
        <v>950</v>
      </c>
      <c r="I163" s="73" t="s">
        <v>951</v>
      </c>
      <c r="J163" s="73" t="s">
        <v>909</v>
      </c>
      <c r="K163" s="73" t="s">
        <v>919</v>
      </c>
      <c r="L163" s="73" t="s">
        <v>2518</v>
      </c>
      <c r="M163" s="73" t="s">
        <v>10809</v>
      </c>
      <c r="N163" s="75" t="b">
        <v>0</v>
      </c>
      <c r="O163" s="75" t="b">
        <v>0</v>
      </c>
      <c r="P163" s="76">
        <v>46023.523245717603</v>
      </c>
      <c r="Q163" s="73" t="s">
        <v>11990</v>
      </c>
      <c r="R163" s="76">
        <v>46172.467867905099</v>
      </c>
      <c r="S163" s="73" t="s">
        <v>11991</v>
      </c>
      <c r="T163" s="73" t="s">
        <v>5292</v>
      </c>
      <c r="U163" s="73" t="s">
        <v>10809</v>
      </c>
      <c r="V163" s="77" t="s">
        <v>44</v>
      </c>
    </row>
    <row r="164" spans="1:22" hidden="1" x14ac:dyDescent="0.25">
      <c r="A164" s="73" t="s">
        <v>9161</v>
      </c>
      <c r="B164" s="73" t="s">
        <v>124</v>
      </c>
      <c r="C164" s="73" t="s">
        <v>2538</v>
      </c>
      <c r="D164" s="73" t="s">
        <v>11996</v>
      </c>
      <c r="E164" s="73"/>
      <c r="F164" s="73"/>
      <c r="G164" s="74"/>
      <c r="H164" s="73" t="s">
        <v>950</v>
      </c>
      <c r="I164" s="73" t="s">
        <v>951</v>
      </c>
      <c r="J164" s="73" t="s">
        <v>909</v>
      </c>
      <c r="K164" s="73" t="s">
        <v>919</v>
      </c>
      <c r="L164" s="73" t="s">
        <v>2538</v>
      </c>
      <c r="M164" s="73" t="s">
        <v>10809</v>
      </c>
      <c r="N164" s="75" t="b">
        <v>0</v>
      </c>
      <c r="O164" s="75" t="b">
        <v>0</v>
      </c>
      <c r="P164" s="76">
        <v>46023.523268900499</v>
      </c>
      <c r="Q164" s="73" t="s">
        <v>11990</v>
      </c>
      <c r="R164" s="76">
        <v>46172.467869988403</v>
      </c>
      <c r="S164" s="73" t="s">
        <v>11991</v>
      </c>
      <c r="T164" s="73" t="s">
        <v>5292</v>
      </c>
      <c r="U164" s="73" t="s">
        <v>10809</v>
      </c>
      <c r="V164" s="77" t="s">
        <v>44</v>
      </c>
    </row>
    <row r="165" spans="1:22" hidden="1" x14ac:dyDescent="0.25">
      <c r="A165" s="73" t="s">
        <v>9162</v>
      </c>
      <c r="B165" s="73" t="s">
        <v>265</v>
      </c>
      <c r="C165" s="73" t="s">
        <v>2549</v>
      </c>
      <c r="D165" s="73" t="s">
        <v>11996</v>
      </c>
      <c r="E165" s="73"/>
      <c r="F165" s="73"/>
      <c r="G165" s="74"/>
      <c r="H165" s="73" t="s">
        <v>950</v>
      </c>
      <c r="I165" s="73" t="s">
        <v>951</v>
      </c>
      <c r="J165" s="73" t="s">
        <v>909</v>
      </c>
      <c r="K165" s="73" t="s">
        <v>919</v>
      </c>
      <c r="L165" s="73" t="s">
        <v>2549</v>
      </c>
      <c r="M165" s="73" t="s">
        <v>10809</v>
      </c>
      <c r="N165" s="75" t="b">
        <v>0</v>
      </c>
      <c r="O165" s="75" t="b">
        <v>0</v>
      </c>
      <c r="P165" s="76">
        <v>46023.523276006898</v>
      </c>
      <c r="Q165" s="73" t="s">
        <v>11990</v>
      </c>
      <c r="R165" s="76">
        <v>46172.467872025503</v>
      </c>
      <c r="S165" s="73" t="s">
        <v>11991</v>
      </c>
      <c r="T165" s="73" t="s">
        <v>5292</v>
      </c>
      <c r="U165" s="73" t="s">
        <v>10809</v>
      </c>
      <c r="V165" s="77" t="s">
        <v>44</v>
      </c>
    </row>
    <row r="166" spans="1:22" hidden="1" x14ac:dyDescent="0.25">
      <c r="A166" s="73" t="s">
        <v>9163</v>
      </c>
      <c r="B166" s="73" t="s">
        <v>260</v>
      </c>
      <c r="C166" s="73" t="s">
        <v>2557</v>
      </c>
      <c r="D166" s="73" t="s">
        <v>11996</v>
      </c>
      <c r="E166" s="73"/>
      <c r="F166" s="73" t="s">
        <v>12098</v>
      </c>
      <c r="G166" s="74"/>
      <c r="H166" s="73" t="s">
        <v>950</v>
      </c>
      <c r="I166" s="73" t="s">
        <v>951</v>
      </c>
      <c r="J166" s="73" t="s">
        <v>909</v>
      </c>
      <c r="K166" s="73" t="s">
        <v>919</v>
      </c>
      <c r="L166" s="73"/>
      <c r="M166" s="73" t="s">
        <v>10809</v>
      </c>
      <c r="N166" s="75" t="b">
        <v>0</v>
      </c>
      <c r="O166" s="75" t="b">
        <v>0</v>
      </c>
      <c r="P166" s="76">
        <v>46023.523281678201</v>
      </c>
      <c r="Q166" s="73" t="s">
        <v>11990</v>
      </c>
      <c r="R166" s="76">
        <v>46172.467874270798</v>
      </c>
      <c r="S166" s="73" t="s">
        <v>11991</v>
      </c>
      <c r="T166" s="73" t="s">
        <v>5292</v>
      </c>
      <c r="U166" s="73" t="s">
        <v>10809</v>
      </c>
      <c r="V166" s="77" t="s">
        <v>44</v>
      </c>
    </row>
    <row r="167" spans="1:22" hidden="1" x14ac:dyDescent="0.25">
      <c r="A167" s="73" t="s">
        <v>9164</v>
      </c>
      <c r="B167" s="73" t="s">
        <v>259</v>
      </c>
      <c r="C167" s="73" t="s">
        <v>2569</v>
      </c>
      <c r="D167" s="73" t="s">
        <v>11996</v>
      </c>
      <c r="E167" s="73"/>
      <c r="F167" s="73" t="s">
        <v>284</v>
      </c>
      <c r="G167" s="74"/>
      <c r="H167" s="73" t="s">
        <v>950</v>
      </c>
      <c r="I167" s="73" t="s">
        <v>951</v>
      </c>
      <c r="J167" s="73" t="s">
        <v>909</v>
      </c>
      <c r="K167" s="73" t="s">
        <v>919</v>
      </c>
      <c r="L167" s="73"/>
      <c r="M167" s="73" t="s">
        <v>10809</v>
      </c>
      <c r="N167" s="75" t="b">
        <v>0</v>
      </c>
      <c r="O167" s="75" t="b">
        <v>0</v>
      </c>
      <c r="P167" s="76">
        <v>46023.523291585603</v>
      </c>
      <c r="Q167" s="73" t="s">
        <v>11990</v>
      </c>
      <c r="R167" s="76">
        <v>46172.467876354203</v>
      </c>
      <c r="S167" s="73" t="s">
        <v>11991</v>
      </c>
      <c r="T167" s="73" t="s">
        <v>5292</v>
      </c>
      <c r="U167" s="73" t="s">
        <v>10809</v>
      </c>
      <c r="V167" s="77" t="s">
        <v>44</v>
      </c>
    </row>
    <row r="168" spans="1:22" hidden="1" x14ac:dyDescent="0.25">
      <c r="A168" s="73" t="s">
        <v>9165</v>
      </c>
      <c r="B168" s="73" t="s">
        <v>255</v>
      </c>
      <c r="C168" s="73" t="s">
        <v>2573</v>
      </c>
      <c r="D168" s="73" t="s">
        <v>11996</v>
      </c>
      <c r="E168" s="73"/>
      <c r="F168" s="73" t="s">
        <v>12099</v>
      </c>
      <c r="G168" s="74"/>
      <c r="H168" s="73" t="s">
        <v>950</v>
      </c>
      <c r="I168" s="73" t="s">
        <v>951</v>
      </c>
      <c r="J168" s="73" t="s">
        <v>909</v>
      </c>
      <c r="K168" s="73" t="s">
        <v>919</v>
      </c>
      <c r="L168" s="73"/>
      <c r="M168" s="73" t="s">
        <v>10809</v>
      </c>
      <c r="N168" s="75" t="b">
        <v>0</v>
      </c>
      <c r="O168" s="75" t="b">
        <v>0</v>
      </c>
      <c r="P168" s="76">
        <v>46023.523293368104</v>
      </c>
      <c r="Q168" s="73" t="s">
        <v>11990</v>
      </c>
      <c r="R168" s="76">
        <v>46172.467878506897</v>
      </c>
      <c r="S168" s="73" t="s">
        <v>11991</v>
      </c>
      <c r="T168" s="73" t="s">
        <v>5292</v>
      </c>
      <c r="U168" s="73" t="s">
        <v>10809</v>
      </c>
      <c r="V168" s="77" t="s">
        <v>44</v>
      </c>
    </row>
    <row r="169" spans="1:22" hidden="1" x14ac:dyDescent="0.25">
      <c r="A169" s="73" t="s">
        <v>9166</v>
      </c>
      <c r="B169" s="73" t="s">
        <v>182</v>
      </c>
      <c r="C169" s="73" t="s">
        <v>2079</v>
      </c>
      <c r="D169" s="73" t="s">
        <v>11996</v>
      </c>
      <c r="E169" s="73"/>
      <c r="F169" s="73" t="s">
        <v>12100</v>
      </c>
      <c r="G169" s="74"/>
      <c r="H169" s="73" t="s">
        <v>914</v>
      </c>
      <c r="I169" s="73" t="s">
        <v>915</v>
      </c>
      <c r="J169" s="73" t="s">
        <v>909</v>
      </c>
      <c r="K169" s="73" t="s">
        <v>916</v>
      </c>
      <c r="L169" s="73"/>
      <c r="M169" s="73" t="s">
        <v>10809</v>
      </c>
      <c r="N169" s="75" t="b">
        <v>0</v>
      </c>
      <c r="O169" s="75" t="b">
        <v>0</v>
      </c>
      <c r="P169" s="76">
        <v>46023.5230087616</v>
      </c>
      <c r="Q169" s="73" t="s">
        <v>11990</v>
      </c>
      <c r="R169" s="76">
        <v>46172.467880636599</v>
      </c>
      <c r="S169" s="73" t="s">
        <v>11991</v>
      </c>
      <c r="T169" s="73" t="s">
        <v>5292</v>
      </c>
      <c r="U169" s="73" t="s">
        <v>10809</v>
      </c>
      <c r="V169" s="77" t="s">
        <v>44</v>
      </c>
    </row>
    <row r="170" spans="1:22" hidden="1" x14ac:dyDescent="0.25">
      <c r="A170" s="73" t="s">
        <v>9167</v>
      </c>
      <c r="B170" s="73" t="s">
        <v>871</v>
      </c>
      <c r="C170" s="73" t="s">
        <v>2315</v>
      </c>
      <c r="D170" s="73" t="s">
        <v>11996</v>
      </c>
      <c r="E170" s="73"/>
      <c r="F170" s="73" t="s">
        <v>12101</v>
      </c>
      <c r="G170" s="74"/>
      <c r="H170" s="73" t="s">
        <v>914</v>
      </c>
      <c r="I170" s="73" t="s">
        <v>915</v>
      </c>
      <c r="J170" s="73" t="s">
        <v>909</v>
      </c>
      <c r="K170" s="73" t="s">
        <v>916</v>
      </c>
      <c r="L170" s="73"/>
      <c r="M170" s="73" t="s">
        <v>10809</v>
      </c>
      <c r="N170" s="75" t="b">
        <v>0</v>
      </c>
      <c r="O170" s="75" t="b">
        <v>0</v>
      </c>
      <c r="P170" s="76">
        <v>46023.523137268501</v>
      </c>
      <c r="Q170" s="73" t="s">
        <v>11990</v>
      </c>
      <c r="R170" s="76">
        <v>46172.467882870398</v>
      </c>
      <c r="S170" s="73" t="s">
        <v>11991</v>
      </c>
      <c r="T170" s="73" t="s">
        <v>5292</v>
      </c>
      <c r="U170" s="73" t="s">
        <v>10809</v>
      </c>
      <c r="V170" s="77" t="s">
        <v>44</v>
      </c>
    </row>
    <row r="171" spans="1:22" hidden="1" x14ac:dyDescent="0.25">
      <c r="A171" s="73" t="s">
        <v>9168</v>
      </c>
      <c r="B171" s="73" t="s">
        <v>142</v>
      </c>
      <c r="C171" s="73" t="s">
        <v>2390</v>
      </c>
      <c r="D171" s="73" t="s">
        <v>11996</v>
      </c>
      <c r="E171" s="73"/>
      <c r="F171" s="73" t="s">
        <v>12102</v>
      </c>
      <c r="G171" s="74"/>
      <c r="H171" s="73" t="s">
        <v>914</v>
      </c>
      <c r="I171" s="73" t="s">
        <v>915</v>
      </c>
      <c r="J171" s="73" t="s">
        <v>909</v>
      </c>
      <c r="K171" s="73" t="s">
        <v>916</v>
      </c>
      <c r="L171" s="73"/>
      <c r="M171" s="73" t="s">
        <v>10809</v>
      </c>
      <c r="N171" s="75" t="b">
        <v>0</v>
      </c>
      <c r="O171" s="75" t="b">
        <v>0</v>
      </c>
      <c r="P171" s="76">
        <v>46023.5231760069</v>
      </c>
      <c r="Q171" s="73" t="s">
        <v>11990</v>
      </c>
      <c r="R171" s="76">
        <v>46172.4678849884</v>
      </c>
      <c r="S171" s="73" t="s">
        <v>11991</v>
      </c>
      <c r="T171" s="73" t="s">
        <v>5292</v>
      </c>
      <c r="U171" s="73" t="s">
        <v>10809</v>
      </c>
      <c r="V171" s="77" t="s">
        <v>44</v>
      </c>
    </row>
    <row r="172" spans="1:22" hidden="1" x14ac:dyDescent="0.25">
      <c r="A172" s="73" t="s">
        <v>9169</v>
      </c>
      <c r="B172" s="73" t="s">
        <v>56</v>
      </c>
      <c r="C172" s="73" t="s">
        <v>2405</v>
      </c>
      <c r="D172" s="73" t="s">
        <v>11996</v>
      </c>
      <c r="E172" s="73"/>
      <c r="F172" s="73" t="s">
        <v>12103</v>
      </c>
      <c r="G172" s="74"/>
      <c r="H172" s="73" t="s">
        <v>914</v>
      </c>
      <c r="I172" s="73" t="s">
        <v>915</v>
      </c>
      <c r="J172" s="73" t="s">
        <v>909</v>
      </c>
      <c r="K172" s="73" t="s">
        <v>916</v>
      </c>
      <c r="L172" s="73"/>
      <c r="M172" s="73" t="s">
        <v>10809</v>
      </c>
      <c r="N172" s="75" t="b">
        <v>0</v>
      </c>
      <c r="O172" s="75" t="b">
        <v>0</v>
      </c>
      <c r="P172" s="76">
        <v>46023.523181979202</v>
      </c>
      <c r="Q172" s="73" t="s">
        <v>11990</v>
      </c>
      <c r="R172" s="76">
        <v>46172.467887071798</v>
      </c>
      <c r="S172" s="73" t="s">
        <v>11991</v>
      </c>
      <c r="T172" s="73" t="s">
        <v>5292</v>
      </c>
      <c r="U172" s="73" t="s">
        <v>10809</v>
      </c>
      <c r="V172" s="77" t="s">
        <v>44</v>
      </c>
    </row>
    <row r="173" spans="1:22" hidden="1" x14ac:dyDescent="0.25">
      <c r="A173" s="73" t="s">
        <v>9170</v>
      </c>
      <c r="B173" s="73" t="s">
        <v>141</v>
      </c>
      <c r="C173" s="73" t="s">
        <v>2466</v>
      </c>
      <c r="D173" s="73" t="s">
        <v>11996</v>
      </c>
      <c r="E173" s="73"/>
      <c r="F173" s="73" t="s">
        <v>11997</v>
      </c>
      <c r="G173" s="74"/>
      <c r="H173" s="73" t="s">
        <v>914</v>
      </c>
      <c r="I173" s="73" t="s">
        <v>915</v>
      </c>
      <c r="J173" s="73" t="s">
        <v>909</v>
      </c>
      <c r="K173" s="73" t="s">
        <v>916</v>
      </c>
      <c r="L173" s="73"/>
      <c r="M173" s="73" t="s">
        <v>10809</v>
      </c>
      <c r="N173" s="75" t="b">
        <v>0</v>
      </c>
      <c r="O173" s="75" t="b">
        <v>0</v>
      </c>
      <c r="P173" s="76">
        <v>46023.523213506902</v>
      </c>
      <c r="Q173" s="73" t="s">
        <v>11990</v>
      </c>
      <c r="R173" s="76">
        <v>46172.467889236097</v>
      </c>
      <c r="S173" s="73" t="s">
        <v>11991</v>
      </c>
      <c r="T173" s="73" t="s">
        <v>5292</v>
      </c>
      <c r="U173" s="73" t="s">
        <v>10809</v>
      </c>
      <c r="V173" s="77" t="s">
        <v>44</v>
      </c>
    </row>
    <row r="174" spans="1:22" hidden="1" x14ac:dyDescent="0.25">
      <c r="A174" s="73" t="s">
        <v>9171</v>
      </c>
      <c r="B174" s="73" t="s">
        <v>162</v>
      </c>
      <c r="C174" s="73" t="s">
        <v>2545</v>
      </c>
      <c r="D174" s="73" t="s">
        <v>11996</v>
      </c>
      <c r="E174" s="73"/>
      <c r="F174" s="73" t="s">
        <v>284</v>
      </c>
      <c r="G174" s="74"/>
      <c r="H174" s="73" t="s">
        <v>914</v>
      </c>
      <c r="I174" s="73" t="s">
        <v>915</v>
      </c>
      <c r="J174" s="73" t="s">
        <v>909</v>
      </c>
      <c r="K174" s="73" t="s">
        <v>916</v>
      </c>
      <c r="L174" s="73"/>
      <c r="M174" s="73" t="s">
        <v>10809</v>
      </c>
      <c r="N174" s="75" t="b">
        <v>0</v>
      </c>
      <c r="O174" s="75" t="b">
        <v>0</v>
      </c>
      <c r="P174" s="76">
        <v>46023.523274340303</v>
      </c>
      <c r="Q174" s="73" t="s">
        <v>11990</v>
      </c>
      <c r="R174" s="76">
        <v>46172.467891400498</v>
      </c>
      <c r="S174" s="73" t="s">
        <v>11991</v>
      </c>
      <c r="T174" s="73" t="s">
        <v>5292</v>
      </c>
      <c r="U174" s="73" t="s">
        <v>10809</v>
      </c>
      <c r="V174" s="77" t="s">
        <v>44</v>
      </c>
    </row>
    <row r="175" spans="1:22" hidden="1" x14ac:dyDescent="0.25">
      <c r="A175" s="73" t="s">
        <v>9172</v>
      </c>
      <c r="B175" s="73" t="s">
        <v>143</v>
      </c>
      <c r="C175" s="73" t="s">
        <v>2555</v>
      </c>
      <c r="D175" s="73" t="s">
        <v>11996</v>
      </c>
      <c r="E175" s="73"/>
      <c r="F175" s="73" t="s">
        <v>284</v>
      </c>
      <c r="G175" s="74"/>
      <c r="H175" s="73" t="s">
        <v>914</v>
      </c>
      <c r="I175" s="73" t="s">
        <v>915</v>
      </c>
      <c r="J175" s="73" t="s">
        <v>909</v>
      </c>
      <c r="K175" s="73" t="s">
        <v>916</v>
      </c>
      <c r="L175" s="73"/>
      <c r="M175" s="73" t="s">
        <v>10809</v>
      </c>
      <c r="N175" s="75" t="b">
        <v>0</v>
      </c>
      <c r="O175" s="75" t="b">
        <v>0</v>
      </c>
      <c r="P175" s="76">
        <v>46023.523280937501</v>
      </c>
      <c r="Q175" s="73" t="s">
        <v>11990</v>
      </c>
      <c r="R175" s="76">
        <v>46172.467893483801</v>
      </c>
      <c r="S175" s="73" t="s">
        <v>11991</v>
      </c>
      <c r="T175" s="73" t="s">
        <v>5292</v>
      </c>
      <c r="U175" s="73" t="s">
        <v>10809</v>
      </c>
      <c r="V175" s="77" t="s">
        <v>44</v>
      </c>
    </row>
    <row r="176" spans="1:22" hidden="1" x14ac:dyDescent="0.25">
      <c r="A176" s="73" t="s">
        <v>9173</v>
      </c>
      <c r="B176" s="73" t="s">
        <v>254</v>
      </c>
      <c r="C176" s="73" t="s">
        <v>2571</v>
      </c>
      <c r="D176" s="73" t="s">
        <v>11996</v>
      </c>
      <c r="E176" s="73"/>
      <c r="F176" s="73" t="s">
        <v>12104</v>
      </c>
      <c r="G176" s="74"/>
      <c r="H176" s="73" t="s">
        <v>914</v>
      </c>
      <c r="I176" s="73" t="s">
        <v>915</v>
      </c>
      <c r="J176" s="73" t="s">
        <v>909</v>
      </c>
      <c r="K176" s="73" t="s">
        <v>916</v>
      </c>
      <c r="L176" s="73"/>
      <c r="M176" s="73" t="s">
        <v>10809</v>
      </c>
      <c r="N176" s="75" t="b">
        <v>0</v>
      </c>
      <c r="O176" s="75" t="b">
        <v>0</v>
      </c>
      <c r="P176" s="76">
        <v>46023.523292557897</v>
      </c>
      <c r="Q176" s="73" t="s">
        <v>11990</v>
      </c>
      <c r="R176" s="76">
        <v>46172.4678957176</v>
      </c>
      <c r="S176" s="73" t="s">
        <v>11991</v>
      </c>
      <c r="T176" s="73" t="s">
        <v>5292</v>
      </c>
      <c r="U176" s="73" t="s">
        <v>10809</v>
      </c>
      <c r="V176" s="77" t="s">
        <v>44</v>
      </c>
    </row>
    <row r="177" spans="1:22" hidden="1" x14ac:dyDescent="0.25">
      <c r="A177" s="73" t="s">
        <v>9174</v>
      </c>
      <c r="B177" s="73" t="s">
        <v>74</v>
      </c>
      <c r="C177" s="73" t="s">
        <v>2099</v>
      </c>
      <c r="D177" s="73" t="s">
        <v>11996</v>
      </c>
      <c r="E177" s="73"/>
      <c r="F177" s="73" t="s">
        <v>12105</v>
      </c>
      <c r="G177" s="74"/>
      <c r="H177" s="73" t="s">
        <v>950</v>
      </c>
      <c r="I177" s="73" t="s">
        <v>951</v>
      </c>
      <c r="J177" s="73" t="s">
        <v>909</v>
      </c>
      <c r="K177" s="73" t="s">
        <v>924</v>
      </c>
      <c r="L177" s="73"/>
      <c r="M177" s="73" t="s">
        <v>10809</v>
      </c>
      <c r="N177" s="75" t="b">
        <v>0</v>
      </c>
      <c r="O177" s="75" t="b">
        <v>0</v>
      </c>
      <c r="P177" s="76">
        <v>46023.523016168998</v>
      </c>
      <c r="Q177" s="73" t="s">
        <v>11990</v>
      </c>
      <c r="R177" s="76">
        <v>46172.467897835602</v>
      </c>
      <c r="S177" s="73" t="s">
        <v>11991</v>
      </c>
      <c r="T177" s="73" t="s">
        <v>5292</v>
      </c>
      <c r="U177" s="73" t="s">
        <v>10809</v>
      </c>
      <c r="V177" s="77" t="s">
        <v>44</v>
      </c>
    </row>
    <row r="178" spans="1:22" hidden="1" x14ac:dyDescent="0.25">
      <c r="A178" s="73" t="s">
        <v>9175</v>
      </c>
      <c r="B178" s="73" t="s">
        <v>249</v>
      </c>
      <c r="C178" s="73" t="s">
        <v>2124</v>
      </c>
      <c r="D178" s="73" t="s">
        <v>11996</v>
      </c>
      <c r="E178" s="73"/>
      <c r="F178" s="73" t="s">
        <v>12106</v>
      </c>
      <c r="G178" s="74"/>
      <c r="H178" s="73" t="s">
        <v>950</v>
      </c>
      <c r="I178" s="73" t="s">
        <v>951</v>
      </c>
      <c r="J178" s="73" t="s">
        <v>909</v>
      </c>
      <c r="K178" s="73" t="s">
        <v>924</v>
      </c>
      <c r="L178" s="73"/>
      <c r="M178" s="73" t="s">
        <v>10809</v>
      </c>
      <c r="N178" s="75" t="b">
        <v>0</v>
      </c>
      <c r="O178" s="75" t="b">
        <v>0</v>
      </c>
      <c r="P178" s="76">
        <v>46023.523028622702</v>
      </c>
      <c r="Q178" s="73" t="s">
        <v>11990</v>
      </c>
      <c r="R178" s="76">
        <v>46172.4678998495</v>
      </c>
      <c r="S178" s="73" t="s">
        <v>11991</v>
      </c>
      <c r="T178" s="73" t="s">
        <v>5292</v>
      </c>
      <c r="U178" s="73" t="s">
        <v>10809</v>
      </c>
      <c r="V178" s="77" t="s">
        <v>44</v>
      </c>
    </row>
    <row r="179" spans="1:22" hidden="1" x14ac:dyDescent="0.25">
      <c r="A179" s="73" t="s">
        <v>9176</v>
      </c>
      <c r="B179" s="73" t="s">
        <v>157</v>
      </c>
      <c r="C179" s="73" t="s">
        <v>2177</v>
      </c>
      <c r="D179" s="73" t="s">
        <v>11996</v>
      </c>
      <c r="E179" s="73"/>
      <c r="F179" s="73" t="s">
        <v>12107</v>
      </c>
      <c r="G179" s="74"/>
      <c r="H179" s="73" t="s">
        <v>950</v>
      </c>
      <c r="I179" s="73" t="s">
        <v>951</v>
      </c>
      <c r="J179" s="73" t="s">
        <v>909</v>
      </c>
      <c r="K179" s="73" t="s">
        <v>924</v>
      </c>
      <c r="L179" s="73"/>
      <c r="M179" s="73" t="s">
        <v>10809</v>
      </c>
      <c r="N179" s="75" t="b">
        <v>0</v>
      </c>
      <c r="O179" s="75" t="b">
        <v>0</v>
      </c>
      <c r="P179" s="76">
        <v>46023.523055208301</v>
      </c>
      <c r="Q179" s="73" t="s">
        <v>11990</v>
      </c>
      <c r="R179" s="76">
        <v>46172.467901851902</v>
      </c>
      <c r="S179" s="73" t="s">
        <v>11991</v>
      </c>
      <c r="T179" s="73" t="s">
        <v>5292</v>
      </c>
      <c r="U179" s="73" t="s">
        <v>10809</v>
      </c>
      <c r="V179" s="77" t="s">
        <v>44</v>
      </c>
    </row>
    <row r="180" spans="1:22" hidden="1" x14ac:dyDescent="0.25">
      <c r="A180" s="73" t="s">
        <v>9177</v>
      </c>
      <c r="B180" s="73" t="s">
        <v>87</v>
      </c>
      <c r="C180" s="73" t="s">
        <v>2256</v>
      </c>
      <c r="D180" s="73" t="s">
        <v>11996</v>
      </c>
      <c r="E180" s="73"/>
      <c r="F180" s="73" t="s">
        <v>12108</v>
      </c>
      <c r="G180" s="74"/>
      <c r="H180" s="73" t="s">
        <v>950</v>
      </c>
      <c r="I180" s="73" t="s">
        <v>951</v>
      </c>
      <c r="J180" s="73" t="s">
        <v>909</v>
      </c>
      <c r="K180" s="73" t="s">
        <v>924</v>
      </c>
      <c r="L180" s="73"/>
      <c r="M180" s="73" t="s">
        <v>10809</v>
      </c>
      <c r="N180" s="75" t="b">
        <v>0</v>
      </c>
      <c r="O180" s="75" t="b">
        <v>0</v>
      </c>
      <c r="P180" s="76">
        <v>46023.523094907403</v>
      </c>
      <c r="Q180" s="73" t="s">
        <v>11990</v>
      </c>
      <c r="R180" s="76">
        <v>46172.467904016201</v>
      </c>
      <c r="S180" s="73" t="s">
        <v>11991</v>
      </c>
      <c r="T180" s="73" t="s">
        <v>5292</v>
      </c>
      <c r="U180" s="73" t="s">
        <v>10809</v>
      </c>
      <c r="V180" s="77" t="s">
        <v>44</v>
      </c>
    </row>
    <row r="181" spans="1:22" hidden="1" x14ac:dyDescent="0.25">
      <c r="A181" s="73" t="s">
        <v>9178</v>
      </c>
      <c r="B181" s="73" t="s">
        <v>881</v>
      </c>
      <c r="C181" s="73" t="s">
        <v>2309</v>
      </c>
      <c r="D181" s="73" t="s">
        <v>11996</v>
      </c>
      <c r="E181" s="73"/>
      <c r="F181" s="73" t="s">
        <v>12109</v>
      </c>
      <c r="G181" s="74"/>
      <c r="H181" s="73" t="s">
        <v>950</v>
      </c>
      <c r="I181" s="73" t="s">
        <v>951</v>
      </c>
      <c r="J181" s="73" t="s">
        <v>909</v>
      </c>
      <c r="K181" s="73" t="s">
        <v>924</v>
      </c>
      <c r="L181" s="73"/>
      <c r="M181" s="73" t="s">
        <v>10809</v>
      </c>
      <c r="N181" s="75" t="b">
        <v>0</v>
      </c>
      <c r="O181" s="75" t="b">
        <v>0</v>
      </c>
      <c r="P181" s="76">
        <v>46023.5231347222</v>
      </c>
      <c r="Q181" s="73" t="s">
        <v>11990</v>
      </c>
      <c r="R181" s="76">
        <v>46172.467906215301</v>
      </c>
      <c r="S181" s="73" t="s">
        <v>11991</v>
      </c>
      <c r="T181" s="73" t="s">
        <v>5292</v>
      </c>
      <c r="U181" s="73" t="s">
        <v>10809</v>
      </c>
      <c r="V181" s="77" t="s">
        <v>44</v>
      </c>
    </row>
    <row r="182" spans="1:22" hidden="1" x14ac:dyDescent="0.25">
      <c r="A182" s="73" t="s">
        <v>9179</v>
      </c>
      <c r="B182" s="73" t="s">
        <v>2319</v>
      </c>
      <c r="C182" s="73" t="s">
        <v>2320</v>
      </c>
      <c r="D182" s="73" t="s">
        <v>11996</v>
      </c>
      <c r="E182" s="73"/>
      <c r="F182" s="73" t="s">
        <v>12110</v>
      </c>
      <c r="G182" s="74"/>
      <c r="H182" s="73" t="s">
        <v>950</v>
      </c>
      <c r="I182" s="73" t="s">
        <v>951</v>
      </c>
      <c r="J182" s="73" t="s">
        <v>909</v>
      </c>
      <c r="K182" s="73" t="s">
        <v>924</v>
      </c>
      <c r="L182" s="73"/>
      <c r="M182" s="73" t="s">
        <v>10809</v>
      </c>
      <c r="N182" s="75" t="b">
        <v>0</v>
      </c>
      <c r="O182" s="75" t="b">
        <v>0</v>
      </c>
      <c r="P182" s="76">
        <v>46023.523144213003</v>
      </c>
      <c r="Q182" s="73" t="s">
        <v>11990</v>
      </c>
      <c r="R182" s="76">
        <v>46172.467908333303</v>
      </c>
      <c r="S182" s="73" t="s">
        <v>11991</v>
      </c>
      <c r="T182" s="73" t="s">
        <v>5292</v>
      </c>
      <c r="U182" s="73" t="s">
        <v>10809</v>
      </c>
      <c r="V182" s="77" t="s">
        <v>44</v>
      </c>
    </row>
    <row r="183" spans="1:22" hidden="1" x14ac:dyDescent="0.25">
      <c r="A183" s="73" t="s">
        <v>9180</v>
      </c>
      <c r="B183" s="73" t="s">
        <v>46</v>
      </c>
      <c r="C183" s="73" t="s">
        <v>2324</v>
      </c>
      <c r="D183" s="73" t="s">
        <v>11996</v>
      </c>
      <c r="E183" s="73"/>
      <c r="F183" s="73" t="s">
        <v>12111</v>
      </c>
      <c r="G183" s="74"/>
      <c r="H183" s="73" t="s">
        <v>950</v>
      </c>
      <c r="I183" s="73" t="s">
        <v>951</v>
      </c>
      <c r="J183" s="73" t="s">
        <v>909</v>
      </c>
      <c r="K183" s="73" t="s">
        <v>924</v>
      </c>
      <c r="L183" s="73"/>
      <c r="M183" s="73" t="s">
        <v>10809</v>
      </c>
      <c r="N183" s="75" t="b">
        <v>0</v>
      </c>
      <c r="O183" s="75" t="b">
        <v>0</v>
      </c>
      <c r="P183" s="76">
        <v>46023.523145983803</v>
      </c>
      <c r="Q183" s="73" t="s">
        <v>11990</v>
      </c>
      <c r="R183" s="76">
        <v>46172.467910567102</v>
      </c>
      <c r="S183" s="73" t="s">
        <v>11991</v>
      </c>
      <c r="T183" s="73" t="s">
        <v>5292</v>
      </c>
      <c r="U183" s="73" t="s">
        <v>10809</v>
      </c>
      <c r="V183" s="77" t="s">
        <v>44</v>
      </c>
    </row>
    <row r="184" spans="1:22" hidden="1" x14ac:dyDescent="0.25">
      <c r="A184" s="73" t="s">
        <v>9181</v>
      </c>
      <c r="B184" s="73" t="s">
        <v>234</v>
      </c>
      <c r="C184" s="73" t="s">
        <v>2376</v>
      </c>
      <c r="D184" s="73" t="s">
        <v>11996</v>
      </c>
      <c r="E184" s="73"/>
      <c r="F184" s="73" t="s">
        <v>12112</v>
      </c>
      <c r="G184" s="74"/>
      <c r="H184" s="73" t="s">
        <v>950</v>
      </c>
      <c r="I184" s="73" t="s">
        <v>951</v>
      </c>
      <c r="J184" s="73" t="s">
        <v>909</v>
      </c>
      <c r="K184" s="73" t="s">
        <v>924</v>
      </c>
      <c r="L184" s="73"/>
      <c r="M184" s="73" t="s">
        <v>10809</v>
      </c>
      <c r="N184" s="75" t="b">
        <v>0</v>
      </c>
      <c r="O184" s="75" t="b">
        <v>0</v>
      </c>
      <c r="P184" s="76">
        <v>46023.523165659702</v>
      </c>
      <c r="Q184" s="73" t="s">
        <v>11990</v>
      </c>
      <c r="R184" s="76">
        <v>46172.467912731503</v>
      </c>
      <c r="S184" s="73" t="s">
        <v>11991</v>
      </c>
      <c r="T184" s="73" t="s">
        <v>5292</v>
      </c>
      <c r="U184" s="73" t="s">
        <v>10809</v>
      </c>
      <c r="V184" s="77" t="s">
        <v>44</v>
      </c>
    </row>
    <row r="185" spans="1:22" hidden="1" x14ac:dyDescent="0.25">
      <c r="A185" s="73" t="s">
        <v>9182</v>
      </c>
      <c r="B185" s="73" t="s">
        <v>154</v>
      </c>
      <c r="C185" s="73" t="s">
        <v>2388</v>
      </c>
      <c r="D185" s="73" t="s">
        <v>11996</v>
      </c>
      <c r="E185" s="73"/>
      <c r="F185" s="73" t="s">
        <v>12113</v>
      </c>
      <c r="G185" s="74"/>
      <c r="H185" s="73" t="s">
        <v>950</v>
      </c>
      <c r="I185" s="73" t="s">
        <v>951</v>
      </c>
      <c r="J185" s="73" t="s">
        <v>909</v>
      </c>
      <c r="K185" s="73" t="s">
        <v>924</v>
      </c>
      <c r="L185" s="73"/>
      <c r="M185" s="73" t="s">
        <v>10809</v>
      </c>
      <c r="N185" s="75" t="b">
        <v>0</v>
      </c>
      <c r="O185" s="75" t="b">
        <v>0</v>
      </c>
      <c r="P185" s="76">
        <v>46023.5231726852</v>
      </c>
      <c r="Q185" s="73" t="s">
        <v>11990</v>
      </c>
      <c r="R185" s="76">
        <v>46172.467914814799</v>
      </c>
      <c r="S185" s="73" t="s">
        <v>11991</v>
      </c>
      <c r="T185" s="73" t="s">
        <v>5292</v>
      </c>
      <c r="U185" s="73" t="s">
        <v>10809</v>
      </c>
      <c r="V185" s="77" t="s">
        <v>44</v>
      </c>
    </row>
    <row r="186" spans="1:22" hidden="1" x14ac:dyDescent="0.25">
      <c r="A186" s="73" t="s">
        <v>9183</v>
      </c>
      <c r="B186" s="73" t="s">
        <v>237</v>
      </c>
      <c r="C186" s="73" t="s">
        <v>2565</v>
      </c>
      <c r="D186" s="73" t="s">
        <v>11996</v>
      </c>
      <c r="E186" s="73"/>
      <c r="F186" s="73" t="s">
        <v>12114</v>
      </c>
      <c r="G186" s="74"/>
      <c r="H186" s="73" t="s">
        <v>950</v>
      </c>
      <c r="I186" s="73" t="s">
        <v>951</v>
      </c>
      <c r="J186" s="73" t="s">
        <v>909</v>
      </c>
      <c r="K186" s="73" t="s">
        <v>924</v>
      </c>
      <c r="L186" s="73"/>
      <c r="M186" s="73" t="s">
        <v>10809</v>
      </c>
      <c r="N186" s="75" t="b">
        <v>0</v>
      </c>
      <c r="O186" s="75" t="b">
        <v>0</v>
      </c>
      <c r="P186" s="76">
        <v>46023.523287349497</v>
      </c>
      <c r="Q186" s="73" t="s">
        <v>11990</v>
      </c>
      <c r="R186" s="76">
        <v>46172.467917013899</v>
      </c>
      <c r="S186" s="73" t="s">
        <v>11991</v>
      </c>
      <c r="T186" s="73" t="s">
        <v>5292</v>
      </c>
      <c r="U186" s="73" t="s">
        <v>10809</v>
      </c>
      <c r="V186" s="77" t="s">
        <v>44</v>
      </c>
    </row>
    <row r="187" spans="1:22" hidden="1" x14ac:dyDescent="0.25">
      <c r="A187" s="73" t="s">
        <v>9184</v>
      </c>
      <c r="B187" s="73" t="s">
        <v>2088</v>
      </c>
      <c r="C187" s="73" t="s">
        <v>2089</v>
      </c>
      <c r="D187" s="73" t="s">
        <v>11996</v>
      </c>
      <c r="E187" s="73"/>
      <c r="F187" s="73" t="s">
        <v>12115</v>
      </c>
      <c r="G187" s="74"/>
      <c r="H187" s="73" t="s">
        <v>914</v>
      </c>
      <c r="I187" s="73" t="s">
        <v>915</v>
      </c>
      <c r="J187" s="73" t="s">
        <v>909</v>
      </c>
      <c r="K187" s="73" t="s">
        <v>1156</v>
      </c>
      <c r="L187" s="73"/>
      <c r="M187" s="73" t="s">
        <v>10809</v>
      </c>
      <c r="N187" s="75" t="b">
        <v>0</v>
      </c>
      <c r="O187" s="75" t="b">
        <v>0</v>
      </c>
      <c r="P187" s="76">
        <v>46023.523012071797</v>
      </c>
      <c r="Q187" s="73" t="s">
        <v>11990</v>
      </c>
      <c r="R187" s="76">
        <v>46172.467919131901</v>
      </c>
      <c r="S187" s="73" t="s">
        <v>11991</v>
      </c>
      <c r="T187" s="73" t="s">
        <v>5292</v>
      </c>
      <c r="U187" s="73" t="s">
        <v>10809</v>
      </c>
      <c r="V187" s="77" t="s">
        <v>44</v>
      </c>
    </row>
    <row r="188" spans="1:22" hidden="1" x14ac:dyDescent="0.25">
      <c r="A188" s="73" t="s">
        <v>9185</v>
      </c>
      <c r="B188" s="73" t="s">
        <v>96</v>
      </c>
      <c r="C188" s="73" t="s">
        <v>2103</v>
      </c>
      <c r="D188" s="73" t="s">
        <v>11996</v>
      </c>
      <c r="E188" s="73"/>
      <c r="F188" s="73" t="s">
        <v>12116</v>
      </c>
      <c r="G188" s="74"/>
      <c r="H188" s="73" t="s">
        <v>914</v>
      </c>
      <c r="I188" s="73" t="s">
        <v>915</v>
      </c>
      <c r="J188" s="73" t="s">
        <v>909</v>
      </c>
      <c r="K188" s="73" t="s">
        <v>1156</v>
      </c>
      <c r="L188" s="73" t="s">
        <v>2103</v>
      </c>
      <c r="M188" s="73" t="s">
        <v>10809</v>
      </c>
      <c r="N188" s="75" t="b">
        <v>0</v>
      </c>
      <c r="O188" s="75" t="b">
        <v>0</v>
      </c>
      <c r="P188" s="76">
        <v>46023.523017824104</v>
      </c>
      <c r="Q188" s="73" t="s">
        <v>11990</v>
      </c>
      <c r="R188" s="76">
        <v>46172.467921296302</v>
      </c>
      <c r="S188" s="73" t="s">
        <v>11991</v>
      </c>
      <c r="T188" s="73" t="s">
        <v>5292</v>
      </c>
      <c r="U188" s="73" t="s">
        <v>10809</v>
      </c>
      <c r="V188" s="77" t="s">
        <v>44</v>
      </c>
    </row>
    <row r="189" spans="1:22" hidden="1" x14ac:dyDescent="0.25">
      <c r="A189" s="73" t="s">
        <v>9186</v>
      </c>
      <c r="B189" s="73" t="s">
        <v>184</v>
      </c>
      <c r="C189" s="73" t="s">
        <v>2161</v>
      </c>
      <c r="D189" s="73" t="s">
        <v>11996</v>
      </c>
      <c r="E189" s="73"/>
      <c r="F189" s="73" t="s">
        <v>12079</v>
      </c>
      <c r="G189" s="74"/>
      <c r="H189" s="73" t="s">
        <v>914</v>
      </c>
      <c r="I189" s="73" t="s">
        <v>915</v>
      </c>
      <c r="J189" s="73" t="s">
        <v>909</v>
      </c>
      <c r="K189" s="73" t="s">
        <v>1156</v>
      </c>
      <c r="L189" s="73" t="s">
        <v>2161</v>
      </c>
      <c r="M189" s="73" t="s">
        <v>10809</v>
      </c>
      <c r="N189" s="75" t="b">
        <v>0</v>
      </c>
      <c r="O189" s="75" t="b">
        <v>0</v>
      </c>
      <c r="P189" s="76">
        <v>46023.523046990696</v>
      </c>
      <c r="Q189" s="73" t="s">
        <v>11990</v>
      </c>
      <c r="R189" s="76">
        <v>46172.467923460601</v>
      </c>
      <c r="S189" s="73" t="s">
        <v>11991</v>
      </c>
      <c r="T189" s="73" t="s">
        <v>5292</v>
      </c>
      <c r="U189" s="73" t="s">
        <v>10809</v>
      </c>
      <c r="V189" s="77" t="s">
        <v>44</v>
      </c>
    </row>
    <row r="190" spans="1:22" hidden="1" x14ac:dyDescent="0.25">
      <c r="A190" s="73" t="s">
        <v>9187</v>
      </c>
      <c r="B190" s="73" t="s">
        <v>97</v>
      </c>
      <c r="C190" s="73" t="s">
        <v>2234</v>
      </c>
      <c r="D190" s="73" t="s">
        <v>11996</v>
      </c>
      <c r="E190" s="73"/>
      <c r="F190" s="73" t="s">
        <v>12117</v>
      </c>
      <c r="G190" s="74"/>
      <c r="H190" s="73" t="s">
        <v>914</v>
      </c>
      <c r="I190" s="73" t="s">
        <v>915</v>
      </c>
      <c r="J190" s="73" t="s">
        <v>909</v>
      </c>
      <c r="K190" s="73" t="s">
        <v>1156</v>
      </c>
      <c r="L190" s="73"/>
      <c r="M190" s="73" t="s">
        <v>10809</v>
      </c>
      <c r="N190" s="75" t="b">
        <v>0</v>
      </c>
      <c r="O190" s="75" t="b">
        <v>0</v>
      </c>
      <c r="P190" s="76">
        <v>46023.523086886598</v>
      </c>
      <c r="Q190" s="73" t="s">
        <v>11990</v>
      </c>
      <c r="R190" s="76">
        <v>46172.467925578698</v>
      </c>
      <c r="S190" s="73" t="s">
        <v>11991</v>
      </c>
      <c r="T190" s="73" t="s">
        <v>5292</v>
      </c>
      <c r="U190" s="73" t="s">
        <v>10809</v>
      </c>
      <c r="V190" s="77" t="s">
        <v>44</v>
      </c>
    </row>
    <row r="191" spans="1:22" hidden="1" x14ac:dyDescent="0.25">
      <c r="A191" s="73" t="s">
        <v>9188</v>
      </c>
      <c r="B191" s="73" t="s">
        <v>2542</v>
      </c>
      <c r="C191" s="73" t="s">
        <v>2543</v>
      </c>
      <c r="D191" s="73" t="s">
        <v>11996</v>
      </c>
      <c r="E191" s="73"/>
      <c r="F191" s="73" t="s">
        <v>12054</v>
      </c>
      <c r="G191" s="74"/>
      <c r="H191" s="73" t="s">
        <v>914</v>
      </c>
      <c r="I191" s="73" t="s">
        <v>915</v>
      </c>
      <c r="J191" s="73" t="s">
        <v>909</v>
      </c>
      <c r="K191" s="73" t="s">
        <v>1156</v>
      </c>
      <c r="L191" s="73" t="s">
        <v>2543</v>
      </c>
      <c r="M191" s="73" t="s">
        <v>10809</v>
      </c>
      <c r="N191" s="75" t="b">
        <v>0</v>
      </c>
      <c r="O191" s="75" t="b">
        <v>0</v>
      </c>
      <c r="P191" s="76">
        <v>46023.523273414401</v>
      </c>
      <c r="Q191" s="73" t="s">
        <v>11990</v>
      </c>
      <c r="R191" s="76">
        <v>46172.467927812497</v>
      </c>
      <c r="S191" s="73" t="s">
        <v>11991</v>
      </c>
      <c r="T191" s="73" t="s">
        <v>5292</v>
      </c>
      <c r="U191" s="73" t="s">
        <v>10809</v>
      </c>
      <c r="V191" s="77" t="s">
        <v>44</v>
      </c>
    </row>
    <row r="192" spans="1:22" hidden="1" x14ac:dyDescent="0.25">
      <c r="A192" s="73" t="s">
        <v>9189</v>
      </c>
      <c r="B192" s="73" t="s">
        <v>264</v>
      </c>
      <c r="C192" s="73" t="s">
        <v>2577</v>
      </c>
      <c r="D192" s="73" t="s">
        <v>11996</v>
      </c>
      <c r="E192" s="73"/>
      <c r="F192" s="73" t="s">
        <v>12118</v>
      </c>
      <c r="G192" s="74"/>
      <c r="H192" s="73" t="s">
        <v>914</v>
      </c>
      <c r="I192" s="73" t="s">
        <v>915</v>
      </c>
      <c r="J192" s="73" t="s">
        <v>909</v>
      </c>
      <c r="K192" s="73" t="s">
        <v>1156</v>
      </c>
      <c r="L192" s="73"/>
      <c r="M192" s="73" t="s">
        <v>10809</v>
      </c>
      <c r="N192" s="75" t="b">
        <v>0</v>
      </c>
      <c r="O192" s="75" t="b">
        <v>0</v>
      </c>
      <c r="P192" s="76">
        <v>46023.523295104198</v>
      </c>
      <c r="Q192" s="73" t="s">
        <v>11990</v>
      </c>
      <c r="R192" s="76">
        <v>46172.467929861101</v>
      </c>
      <c r="S192" s="73" t="s">
        <v>11991</v>
      </c>
      <c r="T192" s="73" t="s">
        <v>5292</v>
      </c>
      <c r="U192" s="73" t="s">
        <v>10809</v>
      </c>
      <c r="V192" s="77" t="s">
        <v>44</v>
      </c>
    </row>
    <row r="193" spans="1:22" hidden="1" x14ac:dyDescent="0.25">
      <c r="A193" s="73" t="s">
        <v>9190</v>
      </c>
      <c r="B193" s="73" t="s">
        <v>231</v>
      </c>
      <c r="C193" s="73" t="s">
        <v>2115</v>
      </c>
      <c r="D193" s="73" t="s">
        <v>11996</v>
      </c>
      <c r="E193" s="73"/>
      <c r="F193" s="73" t="s">
        <v>12119</v>
      </c>
      <c r="G193" s="74"/>
      <c r="H193" s="73" t="s">
        <v>950</v>
      </c>
      <c r="I193" s="73" t="s">
        <v>951</v>
      </c>
      <c r="J193" s="73" t="s">
        <v>909</v>
      </c>
      <c r="K193" s="73" t="s">
        <v>932</v>
      </c>
      <c r="L193" s="73"/>
      <c r="M193" s="73" t="s">
        <v>10809</v>
      </c>
      <c r="N193" s="75" t="b">
        <v>0</v>
      </c>
      <c r="O193" s="75" t="b">
        <v>0</v>
      </c>
      <c r="P193" s="76">
        <v>46023.523022025503</v>
      </c>
      <c r="Q193" s="73" t="s">
        <v>11990</v>
      </c>
      <c r="R193" s="76">
        <v>46172.467931979198</v>
      </c>
      <c r="S193" s="73" t="s">
        <v>11991</v>
      </c>
      <c r="T193" s="73" t="s">
        <v>5292</v>
      </c>
      <c r="U193" s="73" t="s">
        <v>10809</v>
      </c>
      <c r="V193" s="77" t="s">
        <v>44</v>
      </c>
    </row>
    <row r="194" spans="1:22" hidden="1" x14ac:dyDescent="0.25">
      <c r="A194" s="73" t="s">
        <v>9191</v>
      </c>
      <c r="B194" s="73" t="s">
        <v>247</v>
      </c>
      <c r="C194" s="73" t="s">
        <v>2147</v>
      </c>
      <c r="D194" s="73" t="s">
        <v>11996</v>
      </c>
      <c r="E194" s="73"/>
      <c r="F194" s="73" t="s">
        <v>12077</v>
      </c>
      <c r="G194" s="74"/>
      <c r="H194" s="73" t="s">
        <v>950</v>
      </c>
      <c r="I194" s="73" t="s">
        <v>951</v>
      </c>
      <c r="J194" s="73" t="s">
        <v>909</v>
      </c>
      <c r="K194" s="73" t="s">
        <v>932</v>
      </c>
      <c r="L194" s="73"/>
      <c r="M194" s="73" t="s">
        <v>10809</v>
      </c>
      <c r="N194" s="75" t="b">
        <v>0</v>
      </c>
      <c r="O194" s="75" t="b">
        <v>0</v>
      </c>
      <c r="P194" s="76">
        <v>46023.5230415509</v>
      </c>
      <c r="Q194" s="73" t="s">
        <v>11990</v>
      </c>
      <c r="R194" s="76">
        <v>46172.467934108798</v>
      </c>
      <c r="S194" s="73" t="s">
        <v>11991</v>
      </c>
      <c r="T194" s="73" t="s">
        <v>5292</v>
      </c>
      <c r="U194" s="73" t="s">
        <v>10809</v>
      </c>
      <c r="V194" s="77" t="s">
        <v>44</v>
      </c>
    </row>
    <row r="195" spans="1:22" hidden="1" x14ac:dyDescent="0.25">
      <c r="A195" s="73" t="s">
        <v>9192</v>
      </c>
      <c r="B195" s="73" t="s">
        <v>2195</v>
      </c>
      <c r="C195" s="73" t="s">
        <v>2196</v>
      </c>
      <c r="D195" s="73" t="s">
        <v>11996</v>
      </c>
      <c r="E195" s="73"/>
      <c r="F195" s="73" t="s">
        <v>284</v>
      </c>
      <c r="G195" s="74"/>
      <c r="H195" s="73" t="s">
        <v>950</v>
      </c>
      <c r="I195" s="73" t="s">
        <v>951</v>
      </c>
      <c r="J195" s="73" t="s">
        <v>909</v>
      </c>
      <c r="K195" s="73" t="s">
        <v>932</v>
      </c>
      <c r="L195" s="73" t="s">
        <v>2196</v>
      </c>
      <c r="M195" s="73" t="s">
        <v>10809</v>
      </c>
      <c r="N195" s="75" t="b">
        <v>0</v>
      </c>
      <c r="O195" s="75" t="b">
        <v>0</v>
      </c>
      <c r="P195" s="76">
        <v>46023.523066631897</v>
      </c>
      <c r="Q195" s="73" t="s">
        <v>11990</v>
      </c>
      <c r="R195" s="76">
        <v>46172.467936261601</v>
      </c>
      <c r="S195" s="73" t="s">
        <v>11991</v>
      </c>
      <c r="T195" s="73" t="s">
        <v>5292</v>
      </c>
      <c r="U195" s="73" t="s">
        <v>10809</v>
      </c>
      <c r="V195" s="77" t="s">
        <v>44</v>
      </c>
    </row>
    <row r="196" spans="1:22" hidden="1" x14ac:dyDescent="0.25">
      <c r="A196" s="73" t="s">
        <v>9193</v>
      </c>
      <c r="B196" s="73" t="s">
        <v>248</v>
      </c>
      <c r="C196" s="73" t="s">
        <v>2366</v>
      </c>
      <c r="D196" s="73" t="s">
        <v>11996</v>
      </c>
      <c r="E196" s="73"/>
      <c r="F196" s="73" t="s">
        <v>12120</v>
      </c>
      <c r="G196" s="74"/>
      <c r="H196" s="73" t="s">
        <v>950</v>
      </c>
      <c r="I196" s="73" t="s">
        <v>951</v>
      </c>
      <c r="J196" s="73" t="s">
        <v>909</v>
      </c>
      <c r="K196" s="73" t="s">
        <v>932</v>
      </c>
      <c r="L196" s="73"/>
      <c r="M196" s="73" t="s">
        <v>10809</v>
      </c>
      <c r="N196" s="75" t="b">
        <v>0</v>
      </c>
      <c r="O196" s="75" t="b">
        <v>0</v>
      </c>
      <c r="P196" s="76">
        <v>46023.523162037003</v>
      </c>
      <c r="Q196" s="73" t="s">
        <v>11990</v>
      </c>
      <c r="R196" s="76">
        <v>46172.467938391201</v>
      </c>
      <c r="S196" s="73" t="s">
        <v>11991</v>
      </c>
      <c r="T196" s="73" t="s">
        <v>5292</v>
      </c>
      <c r="U196" s="73" t="s">
        <v>10809</v>
      </c>
      <c r="V196" s="77" t="s">
        <v>44</v>
      </c>
    </row>
    <row r="197" spans="1:22" hidden="1" x14ac:dyDescent="0.25">
      <c r="A197" s="73" t="s">
        <v>9194</v>
      </c>
      <c r="B197" s="73" t="s">
        <v>882</v>
      </c>
      <c r="C197" s="73" t="s">
        <v>2401</v>
      </c>
      <c r="D197" s="73" t="s">
        <v>11996</v>
      </c>
      <c r="E197" s="73"/>
      <c r="F197" s="73" t="s">
        <v>12121</v>
      </c>
      <c r="G197" s="74"/>
      <c r="H197" s="73" t="s">
        <v>950</v>
      </c>
      <c r="I197" s="73" t="s">
        <v>951</v>
      </c>
      <c r="J197" s="73" t="s">
        <v>909</v>
      </c>
      <c r="K197" s="73" t="s">
        <v>932</v>
      </c>
      <c r="L197" s="73"/>
      <c r="M197" s="73" t="s">
        <v>10809</v>
      </c>
      <c r="N197" s="75" t="b">
        <v>0</v>
      </c>
      <c r="O197" s="75" t="b">
        <v>0</v>
      </c>
      <c r="P197" s="76">
        <v>46023.523179780103</v>
      </c>
      <c r="Q197" s="73" t="s">
        <v>11990</v>
      </c>
      <c r="R197" s="76">
        <v>46172.467940590301</v>
      </c>
      <c r="S197" s="73" t="s">
        <v>11991</v>
      </c>
      <c r="T197" s="73" t="s">
        <v>5292</v>
      </c>
      <c r="U197" s="73" t="s">
        <v>10809</v>
      </c>
      <c r="V197" s="77" t="s">
        <v>44</v>
      </c>
    </row>
    <row r="198" spans="1:22" hidden="1" x14ac:dyDescent="0.25">
      <c r="A198" s="73" t="s">
        <v>9195</v>
      </c>
      <c r="B198" s="73" t="s">
        <v>266</v>
      </c>
      <c r="C198" s="73" t="s">
        <v>2430</v>
      </c>
      <c r="D198" s="73" t="s">
        <v>11996</v>
      </c>
      <c r="E198" s="73"/>
      <c r="F198" s="73" t="s">
        <v>12122</v>
      </c>
      <c r="G198" s="74"/>
      <c r="H198" s="73" t="s">
        <v>950</v>
      </c>
      <c r="I198" s="73" t="s">
        <v>951</v>
      </c>
      <c r="J198" s="73" t="s">
        <v>909</v>
      </c>
      <c r="K198" s="73" t="s">
        <v>932</v>
      </c>
      <c r="L198" s="73"/>
      <c r="M198" s="73" t="s">
        <v>10809</v>
      </c>
      <c r="N198" s="75" t="b">
        <v>0</v>
      </c>
      <c r="O198" s="75" t="b">
        <v>0</v>
      </c>
      <c r="P198" s="76">
        <v>46023.523201388904</v>
      </c>
      <c r="Q198" s="73" t="s">
        <v>11990</v>
      </c>
      <c r="R198" s="76">
        <v>46172.467942858799</v>
      </c>
      <c r="S198" s="73" t="s">
        <v>11991</v>
      </c>
      <c r="T198" s="73" t="s">
        <v>5292</v>
      </c>
      <c r="U198" s="73" t="s">
        <v>10809</v>
      </c>
      <c r="V198" s="77" t="s">
        <v>44</v>
      </c>
    </row>
    <row r="199" spans="1:22" hidden="1" x14ac:dyDescent="0.25">
      <c r="A199" s="73" t="s">
        <v>9196</v>
      </c>
      <c r="B199" s="73" t="s">
        <v>212</v>
      </c>
      <c r="C199" s="73" t="s">
        <v>2198</v>
      </c>
      <c r="D199" s="73" t="s">
        <v>11996</v>
      </c>
      <c r="E199" s="73"/>
      <c r="F199" s="73" t="s">
        <v>12123</v>
      </c>
      <c r="G199" s="74"/>
      <c r="H199" s="73" t="s">
        <v>934</v>
      </c>
      <c r="I199" s="73" t="s">
        <v>935</v>
      </c>
      <c r="J199" s="73" t="s">
        <v>909</v>
      </c>
      <c r="K199" s="73" t="s">
        <v>936</v>
      </c>
      <c r="L199" s="73"/>
      <c r="M199" s="73" t="s">
        <v>10809</v>
      </c>
      <c r="N199" s="75" t="b">
        <v>0</v>
      </c>
      <c r="O199" s="75" t="b">
        <v>0</v>
      </c>
      <c r="P199" s="76">
        <v>46023.5230701736</v>
      </c>
      <c r="Q199" s="73" t="s">
        <v>11990</v>
      </c>
      <c r="R199" s="76">
        <v>46172.467945104203</v>
      </c>
      <c r="S199" s="73" t="s">
        <v>11991</v>
      </c>
      <c r="T199" s="73" t="s">
        <v>5292</v>
      </c>
      <c r="U199" s="73" t="s">
        <v>10809</v>
      </c>
      <c r="V199" s="77" t="s">
        <v>44</v>
      </c>
    </row>
    <row r="200" spans="1:22" hidden="1" x14ac:dyDescent="0.25">
      <c r="A200" s="73" t="s">
        <v>9197</v>
      </c>
      <c r="B200" s="73" t="s">
        <v>261</v>
      </c>
      <c r="C200" s="73" t="s">
        <v>2236</v>
      </c>
      <c r="D200" s="73" t="s">
        <v>11996</v>
      </c>
      <c r="E200" s="73"/>
      <c r="F200" s="73" t="s">
        <v>12124</v>
      </c>
      <c r="G200" s="74"/>
      <c r="H200" s="73" t="s">
        <v>934</v>
      </c>
      <c r="I200" s="73" t="s">
        <v>935</v>
      </c>
      <c r="J200" s="73" t="s">
        <v>909</v>
      </c>
      <c r="K200" s="73" t="s">
        <v>936</v>
      </c>
      <c r="L200" s="73"/>
      <c r="M200" s="73" t="s">
        <v>10809</v>
      </c>
      <c r="N200" s="75" t="b">
        <v>0</v>
      </c>
      <c r="O200" s="75" t="b">
        <v>0</v>
      </c>
      <c r="P200" s="76">
        <v>46023.5230876157</v>
      </c>
      <c r="Q200" s="73" t="s">
        <v>11990</v>
      </c>
      <c r="R200" s="76">
        <v>46172.467947372701</v>
      </c>
      <c r="S200" s="73" t="s">
        <v>11991</v>
      </c>
      <c r="T200" s="73" t="s">
        <v>5292</v>
      </c>
      <c r="U200" s="73" t="s">
        <v>10809</v>
      </c>
      <c r="V200" s="77" t="s">
        <v>44</v>
      </c>
    </row>
    <row r="201" spans="1:22" hidden="1" x14ac:dyDescent="0.25">
      <c r="A201" s="73" t="s">
        <v>9198</v>
      </c>
      <c r="B201" s="73" t="s">
        <v>187</v>
      </c>
      <c r="C201" s="73" t="s">
        <v>2238</v>
      </c>
      <c r="D201" s="73" t="s">
        <v>11996</v>
      </c>
      <c r="E201" s="73"/>
      <c r="F201" s="73" t="s">
        <v>12125</v>
      </c>
      <c r="G201" s="74"/>
      <c r="H201" s="73" t="s">
        <v>934</v>
      </c>
      <c r="I201" s="73" t="s">
        <v>935</v>
      </c>
      <c r="J201" s="73" t="s">
        <v>909</v>
      </c>
      <c r="K201" s="73" t="s">
        <v>936</v>
      </c>
      <c r="L201" s="73"/>
      <c r="M201" s="73" t="s">
        <v>10809</v>
      </c>
      <c r="N201" s="75" t="b">
        <v>0</v>
      </c>
      <c r="O201" s="75" t="b">
        <v>0</v>
      </c>
      <c r="P201" s="76">
        <v>46023.523088275499</v>
      </c>
      <c r="Q201" s="73" t="s">
        <v>11990</v>
      </c>
      <c r="R201" s="76">
        <v>46172.467949537</v>
      </c>
      <c r="S201" s="73" t="s">
        <v>11991</v>
      </c>
      <c r="T201" s="73" t="s">
        <v>5292</v>
      </c>
      <c r="U201" s="73" t="s">
        <v>10809</v>
      </c>
      <c r="V201" s="77" t="s">
        <v>44</v>
      </c>
    </row>
    <row r="202" spans="1:22" hidden="1" x14ac:dyDescent="0.25">
      <c r="A202" s="73" t="s">
        <v>9199</v>
      </c>
      <c r="B202" s="73" t="s">
        <v>132</v>
      </c>
      <c r="C202" s="73" t="s">
        <v>2303</v>
      </c>
      <c r="D202" s="73" t="s">
        <v>11996</v>
      </c>
      <c r="E202" s="73"/>
      <c r="F202" s="73" t="s">
        <v>12126</v>
      </c>
      <c r="G202" s="74"/>
      <c r="H202" s="73" t="s">
        <v>934</v>
      </c>
      <c r="I202" s="73" t="s">
        <v>935</v>
      </c>
      <c r="J202" s="73" t="s">
        <v>909</v>
      </c>
      <c r="K202" s="73" t="s">
        <v>936</v>
      </c>
      <c r="L202" s="73"/>
      <c r="M202" s="73" t="s">
        <v>10809</v>
      </c>
      <c r="N202" s="75" t="b">
        <v>0</v>
      </c>
      <c r="O202" s="75" t="b">
        <v>0</v>
      </c>
      <c r="P202" s="76">
        <v>46023.523129479203</v>
      </c>
      <c r="Q202" s="73" t="s">
        <v>11990</v>
      </c>
      <c r="R202" s="76">
        <v>46172.467951655097</v>
      </c>
      <c r="S202" s="73" t="s">
        <v>11991</v>
      </c>
      <c r="T202" s="73" t="s">
        <v>5292</v>
      </c>
      <c r="U202" s="73" t="s">
        <v>10809</v>
      </c>
      <c r="V202" s="77" t="s">
        <v>44</v>
      </c>
    </row>
    <row r="203" spans="1:22" hidden="1" x14ac:dyDescent="0.25">
      <c r="A203" s="73" t="s">
        <v>9200</v>
      </c>
      <c r="B203" s="73" t="s">
        <v>2461</v>
      </c>
      <c r="C203" s="73" t="s">
        <v>2462</v>
      </c>
      <c r="D203" s="73" t="s">
        <v>11996</v>
      </c>
      <c r="E203" s="73"/>
      <c r="F203" s="73" t="s">
        <v>12028</v>
      </c>
      <c r="G203" s="74"/>
      <c r="H203" s="73" t="s">
        <v>934</v>
      </c>
      <c r="I203" s="73" t="s">
        <v>935</v>
      </c>
      <c r="J203" s="73" t="s">
        <v>909</v>
      </c>
      <c r="K203" s="73" t="s">
        <v>936</v>
      </c>
      <c r="L203" s="73"/>
      <c r="M203" s="73" t="s">
        <v>10809</v>
      </c>
      <c r="N203" s="75" t="b">
        <v>0</v>
      </c>
      <c r="O203" s="75" t="b">
        <v>0</v>
      </c>
      <c r="P203" s="76">
        <v>46023.523212002299</v>
      </c>
      <c r="Q203" s="73" t="s">
        <v>11990</v>
      </c>
      <c r="R203" s="76">
        <v>46172.467953819403</v>
      </c>
      <c r="S203" s="73" t="s">
        <v>11991</v>
      </c>
      <c r="T203" s="73" t="s">
        <v>5292</v>
      </c>
      <c r="U203" s="73" t="s">
        <v>10809</v>
      </c>
      <c r="V203" s="77" t="s">
        <v>44</v>
      </c>
    </row>
    <row r="204" spans="1:22" hidden="1" x14ac:dyDescent="0.25">
      <c r="A204" s="73" t="s">
        <v>9201</v>
      </c>
      <c r="B204" s="73" t="s">
        <v>45</v>
      </c>
      <c r="C204" s="73" t="s">
        <v>2083</v>
      </c>
      <c r="D204" s="73" t="s">
        <v>11996</v>
      </c>
      <c r="E204" s="73"/>
      <c r="F204" s="73" t="s">
        <v>12127</v>
      </c>
      <c r="G204" s="74"/>
      <c r="H204" s="73" t="s">
        <v>914</v>
      </c>
      <c r="I204" s="73" t="s">
        <v>915</v>
      </c>
      <c r="J204" s="73" t="s">
        <v>909</v>
      </c>
      <c r="K204" s="73" t="s">
        <v>938</v>
      </c>
      <c r="L204" s="73"/>
      <c r="M204" s="73" t="s">
        <v>10809</v>
      </c>
      <c r="N204" s="75" t="b">
        <v>0</v>
      </c>
      <c r="O204" s="75" t="b">
        <v>0</v>
      </c>
      <c r="P204" s="76">
        <v>46023.523010185199</v>
      </c>
      <c r="Q204" s="73" t="s">
        <v>11990</v>
      </c>
      <c r="R204" s="76">
        <v>46172.467956018503</v>
      </c>
      <c r="S204" s="73" t="s">
        <v>11991</v>
      </c>
      <c r="T204" s="73" t="s">
        <v>5292</v>
      </c>
      <c r="U204" s="73" t="s">
        <v>10809</v>
      </c>
      <c r="V204" s="77" t="s">
        <v>44</v>
      </c>
    </row>
    <row r="205" spans="1:22" hidden="1" x14ac:dyDescent="0.25">
      <c r="A205" s="73" t="s">
        <v>9202</v>
      </c>
      <c r="B205" s="73" t="s">
        <v>873</v>
      </c>
      <c r="C205" s="73" t="s">
        <v>2117</v>
      </c>
      <c r="D205" s="73" t="s">
        <v>11996</v>
      </c>
      <c r="E205" s="73"/>
      <c r="F205" s="73" t="s">
        <v>284</v>
      </c>
      <c r="G205" s="74"/>
      <c r="H205" s="73" t="s">
        <v>914</v>
      </c>
      <c r="I205" s="73" t="s">
        <v>915</v>
      </c>
      <c r="J205" s="73" t="s">
        <v>909</v>
      </c>
      <c r="K205" s="73" t="s">
        <v>938</v>
      </c>
      <c r="L205" s="73" t="s">
        <v>2117</v>
      </c>
      <c r="M205" s="73" t="s">
        <v>10809</v>
      </c>
      <c r="N205" s="75" t="b">
        <v>0</v>
      </c>
      <c r="O205" s="75" t="b">
        <v>0</v>
      </c>
      <c r="P205" s="76">
        <v>46023.523022766203</v>
      </c>
      <c r="Q205" s="73" t="s">
        <v>11990</v>
      </c>
      <c r="R205" s="76">
        <v>46172.467958298599</v>
      </c>
      <c r="S205" s="73" t="s">
        <v>11991</v>
      </c>
      <c r="T205" s="73" t="s">
        <v>5292</v>
      </c>
      <c r="U205" s="73" t="s">
        <v>10809</v>
      </c>
      <c r="V205" s="77" t="s">
        <v>44</v>
      </c>
    </row>
    <row r="206" spans="1:22" hidden="1" x14ac:dyDescent="0.25">
      <c r="A206" s="73" t="s">
        <v>9203</v>
      </c>
      <c r="B206" s="73" t="s">
        <v>2121</v>
      </c>
      <c r="C206" s="73" t="s">
        <v>2122</v>
      </c>
      <c r="D206" s="73" t="s">
        <v>11996</v>
      </c>
      <c r="E206" s="73"/>
      <c r="F206" s="73" t="s">
        <v>12128</v>
      </c>
      <c r="G206" s="74"/>
      <c r="H206" s="73" t="s">
        <v>914</v>
      </c>
      <c r="I206" s="73" t="s">
        <v>915</v>
      </c>
      <c r="J206" s="73" t="s">
        <v>909</v>
      </c>
      <c r="K206" s="73" t="s">
        <v>938</v>
      </c>
      <c r="L206" s="73" t="s">
        <v>2122</v>
      </c>
      <c r="M206" s="73" t="s">
        <v>10809</v>
      </c>
      <c r="N206" s="75" t="b">
        <v>0</v>
      </c>
      <c r="O206" s="75" t="b">
        <v>0</v>
      </c>
      <c r="P206" s="76">
        <v>46023.523027280098</v>
      </c>
      <c r="Q206" s="73" t="s">
        <v>11990</v>
      </c>
      <c r="R206" s="76">
        <v>46172.467960497699</v>
      </c>
      <c r="S206" s="73" t="s">
        <v>11991</v>
      </c>
      <c r="T206" s="73" t="s">
        <v>5292</v>
      </c>
      <c r="U206" s="73" t="s">
        <v>10809</v>
      </c>
      <c r="V206" s="77" t="s">
        <v>44</v>
      </c>
    </row>
    <row r="207" spans="1:22" hidden="1" x14ac:dyDescent="0.25">
      <c r="A207" s="73" t="s">
        <v>9204</v>
      </c>
      <c r="B207" s="73" t="s">
        <v>181</v>
      </c>
      <c r="C207" s="73" t="s">
        <v>2130</v>
      </c>
      <c r="D207" s="73" t="s">
        <v>11996</v>
      </c>
      <c r="E207" s="73"/>
      <c r="F207" s="73" t="s">
        <v>12129</v>
      </c>
      <c r="G207" s="74"/>
      <c r="H207" s="73" t="s">
        <v>914</v>
      </c>
      <c r="I207" s="73" t="s">
        <v>915</v>
      </c>
      <c r="J207" s="73" t="s">
        <v>909</v>
      </c>
      <c r="K207" s="73" t="s">
        <v>938</v>
      </c>
      <c r="L207" s="73"/>
      <c r="M207" s="73" t="s">
        <v>10809</v>
      </c>
      <c r="N207" s="75" t="b">
        <v>0</v>
      </c>
      <c r="O207" s="75" t="b">
        <v>0</v>
      </c>
      <c r="P207" s="76">
        <v>46023.523033252299</v>
      </c>
      <c r="Q207" s="73" t="s">
        <v>11990</v>
      </c>
      <c r="R207" s="76">
        <v>46172.467962581002</v>
      </c>
      <c r="S207" s="73" t="s">
        <v>11991</v>
      </c>
      <c r="T207" s="73" t="s">
        <v>5292</v>
      </c>
      <c r="U207" s="73" t="s">
        <v>10809</v>
      </c>
      <c r="V207" s="77" t="s">
        <v>44</v>
      </c>
    </row>
    <row r="208" spans="1:22" hidden="1" x14ac:dyDescent="0.25">
      <c r="A208" s="73" t="s">
        <v>9205</v>
      </c>
      <c r="B208" s="73" t="s">
        <v>2139</v>
      </c>
      <c r="C208" s="73" t="s">
        <v>2140</v>
      </c>
      <c r="D208" s="73" t="s">
        <v>11996</v>
      </c>
      <c r="E208" s="73"/>
      <c r="F208" s="73" t="s">
        <v>12130</v>
      </c>
      <c r="G208" s="74"/>
      <c r="H208" s="73" t="s">
        <v>914</v>
      </c>
      <c r="I208" s="73" t="s">
        <v>915</v>
      </c>
      <c r="J208" s="73" t="s">
        <v>909</v>
      </c>
      <c r="K208" s="73" t="s">
        <v>938</v>
      </c>
      <c r="L208" s="73"/>
      <c r="M208" s="73" t="s">
        <v>10809</v>
      </c>
      <c r="N208" s="75" t="b">
        <v>0</v>
      </c>
      <c r="O208" s="75" t="b">
        <v>0</v>
      </c>
      <c r="P208" s="76">
        <v>46023.523039120402</v>
      </c>
      <c r="Q208" s="73" t="s">
        <v>11990</v>
      </c>
      <c r="R208" s="76">
        <v>46172.467964699099</v>
      </c>
      <c r="S208" s="73" t="s">
        <v>11991</v>
      </c>
      <c r="T208" s="73" t="s">
        <v>5292</v>
      </c>
      <c r="U208" s="73" t="s">
        <v>10809</v>
      </c>
      <c r="V208" s="77" t="s">
        <v>44</v>
      </c>
    </row>
    <row r="209" spans="1:22" hidden="1" x14ac:dyDescent="0.25">
      <c r="A209" s="73" t="s">
        <v>9206</v>
      </c>
      <c r="B209" s="73" t="s">
        <v>2182</v>
      </c>
      <c r="C209" s="73" t="s">
        <v>2183</v>
      </c>
      <c r="D209" s="73" t="s">
        <v>11996</v>
      </c>
      <c r="E209" s="73"/>
      <c r="F209" s="73" t="s">
        <v>12028</v>
      </c>
      <c r="G209" s="74"/>
      <c r="H209" s="73" t="s">
        <v>914</v>
      </c>
      <c r="I209" s="73" t="s">
        <v>915</v>
      </c>
      <c r="J209" s="73" t="s">
        <v>909</v>
      </c>
      <c r="K209" s="73" t="s">
        <v>938</v>
      </c>
      <c r="L209" s="73"/>
      <c r="M209" s="73" t="s">
        <v>10809</v>
      </c>
      <c r="N209" s="75" t="b">
        <v>0</v>
      </c>
      <c r="O209" s="75" t="b">
        <v>0</v>
      </c>
      <c r="P209" s="76">
        <v>46023.523059027801</v>
      </c>
      <c r="Q209" s="73" t="s">
        <v>11990</v>
      </c>
      <c r="R209" s="76">
        <v>46172.4679670486</v>
      </c>
      <c r="S209" s="73" t="s">
        <v>11991</v>
      </c>
      <c r="T209" s="73" t="s">
        <v>5292</v>
      </c>
      <c r="U209" s="73" t="s">
        <v>10809</v>
      </c>
      <c r="V209" s="77" t="s">
        <v>44</v>
      </c>
    </row>
    <row r="210" spans="1:22" hidden="1" x14ac:dyDescent="0.25">
      <c r="A210" s="73" t="s">
        <v>9207</v>
      </c>
      <c r="B210" s="73" t="s">
        <v>220</v>
      </c>
      <c r="C210" s="73" t="s">
        <v>2185</v>
      </c>
      <c r="D210" s="73" t="s">
        <v>11996</v>
      </c>
      <c r="E210" s="73"/>
      <c r="F210" s="73" t="s">
        <v>12131</v>
      </c>
      <c r="G210" s="74"/>
      <c r="H210" s="73" t="s">
        <v>914</v>
      </c>
      <c r="I210" s="73" t="s">
        <v>915</v>
      </c>
      <c r="J210" s="73" t="s">
        <v>909</v>
      </c>
      <c r="K210" s="73" t="s">
        <v>938</v>
      </c>
      <c r="L210" s="73"/>
      <c r="M210" s="73" t="s">
        <v>10809</v>
      </c>
      <c r="N210" s="75" t="b">
        <v>0</v>
      </c>
      <c r="O210" s="75" t="b">
        <v>0</v>
      </c>
      <c r="P210" s="76">
        <v>46023.523059687497</v>
      </c>
      <c r="Q210" s="73" t="s">
        <v>11990</v>
      </c>
      <c r="R210" s="76">
        <v>46172.467969328703</v>
      </c>
      <c r="S210" s="73" t="s">
        <v>11991</v>
      </c>
      <c r="T210" s="73" t="s">
        <v>5292</v>
      </c>
      <c r="U210" s="73" t="s">
        <v>10809</v>
      </c>
      <c r="V210" s="77" t="s">
        <v>44</v>
      </c>
    </row>
    <row r="211" spans="1:22" hidden="1" x14ac:dyDescent="0.25">
      <c r="A211" s="73" t="s">
        <v>9208</v>
      </c>
      <c r="B211" s="73" t="s">
        <v>256</v>
      </c>
      <c r="C211" s="73" t="s">
        <v>2193</v>
      </c>
      <c r="D211" s="73" t="s">
        <v>11996</v>
      </c>
      <c r="E211" s="73"/>
      <c r="F211" s="73" t="s">
        <v>12132</v>
      </c>
      <c r="G211" s="74"/>
      <c r="H211" s="73" t="s">
        <v>914</v>
      </c>
      <c r="I211" s="73" t="s">
        <v>915</v>
      </c>
      <c r="J211" s="73" t="s">
        <v>909</v>
      </c>
      <c r="K211" s="73" t="s">
        <v>938</v>
      </c>
      <c r="L211" s="73"/>
      <c r="M211" s="73" t="s">
        <v>10809</v>
      </c>
      <c r="N211" s="75" t="b">
        <v>0</v>
      </c>
      <c r="O211" s="75" t="b">
        <v>0</v>
      </c>
      <c r="P211" s="76">
        <v>46023.523065821799</v>
      </c>
      <c r="Q211" s="73" t="s">
        <v>11990</v>
      </c>
      <c r="R211" s="76">
        <v>46172.4679714468</v>
      </c>
      <c r="S211" s="73" t="s">
        <v>11991</v>
      </c>
      <c r="T211" s="73" t="s">
        <v>5292</v>
      </c>
      <c r="U211" s="73" t="s">
        <v>10809</v>
      </c>
      <c r="V211" s="77" t="s">
        <v>44</v>
      </c>
    </row>
    <row r="212" spans="1:22" hidden="1" x14ac:dyDescent="0.25">
      <c r="A212" s="73" t="s">
        <v>9209</v>
      </c>
      <c r="B212" s="73" t="s">
        <v>2212</v>
      </c>
      <c r="C212" s="73" t="s">
        <v>2213</v>
      </c>
      <c r="D212" s="73" t="s">
        <v>11996</v>
      </c>
      <c r="E212" s="73"/>
      <c r="F212" s="73" t="s">
        <v>12133</v>
      </c>
      <c r="G212" s="74"/>
      <c r="H212" s="73" t="s">
        <v>914</v>
      </c>
      <c r="I212" s="73" t="s">
        <v>915</v>
      </c>
      <c r="J212" s="73" t="s">
        <v>909</v>
      </c>
      <c r="K212" s="73" t="s">
        <v>938</v>
      </c>
      <c r="L212" s="73"/>
      <c r="M212" s="73" t="s">
        <v>10809</v>
      </c>
      <c r="N212" s="75" t="b">
        <v>0</v>
      </c>
      <c r="O212" s="75" t="b">
        <v>0</v>
      </c>
      <c r="P212" s="76">
        <v>46023.523074849501</v>
      </c>
      <c r="Q212" s="73" t="s">
        <v>11990</v>
      </c>
      <c r="R212" s="76">
        <v>46172.467973692103</v>
      </c>
      <c r="S212" s="73" t="s">
        <v>11991</v>
      </c>
      <c r="T212" s="73" t="s">
        <v>5292</v>
      </c>
      <c r="U212" s="73" t="s">
        <v>10809</v>
      </c>
      <c r="V212" s="77" t="s">
        <v>44</v>
      </c>
    </row>
    <row r="213" spans="1:22" hidden="1" x14ac:dyDescent="0.25">
      <c r="A213" s="73" t="s">
        <v>9210</v>
      </c>
      <c r="B213" s="73" t="s">
        <v>126</v>
      </c>
      <c r="C213" s="73" t="s">
        <v>2215</v>
      </c>
      <c r="D213" s="73" t="s">
        <v>11996</v>
      </c>
      <c r="E213" s="73"/>
      <c r="F213" s="73" t="s">
        <v>12134</v>
      </c>
      <c r="G213" s="74"/>
      <c r="H213" s="73" t="s">
        <v>914</v>
      </c>
      <c r="I213" s="73" t="s">
        <v>915</v>
      </c>
      <c r="J213" s="73" t="s">
        <v>909</v>
      </c>
      <c r="K213" s="73" t="s">
        <v>938</v>
      </c>
      <c r="L213" s="73"/>
      <c r="M213" s="73" t="s">
        <v>10809</v>
      </c>
      <c r="N213" s="75" t="b">
        <v>0</v>
      </c>
      <c r="O213" s="75" t="b">
        <v>0</v>
      </c>
      <c r="P213" s="76">
        <v>46023.523075543999</v>
      </c>
      <c r="Q213" s="73" t="s">
        <v>11990</v>
      </c>
      <c r="R213" s="76">
        <v>46172.467976006898</v>
      </c>
      <c r="S213" s="73" t="s">
        <v>11991</v>
      </c>
      <c r="T213" s="73" t="s">
        <v>5292</v>
      </c>
      <c r="U213" s="73" t="s">
        <v>10809</v>
      </c>
      <c r="V213" s="77" t="s">
        <v>44</v>
      </c>
    </row>
    <row r="214" spans="1:22" hidden="1" x14ac:dyDescent="0.25">
      <c r="A214" s="73" t="s">
        <v>9211</v>
      </c>
      <c r="B214" s="73" t="s">
        <v>2229</v>
      </c>
      <c r="C214" s="73" t="s">
        <v>2230</v>
      </c>
      <c r="D214" s="73" t="s">
        <v>11996</v>
      </c>
      <c r="E214" s="73"/>
      <c r="F214" s="73" t="s">
        <v>12135</v>
      </c>
      <c r="G214" s="74"/>
      <c r="H214" s="73" t="s">
        <v>914</v>
      </c>
      <c r="I214" s="73" t="s">
        <v>915</v>
      </c>
      <c r="J214" s="73" t="s">
        <v>909</v>
      </c>
      <c r="K214" s="73" t="s">
        <v>938</v>
      </c>
      <c r="L214" s="73"/>
      <c r="M214" s="73" t="s">
        <v>10809</v>
      </c>
      <c r="N214" s="75" t="b">
        <v>0</v>
      </c>
      <c r="O214" s="75" t="b">
        <v>0</v>
      </c>
      <c r="P214" s="76">
        <v>46023.523085532397</v>
      </c>
      <c r="Q214" s="73" t="s">
        <v>11990</v>
      </c>
      <c r="R214" s="76">
        <v>46172.467978275497</v>
      </c>
      <c r="S214" s="73" t="s">
        <v>11991</v>
      </c>
      <c r="T214" s="73" t="s">
        <v>5292</v>
      </c>
      <c r="U214" s="73" t="s">
        <v>10809</v>
      </c>
      <c r="V214" s="77" t="s">
        <v>44</v>
      </c>
    </row>
    <row r="215" spans="1:22" hidden="1" x14ac:dyDescent="0.25">
      <c r="A215" s="73" t="s">
        <v>9212</v>
      </c>
      <c r="B215" s="73" t="s">
        <v>127</v>
      </c>
      <c r="C215" s="73" t="s">
        <v>2240</v>
      </c>
      <c r="D215" s="73" t="s">
        <v>11996</v>
      </c>
      <c r="E215" s="73"/>
      <c r="F215" s="73" t="s">
        <v>12136</v>
      </c>
      <c r="G215" s="74"/>
      <c r="H215" s="73" t="s">
        <v>914</v>
      </c>
      <c r="I215" s="73" t="s">
        <v>915</v>
      </c>
      <c r="J215" s="73" t="s">
        <v>909</v>
      </c>
      <c r="K215" s="73" t="s">
        <v>938</v>
      </c>
      <c r="L215" s="73"/>
      <c r="M215" s="73" t="s">
        <v>10809</v>
      </c>
      <c r="N215" s="75" t="b">
        <v>0</v>
      </c>
      <c r="O215" s="75" t="b">
        <v>0</v>
      </c>
      <c r="P215" s="76">
        <v>46023.523089039401</v>
      </c>
      <c r="Q215" s="73" t="s">
        <v>11990</v>
      </c>
      <c r="R215" s="76">
        <v>46172.467980358801</v>
      </c>
      <c r="S215" s="73" t="s">
        <v>11991</v>
      </c>
      <c r="T215" s="73" t="s">
        <v>5292</v>
      </c>
      <c r="U215" s="73" t="s">
        <v>10809</v>
      </c>
      <c r="V215" s="77" t="s">
        <v>44</v>
      </c>
    </row>
    <row r="216" spans="1:22" hidden="1" x14ac:dyDescent="0.25">
      <c r="A216" s="73" t="s">
        <v>9213</v>
      </c>
      <c r="B216" s="73" t="s">
        <v>159</v>
      </c>
      <c r="C216" s="73" t="s">
        <v>2254</v>
      </c>
      <c r="D216" s="73" t="s">
        <v>11996</v>
      </c>
      <c r="E216" s="73"/>
      <c r="F216" s="73" t="s">
        <v>12137</v>
      </c>
      <c r="G216" s="74"/>
      <c r="H216" s="73" t="s">
        <v>914</v>
      </c>
      <c r="I216" s="73" t="s">
        <v>915</v>
      </c>
      <c r="J216" s="73" t="s">
        <v>909</v>
      </c>
      <c r="K216" s="73" t="s">
        <v>938</v>
      </c>
      <c r="L216" s="73"/>
      <c r="M216" s="73" t="s">
        <v>10809</v>
      </c>
      <c r="N216" s="75" t="b">
        <v>0</v>
      </c>
      <c r="O216" s="75" t="b">
        <v>0</v>
      </c>
      <c r="P216" s="76">
        <v>46023.523094097203</v>
      </c>
      <c r="Q216" s="73" t="s">
        <v>11990</v>
      </c>
      <c r="R216" s="76">
        <v>46172.467982604197</v>
      </c>
      <c r="S216" s="73" t="s">
        <v>11991</v>
      </c>
      <c r="T216" s="73" t="s">
        <v>5292</v>
      </c>
      <c r="U216" s="73" t="s">
        <v>10809</v>
      </c>
      <c r="V216" s="77" t="s">
        <v>44</v>
      </c>
    </row>
    <row r="217" spans="1:22" hidden="1" x14ac:dyDescent="0.25">
      <c r="A217" s="73" t="s">
        <v>9214</v>
      </c>
      <c r="B217" s="73" t="s">
        <v>258</v>
      </c>
      <c r="C217" s="73" t="s">
        <v>2266</v>
      </c>
      <c r="D217" s="73" t="s">
        <v>11996</v>
      </c>
      <c r="E217" s="73"/>
      <c r="F217" s="73" t="s">
        <v>12138</v>
      </c>
      <c r="G217" s="74"/>
      <c r="H217" s="73" t="s">
        <v>914</v>
      </c>
      <c r="I217" s="73" t="s">
        <v>915</v>
      </c>
      <c r="J217" s="73" t="s">
        <v>909</v>
      </c>
      <c r="K217" s="73" t="s">
        <v>938</v>
      </c>
      <c r="L217" s="73" t="s">
        <v>2266</v>
      </c>
      <c r="M217" s="73" t="s">
        <v>10809</v>
      </c>
      <c r="N217" s="75" t="b">
        <v>0</v>
      </c>
      <c r="O217" s="75" t="b">
        <v>0</v>
      </c>
      <c r="P217" s="76">
        <v>46023.523106168999</v>
      </c>
      <c r="Q217" s="73" t="s">
        <v>11990</v>
      </c>
      <c r="R217" s="76">
        <v>46172.467984641196</v>
      </c>
      <c r="S217" s="73" t="s">
        <v>11991</v>
      </c>
      <c r="T217" s="73" t="s">
        <v>5292</v>
      </c>
      <c r="U217" s="73" t="s">
        <v>10809</v>
      </c>
      <c r="V217" s="77" t="s">
        <v>44</v>
      </c>
    </row>
    <row r="218" spans="1:22" hidden="1" x14ac:dyDescent="0.25">
      <c r="A218" s="73" t="s">
        <v>9215</v>
      </c>
      <c r="B218" s="73" t="s">
        <v>235</v>
      </c>
      <c r="C218" s="73" t="s">
        <v>2278</v>
      </c>
      <c r="D218" s="73" t="s">
        <v>11996</v>
      </c>
      <c r="E218" s="73"/>
      <c r="F218" s="73" t="s">
        <v>12139</v>
      </c>
      <c r="G218" s="74"/>
      <c r="H218" s="73" t="s">
        <v>914</v>
      </c>
      <c r="I218" s="73" t="s">
        <v>915</v>
      </c>
      <c r="J218" s="73" t="s">
        <v>909</v>
      </c>
      <c r="K218" s="73" t="s">
        <v>938</v>
      </c>
      <c r="L218" s="73"/>
      <c r="M218" s="73" t="s">
        <v>10809</v>
      </c>
      <c r="N218" s="75" t="b">
        <v>0</v>
      </c>
      <c r="O218" s="75" t="b">
        <v>0</v>
      </c>
      <c r="P218" s="76">
        <v>46023.5231132755</v>
      </c>
      <c r="Q218" s="73" t="s">
        <v>11990</v>
      </c>
      <c r="R218" s="76">
        <v>46172.467986840296</v>
      </c>
      <c r="S218" s="73" t="s">
        <v>11991</v>
      </c>
      <c r="T218" s="73" t="s">
        <v>5292</v>
      </c>
      <c r="U218" s="73" t="s">
        <v>10809</v>
      </c>
      <c r="V218" s="77" t="s">
        <v>44</v>
      </c>
    </row>
    <row r="219" spans="1:22" hidden="1" x14ac:dyDescent="0.25">
      <c r="A219" s="73" t="s">
        <v>9216</v>
      </c>
      <c r="B219" s="73" t="s">
        <v>226</v>
      </c>
      <c r="C219" s="73" t="s">
        <v>2283</v>
      </c>
      <c r="D219" s="73" t="s">
        <v>11996</v>
      </c>
      <c r="E219" s="73"/>
      <c r="F219" s="73" t="s">
        <v>12140</v>
      </c>
      <c r="G219" s="74"/>
      <c r="H219" s="73" t="s">
        <v>914</v>
      </c>
      <c r="I219" s="73" t="s">
        <v>915</v>
      </c>
      <c r="J219" s="73" t="s">
        <v>909</v>
      </c>
      <c r="K219" s="73" t="s">
        <v>938</v>
      </c>
      <c r="L219" s="73" t="s">
        <v>2283</v>
      </c>
      <c r="M219" s="73" t="s">
        <v>10809</v>
      </c>
      <c r="N219" s="75" t="b">
        <v>0</v>
      </c>
      <c r="O219" s="75" t="b">
        <v>0</v>
      </c>
      <c r="P219" s="76">
        <v>46023.523117129604</v>
      </c>
      <c r="Q219" s="73" t="s">
        <v>11990</v>
      </c>
      <c r="R219" s="76">
        <v>46172.467989004603</v>
      </c>
      <c r="S219" s="73" t="s">
        <v>11991</v>
      </c>
      <c r="T219" s="73" t="s">
        <v>5292</v>
      </c>
      <c r="U219" s="73" t="s">
        <v>10809</v>
      </c>
      <c r="V219" s="77" t="s">
        <v>44</v>
      </c>
    </row>
    <row r="220" spans="1:22" hidden="1" x14ac:dyDescent="0.25">
      <c r="A220" s="73" t="s">
        <v>9217</v>
      </c>
      <c r="B220" s="73" t="s">
        <v>164</v>
      </c>
      <c r="C220" s="73" t="s">
        <v>2285</v>
      </c>
      <c r="D220" s="73" t="s">
        <v>11996</v>
      </c>
      <c r="E220" s="73"/>
      <c r="F220" s="73" t="s">
        <v>12141</v>
      </c>
      <c r="G220" s="74"/>
      <c r="H220" s="73" t="s">
        <v>914</v>
      </c>
      <c r="I220" s="73" t="s">
        <v>915</v>
      </c>
      <c r="J220" s="73" t="s">
        <v>909</v>
      </c>
      <c r="K220" s="73" t="s">
        <v>938</v>
      </c>
      <c r="L220" s="73"/>
      <c r="M220" s="73" t="s">
        <v>10809</v>
      </c>
      <c r="N220" s="75" t="b">
        <v>0</v>
      </c>
      <c r="O220" s="75" t="b">
        <v>0</v>
      </c>
      <c r="P220" s="76">
        <v>46023.523120486097</v>
      </c>
      <c r="Q220" s="73" t="s">
        <v>11990</v>
      </c>
      <c r="R220" s="76">
        <v>46172.467991168996</v>
      </c>
      <c r="S220" s="73" t="s">
        <v>11991</v>
      </c>
      <c r="T220" s="73" t="s">
        <v>5292</v>
      </c>
      <c r="U220" s="73" t="s">
        <v>10809</v>
      </c>
      <c r="V220" s="77" t="s">
        <v>44</v>
      </c>
    </row>
    <row r="221" spans="1:22" hidden="1" x14ac:dyDescent="0.25">
      <c r="A221" s="73" t="s">
        <v>9218</v>
      </c>
      <c r="B221" s="73" t="s">
        <v>253</v>
      </c>
      <c r="C221" s="73" t="s">
        <v>2287</v>
      </c>
      <c r="D221" s="73" t="s">
        <v>11996</v>
      </c>
      <c r="E221" s="73"/>
      <c r="F221" s="73" t="s">
        <v>12142</v>
      </c>
      <c r="G221" s="74"/>
      <c r="H221" s="73" t="s">
        <v>914</v>
      </c>
      <c r="I221" s="73" t="s">
        <v>915</v>
      </c>
      <c r="J221" s="73" t="s">
        <v>909</v>
      </c>
      <c r="K221" s="73" t="s">
        <v>938</v>
      </c>
      <c r="L221" s="73"/>
      <c r="M221" s="73" t="s">
        <v>10809</v>
      </c>
      <c r="N221" s="75" t="b">
        <v>0</v>
      </c>
      <c r="O221" s="75" t="b">
        <v>0</v>
      </c>
      <c r="P221" s="76">
        <v>46023.523121296297</v>
      </c>
      <c r="Q221" s="73" t="s">
        <v>11990</v>
      </c>
      <c r="R221" s="76">
        <v>46172.467993321799</v>
      </c>
      <c r="S221" s="73" t="s">
        <v>11991</v>
      </c>
      <c r="T221" s="73" t="s">
        <v>5292</v>
      </c>
      <c r="U221" s="73" t="s">
        <v>10809</v>
      </c>
      <c r="V221" s="77" t="s">
        <v>44</v>
      </c>
    </row>
    <row r="222" spans="1:22" hidden="1" x14ac:dyDescent="0.25">
      <c r="A222" s="73" t="s">
        <v>9219</v>
      </c>
      <c r="B222" s="73" t="s">
        <v>51</v>
      </c>
      <c r="C222" s="73" t="s">
        <v>2291</v>
      </c>
      <c r="D222" s="73" t="s">
        <v>11996</v>
      </c>
      <c r="E222" s="73"/>
      <c r="F222" s="73" t="s">
        <v>12143</v>
      </c>
      <c r="G222" s="74"/>
      <c r="H222" s="73" t="s">
        <v>914</v>
      </c>
      <c r="I222" s="73" t="s">
        <v>915</v>
      </c>
      <c r="J222" s="73" t="s">
        <v>909</v>
      </c>
      <c r="K222" s="73" t="s">
        <v>938</v>
      </c>
      <c r="L222" s="73"/>
      <c r="M222" s="73" t="s">
        <v>10809</v>
      </c>
      <c r="N222" s="75" t="b">
        <v>0</v>
      </c>
      <c r="O222" s="75" t="b">
        <v>0</v>
      </c>
      <c r="P222" s="76">
        <v>46023.523122719896</v>
      </c>
      <c r="Q222" s="73" t="s">
        <v>11990</v>
      </c>
      <c r="R222" s="76">
        <v>46172.467995451399</v>
      </c>
      <c r="S222" s="73" t="s">
        <v>11991</v>
      </c>
      <c r="T222" s="73" t="s">
        <v>5292</v>
      </c>
      <c r="U222" s="73" t="s">
        <v>10809</v>
      </c>
      <c r="V222" s="77" t="s">
        <v>44</v>
      </c>
    </row>
    <row r="223" spans="1:22" hidden="1" x14ac:dyDescent="0.25">
      <c r="A223" s="73" t="s">
        <v>9220</v>
      </c>
      <c r="B223" s="73" t="s">
        <v>120</v>
      </c>
      <c r="C223" s="73" t="s">
        <v>2307</v>
      </c>
      <c r="D223" s="73" t="s">
        <v>11996</v>
      </c>
      <c r="E223" s="73"/>
      <c r="F223" s="73" t="s">
        <v>284</v>
      </c>
      <c r="G223" s="74"/>
      <c r="H223" s="73" t="s">
        <v>914</v>
      </c>
      <c r="I223" s="73" t="s">
        <v>915</v>
      </c>
      <c r="J223" s="73" t="s">
        <v>909</v>
      </c>
      <c r="K223" s="73" t="s">
        <v>938</v>
      </c>
      <c r="L223" s="73" t="s">
        <v>2307</v>
      </c>
      <c r="M223" s="73" t="s">
        <v>10809</v>
      </c>
      <c r="N223" s="75" t="b">
        <v>0</v>
      </c>
      <c r="O223" s="75" t="b">
        <v>0</v>
      </c>
      <c r="P223" s="76">
        <v>46023.5231335301</v>
      </c>
      <c r="Q223" s="73" t="s">
        <v>11990</v>
      </c>
      <c r="R223" s="76">
        <v>46172.467997604203</v>
      </c>
      <c r="S223" s="73" t="s">
        <v>11991</v>
      </c>
      <c r="T223" s="73" t="s">
        <v>5292</v>
      </c>
      <c r="U223" s="73" t="s">
        <v>10809</v>
      </c>
      <c r="V223" s="77" t="s">
        <v>44</v>
      </c>
    </row>
    <row r="224" spans="1:22" hidden="1" x14ac:dyDescent="0.25">
      <c r="A224" s="73" t="s">
        <v>9221</v>
      </c>
      <c r="B224" s="73" t="s">
        <v>68</v>
      </c>
      <c r="C224" s="73" t="s">
        <v>2397</v>
      </c>
      <c r="D224" s="73" t="s">
        <v>11996</v>
      </c>
      <c r="E224" s="73"/>
      <c r="F224" s="73" t="s">
        <v>12144</v>
      </c>
      <c r="G224" s="74"/>
      <c r="H224" s="73" t="s">
        <v>914</v>
      </c>
      <c r="I224" s="73" t="s">
        <v>915</v>
      </c>
      <c r="J224" s="73" t="s">
        <v>909</v>
      </c>
      <c r="K224" s="73" t="s">
        <v>938</v>
      </c>
      <c r="L224" s="73"/>
      <c r="M224" s="73" t="s">
        <v>10809</v>
      </c>
      <c r="N224" s="75" t="b">
        <v>0</v>
      </c>
      <c r="O224" s="75" t="b">
        <v>0</v>
      </c>
      <c r="P224" s="76">
        <v>46023.523178356503</v>
      </c>
      <c r="Q224" s="73" t="s">
        <v>11990</v>
      </c>
      <c r="R224" s="76">
        <v>46172.467999733803</v>
      </c>
      <c r="S224" s="73" t="s">
        <v>11991</v>
      </c>
      <c r="T224" s="73" t="s">
        <v>5292</v>
      </c>
      <c r="U224" s="73" t="s">
        <v>10809</v>
      </c>
      <c r="V224" s="77" t="s">
        <v>44</v>
      </c>
    </row>
    <row r="225" spans="1:22" hidden="1" x14ac:dyDescent="0.25">
      <c r="A225" s="73" t="s">
        <v>9222</v>
      </c>
      <c r="B225" s="73" t="s">
        <v>81</v>
      </c>
      <c r="C225" s="73" t="s">
        <v>2413</v>
      </c>
      <c r="D225" s="73" t="s">
        <v>11996</v>
      </c>
      <c r="E225" s="73"/>
      <c r="F225" s="73" t="s">
        <v>12145</v>
      </c>
      <c r="G225" s="74"/>
      <c r="H225" s="73" t="s">
        <v>914</v>
      </c>
      <c r="I225" s="73" t="s">
        <v>915</v>
      </c>
      <c r="J225" s="73" t="s">
        <v>909</v>
      </c>
      <c r="K225" s="73" t="s">
        <v>938</v>
      </c>
      <c r="L225" s="73"/>
      <c r="M225" s="73" t="s">
        <v>10809</v>
      </c>
      <c r="N225" s="75" t="b">
        <v>0</v>
      </c>
      <c r="O225" s="75" t="b">
        <v>0</v>
      </c>
      <c r="P225" s="76">
        <v>46023.523185034697</v>
      </c>
      <c r="Q225" s="73" t="s">
        <v>11990</v>
      </c>
      <c r="R225" s="76">
        <v>46172.468001851797</v>
      </c>
      <c r="S225" s="73" t="s">
        <v>11991</v>
      </c>
      <c r="T225" s="73" t="s">
        <v>5292</v>
      </c>
      <c r="U225" s="73" t="s">
        <v>10809</v>
      </c>
      <c r="V225" s="77" t="s">
        <v>44</v>
      </c>
    </row>
    <row r="226" spans="1:22" hidden="1" x14ac:dyDescent="0.25">
      <c r="A226" s="73" t="s">
        <v>9223</v>
      </c>
      <c r="B226" s="73" t="s">
        <v>90</v>
      </c>
      <c r="C226" s="73" t="s">
        <v>2418</v>
      </c>
      <c r="D226" s="73" t="s">
        <v>11996</v>
      </c>
      <c r="E226" s="73"/>
      <c r="F226" s="73" t="s">
        <v>12146</v>
      </c>
      <c r="G226" s="74"/>
      <c r="H226" s="73" t="s">
        <v>914</v>
      </c>
      <c r="I226" s="73" t="s">
        <v>915</v>
      </c>
      <c r="J226" s="73" t="s">
        <v>909</v>
      </c>
      <c r="K226" s="73" t="s">
        <v>938</v>
      </c>
      <c r="L226" s="73"/>
      <c r="M226" s="73" t="s">
        <v>10809</v>
      </c>
      <c r="N226" s="75" t="b">
        <v>0</v>
      </c>
      <c r="O226" s="75" t="b">
        <v>0</v>
      </c>
      <c r="P226" s="76">
        <v>46023.523187650499</v>
      </c>
      <c r="Q226" s="73" t="s">
        <v>11990</v>
      </c>
      <c r="R226" s="76">
        <v>46172.468004050897</v>
      </c>
      <c r="S226" s="73" t="s">
        <v>11991</v>
      </c>
      <c r="T226" s="73" t="s">
        <v>5292</v>
      </c>
      <c r="U226" s="73" t="s">
        <v>10809</v>
      </c>
      <c r="V226" s="77" t="s">
        <v>44</v>
      </c>
    </row>
    <row r="227" spans="1:22" hidden="1" x14ac:dyDescent="0.25">
      <c r="A227" s="73" t="s">
        <v>9224</v>
      </c>
      <c r="B227" s="73" t="s">
        <v>208</v>
      </c>
      <c r="C227" s="73" t="s">
        <v>2420</v>
      </c>
      <c r="D227" s="73" t="s">
        <v>11996</v>
      </c>
      <c r="E227" s="73"/>
      <c r="F227" s="73" t="s">
        <v>12147</v>
      </c>
      <c r="G227" s="74"/>
      <c r="H227" s="73" t="s">
        <v>914</v>
      </c>
      <c r="I227" s="73" t="s">
        <v>915</v>
      </c>
      <c r="J227" s="73" t="s">
        <v>909</v>
      </c>
      <c r="K227" s="73" t="s">
        <v>938</v>
      </c>
      <c r="L227" s="73"/>
      <c r="M227" s="73" t="s">
        <v>10809</v>
      </c>
      <c r="N227" s="75" t="b">
        <v>0</v>
      </c>
      <c r="O227" s="75" t="b">
        <v>0</v>
      </c>
      <c r="P227" s="76">
        <v>46023.523194594898</v>
      </c>
      <c r="Q227" s="73" t="s">
        <v>11990</v>
      </c>
      <c r="R227" s="76">
        <v>46172.4680063657</v>
      </c>
      <c r="S227" s="73" t="s">
        <v>11991</v>
      </c>
      <c r="T227" s="73" t="s">
        <v>5292</v>
      </c>
      <c r="U227" s="73" t="s">
        <v>10809</v>
      </c>
      <c r="V227" s="77" t="s">
        <v>44</v>
      </c>
    </row>
    <row r="228" spans="1:22" hidden="1" x14ac:dyDescent="0.25">
      <c r="A228" s="73" t="s">
        <v>9225</v>
      </c>
      <c r="B228" s="73" t="s">
        <v>2432</v>
      </c>
      <c r="C228" s="73" t="s">
        <v>2433</v>
      </c>
      <c r="D228" s="73" t="s">
        <v>11996</v>
      </c>
      <c r="E228" s="73"/>
      <c r="F228" s="73" t="s">
        <v>12148</v>
      </c>
      <c r="G228" s="74"/>
      <c r="H228" s="73" t="s">
        <v>914</v>
      </c>
      <c r="I228" s="73" t="s">
        <v>915</v>
      </c>
      <c r="J228" s="73" t="s">
        <v>909</v>
      </c>
      <c r="K228" s="73" t="s">
        <v>938</v>
      </c>
      <c r="L228" s="73"/>
      <c r="M228" s="73" t="s">
        <v>10809</v>
      </c>
      <c r="N228" s="75" t="b">
        <v>0</v>
      </c>
      <c r="O228" s="75" t="b">
        <v>0</v>
      </c>
      <c r="P228" s="76">
        <v>46023.5232020486</v>
      </c>
      <c r="Q228" s="73" t="s">
        <v>11990</v>
      </c>
      <c r="R228" s="76">
        <v>46172.468008680597</v>
      </c>
      <c r="S228" s="73" t="s">
        <v>11991</v>
      </c>
      <c r="T228" s="73" t="s">
        <v>5292</v>
      </c>
      <c r="U228" s="73" t="s">
        <v>10809</v>
      </c>
      <c r="V228" s="77" t="s">
        <v>44</v>
      </c>
    </row>
    <row r="229" spans="1:22" hidden="1" x14ac:dyDescent="0.25">
      <c r="A229" s="73" t="s">
        <v>9226</v>
      </c>
      <c r="B229" s="73" t="s">
        <v>158</v>
      </c>
      <c r="C229" s="73" t="s">
        <v>2442</v>
      </c>
      <c r="D229" s="73" t="s">
        <v>11996</v>
      </c>
      <c r="E229" s="73"/>
      <c r="F229" s="73" t="s">
        <v>12149</v>
      </c>
      <c r="G229" s="74"/>
      <c r="H229" s="73" t="s">
        <v>914</v>
      </c>
      <c r="I229" s="73" t="s">
        <v>915</v>
      </c>
      <c r="J229" s="73" t="s">
        <v>909</v>
      </c>
      <c r="K229" s="73" t="s">
        <v>938</v>
      </c>
      <c r="L229" s="73"/>
      <c r="M229" s="73" t="s">
        <v>10809</v>
      </c>
      <c r="N229" s="75" t="b">
        <v>0</v>
      </c>
      <c r="O229" s="75" t="b">
        <v>0</v>
      </c>
      <c r="P229" s="76">
        <v>46023.523205092599</v>
      </c>
      <c r="Q229" s="73" t="s">
        <v>11990</v>
      </c>
      <c r="R229" s="76">
        <v>46172.468010879602</v>
      </c>
      <c r="S229" s="73" t="s">
        <v>11991</v>
      </c>
      <c r="T229" s="73" t="s">
        <v>5292</v>
      </c>
      <c r="U229" s="73" t="s">
        <v>10809</v>
      </c>
      <c r="V229" s="77" t="s">
        <v>44</v>
      </c>
    </row>
    <row r="230" spans="1:22" hidden="1" x14ac:dyDescent="0.25">
      <c r="A230" s="73" t="s">
        <v>9227</v>
      </c>
      <c r="B230" s="73" t="s">
        <v>185</v>
      </c>
      <c r="C230" s="73" t="s">
        <v>2449</v>
      </c>
      <c r="D230" s="73" t="s">
        <v>11996</v>
      </c>
      <c r="E230" s="73"/>
      <c r="F230" s="73" t="s">
        <v>12028</v>
      </c>
      <c r="G230" s="74"/>
      <c r="H230" s="73" t="s">
        <v>914</v>
      </c>
      <c r="I230" s="73" t="s">
        <v>915</v>
      </c>
      <c r="J230" s="73" t="s">
        <v>909</v>
      </c>
      <c r="K230" s="73" t="s">
        <v>938</v>
      </c>
      <c r="L230" s="73"/>
      <c r="M230" s="73" t="s">
        <v>10809</v>
      </c>
      <c r="N230" s="75" t="b">
        <v>0</v>
      </c>
      <c r="O230" s="75" t="b">
        <v>0</v>
      </c>
      <c r="P230" s="76">
        <v>46023.523207326398</v>
      </c>
      <c r="Q230" s="73" t="s">
        <v>11990</v>
      </c>
      <c r="R230" s="76">
        <v>46172.468012997699</v>
      </c>
      <c r="S230" s="73" t="s">
        <v>11991</v>
      </c>
      <c r="T230" s="73" t="s">
        <v>5292</v>
      </c>
      <c r="U230" s="73" t="s">
        <v>10809</v>
      </c>
      <c r="V230" s="77" t="s">
        <v>44</v>
      </c>
    </row>
    <row r="231" spans="1:22" hidden="1" x14ac:dyDescent="0.25">
      <c r="A231" s="73" t="s">
        <v>9228</v>
      </c>
      <c r="B231" s="73" t="s">
        <v>77</v>
      </c>
      <c r="C231" s="73" t="s">
        <v>2457</v>
      </c>
      <c r="D231" s="73" t="s">
        <v>11996</v>
      </c>
      <c r="E231" s="73"/>
      <c r="F231" s="73" t="s">
        <v>12150</v>
      </c>
      <c r="G231" s="74"/>
      <c r="H231" s="73" t="s">
        <v>914</v>
      </c>
      <c r="I231" s="73" t="s">
        <v>915</v>
      </c>
      <c r="J231" s="73" t="s">
        <v>909</v>
      </c>
      <c r="K231" s="73" t="s">
        <v>938</v>
      </c>
      <c r="L231" s="73"/>
      <c r="M231" s="73" t="s">
        <v>10809</v>
      </c>
      <c r="N231" s="75" t="b">
        <v>0</v>
      </c>
      <c r="O231" s="75" t="b">
        <v>0</v>
      </c>
      <c r="P231" s="76">
        <v>46023.523210497697</v>
      </c>
      <c r="Q231" s="73" t="s">
        <v>11990</v>
      </c>
      <c r="R231" s="76">
        <v>46172.468015277802</v>
      </c>
      <c r="S231" s="73" t="s">
        <v>11991</v>
      </c>
      <c r="T231" s="73" t="s">
        <v>5292</v>
      </c>
      <c r="U231" s="73" t="s">
        <v>10809</v>
      </c>
      <c r="V231" s="77" t="s">
        <v>44</v>
      </c>
    </row>
    <row r="232" spans="1:22" hidden="1" x14ac:dyDescent="0.25">
      <c r="A232" s="73" t="s">
        <v>9229</v>
      </c>
      <c r="B232" s="73" t="s">
        <v>144</v>
      </c>
      <c r="C232" s="73" t="s">
        <v>2510</v>
      </c>
      <c r="D232" s="73" t="s">
        <v>11996</v>
      </c>
      <c r="E232" s="73"/>
      <c r="F232" s="73" t="s">
        <v>12151</v>
      </c>
      <c r="G232" s="74"/>
      <c r="H232" s="73" t="s">
        <v>914</v>
      </c>
      <c r="I232" s="73" t="s">
        <v>915</v>
      </c>
      <c r="J232" s="73" t="s">
        <v>909</v>
      </c>
      <c r="K232" s="73" t="s">
        <v>938</v>
      </c>
      <c r="L232" s="73"/>
      <c r="M232" s="73" t="s">
        <v>10809</v>
      </c>
      <c r="N232" s="75" t="b">
        <v>0</v>
      </c>
      <c r="O232" s="75" t="b">
        <v>0</v>
      </c>
      <c r="P232" s="76">
        <v>46023.5232426273</v>
      </c>
      <c r="Q232" s="73" t="s">
        <v>11990</v>
      </c>
      <c r="R232" s="76">
        <v>46172.468017326399</v>
      </c>
      <c r="S232" s="73" t="s">
        <v>11991</v>
      </c>
      <c r="T232" s="73" t="s">
        <v>5292</v>
      </c>
      <c r="U232" s="73" t="s">
        <v>10809</v>
      </c>
      <c r="V232" s="77" t="s">
        <v>44</v>
      </c>
    </row>
    <row r="233" spans="1:22" hidden="1" x14ac:dyDescent="0.25">
      <c r="A233" s="73" t="s">
        <v>9230</v>
      </c>
      <c r="B233" s="73" t="s">
        <v>2202</v>
      </c>
      <c r="C233" s="73" t="s">
        <v>2203</v>
      </c>
      <c r="D233" s="73" t="s">
        <v>11996</v>
      </c>
      <c r="E233" s="73"/>
      <c r="F233" s="73" t="s">
        <v>12152</v>
      </c>
      <c r="G233" s="74"/>
      <c r="H233" s="73" t="s">
        <v>950</v>
      </c>
      <c r="I233" s="73" t="s">
        <v>951</v>
      </c>
      <c r="J233" s="73" t="s">
        <v>909</v>
      </c>
      <c r="K233" s="73" t="s">
        <v>2204</v>
      </c>
      <c r="L233" s="73"/>
      <c r="M233" s="73" t="s">
        <v>10809</v>
      </c>
      <c r="N233" s="75" t="b">
        <v>0</v>
      </c>
      <c r="O233" s="75" t="b">
        <v>0</v>
      </c>
      <c r="P233" s="76">
        <v>46023.523071724499</v>
      </c>
      <c r="Q233" s="73" t="s">
        <v>11990</v>
      </c>
      <c r="R233" s="76">
        <v>46172.468019479202</v>
      </c>
      <c r="S233" s="73" t="s">
        <v>11991</v>
      </c>
      <c r="T233" s="73" t="s">
        <v>5292</v>
      </c>
      <c r="U233" s="73" t="s">
        <v>10809</v>
      </c>
      <c r="V233" s="77" t="s">
        <v>44</v>
      </c>
    </row>
    <row r="234" spans="1:22" hidden="1" x14ac:dyDescent="0.25">
      <c r="A234" s="73" t="s">
        <v>9231</v>
      </c>
      <c r="B234" s="73" t="s">
        <v>129</v>
      </c>
      <c r="C234" s="73" t="s">
        <v>2208</v>
      </c>
      <c r="D234" s="73" t="s">
        <v>11996</v>
      </c>
      <c r="E234" s="73"/>
      <c r="F234" s="73" t="s">
        <v>12153</v>
      </c>
      <c r="G234" s="74"/>
      <c r="H234" s="73" t="s">
        <v>950</v>
      </c>
      <c r="I234" s="73" t="s">
        <v>951</v>
      </c>
      <c r="J234" s="73" t="s">
        <v>909</v>
      </c>
      <c r="K234" s="73" t="s">
        <v>2204</v>
      </c>
      <c r="L234" s="73"/>
      <c r="M234" s="73" t="s">
        <v>10809</v>
      </c>
      <c r="N234" s="75" t="b">
        <v>0</v>
      </c>
      <c r="O234" s="75" t="b">
        <v>0</v>
      </c>
      <c r="P234" s="76">
        <v>46023.5230731829</v>
      </c>
      <c r="Q234" s="73" t="s">
        <v>11990</v>
      </c>
      <c r="R234" s="76">
        <v>46172.468021643501</v>
      </c>
      <c r="S234" s="73" t="s">
        <v>11991</v>
      </c>
      <c r="T234" s="73" t="s">
        <v>5292</v>
      </c>
      <c r="U234" s="73" t="s">
        <v>10809</v>
      </c>
      <c r="V234" s="77" t="s">
        <v>44</v>
      </c>
    </row>
    <row r="235" spans="1:22" hidden="1" x14ac:dyDescent="0.25">
      <c r="A235" s="73" t="s">
        <v>9232</v>
      </c>
      <c r="B235" s="73" t="s">
        <v>203</v>
      </c>
      <c r="C235" s="73" t="s">
        <v>2293</v>
      </c>
      <c r="D235" s="73" t="s">
        <v>11996</v>
      </c>
      <c r="E235" s="73"/>
      <c r="F235" s="73" t="s">
        <v>284</v>
      </c>
      <c r="G235" s="74"/>
      <c r="H235" s="73" t="s">
        <v>950</v>
      </c>
      <c r="I235" s="73" t="s">
        <v>951</v>
      </c>
      <c r="J235" s="73" t="s">
        <v>909</v>
      </c>
      <c r="K235" s="73" t="s">
        <v>2204</v>
      </c>
      <c r="L235" s="73" t="s">
        <v>2293</v>
      </c>
      <c r="M235" s="73" t="s">
        <v>10809</v>
      </c>
      <c r="N235" s="75" t="b">
        <v>0</v>
      </c>
      <c r="O235" s="75" t="b">
        <v>0</v>
      </c>
      <c r="P235" s="76">
        <v>46023.523126041699</v>
      </c>
      <c r="Q235" s="73" t="s">
        <v>11990</v>
      </c>
      <c r="R235" s="76">
        <v>46172.468023807902</v>
      </c>
      <c r="S235" s="73" t="s">
        <v>11991</v>
      </c>
      <c r="T235" s="73" t="s">
        <v>5292</v>
      </c>
      <c r="U235" s="73" t="s">
        <v>10809</v>
      </c>
      <c r="V235" s="77" t="s">
        <v>44</v>
      </c>
    </row>
    <row r="236" spans="1:22" hidden="1" x14ac:dyDescent="0.25">
      <c r="A236" s="73" t="s">
        <v>9233</v>
      </c>
      <c r="B236" s="73" t="s">
        <v>63</v>
      </c>
      <c r="C236" s="73" t="s">
        <v>2362</v>
      </c>
      <c r="D236" s="73" t="s">
        <v>11996</v>
      </c>
      <c r="E236" s="73"/>
      <c r="F236" s="73" t="s">
        <v>12154</v>
      </c>
      <c r="G236" s="74"/>
      <c r="H236" s="73" t="s">
        <v>950</v>
      </c>
      <c r="I236" s="73" t="s">
        <v>951</v>
      </c>
      <c r="J236" s="73" t="s">
        <v>909</v>
      </c>
      <c r="K236" s="73" t="s">
        <v>2204</v>
      </c>
      <c r="L236" s="73"/>
      <c r="M236" s="73" t="s">
        <v>10809</v>
      </c>
      <c r="N236" s="75" t="b">
        <v>0</v>
      </c>
      <c r="O236" s="75" t="b">
        <v>0</v>
      </c>
      <c r="P236" s="76">
        <v>46023.523159988399</v>
      </c>
      <c r="Q236" s="73" t="s">
        <v>11990</v>
      </c>
      <c r="R236" s="76">
        <v>46172.468025960603</v>
      </c>
      <c r="S236" s="73" t="s">
        <v>11991</v>
      </c>
      <c r="T236" s="73" t="s">
        <v>5292</v>
      </c>
      <c r="U236" s="73" t="s">
        <v>10809</v>
      </c>
      <c r="V236" s="77" t="s">
        <v>44</v>
      </c>
    </row>
    <row r="237" spans="1:22" hidden="1" x14ac:dyDescent="0.25">
      <c r="A237" s="73" t="s">
        <v>9234</v>
      </c>
      <c r="B237" s="73" t="s">
        <v>202</v>
      </c>
      <c r="C237" s="73" t="s">
        <v>2395</v>
      </c>
      <c r="D237" s="73" t="s">
        <v>11996</v>
      </c>
      <c r="E237" s="73"/>
      <c r="F237" s="73" t="s">
        <v>12155</v>
      </c>
      <c r="G237" s="74"/>
      <c r="H237" s="73" t="s">
        <v>950</v>
      </c>
      <c r="I237" s="73" t="s">
        <v>951</v>
      </c>
      <c r="J237" s="73" t="s">
        <v>909</v>
      </c>
      <c r="K237" s="73" t="s">
        <v>2204</v>
      </c>
      <c r="L237" s="73"/>
      <c r="M237" s="73" t="s">
        <v>10809</v>
      </c>
      <c r="N237" s="75" t="b">
        <v>0</v>
      </c>
      <c r="O237" s="75" t="b">
        <v>0</v>
      </c>
      <c r="P237" s="76">
        <v>46023.523177546303</v>
      </c>
      <c r="Q237" s="73" t="s">
        <v>11990</v>
      </c>
      <c r="R237" s="76">
        <v>46172.468028124997</v>
      </c>
      <c r="S237" s="73" t="s">
        <v>11991</v>
      </c>
      <c r="T237" s="73" t="s">
        <v>5292</v>
      </c>
      <c r="U237" s="73" t="s">
        <v>10809</v>
      </c>
      <c r="V237" s="77" t="s">
        <v>44</v>
      </c>
    </row>
    <row r="238" spans="1:22" hidden="1" x14ac:dyDescent="0.25">
      <c r="A238" s="73" t="s">
        <v>9235</v>
      </c>
      <c r="B238" s="73" t="s">
        <v>183</v>
      </c>
      <c r="C238" s="73" t="s">
        <v>2505</v>
      </c>
      <c r="D238" s="73" t="s">
        <v>11996</v>
      </c>
      <c r="E238" s="73"/>
      <c r="F238" s="73" t="s">
        <v>12028</v>
      </c>
      <c r="G238" s="74"/>
      <c r="H238" s="73" t="s">
        <v>950</v>
      </c>
      <c r="I238" s="73" t="s">
        <v>951</v>
      </c>
      <c r="J238" s="73" t="s">
        <v>909</v>
      </c>
      <c r="K238" s="73" t="s">
        <v>2204</v>
      </c>
      <c r="L238" s="73"/>
      <c r="M238" s="73" t="s">
        <v>10809</v>
      </c>
      <c r="N238" s="75" t="b">
        <v>0</v>
      </c>
      <c r="O238" s="75" t="b">
        <v>0</v>
      </c>
      <c r="P238" s="76">
        <v>46023.523241169001</v>
      </c>
      <c r="Q238" s="73" t="s">
        <v>11990</v>
      </c>
      <c r="R238" s="76">
        <v>46172.4680302083</v>
      </c>
      <c r="S238" s="73" t="s">
        <v>11991</v>
      </c>
      <c r="T238" s="73" t="s">
        <v>5292</v>
      </c>
      <c r="U238" s="73" t="s">
        <v>10809</v>
      </c>
      <c r="V238" s="77" t="s">
        <v>44</v>
      </c>
    </row>
    <row r="239" spans="1:22" hidden="1" x14ac:dyDescent="0.25">
      <c r="A239" s="73" t="s">
        <v>9236</v>
      </c>
      <c r="B239" s="73" t="s">
        <v>128</v>
      </c>
      <c r="C239" s="73" t="s">
        <v>2512</v>
      </c>
      <c r="D239" s="73" t="s">
        <v>11996</v>
      </c>
      <c r="E239" s="73"/>
      <c r="F239" s="73" t="s">
        <v>12046</v>
      </c>
      <c r="G239" s="74"/>
      <c r="H239" s="73" t="s">
        <v>950</v>
      </c>
      <c r="I239" s="73" t="s">
        <v>951</v>
      </c>
      <c r="J239" s="73" t="s">
        <v>909</v>
      </c>
      <c r="K239" s="73" t="s">
        <v>2204</v>
      </c>
      <c r="L239" s="73"/>
      <c r="M239" s="73" t="s">
        <v>10809</v>
      </c>
      <c r="N239" s="75" t="b">
        <v>0</v>
      </c>
      <c r="O239" s="75" t="b">
        <v>0</v>
      </c>
      <c r="P239" s="76">
        <v>46023.523243368101</v>
      </c>
      <c r="Q239" s="73" t="s">
        <v>11990</v>
      </c>
      <c r="R239" s="76">
        <v>46172.4680324074</v>
      </c>
      <c r="S239" s="73" t="s">
        <v>11991</v>
      </c>
      <c r="T239" s="73" t="s">
        <v>5292</v>
      </c>
      <c r="U239" s="73" t="s">
        <v>10809</v>
      </c>
      <c r="V239" s="77" t="s">
        <v>44</v>
      </c>
    </row>
    <row r="240" spans="1:22" hidden="1" x14ac:dyDescent="0.25">
      <c r="A240" s="73" t="s">
        <v>9237</v>
      </c>
      <c r="B240" s="73" t="s">
        <v>238</v>
      </c>
      <c r="C240" s="73" t="s">
        <v>2563</v>
      </c>
      <c r="D240" s="73" t="s">
        <v>11996</v>
      </c>
      <c r="E240" s="73"/>
      <c r="F240" s="73" t="s">
        <v>12046</v>
      </c>
      <c r="G240" s="74"/>
      <c r="H240" s="73" t="s">
        <v>950</v>
      </c>
      <c r="I240" s="73" t="s">
        <v>951</v>
      </c>
      <c r="J240" s="73" t="s">
        <v>909</v>
      </c>
      <c r="K240" s="73" t="s">
        <v>2204</v>
      </c>
      <c r="L240" s="73"/>
      <c r="M240" s="73" t="s">
        <v>10809</v>
      </c>
      <c r="N240" s="75" t="b">
        <v>0</v>
      </c>
      <c r="O240" s="75" t="b">
        <v>0</v>
      </c>
      <c r="P240" s="76">
        <v>46023.523286608797</v>
      </c>
      <c r="Q240" s="73" t="s">
        <v>11990</v>
      </c>
      <c r="R240" s="76">
        <v>46172.468034571801</v>
      </c>
      <c r="S240" s="73" t="s">
        <v>11991</v>
      </c>
      <c r="T240" s="73" t="s">
        <v>5292</v>
      </c>
      <c r="U240" s="73" t="s">
        <v>10809</v>
      </c>
      <c r="V240" s="77" t="s">
        <v>44</v>
      </c>
    </row>
    <row r="241" spans="1:22" hidden="1" x14ac:dyDescent="0.25">
      <c r="A241" s="73" t="s">
        <v>9238</v>
      </c>
      <c r="B241" s="73" t="s">
        <v>196</v>
      </c>
      <c r="C241" s="73" t="s">
        <v>2246</v>
      </c>
      <c r="D241" s="73" t="s">
        <v>11996</v>
      </c>
      <c r="E241" s="73"/>
      <c r="F241" s="73" t="s">
        <v>284</v>
      </c>
      <c r="G241" s="74"/>
      <c r="H241" s="73" t="s">
        <v>950</v>
      </c>
      <c r="I241" s="73" t="s">
        <v>951</v>
      </c>
      <c r="J241" s="73" t="s">
        <v>909</v>
      </c>
      <c r="K241" s="73" t="s">
        <v>998</v>
      </c>
      <c r="L241" s="73" t="s">
        <v>2246</v>
      </c>
      <c r="M241" s="73" t="s">
        <v>10809</v>
      </c>
      <c r="N241" s="75" t="b">
        <v>0</v>
      </c>
      <c r="O241" s="75" t="b">
        <v>0</v>
      </c>
      <c r="P241" s="76">
        <v>46023.523091284696</v>
      </c>
      <c r="Q241" s="73" t="s">
        <v>11990</v>
      </c>
      <c r="R241" s="76">
        <v>46172.468036886603</v>
      </c>
      <c r="S241" s="73" t="s">
        <v>11991</v>
      </c>
      <c r="T241" s="73" t="s">
        <v>5292</v>
      </c>
      <c r="U241" s="73" t="s">
        <v>10809</v>
      </c>
      <c r="V241" s="77" t="s">
        <v>44</v>
      </c>
    </row>
    <row r="242" spans="1:22" hidden="1" x14ac:dyDescent="0.25">
      <c r="A242" s="73" t="s">
        <v>9239</v>
      </c>
      <c r="B242" s="73" t="s">
        <v>138</v>
      </c>
      <c r="C242" s="73" t="s">
        <v>2264</v>
      </c>
      <c r="D242" s="73" t="s">
        <v>11996</v>
      </c>
      <c r="E242" s="73"/>
      <c r="F242" s="73" t="s">
        <v>12156</v>
      </c>
      <c r="G242" s="74"/>
      <c r="H242" s="73" t="s">
        <v>950</v>
      </c>
      <c r="I242" s="73" t="s">
        <v>951</v>
      </c>
      <c r="J242" s="73" t="s">
        <v>909</v>
      </c>
      <c r="K242" s="73" t="s">
        <v>998</v>
      </c>
      <c r="L242" s="73"/>
      <c r="M242" s="73" t="s">
        <v>10809</v>
      </c>
      <c r="N242" s="75" t="b">
        <v>0</v>
      </c>
      <c r="O242" s="75" t="b">
        <v>0</v>
      </c>
      <c r="P242" s="76">
        <v>46023.5231055556</v>
      </c>
      <c r="Q242" s="73" t="s">
        <v>11990</v>
      </c>
      <c r="R242" s="76">
        <v>46172.468039270803</v>
      </c>
      <c r="S242" s="73" t="s">
        <v>11991</v>
      </c>
      <c r="T242" s="73" t="s">
        <v>5292</v>
      </c>
      <c r="U242" s="73" t="s">
        <v>10809</v>
      </c>
      <c r="V242" s="77" t="s">
        <v>44</v>
      </c>
    </row>
    <row r="243" spans="1:22" hidden="1" x14ac:dyDescent="0.25">
      <c r="A243" s="73" t="s">
        <v>9240</v>
      </c>
      <c r="B243" s="73" t="s">
        <v>243</v>
      </c>
      <c r="C243" s="73" t="s">
        <v>2299</v>
      </c>
      <c r="D243" s="73" t="s">
        <v>11996</v>
      </c>
      <c r="E243" s="73"/>
      <c r="F243" s="73" t="s">
        <v>12157</v>
      </c>
      <c r="G243" s="74"/>
      <c r="H243" s="73" t="s">
        <v>950</v>
      </c>
      <c r="I243" s="73" t="s">
        <v>951</v>
      </c>
      <c r="J243" s="73" t="s">
        <v>909</v>
      </c>
      <c r="K243" s="73" t="s">
        <v>998</v>
      </c>
      <c r="L243" s="73"/>
      <c r="M243" s="73" t="s">
        <v>10809</v>
      </c>
      <c r="N243" s="75" t="b">
        <v>0</v>
      </c>
      <c r="O243" s="75" t="b">
        <v>0</v>
      </c>
      <c r="P243" s="76">
        <v>46023.523128090303</v>
      </c>
      <c r="Q243" s="73" t="s">
        <v>11990</v>
      </c>
      <c r="R243" s="76">
        <v>46172.468041585598</v>
      </c>
      <c r="S243" s="73" t="s">
        <v>11991</v>
      </c>
      <c r="T243" s="73" t="s">
        <v>5292</v>
      </c>
      <c r="U243" s="73" t="s">
        <v>10809</v>
      </c>
      <c r="V243" s="77" t="s">
        <v>44</v>
      </c>
    </row>
    <row r="244" spans="1:22" hidden="1" x14ac:dyDescent="0.25">
      <c r="A244" s="73" t="s">
        <v>9241</v>
      </c>
      <c r="B244" s="73" t="s">
        <v>136</v>
      </c>
      <c r="C244" s="73" t="s">
        <v>2305</v>
      </c>
      <c r="D244" s="73" t="s">
        <v>11996</v>
      </c>
      <c r="E244" s="73"/>
      <c r="F244" s="73" t="s">
        <v>284</v>
      </c>
      <c r="G244" s="74"/>
      <c r="H244" s="73" t="s">
        <v>950</v>
      </c>
      <c r="I244" s="73" t="s">
        <v>951</v>
      </c>
      <c r="J244" s="73" t="s">
        <v>909</v>
      </c>
      <c r="K244" s="73" t="s">
        <v>998</v>
      </c>
      <c r="L244" s="73"/>
      <c r="M244" s="73" t="s">
        <v>10809</v>
      </c>
      <c r="N244" s="75" t="b">
        <v>0</v>
      </c>
      <c r="O244" s="75" t="b">
        <v>0</v>
      </c>
      <c r="P244" s="76">
        <v>46023.523130173598</v>
      </c>
      <c r="Q244" s="73" t="s">
        <v>11990</v>
      </c>
      <c r="R244" s="76">
        <v>46172.468043749999</v>
      </c>
      <c r="S244" s="73" t="s">
        <v>11991</v>
      </c>
      <c r="T244" s="73" t="s">
        <v>5292</v>
      </c>
      <c r="U244" s="73" t="s">
        <v>10809</v>
      </c>
      <c r="V244" s="77" t="s">
        <v>44</v>
      </c>
    </row>
    <row r="245" spans="1:22" hidden="1" x14ac:dyDescent="0.25">
      <c r="A245" s="73" t="s">
        <v>9242</v>
      </c>
      <c r="B245" s="73" t="s">
        <v>2435</v>
      </c>
      <c r="C245" s="73" t="s">
        <v>2436</v>
      </c>
      <c r="D245" s="73" t="s">
        <v>11996</v>
      </c>
      <c r="E245" s="73"/>
      <c r="F245" s="73" t="s">
        <v>12158</v>
      </c>
      <c r="G245" s="74"/>
      <c r="H245" s="73" t="s">
        <v>950</v>
      </c>
      <c r="I245" s="73" t="s">
        <v>951</v>
      </c>
      <c r="J245" s="73" t="s">
        <v>909</v>
      </c>
      <c r="K245" s="73" t="s">
        <v>998</v>
      </c>
      <c r="L245" s="73"/>
      <c r="M245" s="73" t="s">
        <v>10809</v>
      </c>
      <c r="N245" s="75" t="b">
        <v>0</v>
      </c>
      <c r="O245" s="75" t="b">
        <v>0</v>
      </c>
      <c r="P245" s="76">
        <v>46023.523202974502</v>
      </c>
      <c r="Q245" s="73" t="s">
        <v>11990</v>
      </c>
      <c r="R245" s="76">
        <v>46172.468045833302</v>
      </c>
      <c r="S245" s="73" t="s">
        <v>11991</v>
      </c>
      <c r="T245" s="73" t="s">
        <v>5292</v>
      </c>
      <c r="U245" s="73" t="s">
        <v>10809</v>
      </c>
      <c r="V245" s="77" t="s">
        <v>44</v>
      </c>
    </row>
    <row r="246" spans="1:22" hidden="1" x14ac:dyDescent="0.25">
      <c r="A246" s="73" t="s">
        <v>9243</v>
      </c>
      <c r="B246" s="73" t="s">
        <v>2507</v>
      </c>
      <c r="C246" s="73" t="s">
        <v>2508</v>
      </c>
      <c r="D246" s="73" t="s">
        <v>11996</v>
      </c>
      <c r="E246" s="73"/>
      <c r="F246" s="73" t="s">
        <v>12159</v>
      </c>
      <c r="G246" s="74"/>
      <c r="H246" s="73" t="s">
        <v>950</v>
      </c>
      <c r="I246" s="73" t="s">
        <v>951</v>
      </c>
      <c r="J246" s="73" t="s">
        <v>909</v>
      </c>
      <c r="K246" s="73" t="s">
        <v>998</v>
      </c>
      <c r="L246" s="73"/>
      <c r="M246" s="73" t="s">
        <v>10809</v>
      </c>
      <c r="N246" s="75" t="b">
        <v>0</v>
      </c>
      <c r="O246" s="75" t="b">
        <v>0</v>
      </c>
      <c r="P246" s="76">
        <v>46023.523241898103</v>
      </c>
      <c r="Q246" s="73" t="s">
        <v>11990</v>
      </c>
      <c r="R246" s="76">
        <v>46172.468047997703</v>
      </c>
      <c r="S246" s="73" t="s">
        <v>11991</v>
      </c>
      <c r="T246" s="73" t="s">
        <v>5292</v>
      </c>
      <c r="U246" s="73" t="s">
        <v>10809</v>
      </c>
      <c r="V246" s="77" t="s">
        <v>44</v>
      </c>
    </row>
    <row r="247" spans="1:22" hidden="1" x14ac:dyDescent="0.25">
      <c r="A247" s="73" t="s">
        <v>9244</v>
      </c>
      <c r="B247" s="73" t="s">
        <v>217</v>
      </c>
      <c r="C247" s="73" t="s">
        <v>2520</v>
      </c>
      <c r="D247" s="73" t="s">
        <v>11996</v>
      </c>
      <c r="E247" s="73"/>
      <c r="F247" s="73" t="s">
        <v>284</v>
      </c>
      <c r="G247" s="74"/>
      <c r="H247" s="73" t="s">
        <v>950</v>
      </c>
      <c r="I247" s="73" t="s">
        <v>951</v>
      </c>
      <c r="J247" s="73" t="s">
        <v>909</v>
      </c>
      <c r="K247" s="73" t="s">
        <v>998</v>
      </c>
      <c r="L247" s="73"/>
      <c r="M247" s="73" t="s">
        <v>10809</v>
      </c>
      <c r="N247" s="75" t="b">
        <v>0</v>
      </c>
      <c r="O247" s="75" t="b">
        <v>0</v>
      </c>
      <c r="P247" s="76">
        <v>46023.523246608798</v>
      </c>
      <c r="Q247" s="73" t="s">
        <v>11990</v>
      </c>
      <c r="R247" s="76">
        <v>46172.468050115698</v>
      </c>
      <c r="S247" s="73" t="s">
        <v>11991</v>
      </c>
      <c r="T247" s="73" t="s">
        <v>5292</v>
      </c>
      <c r="U247" s="73" t="s">
        <v>10809</v>
      </c>
      <c r="V247" s="77" t="s">
        <v>44</v>
      </c>
    </row>
    <row r="248" spans="1:22" hidden="1" x14ac:dyDescent="0.25">
      <c r="A248" s="73" t="s">
        <v>9245</v>
      </c>
      <c r="B248" s="73" t="s">
        <v>228</v>
      </c>
      <c r="C248" s="73" t="s">
        <v>2522</v>
      </c>
      <c r="D248" s="73" t="s">
        <v>11996</v>
      </c>
      <c r="E248" s="73"/>
      <c r="F248" s="73"/>
      <c r="G248" s="74"/>
      <c r="H248" s="73" t="s">
        <v>950</v>
      </c>
      <c r="I248" s="73" t="s">
        <v>951</v>
      </c>
      <c r="J248" s="73" t="s">
        <v>909</v>
      </c>
      <c r="K248" s="73" t="s">
        <v>998</v>
      </c>
      <c r="L248" s="73" t="s">
        <v>2522</v>
      </c>
      <c r="M248" s="73" t="s">
        <v>10809</v>
      </c>
      <c r="N248" s="75" t="b">
        <v>0</v>
      </c>
      <c r="O248" s="75" t="b">
        <v>0</v>
      </c>
      <c r="P248" s="76">
        <v>46023.523249965299</v>
      </c>
      <c r="Q248" s="73" t="s">
        <v>11990</v>
      </c>
      <c r="R248" s="76">
        <v>46172.468052314798</v>
      </c>
      <c r="S248" s="73" t="s">
        <v>11991</v>
      </c>
      <c r="T248" s="73" t="s">
        <v>5292</v>
      </c>
      <c r="U248" s="73" t="s">
        <v>10809</v>
      </c>
      <c r="V248" s="77" t="s">
        <v>44</v>
      </c>
    </row>
    <row r="249" spans="1:22" hidden="1" x14ac:dyDescent="0.25">
      <c r="A249" s="73" t="s">
        <v>9246</v>
      </c>
      <c r="B249" s="73" t="s">
        <v>89</v>
      </c>
      <c r="C249" s="73" t="s">
        <v>2528</v>
      </c>
      <c r="D249" s="73" t="s">
        <v>11996</v>
      </c>
      <c r="E249" s="73"/>
      <c r="F249" s="73"/>
      <c r="G249" s="74"/>
      <c r="H249" s="73" t="s">
        <v>950</v>
      </c>
      <c r="I249" s="73" t="s">
        <v>951</v>
      </c>
      <c r="J249" s="73" t="s">
        <v>909</v>
      </c>
      <c r="K249" s="73" t="s">
        <v>998</v>
      </c>
      <c r="L249" s="73" t="s">
        <v>2528</v>
      </c>
      <c r="M249" s="73" t="s">
        <v>10809</v>
      </c>
      <c r="N249" s="75" t="b">
        <v>0</v>
      </c>
      <c r="O249" s="75" t="b">
        <v>0</v>
      </c>
      <c r="P249" s="76">
        <v>46023.523255173597</v>
      </c>
      <c r="Q249" s="73" t="s">
        <v>11990</v>
      </c>
      <c r="R249" s="76">
        <v>46172.468054398101</v>
      </c>
      <c r="S249" s="73" t="s">
        <v>11991</v>
      </c>
      <c r="T249" s="73" t="s">
        <v>5292</v>
      </c>
      <c r="U249" s="73" t="s">
        <v>10809</v>
      </c>
      <c r="V249" s="77" t="s">
        <v>44</v>
      </c>
    </row>
    <row r="250" spans="1:22" hidden="1" x14ac:dyDescent="0.25">
      <c r="A250" s="73" t="s">
        <v>9247</v>
      </c>
      <c r="B250" s="73" t="s">
        <v>47</v>
      </c>
      <c r="C250" s="73" t="s">
        <v>2547</v>
      </c>
      <c r="D250" s="73" t="s">
        <v>11996</v>
      </c>
      <c r="E250" s="73"/>
      <c r="F250" s="73"/>
      <c r="G250" s="74"/>
      <c r="H250" s="73" t="s">
        <v>950</v>
      </c>
      <c r="I250" s="73" t="s">
        <v>951</v>
      </c>
      <c r="J250" s="73" t="s">
        <v>909</v>
      </c>
      <c r="K250" s="73" t="s">
        <v>998</v>
      </c>
      <c r="L250" s="73" t="s">
        <v>2547</v>
      </c>
      <c r="M250" s="73" t="s">
        <v>10809</v>
      </c>
      <c r="N250" s="75" t="b">
        <v>0</v>
      </c>
      <c r="O250" s="75" t="b">
        <v>0</v>
      </c>
      <c r="P250" s="76">
        <v>46023.523275150503</v>
      </c>
      <c r="Q250" s="73" t="s">
        <v>11990</v>
      </c>
      <c r="R250" s="76">
        <v>46172.468056597201</v>
      </c>
      <c r="S250" s="73" t="s">
        <v>11991</v>
      </c>
      <c r="T250" s="73" t="s">
        <v>5292</v>
      </c>
      <c r="U250" s="73" t="s">
        <v>10809</v>
      </c>
      <c r="V250" s="77" t="s">
        <v>44</v>
      </c>
    </row>
    <row r="251" spans="1:22" hidden="1" x14ac:dyDescent="0.25">
      <c r="A251" s="73" t="s">
        <v>9248</v>
      </c>
      <c r="B251" s="73" t="s">
        <v>201</v>
      </c>
      <c r="C251" s="73" t="s">
        <v>2551</v>
      </c>
      <c r="D251" s="73" t="s">
        <v>11996</v>
      </c>
      <c r="E251" s="73"/>
      <c r="F251" s="73"/>
      <c r="G251" s="74"/>
      <c r="H251" s="73" t="s">
        <v>950</v>
      </c>
      <c r="I251" s="73" t="s">
        <v>951</v>
      </c>
      <c r="J251" s="73" t="s">
        <v>909</v>
      </c>
      <c r="K251" s="73" t="s">
        <v>998</v>
      </c>
      <c r="L251" s="73" t="s">
        <v>2551</v>
      </c>
      <c r="M251" s="73" t="s">
        <v>10809</v>
      </c>
      <c r="N251" s="75" t="b">
        <v>0</v>
      </c>
      <c r="O251" s="75" t="b">
        <v>0</v>
      </c>
      <c r="P251" s="76">
        <v>46023.523279317102</v>
      </c>
      <c r="Q251" s="73" t="s">
        <v>11990</v>
      </c>
      <c r="R251" s="76">
        <v>46172.468058761602</v>
      </c>
      <c r="S251" s="73" t="s">
        <v>11991</v>
      </c>
      <c r="T251" s="73" t="s">
        <v>5292</v>
      </c>
      <c r="U251" s="73" t="s">
        <v>10809</v>
      </c>
      <c r="V251" s="77" t="s">
        <v>44</v>
      </c>
    </row>
    <row r="252" spans="1:22" hidden="1" x14ac:dyDescent="0.25">
      <c r="A252" s="73" t="s">
        <v>9249</v>
      </c>
      <c r="B252" s="73" t="s">
        <v>257</v>
      </c>
      <c r="C252" s="73" t="s">
        <v>2575</v>
      </c>
      <c r="D252" s="73" t="s">
        <v>11996</v>
      </c>
      <c r="E252" s="73"/>
      <c r="F252" s="73" t="s">
        <v>12159</v>
      </c>
      <c r="G252" s="74"/>
      <c r="H252" s="73" t="s">
        <v>950</v>
      </c>
      <c r="I252" s="73" t="s">
        <v>951</v>
      </c>
      <c r="J252" s="73" t="s">
        <v>909</v>
      </c>
      <c r="K252" s="73" t="s">
        <v>998</v>
      </c>
      <c r="L252" s="73" t="s">
        <v>2575</v>
      </c>
      <c r="M252" s="73" t="s">
        <v>10809</v>
      </c>
      <c r="N252" s="75" t="b">
        <v>0</v>
      </c>
      <c r="O252" s="75" t="b">
        <v>0</v>
      </c>
      <c r="P252" s="76">
        <v>46023.523294178201</v>
      </c>
      <c r="Q252" s="73" t="s">
        <v>11990</v>
      </c>
      <c r="R252" s="76">
        <v>46172.468060879597</v>
      </c>
      <c r="S252" s="73" t="s">
        <v>11991</v>
      </c>
      <c r="T252" s="73" t="s">
        <v>5292</v>
      </c>
      <c r="U252" s="73" t="s">
        <v>10809</v>
      </c>
      <c r="V252" s="77" t="s">
        <v>44</v>
      </c>
    </row>
    <row r="253" spans="1:22" hidden="1" x14ac:dyDescent="0.25">
      <c r="A253" s="73" t="s">
        <v>9250</v>
      </c>
      <c r="B253" s="73" t="s">
        <v>209</v>
      </c>
      <c r="C253" s="73" t="s">
        <v>2149</v>
      </c>
      <c r="D253" s="73" t="s">
        <v>11996</v>
      </c>
      <c r="E253" s="73"/>
      <c r="F253" s="73" t="s">
        <v>12160</v>
      </c>
      <c r="G253" s="74"/>
      <c r="H253" s="73" t="s">
        <v>11994</v>
      </c>
      <c r="I253" s="73" t="s">
        <v>11995</v>
      </c>
      <c r="J253" s="73" t="s">
        <v>909</v>
      </c>
      <c r="K253" s="73" t="s">
        <v>952</v>
      </c>
      <c r="L253" s="73"/>
      <c r="M253" s="73" t="s">
        <v>10809</v>
      </c>
      <c r="N253" s="75" t="b">
        <v>0</v>
      </c>
      <c r="O253" s="75" t="b">
        <v>0</v>
      </c>
      <c r="P253" s="76">
        <v>46023.523042442102</v>
      </c>
      <c r="Q253" s="73" t="s">
        <v>11990</v>
      </c>
      <c r="R253" s="76">
        <v>46172.468063078697</v>
      </c>
      <c r="S253" s="73" t="s">
        <v>11991</v>
      </c>
      <c r="T253" s="73" t="s">
        <v>5292</v>
      </c>
      <c r="U253" s="73" t="s">
        <v>10809</v>
      </c>
      <c r="V253" s="77" t="s">
        <v>44</v>
      </c>
    </row>
    <row r="254" spans="1:22" hidden="1" x14ac:dyDescent="0.25">
      <c r="A254" s="73" t="s">
        <v>9251</v>
      </c>
      <c r="B254" s="73" t="s">
        <v>84</v>
      </c>
      <c r="C254" s="73" t="s">
        <v>2151</v>
      </c>
      <c r="D254" s="73" t="s">
        <v>11996</v>
      </c>
      <c r="E254" s="73"/>
      <c r="F254" s="73" t="s">
        <v>12161</v>
      </c>
      <c r="G254" s="74"/>
      <c r="H254" s="73" t="s">
        <v>11994</v>
      </c>
      <c r="I254" s="73" t="s">
        <v>11995</v>
      </c>
      <c r="J254" s="73" t="s">
        <v>909</v>
      </c>
      <c r="K254" s="73" t="s">
        <v>952</v>
      </c>
      <c r="L254" s="73"/>
      <c r="M254" s="73" t="s">
        <v>10809</v>
      </c>
      <c r="N254" s="75" t="b">
        <v>0</v>
      </c>
      <c r="O254" s="75" t="b">
        <v>0</v>
      </c>
      <c r="P254" s="76">
        <v>46023.523043252302</v>
      </c>
      <c r="Q254" s="73" t="s">
        <v>11990</v>
      </c>
      <c r="R254" s="76">
        <v>46172.468065196801</v>
      </c>
      <c r="S254" s="73" t="s">
        <v>11991</v>
      </c>
      <c r="T254" s="73" t="s">
        <v>5292</v>
      </c>
      <c r="U254" s="73" t="s">
        <v>10809</v>
      </c>
      <c r="V254" s="77" t="s">
        <v>44</v>
      </c>
    </row>
    <row r="255" spans="1:22" hidden="1" x14ac:dyDescent="0.25">
      <c r="A255" s="73" t="s">
        <v>9252</v>
      </c>
      <c r="B255" s="73" t="s">
        <v>251</v>
      </c>
      <c r="C255" s="73" t="s">
        <v>2157</v>
      </c>
      <c r="D255" s="73" t="s">
        <v>11996</v>
      </c>
      <c r="E255" s="73"/>
      <c r="F255" s="73" t="s">
        <v>12162</v>
      </c>
      <c r="G255" s="74"/>
      <c r="H255" s="73" t="s">
        <v>11994</v>
      </c>
      <c r="I255" s="73" t="s">
        <v>11995</v>
      </c>
      <c r="J255" s="73" t="s">
        <v>909</v>
      </c>
      <c r="K255" s="73" t="s">
        <v>952</v>
      </c>
      <c r="L255" s="73"/>
      <c r="M255" s="73" t="s">
        <v>10809</v>
      </c>
      <c r="N255" s="75" t="b">
        <v>0</v>
      </c>
      <c r="O255" s="75" t="b">
        <v>0</v>
      </c>
      <c r="P255" s="76">
        <v>46023.5230455208</v>
      </c>
      <c r="Q255" s="73" t="s">
        <v>11990</v>
      </c>
      <c r="R255" s="76">
        <v>46172.468067395799</v>
      </c>
      <c r="S255" s="73" t="s">
        <v>11991</v>
      </c>
      <c r="T255" s="73" t="s">
        <v>5292</v>
      </c>
      <c r="U255" s="73" t="s">
        <v>10809</v>
      </c>
      <c r="V255" s="77" t="s">
        <v>44</v>
      </c>
    </row>
    <row r="256" spans="1:22" hidden="1" x14ac:dyDescent="0.25">
      <c r="A256" s="73" t="s">
        <v>9253</v>
      </c>
      <c r="B256" s="73" t="s">
        <v>244</v>
      </c>
      <c r="C256" s="73" t="s">
        <v>2175</v>
      </c>
      <c r="D256" s="73" t="s">
        <v>11996</v>
      </c>
      <c r="E256" s="73"/>
      <c r="F256" s="73" t="s">
        <v>12163</v>
      </c>
      <c r="G256" s="74"/>
      <c r="H256" s="73" t="s">
        <v>11994</v>
      </c>
      <c r="I256" s="73" t="s">
        <v>11995</v>
      </c>
      <c r="J256" s="73" t="s">
        <v>909</v>
      </c>
      <c r="K256" s="73" t="s">
        <v>952</v>
      </c>
      <c r="L256" s="73"/>
      <c r="M256" s="73" t="s">
        <v>10809</v>
      </c>
      <c r="N256" s="75" t="b">
        <v>0</v>
      </c>
      <c r="O256" s="75" t="b">
        <v>0</v>
      </c>
      <c r="P256" s="76">
        <v>46023.523054363402</v>
      </c>
      <c r="Q256" s="73" t="s">
        <v>11990</v>
      </c>
      <c r="R256" s="76">
        <v>46172.468069710601</v>
      </c>
      <c r="S256" s="73" t="s">
        <v>11991</v>
      </c>
      <c r="T256" s="73" t="s">
        <v>5292</v>
      </c>
      <c r="U256" s="73" t="s">
        <v>10809</v>
      </c>
      <c r="V256" s="77" t="s">
        <v>44</v>
      </c>
    </row>
    <row r="257" spans="1:22" hidden="1" x14ac:dyDescent="0.25">
      <c r="A257" s="73" t="s">
        <v>9254</v>
      </c>
      <c r="B257" s="73" t="s">
        <v>2251</v>
      </c>
      <c r="C257" s="73" t="s">
        <v>2252</v>
      </c>
      <c r="D257" s="73" t="s">
        <v>11996</v>
      </c>
      <c r="E257" s="73"/>
      <c r="F257" s="73" t="s">
        <v>284</v>
      </c>
      <c r="G257" s="74"/>
      <c r="H257" s="73" t="s">
        <v>11994</v>
      </c>
      <c r="I257" s="73" t="s">
        <v>11995</v>
      </c>
      <c r="J257" s="73" t="s">
        <v>909</v>
      </c>
      <c r="K257" s="73" t="s">
        <v>952</v>
      </c>
      <c r="L257" s="73" t="s">
        <v>2252</v>
      </c>
      <c r="M257" s="73" t="s">
        <v>10809</v>
      </c>
      <c r="N257" s="75" t="b">
        <v>0</v>
      </c>
      <c r="O257" s="75" t="b">
        <v>0</v>
      </c>
      <c r="P257" s="76">
        <v>46023.523093136602</v>
      </c>
      <c r="Q257" s="73" t="s">
        <v>11990</v>
      </c>
      <c r="R257" s="76">
        <v>46172.468071909701</v>
      </c>
      <c r="S257" s="73" t="s">
        <v>11991</v>
      </c>
      <c r="T257" s="73" t="s">
        <v>5292</v>
      </c>
      <c r="U257" s="73" t="s">
        <v>10809</v>
      </c>
      <c r="V257" s="77" t="s">
        <v>44</v>
      </c>
    </row>
    <row r="258" spans="1:22" hidden="1" x14ac:dyDescent="0.25">
      <c r="A258" s="73" t="s">
        <v>9255</v>
      </c>
      <c r="B258" s="73" t="s">
        <v>75</v>
      </c>
      <c r="C258" s="73" t="s">
        <v>2260</v>
      </c>
      <c r="D258" s="73" t="s">
        <v>11996</v>
      </c>
      <c r="E258" s="73"/>
      <c r="F258" s="73" t="s">
        <v>12164</v>
      </c>
      <c r="G258" s="74"/>
      <c r="H258" s="73" t="s">
        <v>11994</v>
      </c>
      <c r="I258" s="73" t="s">
        <v>11995</v>
      </c>
      <c r="J258" s="73" t="s">
        <v>909</v>
      </c>
      <c r="K258" s="73" t="s">
        <v>952</v>
      </c>
      <c r="L258" s="73"/>
      <c r="M258" s="73" t="s">
        <v>10809</v>
      </c>
      <c r="N258" s="75" t="b">
        <v>0</v>
      </c>
      <c r="O258" s="75" t="b">
        <v>0</v>
      </c>
      <c r="P258" s="76">
        <v>46023.523104016203</v>
      </c>
      <c r="Q258" s="73" t="s">
        <v>11990</v>
      </c>
      <c r="R258" s="76">
        <v>46172.468074039403</v>
      </c>
      <c r="S258" s="73" t="s">
        <v>11991</v>
      </c>
      <c r="T258" s="73" t="s">
        <v>5292</v>
      </c>
      <c r="U258" s="73" t="s">
        <v>10809</v>
      </c>
      <c r="V258" s="77" t="s">
        <v>44</v>
      </c>
    </row>
    <row r="259" spans="1:22" hidden="1" x14ac:dyDescent="0.25">
      <c r="A259" s="73" t="s">
        <v>9256</v>
      </c>
      <c r="B259" s="73" t="s">
        <v>114</v>
      </c>
      <c r="C259" s="73" t="s">
        <v>2262</v>
      </c>
      <c r="D259" s="73" t="s">
        <v>11996</v>
      </c>
      <c r="E259" s="73"/>
      <c r="F259" s="73" t="s">
        <v>12165</v>
      </c>
      <c r="G259" s="74"/>
      <c r="H259" s="73" t="s">
        <v>11994</v>
      </c>
      <c r="I259" s="73" t="s">
        <v>11995</v>
      </c>
      <c r="J259" s="73" t="s">
        <v>909</v>
      </c>
      <c r="K259" s="73" t="s">
        <v>952</v>
      </c>
      <c r="L259" s="73"/>
      <c r="M259" s="73" t="s">
        <v>10809</v>
      </c>
      <c r="N259" s="75" t="b">
        <v>0</v>
      </c>
      <c r="O259" s="75" t="b">
        <v>0</v>
      </c>
      <c r="P259" s="76">
        <v>46023.523104826403</v>
      </c>
      <c r="Q259" s="73" t="s">
        <v>11990</v>
      </c>
      <c r="R259" s="76">
        <v>46172.468076238401</v>
      </c>
      <c r="S259" s="73" t="s">
        <v>11991</v>
      </c>
      <c r="T259" s="73" t="s">
        <v>5292</v>
      </c>
      <c r="U259" s="73" t="s">
        <v>10809</v>
      </c>
      <c r="V259" s="77" t="s">
        <v>44</v>
      </c>
    </row>
    <row r="260" spans="1:22" hidden="1" x14ac:dyDescent="0.25">
      <c r="A260" s="73" t="s">
        <v>9257</v>
      </c>
      <c r="B260" s="73" t="s">
        <v>65</v>
      </c>
      <c r="C260" s="73" t="s">
        <v>2338</v>
      </c>
      <c r="D260" s="73" t="s">
        <v>11996</v>
      </c>
      <c r="E260" s="73"/>
      <c r="F260" s="73" t="s">
        <v>12166</v>
      </c>
      <c r="G260" s="74"/>
      <c r="H260" s="73" t="s">
        <v>11994</v>
      </c>
      <c r="I260" s="73" t="s">
        <v>11995</v>
      </c>
      <c r="J260" s="73" t="s">
        <v>909</v>
      </c>
      <c r="K260" s="73" t="s">
        <v>952</v>
      </c>
      <c r="L260" s="73"/>
      <c r="M260" s="73" t="s">
        <v>10809</v>
      </c>
      <c r="N260" s="75" t="b">
        <v>0</v>
      </c>
      <c r="O260" s="75" t="b">
        <v>0</v>
      </c>
      <c r="P260" s="76">
        <v>46023.523149733803</v>
      </c>
      <c r="Q260" s="73" t="s">
        <v>11990</v>
      </c>
      <c r="R260" s="76">
        <v>46172.4680784722</v>
      </c>
      <c r="S260" s="73" t="s">
        <v>11991</v>
      </c>
      <c r="T260" s="73" t="s">
        <v>5292</v>
      </c>
      <c r="U260" s="73" t="s">
        <v>10809</v>
      </c>
      <c r="V260" s="77" t="s">
        <v>44</v>
      </c>
    </row>
    <row r="261" spans="1:22" hidden="1" x14ac:dyDescent="0.25">
      <c r="A261" s="73" t="s">
        <v>9258</v>
      </c>
      <c r="B261" s="73" t="s">
        <v>52</v>
      </c>
      <c r="C261" s="73" t="s">
        <v>2342</v>
      </c>
      <c r="D261" s="73" t="s">
        <v>11996</v>
      </c>
      <c r="E261" s="73"/>
      <c r="F261" s="73" t="s">
        <v>12167</v>
      </c>
      <c r="G261" s="74"/>
      <c r="H261" s="73" t="s">
        <v>11994</v>
      </c>
      <c r="I261" s="73" t="s">
        <v>11995</v>
      </c>
      <c r="J261" s="73" t="s">
        <v>909</v>
      </c>
      <c r="K261" s="73" t="s">
        <v>952</v>
      </c>
      <c r="L261" s="73"/>
      <c r="M261" s="73" t="s">
        <v>10809</v>
      </c>
      <c r="N261" s="75" t="b">
        <v>0</v>
      </c>
      <c r="O261" s="75" t="b">
        <v>0</v>
      </c>
      <c r="P261" s="76">
        <v>46023.523151122703</v>
      </c>
      <c r="Q261" s="73" t="s">
        <v>11990</v>
      </c>
      <c r="R261" s="76">
        <v>46172.468080636601</v>
      </c>
      <c r="S261" s="73" t="s">
        <v>11991</v>
      </c>
      <c r="T261" s="73" t="s">
        <v>5292</v>
      </c>
      <c r="U261" s="73" t="s">
        <v>10809</v>
      </c>
      <c r="V261" s="77" t="s">
        <v>44</v>
      </c>
    </row>
    <row r="262" spans="1:22" hidden="1" x14ac:dyDescent="0.25">
      <c r="A262" s="73" t="s">
        <v>9259</v>
      </c>
      <c r="B262" s="73" t="s">
        <v>83</v>
      </c>
      <c r="C262" s="73" t="s">
        <v>2374</v>
      </c>
      <c r="D262" s="73" t="s">
        <v>11996</v>
      </c>
      <c r="E262" s="73"/>
      <c r="F262" s="73" t="s">
        <v>12168</v>
      </c>
      <c r="G262" s="74"/>
      <c r="H262" s="73" t="s">
        <v>11994</v>
      </c>
      <c r="I262" s="73" t="s">
        <v>11995</v>
      </c>
      <c r="J262" s="73" t="s">
        <v>909</v>
      </c>
      <c r="K262" s="73" t="s">
        <v>952</v>
      </c>
      <c r="L262" s="73"/>
      <c r="M262" s="73" t="s">
        <v>10809</v>
      </c>
      <c r="N262" s="75" t="b">
        <v>0</v>
      </c>
      <c r="O262" s="75" t="b">
        <v>0</v>
      </c>
      <c r="P262" s="76">
        <v>46023.5231648958</v>
      </c>
      <c r="Q262" s="73" t="s">
        <v>11990</v>
      </c>
      <c r="R262" s="76">
        <v>46172.468082789397</v>
      </c>
      <c r="S262" s="73" t="s">
        <v>11991</v>
      </c>
      <c r="T262" s="73" t="s">
        <v>5292</v>
      </c>
      <c r="U262" s="73" t="s">
        <v>10809</v>
      </c>
      <c r="V262" s="77" t="s">
        <v>44</v>
      </c>
    </row>
    <row r="263" spans="1:22" hidden="1" x14ac:dyDescent="0.25">
      <c r="A263" s="73" t="s">
        <v>9260</v>
      </c>
      <c r="B263" s="73" t="s">
        <v>2378</v>
      </c>
      <c r="C263" s="73" t="s">
        <v>2379</v>
      </c>
      <c r="D263" s="73" t="s">
        <v>11996</v>
      </c>
      <c r="E263" s="73"/>
      <c r="F263" s="73" t="s">
        <v>12169</v>
      </c>
      <c r="G263" s="74"/>
      <c r="H263" s="73" t="s">
        <v>11994</v>
      </c>
      <c r="I263" s="73" t="s">
        <v>11995</v>
      </c>
      <c r="J263" s="73" t="s">
        <v>909</v>
      </c>
      <c r="K263" s="73" t="s">
        <v>952</v>
      </c>
      <c r="L263" s="73"/>
      <c r="M263" s="73" t="s">
        <v>10809</v>
      </c>
      <c r="N263" s="75" t="b">
        <v>0</v>
      </c>
      <c r="O263" s="75" t="b">
        <v>0</v>
      </c>
      <c r="P263" s="76">
        <v>46023.523166435203</v>
      </c>
      <c r="Q263" s="73" t="s">
        <v>11990</v>
      </c>
      <c r="R263" s="76">
        <v>46172.468084918997</v>
      </c>
      <c r="S263" s="73" t="s">
        <v>11991</v>
      </c>
      <c r="T263" s="73" t="s">
        <v>5292</v>
      </c>
      <c r="U263" s="73" t="s">
        <v>10809</v>
      </c>
      <c r="V263" s="77" t="s">
        <v>44</v>
      </c>
    </row>
    <row r="264" spans="1:22" hidden="1" x14ac:dyDescent="0.25">
      <c r="A264" s="73" t="s">
        <v>9261</v>
      </c>
      <c r="B264" s="73" t="s">
        <v>2383</v>
      </c>
      <c r="C264" s="73" t="s">
        <v>2384</v>
      </c>
      <c r="D264" s="73" t="s">
        <v>11996</v>
      </c>
      <c r="E264" s="73"/>
      <c r="F264" s="73" t="s">
        <v>12170</v>
      </c>
      <c r="G264" s="74"/>
      <c r="H264" s="73" t="s">
        <v>11994</v>
      </c>
      <c r="I264" s="73" t="s">
        <v>11995</v>
      </c>
      <c r="J264" s="73" t="s">
        <v>909</v>
      </c>
      <c r="K264" s="73" t="s">
        <v>952</v>
      </c>
      <c r="L264" s="73"/>
      <c r="M264" s="73" t="s">
        <v>10809</v>
      </c>
      <c r="N264" s="75" t="b">
        <v>0</v>
      </c>
      <c r="O264" s="75" t="b">
        <v>0</v>
      </c>
      <c r="P264" s="76">
        <v>46023.523170752298</v>
      </c>
      <c r="Q264" s="73" t="s">
        <v>11990</v>
      </c>
      <c r="R264" s="76">
        <v>46172.468087118097</v>
      </c>
      <c r="S264" s="73" t="s">
        <v>11991</v>
      </c>
      <c r="T264" s="73" t="s">
        <v>5292</v>
      </c>
      <c r="U264" s="73" t="s">
        <v>10809</v>
      </c>
      <c r="V264" s="77" t="s">
        <v>44</v>
      </c>
    </row>
    <row r="265" spans="1:22" hidden="1" x14ac:dyDescent="0.25">
      <c r="A265" s="73" t="s">
        <v>9262</v>
      </c>
      <c r="B265" s="73" t="s">
        <v>95</v>
      </c>
      <c r="C265" s="73" t="s">
        <v>2424</v>
      </c>
      <c r="D265" s="73" t="s">
        <v>11996</v>
      </c>
      <c r="E265" s="73"/>
      <c r="F265" s="73" t="s">
        <v>12171</v>
      </c>
      <c r="G265" s="74"/>
      <c r="H265" s="73" t="s">
        <v>11994</v>
      </c>
      <c r="I265" s="73" t="s">
        <v>11995</v>
      </c>
      <c r="J265" s="73" t="s">
        <v>909</v>
      </c>
      <c r="K265" s="73" t="s">
        <v>952</v>
      </c>
      <c r="L265" s="73"/>
      <c r="M265" s="73" t="s">
        <v>10809</v>
      </c>
      <c r="N265" s="75" t="b">
        <v>0</v>
      </c>
      <c r="O265" s="75" t="b">
        <v>0</v>
      </c>
      <c r="P265" s="76">
        <v>46023.523196261602</v>
      </c>
      <c r="Q265" s="73" t="s">
        <v>11990</v>
      </c>
      <c r="R265" s="76">
        <v>46172.468089317103</v>
      </c>
      <c r="S265" s="73" t="s">
        <v>11991</v>
      </c>
      <c r="T265" s="73" t="s">
        <v>5292</v>
      </c>
      <c r="U265" s="73" t="s">
        <v>10809</v>
      </c>
      <c r="V265" s="77" t="s">
        <v>44</v>
      </c>
    </row>
    <row r="266" spans="1:22" hidden="1" x14ac:dyDescent="0.25">
      <c r="A266" s="73" t="s">
        <v>9263</v>
      </c>
      <c r="B266" s="73" t="s">
        <v>189</v>
      </c>
      <c r="C266" s="73" t="s">
        <v>2470</v>
      </c>
      <c r="D266" s="73" t="s">
        <v>11996</v>
      </c>
      <c r="E266" s="73"/>
      <c r="F266" s="73" t="s">
        <v>11997</v>
      </c>
      <c r="G266" s="74"/>
      <c r="H266" s="73" t="s">
        <v>11994</v>
      </c>
      <c r="I266" s="73" t="s">
        <v>11995</v>
      </c>
      <c r="J266" s="73" t="s">
        <v>909</v>
      </c>
      <c r="K266" s="73" t="s">
        <v>952</v>
      </c>
      <c r="L266" s="73"/>
      <c r="M266" s="73" t="s">
        <v>10809</v>
      </c>
      <c r="N266" s="75" t="b">
        <v>0</v>
      </c>
      <c r="O266" s="75" t="b">
        <v>0</v>
      </c>
      <c r="P266" s="76">
        <v>46023.523217789298</v>
      </c>
      <c r="Q266" s="73" t="s">
        <v>11990</v>
      </c>
      <c r="R266" s="76">
        <v>46172.468091435199</v>
      </c>
      <c r="S266" s="73" t="s">
        <v>11991</v>
      </c>
      <c r="T266" s="73" t="s">
        <v>5292</v>
      </c>
      <c r="U266" s="73" t="s">
        <v>10809</v>
      </c>
      <c r="V266" s="77" t="s">
        <v>44</v>
      </c>
    </row>
    <row r="267" spans="1:22" hidden="1" x14ac:dyDescent="0.25">
      <c r="A267" s="73" t="s">
        <v>9264</v>
      </c>
      <c r="B267" s="73" t="s">
        <v>85</v>
      </c>
      <c r="C267" s="73" t="s">
        <v>2495</v>
      </c>
      <c r="D267" s="73" t="s">
        <v>11996</v>
      </c>
      <c r="E267" s="73"/>
      <c r="F267" s="73" t="s">
        <v>12041</v>
      </c>
      <c r="G267" s="74"/>
      <c r="H267" s="73" t="s">
        <v>11994</v>
      </c>
      <c r="I267" s="73" t="s">
        <v>11995</v>
      </c>
      <c r="J267" s="73" t="s">
        <v>909</v>
      </c>
      <c r="K267" s="73" t="s">
        <v>952</v>
      </c>
      <c r="L267" s="73"/>
      <c r="M267" s="73" t="s">
        <v>10809</v>
      </c>
      <c r="N267" s="75" t="b">
        <v>0</v>
      </c>
      <c r="O267" s="75" t="b">
        <v>0</v>
      </c>
      <c r="P267" s="76">
        <v>46023.523232141197</v>
      </c>
      <c r="Q267" s="73" t="s">
        <v>11990</v>
      </c>
      <c r="R267" s="76">
        <v>46172.468093599498</v>
      </c>
      <c r="S267" s="73" t="s">
        <v>11991</v>
      </c>
      <c r="T267" s="73" t="s">
        <v>5292</v>
      </c>
      <c r="U267" s="73" t="s">
        <v>10809</v>
      </c>
      <c r="V267" s="77" t="s">
        <v>44</v>
      </c>
    </row>
    <row r="268" spans="1:22" hidden="1" x14ac:dyDescent="0.25">
      <c r="A268" s="73" t="s">
        <v>9265</v>
      </c>
      <c r="B268" s="73" t="s">
        <v>230</v>
      </c>
      <c r="C268" s="73" t="s">
        <v>2559</v>
      </c>
      <c r="D268" s="73" t="s">
        <v>11996</v>
      </c>
      <c r="E268" s="73"/>
      <c r="F268" s="73" t="s">
        <v>12172</v>
      </c>
      <c r="G268" s="74"/>
      <c r="H268" s="73" t="s">
        <v>11994</v>
      </c>
      <c r="I268" s="73" t="s">
        <v>11995</v>
      </c>
      <c r="J268" s="73" t="s">
        <v>909</v>
      </c>
      <c r="K268" s="73" t="s">
        <v>952</v>
      </c>
      <c r="L268" s="73"/>
      <c r="M268" s="73" t="s">
        <v>10809</v>
      </c>
      <c r="N268" s="75" t="b">
        <v>0</v>
      </c>
      <c r="O268" s="75" t="b">
        <v>0</v>
      </c>
      <c r="P268" s="76">
        <v>46023.523285069401</v>
      </c>
      <c r="Q268" s="73" t="s">
        <v>11990</v>
      </c>
      <c r="R268" s="76">
        <v>46172.468095914403</v>
      </c>
      <c r="S268" s="73" t="s">
        <v>11991</v>
      </c>
      <c r="T268" s="73" t="s">
        <v>5292</v>
      </c>
      <c r="U268" s="73" t="s">
        <v>10809</v>
      </c>
      <c r="V268" s="77" t="s">
        <v>44</v>
      </c>
    </row>
    <row r="269" spans="1:22" hidden="1" x14ac:dyDescent="0.25">
      <c r="A269" s="73" t="s">
        <v>9266</v>
      </c>
      <c r="B269" s="73" t="s">
        <v>2091</v>
      </c>
      <c r="C269" s="73" t="s">
        <v>2092</v>
      </c>
      <c r="D269" s="73" t="s">
        <v>11996</v>
      </c>
      <c r="E269" s="73"/>
      <c r="F269" s="73" t="s">
        <v>12173</v>
      </c>
      <c r="G269" s="74"/>
      <c r="H269" s="73" t="s">
        <v>950</v>
      </c>
      <c r="I269" s="73" t="s">
        <v>951</v>
      </c>
      <c r="J269" s="73" t="s">
        <v>909</v>
      </c>
      <c r="K269" s="73" t="s">
        <v>993</v>
      </c>
      <c r="L269" s="73"/>
      <c r="M269" s="73" t="s">
        <v>10809</v>
      </c>
      <c r="N269" s="75" t="b">
        <v>0</v>
      </c>
      <c r="O269" s="75" t="b">
        <v>0</v>
      </c>
      <c r="P269" s="76">
        <v>46023.523013194397</v>
      </c>
      <c r="Q269" s="73" t="s">
        <v>11990</v>
      </c>
      <c r="R269" s="76">
        <v>46172.468098113401</v>
      </c>
      <c r="S269" s="73" t="s">
        <v>11991</v>
      </c>
      <c r="T269" s="73" t="s">
        <v>5292</v>
      </c>
      <c r="U269" s="73" t="s">
        <v>10809</v>
      </c>
      <c r="V269" s="77" t="s">
        <v>44</v>
      </c>
    </row>
    <row r="270" spans="1:22" hidden="1" x14ac:dyDescent="0.25">
      <c r="A270" s="73" t="s">
        <v>9267</v>
      </c>
      <c r="B270" s="73" t="s">
        <v>204</v>
      </c>
      <c r="C270" s="73" t="s">
        <v>2242</v>
      </c>
      <c r="D270" s="73" t="s">
        <v>11996</v>
      </c>
      <c r="E270" s="73"/>
      <c r="F270" s="73" t="s">
        <v>12174</v>
      </c>
      <c r="G270" s="74"/>
      <c r="H270" s="73" t="s">
        <v>950</v>
      </c>
      <c r="I270" s="73" t="s">
        <v>951</v>
      </c>
      <c r="J270" s="73" t="s">
        <v>909</v>
      </c>
      <c r="K270" s="73" t="s">
        <v>993</v>
      </c>
      <c r="L270" s="73"/>
      <c r="M270" s="73" t="s">
        <v>10809</v>
      </c>
      <c r="N270" s="75" t="b">
        <v>0</v>
      </c>
      <c r="O270" s="75" t="b">
        <v>0</v>
      </c>
      <c r="P270" s="76">
        <v>46023.523089780101</v>
      </c>
      <c r="Q270" s="73" t="s">
        <v>11990</v>
      </c>
      <c r="R270" s="76">
        <v>46172.468100231497</v>
      </c>
      <c r="S270" s="73" t="s">
        <v>11991</v>
      </c>
      <c r="T270" s="73" t="s">
        <v>5292</v>
      </c>
      <c r="U270" s="73" t="s">
        <v>10809</v>
      </c>
      <c r="V270" s="77" t="s">
        <v>44</v>
      </c>
    </row>
    <row r="271" spans="1:22" hidden="1" x14ac:dyDescent="0.25">
      <c r="A271" s="73" t="s">
        <v>9268</v>
      </c>
      <c r="B271" s="73" t="s">
        <v>163</v>
      </c>
      <c r="C271" s="73" t="s">
        <v>2274</v>
      </c>
      <c r="D271" s="73" t="s">
        <v>11996</v>
      </c>
      <c r="E271" s="73"/>
      <c r="F271" s="73" t="s">
        <v>12175</v>
      </c>
      <c r="G271" s="74"/>
      <c r="H271" s="73" t="s">
        <v>950</v>
      </c>
      <c r="I271" s="73" t="s">
        <v>951</v>
      </c>
      <c r="J271" s="73" t="s">
        <v>909</v>
      </c>
      <c r="K271" s="73" t="s">
        <v>993</v>
      </c>
      <c r="L271" s="73"/>
      <c r="M271" s="73" t="s">
        <v>10809</v>
      </c>
      <c r="N271" s="75" t="b">
        <v>0</v>
      </c>
      <c r="O271" s="75" t="b">
        <v>0</v>
      </c>
      <c r="P271" s="76">
        <v>46023.523111955998</v>
      </c>
      <c r="Q271" s="73" t="s">
        <v>11990</v>
      </c>
      <c r="R271" s="76">
        <v>46172.468102430597</v>
      </c>
      <c r="S271" s="73" t="s">
        <v>11991</v>
      </c>
      <c r="T271" s="73" t="s">
        <v>5292</v>
      </c>
      <c r="U271" s="73" t="s">
        <v>10809</v>
      </c>
      <c r="V271" s="77" t="s">
        <v>44</v>
      </c>
    </row>
    <row r="272" spans="1:22" hidden="1" x14ac:dyDescent="0.25">
      <c r="A272" s="73" t="s">
        <v>9269</v>
      </c>
      <c r="B272" s="73" t="s">
        <v>140</v>
      </c>
      <c r="C272" s="73" t="s">
        <v>2447</v>
      </c>
      <c r="D272" s="73" t="s">
        <v>11996</v>
      </c>
      <c r="E272" s="73"/>
      <c r="F272" s="73" t="s">
        <v>12176</v>
      </c>
      <c r="G272" s="74"/>
      <c r="H272" s="73" t="s">
        <v>950</v>
      </c>
      <c r="I272" s="73" t="s">
        <v>951</v>
      </c>
      <c r="J272" s="73" t="s">
        <v>909</v>
      </c>
      <c r="K272" s="73" t="s">
        <v>993</v>
      </c>
      <c r="L272" s="73"/>
      <c r="M272" s="73" t="s">
        <v>10809</v>
      </c>
      <c r="N272" s="75" t="b">
        <v>0</v>
      </c>
      <c r="O272" s="75" t="b">
        <v>0</v>
      </c>
      <c r="P272" s="76">
        <v>46023.523206597201</v>
      </c>
      <c r="Q272" s="73" t="s">
        <v>11990</v>
      </c>
      <c r="R272" s="76">
        <v>46172.4681045486</v>
      </c>
      <c r="S272" s="73" t="s">
        <v>11991</v>
      </c>
      <c r="T272" s="73" t="s">
        <v>5292</v>
      </c>
      <c r="U272" s="73" t="s">
        <v>10809</v>
      </c>
      <c r="V272" s="77" t="s">
        <v>44</v>
      </c>
    </row>
    <row r="273" spans="1:22" hidden="1" x14ac:dyDescent="0.25">
      <c r="A273" s="73" t="s">
        <v>9270</v>
      </c>
      <c r="B273" s="73" t="s">
        <v>213</v>
      </c>
      <c r="C273" s="73" t="s">
        <v>2530</v>
      </c>
      <c r="D273" s="73" t="s">
        <v>11996</v>
      </c>
      <c r="E273" s="73"/>
      <c r="F273" s="73"/>
      <c r="G273" s="74"/>
      <c r="H273" s="73" t="s">
        <v>950</v>
      </c>
      <c r="I273" s="73" t="s">
        <v>951</v>
      </c>
      <c r="J273" s="73" t="s">
        <v>909</v>
      </c>
      <c r="K273" s="73" t="s">
        <v>993</v>
      </c>
      <c r="L273" s="73" t="s">
        <v>2530</v>
      </c>
      <c r="M273" s="73" t="s">
        <v>10809</v>
      </c>
      <c r="N273" s="75" t="b">
        <v>0</v>
      </c>
      <c r="O273" s="75" t="b">
        <v>0</v>
      </c>
      <c r="P273" s="76">
        <v>46023.523256053202</v>
      </c>
      <c r="Q273" s="73" t="s">
        <v>11990</v>
      </c>
      <c r="R273" s="76">
        <v>46172.468106713</v>
      </c>
      <c r="S273" s="73" t="s">
        <v>11991</v>
      </c>
      <c r="T273" s="73" t="s">
        <v>5292</v>
      </c>
      <c r="U273" s="73" t="s">
        <v>10809</v>
      </c>
      <c r="V273" s="77" t="s">
        <v>44</v>
      </c>
    </row>
    <row r="274" spans="1:22" hidden="1" x14ac:dyDescent="0.25">
      <c r="A274" s="73" t="s">
        <v>9271</v>
      </c>
      <c r="B274" s="73" t="s">
        <v>180</v>
      </c>
      <c r="C274" s="73" t="s">
        <v>2536</v>
      </c>
      <c r="D274" s="73" t="s">
        <v>11996</v>
      </c>
      <c r="E274" s="73"/>
      <c r="F274" s="73"/>
      <c r="G274" s="74"/>
      <c r="H274" s="73" t="s">
        <v>950</v>
      </c>
      <c r="I274" s="73" t="s">
        <v>951</v>
      </c>
      <c r="J274" s="73" t="s">
        <v>909</v>
      </c>
      <c r="K274" s="73" t="s">
        <v>993</v>
      </c>
      <c r="L274" s="73" t="s">
        <v>2536</v>
      </c>
      <c r="M274" s="73" t="s">
        <v>10809</v>
      </c>
      <c r="N274" s="75" t="b">
        <v>0</v>
      </c>
      <c r="O274" s="75" t="b">
        <v>0</v>
      </c>
      <c r="P274" s="76">
        <v>46023.523262071802</v>
      </c>
      <c r="Q274" s="73" t="s">
        <v>11990</v>
      </c>
      <c r="R274" s="76">
        <v>46172.468108831003</v>
      </c>
      <c r="S274" s="73" t="s">
        <v>11991</v>
      </c>
      <c r="T274" s="73" t="s">
        <v>5292</v>
      </c>
      <c r="U274" s="73" t="s">
        <v>10809</v>
      </c>
      <c r="V274" s="77" t="s">
        <v>44</v>
      </c>
    </row>
    <row r="275" spans="1:22" hidden="1" x14ac:dyDescent="0.25">
      <c r="A275" s="73" t="s">
        <v>9272</v>
      </c>
      <c r="B275" s="73" t="s">
        <v>2105</v>
      </c>
      <c r="C275" s="73" t="s">
        <v>2106</v>
      </c>
      <c r="D275" s="73" t="s">
        <v>11996</v>
      </c>
      <c r="E275" s="73"/>
      <c r="F275" s="73" t="s">
        <v>12177</v>
      </c>
      <c r="G275" s="74"/>
      <c r="H275" s="73" t="s">
        <v>11994</v>
      </c>
      <c r="I275" s="73" t="s">
        <v>11995</v>
      </c>
      <c r="J275" s="73" t="s">
        <v>909</v>
      </c>
      <c r="K275" s="73" t="s">
        <v>910</v>
      </c>
      <c r="L275" s="73" t="s">
        <v>2106</v>
      </c>
      <c r="M275" s="73" t="s">
        <v>10809</v>
      </c>
      <c r="N275" s="75" t="b">
        <v>0</v>
      </c>
      <c r="O275" s="75" t="b">
        <v>0</v>
      </c>
      <c r="P275" s="76">
        <v>46023.523018784697</v>
      </c>
      <c r="Q275" s="73" t="s">
        <v>11990</v>
      </c>
      <c r="R275" s="76">
        <v>46172.468111030103</v>
      </c>
      <c r="S275" s="73" t="s">
        <v>11991</v>
      </c>
      <c r="T275" s="73" t="s">
        <v>5292</v>
      </c>
      <c r="U275" s="73" t="s">
        <v>10809</v>
      </c>
      <c r="V275" s="77" t="s">
        <v>44</v>
      </c>
    </row>
    <row r="276" spans="1:22" hidden="1" x14ac:dyDescent="0.25">
      <c r="A276" s="73" t="s">
        <v>9273</v>
      </c>
      <c r="B276" s="73" t="s">
        <v>246</v>
      </c>
      <c r="C276" s="73" t="s">
        <v>2217</v>
      </c>
      <c r="D276" s="73" t="s">
        <v>11996</v>
      </c>
      <c r="E276" s="73"/>
      <c r="F276" s="73" t="s">
        <v>12178</v>
      </c>
      <c r="G276" s="74"/>
      <c r="H276" s="73" t="s">
        <v>11994</v>
      </c>
      <c r="I276" s="73" t="s">
        <v>11995</v>
      </c>
      <c r="J276" s="73" t="s">
        <v>909</v>
      </c>
      <c r="K276" s="73" t="s">
        <v>910</v>
      </c>
      <c r="L276" s="73" t="s">
        <v>2217</v>
      </c>
      <c r="M276" s="73" t="s">
        <v>10809</v>
      </c>
      <c r="N276" s="75" t="b">
        <v>0</v>
      </c>
      <c r="O276" s="75" t="b">
        <v>0</v>
      </c>
      <c r="P276" s="76">
        <v>46023.523079247701</v>
      </c>
      <c r="Q276" s="73" t="s">
        <v>11990</v>
      </c>
      <c r="R276" s="76">
        <v>46172.468113229203</v>
      </c>
      <c r="S276" s="73" t="s">
        <v>11991</v>
      </c>
      <c r="T276" s="73" t="s">
        <v>5292</v>
      </c>
      <c r="U276" s="73" t="s">
        <v>10809</v>
      </c>
      <c r="V276" s="77" t="s">
        <v>44</v>
      </c>
    </row>
    <row r="277" spans="1:22" hidden="1" x14ac:dyDescent="0.25">
      <c r="A277" s="73" t="s">
        <v>9274</v>
      </c>
      <c r="B277" s="73" t="s">
        <v>2226</v>
      </c>
      <c r="C277" s="73" t="s">
        <v>2227</v>
      </c>
      <c r="D277" s="73" t="s">
        <v>11996</v>
      </c>
      <c r="E277" s="73"/>
      <c r="F277" s="73" t="s">
        <v>12179</v>
      </c>
      <c r="G277" s="74"/>
      <c r="H277" s="73" t="s">
        <v>11994</v>
      </c>
      <c r="I277" s="73" t="s">
        <v>11995</v>
      </c>
      <c r="J277" s="73" t="s">
        <v>909</v>
      </c>
      <c r="K277" s="73" t="s">
        <v>910</v>
      </c>
      <c r="L277" s="73"/>
      <c r="M277" s="73" t="s">
        <v>10809</v>
      </c>
      <c r="N277" s="75" t="b">
        <v>0</v>
      </c>
      <c r="O277" s="75" t="b">
        <v>0</v>
      </c>
      <c r="P277" s="76">
        <v>46023.523084756896</v>
      </c>
      <c r="Q277" s="73" t="s">
        <v>11990</v>
      </c>
      <c r="R277" s="76">
        <v>46172.468115509299</v>
      </c>
      <c r="S277" s="73" t="s">
        <v>11991</v>
      </c>
      <c r="T277" s="73" t="s">
        <v>5292</v>
      </c>
      <c r="U277" s="73" t="s">
        <v>10809</v>
      </c>
      <c r="V277" s="77" t="s">
        <v>44</v>
      </c>
    </row>
    <row r="278" spans="1:22" hidden="1" x14ac:dyDescent="0.25">
      <c r="A278" s="73" t="s">
        <v>9275</v>
      </c>
      <c r="B278" s="73" t="s">
        <v>86</v>
      </c>
      <c r="C278" s="73" t="s">
        <v>2244</v>
      </c>
      <c r="D278" s="73" t="s">
        <v>11996</v>
      </c>
      <c r="E278" s="73"/>
      <c r="F278" s="73" t="s">
        <v>12180</v>
      </c>
      <c r="G278" s="74"/>
      <c r="H278" s="73" t="s">
        <v>11994</v>
      </c>
      <c r="I278" s="73" t="s">
        <v>11995</v>
      </c>
      <c r="J278" s="73" t="s">
        <v>909</v>
      </c>
      <c r="K278" s="73" t="s">
        <v>910</v>
      </c>
      <c r="L278" s="73"/>
      <c r="M278" s="73" t="s">
        <v>10809</v>
      </c>
      <c r="N278" s="75" t="b">
        <v>0</v>
      </c>
      <c r="O278" s="75" t="b">
        <v>0</v>
      </c>
      <c r="P278" s="76">
        <v>46023.523090590301</v>
      </c>
      <c r="Q278" s="73" t="s">
        <v>11990</v>
      </c>
      <c r="R278" s="76">
        <v>46172.468117673598</v>
      </c>
      <c r="S278" s="73" t="s">
        <v>11991</v>
      </c>
      <c r="T278" s="73" t="s">
        <v>5292</v>
      </c>
      <c r="U278" s="73" t="s">
        <v>10809</v>
      </c>
      <c r="V278" s="77" t="s">
        <v>44</v>
      </c>
    </row>
    <row r="279" spans="1:22" hidden="1" x14ac:dyDescent="0.25">
      <c r="A279" s="73" t="s">
        <v>9276</v>
      </c>
      <c r="B279" s="73" t="s">
        <v>137</v>
      </c>
      <c r="C279" s="73" t="s">
        <v>2258</v>
      </c>
      <c r="D279" s="73" t="s">
        <v>11996</v>
      </c>
      <c r="E279" s="73"/>
      <c r="F279" s="73" t="s">
        <v>12181</v>
      </c>
      <c r="G279" s="74"/>
      <c r="H279" s="73" t="s">
        <v>11994</v>
      </c>
      <c r="I279" s="73" t="s">
        <v>11995</v>
      </c>
      <c r="J279" s="73" t="s">
        <v>909</v>
      </c>
      <c r="K279" s="73" t="s">
        <v>910</v>
      </c>
      <c r="L279" s="73"/>
      <c r="M279" s="73" t="s">
        <v>10809</v>
      </c>
      <c r="N279" s="75" t="b">
        <v>0</v>
      </c>
      <c r="O279" s="75" t="b">
        <v>0</v>
      </c>
      <c r="P279" s="76">
        <v>46023.523098032398</v>
      </c>
      <c r="Q279" s="73" t="s">
        <v>11990</v>
      </c>
      <c r="R279" s="76">
        <v>46172.468119756901</v>
      </c>
      <c r="S279" s="73" t="s">
        <v>11991</v>
      </c>
      <c r="T279" s="73" t="s">
        <v>5292</v>
      </c>
      <c r="U279" s="73" t="s">
        <v>10809</v>
      </c>
      <c r="V279" s="77" t="s">
        <v>44</v>
      </c>
    </row>
    <row r="280" spans="1:22" hidden="1" x14ac:dyDescent="0.25">
      <c r="A280" s="73" t="s">
        <v>9277</v>
      </c>
      <c r="B280" s="73" t="s">
        <v>262</v>
      </c>
      <c r="C280" s="73" t="s">
        <v>2272</v>
      </c>
      <c r="D280" s="73" t="s">
        <v>11996</v>
      </c>
      <c r="E280" s="73"/>
      <c r="F280" s="73" t="s">
        <v>12182</v>
      </c>
      <c r="G280" s="74"/>
      <c r="H280" s="73" t="s">
        <v>11994</v>
      </c>
      <c r="I280" s="73" t="s">
        <v>11995</v>
      </c>
      <c r="J280" s="73" t="s">
        <v>909</v>
      </c>
      <c r="K280" s="73" t="s">
        <v>910</v>
      </c>
      <c r="L280" s="73" t="s">
        <v>2272</v>
      </c>
      <c r="M280" s="73" t="s">
        <v>10809</v>
      </c>
      <c r="N280" s="75" t="b">
        <v>0</v>
      </c>
      <c r="O280" s="75" t="b">
        <v>0</v>
      </c>
      <c r="P280" s="76">
        <v>46023.523108680602</v>
      </c>
      <c r="Q280" s="73" t="s">
        <v>11990</v>
      </c>
      <c r="R280" s="76">
        <v>46172.4681219907</v>
      </c>
      <c r="S280" s="73" t="s">
        <v>11991</v>
      </c>
      <c r="T280" s="73" t="s">
        <v>5292</v>
      </c>
      <c r="U280" s="73" t="s">
        <v>10809</v>
      </c>
      <c r="V280" s="77" t="s">
        <v>44</v>
      </c>
    </row>
    <row r="281" spans="1:22" hidden="1" x14ac:dyDescent="0.25">
      <c r="A281" s="73" t="s">
        <v>9278</v>
      </c>
      <c r="B281" s="73" t="s">
        <v>53</v>
      </c>
      <c r="C281" s="73" t="s">
        <v>2289</v>
      </c>
      <c r="D281" s="73" t="s">
        <v>11996</v>
      </c>
      <c r="E281" s="73"/>
      <c r="F281" s="73" t="s">
        <v>12183</v>
      </c>
      <c r="G281" s="74"/>
      <c r="H281" s="73" t="s">
        <v>11994</v>
      </c>
      <c r="I281" s="73" t="s">
        <v>11995</v>
      </c>
      <c r="J281" s="73" t="s">
        <v>909</v>
      </c>
      <c r="K281" s="73" t="s">
        <v>910</v>
      </c>
      <c r="L281" s="73" t="s">
        <v>2289</v>
      </c>
      <c r="M281" s="73" t="s">
        <v>10809</v>
      </c>
      <c r="N281" s="75" t="b">
        <v>0</v>
      </c>
      <c r="O281" s="75" t="b">
        <v>0</v>
      </c>
      <c r="P281" s="76">
        <v>46023.523121956001</v>
      </c>
      <c r="Q281" s="73" t="s">
        <v>11990</v>
      </c>
      <c r="R281" s="76">
        <v>46172.468124155101</v>
      </c>
      <c r="S281" s="73" t="s">
        <v>11991</v>
      </c>
      <c r="T281" s="73" t="s">
        <v>5292</v>
      </c>
      <c r="U281" s="73" t="s">
        <v>10809</v>
      </c>
      <c r="V281" s="77" t="s">
        <v>44</v>
      </c>
    </row>
    <row r="282" spans="1:22" hidden="1" x14ac:dyDescent="0.25">
      <c r="A282" s="73" t="s">
        <v>9279</v>
      </c>
      <c r="B282" s="73" t="s">
        <v>54</v>
      </c>
      <c r="C282" s="73" t="s">
        <v>2370</v>
      </c>
      <c r="D282" s="73" t="s">
        <v>11996</v>
      </c>
      <c r="E282" s="73"/>
      <c r="F282" s="73" t="s">
        <v>12184</v>
      </c>
      <c r="G282" s="74"/>
      <c r="H282" s="73" t="s">
        <v>11994</v>
      </c>
      <c r="I282" s="73" t="s">
        <v>11995</v>
      </c>
      <c r="J282" s="73" t="s">
        <v>909</v>
      </c>
      <c r="K282" s="73" t="s">
        <v>910</v>
      </c>
      <c r="L282" s="73"/>
      <c r="M282" s="73" t="s">
        <v>10809</v>
      </c>
      <c r="N282" s="75" t="b">
        <v>0</v>
      </c>
      <c r="O282" s="75" t="b">
        <v>0</v>
      </c>
      <c r="P282" s="76">
        <v>46023.523163506899</v>
      </c>
      <c r="Q282" s="73" t="s">
        <v>11990</v>
      </c>
      <c r="R282" s="76">
        <v>46172.468126354201</v>
      </c>
      <c r="S282" s="73" t="s">
        <v>11991</v>
      </c>
      <c r="T282" s="73" t="s">
        <v>5292</v>
      </c>
      <c r="U282" s="73" t="s">
        <v>10809</v>
      </c>
      <c r="V282" s="77" t="s">
        <v>44</v>
      </c>
    </row>
    <row r="283" spans="1:22" hidden="1" x14ac:dyDescent="0.25">
      <c r="A283" s="73" t="s">
        <v>9280</v>
      </c>
      <c r="B283" s="73" t="s">
        <v>200</v>
      </c>
      <c r="C283" s="73" t="s">
        <v>2451</v>
      </c>
      <c r="D283" s="73" t="s">
        <v>11996</v>
      </c>
      <c r="E283" s="73"/>
      <c r="F283" s="73" t="s">
        <v>12185</v>
      </c>
      <c r="G283" s="74"/>
      <c r="H283" s="73" t="s">
        <v>11994</v>
      </c>
      <c r="I283" s="73" t="s">
        <v>11995</v>
      </c>
      <c r="J283" s="73" t="s">
        <v>909</v>
      </c>
      <c r="K283" s="73" t="s">
        <v>910</v>
      </c>
      <c r="L283" s="73"/>
      <c r="M283" s="73" t="s">
        <v>10809</v>
      </c>
      <c r="N283" s="75" t="b">
        <v>0</v>
      </c>
      <c r="O283" s="75" t="b">
        <v>0</v>
      </c>
      <c r="P283" s="76">
        <v>46023.523208067098</v>
      </c>
      <c r="Q283" s="73" t="s">
        <v>11990</v>
      </c>
      <c r="R283" s="76">
        <v>46172.468128506902</v>
      </c>
      <c r="S283" s="73" t="s">
        <v>11991</v>
      </c>
      <c r="T283" s="73" t="s">
        <v>5292</v>
      </c>
      <c r="U283" s="73" t="s">
        <v>10809</v>
      </c>
      <c r="V283" s="77" t="s">
        <v>44</v>
      </c>
    </row>
    <row r="284" spans="1:22" hidden="1" x14ac:dyDescent="0.25">
      <c r="A284" s="73" t="s">
        <v>9281</v>
      </c>
      <c r="B284" s="73" t="s">
        <v>872</v>
      </c>
      <c r="C284" s="73" t="s">
        <v>2474</v>
      </c>
      <c r="D284" s="73" t="s">
        <v>11996</v>
      </c>
      <c r="E284" s="73"/>
      <c r="F284" s="73" t="s">
        <v>11997</v>
      </c>
      <c r="G284" s="74"/>
      <c r="H284" s="73" t="s">
        <v>11994</v>
      </c>
      <c r="I284" s="73" t="s">
        <v>11995</v>
      </c>
      <c r="J284" s="73" t="s">
        <v>909</v>
      </c>
      <c r="K284" s="73" t="s">
        <v>910</v>
      </c>
      <c r="L284" s="73"/>
      <c r="M284" s="73" t="s">
        <v>10809</v>
      </c>
      <c r="N284" s="75" t="b">
        <v>0</v>
      </c>
      <c r="O284" s="75" t="b">
        <v>0</v>
      </c>
      <c r="P284" s="76">
        <v>46023.523219710602</v>
      </c>
      <c r="Q284" s="73" t="s">
        <v>11990</v>
      </c>
      <c r="R284" s="76">
        <v>46172.468130752299</v>
      </c>
      <c r="S284" s="73" t="s">
        <v>11991</v>
      </c>
      <c r="T284" s="73" t="s">
        <v>5292</v>
      </c>
      <c r="U284" s="73" t="s">
        <v>10809</v>
      </c>
      <c r="V284" s="77" t="s">
        <v>44</v>
      </c>
    </row>
    <row r="285" spans="1:22" hidden="1" x14ac:dyDescent="0.25">
      <c r="A285" s="73" t="s">
        <v>9282</v>
      </c>
      <c r="B285" s="73" t="s">
        <v>2478</v>
      </c>
      <c r="C285" s="73" t="s">
        <v>2479</v>
      </c>
      <c r="D285" s="73" t="s">
        <v>11996</v>
      </c>
      <c r="E285" s="73"/>
      <c r="F285" s="73" t="s">
        <v>12186</v>
      </c>
      <c r="G285" s="74"/>
      <c r="H285" s="73" t="s">
        <v>11994</v>
      </c>
      <c r="I285" s="73" t="s">
        <v>11995</v>
      </c>
      <c r="J285" s="73" t="s">
        <v>909</v>
      </c>
      <c r="K285" s="73" t="s">
        <v>910</v>
      </c>
      <c r="L285" s="73"/>
      <c r="M285" s="73" t="s">
        <v>10809</v>
      </c>
      <c r="N285" s="75" t="b">
        <v>0</v>
      </c>
      <c r="O285" s="75" t="b">
        <v>0</v>
      </c>
      <c r="P285" s="76">
        <v>46023.523224270801</v>
      </c>
      <c r="Q285" s="73" t="s">
        <v>11990</v>
      </c>
      <c r="R285" s="76">
        <v>46172.468132905102</v>
      </c>
      <c r="S285" s="73" t="s">
        <v>11991</v>
      </c>
      <c r="T285" s="73" t="s">
        <v>5292</v>
      </c>
      <c r="U285" s="73" t="s">
        <v>10809</v>
      </c>
      <c r="V285" s="77" t="s">
        <v>44</v>
      </c>
    </row>
    <row r="286" spans="1:22" hidden="1" x14ac:dyDescent="0.25">
      <c r="A286" s="73" t="s">
        <v>9283</v>
      </c>
      <c r="B286" s="73" t="s">
        <v>161</v>
      </c>
      <c r="C286" s="73" t="s">
        <v>2489</v>
      </c>
      <c r="D286" s="73" t="s">
        <v>11996</v>
      </c>
      <c r="E286" s="73"/>
      <c r="F286" s="73" t="s">
        <v>12040</v>
      </c>
      <c r="G286" s="74"/>
      <c r="H286" s="73" t="s">
        <v>11994</v>
      </c>
      <c r="I286" s="73" t="s">
        <v>11995</v>
      </c>
      <c r="J286" s="73" t="s">
        <v>909</v>
      </c>
      <c r="K286" s="73" t="s">
        <v>910</v>
      </c>
      <c r="L286" s="73"/>
      <c r="M286" s="73" t="s">
        <v>10809</v>
      </c>
      <c r="N286" s="75" t="b">
        <v>0</v>
      </c>
      <c r="O286" s="75" t="b">
        <v>0</v>
      </c>
      <c r="P286" s="76">
        <v>46023.523227430604</v>
      </c>
      <c r="Q286" s="73" t="s">
        <v>11990</v>
      </c>
      <c r="R286" s="76">
        <v>46172.468135069401</v>
      </c>
      <c r="S286" s="73" t="s">
        <v>11991</v>
      </c>
      <c r="T286" s="73" t="s">
        <v>5292</v>
      </c>
      <c r="U286" s="73" t="s">
        <v>10809</v>
      </c>
      <c r="V286" s="77" t="s">
        <v>44</v>
      </c>
    </row>
    <row r="287" spans="1:22" hidden="1" x14ac:dyDescent="0.25">
      <c r="A287" s="73" t="s">
        <v>9284</v>
      </c>
      <c r="B287" s="73" t="s">
        <v>1336</v>
      </c>
      <c r="C287" s="73" t="s">
        <v>1337</v>
      </c>
      <c r="D287" s="73" t="s">
        <v>11996</v>
      </c>
      <c r="E287" s="73"/>
      <c r="F287" s="73"/>
      <c r="G287" s="74"/>
      <c r="H287" s="73" t="s">
        <v>1011</v>
      </c>
      <c r="I287" s="73" t="s">
        <v>1012</v>
      </c>
      <c r="J287" s="73" t="s">
        <v>963</v>
      </c>
      <c r="K287" s="73" t="s">
        <v>1086</v>
      </c>
      <c r="L287" s="73"/>
      <c r="M287" s="73" t="s">
        <v>10810</v>
      </c>
      <c r="N287" s="75" t="b">
        <v>0</v>
      </c>
      <c r="O287" s="75" t="b">
        <v>0</v>
      </c>
      <c r="P287" s="76">
        <v>46023.522697106499</v>
      </c>
      <c r="Q287" s="73" t="s">
        <v>11990</v>
      </c>
      <c r="R287" s="76">
        <v>46172.468137233802</v>
      </c>
      <c r="S287" s="73" t="s">
        <v>11991</v>
      </c>
      <c r="T287" s="73" t="s">
        <v>5292</v>
      </c>
      <c r="U287" s="73" t="s">
        <v>10810</v>
      </c>
      <c r="V287" s="77" t="s">
        <v>44</v>
      </c>
    </row>
    <row r="288" spans="1:22" hidden="1" x14ac:dyDescent="0.25">
      <c r="A288" s="73" t="s">
        <v>9285</v>
      </c>
      <c r="B288" s="73" t="s">
        <v>1411</v>
      </c>
      <c r="C288" s="73" t="s">
        <v>1412</v>
      </c>
      <c r="D288" s="73" t="s">
        <v>11996</v>
      </c>
      <c r="E288" s="73"/>
      <c r="F288" s="73"/>
      <c r="G288" s="74"/>
      <c r="H288" s="73" t="s">
        <v>1011</v>
      </c>
      <c r="I288" s="73" t="s">
        <v>1012</v>
      </c>
      <c r="J288" s="73" t="s">
        <v>963</v>
      </c>
      <c r="K288" s="73" t="s">
        <v>1086</v>
      </c>
      <c r="L288" s="73"/>
      <c r="M288" s="73" t="s">
        <v>10810</v>
      </c>
      <c r="N288" s="75" t="b">
        <v>0</v>
      </c>
      <c r="O288" s="75" t="b">
        <v>0</v>
      </c>
      <c r="P288" s="76">
        <v>46023.522729432902</v>
      </c>
      <c r="Q288" s="73" t="s">
        <v>11990</v>
      </c>
      <c r="R288" s="76">
        <v>46172.468139351899</v>
      </c>
      <c r="S288" s="73" t="s">
        <v>11991</v>
      </c>
      <c r="T288" s="73" t="s">
        <v>5292</v>
      </c>
      <c r="U288" s="73" t="s">
        <v>10810</v>
      </c>
      <c r="V288" s="77" t="s">
        <v>44</v>
      </c>
    </row>
    <row r="289" spans="1:22" hidden="1" x14ac:dyDescent="0.25">
      <c r="A289" s="73" t="s">
        <v>9286</v>
      </c>
      <c r="B289" s="73" t="s">
        <v>1414</v>
      </c>
      <c r="C289" s="73" t="s">
        <v>1415</v>
      </c>
      <c r="D289" s="73" t="s">
        <v>11996</v>
      </c>
      <c r="E289" s="73"/>
      <c r="F289" s="73"/>
      <c r="G289" s="74"/>
      <c r="H289" s="73" t="s">
        <v>1011</v>
      </c>
      <c r="I289" s="73" t="s">
        <v>1012</v>
      </c>
      <c r="J289" s="73" t="s">
        <v>963</v>
      </c>
      <c r="K289" s="73" t="s">
        <v>1086</v>
      </c>
      <c r="L289" s="73"/>
      <c r="M289" s="73" t="s">
        <v>10810</v>
      </c>
      <c r="N289" s="75" t="b">
        <v>0</v>
      </c>
      <c r="O289" s="75" t="b">
        <v>0</v>
      </c>
      <c r="P289" s="76">
        <v>46023.5227302083</v>
      </c>
      <c r="Q289" s="73" t="s">
        <v>11990</v>
      </c>
      <c r="R289" s="76">
        <v>46172.468141469901</v>
      </c>
      <c r="S289" s="73" t="s">
        <v>11991</v>
      </c>
      <c r="T289" s="73" t="s">
        <v>5292</v>
      </c>
      <c r="U289" s="73" t="s">
        <v>10810</v>
      </c>
      <c r="V289" s="77" t="s">
        <v>44</v>
      </c>
    </row>
    <row r="290" spans="1:22" hidden="1" x14ac:dyDescent="0.25">
      <c r="A290" s="73" t="s">
        <v>9287</v>
      </c>
      <c r="B290" s="73" t="s">
        <v>1432</v>
      </c>
      <c r="C290" s="73" t="s">
        <v>1433</v>
      </c>
      <c r="D290" s="73" t="s">
        <v>11996</v>
      </c>
      <c r="E290" s="73"/>
      <c r="F290" s="73"/>
      <c r="G290" s="74"/>
      <c r="H290" s="73" t="s">
        <v>1011</v>
      </c>
      <c r="I290" s="73" t="s">
        <v>1012</v>
      </c>
      <c r="J290" s="73" t="s">
        <v>963</v>
      </c>
      <c r="K290" s="73" t="s">
        <v>1086</v>
      </c>
      <c r="L290" s="73"/>
      <c r="M290" s="73" t="s">
        <v>10810</v>
      </c>
      <c r="N290" s="75" t="b">
        <v>0</v>
      </c>
      <c r="O290" s="75" t="b">
        <v>0</v>
      </c>
      <c r="P290" s="76">
        <v>46023.522737534702</v>
      </c>
      <c r="Q290" s="73" t="s">
        <v>11990</v>
      </c>
      <c r="R290" s="76">
        <v>46172.468143669001</v>
      </c>
      <c r="S290" s="73" t="s">
        <v>11991</v>
      </c>
      <c r="T290" s="73" t="s">
        <v>5292</v>
      </c>
      <c r="U290" s="73" t="s">
        <v>10810</v>
      </c>
      <c r="V290" s="77" t="s">
        <v>44</v>
      </c>
    </row>
    <row r="291" spans="1:22" hidden="1" x14ac:dyDescent="0.25">
      <c r="A291" s="73" t="s">
        <v>9288</v>
      </c>
      <c r="B291" s="73" t="s">
        <v>1471</v>
      </c>
      <c r="C291" s="73" t="s">
        <v>1472</v>
      </c>
      <c r="D291" s="73" t="s">
        <v>11996</v>
      </c>
      <c r="E291" s="73"/>
      <c r="F291" s="73"/>
      <c r="G291" s="74"/>
      <c r="H291" s="73" t="s">
        <v>1011</v>
      </c>
      <c r="I291" s="73" t="s">
        <v>1012</v>
      </c>
      <c r="J291" s="73" t="s">
        <v>963</v>
      </c>
      <c r="K291" s="73" t="s">
        <v>1086</v>
      </c>
      <c r="L291" s="73"/>
      <c r="M291" s="73" t="s">
        <v>10810</v>
      </c>
      <c r="N291" s="75" t="b">
        <v>0</v>
      </c>
      <c r="O291" s="75" t="b">
        <v>0</v>
      </c>
      <c r="P291" s="76">
        <v>46023.5227576736</v>
      </c>
      <c r="Q291" s="73" t="s">
        <v>11990</v>
      </c>
      <c r="R291" s="76">
        <v>46172.468145798601</v>
      </c>
      <c r="S291" s="73" t="s">
        <v>11991</v>
      </c>
      <c r="T291" s="73" t="s">
        <v>5292</v>
      </c>
      <c r="U291" s="73" t="s">
        <v>10810</v>
      </c>
      <c r="V291" s="77" t="s">
        <v>44</v>
      </c>
    </row>
    <row r="292" spans="1:22" hidden="1" x14ac:dyDescent="0.25">
      <c r="A292" s="73" t="s">
        <v>9289</v>
      </c>
      <c r="B292" s="73" t="s">
        <v>1474</v>
      </c>
      <c r="C292" s="73" t="s">
        <v>1475</v>
      </c>
      <c r="D292" s="73" t="s">
        <v>11996</v>
      </c>
      <c r="E292" s="73"/>
      <c r="F292" s="73"/>
      <c r="G292" s="74"/>
      <c r="H292" s="73" t="s">
        <v>1011</v>
      </c>
      <c r="I292" s="73" t="s">
        <v>1012</v>
      </c>
      <c r="J292" s="73" t="s">
        <v>963</v>
      </c>
      <c r="K292" s="73" t="s">
        <v>1086</v>
      </c>
      <c r="L292" s="73"/>
      <c r="M292" s="73" t="s">
        <v>10810</v>
      </c>
      <c r="N292" s="75" t="b">
        <v>0</v>
      </c>
      <c r="O292" s="75" t="b">
        <v>0</v>
      </c>
      <c r="P292" s="76">
        <v>46023.522758564803</v>
      </c>
      <c r="Q292" s="73" t="s">
        <v>11990</v>
      </c>
      <c r="R292" s="76">
        <v>46172.468147951397</v>
      </c>
      <c r="S292" s="73" t="s">
        <v>11991</v>
      </c>
      <c r="T292" s="73" t="s">
        <v>5292</v>
      </c>
      <c r="U292" s="73" t="s">
        <v>10810</v>
      </c>
      <c r="V292" s="77" t="s">
        <v>44</v>
      </c>
    </row>
    <row r="293" spans="1:22" hidden="1" x14ac:dyDescent="0.25">
      <c r="A293" s="73" t="s">
        <v>9290</v>
      </c>
      <c r="B293" s="73" t="s">
        <v>1522</v>
      </c>
      <c r="C293" s="73" t="s">
        <v>1523</v>
      </c>
      <c r="D293" s="73" t="s">
        <v>11996</v>
      </c>
      <c r="E293" s="73"/>
      <c r="F293" s="73"/>
      <c r="G293" s="74"/>
      <c r="H293" s="73" t="s">
        <v>1011</v>
      </c>
      <c r="I293" s="73" t="s">
        <v>1012</v>
      </c>
      <c r="J293" s="73" t="s">
        <v>963</v>
      </c>
      <c r="K293" s="73" t="s">
        <v>1086</v>
      </c>
      <c r="L293" s="73"/>
      <c r="M293" s="73" t="s">
        <v>10810</v>
      </c>
      <c r="N293" s="75" t="b">
        <v>0</v>
      </c>
      <c r="O293" s="75" t="b">
        <v>0</v>
      </c>
      <c r="P293" s="76">
        <v>46023.522773692101</v>
      </c>
      <c r="Q293" s="73" t="s">
        <v>11990</v>
      </c>
      <c r="R293" s="76">
        <v>46172.468150196801</v>
      </c>
      <c r="S293" s="73" t="s">
        <v>11991</v>
      </c>
      <c r="T293" s="73" t="s">
        <v>5292</v>
      </c>
      <c r="U293" s="73" t="s">
        <v>10810</v>
      </c>
      <c r="V293" s="77" t="s">
        <v>44</v>
      </c>
    </row>
    <row r="294" spans="1:22" hidden="1" x14ac:dyDescent="0.25">
      <c r="A294" s="73" t="s">
        <v>9291</v>
      </c>
      <c r="B294" s="73" t="s">
        <v>1570</v>
      </c>
      <c r="C294" s="73" t="s">
        <v>1571</v>
      </c>
      <c r="D294" s="73" t="s">
        <v>11996</v>
      </c>
      <c r="E294" s="73"/>
      <c r="F294" s="73"/>
      <c r="G294" s="74"/>
      <c r="H294" s="73" t="s">
        <v>1011</v>
      </c>
      <c r="I294" s="73" t="s">
        <v>1012</v>
      </c>
      <c r="J294" s="73" t="s">
        <v>963</v>
      </c>
      <c r="K294" s="73" t="s">
        <v>1086</v>
      </c>
      <c r="L294" s="73"/>
      <c r="M294" s="73" t="s">
        <v>10810</v>
      </c>
      <c r="N294" s="75" t="b">
        <v>0</v>
      </c>
      <c r="O294" s="75" t="b">
        <v>0</v>
      </c>
      <c r="P294" s="76">
        <v>46023.522800659703</v>
      </c>
      <c r="Q294" s="73" t="s">
        <v>11990</v>
      </c>
      <c r="R294" s="76">
        <v>46172.4681524306</v>
      </c>
      <c r="S294" s="73" t="s">
        <v>11991</v>
      </c>
      <c r="T294" s="73" t="s">
        <v>5292</v>
      </c>
      <c r="U294" s="73" t="s">
        <v>10810</v>
      </c>
      <c r="V294" s="77" t="s">
        <v>44</v>
      </c>
    </row>
    <row r="295" spans="1:22" hidden="1" x14ac:dyDescent="0.25">
      <c r="A295" s="73" t="s">
        <v>9292</v>
      </c>
      <c r="B295" s="73" t="s">
        <v>1585</v>
      </c>
      <c r="C295" s="73" t="s">
        <v>1586</v>
      </c>
      <c r="D295" s="73" t="s">
        <v>11996</v>
      </c>
      <c r="E295" s="73"/>
      <c r="F295" s="73"/>
      <c r="G295" s="74"/>
      <c r="H295" s="73" t="s">
        <v>1011</v>
      </c>
      <c r="I295" s="73" t="s">
        <v>1012</v>
      </c>
      <c r="J295" s="73" t="s">
        <v>963</v>
      </c>
      <c r="K295" s="73" t="s">
        <v>1086</v>
      </c>
      <c r="L295" s="73"/>
      <c r="M295" s="73" t="s">
        <v>10810</v>
      </c>
      <c r="N295" s="75" t="b">
        <v>0</v>
      </c>
      <c r="O295" s="75" t="b">
        <v>0</v>
      </c>
      <c r="P295" s="76">
        <v>46023.522812002302</v>
      </c>
      <c r="Q295" s="73" t="s">
        <v>11990</v>
      </c>
      <c r="R295" s="76">
        <v>46172.468154594899</v>
      </c>
      <c r="S295" s="73" t="s">
        <v>11991</v>
      </c>
      <c r="T295" s="73" t="s">
        <v>5292</v>
      </c>
      <c r="U295" s="73" t="s">
        <v>10810</v>
      </c>
      <c r="V295" s="77" t="s">
        <v>44</v>
      </c>
    </row>
    <row r="296" spans="1:22" hidden="1" x14ac:dyDescent="0.25">
      <c r="A296" s="73" t="s">
        <v>9293</v>
      </c>
      <c r="B296" s="73" t="s">
        <v>1588</v>
      </c>
      <c r="C296" s="73" t="s">
        <v>1589</v>
      </c>
      <c r="D296" s="73" t="s">
        <v>11996</v>
      </c>
      <c r="E296" s="73"/>
      <c r="F296" s="73"/>
      <c r="G296" s="74"/>
      <c r="H296" s="73" t="s">
        <v>1011</v>
      </c>
      <c r="I296" s="73" t="s">
        <v>1012</v>
      </c>
      <c r="J296" s="73" t="s">
        <v>963</v>
      </c>
      <c r="K296" s="73" t="s">
        <v>1086</v>
      </c>
      <c r="L296" s="73"/>
      <c r="M296" s="73" t="s">
        <v>10810</v>
      </c>
      <c r="N296" s="75" t="b">
        <v>0</v>
      </c>
      <c r="O296" s="75" t="b">
        <v>0</v>
      </c>
      <c r="P296" s="76">
        <v>46023.522812928197</v>
      </c>
      <c r="Q296" s="73" t="s">
        <v>11990</v>
      </c>
      <c r="R296" s="76">
        <v>46172.468156828698</v>
      </c>
      <c r="S296" s="73" t="s">
        <v>11991</v>
      </c>
      <c r="T296" s="73" t="s">
        <v>5292</v>
      </c>
      <c r="U296" s="73" t="s">
        <v>10810</v>
      </c>
      <c r="V296" s="77" t="s">
        <v>44</v>
      </c>
    </row>
    <row r="297" spans="1:22" hidden="1" x14ac:dyDescent="0.25">
      <c r="A297" s="73" t="s">
        <v>9294</v>
      </c>
      <c r="B297" s="73" t="s">
        <v>1600</v>
      </c>
      <c r="C297" s="73" t="s">
        <v>1601</v>
      </c>
      <c r="D297" s="73" t="s">
        <v>11996</v>
      </c>
      <c r="E297" s="73"/>
      <c r="F297" s="73"/>
      <c r="G297" s="74"/>
      <c r="H297" s="73" t="s">
        <v>1011</v>
      </c>
      <c r="I297" s="73" t="s">
        <v>1012</v>
      </c>
      <c r="J297" s="73" t="s">
        <v>963</v>
      </c>
      <c r="K297" s="73" t="s">
        <v>1086</v>
      </c>
      <c r="L297" s="73"/>
      <c r="M297" s="73" t="s">
        <v>10810</v>
      </c>
      <c r="N297" s="75" t="b">
        <v>0</v>
      </c>
      <c r="O297" s="75" t="b">
        <v>0</v>
      </c>
      <c r="P297" s="76">
        <v>46023.522818634301</v>
      </c>
      <c r="Q297" s="73" t="s">
        <v>11990</v>
      </c>
      <c r="R297" s="76">
        <v>46172.468158912001</v>
      </c>
      <c r="S297" s="73" t="s">
        <v>11991</v>
      </c>
      <c r="T297" s="73" t="s">
        <v>5292</v>
      </c>
      <c r="U297" s="73" t="s">
        <v>10810</v>
      </c>
      <c r="V297" s="77" t="s">
        <v>44</v>
      </c>
    </row>
    <row r="298" spans="1:22" hidden="1" x14ac:dyDescent="0.25">
      <c r="A298" s="73" t="s">
        <v>9295</v>
      </c>
      <c r="B298" s="73" t="s">
        <v>1603</v>
      </c>
      <c r="C298" s="73" t="s">
        <v>1604</v>
      </c>
      <c r="D298" s="73" t="s">
        <v>11996</v>
      </c>
      <c r="E298" s="73"/>
      <c r="F298" s="73"/>
      <c r="G298" s="74"/>
      <c r="H298" s="73" t="s">
        <v>1011</v>
      </c>
      <c r="I298" s="73" t="s">
        <v>1012</v>
      </c>
      <c r="J298" s="73" t="s">
        <v>963</v>
      </c>
      <c r="K298" s="73" t="s">
        <v>1086</v>
      </c>
      <c r="L298" s="73"/>
      <c r="M298" s="73" t="s">
        <v>10810</v>
      </c>
      <c r="N298" s="75" t="b">
        <v>0</v>
      </c>
      <c r="O298" s="75" t="b">
        <v>0</v>
      </c>
      <c r="P298" s="76">
        <v>46023.522819444399</v>
      </c>
      <c r="Q298" s="73" t="s">
        <v>11990</v>
      </c>
      <c r="R298" s="76">
        <v>46172.468161076402</v>
      </c>
      <c r="S298" s="73" t="s">
        <v>11991</v>
      </c>
      <c r="T298" s="73" t="s">
        <v>5292</v>
      </c>
      <c r="U298" s="73" t="s">
        <v>10810</v>
      </c>
      <c r="V298" s="77" t="s">
        <v>44</v>
      </c>
    </row>
    <row r="299" spans="1:22" hidden="1" x14ac:dyDescent="0.25">
      <c r="A299" s="73" t="s">
        <v>9296</v>
      </c>
      <c r="B299" s="73" t="s">
        <v>1621</v>
      </c>
      <c r="C299" s="73" t="s">
        <v>1622</v>
      </c>
      <c r="D299" s="73" t="s">
        <v>11996</v>
      </c>
      <c r="E299" s="73"/>
      <c r="F299" s="73"/>
      <c r="G299" s="74"/>
      <c r="H299" s="73" t="s">
        <v>1011</v>
      </c>
      <c r="I299" s="73" t="s">
        <v>1012</v>
      </c>
      <c r="J299" s="73" t="s">
        <v>963</v>
      </c>
      <c r="K299" s="73" t="s">
        <v>1086</v>
      </c>
      <c r="L299" s="73"/>
      <c r="M299" s="73" t="s">
        <v>10810</v>
      </c>
      <c r="N299" s="75" t="b">
        <v>0</v>
      </c>
      <c r="O299" s="75" t="b">
        <v>0</v>
      </c>
      <c r="P299" s="76">
        <v>46023.522826620399</v>
      </c>
      <c r="Q299" s="73" t="s">
        <v>11990</v>
      </c>
      <c r="R299" s="76">
        <v>46172.468163229198</v>
      </c>
      <c r="S299" s="73" t="s">
        <v>11991</v>
      </c>
      <c r="T299" s="73" t="s">
        <v>5292</v>
      </c>
      <c r="U299" s="73" t="s">
        <v>10810</v>
      </c>
      <c r="V299" s="77" t="s">
        <v>44</v>
      </c>
    </row>
    <row r="300" spans="1:22" hidden="1" x14ac:dyDescent="0.25">
      <c r="A300" s="73" t="s">
        <v>9297</v>
      </c>
      <c r="B300" s="73" t="s">
        <v>1675</v>
      </c>
      <c r="C300" s="73" t="s">
        <v>1676</v>
      </c>
      <c r="D300" s="73" t="s">
        <v>11996</v>
      </c>
      <c r="E300" s="73"/>
      <c r="F300" s="73"/>
      <c r="G300" s="74"/>
      <c r="H300" s="73" t="s">
        <v>1011</v>
      </c>
      <c r="I300" s="73" t="s">
        <v>1012</v>
      </c>
      <c r="J300" s="73" t="s">
        <v>963</v>
      </c>
      <c r="K300" s="73" t="s">
        <v>1086</v>
      </c>
      <c r="L300" s="73"/>
      <c r="M300" s="73" t="s">
        <v>10810</v>
      </c>
      <c r="N300" s="75" t="b">
        <v>0</v>
      </c>
      <c r="O300" s="75" t="b">
        <v>0</v>
      </c>
      <c r="P300" s="76">
        <v>46023.522846608801</v>
      </c>
      <c r="Q300" s="73" t="s">
        <v>11990</v>
      </c>
      <c r="R300" s="76">
        <v>46172.468165312501</v>
      </c>
      <c r="S300" s="73" t="s">
        <v>11991</v>
      </c>
      <c r="T300" s="73" t="s">
        <v>5292</v>
      </c>
      <c r="U300" s="73" t="s">
        <v>10810</v>
      </c>
      <c r="V300" s="77" t="s">
        <v>44</v>
      </c>
    </row>
    <row r="301" spans="1:22" hidden="1" x14ac:dyDescent="0.25">
      <c r="A301" s="73" t="s">
        <v>9298</v>
      </c>
      <c r="B301" s="73" t="s">
        <v>1970</v>
      </c>
      <c r="C301" s="73" t="s">
        <v>1971</v>
      </c>
      <c r="D301" s="73" t="s">
        <v>11996</v>
      </c>
      <c r="E301" s="73"/>
      <c r="F301" s="73"/>
      <c r="G301" s="74"/>
      <c r="H301" s="73" t="s">
        <v>1011</v>
      </c>
      <c r="I301" s="73" t="s">
        <v>1012</v>
      </c>
      <c r="J301" s="73" t="s">
        <v>963</v>
      </c>
      <c r="K301" s="73" t="s">
        <v>1086</v>
      </c>
      <c r="L301" s="73"/>
      <c r="M301" s="73" t="s">
        <v>10810</v>
      </c>
      <c r="N301" s="75" t="b">
        <v>0</v>
      </c>
      <c r="O301" s="75" t="b">
        <v>0</v>
      </c>
      <c r="P301" s="76">
        <v>46023.5229632755</v>
      </c>
      <c r="Q301" s="73" t="s">
        <v>11990</v>
      </c>
      <c r="R301" s="76">
        <v>46172.468167511601</v>
      </c>
      <c r="S301" s="73" t="s">
        <v>11991</v>
      </c>
      <c r="T301" s="73" t="s">
        <v>5292</v>
      </c>
      <c r="U301" s="73" t="s">
        <v>10810</v>
      </c>
      <c r="V301" s="77" t="s">
        <v>44</v>
      </c>
    </row>
    <row r="302" spans="1:22" hidden="1" x14ac:dyDescent="0.25">
      <c r="A302" s="73" t="s">
        <v>9299</v>
      </c>
      <c r="B302" s="73" t="s">
        <v>1423</v>
      </c>
      <c r="C302" s="73" t="s">
        <v>1424</v>
      </c>
      <c r="D302" s="73" t="s">
        <v>11996</v>
      </c>
      <c r="E302" s="73"/>
      <c r="F302" s="73"/>
      <c r="G302" s="74"/>
      <c r="H302" s="73" t="s">
        <v>1099</v>
      </c>
      <c r="I302" s="73" t="s">
        <v>1100</v>
      </c>
      <c r="J302" s="73" t="s">
        <v>963</v>
      </c>
      <c r="K302" s="73" t="s">
        <v>1159</v>
      </c>
      <c r="L302" s="73"/>
      <c r="M302" s="73" t="s">
        <v>10810</v>
      </c>
      <c r="N302" s="75" t="b">
        <v>0</v>
      </c>
      <c r="O302" s="75" t="b">
        <v>0</v>
      </c>
      <c r="P302" s="76">
        <v>46023.522735069397</v>
      </c>
      <c r="Q302" s="73" t="s">
        <v>11990</v>
      </c>
      <c r="R302" s="76">
        <v>46172.468169641201</v>
      </c>
      <c r="S302" s="73" t="s">
        <v>11991</v>
      </c>
      <c r="T302" s="73" t="s">
        <v>5292</v>
      </c>
      <c r="U302" s="73" t="s">
        <v>10810</v>
      </c>
      <c r="V302" s="77" t="s">
        <v>44</v>
      </c>
    </row>
    <row r="303" spans="1:22" hidden="1" x14ac:dyDescent="0.25">
      <c r="A303" s="73" t="s">
        <v>9300</v>
      </c>
      <c r="B303" s="73" t="s">
        <v>1426</v>
      </c>
      <c r="C303" s="73" t="s">
        <v>1427</v>
      </c>
      <c r="D303" s="73" t="s">
        <v>11996</v>
      </c>
      <c r="E303" s="73"/>
      <c r="F303" s="73"/>
      <c r="G303" s="74"/>
      <c r="H303" s="73" t="s">
        <v>1099</v>
      </c>
      <c r="I303" s="73" t="s">
        <v>1100</v>
      </c>
      <c r="J303" s="73" t="s">
        <v>963</v>
      </c>
      <c r="K303" s="73" t="s">
        <v>1159</v>
      </c>
      <c r="L303" s="73"/>
      <c r="M303" s="73" t="s">
        <v>10810</v>
      </c>
      <c r="N303" s="75" t="b">
        <v>0</v>
      </c>
      <c r="O303" s="75" t="b">
        <v>0</v>
      </c>
      <c r="P303" s="76">
        <v>46023.522735729202</v>
      </c>
      <c r="Q303" s="73" t="s">
        <v>11990</v>
      </c>
      <c r="R303" s="76">
        <v>46172.468171793997</v>
      </c>
      <c r="S303" s="73" t="s">
        <v>11991</v>
      </c>
      <c r="T303" s="73" t="s">
        <v>5292</v>
      </c>
      <c r="U303" s="73" t="s">
        <v>10810</v>
      </c>
      <c r="V303" s="77" t="s">
        <v>44</v>
      </c>
    </row>
    <row r="304" spans="1:22" hidden="1" x14ac:dyDescent="0.25">
      <c r="A304" s="73" t="s">
        <v>9301</v>
      </c>
      <c r="B304" s="73" t="s">
        <v>1429</v>
      </c>
      <c r="C304" s="73" t="s">
        <v>1430</v>
      </c>
      <c r="D304" s="73" t="s">
        <v>11996</v>
      </c>
      <c r="E304" s="73"/>
      <c r="F304" s="73"/>
      <c r="G304" s="74"/>
      <c r="H304" s="73" t="s">
        <v>1099</v>
      </c>
      <c r="I304" s="73" t="s">
        <v>1100</v>
      </c>
      <c r="J304" s="73" t="s">
        <v>963</v>
      </c>
      <c r="K304" s="73" t="s">
        <v>1159</v>
      </c>
      <c r="L304" s="73"/>
      <c r="M304" s="73" t="s">
        <v>10810</v>
      </c>
      <c r="N304" s="75" t="b">
        <v>0</v>
      </c>
      <c r="O304" s="75" t="b">
        <v>0</v>
      </c>
      <c r="P304" s="76">
        <v>46023.522736574101</v>
      </c>
      <c r="Q304" s="73" t="s">
        <v>11990</v>
      </c>
      <c r="R304" s="76">
        <v>46172.468173958303</v>
      </c>
      <c r="S304" s="73" t="s">
        <v>11991</v>
      </c>
      <c r="T304" s="73" t="s">
        <v>5292</v>
      </c>
      <c r="U304" s="73" t="s">
        <v>10810</v>
      </c>
      <c r="V304" s="77" t="s">
        <v>44</v>
      </c>
    </row>
    <row r="305" spans="1:22" hidden="1" x14ac:dyDescent="0.25">
      <c r="A305" s="73" t="s">
        <v>9302</v>
      </c>
      <c r="B305" s="73" t="s">
        <v>1489</v>
      </c>
      <c r="C305" s="73" t="s">
        <v>1490</v>
      </c>
      <c r="D305" s="73" t="s">
        <v>11996</v>
      </c>
      <c r="E305" s="73"/>
      <c r="F305" s="73"/>
      <c r="G305" s="74"/>
      <c r="H305" s="73" t="s">
        <v>1099</v>
      </c>
      <c r="I305" s="73" t="s">
        <v>1100</v>
      </c>
      <c r="J305" s="73" t="s">
        <v>963</v>
      </c>
      <c r="K305" s="73" t="s">
        <v>1159</v>
      </c>
      <c r="L305" s="73"/>
      <c r="M305" s="73" t="s">
        <v>10810</v>
      </c>
      <c r="N305" s="75" t="b">
        <v>0</v>
      </c>
      <c r="O305" s="75" t="b">
        <v>0</v>
      </c>
      <c r="P305" s="76">
        <v>46023.522764849498</v>
      </c>
      <c r="Q305" s="73" t="s">
        <v>11990</v>
      </c>
      <c r="R305" s="76">
        <v>46172.468176122697</v>
      </c>
      <c r="S305" s="73" t="s">
        <v>11991</v>
      </c>
      <c r="T305" s="73" t="s">
        <v>5292</v>
      </c>
      <c r="U305" s="73" t="s">
        <v>10810</v>
      </c>
      <c r="V305" s="77" t="s">
        <v>44</v>
      </c>
    </row>
    <row r="306" spans="1:22" hidden="1" x14ac:dyDescent="0.25">
      <c r="A306" s="73" t="s">
        <v>9303</v>
      </c>
      <c r="B306" s="73" t="s">
        <v>1790</v>
      </c>
      <c r="C306" s="73" t="s">
        <v>1791</v>
      </c>
      <c r="D306" s="73" t="s">
        <v>11996</v>
      </c>
      <c r="E306" s="73"/>
      <c r="F306" s="73"/>
      <c r="G306" s="74"/>
      <c r="H306" s="73" t="s">
        <v>1099</v>
      </c>
      <c r="I306" s="73" t="s">
        <v>1100</v>
      </c>
      <c r="J306" s="73" t="s">
        <v>963</v>
      </c>
      <c r="K306" s="73" t="s">
        <v>1159</v>
      </c>
      <c r="L306" s="73"/>
      <c r="M306" s="73" t="s">
        <v>10810</v>
      </c>
      <c r="N306" s="75" t="b">
        <v>0</v>
      </c>
      <c r="O306" s="75" t="b">
        <v>0</v>
      </c>
      <c r="P306" s="76">
        <v>46023.5228840278</v>
      </c>
      <c r="Q306" s="73" t="s">
        <v>11990</v>
      </c>
      <c r="R306" s="76">
        <v>46172.468178321797</v>
      </c>
      <c r="S306" s="73" t="s">
        <v>11991</v>
      </c>
      <c r="T306" s="73" t="s">
        <v>5292</v>
      </c>
      <c r="U306" s="73" t="s">
        <v>10810</v>
      </c>
      <c r="V306" s="77" t="s">
        <v>44</v>
      </c>
    </row>
    <row r="307" spans="1:22" ht="178.5" hidden="1" x14ac:dyDescent="0.25">
      <c r="A307" s="73" t="s">
        <v>9304</v>
      </c>
      <c r="B307" s="73" t="s">
        <v>1853</v>
      </c>
      <c r="C307" s="78" t="s">
        <v>1854</v>
      </c>
      <c r="D307" s="73" t="s">
        <v>11996</v>
      </c>
      <c r="E307" s="73"/>
      <c r="F307" s="73" t="s">
        <v>12187</v>
      </c>
      <c r="G307" s="74"/>
      <c r="H307" s="73" t="s">
        <v>1099</v>
      </c>
      <c r="I307" s="73" t="s">
        <v>1100</v>
      </c>
      <c r="J307" s="73" t="s">
        <v>963</v>
      </c>
      <c r="K307" s="73" t="s">
        <v>1159</v>
      </c>
      <c r="L307" s="73"/>
      <c r="M307" s="73" t="s">
        <v>10810</v>
      </c>
      <c r="N307" s="75" t="b">
        <v>0</v>
      </c>
      <c r="O307" s="75" t="b">
        <v>0</v>
      </c>
      <c r="P307" s="76">
        <v>46023.522917905102</v>
      </c>
      <c r="Q307" s="73" t="s">
        <v>11990</v>
      </c>
      <c r="R307" s="76">
        <v>46172.468180439799</v>
      </c>
      <c r="S307" s="73" t="s">
        <v>11991</v>
      </c>
      <c r="T307" s="73" t="s">
        <v>5292</v>
      </c>
      <c r="U307" s="73" t="s">
        <v>10810</v>
      </c>
      <c r="V307" s="77" t="s">
        <v>44</v>
      </c>
    </row>
    <row r="308" spans="1:22" hidden="1" x14ac:dyDescent="0.25">
      <c r="A308" s="73" t="s">
        <v>9305</v>
      </c>
      <c r="B308" s="73" t="s">
        <v>1943</v>
      </c>
      <c r="C308" s="73" t="s">
        <v>1944</v>
      </c>
      <c r="D308" s="73" t="s">
        <v>11996</v>
      </c>
      <c r="E308" s="73"/>
      <c r="F308" s="73" t="s">
        <v>12187</v>
      </c>
      <c r="G308" s="74"/>
      <c r="H308" s="73" t="s">
        <v>1099</v>
      </c>
      <c r="I308" s="73" t="s">
        <v>1100</v>
      </c>
      <c r="J308" s="73" t="s">
        <v>963</v>
      </c>
      <c r="K308" s="73" t="s">
        <v>1159</v>
      </c>
      <c r="L308" s="73"/>
      <c r="M308" s="73" t="s">
        <v>10810</v>
      </c>
      <c r="N308" s="75" t="b">
        <v>0</v>
      </c>
      <c r="O308" s="75" t="b">
        <v>0</v>
      </c>
      <c r="P308" s="76">
        <v>46023.522949537</v>
      </c>
      <c r="Q308" s="73" t="s">
        <v>11990</v>
      </c>
      <c r="R308" s="76">
        <v>46172.4681826042</v>
      </c>
      <c r="S308" s="73" t="s">
        <v>11991</v>
      </c>
      <c r="T308" s="73" t="s">
        <v>5292</v>
      </c>
      <c r="U308" s="73" t="s">
        <v>10810</v>
      </c>
      <c r="V308" s="77" t="s">
        <v>44</v>
      </c>
    </row>
    <row r="309" spans="1:22" hidden="1" x14ac:dyDescent="0.25">
      <c r="A309" s="73" t="s">
        <v>9306</v>
      </c>
      <c r="B309" s="73" t="s">
        <v>1324</v>
      </c>
      <c r="C309" s="73" t="s">
        <v>1325</v>
      </c>
      <c r="D309" s="73" t="s">
        <v>11996</v>
      </c>
      <c r="E309" s="73"/>
      <c r="F309" s="73"/>
      <c r="G309" s="74"/>
      <c r="H309" s="73" t="s">
        <v>1099</v>
      </c>
      <c r="I309" s="73" t="s">
        <v>1100</v>
      </c>
      <c r="J309" s="73" t="s">
        <v>963</v>
      </c>
      <c r="K309" s="73" t="s">
        <v>969</v>
      </c>
      <c r="L309" s="73"/>
      <c r="M309" s="73" t="s">
        <v>10810</v>
      </c>
      <c r="N309" s="75" t="b">
        <v>0</v>
      </c>
      <c r="O309" s="75" t="b">
        <v>0</v>
      </c>
      <c r="P309" s="76">
        <v>46023.522693900501</v>
      </c>
      <c r="Q309" s="73" t="s">
        <v>11990</v>
      </c>
      <c r="R309" s="76">
        <v>46172.468184756901</v>
      </c>
      <c r="S309" s="73" t="s">
        <v>11991</v>
      </c>
      <c r="T309" s="73" t="s">
        <v>5292</v>
      </c>
      <c r="U309" s="73" t="s">
        <v>10810</v>
      </c>
      <c r="V309" s="77" t="s">
        <v>44</v>
      </c>
    </row>
    <row r="310" spans="1:22" hidden="1" x14ac:dyDescent="0.25">
      <c r="A310" s="73" t="s">
        <v>9307</v>
      </c>
      <c r="B310" s="73" t="s">
        <v>1333</v>
      </c>
      <c r="C310" s="73" t="s">
        <v>1334</v>
      </c>
      <c r="D310" s="73" t="s">
        <v>11996</v>
      </c>
      <c r="E310" s="73"/>
      <c r="F310" s="73"/>
      <c r="G310" s="74"/>
      <c r="H310" s="73" t="s">
        <v>1099</v>
      </c>
      <c r="I310" s="73" t="s">
        <v>1100</v>
      </c>
      <c r="J310" s="73" t="s">
        <v>963</v>
      </c>
      <c r="K310" s="73" t="s">
        <v>969</v>
      </c>
      <c r="L310" s="73"/>
      <c r="M310" s="73" t="s">
        <v>10810</v>
      </c>
      <c r="N310" s="75" t="b">
        <v>0</v>
      </c>
      <c r="O310" s="75" t="b">
        <v>0</v>
      </c>
      <c r="P310" s="76">
        <v>46023.5226962616</v>
      </c>
      <c r="Q310" s="73" t="s">
        <v>11990</v>
      </c>
      <c r="R310" s="76">
        <v>46172.468186921302</v>
      </c>
      <c r="S310" s="73" t="s">
        <v>11991</v>
      </c>
      <c r="T310" s="73" t="s">
        <v>5292</v>
      </c>
      <c r="U310" s="73" t="s">
        <v>10810</v>
      </c>
      <c r="V310" s="77" t="s">
        <v>44</v>
      </c>
    </row>
    <row r="311" spans="1:22" hidden="1" x14ac:dyDescent="0.25">
      <c r="A311" s="73" t="s">
        <v>9308</v>
      </c>
      <c r="B311" s="73" t="s">
        <v>1345</v>
      </c>
      <c r="C311" s="73" t="s">
        <v>1346</v>
      </c>
      <c r="D311" s="73" t="s">
        <v>11996</v>
      </c>
      <c r="E311" s="73"/>
      <c r="F311" s="73"/>
      <c r="G311" s="74"/>
      <c r="H311" s="73" t="s">
        <v>1099</v>
      </c>
      <c r="I311" s="73" t="s">
        <v>1100</v>
      </c>
      <c r="J311" s="73" t="s">
        <v>963</v>
      </c>
      <c r="K311" s="73" t="s">
        <v>969</v>
      </c>
      <c r="L311" s="73"/>
      <c r="M311" s="73" t="s">
        <v>10810</v>
      </c>
      <c r="N311" s="75" t="b">
        <v>0</v>
      </c>
      <c r="O311" s="75" t="b">
        <v>0</v>
      </c>
      <c r="P311" s="76">
        <v>46023.522702546303</v>
      </c>
      <c r="Q311" s="73" t="s">
        <v>11990</v>
      </c>
      <c r="R311" s="76">
        <v>46172.468189004598</v>
      </c>
      <c r="S311" s="73" t="s">
        <v>11991</v>
      </c>
      <c r="T311" s="73" t="s">
        <v>5292</v>
      </c>
      <c r="U311" s="73" t="s">
        <v>10810</v>
      </c>
      <c r="V311" s="77" t="s">
        <v>44</v>
      </c>
    </row>
    <row r="312" spans="1:22" hidden="1" x14ac:dyDescent="0.25">
      <c r="A312" s="73" t="s">
        <v>9309</v>
      </c>
      <c r="B312" s="73" t="s">
        <v>1348</v>
      </c>
      <c r="C312" s="73" t="s">
        <v>1349</v>
      </c>
      <c r="D312" s="73" t="s">
        <v>11996</v>
      </c>
      <c r="E312" s="73"/>
      <c r="F312" s="73"/>
      <c r="G312" s="74"/>
      <c r="H312" s="73" t="s">
        <v>1099</v>
      </c>
      <c r="I312" s="73" t="s">
        <v>1100</v>
      </c>
      <c r="J312" s="73" t="s">
        <v>963</v>
      </c>
      <c r="K312" s="73" t="s">
        <v>969</v>
      </c>
      <c r="L312" s="73"/>
      <c r="M312" s="73" t="s">
        <v>10810</v>
      </c>
      <c r="N312" s="75" t="b">
        <v>0</v>
      </c>
      <c r="O312" s="75" t="b">
        <v>0</v>
      </c>
      <c r="P312" s="76">
        <v>46023.522703356502</v>
      </c>
      <c r="Q312" s="73" t="s">
        <v>11990</v>
      </c>
      <c r="R312" s="76">
        <v>46172.468191168999</v>
      </c>
      <c r="S312" s="73" t="s">
        <v>11991</v>
      </c>
      <c r="T312" s="73" t="s">
        <v>5292</v>
      </c>
      <c r="U312" s="73" t="s">
        <v>10810</v>
      </c>
      <c r="V312" s="77" t="s">
        <v>44</v>
      </c>
    </row>
    <row r="313" spans="1:22" hidden="1" x14ac:dyDescent="0.25">
      <c r="A313" s="73" t="s">
        <v>9310</v>
      </c>
      <c r="B313" s="73" t="s">
        <v>1351</v>
      </c>
      <c r="C313" s="73" t="s">
        <v>1352</v>
      </c>
      <c r="D313" s="73" t="s">
        <v>11996</v>
      </c>
      <c r="E313" s="73"/>
      <c r="F313" s="73"/>
      <c r="G313" s="74"/>
      <c r="H313" s="73" t="s">
        <v>1099</v>
      </c>
      <c r="I313" s="73" t="s">
        <v>1100</v>
      </c>
      <c r="J313" s="73" t="s">
        <v>963</v>
      </c>
      <c r="K313" s="73" t="s">
        <v>969</v>
      </c>
      <c r="L313" s="73"/>
      <c r="M313" s="73" t="s">
        <v>10810</v>
      </c>
      <c r="N313" s="75" t="b">
        <v>0</v>
      </c>
      <c r="O313" s="75" t="b">
        <v>0</v>
      </c>
      <c r="P313" s="76">
        <v>46023.522704247698</v>
      </c>
      <c r="Q313" s="73" t="s">
        <v>11990</v>
      </c>
      <c r="R313" s="76">
        <v>46172.468193321802</v>
      </c>
      <c r="S313" s="73" t="s">
        <v>11991</v>
      </c>
      <c r="T313" s="73" t="s">
        <v>5292</v>
      </c>
      <c r="U313" s="73" t="s">
        <v>10810</v>
      </c>
      <c r="V313" s="77" t="s">
        <v>44</v>
      </c>
    </row>
    <row r="314" spans="1:22" hidden="1" x14ac:dyDescent="0.25">
      <c r="A314" s="73" t="s">
        <v>9311</v>
      </c>
      <c r="B314" s="73" t="s">
        <v>1357</v>
      </c>
      <c r="C314" s="73" t="s">
        <v>1358</v>
      </c>
      <c r="D314" s="73" t="s">
        <v>11996</v>
      </c>
      <c r="E314" s="73"/>
      <c r="F314" s="73"/>
      <c r="G314" s="74"/>
      <c r="H314" s="73" t="s">
        <v>1099</v>
      </c>
      <c r="I314" s="73" t="s">
        <v>1100</v>
      </c>
      <c r="J314" s="73" t="s">
        <v>963</v>
      </c>
      <c r="K314" s="73" t="s">
        <v>969</v>
      </c>
      <c r="L314" s="73"/>
      <c r="M314" s="73" t="s">
        <v>10810</v>
      </c>
      <c r="N314" s="75" t="b">
        <v>0</v>
      </c>
      <c r="O314" s="75" t="b">
        <v>0</v>
      </c>
      <c r="P314" s="76">
        <v>46023.522705902797</v>
      </c>
      <c r="Q314" s="73" t="s">
        <v>11990</v>
      </c>
      <c r="R314" s="76">
        <v>46172.468195289403</v>
      </c>
      <c r="S314" s="73" t="s">
        <v>11991</v>
      </c>
      <c r="T314" s="73" t="s">
        <v>5292</v>
      </c>
      <c r="U314" s="73" t="s">
        <v>10810</v>
      </c>
      <c r="V314" s="77" t="s">
        <v>44</v>
      </c>
    </row>
    <row r="315" spans="1:22" hidden="1" x14ac:dyDescent="0.25">
      <c r="A315" s="73" t="s">
        <v>9312</v>
      </c>
      <c r="B315" s="73" t="s">
        <v>1360</v>
      </c>
      <c r="C315" s="73" t="s">
        <v>1361</v>
      </c>
      <c r="D315" s="73" t="s">
        <v>11996</v>
      </c>
      <c r="E315" s="73"/>
      <c r="F315" s="73"/>
      <c r="G315" s="74"/>
      <c r="H315" s="73" t="s">
        <v>1099</v>
      </c>
      <c r="I315" s="73" t="s">
        <v>1100</v>
      </c>
      <c r="J315" s="73" t="s">
        <v>963</v>
      </c>
      <c r="K315" s="73" t="s">
        <v>969</v>
      </c>
      <c r="L315" s="73"/>
      <c r="M315" s="73" t="s">
        <v>10810</v>
      </c>
      <c r="N315" s="75" t="b">
        <v>0</v>
      </c>
      <c r="O315" s="75" t="b">
        <v>0</v>
      </c>
      <c r="P315" s="76">
        <v>46023.522706713004</v>
      </c>
      <c r="Q315" s="73" t="s">
        <v>11990</v>
      </c>
      <c r="R315" s="76">
        <v>46172.468197800903</v>
      </c>
      <c r="S315" s="73" t="s">
        <v>11991</v>
      </c>
      <c r="T315" s="73" t="s">
        <v>5292</v>
      </c>
      <c r="U315" s="73" t="s">
        <v>10810</v>
      </c>
      <c r="V315" s="77" t="s">
        <v>44</v>
      </c>
    </row>
    <row r="316" spans="1:22" hidden="1" x14ac:dyDescent="0.25">
      <c r="A316" s="73" t="s">
        <v>9313</v>
      </c>
      <c r="B316" s="73" t="s">
        <v>1375</v>
      </c>
      <c r="C316" s="73" t="s">
        <v>1376</v>
      </c>
      <c r="D316" s="73" t="s">
        <v>11996</v>
      </c>
      <c r="E316" s="73"/>
      <c r="F316" s="73"/>
      <c r="G316" s="74"/>
      <c r="H316" s="73" t="s">
        <v>1099</v>
      </c>
      <c r="I316" s="73" t="s">
        <v>1100</v>
      </c>
      <c r="J316" s="73" t="s">
        <v>963</v>
      </c>
      <c r="K316" s="73" t="s">
        <v>969</v>
      </c>
      <c r="L316" s="73"/>
      <c r="M316" s="73" t="s">
        <v>10810</v>
      </c>
      <c r="N316" s="75" t="b">
        <v>0</v>
      </c>
      <c r="O316" s="75" t="b">
        <v>0</v>
      </c>
      <c r="P316" s="76">
        <v>46023.522713044003</v>
      </c>
      <c r="Q316" s="73" t="s">
        <v>11990</v>
      </c>
      <c r="R316" s="76">
        <v>46172.468199965297</v>
      </c>
      <c r="S316" s="73" t="s">
        <v>11991</v>
      </c>
      <c r="T316" s="73" t="s">
        <v>5292</v>
      </c>
      <c r="U316" s="73" t="s">
        <v>10810</v>
      </c>
      <c r="V316" s="77" t="s">
        <v>44</v>
      </c>
    </row>
    <row r="317" spans="1:22" hidden="1" x14ac:dyDescent="0.25">
      <c r="A317" s="73" t="s">
        <v>9314</v>
      </c>
      <c r="B317" s="73" t="s">
        <v>1384</v>
      </c>
      <c r="C317" s="73" t="s">
        <v>1385</v>
      </c>
      <c r="D317" s="73" t="s">
        <v>11996</v>
      </c>
      <c r="E317" s="73"/>
      <c r="F317" s="73"/>
      <c r="G317" s="74"/>
      <c r="H317" s="73" t="s">
        <v>1099</v>
      </c>
      <c r="I317" s="73" t="s">
        <v>1100</v>
      </c>
      <c r="J317" s="73" t="s">
        <v>963</v>
      </c>
      <c r="K317" s="73" t="s">
        <v>969</v>
      </c>
      <c r="L317" s="73"/>
      <c r="M317" s="73" t="s">
        <v>10810</v>
      </c>
      <c r="N317" s="75" t="b">
        <v>0</v>
      </c>
      <c r="O317" s="75" t="b">
        <v>0</v>
      </c>
      <c r="P317" s="76">
        <v>46023.522715243103</v>
      </c>
      <c r="Q317" s="73" t="s">
        <v>11990</v>
      </c>
      <c r="R317" s="76">
        <v>46172.468202199103</v>
      </c>
      <c r="S317" s="73" t="s">
        <v>11991</v>
      </c>
      <c r="T317" s="73" t="s">
        <v>5292</v>
      </c>
      <c r="U317" s="73" t="s">
        <v>10810</v>
      </c>
      <c r="V317" s="77" t="s">
        <v>44</v>
      </c>
    </row>
    <row r="318" spans="1:22" hidden="1" x14ac:dyDescent="0.25">
      <c r="A318" s="73" t="s">
        <v>9315</v>
      </c>
      <c r="B318" s="73" t="s">
        <v>1390</v>
      </c>
      <c r="C318" s="73" t="s">
        <v>1391</v>
      </c>
      <c r="D318" s="73" t="s">
        <v>11996</v>
      </c>
      <c r="E318" s="73"/>
      <c r="F318" s="73"/>
      <c r="G318" s="74"/>
      <c r="H318" s="73" t="s">
        <v>1099</v>
      </c>
      <c r="I318" s="73" t="s">
        <v>1100</v>
      </c>
      <c r="J318" s="73" t="s">
        <v>963</v>
      </c>
      <c r="K318" s="73" t="s">
        <v>969</v>
      </c>
      <c r="L318" s="73"/>
      <c r="M318" s="73" t="s">
        <v>10810</v>
      </c>
      <c r="N318" s="75" t="b">
        <v>0</v>
      </c>
      <c r="O318" s="75" t="b">
        <v>0</v>
      </c>
      <c r="P318" s="76">
        <v>46023.522723414397</v>
      </c>
      <c r="Q318" s="73" t="s">
        <v>11990</v>
      </c>
      <c r="R318" s="76">
        <v>46172.468204282399</v>
      </c>
      <c r="S318" s="73" t="s">
        <v>11991</v>
      </c>
      <c r="T318" s="73" t="s">
        <v>5292</v>
      </c>
      <c r="U318" s="73" t="s">
        <v>10810</v>
      </c>
      <c r="V318" s="77" t="s">
        <v>44</v>
      </c>
    </row>
    <row r="319" spans="1:22" hidden="1" x14ac:dyDescent="0.25">
      <c r="A319" s="73" t="s">
        <v>9316</v>
      </c>
      <c r="B319" s="73" t="s">
        <v>1417</v>
      </c>
      <c r="C319" s="73" t="s">
        <v>1418</v>
      </c>
      <c r="D319" s="73" t="s">
        <v>11996</v>
      </c>
      <c r="E319" s="73"/>
      <c r="F319" s="73"/>
      <c r="G319" s="74"/>
      <c r="H319" s="73" t="s">
        <v>1099</v>
      </c>
      <c r="I319" s="73" t="s">
        <v>1100</v>
      </c>
      <c r="J319" s="73" t="s">
        <v>963</v>
      </c>
      <c r="K319" s="73" t="s">
        <v>969</v>
      </c>
      <c r="L319" s="73"/>
      <c r="M319" s="73" t="s">
        <v>10810</v>
      </c>
      <c r="N319" s="75" t="b">
        <v>0</v>
      </c>
      <c r="O319" s="75" t="b">
        <v>0</v>
      </c>
      <c r="P319" s="76">
        <v>46023.522730983801</v>
      </c>
      <c r="Q319" s="73" t="s">
        <v>11990</v>
      </c>
      <c r="R319" s="76">
        <v>46172.4682064468</v>
      </c>
      <c r="S319" s="73" t="s">
        <v>11991</v>
      </c>
      <c r="T319" s="73" t="s">
        <v>5292</v>
      </c>
      <c r="U319" s="73" t="s">
        <v>10810</v>
      </c>
      <c r="V319" s="77" t="s">
        <v>44</v>
      </c>
    </row>
    <row r="320" spans="1:22" hidden="1" x14ac:dyDescent="0.25">
      <c r="A320" s="73" t="s">
        <v>9317</v>
      </c>
      <c r="B320" s="73" t="s">
        <v>1420</v>
      </c>
      <c r="C320" s="73" t="s">
        <v>1421</v>
      </c>
      <c r="D320" s="73" t="s">
        <v>11996</v>
      </c>
      <c r="E320" s="73"/>
      <c r="F320" s="73"/>
      <c r="G320" s="74"/>
      <c r="H320" s="73" t="s">
        <v>1099</v>
      </c>
      <c r="I320" s="73" t="s">
        <v>1100</v>
      </c>
      <c r="J320" s="73" t="s">
        <v>963</v>
      </c>
      <c r="K320" s="73" t="s">
        <v>969</v>
      </c>
      <c r="L320" s="73"/>
      <c r="M320" s="73" t="s">
        <v>10810</v>
      </c>
      <c r="N320" s="75" t="b">
        <v>0</v>
      </c>
      <c r="O320" s="75" t="b">
        <v>0</v>
      </c>
      <c r="P320" s="76">
        <v>46023.522731794001</v>
      </c>
      <c r="Q320" s="73" t="s">
        <v>11990</v>
      </c>
      <c r="R320" s="76">
        <v>46172.468208599501</v>
      </c>
      <c r="S320" s="73" t="s">
        <v>11991</v>
      </c>
      <c r="T320" s="73" t="s">
        <v>5292</v>
      </c>
      <c r="U320" s="73" t="s">
        <v>10810</v>
      </c>
      <c r="V320" s="77" t="s">
        <v>44</v>
      </c>
    </row>
    <row r="321" spans="1:22" hidden="1" x14ac:dyDescent="0.25">
      <c r="A321" s="73" t="s">
        <v>9318</v>
      </c>
      <c r="B321" s="73" t="s">
        <v>1438</v>
      </c>
      <c r="C321" s="73" t="s">
        <v>1439</v>
      </c>
      <c r="D321" s="73" t="s">
        <v>11996</v>
      </c>
      <c r="E321" s="73"/>
      <c r="F321" s="73"/>
      <c r="G321" s="74"/>
      <c r="H321" s="73" t="s">
        <v>1099</v>
      </c>
      <c r="I321" s="73" t="s">
        <v>1100</v>
      </c>
      <c r="J321" s="73" t="s">
        <v>963</v>
      </c>
      <c r="K321" s="73" t="s">
        <v>969</v>
      </c>
      <c r="L321" s="73"/>
      <c r="M321" s="73" t="s">
        <v>10810</v>
      </c>
      <c r="N321" s="75" t="b">
        <v>0</v>
      </c>
      <c r="O321" s="75" t="b">
        <v>0</v>
      </c>
      <c r="P321" s="76">
        <v>46023.522739432898</v>
      </c>
      <c r="Q321" s="73" t="s">
        <v>11990</v>
      </c>
      <c r="R321" s="76">
        <v>46172.468210844898</v>
      </c>
      <c r="S321" s="73" t="s">
        <v>11991</v>
      </c>
      <c r="T321" s="73" t="s">
        <v>5292</v>
      </c>
      <c r="U321" s="73" t="s">
        <v>10810</v>
      </c>
      <c r="V321" s="77" t="s">
        <v>44</v>
      </c>
    </row>
    <row r="322" spans="1:22" hidden="1" x14ac:dyDescent="0.25">
      <c r="A322" s="73" t="s">
        <v>9319</v>
      </c>
      <c r="B322" s="73" t="s">
        <v>1504</v>
      </c>
      <c r="C322" s="73" t="s">
        <v>1505</v>
      </c>
      <c r="D322" s="73" t="s">
        <v>11996</v>
      </c>
      <c r="E322" s="73"/>
      <c r="F322" s="73"/>
      <c r="G322" s="74"/>
      <c r="H322" s="73" t="s">
        <v>1011</v>
      </c>
      <c r="I322" s="73" t="s">
        <v>1012</v>
      </c>
      <c r="J322" s="73" t="s">
        <v>963</v>
      </c>
      <c r="K322" s="73" t="s">
        <v>969</v>
      </c>
      <c r="L322" s="73"/>
      <c r="M322" s="73" t="s">
        <v>10810</v>
      </c>
      <c r="N322" s="75" t="b">
        <v>0</v>
      </c>
      <c r="O322" s="75" t="b">
        <v>0</v>
      </c>
      <c r="P322" s="76">
        <v>46023.522768865703</v>
      </c>
      <c r="Q322" s="73" t="s">
        <v>11990</v>
      </c>
      <c r="R322" s="76">
        <v>46172.468213113403</v>
      </c>
      <c r="S322" s="73" t="s">
        <v>11991</v>
      </c>
      <c r="T322" s="73" t="s">
        <v>5292</v>
      </c>
      <c r="U322" s="73" t="s">
        <v>10810</v>
      </c>
      <c r="V322" s="77" t="s">
        <v>44</v>
      </c>
    </row>
    <row r="323" spans="1:22" hidden="1" x14ac:dyDescent="0.25">
      <c r="A323" s="73" t="s">
        <v>9320</v>
      </c>
      <c r="B323" s="73" t="s">
        <v>1507</v>
      </c>
      <c r="C323" s="73" t="s">
        <v>1508</v>
      </c>
      <c r="D323" s="73" t="s">
        <v>11996</v>
      </c>
      <c r="E323" s="73"/>
      <c r="F323" s="73"/>
      <c r="G323" s="74"/>
      <c r="H323" s="73" t="s">
        <v>1099</v>
      </c>
      <c r="I323" s="73" t="s">
        <v>1100</v>
      </c>
      <c r="J323" s="73" t="s">
        <v>963</v>
      </c>
      <c r="K323" s="73" t="s">
        <v>969</v>
      </c>
      <c r="L323" s="73"/>
      <c r="M323" s="73" t="s">
        <v>10810</v>
      </c>
      <c r="N323" s="75" t="b">
        <v>0</v>
      </c>
      <c r="O323" s="75" t="b">
        <v>0</v>
      </c>
      <c r="P323" s="76">
        <v>46023.522769710602</v>
      </c>
      <c r="Q323" s="73" t="s">
        <v>11990</v>
      </c>
      <c r="R323" s="76">
        <v>46172.468215277797</v>
      </c>
      <c r="S323" s="73" t="s">
        <v>11991</v>
      </c>
      <c r="T323" s="73" t="s">
        <v>5292</v>
      </c>
      <c r="U323" s="73" t="s">
        <v>10810</v>
      </c>
      <c r="V323" s="77" t="s">
        <v>44</v>
      </c>
    </row>
    <row r="324" spans="1:22" hidden="1" x14ac:dyDescent="0.25">
      <c r="A324" s="73" t="s">
        <v>9321</v>
      </c>
      <c r="B324" s="73" t="s">
        <v>1513</v>
      </c>
      <c r="C324" s="73" t="s">
        <v>1514</v>
      </c>
      <c r="D324" s="73" t="s">
        <v>11996</v>
      </c>
      <c r="E324" s="73"/>
      <c r="F324" s="73"/>
      <c r="G324" s="74"/>
      <c r="H324" s="73" t="s">
        <v>1099</v>
      </c>
      <c r="I324" s="73" t="s">
        <v>1100</v>
      </c>
      <c r="J324" s="73" t="s">
        <v>963</v>
      </c>
      <c r="K324" s="73" t="s">
        <v>969</v>
      </c>
      <c r="L324" s="73"/>
      <c r="M324" s="73" t="s">
        <v>10810</v>
      </c>
      <c r="N324" s="75" t="b">
        <v>0</v>
      </c>
      <c r="O324" s="75" t="b">
        <v>0</v>
      </c>
      <c r="P324" s="76">
        <v>46023.522771331001</v>
      </c>
      <c r="Q324" s="73" t="s">
        <v>11990</v>
      </c>
      <c r="R324" s="76">
        <v>46172.468217476897</v>
      </c>
      <c r="S324" s="73" t="s">
        <v>11991</v>
      </c>
      <c r="T324" s="73" t="s">
        <v>5292</v>
      </c>
      <c r="U324" s="73" t="s">
        <v>10810</v>
      </c>
      <c r="V324" s="77" t="s">
        <v>44</v>
      </c>
    </row>
    <row r="325" spans="1:22" hidden="1" x14ac:dyDescent="0.25">
      <c r="A325" s="73" t="s">
        <v>9322</v>
      </c>
      <c r="B325" s="73" t="s">
        <v>1516</v>
      </c>
      <c r="C325" s="73" t="s">
        <v>1517</v>
      </c>
      <c r="D325" s="73" t="s">
        <v>11996</v>
      </c>
      <c r="E325" s="73"/>
      <c r="F325" s="73"/>
      <c r="G325" s="74"/>
      <c r="H325" s="73" t="s">
        <v>1099</v>
      </c>
      <c r="I325" s="73" t="s">
        <v>1100</v>
      </c>
      <c r="J325" s="73" t="s">
        <v>963</v>
      </c>
      <c r="K325" s="73" t="s">
        <v>969</v>
      </c>
      <c r="L325" s="73"/>
      <c r="M325" s="73" t="s">
        <v>10810</v>
      </c>
      <c r="N325" s="75" t="b">
        <v>0</v>
      </c>
      <c r="O325" s="75" t="b">
        <v>0</v>
      </c>
      <c r="P325" s="76">
        <v>46023.522772106502</v>
      </c>
      <c r="Q325" s="73" t="s">
        <v>11990</v>
      </c>
      <c r="R325" s="76">
        <v>46172.468219525501</v>
      </c>
      <c r="S325" s="73" t="s">
        <v>11991</v>
      </c>
      <c r="T325" s="73" t="s">
        <v>5292</v>
      </c>
      <c r="U325" s="73" t="s">
        <v>10810</v>
      </c>
      <c r="V325" s="77" t="s">
        <v>44</v>
      </c>
    </row>
    <row r="326" spans="1:22" hidden="1" x14ac:dyDescent="0.25">
      <c r="A326" s="73" t="s">
        <v>9323</v>
      </c>
      <c r="B326" s="73" t="s">
        <v>1525</v>
      </c>
      <c r="C326" s="73" t="s">
        <v>1526</v>
      </c>
      <c r="D326" s="73" t="s">
        <v>11996</v>
      </c>
      <c r="E326" s="73"/>
      <c r="F326" s="73"/>
      <c r="G326" s="74"/>
      <c r="H326" s="73" t="s">
        <v>1099</v>
      </c>
      <c r="I326" s="73" t="s">
        <v>1100</v>
      </c>
      <c r="J326" s="73" t="s">
        <v>963</v>
      </c>
      <c r="K326" s="73" t="s">
        <v>969</v>
      </c>
      <c r="L326" s="73"/>
      <c r="M326" s="73" t="s">
        <v>10810</v>
      </c>
      <c r="N326" s="75" t="b">
        <v>0</v>
      </c>
      <c r="O326" s="75" t="b">
        <v>0</v>
      </c>
      <c r="P326" s="76">
        <v>46023.522774456003</v>
      </c>
      <c r="Q326" s="73" t="s">
        <v>11990</v>
      </c>
      <c r="R326" s="76">
        <v>46172.4682217593</v>
      </c>
      <c r="S326" s="73" t="s">
        <v>11991</v>
      </c>
      <c r="T326" s="73" t="s">
        <v>5292</v>
      </c>
      <c r="U326" s="73" t="s">
        <v>10810</v>
      </c>
      <c r="V326" s="77" t="s">
        <v>44</v>
      </c>
    </row>
    <row r="327" spans="1:22" hidden="1" x14ac:dyDescent="0.25">
      <c r="A327" s="73" t="s">
        <v>9324</v>
      </c>
      <c r="B327" s="73" t="s">
        <v>1543</v>
      </c>
      <c r="C327" s="73" t="s">
        <v>1544</v>
      </c>
      <c r="D327" s="73" t="s">
        <v>11996</v>
      </c>
      <c r="E327" s="73"/>
      <c r="F327" s="73"/>
      <c r="G327" s="74"/>
      <c r="H327" s="73" t="s">
        <v>1099</v>
      </c>
      <c r="I327" s="73" t="s">
        <v>1100</v>
      </c>
      <c r="J327" s="73" t="s">
        <v>963</v>
      </c>
      <c r="K327" s="73" t="s">
        <v>969</v>
      </c>
      <c r="L327" s="73"/>
      <c r="M327" s="73" t="s">
        <v>10810</v>
      </c>
      <c r="N327" s="75" t="b">
        <v>0</v>
      </c>
      <c r="O327" s="75" t="b">
        <v>0</v>
      </c>
      <c r="P327" s="76">
        <v>46023.5227886227</v>
      </c>
      <c r="Q327" s="73" t="s">
        <v>11990</v>
      </c>
      <c r="R327" s="76">
        <v>46172.468223842603</v>
      </c>
      <c r="S327" s="73" t="s">
        <v>11991</v>
      </c>
      <c r="T327" s="73" t="s">
        <v>5292</v>
      </c>
      <c r="U327" s="73" t="s">
        <v>10810</v>
      </c>
      <c r="V327" s="77" t="s">
        <v>44</v>
      </c>
    </row>
    <row r="328" spans="1:22" hidden="1" x14ac:dyDescent="0.25">
      <c r="A328" s="73" t="s">
        <v>9325</v>
      </c>
      <c r="B328" s="73" t="s">
        <v>1552</v>
      </c>
      <c r="C328" s="73" t="s">
        <v>1553</v>
      </c>
      <c r="D328" s="73" t="s">
        <v>11996</v>
      </c>
      <c r="E328" s="73"/>
      <c r="F328" s="73"/>
      <c r="G328" s="74"/>
      <c r="H328" s="73" t="s">
        <v>1099</v>
      </c>
      <c r="I328" s="73" t="s">
        <v>1100</v>
      </c>
      <c r="J328" s="73" t="s">
        <v>963</v>
      </c>
      <c r="K328" s="73" t="s">
        <v>969</v>
      </c>
      <c r="L328" s="73"/>
      <c r="M328" s="73" t="s">
        <v>10810</v>
      </c>
      <c r="N328" s="75" t="b">
        <v>0</v>
      </c>
      <c r="O328" s="75" t="b">
        <v>0</v>
      </c>
      <c r="P328" s="76">
        <v>46023.522790856499</v>
      </c>
      <c r="Q328" s="73" t="s">
        <v>11990</v>
      </c>
      <c r="R328" s="76">
        <v>46172.468226076402</v>
      </c>
      <c r="S328" s="73" t="s">
        <v>11991</v>
      </c>
      <c r="T328" s="73" t="s">
        <v>5292</v>
      </c>
      <c r="U328" s="73" t="s">
        <v>10810</v>
      </c>
      <c r="V328" s="77" t="s">
        <v>44</v>
      </c>
    </row>
    <row r="329" spans="1:22" hidden="1" x14ac:dyDescent="0.25">
      <c r="A329" s="73" t="s">
        <v>9326</v>
      </c>
      <c r="B329" s="73" t="s">
        <v>1558</v>
      </c>
      <c r="C329" s="73" t="s">
        <v>1559</v>
      </c>
      <c r="D329" s="73" t="s">
        <v>11996</v>
      </c>
      <c r="E329" s="73"/>
      <c r="F329" s="73"/>
      <c r="G329" s="74"/>
      <c r="H329" s="73" t="s">
        <v>1099</v>
      </c>
      <c r="I329" s="73" t="s">
        <v>1100</v>
      </c>
      <c r="J329" s="73" t="s">
        <v>963</v>
      </c>
      <c r="K329" s="73" t="s">
        <v>969</v>
      </c>
      <c r="L329" s="73"/>
      <c r="M329" s="73" t="s">
        <v>10810</v>
      </c>
      <c r="N329" s="75" t="b">
        <v>0</v>
      </c>
      <c r="O329" s="75" t="b">
        <v>0</v>
      </c>
      <c r="P329" s="76">
        <v>46023.522794791701</v>
      </c>
      <c r="Q329" s="73" t="s">
        <v>11990</v>
      </c>
      <c r="R329" s="76">
        <v>46172.468228206002</v>
      </c>
      <c r="S329" s="73" t="s">
        <v>11991</v>
      </c>
      <c r="T329" s="73" t="s">
        <v>5292</v>
      </c>
      <c r="U329" s="73" t="s">
        <v>10810</v>
      </c>
      <c r="V329" s="77" t="s">
        <v>44</v>
      </c>
    </row>
    <row r="330" spans="1:22" hidden="1" x14ac:dyDescent="0.25">
      <c r="A330" s="73" t="s">
        <v>9327</v>
      </c>
      <c r="B330" s="73" t="s">
        <v>1645</v>
      </c>
      <c r="C330" s="73" t="s">
        <v>1646</v>
      </c>
      <c r="D330" s="73" t="s">
        <v>11996</v>
      </c>
      <c r="E330" s="73"/>
      <c r="F330" s="73"/>
      <c r="G330" s="74"/>
      <c r="H330" s="73" t="s">
        <v>1099</v>
      </c>
      <c r="I330" s="73" t="s">
        <v>1100</v>
      </c>
      <c r="J330" s="73" t="s">
        <v>963</v>
      </c>
      <c r="K330" s="73" t="s">
        <v>969</v>
      </c>
      <c r="L330" s="73"/>
      <c r="M330" s="73" t="s">
        <v>10810</v>
      </c>
      <c r="N330" s="75" t="b">
        <v>0</v>
      </c>
      <c r="O330" s="75" t="b">
        <v>0</v>
      </c>
      <c r="P330" s="76">
        <v>46023.5228327199</v>
      </c>
      <c r="Q330" s="73" t="s">
        <v>11990</v>
      </c>
      <c r="R330" s="76">
        <v>46172.468230358798</v>
      </c>
      <c r="S330" s="73" t="s">
        <v>11991</v>
      </c>
      <c r="T330" s="73" t="s">
        <v>5292</v>
      </c>
      <c r="U330" s="73" t="s">
        <v>10810</v>
      </c>
      <c r="V330" s="77" t="s">
        <v>44</v>
      </c>
    </row>
    <row r="331" spans="1:22" hidden="1" x14ac:dyDescent="0.25">
      <c r="A331" s="73" t="s">
        <v>9328</v>
      </c>
      <c r="B331" s="73" t="s">
        <v>1726</v>
      </c>
      <c r="C331" s="73" t="s">
        <v>1727</v>
      </c>
      <c r="D331" s="73" t="s">
        <v>11996</v>
      </c>
      <c r="E331" s="73"/>
      <c r="F331" s="73"/>
      <c r="G331" s="74"/>
      <c r="H331" s="73" t="s">
        <v>1099</v>
      </c>
      <c r="I331" s="73" t="s">
        <v>1100</v>
      </c>
      <c r="J331" s="73" t="s">
        <v>963</v>
      </c>
      <c r="K331" s="73" t="s">
        <v>969</v>
      </c>
      <c r="L331" s="73"/>
      <c r="M331" s="73" t="s">
        <v>10810</v>
      </c>
      <c r="N331" s="75" t="b">
        <v>0</v>
      </c>
      <c r="O331" s="75" t="b">
        <v>0</v>
      </c>
      <c r="P331" s="76">
        <v>46023.522865428196</v>
      </c>
      <c r="Q331" s="73" t="s">
        <v>11990</v>
      </c>
      <c r="R331" s="76">
        <v>46172.468232523097</v>
      </c>
      <c r="S331" s="73" t="s">
        <v>11991</v>
      </c>
      <c r="T331" s="73" t="s">
        <v>5292</v>
      </c>
      <c r="U331" s="73" t="s">
        <v>10810</v>
      </c>
      <c r="V331" s="77" t="s">
        <v>44</v>
      </c>
    </row>
    <row r="332" spans="1:22" hidden="1" x14ac:dyDescent="0.25">
      <c r="A332" s="73" t="s">
        <v>9329</v>
      </c>
      <c r="B332" s="73" t="s">
        <v>1832</v>
      </c>
      <c r="C332" s="73" t="s">
        <v>1833</v>
      </c>
      <c r="D332" s="73" t="s">
        <v>11996</v>
      </c>
      <c r="E332" s="73"/>
      <c r="F332" s="73"/>
      <c r="G332" s="74"/>
      <c r="H332" s="73" t="s">
        <v>1099</v>
      </c>
      <c r="I332" s="73" t="s">
        <v>1100</v>
      </c>
      <c r="J332" s="73" t="s">
        <v>963</v>
      </c>
      <c r="K332" s="73" t="s">
        <v>969</v>
      </c>
      <c r="L332" s="73" t="s">
        <v>1833</v>
      </c>
      <c r="M332" s="73" t="s">
        <v>10810</v>
      </c>
      <c r="N332" s="75" t="b">
        <v>0</v>
      </c>
      <c r="O332" s="75" t="b">
        <v>0</v>
      </c>
      <c r="P332" s="76">
        <v>46023.522903703699</v>
      </c>
      <c r="Q332" s="73" t="s">
        <v>11990</v>
      </c>
      <c r="R332" s="76">
        <v>46172.468234641201</v>
      </c>
      <c r="S332" s="73" t="s">
        <v>11991</v>
      </c>
      <c r="T332" s="73" t="s">
        <v>5292</v>
      </c>
      <c r="U332" s="73" t="s">
        <v>10810</v>
      </c>
      <c r="V332" s="77" t="s">
        <v>44</v>
      </c>
    </row>
    <row r="333" spans="1:22" hidden="1" x14ac:dyDescent="0.25">
      <c r="A333" s="73" t="s">
        <v>9330</v>
      </c>
      <c r="B333" s="73" t="s">
        <v>1886</v>
      </c>
      <c r="C333" s="73" t="s">
        <v>1887</v>
      </c>
      <c r="D333" s="73" t="s">
        <v>11996</v>
      </c>
      <c r="E333" s="73"/>
      <c r="F333" s="73" t="s">
        <v>12188</v>
      </c>
      <c r="G333" s="74"/>
      <c r="H333" s="73" t="s">
        <v>1099</v>
      </c>
      <c r="I333" s="73" t="s">
        <v>1100</v>
      </c>
      <c r="J333" s="73" t="s">
        <v>963</v>
      </c>
      <c r="K333" s="73" t="s">
        <v>969</v>
      </c>
      <c r="L333" s="73"/>
      <c r="M333" s="73" t="s">
        <v>10810</v>
      </c>
      <c r="N333" s="75" t="b">
        <v>0</v>
      </c>
      <c r="O333" s="75" t="b">
        <v>0</v>
      </c>
      <c r="P333" s="76">
        <v>46023.522928969898</v>
      </c>
      <c r="Q333" s="73" t="s">
        <v>11990</v>
      </c>
      <c r="R333" s="76">
        <v>46172.468236886598</v>
      </c>
      <c r="S333" s="73" t="s">
        <v>11991</v>
      </c>
      <c r="T333" s="73" t="s">
        <v>5292</v>
      </c>
      <c r="U333" s="73" t="s">
        <v>10810</v>
      </c>
      <c r="V333" s="77" t="s">
        <v>44</v>
      </c>
    </row>
    <row r="334" spans="1:22" hidden="1" x14ac:dyDescent="0.25">
      <c r="A334" s="73" t="s">
        <v>9331</v>
      </c>
      <c r="B334" s="73" t="s">
        <v>1889</v>
      </c>
      <c r="C334" s="73" t="s">
        <v>1890</v>
      </c>
      <c r="D334" s="73" t="s">
        <v>11996</v>
      </c>
      <c r="E334" s="73"/>
      <c r="F334" s="73"/>
      <c r="G334" s="74"/>
      <c r="H334" s="73" t="s">
        <v>1099</v>
      </c>
      <c r="I334" s="73" t="s">
        <v>1100</v>
      </c>
      <c r="J334" s="73" t="s">
        <v>963</v>
      </c>
      <c r="K334" s="73" t="s">
        <v>969</v>
      </c>
      <c r="L334" s="73"/>
      <c r="M334" s="73" t="s">
        <v>10810</v>
      </c>
      <c r="N334" s="75" t="b">
        <v>0</v>
      </c>
      <c r="O334" s="75" t="b">
        <v>0</v>
      </c>
      <c r="P334" s="76">
        <v>46023.522929594903</v>
      </c>
      <c r="Q334" s="73" t="s">
        <v>11990</v>
      </c>
      <c r="R334" s="76">
        <v>46172.468238969901</v>
      </c>
      <c r="S334" s="73" t="s">
        <v>11991</v>
      </c>
      <c r="T334" s="73" t="s">
        <v>5292</v>
      </c>
      <c r="U334" s="73" t="s">
        <v>10810</v>
      </c>
      <c r="V334" s="77" t="s">
        <v>44</v>
      </c>
    </row>
    <row r="335" spans="1:22" hidden="1" x14ac:dyDescent="0.25">
      <c r="A335" s="73" t="s">
        <v>9332</v>
      </c>
      <c r="B335" s="73" t="s">
        <v>1913</v>
      </c>
      <c r="C335" s="73" t="s">
        <v>1914</v>
      </c>
      <c r="D335" s="73" t="s">
        <v>11996</v>
      </c>
      <c r="E335" s="73"/>
      <c r="F335" s="73"/>
      <c r="G335" s="74"/>
      <c r="H335" s="73" t="s">
        <v>1099</v>
      </c>
      <c r="I335" s="73" t="s">
        <v>1100</v>
      </c>
      <c r="J335" s="73" t="s">
        <v>963</v>
      </c>
      <c r="K335" s="73" t="s">
        <v>969</v>
      </c>
      <c r="L335" s="73"/>
      <c r="M335" s="73" t="s">
        <v>10810</v>
      </c>
      <c r="N335" s="75" t="b">
        <v>0</v>
      </c>
      <c r="O335" s="75" t="b">
        <v>0</v>
      </c>
      <c r="P335" s="76">
        <v>46023.522936724497</v>
      </c>
      <c r="Q335" s="73" t="s">
        <v>11990</v>
      </c>
      <c r="R335" s="76">
        <v>46172.468241122697</v>
      </c>
      <c r="S335" s="73" t="s">
        <v>11991</v>
      </c>
      <c r="T335" s="73" t="s">
        <v>5292</v>
      </c>
      <c r="U335" s="73" t="s">
        <v>10810</v>
      </c>
      <c r="V335" s="77" t="s">
        <v>44</v>
      </c>
    </row>
    <row r="336" spans="1:22" hidden="1" x14ac:dyDescent="0.25">
      <c r="A336" s="73" t="s">
        <v>9333</v>
      </c>
      <c r="B336" s="73" t="s">
        <v>1925</v>
      </c>
      <c r="C336" s="73" t="s">
        <v>1926</v>
      </c>
      <c r="D336" s="73" t="s">
        <v>11996</v>
      </c>
      <c r="E336" s="73"/>
      <c r="F336" s="73"/>
      <c r="G336" s="74"/>
      <c r="H336" s="73" t="s">
        <v>1099</v>
      </c>
      <c r="I336" s="73" t="s">
        <v>1100</v>
      </c>
      <c r="J336" s="73" t="s">
        <v>963</v>
      </c>
      <c r="K336" s="73" t="s">
        <v>969</v>
      </c>
      <c r="L336" s="73"/>
      <c r="M336" s="73" t="s">
        <v>10810</v>
      </c>
      <c r="N336" s="75" t="b">
        <v>0</v>
      </c>
      <c r="O336" s="75" t="b">
        <v>0</v>
      </c>
      <c r="P336" s="76">
        <v>46023.522940474497</v>
      </c>
      <c r="Q336" s="73" t="s">
        <v>11990</v>
      </c>
      <c r="R336" s="76">
        <v>46172.468243287003</v>
      </c>
      <c r="S336" s="73" t="s">
        <v>11991</v>
      </c>
      <c r="T336" s="73" t="s">
        <v>5292</v>
      </c>
      <c r="U336" s="73" t="s">
        <v>10810</v>
      </c>
      <c r="V336" s="77" t="s">
        <v>44</v>
      </c>
    </row>
    <row r="337" spans="1:22" hidden="1" x14ac:dyDescent="0.25">
      <c r="A337" s="73" t="s">
        <v>9334</v>
      </c>
      <c r="B337" s="73" t="s">
        <v>1949</v>
      </c>
      <c r="C337" s="73" t="s">
        <v>1950</v>
      </c>
      <c r="D337" s="73" t="s">
        <v>11996</v>
      </c>
      <c r="E337" s="73"/>
      <c r="F337" s="73" t="s">
        <v>284</v>
      </c>
      <c r="G337" s="74"/>
      <c r="H337" s="73" t="s">
        <v>1099</v>
      </c>
      <c r="I337" s="73" t="s">
        <v>1100</v>
      </c>
      <c r="J337" s="73" t="s">
        <v>963</v>
      </c>
      <c r="K337" s="73" t="s">
        <v>969</v>
      </c>
      <c r="L337" s="73"/>
      <c r="M337" s="73" t="s">
        <v>10810</v>
      </c>
      <c r="N337" s="75" t="b">
        <v>0</v>
      </c>
      <c r="O337" s="75" t="b">
        <v>0</v>
      </c>
      <c r="P337" s="76">
        <v>46023.522954131899</v>
      </c>
      <c r="Q337" s="73" t="s">
        <v>11990</v>
      </c>
      <c r="R337" s="76">
        <v>46172.468245451397</v>
      </c>
      <c r="S337" s="73" t="s">
        <v>11991</v>
      </c>
      <c r="T337" s="73" t="s">
        <v>5292</v>
      </c>
      <c r="U337" s="73" t="s">
        <v>10810</v>
      </c>
      <c r="V337" s="77" t="s">
        <v>44</v>
      </c>
    </row>
    <row r="338" spans="1:22" hidden="1" x14ac:dyDescent="0.25">
      <c r="A338" s="73" t="s">
        <v>9335</v>
      </c>
      <c r="B338" s="73" t="s">
        <v>1961</v>
      </c>
      <c r="C338" s="73" t="s">
        <v>1962</v>
      </c>
      <c r="D338" s="73" t="s">
        <v>11996</v>
      </c>
      <c r="E338" s="73"/>
      <c r="F338" s="73"/>
      <c r="G338" s="74"/>
      <c r="H338" s="73" t="s">
        <v>1099</v>
      </c>
      <c r="I338" s="73" t="s">
        <v>1100</v>
      </c>
      <c r="J338" s="73" t="s">
        <v>963</v>
      </c>
      <c r="K338" s="73" t="s">
        <v>969</v>
      </c>
      <c r="L338" s="73"/>
      <c r="M338" s="73" t="s">
        <v>10810</v>
      </c>
      <c r="N338" s="75" t="b">
        <v>0</v>
      </c>
      <c r="O338" s="75" t="b">
        <v>0</v>
      </c>
      <c r="P338" s="76">
        <v>46023.522958020803</v>
      </c>
      <c r="Q338" s="73" t="s">
        <v>11990</v>
      </c>
      <c r="R338" s="76">
        <v>46172.4682476042</v>
      </c>
      <c r="S338" s="73" t="s">
        <v>11991</v>
      </c>
      <c r="T338" s="73" t="s">
        <v>5292</v>
      </c>
      <c r="U338" s="73" t="s">
        <v>10810</v>
      </c>
      <c r="V338" s="77" t="s">
        <v>44</v>
      </c>
    </row>
    <row r="339" spans="1:22" hidden="1" x14ac:dyDescent="0.25">
      <c r="A339" s="73" t="s">
        <v>9336</v>
      </c>
      <c r="B339" s="73" t="s">
        <v>1982</v>
      </c>
      <c r="C339" s="73" t="s">
        <v>1983</v>
      </c>
      <c r="D339" s="73" t="s">
        <v>11996</v>
      </c>
      <c r="E339" s="73"/>
      <c r="F339" s="73"/>
      <c r="G339" s="74"/>
      <c r="H339" s="73" t="s">
        <v>1099</v>
      </c>
      <c r="I339" s="73" t="s">
        <v>1100</v>
      </c>
      <c r="J339" s="73" t="s">
        <v>963</v>
      </c>
      <c r="K339" s="73" t="s">
        <v>969</v>
      </c>
      <c r="L339" s="73"/>
      <c r="M339" s="73" t="s">
        <v>10810</v>
      </c>
      <c r="N339" s="75" t="b">
        <v>0</v>
      </c>
      <c r="O339" s="75" t="b">
        <v>0</v>
      </c>
      <c r="P339" s="76">
        <v>46023.522970486098</v>
      </c>
      <c r="Q339" s="73" t="s">
        <v>11990</v>
      </c>
      <c r="R339" s="76">
        <v>46172.468249768499</v>
      </c>
      <c r="S339" s="73" t="s">
        <v>11991</v>
      </c>
      <c r="T339" s="73" t="s">
        <v>5292</v>
      </c>
      <c r="U339" s="73" t="s">
        <v>10810</v>
      </c>
      <c r="V339" s="77" t="s">
        <v>44</v>
      </c>
    </row>
    <row r="340" spans="1:22" hidden="1" x14ac:dyDescent="0.25">
      <c r="A340" s="73" t="s">
        <v>9337</v>
      </c>
      <c r="B340" s="73" t="s">
        <v>1988</v>
      </c>
      <c r="C340" s="73" t="s">
        <v>1989</v>
      </c>
      <c r="D340" s="73" t="s">
        <v>11996</v>
      </c>
      <c r="E340" s="73"/>
      <c r="F340" s="73"/>
      <c r="G340" s="74"/>
      <c r="H340" s="73" t="s">
        <v>1099</v>
      </c>
      <c r="I340" s="73" t="s">
        <v>1100</v>
      </c>
      <c r="J340" s="73" t="s">
        <v>963</v>
      </c>
      <c r="K340" s="73" t="s">
        <v>969</v>
      </c>
      <c r="L340" s="73" t="s">
        <v>1989</v>
      </c>
      <c r="M340" s="73" t="s">
        <v>10810</v>
      </c>
      <c r="N340" s="75" t="b">
        <v>0</v>
      </c>
      <c r="O340" s="75" t="b">
        <v>0</v>
      </c>
      <c r="P340" s="76">
        <v>46023.522972106497</v>
      </c>
      <c r="Q340" s="73" t="s">
        <v>11990</v>
      </c>
      <c r="R340" s="76">
        <v>46172.468251967599</v>
      </c>
      <c r="S340" s="73" t="s">
        <v>11991</v>
      </c>
      <c r="T340" s="73" t="s">
        <v>5292</v>
      </c>
      <c r="U340" s="73" t="s">
        <v>10810</v>
      </c>
      <c r="V340" s="77" t="s">
        <v>44</v>
      </c>
    </row>
    <row r="341" spans="1:22" hidden="1" x14ac:dyDescent="0.25">
      <c r="A341" s="73" t="s">
        <v>9338</v>
      </c>
      <c r="B341" s="73" t="s">
        <v>1327</v>
      </c>
      <c r="C341" s="73" t="s">
        <v>1328</v>
      </c>
      <c r="D341" s="73" t="s">
        <v>11996</v>
      </c>
      <c r="E341" s="73"/>
      <c r="F341" s="73"/>
      <c r="G341" s="74"/>
      <c r="H341" s="73" t="s">
        <v>1011</v>
      </c>
      <c r="I341" s="73" t="s">
        <v>1012</v>
      </c>
      <c r="J341" s="73" t="s">
        <v>963</v>
      </c>
      <c r="K341" s="73" t="s">
        <v>1082</v>
      </c>
      <c r="L341" s="73"/>
      <c r="M341" s="73" t="s">
        <v>10810</v>
      </c>
      <c r="N341" s="75" t="b">
        <v>0</v>
      </c>
      <c r="O341" s="75" t="b">
        <v>0</v>
      </c>
      <c r="P341" s="76">
        <v>46023.522694710598</v>
      </c>
      <c r="Q341" s="73" t="s">
        <v>11990</v>
      </c>
      <c r="R341" s="76">
        <v>46172.468254131898</v>
      </c>
      <c r="S341" s="73" t="s">
        <v>11991</v>
      </c>
      <c r="T341" s="73" t="s">
        <v>5292</v>
      </c>
      <c r="U341" s="73" t="s">
        <v>10810</v>
      </c>
      <c r="V341" s="77" t="s">
        <v>44</v>
      </c>
    </row>
    <row r="342" spans="1:22" hidden="1" x14ac:dyDescent="0.25">
      <c r="A342" s="73" t="s">
        <v>9339</v>
      </c>
      <c r="B342" s="73" t="s">
        <v>1342</v>
      </c>
      <c r="C342" s="73" t="s">
        <v>1343</v>
      </c>
      <c r="D342" s="73" t="s">
        <v>11996</v>
      </c>
      <c r="E342" s="73"/>
      <c r="F342" s="73"/>
      <c r="G342" s="74"/>
      <c r="H342" s="73" t="s">
        <v>1011</v>
      </c>
      <c r="I342" s="73" t="s">
        <v>1012</v>
      </c>
      <c r="J342" s="73" t="s">
        <v>963</v>
      </c>
      <c r="K342" s="73" t="s">
        <v>1082</v>
      </c>
      <c r="L342" s="73"/>
      <c r="M342" s="73" t="s">
        <v>10810</v>
      </c>
      <c r="N342" s="75" t="b">
        <v>0</v>
      </c>
      <c r="O342" s="75" t="b">
        <v>0</v>
      </c>
      <c r="P342" s="76">
        <v>46023.522701354203</v>
      </c>
      <c r="Q342" s="73" t="s">
        <v>11990</v>
      </c>
      <c r="R342" s="76">
        <v>46172.468256250002</v>
      </c>
      <c r="S342" s="73" t="s">
        <v>11991</v>
      </c>
      <c r="T342" s="73" t="s">
        <v>5292</v>
      </c>
      <c r="U342" s="73" t="s">
        <v>10810</v>
      </c>
      <c r="V342" s="77" t="s">
        <v>44</v>
      </c>
    </row>
    <row r="343" spans="1:22" hidden="1" x14ac:dyDescent="0.25">
      <c r="A343" s="73" t="s">
        <v>9340</v>
      </c>
      <c r="B343" s="73" t="s">
        <v>1354</v>
      </c>
      <c r="C343" s="73" t="s">
        <v>1355</v>
      </c>
      <c r="D343" s="73" t="s">
        <v>11996</v>
      </c>
      <c r="E343" s="73"/>
      <c r="F343" s="73"/>
      <c r="G343" s="74"/>
      <c r="H343" s="73" t="s">
        <v>1011</v>
      </c>
      <c r="I343" s="73" t="s">
        <v>1012</v>
      </c>
      <c r="J343" s="73" t="s">
        <v>963</v>
      </c>
      <c r="K343" s="73" t="s">
        <v>1082</v>
      </c>
      <c r="L343" s="73"/>
      <c r="M343" s="73" t="s">
        <v>10810</v>
      </c>
      <c r="N343" s="75" t="b">
        <v>0</v>
      </c>
      <c r="O343" s="75" t="b">
        <v>0</v>
      </c>
      <c r="P343" s="76">
        <v>46023.522705057898</v>
      </c>
      <c r="Q343" s="73" t="s">
        <v>11990</v>
      </c>
      <c r="R343" s="76">
        <v>46172.468258483801</v>
      </c>
      <c r="S343" s="73" t="s">
        <v>11991</v>
      </c>
      <c r="T343" s="73" t="s">
        <v>5292</v>
      </c>
      <c r="U343" s="73" t="s">
        <v>10810</v>
      </c>
      <c r="V343" s="77" t="s">
        <v>44</v>
      </c>
    </row>
    <row r="344" spans="1:22" hidden="1" x14ac:dyDescent="0.25">
      <c r="A344" s="73" t="s">
        <v>9341</v>
      </c>
      <c r="B344" s="73" t="s">
        <v>1372</v>
      </c>
      <c r="C344" s="73" t="s">
        <v>1373</v>
      </c>
      <c r="D344" s="73" t="s">
        <v>11996</v>
      </c>
      <c r="E344" s="73"/>
      <c r="F344" s="73"/>
      <c r="G344" s="74"/>
      <c r="H344" s="73" t="s">
        <v>1011</v>
      </c>
      <c r="I344" s="73" t="s">
        <v>1012</v>
      </c>
      <c r="J344" s="73" t="s">
        <v>963</v>
      </c>
      <c r="K344" s="73" t="s">
        <v>1082</v>
      </c>
      <c r="L344" s="73"/>
      <c r="M344" s="73" t="s">
        <v>10810</v>
      </c>
      <c r="N344" s="75" t="b">
        <v>0</v>
      </c>
      <c r="O344" s="75" t="b">
        <v>0</v>
      </c>
      <c r="P344" s="76">
        <v>46023.522712268503</v>
      </c>
      <c r="Q344" s="73" t="s">
        <v>11990</v>
      </c>
      <c r="R344" s="76">
        <v>46172.468260567097</v>
      </c>
      <c r="S344" s="73" t="s">
        <v>11991</v>
      </c>
      <c r="T344" s="73" t="s">
        <v>5292</v>
      </c>
      <c r="U344" s="73" t="s">
        <v>10810</v>
      </c>
      <c r="V344" s="77" t="s">
        <v>44</v>
      </c>
    </row>
    <row r="345" spans="1:22" hidden="1" x14ac:dyDescent="0.25">
      <c r="A345" s="73" t="s">
        <v>9342</v>
      </c>
      <c r="B345" s="73" t="s">
        <v>1381</v>
      </c>
      <c r="C345" s="73" t="s">
        <v>1382</v>
      </c>
      <c r="D345" s="73" t="s">
        <v>11996</v>
      </c>
      <c r="E345" s="73"/>
      <c r="F345" s="73"/>
      <c r="G345" s="74"/>
      <c r="H345" s="73" t="s">
        <v>1011</v>
      </c>
      <c r="I345" s="73" t="s">
        <v>1012</v>
      </c>
      <c r="J345" s="73" t="s">
        <v>963</v>
      </c>
      <c r="K345" s="73" t="s">
        <v>1082</v>
      </c>
      <c r="L345" s="73"/>
      <c r="M345" s="73" t="s">
        <v>10810</v>
      </c>
      <c r="N345" s="75" t="b">
        <v>0</v>
      </c>
      <c r="O345" s="75" t="b">
        <v>0</v>
      </c>
      <c r="P345" s="76">
        <v>46023.522714548599</v>
      </c>
      <c r="Q345" s="73" t="s">
        <v>11990</v>
      </c>
      <c r="R345" s="76">
        <v>46172.468262696799</v>
      </c>
      <c r="S345" s="73" t="s">
        <v>11991</v>
      </c>
      <c r="T345" s="73" t="s">
        <v>5292</v>
      </c>
      <c r="U345" s="73" t="s">
        <v>10810</v>
      </c>
      <c r="V345" s="77" t="s">
        <v>44</v>
      </c>
    </row>
    <row r="346" spans="1:22" hidden="1" x14ac:dyDescent="0.25">
      <c r="A346" s="73" t="s">
        <v>9343</v>
      </c>
      <c r="B346" s="73" t="s">
        <v>1441</v>
      </c>
      <c r="C346" s="73" t="s">
        <v>1442</v>
      </c>
      <c r="D346" s="73" t="s">
        <v>11996</v>
      </c>
      <c r="E346" s="73"/>
      <c r="F346" s="73"/>
      <c r="G346" s="74"/>
      <c r="H346" s="73" t="s">
        <v>1011</v>
      </c>
      <c r="I346" s="73" t="s">
        <v>1012</v>
      </c>
      <c r="J346" s="73" t="s">
        <v>963</v>
      </c>
      <c r="K346" s="73" t="s">
        <v>1082</v>
      </c>
      <c r="L346" s="73"/>
      <c r="M346" s="73" t="s">
        <v>10810</v>
      </c>
      <c r="N346" s="75" t="b">
        <v>0</v>
      </c>
      <c r="O346" s="75" t="b">
        <v>0</v>
      </c>
      <c r="P346" s="76">
        <v>46023.5227401968</v>
      </c>
      <c r="Q346" s="73" t="s">
        <v>11990</v>
      </c>
      <c r="R346" s="76">
        <v>46172.468264895797</v>
      </c>
      <c r="S346" s="73" t="s">
        <v>11991</v>
      </c>
      <c r="T346" s="73" t="s">
        <v>5292</v>
      </c>
      <c r="U346" s="73" t="s">
        <v>10810</v>
      </c>
      <c r="V346" s="77" t="s">
        <v>44</v>
      </c>
    </row>
    <row r="347" spans="1:22" hidden="1" x14ac:dyDescent="0.25">
      <c r="A347" s="73" t="s">
        <v>9344</v>
      </c>
      <c r="B347" s="73" t="s">
        <v>1495</v>
      </c>
      <c r="C347" s="73" t="s">
        <v>1496</v>
      </c>
      <c r="D347" s="73" t="s">
        <v>11996</v>
      </c>
      <c r="E347" s="73"/>
      <c r="F347" s="73"/>
      <c r="G347" s="74"/>
      <c r="H347" s="73" t="s">
        <v>1011</v>
      </c>
      <c r="I347" s="73" t="s">
        <v>1012</v>
      </c>
      <c r="J347" s="73" t="s">
        <v>963</v>
      </c>
      <c r="K347" s="73" t="s">
        <v>1082</v>
      </c>
      <c r="L347" s="73"/>
      <c r="M347" s="73" t="s">
        <v>10810</v>
      </c>
      <c r="N347" s="75" t="b">
        <v>0</v>
      </c>
      <c r="O347" s="75" t="b">
        <v>0</v>
      </c>
      <c r="P347" s="76">
        <v>46023.5227664005</v>
      </c>
      <c r="Q347" s="73" t="s">
        <v>11990</v>
      </c>
      <c r="R347" s="76">
        <v>46172.468267094897</v>
      </c>
      <c r="S347" s="73" t="s">
        <v>11991</v>
      </c>
      <c r="T347" s="73" t="s">
        <v>5292</v>
      </c>
      <c r="U347" s="73" t="s">
        <v>10810</v>
      </c>
      <c r="V347" s="77" t="s">
        <v>44</v>
      </c>
    </row>
    <row r="348" spans="1:22" hidden="1" x14ac:dyDescent="0.25">
      <c r="A348" s="73" t="s">
        <v>9345</v>
      </c>
      <c r="B348" s="73" t="s">
        <v>1519</v>
      </c>
      <c r="C348" s="73" t="s">
        <v>1520</v>
      </c>
      <c r="D348" s="73" t="s">
        <v>11996</v>
      </c>
      <c r="E348" s="73"/>
      <c r="F348" s="73"/>
      <c r="G348" s="74"/>
      <c r="H348" s="73" t="s">
        <v>1011</v>
      </c>
      <c r="I348" s="73" t="s">
        <v>1012</v>
      </c>
      <c r="J348" s="73" t="s">
        <v>963</v>
      </c>
      <c r="K348" s="73" t="s">
        <v>1082</v>
      </c>
      <c r="L348" s="73"/>
      <c r="M348" s="73" t="s">
        <v>10810</v>
      </c>
      <c r="N348" s="75" t="b">
        <v>0</v>
      </c>
      <c r="O348" s="75" t="b">
        <v>0</v>
      </c>
      <c r="P348" s="76">
        <v>46023.522772916702</v>
      </c>
      <c r="Q348" s="73" t="s">
        <v>11990</v>
      </c>
      <c r="R348" s="76">
        <v>46172.468269328703</v>
      </c>
      <c r="S348" s="73" t="s">
        <v>11991</v>
      </c>
      <c r="T348" s="73" t="s">
        <v>5292</v>
      </c>
      <c r="U348" s="73" t="s">
        <v>10810</v>
      </c>
      <c r="V348" s="77" t="s">
        <v>44</v>
      </c>
    </row>
    <row r="349" spans="1:22" hidden="1" x14ac:dyDescent="0.25">
      <c r="A349" s="73" t="s">
        <v>9346</v>
      </c>
      <c r="B349" s="73" t="s">
        <v>1531</v>
      </c>
      <c r="C349" s="73" t="s">
        <v>1532</v>
      </c>
      <c r="D349" s="73" t="s">
        <v>11996</v>
      </c>
      <c r="E349" s="73"/>
      <c r="F349" s="73"/>
      <c r="G349" s="74"/>
      <c r="H349" s="73" t="s">
        <v>1011</v>
      </c>
      <c r="I349" s="73" t="s">
        <v>1012</v>
      </c>
      <c r="J349" s="73" t="s">
        <v>963</v>
      </c>
      <c r="K349" s="73" t="s">
        <v>1082</v>
      </c>
      <c r="L349" s="73"/>
      <c r="M349" s="73" t="s">
        <v>10810</v>
      </c>
      <c r="N349" s="75" t="b">
        <v>0</v>
      </c>
      <c r="O349" s="75" t="b">
        <v>0</v>
      </c>
      <c r="P349" s="76">
        <v>46023.522778553197</v>
      </c>
      <c r="Q349" s="73" t="s">
        <v>11990</v>
      </c>
      <c r="R349" s="76">
        <v>46172.468271562502</v>
      </c>
      <c r="S349" s="73" t="s">
        <v>11991</v>
      </c>
      <c r="T349" s="73" t="s">
        <v>5292</v>
      </c>
      <c r="U349" s="73" t="s">
        <v>10810</v>
      </c>
      <c r="V349" s="77" t="s">
        <v>44</v>
      </c>
    </row>
    <row r="350" spans="1:22" hidden="1" x14ac:dyDescent="0.25">
      <c r="A350" s="73" t="s">
        <v>9347</v>
      </c>
      <c r="B350" s="73" t="s">
        <v>1540</v>
      </c>
      <c r="C350" s="73" t="s">
        <v>1541</v>
      </c>
      <c r="D350" s="73" t="s">
        <v>11996</v>
      </c>
      <c r="E350" s="73"/>
      <c r="F350" s="73"/>
      <c r="G350" s="74"/>
      <c r="H350" s="73" t="s">
        <v>1011</v>
      </c>
      <c r="I350" s="73" t="s">
        <v>1012</v>
      </c>
      <c r="J350" s="73" t="s">
        <v>963</v>
      </c>
      <c r="K350" s="73" t="s">
        <v>1082</v>
      </c>
      <c r="L350" s="73"/>
      <c r="M350" s="73" t="s">
        <v>10810</v>
      </c>
      <c r="N350" s="75" t="b">
        <v>0</v>
      </c>
      <c r="O350" s="75" t="b">
        <v>0</v>
      </c>
      <c r="P350" s="76">
        <v>46023.522787928203</v>
      </c>
      <c r="Q350" s="73" t="s">
        <v>11990</v>
      </c>
      <c r="R350" s="76">
        <v>46172.468273726903</v>
      </c>
      <c r="S350" s="73" t="s">
        <v>11991</v>
      </c>
      <c r="T350" s="73" t="s">
        <v>5292</v>
      </c>
      <c r="U350" s="73" t="s">
        <v>10810</v>
      </c>
      <c r="V350" s="77" t="s">
        <v>44</v>
      </c>
    </row>
    <row r="351" spans="1:22" hidden="1" x14ac:dyDescent="0.25">
      <c r="A351" s="73" t="s">
        <v>9348</v>
      </c>
      <c r="B351" s="73" t="s">
        <v>1561</v>
      </c>
      <c r="C351" s="73" t="s">
        <v>1562</v>
      </c>
      <c r="D351" s="73" t="s">
        <v>11996</v>
      </c>
      <c r="E351" s="73"/>
      <c r="F351" s="73"/>
      <c r="G351" s="74"/>
      <c r="H351" s="73" t="s">
        <v>1011</v>
      </c>
      <c r="I351" s="73" t="s">
        <v>1012</v>
      </c>
      <c r="J351" s="73" t="s">
        <v>963</v>
      </c>
      <c r="K351" s="73" t="s">
        <v>1082</v>
      </c>
      <c r="L351" s="73"/>
      <c r="M351" s="73" t="s">
        <v>10810</v>
      </c>
      <c r="N351" s="75" t="b">
        <v>0</v>
      </c>
      <c r="O351" s="75" t="b">
        <v>0</v>
      </c>
      <c r="P351" s="76">
        <v>46023.522795682897</v>
      </c>
      <c r="Q351" s="73" t="s">
        <v>11990</v>
      </c>
      <c r="R351" s="76">
        <v>46172.468275891202</v>
      </c>
      <c r="S351" s="73" t="s">
        <v>11991</v>
      </c>
      <c r="T351" s="73" t="s">
        <v>5292</v>
      </c>
      <c r="U351" s="73" t="s">
        <v>10810</v>
      </c>
      <c r="V351" s="77" t="s">
        <v>44</v>
      </c>
    </row>
    <row r="352" spans="1:22" hidden="1" x14ac:dyDescent="0.25">
      <c r="A352" s="73" t="s">
        <v>9349</v>
      </c>
      <c r="B352" s="73" t="s">
        <v>1582</v>
      </c>
      <c r="C352" s="73" t="s">
        <v>1583</v>
      </c>
      <c r="D352" s="73" t="s">
        <v>11996</v>
      </c>
      <c r="E352" s="73"/>
      <c r="F352" s="73"/>
      <c r="G352" s="74"/>
      <c r="H352" s="73" t="s">
        <v>1011</v>
      </c>
      <c r="I352" s="73" t="s">
        <v>1012</v>
      </c>
      <c r="J352" s="73" t="s">
        <v>963</v>
      </c>
      <c r="K352" s="73" t="s">
        <v>1082</v>
      </c>
      <c r="L352" s="73"/>
      <c r="M352" s="73" t="s">
        <v>10810</v>
      </c>
      <c r="N352" s="75" t="b">
        <v>0</v>
      </c>
      <c r="O352" s="75" t="b">
        <v>0</v>
      </c>
      <c r="P352" s="76">
        <v>46023.522810995397</v>
      </c>
      <c r="Q352" s="73" t="s">
        <v>11990</v>
      </c>
      <c r="R352" s="76">
        <v>46172.468277928201</v>
      </c>
      <c r="S352" s="73" t="s">
        <v>11991</v>
      </c>
      <c r="T352" s="73" t="s">
        <v>5292</v>
      </c>
      <c r="U352" s="73" t="s">
        <v>10810</v>
      </c>
      <c r="V352" s="77" t="s">
        <v>44</v>
      </c>
    </row>
    <row r="353" spans="1:22" hidden="1" x14ac:dyDescent="0.25">
      <c r="A353" s="73" t="s">
        <v>9350</v>
      </c>
      <c r="B353" s="73" t="s">
        <v>1597</v>
      </c>
      <c r="C353" s="73" t="s">
        <v>1598</v>
      </c>
      <c r="D353" s="73" t="s">
        <v>11996</v>
      </c>
      <c r="E353" s="73"/>
      <c r="F353" s="73"/>
      <c r="G353" s="74"/>
      <c r="H353" s="73" t="s">
        <v>1011</v>
      </c>
      <c r="I353" s="73" t="s">
        <v>1012</v>
      </c>
      <c r="J353" s="73" t="s">
        <v>963</v>
      </c>
      <c r="K353" s="73" t="s">
        <v>1082</v>
      </c>
      <c r="L353" s="73"/>
      <c r="M353" s="73" t="s">
        <v>10810</v>
      </c>
      <c r="N353" s="75" t="b">
        <v>0</v>
      </c>
      <c r="O353" s="75" t="b">
        <v>0</v>
      </c>
      <c r="P353" s="76">
        <v>46023.522815428201</v>
      </c>
      <c r="Q353" s="73" t="s">
        <v>11990</v>
      </c>
      <c r="R353" s="76">
        <v>46172.468280127301</v>
      </c>
      <c r="S353" s="73" t="s">
        <v>11991</v>
      </c>
      <c r="T353" s="73" t="s">
        <v>5292</v>
      </c>
      <c r="U353" s="73" t="s">
        <v>10810</v>
      </c>
      <c r="V353" s="77" t="s">
        <v>44</v>
      </c>
    </row>
    <row r="354" spans="1:22" hidden="1" x14ac:dyDescent="0.25">
      <c r="A354" s="73" t="s">
        <v>9351</v>
      </c>
      <c r="B354" s="73" t="s">
        <v>1633</v>
      </c>
      <c r="C354" s="73" t="s">
        <v>1634</v>
      </c>
      <c r="D354" s="73" t="s">
        <v>11996</v>
      </c>
      <c r="E354" s="73"/>
      <c r="F354" s="73"/>
      <c r="G354" s="74"/>
      <c r="H354" s="73" t="s">
        <v>1011</v>
      </c>
      <c r="I354" s="73" t="s">
        <v>1012</v>
      </c>
      <c r="J354" s="73" t="s">
        <v>963</v>
      </c>
      <c r="K354" s="73" t="s">
        <v>1082</v>
      </c>
      <c r="L354" s="73"/>
      <c r="M354" s="73" t="s">
        <v>10810</v>
      </c>
      <c r="N354" s="75" t="b">
        <v>0</v>
      </c>
      <c r="O354" s="75" t="b">
        <v>0</v>
      </c>
      <c r="P354" s="76">
        <v>46023.522829826397</v>
      </c>
      <c r="Q354" s="73" t="s">
        <v>11990</v>
      </c>
      <c r="R354" s="76">
        <v>46172.468282175898</v>
      </c>
      <c r="S354" s="73" t="s">
        <v>11991</v>
      </c>
      <c r="T354" s="73" t="s">
        <v>5292</v>
      </c>
      <c r="U354" s="73" t="s">
        <v>10810</v>
      </c>
      <c r="V354" s="77" t="s">
        <v>44</v>
      </c>
    </row>
    <row r="355" spans="1:22" hidden="1" x14ac:dyDescent="0.25">
      <c r="A355" s="73" t="s">
        <v>9352</v>
      </c>
      <c r="B355" s="73" t="s">
        <v>1642</v>
      </c>
      <c r="C355" s="73" t="s">
        <v>1643</v>
      </c>
      <c r="D355" s="73" t="s">
        <v>11996</v>
      </c>
      <c r="E355" s="73"/>
      <c r="F355" s="73"/>
      <c r="G355" s="74"/>
      <c r="H355" s="73" t="s">
        <v>1011</v>
      </c>
      <c r="I355" s="73" t="s">
        <v>1012</v>
      </c>
      <c r="J355" s="73" t="s">
        <v>963</v>
      </c>
      <c r="K355" s="73" t="s">
        <v>1082</v>
      </c>
      <c r="L355" s="73"/>
      <c r="M355" s="73" t="s">
        <v>10810</v>
      </c>
      <c r="N355" s="75" t="b">
        <v>0</v>
      </c>
      <c r="O355" s="75" t="b">
        <v>0</v>
      </c>
      <c r="P355" s="76">
        <v>46023.522832025497</v>
      </c>
      <c r="Q355" s="73" t="s">
        <v>11990</v>
      </c>
      <c r="R355" s="76">
        <v>46172.468284224502</v>
      </c>
      <c r="S355" s="73" t="s">
        <v>11991</v>
      </c>
      <c r="T355" s="73" t="s">
        <v>5292</v>
      </c>
      <c r="U355" s="73" t="s">
        <v>10810</v>
      </c>
      <c r="V355" s="77" t="s">
        <v>44</v>
      </c>
    </row>
    <row r="356" spans="1:22" hidden="1" x14ac:dyDescent="0.25">
      <c r="A356" s="73" t="s">
        <v>9353</v>
      </c>
      <c r="B356" s="73" t="s">
        <v>1651</v>
      </c>
      <c r="C356" s="73" t="s">
        <v>1652</v>
      </c>
      <c r="D356" s="73" t="s">
        <v>11996</v>
      </c>
      <c r="E356" s="73"/>
      <c r="F356" s="73"/>
      <c r="G356" s="74"/>
      <c r="H356" s="73" t="s">
        <v>1011</v>
      </c>
      <c r="I356" s="73" t="s">
        <v>1012</v>
      </c>
      <c r="J356" s="73" t="s">
        <v>963</v>
      </c>
      <c r="K356" s="73" t="s">
        <v>1082</v>
      </c>
      <c r="L356" s="73"/>
      <c r="M356" s="73" t="s">
        <v>10810</v>
      </c>
      <c r="N356" s="75" t="b">
        <v>0</v>
      </c>
      <c r="O356" s="75" t="b">
        <v>0</v>
      </c>
      <c r="P356" s="76">
        <v>46023.522834259304</v>
      </c>
      <c r="Q356" s="73" t="s">
        <v>11990</v>
      </c>
      <c r="R356" s="76">
        <v>46172.468286342599</v>
      </c>
      <c r="S356" s="73" t="s">
        <v>11991</v>
      </c>
      <c r="T356" s="73" t="s">
        <v>5292</v>
      </c>
      <c r="U356" s="73" t="s">
        <v>10810</v>
      </c>
      <c r="V356" s="77" t="s">
        <v>44</v>
      </c>
    </row>
    <row r="357" spans="1:22" hidden="1" x14ac:dyDescent="0.25">
      <c r="A357" s="73" t="s">
        <v>9354</v>
      </c>
      <c r="B357" s="73" t="s">
        <v>1754</v>
      </c>
      <c r="C357" s="73" t="s">
        <v>1755</v>
      </c>
      <c r="D357" s="73" t="s">
        <v>11996</v>
      </c>
      <c r="E357" s="73"/>
      <c r="F357" s="73"/>
      <c r="G357" s="74"/>
      <c r="H357" s="73" t="s">
        <v>1011</v>
      </c>
      <c r="I357" s="73" t="s">
        <v>1012</v>
      </c>
      <c r="J357" s="73" t="s">
        <v>963</v>
      </c>
      <c r="K357" s="73" t="s">
        <v>1082</v>
      </c>
      <c r="L357" s="73"/>
      <c r="M357" s="73" t="s">
        <v>10810</v>
      </c>
      <c r="N357" s="75" t="b">
        <v>0</v>
      </c>
      <c r="O357" s="75" t="b">
        <v>0</v>
      </c>
      <c r="P357" s="76">
        <v>46023.522872569403</v>
      </c>
      <c r="Q357" s="73" t="s">
        <v>11990</v>
      </c>
      <c r="R357" s="76">
        <v>46172.468288506898</v>
      </c>
      <c r="S357" s="73" t="s">
        <v>11991</v>
      </c>
      <c r="T357" s="73" t="s">
        <v>5292</v>
      </c>
      <c r="U357" s="73" t="s">
        <v>10810</v>
      </c>
      <c r="V357" s="77" t="s">
        <v>44</v>
      </c>
    </row>
    <row r="358" spans="1:22" hidden="1" x14ac:dyDescent="0.25">
      <c r="A358" s="73" t="s">
        <v>9355</v>
      </c>
      <c r="B358" s="73" t="s">
        <v>1784</v>
      </c>
      <c r="C358" s="73" t="s">
        <v>1785</v>
      </c>
      <c r="D358" s="73" t="s">
        <v>11996</v>
      </c>
      <c r="E358" s="73"/>
      <c r="F358" s="73"/>
      <c r="G358" s="74"/>
      <c r="H358" s="73" t="s">
        <v>1011</v>
      </c>
      <c r="I358" s="73" t="s">
        <v>1012</v>
      </c>
      <c r="J358" s="73" t="s">
        <v>963</v>
      </c>
      <c r="K358" s="73" t="s">
        <v>1082</v>
      </c>
      <c r="L358" s="73"/>
      <c r="M358" s="73" t="s">
        <v>10810</v>
      </c>
      <c r="N358" s="75" t="b">
        <v>0</v>
      </c>
      <c r="O358" s="75" t="b">
        <v>0</v>
      </c>
      <c r="P358" s="76">
        <v>46023.5228798264</v>
      </c>
      <c r="Q358" s="73" t="s">
        <v>11990</v>
      </c>
      <c r="R358" s="76">
        <v>46172.468290705998</v>
      </c>
      <c r="S358" s="73" t="s">
        <v>11991</v>
      </c>
      <c r="T358" s="73" t="s">
        <v>5292</v>
      </c>
      <c r="U358" s="73" t="s">
        <v>10810</v>
      </c>
      <c r="V358" s="77" t="s">
        <v>44</v>
      </c>
    </row>
    <row r="359" spans="1:22" hidden="1" x14ac:dyDescent="0.25">
      <c r="A359" s="73" t="s">
        <v>9356</v>
      </c>
      <c r="B359" s="73" t="s">
        <v>1808</v>
      </c>
      <c r="C359" s="73" t="s">
        <v>1809</v>
      </c>
      <c r="D359" s="73" t="s">
        <v>11996</v>
      </c>
      <c r="E359" s="73"/>
      <c r="F359" s="73" t="s">
        <v>12189</v>
      </c>
      <c r="G359" s="74"/>
      <c r="H359" s="73" t="s">
        <v>1011</v>
      </c>
      <c r="I359" s="73" t="s">
        <v>1012</v>
      </c>
      <c r="J359" s="73" t="s">
        <v>963</v>
      </c>
      <c r="K359" s="73" t="s">
        <v>1082</v>
      </c>
      <c r="L359" s="73" t="s">
        <v>1809</v>
      </c>
      <c r="M359" s="73" t="s">
        <v>10810</v>
      </c>
      <c r="N359" s="75" t="b">
        <v>0</v>
      </c>
      <c r="O359" s="75" t="b">
        <v>0</v>
      </c>
      <c r="P359" s="76">
        <v>46023.522891435197</v>
      </c>
      <c r="Q359" s="73" t="s">
        <v>11990</v>
      </c>
      <c r="R359" s="76">
        <v>46172.468292974503</v>
      </c>
      <c r="S359" s="73" t="s">
        <v>11991</v>
      </c>
      <c r="T359" s="73" t="s">
        <v>5292</v>
      </c>
      <c r="U359" s="73" t="s">
        <v>10810</v>
      </c>
      <c r="V359" s="77" t="s">
        <v>44</v>
      </c>
    </row>
    <row r="360" spans="1:22" hidden="1" x14ac:dyDescent="0.25">
      <c r="A360" s="73" t="s">
        <v>9357</v>
      </c>
      <c r="B360" s="73" t="s">
        <v>1820</v>
      </c>
      <c r="C360" s="73" t="s">
        <v>1821</v>
      </c>
      <c r="D360" s="73" t="s">
        <v>11996</v>
      </c>
      <c r="E360" s="73"/>
      <c r="F360" s="73"/>
      <c r="G360" s="74"/>
      <c r="H360" s="73" t="s">
        <v>1011</v>
      </c>
      <c r="I360" s="73" t="s">
        <v>1012</v>
      </c>
      <c r="J360" s="73" t="s">
        <v>963</v>
      </c>
      <c r="K360" s="73" t="s">
        <v>1082</v>
      </c>
      <c r="L360" s="73" t="s">
        <v>1821</v>
      </c>
      <c r="M360" s="73" t="s">
        <v>10810</v>
      </c>
      <c r="N360" s="75" t="b">
        <v>0</v>
      </c>
      <c r="O360" s="75" t="b">
        <v>0</v>
      </c>
      <c r="P360" s="76">
        <v>46023.522897453702</v>
      </c>
      <c r="Q360" s="73" t="s">
        <v>11990</v>
      </c>
      <c r="R360" s="76">
        <v>46172.468295104198</v>
      </c>
      <c r="S360" s="73" t="s">
        <v>11991</v>
      </c>
      <c r="T360" s="73" t="s">
        <v>5292</v>
      </c>
      <c r="U360" s="73" t="s">
        <v>10810</v>
      </c>
      <c r="V360" s="77" t="s">
        <v>44</v>
      </c>
    </row>
    <row r="361" spans="1:22" hidden="1" x14ac:dyDescent="0.25">
      <c r="A361" s="73" t="s">
        <v>9358</v>
      </c>
      <c r="B361" s="73" t="s">
        <v>1865</v>
      </c>
      <c r="C361" s="73" t="s">
        <v>1866</v>
      </c>
      <c r="D361" s="73" t="s">
        <v>11996</v>
      </c>
      <c r="E361" s="73"/>
      <c r="F361" s="73"/>
      <c r="G361" s="74"/>
      <c r="H361" s="73" t="s">
        <v>1011</v>
      </c>
      <c r="I361" s="73" t="s">
        <v>1012</v>
      </c>
      <c r="J361" s="73" t="s">
        <v>963</v>
      </c>
      <c r="K361" s="73" t="s">
        <v>1082</v>
      </c>
      <c r="L361" s="73" t="s">
        <v>1866</v>
      </c>
      <c r="M361" s="73" t="s">
        <v>10810</v>
      </c>
      <c r="N361" s="75" t="b">
        <v>0</v>
      </c>
      <c r="O361" s="75" t="b">
        <v>0</v>
      </c>
      <c r="P361" s="76">
        <v>46023.522920949101</v>
      </c>
      <c r="Q361" s="73" t="s">
        <v>11990</v>
      </c>
      <c r="R361" s="76">
        <v>46172.468297256899</v>
      </c>
      <c r="S361" s="73" t="s">
        <v>11991</v>
      </c>
      <c r="T361" s="73" t="s">
        <v>5292</v>
      </c>
      <c r="U361" s="73" t="s">
        <v>10810</v>
      </c>
      <c r="V361" s="77" t="s">
        <v>44</v>
      </c>
    </row>
    <row r="362" spans="1:22" hidden="1" x14ac:dyDescent="0.25">
      <c r="A362" s="73" t="s">
        <v>9359</v>
      </c>
      <c r="B362" s="73" t="s">
        <v>1904</v>
      </c>
      <c r="C362" s="73" t="s">
        <v>1905</v>
      </c>
      <c r="D362" s="73" t="s">
        <v>11996</v>
      </c>
      <c r="E362" s="73"/>
      <c r="F362" s="73"/>
      <c r="G362" s="74"/>
      <c r="H362" s="73" t="s">
        <v>1011</v>
      </c>
      <c r="I362" s="73" t="s">
        <v>1012</v>
      </c>
      <c r="J362" s="73" t="s">
        <v>963</v>
      </c>
      <c r="K362" s="73" t="s">
        <v>1082</v>
      </c>
      <c r="L362" s="73"/>
      <c r="M362" s="73" t="s">
        <v>10810</v>
      </c>
      <c r="N362" s="75" t="b">
        <v>0</v>
      </c>
      <c r="O362" s="75" t="b">
        <v>0</v>
      </c>
      <c r="P362" s="76">
        <v>46023.522933680601</v>
      </c>
      <c r="Q362" s="73" t="s">
        <v>11990</v>
      </c>
      <c r="R362" s="76">
        <v>46172.4682994213</v>
      </c>
      <c r="S362" s="73" t="s">
        <v>11991</v>
      </c>
      <c r="T362" s="73" t="s">
        <v>5292</v>
      </c>
      <c r="U362" s="73" t="s">
        <v>10810</v>
      </c>
      <c r="V362" s="77" t="s">
        <v>44</v>
      </c>
    </row>
    <row r="363" spans="1:22" hidden="1" x14ac:dyDescent="0.25">
      <c r="A363" s="73" t="s">
        <v>9360</v>
      </c>
      <c r="B363" s="73" t="s">
        <v>1967</v>
      </c>
      <c r="C363" s="73" t="s">
        <v>1968</v>
      </c>
      <c r="D363" s="73" t="s">
        <v>11996</v>
      </c>
      <c r="E363" s="73"/>
      <c r="F363" s="73"/>
      <c r="G363" s="74"/>
      <c r="H363" s="73" t="s">
        <v>1011</v>
      </c>
      <c r="I363" s="73" t="s">
        <v>1012</v>
      </c>
      <c r="J363" s="73" t="s">
        <v>963</v>
      </c>
      <c r="K363" s="73" t="s">
        <v>1082</v>
      </c>
      <c r="L363" s="73"/>
      <c r="M363" s="73" t="s">
        <v>10810</v>
      </c>
      <c r="N363" s="75" t="b">
        <v>0</v>
      </c>
      <c r="O363" s="75" t="b">
        <v>0</v>
      </c>
      <c r="P363" s="76">
        <v>46023.5229624653</v>
      </c>
      <c r="Q363" s="73" t="s">
        <v>11990</v>
      </c>
      <c r="R363" s="76">
        <v>46172.468301585701</v>
      </c>
      <c r="S363" s="73" t="s">
        <v>11991</v>
      </c>
      <c r="T363" s="73" t="s">
        <v>5292</v>
      </c>
      <c r="U363" s="73" t="s">
        <v>10810</v>
      </c>
      <c r="V363" s="77" t="s">
        <v>44</v>
      </c>
    </row>
    <row r="364" spans="1:22" hidden="1" x14ac:dyDescent="0.25">
      <c r="A364" s="73" t="s">
        <v>9361</v>
      </c>
      <c r="B364" s="73" t="s">
        <v>1732</v>
      </c>
      <c r="C364" s="73" t="s">
        <v>1733</v>
      </c>
      <c r="D364" s="73" t="s">
        <v>11996</v>
      </c>
      <c r="E364" s="73"/>
      <c r="F364" s="73"/>
      <c r="G364" s="74"/>
      <c r="H364" s="73" t="s">
        <v>1011</v>
      </c>
      <c r="I364" s="73" t="s">
        <v>1012</v>
      </c>
      <c r="J364" s="73" t="s">
        <v>963</v>
      </c>
      <c r="K364" s="73" t="s">
        <v>1734</v>
      </c>
      <c r="L364" s="73"/>
      <c r="M364" s="73" t="s">
        <v>10810</v>
      </c>
      <c r="N364" s="75" t="b">
        <v>0</v>
      </c>
      <c r="O364" s="75" t="b">
        <v>0</v>
      </c>
      <c r="P364" s="76">
        <v>46023.522867013897</v>
      </c>
      <c r="Q364" s="73" t="s">
        <v>11990</v>
      </c>
      <c r="R364" s="76">
        <v>46172.468303668997</v>
      </c>
      <c r="S364" s="73" t="s">
        <v>11991</v>
      </c>
      <c r="T364" s="73" t="s">
        <v>5292</v>
      </c>
      <c r="U364" s="73" t="s">
        <v>10810</v>
      </c>
      <c r="V364" s="77" t="s">
        <v>44</v>
      </c>
    </row>
    <row r="365" spans="1:22" hidden="1" x14ac:dyDescent="0.25">
      <c r="A365" s="73" t="s">
        <v>9362</v>
      </c>
      <c r="B365" s="73" t="s">
        <v>1748</v>
      </c>
      <c r="C365" s="73" t="s">
        <v>1749</v>
      </c>
      <c r="D365" s="73" t="s">
        <v>11996</v>
      </c>
      <c r="E365" s="73"/>
      <c r="F365" s="73"/>
      <c r="G365" s="74"/>
      <c r="H365" s="73" t="s">
        <v>1011</v>
      </c>
      <c r="I365" s="73" t="s">
        <v>1012</v>
      </c>
      <c r="J365" s="73" t="s">
        <v>963</v>
      </c>
      <c r="K365" s="73" t="s">
        <v>1734</v>
      </c>
      <c r="L365" s="73"/>
      <c r="M365" s="73" t="s">
        <v>10810</v>
      </c>
      <c r="N365" s="75" t="b">
        <v>0</v>
      </c>
      <c r="O365" s="75" t="b">
        <v>0</v>
      </c>
      <c r="P365" s="76">
        <v>46023.522870949098</v>
      </c>
      <c r="Q365" s="73" t="s">
        <v>11990</v>
      </c>
      <c r="R365" s="76">
        <v>46172.4683058218</v>
      </c>
      <c r="S365" s="73" t="s">
        <v>11991</v>
      </c>
      <c r="T365" s="73" t="s">
        <v>5292</v>
      </c>
      <c r="U365" s="73" t="s">
        <v>10810</v>
      </c>
      <c r="V365" s="77" t="s">
        <v>44</v>
      </c>
    </row>
    <row r="366" spans="1:22" hidden="1" x14ac:dyDescent="0.25">
      <c r="A366" s="73" t="s">
        <v>9363</v>
      </c>
      <c r="B366" s="73" t="s">
        <v>1751</v>
      </c>
      <c r="C366" s="73" t="s">
        <v>1752</v>
      </c>
      <c r="D366" s="73" t="s">
        <v>11996</v>
      </c>
      <c r="E366" s="73"/>
      <c r="F366" s="73"/>
      <c r="G366" s="74"/>
      <c r="H366" s="73" t="s">
        <v>1011</v>
      </c>
      <c r="I366" s="73" t="s">
        <v>1012</v>
      </c>
      <c r="J366" s="73" t="s">
        <v>963</v>
      </c>
      <c r="K366" s="73" t="s">
        <v>1734</v>
      </c>
      <c r="L366" s="73"/>
      <c r="M366" s="73" t="s">
        <v>10810</v>
      </c>
      <c r="N366" s="75" t="b">
        <v>0</v>
      </c>
      <c r="O366" s="75" t="b">
        <v>0</v>
      </c>
      <c r="P366" s="76">
        <v>46023.522871875</v>
      </c>
      <c r="Q366" s="73" t="s">
        <v>11990</v>
      </c>
      <c r="R366" s="76">
        <v>46172.468307986099</v>
      </c>
      <c r="S366" s="73" t="s">
        <v>11991</v>
      </c>
      <c r="T366" s="73" t="s">
        <v>5292</v>
      </c>
      <c r="U366" s="73" t="s">
        <v>10810</v>
      </c>
      <c r="V366" s="77" t="s">
        <v>44</v>
      </c>
    </row>
    <row r="367" spans="1:22" hidden="1" x14ac:dyDescent="0.25">
      <c r="A367" s="73" t="s">
        <v>9364</v>
      </c>
      <c r="B367" s="73" t="s">
        <v>1757</v>
      </c>
      <c r="C367" s="73" t="s">
        <v>1758</v>
      </c>
      <c r="D367" s="73" t="s">
        <v>11996</v>
      </c>
      <c r="E367" s="73"/>
      <c r="F367" s="73"/>
      <c r="G367" s="74"/>
      <c r="H367" s="73" t="s">
        <v>1011</v>
      </c>
      <c r="I367" s="73" t="s">
        <v>1012</v>
      </c>
      <c r="J367" s="73" t="s">
        <v>963</v>
      </c>
      <c r="K367" s="73" t="s">
        <v>1734</v>
      </c>
      <c r="L367" s="73"/>
      <c r="M367" s="73" t="s">
        <v>10810</v>
      </c>
      <c r="N367" s="75" t="b">
        <v>0</v>
      </c>
      <c r="O367" s="75" t="b">
        <v>0</v>
      </c>
      <c r="P367" s="76">
        <v>46023.522873263901</v>
      </c>
      <c r="Q367" s="73" t="s">
        <v>11990</v>
      </c>
      <c r="R367" s="76">
        <v>46172.468310104203</v>
      </c>
      <c r="S367" s="73" t="s">
        <v>11991</v>
      </c>
      <c r="T367" s="73" t="s">
        <v>5292</v>
      </c>
      <c r="U367" s="73" t="s">
        <v>10810</v>
      </c>
      <c r="V367" s="77" t="s">
        <v>44</v>
      </c>
    </row>
    <row r="368" spans="1:22" hidden="1" x14ac:dyDescent="0.25">
      <c r="A368" s="73" t="s">
        <v>9365</v>
      </c>
      <c r="B368" s="73" t="s">
        <v>1763</v>
      </c>
      <c r="C368" s="73" t="s">
        <v>1764</v>
      </c>
      <c r="D368" s="73" t="s">
        <v>11996</v>
      </c>
      <c r="E368" s="73"/>
      <c r="F368" s="73"/>
      <c r="G368" s="74"/>
      <c r="H368" s="73" t="s">
        <v>1011</v>
      </c>
      <c r="I368" s="73" t="s">
        <v>1012</v>
      </c>
      <c r="J368" s="73" t="s">
        <v>963</v>
      </c>
      <c r="K368" s="73" t="s">
        <v>1734</v>
      </c>
      <c r="L368" s="73"/>
      <c r="M368" s="73" t="s">
        <v>10810</v>
      </c>
      <c r="N368" s="75" t="b">
        <v>0</v>
      </c>
      <c r="O368" s="75" t="b">
        <v>0</v>
      </c>
      <c r="P368" s="76">
        <v>46023.522874733797</v>
      </c>
      <c r="Q368" s="73" t="s">
        <v>11990</v>
      </c>
      <c r="R368" s="76">
        <v>46172.468312349498</v>
      </c>
      <c r="S368" s="73" t="s">
        <v>11991</v>
      </c>
      <c r="T368" s="73" t="s">
        <v>5292</v>
      </c>
      <c r="U368" s="73" t="s">
        <v>10810</v>
      </c>
      <c r="V368" s="77" t="s">
        <v>44</v>
      </c>
    </row>
    <row r="369" spans="1:22" hidden="1" x14ac:dyDescent="0.25">
      <c r="A369" s="73" t="s">
        <v>9366</v>
      </c>
      <c r="B369" s="73" t="s">
        <v>1850</v>
      </c>
      <c r="C369" s="73" t="s">
        <v>1851</v>
      </c>
      <c r="D369" s="73" t="s">
        <v>11996</v>
      </c>
      <c r="E369" s="73"/>
      <c r="F369" s="73"/>
      <c r="G369" s="74"/>
      <c r="H369" s="73" t="s">
        <v>1011</v>
      </c>
      <c r="I369" s="73" t="s">
        <v>1012</v>
      </c>
      <c r="J369" s="73" t="s">
        <v>963</v>
      </c>
      <c r="K369" s="73" t="s">
        <v>1734</v>
      </c>
      <c r="L369" s="73" t="s">
        <v>1851</v>
      </c>
      <c r="M369" s="73" t="s">
        <v>10810</v>
      </c>
      <c r="N369" s="75" t="b">
        <v>0</v>
      </c>
      <c r="O369" s="75" t="b">
        <v>0</v>
      </c>
      <c r="P369" s="76">
        <v>46023.522916932903</v>
      </c>
      <c r="Q369" s="73" t="s">
        <v>11990</v>
      </c>
      <c r="R369" s="76">
        <v>46172.468314618098</v>
      </c>
      <c r="S369" s="73" t="s">
        <v>11991</v>
      </c>
      <c r="T369" s="73" t="s">
        <v>5292</v>
      </c>
      <c r="U369" s="73" t="s">
        <v>10810</v>
      </c>
      <c r="V369" s="77" t="s">
        <v>44</v>
      </c>
    </row>
    <row r="370" spans="1:22" hidden="1" x14ac:dyDescent="0.25">
      <c r="A370" s="73" t="s">
        <v>9367</v>
      </c>
      <c r="B370" s="73" t="s">
        <v>1859</v>
      </c>
      <c r="C370" s="73" t="s">
        <v>1860</v>
      </c>
      <c r="D370" s="73" t="s">
        <v>11996</v>
      </c>
      <c r="E370" s="73"/>
      <c r="F370" s="73"/>
      <c r="G370" s="74"/>
      <c r="H370" s="73" t="s">
        <v>1011</v>
      </c>
      <c r="I370" s="73" t="s">
        <v>1012</v>
      </c>
      <c r="J370" s="73" t="s">
        <v>963</v>
      </c>
      <c r="K370" s="73" t="s">
        <v>1734</v>
      </c>
      <c r="L370" s="73" t="s">
        <v>1860</v>
      </c>
      <c r="M370" s="73" t="s">
        <v>10810</v>
      </c>
      <c r="N370" s="75" t="b">
        <v>0</v>
      </c>
      <c r="O370" s="75" t="b">
        <v>0</v>
      </c>
      <c r="P370" s="76">
        <v>46023.522919409697</v>
      </c>
      <c r="Q370" s="73" t="s">
        <v>11990</v>
      </c>
      <c r="R370" s="76">
        <v>46172.468316979197</v>
      </c>
      <c r="S370" s="73" t="s">
        <v>11991</v>
      </c>
      <c r="T370" s="73" t="s">
        <v>5292</v>
      </c>
      <c r="U370" s="73" t="s">
        <v>10810</v>
      </c>
      <c r="V370" s="77" t="s">
        <v>44</v>
      </c>
    </row>
    <row r="371" spans="1:22" hidden="1" x14ac:dyDescent="0.25">
      <c r="A371" s="73" t="s">
        <v>9368</v>
      </c>
      <c r="B371" s="73" t="s">
        <v>1880</v>
      </c>
      <c r="C371" s="73" t="s">
        <v>1881</v>
      </c>
      <c r="D371" s="73" t="s">
        <v>11996</v>
      </c>
      <c r="E371" s="73"/>
      <c r="F371" s="73"/>
      <c r="G371" s="74"/>
      <c r="H371" s="73" t="s">
        <v>1011</v>
      </c>
      <c r="I371" s="73" t="s">
        <v>1012</v>
      </c>
      <c r="J371" s="73" t="s">
        <v>963</v>
      </c>
      <c r="K371" s="73" t="s">
        <v>1734</v>
      </c>
      <c r="L371" s="73" t="s">
        <v>1881</v>
      </c>
      <c r="M371" s="73" t="s">
        <v>10810</v>
      </c>
      <c r="N371" s="75" t="b">
        <v>0</v>
      </c>
      <c r="O371" s="75" t="b">
        <v>0</v>
      </c>
      <c r="P371" s="76">
        <v>46023.522924768498</v>
      </c>
      <c r="Q371" s="73" t="s">
        <v>11990</v>
      </c>
      <c r="R371" s="76">
        <v>46172.468319131898</v>
      </c>
      <c r="S371" s="73" t="s">
        <v>11991</v>
      </c>
      <c r="T371" s="73" t="s">
        <v>5292</v>
      </c>
      <c r="U371" s="73" t="s">
        <v>10810</v>
      </c>
      <c r="V371" s="77" t="s">
        <v>44</v>
      </c>
    </row>
    <row r="372" spans="1:22" hidden="1" x14ac:dyDescent="0.25">
      <c r="A372" s="73" t="s">
        <v>9369</v>
      </c>
      <c r="B372" s="73" t="s">
        <v>1919</v>
      </c>
      <c r="C372" s="73" t="s">
        <v>1920</v>
      </c>
      <c r="D372" s="73" t="s">
        <v>11996</v>
      </c>
      <c r="E372" s="73"/>
      <c r="F372" s="73"/>
      <c r="G372" s="74"/>
      <c r="H372" s="73" t="s">
        <v>1011</v>
      </c>
      <c r="I372" s="73" t="s">
        <v>1012</v>
      </c>
      <c r="J372" s="73" t="s">
        <v>963</v>
      </c>
      <c r="K372" s="73" t="s">
        <v>1734</v>
      </c>
      <c r="L372" s="73" t="s">
        <v>1920</v>
      </c>
      <c r="M372" s="73" t="s">
        <v>10810</v>
      </c>
      <c r="N372" s="75" t="b">
        <v>0</v>
      </c>
      <c r="O372" s="75" t="b">
        <v>0</v>
      </c>
      <c r="P372" s="76">
        <v>46023.522938738402</v>
      </c>
      <c r="Q372" s="73" t="s">
        <v>11990</v>
      </c>
      <c r="R372" s="76">
        <v>46172.4683212616</v>
      </c>
      <c r="S372" s="73" t="s">
        <v>11991</v>
      </c>
      <c r="T372" s="73" t="s">
        <v>5292</v>
      </c>
      <c r="U372" s="73" t="s">
        <v>10810</v>
      </c>
      <c r="V372" s="77" t="s">
        <v>44</v>
      </c>
    </row>
    <row r="373" spans="1:22" hidden="1" x14ac:dyDescent="0.25">
      <c r="A373" s="73" t="s">
        <v>9370</v>
      </c>
      <c r="B373" s="73" t="s">
        <v>1922</v>
      </c>
      <c r="C373" s="73" t="s">
        <v>1923</v>
      </c>
      <c r="D373" s="73" t="s">
        <v>11996</v>
      </c>
      <c r="E373" s="73"/>
      <c r="F373" s="73"/>
      <c r="G373" s="74"/>
      <c r="H373" s="73" t="s">
        <v>1011</v>
      </c>
      <c r="I373" s="73" t="s">
        <v>1012</v>
      </c>
      <c r="J373" s="73" t="s">
        <v>963</v>
      </c>
      <c r="K373" s="73" t="s">
        <v>1734</v>
      </c>
      <c r="L373" s="73"/>
      <c r="M373" s="73" t="s">
        <v>10810</v>
      </c>
      <c r="N373" s="75" t="b">
        <v>0</v>
      </c>
      <c r="O373" s="75" t="b">
        <v>0</v>
      </c>
      <c r="P373" s="76">
        <v>46023.522939664399</v>
      </c>
      <c r="Q373" s="73" t="s">
        <v>11990</v>
      </c>
      <c r="R373" s="76">
        <v>46172.468323414403</v>
      </c>
      <c r="S373" s="73" t="s">
        <v>11991</v>
      </c>
      <c r="T373" s="73" t="s">
        <v>5292</v>
      </c>
      <c r="U373" s="73" t="s">
        <v>10810</v>
      </c>
      <c r="V373" s="77" t="s">
        <v>44</v>
      </c>
    </row>
    <row r="374" spans="1:22" hidden="1" x14ac:dyDescent="0.25">
      <c r="A374" s="73" t="s">
        <v>9371</v>
      </c>
      <c r="B374" s="73" t="s">
        <v>1934</v>
      </c>
      <c r="C374" s="73" t="s">
        <v>1935</v>
      </c>
      <c r="D374" s="73" t="s">
        <v>11996</v>
      </c>
      <c r="E374" s="73"/>
      <c r="F374" s="73"/>
      <c r="G374" s="74"/>
      <c r="H374" s="73" t="s">
        <v>1011</v>
      </c>
      <c r="I374" s="73" t="s">
        <v>1012</v>
      </c>
      <c r="J374" s="73" t="s">
        <v>963</v>
      </c>
      <c r="K374" s="73" t="s">
        <v>1734</v>
      </c>
      <c r="L374" s="73"/>
      <c r="M374" s="73" t="s">
        <v>10810</v>
      </c>
      <c r="N374" s="75" t="b">
        <v>0</v>
      </c>
      <c r="O374" s="75" t="b">
        <v>0</v>
      </c>
      <c r="P374" s="76">
        <v>46023.522947418998</v>
      </c>
      <c r="Q374" s="73" t="s">
        <v>11990</v>
      </c>
      <c r="R374" s="76">
        <v>46172.468325694397</v>
      </c>
      <c r="S374" s="73" t="s">
        <v>11991</v>
      </c>
      <c r="T374" s="73" t="s">
        <v>5292</v>
      </c>
      <c r="U374" s="73" t="s">
        <v>10810</v>
      </c>
      <c r="V374" s="77" t="s">
        <v>44</v>
      </c>
    </row>
    <row r="375" spans="1:22" hidden="1" x14ac:dyDescent="0.25">
      <c r="A375" s="73" t="s">
        <v>9372</v>
      </c>
      <c r="B375" s="73" t="s">
        <v>1435</v>
      </c>
      <c r="C375" s="73" t="s">
        <v>1436</v>
      </c>
      <c r="D375" s="73" t="s">
        <v>11996</v>
      </c>
      <c r="E375" s="73"/>
      <c r="F375" s="73"/>
      <c r="G375" s="74"/>
      <c r="H375" s="73" t="s">
        <v>1011</v>
      </c>
      <c r="I375" s="73" t="s">
        <v>1012</v>
      </c>
      <c r="J375" s="73" t="s">
        <v>963</v>
      </c>
      <c r="K375" s="73" t="s">
        <v>1080</v>
      </c>
      <c r="L375" s="73"/>
      <c r="M375" s="73" t="s">
        <v>10810</v>
      </c>
      <c r="N375" s="75" t="b">
        <v>0</v>
      </c>
      <c r="O375" s="75" t="b">
        <v>0</v>
      </c>
      <c r="P375" s="76">
        <v>46023.522738391199</v>
      </c>
      <c r="Q375" s="73" t="s">
        <v>11990</v>
      </c>
      <c r="R375" s="76">
        <v>46172.468327858798</v>
      </c>
      <c r="S375" s="73" t="s">
        <v>11991</v>
      </c>
      <c r="T375" s="73" t="s">
        <v>5292</v>
      </c>
      <c r="U375" s="73" t="s">
        <v>10810</v>
      </c>
      <c r="V375" s="77" t="s">
        <v>44</v>
      </c>
    </row>
    <row r="376" spans="1:22" hidden="1" x14ac:dyDescent="0.25">
      <c r="A376" s="73" t="s">
        <v>9373</v>
      </c>
      <c r="B376" s="73" t="s">
        <v>1456</v>
      </c>
      <c r="C376" s="73" t="s">
        <v>1457</v>
      </c>
      <c r="D376" s="73" t="s">
        <v>11996</v>
      </c>
      <c r="E376" s="73"/>
      <c r="F376" s="73"/>
      <c r="G376" s="74"/>
      <c r="H376" s="73" t="s">
        <v>1011</v>
      </c>
      <c r="I376" s="73" t="s">
        <v>1012</v>
      </c>
      <c r="J376" s="73" t="s">
        <v>963</v>
      </c>
      <c r="K376" s="73" t="s">
        <v>1080</v>
      </c>
      <c r="L376" s="73"/>
      <c r="M376" s="73" t="s">
        <v>10810</v>
      </c>
      <c r="N376" s="75" t="b">
        <v>0</v>
      </c>
      <c r="O376" s="75" t="b">
        <v>0</v>
      </c>
      <c r="P376" s="76">
        <v>46023.522746493101</v>
      </c>
      <c r="Q376" s="73" t="s">
        <v>11990</v>
      </c>
      <c r="R376" s="76">
        <v>46172.468330057898</v>
      </c>
      <c r="S376" s="73" t="s">
        <v>11991</v>
      </c>
      <c r="T376" s="73" t="s">
        <v>5292</v>
      </c>
      <c r="U376" s="73" t="s">
        <v>10810</v>
      </c>
      <c r="V376" s="77" t="s">
        <v>44</v>
      </c>
    </row>
    <row r="377" spans="1:22" hidden="1" x14ac:dyDescent="0.25">
      <c r="A377" s="73" t="s">
        <v>9374</v>
      </c>
      <c r="B377" s="73" t="s">
        <v>1477</v>
      </c>
      <c r="C377" s="73" t="s">
        <v>1478</v>
      </c>
      <c r="D377" s="73" t="s">
        <v>11996</v>
      </c>
      <c r="E377" s="73"/>
      <c r="F377" s="73"/>
      <c r="G377" s="74"/>
      <c r="H377" s="73" t="s">
        <v>1011</v>
      </c>
      <c r="I377" s="73" t="s">
        <v>1012</v>
      </c>
      <c r="J377" s="73" t="s">
        <v>963</v>
      </c>
      <c r="K377" s="73" t="s">
        <v>1080</v>
      </c>
      <c r="L377" s="73"/>
      <c r="M377" s="73" t="s">
        <v>10810</v>
      </c>
      <c r="N377" s="75" t="b">
        <v>0</v>
      </c>
      <c r="O377" s="75" t="b">
        <v>0</v>
      </c>
      <c r="P377" s="76">
        <v>46023.522759490697</v>
      </c>
      <c r="Q377" s="73" t="s">
        <v>11990</v>
      </c>
      <c r="R377" s="76">
        <v>46172.468332523102</v>
      </c>
      <c r="S377" s="73" t="s">
        <v>11991</v>
      </c>
      <c r="T377" s="73" t="s">
        <v>5292</v>
      </c>
      <c r="U377" s="73" t="s">
        <v>10810</v>
      </c>
      <c r="V377" s="77" t="s">
        <v>44</v>
      </c>
    </row>
    <row r="378" spans="1:22" hidden="1" x14ac:dyDescent="0.25">
      <c r="A378" s="73" t="s">
        <v>9375</v>
      </c>
      <c r="B378" s="73" t="s">
        <v>1480</v>
      </c>
      <c r="C378" s="73" t="s">
        <v>1481</v>
      </c>
      <c r="D378" s="73" t="s">
        <v>11996</v>
      </c>
      <c r="E378" s="73"/>
      <c r="F378" s="73"/>
      <c r="G378" s="74"/>
      <c r="H378" s="73" t="s">
        <v>1011</v>
      </c>
      <c r="I378" s="73" t="s">
        <v>1012</v>
      </c>
      <c r="J378" s="73" t="s">
        <v>963</v>
      </c>
      <c r="K378" s="73" t="s">
        <v>1080</v>
      </c>
      <c r="L378" s="73"/>
      <c r="M378" s="73" t="s">
        <v>10810</v>
      </c>
      <c r="N378" s="75" t="b">
        <v>0</v>
      </c>
      <c r="O378" s="75" t="b">
        <v>0</v>
      </c>
      <c r="P378" s="76">
        <v>46023.522760219901</v>
      </c>
      <c r="Q378" s="73" t="s">
        <v>11990</v>
      </c>
      <c r="R378" s="76">
        <v>46172.468334687503</v>
      </c>
      <c r="S378" s="73" t="s">
        <v>11991</v>
      </c>
      <c r="T378" s="73" t="s">
        <v>5292</v>
      </c>
      <c r="U378" s="73" t="s">
        <v>10810</v>
      </c>
      <c r="V378" s="77" t="s">
        <v>44</v>
      </c>
    </row>
    <row r="379" spans="1:22" hidden="1" x14ac:dyDescent="0.25">
      <c r="A379" s="73" t="s">
        <v>9376</v>
      </c>
      <c r="B379" s="73" t="s">
        <v>1567</v>
      </c>
      <c r="C379" s="73" t="s">
        <v>1568</v>
      </c>
      <c r="D379" s="73" t="s">
        <v>11996</v>
      </c>
      <c r="E379" s="73"/>
      <c r="F379" s="73"/>
      <c r="G379" s="74"/>
      <c r="H379" s="73" t="s">
        <v>1011</v>
      </c>
      <c r="I379" s="73" t="s">
        <v>1012</v>
      </c>
      <c r="J379" s="73" t="s">
        <v>963</v>
      </c>
      <c r="K379" s="73" t="s">
        <v>1080</v>
      </c>
      <c r="L379" s="73"/>
      <c r="M379" s="73" t="s">
        <v>10810</v>
      </c>
      <c r="N379" s="75" t="b">
        <v>0</v>
      </c>
      <c r="O379" s="75" t="b">
        <v>0</v>
      </c>
      <c r="P379" s="76">
        <v>46023.5227997685</v>
      </c>
      <c r="Q379" s="73" t="s">
        <v>11990</v>
      </c>
      <c r="R379" s="76">
        <v>46172.468336886603</v>
      </c>
      <c r="S379" s="73" t="s">
        <v>11991</v>
      </c>
      <c r="T379" s="73" t="s">
        <v>5292</v>
      </c>
      <c r="U379" s="73" t="s">
        <v>10810</v>
      </c>
      <c r="V379" s="77" t="s">
        <v>44</v>
      </c>
    </row>
    <row r="380" spans="1:22" hidden="1" x14ac:dyDescent="0.25">
      <c r="A380" s="73" t="s">
        <v>9377</v>
      </c>
      <c r="B380" s="73" t="s">
        <v>1579</v>
      </c>
      <c r="C380" s="73" t="s">
        <v>1580</v>
      </c>
      <c r="D380" s="73" t="s">
        <v>11996</v>
      </c>
      <c r="E380" s="73"/>
      <c r="F380" s="73"/>
      <c r="G380" s="74"/>
      <c r="H380" s="73" t="s">
        <v>1011</v>
      </c>
      <c r="I380" s="73" t="s">
        <v>1012</v>
      </c>
      <c r="J380" s="73" t="s">
        <v>963</v>
      </c>
      <c r="K380" s="73" t="s">
        <v>1080</v>
      </c>
      <c r="L380" s="73"/>
      <c r="M380" s="73" t="s">
        <v>10810</v>
      </c>
      <c r="N380" s="75" t="b">
        <v>0</v>
      </c>
      <c r="O380" s="75" t="b">
        <v>0</v>
      </c>
      <c r="P380" s="76">
        <v>46023.522809722199</v>
      </c>
      <c r="Q380" s="73" t="s">
        <v>11990</v>
      </c>
      <c r="R380" s="76">
        <v>46172.468338969898</v>
      </c>
      <c r="S380" s="73" t="s">
        <v>11991</v>
      </c>
      <c r="T380" s="73" t="s">
        <v>5292</v>
      </c>
      <c r="U380" s="73" t="s">
        <v>10810</v>
      </c>
      <c r="V380" s="77" t="s">
        <v>44</v>
      </c>
    </row>
    <row r="381" spans="1:22" hidden="1" x14ac:dyDescent="0.25">
      <c r="A381" s="73" t="s">
        <v>9378</v>
      </c>
      <c r="B381" s="73" t="s">
        <v>1594</v>
      </c>
      <c r="C381" s="73" t="s">
        <v>1595</v>
      </c>
      <c r="D381" s="73" t="s">
        <v>11996</v>
      </c>
      <c r="E381" s="73"/>
      <c r="F381" s="73"/>
      <c r="G381" s="74"/>
      <c r="H381" s="73" t="s">
        <v>1011</v>
      </c>
      <c r="I381" s="73" t="s">
        <v>1012</v>
      </c>
      <c r="J381" s="73" t="s">
        <v>963</v>
      </c>
      <c r="K381" s="73" t="s">
        <v>1080</v>
      </c>
      <c r="L381" s="73"/>
      <c r="M381" s="73" t="s">
        <v>10810</v>
      </c>
      <c r="N381" s="75" t="b">
        <v>0</v>
      </c>
      <c r="O381" s="75" t="b">
        <v>0</v>
      </c>
      <c r="P381" s="76">
        <v>46023.522814699099</v>
      </c>
      <c r="Q381" s="73" t="s">
        <v>11990</v>
      </c>
      <c r="R381" s="76">
        <v>46172.468341168998</v>
      </c>
      <c r="S381" s="73" t="s">
        <v>11991</v>
      </c>
      <c r="T381" s="73" t="s">
        <v>5292</v>
      </c>
      <c r="U381" s="73" t="s">
        <v>10810</v>
      </c>
      <c r="V381" s="77" t="s">
        <v>44</v>
      </c>
    </row>
    <row r="382" spans="1:22" hidden="1" x14ac:dyDescent="0.25">
      <c r="A382" s="73" t="s">
        <v>9379</v>
      </c>
      <c r="B382" s="73" t="s">
        <v>1612</v>
      </c>
      <c r="C382" s="73" t="s">
        <v>1613</v>
      </c>
      <c r="D382" s="73" t="s">
        <v>11996</v>
      </c>
      <c r="E382" s="73"/>
      <c r="F382" s="73"/>
      <c r="G382" s="74"/>
      <c r="H382" s="73" t="s">
        <v>1011</v>
      </c>
      <c r="I382" s="73" t="s">
        <v>1012</v>
      </c>
      <c r="J382" s="73" t="s">
        <v>963</v>
      </c>
      <c r="K382" s="73" t="s">
        <v>1080</v>
      </c>
      <c r="L382" s="73"/>
      <c r="M382" s="73" t="s">
        <v>10810</v>
      </c>
      <c r="N382" s="75" t="b">
        <v>0</v>
      </c>
      <c r="O382" s="75" t="b">
        <v>0</v>
      </c>
      <c r="P382" s="76">
        <v>46023.522821678198</v>
      </c>
      <c r="Q382" s="73" t="s">
        <v>11990</v>
      </c>
      <c r="R382" s="76">
        <v>46172.4683435185</v>
      </c>
      <c r="S382" s="73" t="s">
        <v>11991</v>
      </c>
      <c r="T382" s="73" t="s">
        <v>5292</v>
      </c>
      <c r="U382" s="73" t="s">
        <v>10810</v>
      </c>
      <c r="V382" s="77" t="s">
        <v>44</v>
      </c>
    </row>
    <row r="383" spans="1:22" hidden="1" x14ac:dyDescent="0.25">
      <c r="A383" s="73" t="s">
        <v>9380</v>
      </c>
      <c r="B383" s="73" t="s">
        <v>1618</v>
      </c>
      <c r="C383" s="73" t="s">
        <v>1619</v>
      </c>
      <c r="D383" s="73" t="s">
        <v>11996</v>
      </c>
      <c r="E383" s="73"/>
      <c r="F383" s="73"/>
      <c r="G383" s="74"/>
      <c r="H383" s="73" t="s">
        <v>1011</v>
      </c>
      <c r="I383" s="73" t="s">
        <v>1012</v>
      </c>
      <c r="J383" s="73" t="s">
        <v>963</v>
      </c>
      <c r="K383" s="73" t="s">
        <v>1080</v>
      </c>
      <c r="L383" s="73"/>
      <c r="M383" s="73" t="s">
        <v>10810</v>
      </c>
      <c r="N383" s="75" t="b">
        <v>0</v>
      </c>
      <c r="O383" s="75" t="b">
        <v>0</v>
      </c>
      <c r="P383" s="76">
        <v>46023.522825844899</v>
      </c>
      <c r="Q383" s="73" t="s">
        <v>11990</v>
      </c>
      <c r="R383" s="76">
        <v>46172.468345682901</v>
      </c>
      <c r="S383" s="73" t="s">
        <v>11991</v>
      </c>
      <c r="T383" s="73" t="s">
        <v>5292</v>
      </c>
      <c r="U383" s="73" t="s">
        <v>10810</v>
      </c>
      <c r="V383" s="77" t="s">
        <v>44</v>
      </c>
    </row>
    <row r="384" spans="1:22" hidden="1" x14ac:dyDescent="0.25">
      <c r="A384" s="73" t="s">
        <v>9381</v>
      </c>
      <c r="B384" s="73" t="s">
        <v>1660</v>
      </c>
      <c r="C384" s="73" t="s">
        <v>1661</v>
      </c>
      <c r="D384" s="73" t="s">
        <v>11996</v>
      </c>
      <c r="E384" s="73"/>
      <c r="F384" s="73"/>
      <c r="G384" s="74"/>
      <c r="H384" s="73" t="s">
        <v>1011</v>
      </c>
      <c r="I384" s="73" t="s">
        <v>1012</v>
      </c>
      <c r="J384" s="73" t="s">
        <v>963</v>
      </c>
      <c r="K384" s="73" t="s">
        <v>1080</v>
      </c>
      <c r="L384" s="73"/>
      <c r="M384" s="73" t="s">
        <v>10810</v>
      </c>
      <c r="N384" s="75" t="b">
        <v>0</v>
      </c>
      <c r="O384" s="75" t="b">
        <v>0</v>
      </c>
      <c r="P384" s="76">
        <v>46023.522842326398</v>
      </c>
      <c r="Q384" s="73" t="s">
        <v>11990</v>
      </c>
      <c r="R384" s="76">
        <v>46172.468347835602</v>
      </c>
      <c r="S384" s="73" t="s">
        <v>11991</v>
      </c>
      <c r="T384" s="73" t="s">
        <v>5292</v>
      </c>
      <c r="U384" s="73" t="s">
        <v>10810</v>
      </c>
      <c r="V384" s="77" t="s">
        <v>44</v>
      </c>
    </row>
    <row r="385" spans="1:22" hidden="1" x14ac:dyDescent="0.25">
      <c r="A385" s="73" t="s">
        <v>9382</v>
      </c>
      <c r="B385" s="73" t="s">
        <v>1663</v>
      </c>
      <c r="C385" s="73" t="s">
        <v>1664</v>
      </c>
      <c r="D385" s="73" t="s">
        <v>11996</v>
      </c>
      <c r="E385" s="73"/>
      <c r="F385" s="73"/>
      <c r="G385" s="74"/>
      <c r="H385" s="73" t="s">
        <v>1011</v>
      </c>
      <c r="I385" s="73" t="s">
        <v>1012</v>
      </c>
      <c r="J385" s="73" t="s">
        <v>963</v>
      </c>
      <c r="K385" s="73" t="s">
        <v>1080</v>
      </c>
      <c r="L385" s="73"/>
      <c r="M385" s="73" t="s">
        <v>10810</v>
      </c>
      <c r="N385" s="75" t="b">
        <v>0</v>
      </c>
      <c r="O385" s="75" t="b">
        <v>0</v>
      </c>
      <c r="P385" s="76">
        <v>46023.522843599501</v>
      </c>
      <c r="Q385" s="73" t="s">
        <v>11990</v>
      </c>
      <c r="R385" s="76">
        <v>46172.468350196803</v>
      </c>
      <c r="S385" s="73" t="s">
        <v>11991</v>
      </c>
      <c r="T385" s="73" t="s">
        <v>5292</v>
      </c>
      <c r="U385" s="73" t="s">
        <v>10810</v>
      </c>
      <c r="V385" s="77" t="s">
        <v>44</v>
      </c>
    </row>
    <row r="386" spans="1:22" hidden="1" x14ac:dyDescent="0.25">
      <c r="A386" s="73" t="s">
        <v>9383</v>
      </c>
      <c r="B386" s="73" t="s">
        <v>1666</v>
      </c>
      <c r="C386" s="73" t="s">
        <v>1667</v>
      </c>
      <c r="D386" s="73" t="s">
        <v>11996</v>
      </c>
      <c r="E386" s="73"/>
      <c r="F386" s="73"/>
      <c r="G386" s="74"/>
      <c r="H386" s="73" t="s">
        <v>1011</v>
      </c>
      <c r="I386" s="73" t="s">
        <v>1012</v>
      </c>
      <c r="J386" s="73" t="s">
        <v>963</v>
      </c>
      <c r="K386" s="73" t="s">
        <v>1080</v>
      </c>
      <c r="L386" s="73"/>
      <c r="M386" s="73" t="s">
        <v>10810</v>
      </c>
      <c r="N386" s="75" t="b">
        <v>0</v>
      </c>
      <c r="O386" s="75" t="b">
        <v>0</v>
      </c>
      <c r="P386" s="76">
        <v>46023.522844293999</v>
      </c>
      <c r="Q386" s="73" t="s">
        <v>11990</v>
      </c>
      <c r="R386" s="76">
        <v>46172.468352430602</v>
      </c>
      <c r="S386" s="73" t="s">
        <v>11991</v>
      </c>
      <c r="T386" s="73" t="s">
        <v>5292</v>
      </c>
      <c r="U386" s="73" t="s">
        <v>10810</v>
      </c>
      <c r="V386" s="77" t="s">
        <v>44</v>
      </c>
    </row>
    <row r="387" spans="1:22" hidden="1" x14ac:dyDescent="0.25">
      <c r="A387" s="73" t="s">
        <v>9384</v>
      </c>
      <c r="B387" s="73" t="s">
        <v>1696</v>
      </c>
      <c r="C387" s="73" t="s">
        <v>1697</v>
      </c>
      <c r="D387" s="73" t="s">
        <v>11996</v>
      </c>
      <c r="E387" s="73"/>
      <c r="F387" s="73"/>
      <c r="G387" s="74"/>
      <c r="H387" s="73" t="s">
        <v>1011</v>
      </c>
      <c r="I387" s="73" t="s">
        <v>1012</v>
      </c>
      <c r="J387" s="73" t="s">
        <v>963</v>
      </c>
      <c r="K387" s="73" t="s">
        <v>1080</v>
      </c>
      <c r="L387" s="73"/>
      <c r="M387" s="73" t="s">
        <v>10810</v>
      </c>
      <c r="N387" s="75" t="b">
        <v>0</v>
      </c>
      <c r="O387" s="75" t="b">
        <v>0</v>
      </c>
      <c r="P387" s="76">
        <v>46023.522852627299</v>
      </c>
      <c r="Q387" s="73" t="s">
        <v>11990</v>
      </c>
      <c r="R387" s="76">
        <v>46172.468354664401</v>
      </c>
      <c r="S387" s="73" t="s">
        <v>11991</v>
      </c>
      <c r="T387" s="73" t="s">
        <v>5292</v>
      </c>
      <c r="U387" s="73" t="s">
        <v>10810</v>
      </c>
      <c r="V387" s="77" t="s">
        <v>44</v>
      </c>
    </row>
    <row r="388" spans="1:22" hidden="1" x14ac:dyDescent="0.25">
      <c r="A388" s="73" t="s">
        <v>9385</v>
      </c>
      <c r="B388" s="73" t="s">
        <v>1708</v>
      </c>
      <c r="C388" s="73" t="s">
        <v>1709</v>
      </c>
      <c r="D388" s="73" t="s">
        <v>11996</v>
      </c>
      <c r="E388" s="73"/>
      <c r="F388" s="73"/>
      <c r="G388" s="74"/>
      <c r="H388" s="73" t="s">
        <v>1011</v>
      </c>
      <c r="I388" s="73" t="s">
        <v>1012</v>
      </c>
      <c r="J388" s="73" t="s">
        <v>963</v>
      </c>
      <c r="K388" s="73" t="s">
        <v>1080</v>
      </c>
      <c r="L388" s="73"/>
      <c r="M388" s="73" t="s">
        <v>10810</v>
      </c>
      <c r="N388" s="75" t="b">
        <v>0</v>
      </c>
      <c r="O388" s="75" t="b">
        <v>0</v>
      </c>
      <c r="P388" s="76">
        <v>46023.522859409699</v>
      </c>
      <c r="Q388" s="73" t="s">
        <v>11990</v>
      </c>
      <c r="R388" s="76">
        <v>46172.468356747697</v>
      </c>
      <c r="S388" s="73" t="s">
        <v>11991</v>
      </c>
      <c r="T388" s="73" t="s">
        <v>5292</v>
      </c>
      <c r="U388" s="73" t="s">
        <v>10810</v>
      </c>
      <c r="V388" s="77" t="s">
        <v>44</v>
      </c>
    </row>
    <row r="389" spans="1:22" hidden="1" x14ac:dyDescent="0.25">
      <c r="A389" s="73" t="s">
        <v>9386</v>
      </c>
      <c r="B389" s="73" t="s">
        <v>1711</v>
      </c>
      <c r="C389" s="73" t="s">
        <v>1712</v>
      </c>
      <c r="D389" s="73" t="s">
        <v>11996</v>
      </c>
      <c r="E389" s="73"/>
      <c r="F389" s="73"/>
      <c r="G389" s="74"/>
      <c r="H389" s="73" t="s">
        <v>1011</v>
      </c>
      <c r="I389" s="73" t="s">
        <v>1012</v>
      </c>
      <c r="J389" s="73" t="s">
        <v>963</v>
      </c>
      <c r="K389" s="73" t="s">
        <v>1080</v>
      </c>
      <c r="L389" s="73"/>
      <c r="M389" s="73" t="s">
        <v>10810</v>
      </c>
      <c r="N389" s="75" t="b">
        <v>0</v>
      </c>
      <c r="O389" s="75" t="b">
        <v>0</v>
      </c>
      <c r="P389" s="76">
        <v>46023.522860069403</v>
      </c>
      <c r="Q389" s="73" t="s">
        <v>11990</v>
      </c>
      <c r="R389" s="76">
        <v>46172.468358993101</v>
      </c>
      <c r="S389" s="73" t="s">
        <v>11991</v>
      </c>
      <c r="T389" s="73" t="s">
        <v>5292</v>
      </c>
      <c r="U389" s="73" t="s">
        <v>10810</v>
      </c>
      <c r="V389" s="77" t="s">
        <v>44</v>
      </c>
    </row>
    <row r="390" spans="1:22" hidden="1" x14ac:dyDescent="0.25">
      <c r="A390" s="73" t="s">
        <v>9387</v>
      </c>
      <c r="B390" s="73" t="s">
        <v>1736</v>
      </c>
      <c r="C390" s="73" t="s">
        <v>1737</v>
      </c>
      <c r="D390" s="73" t="s">
        <v>11996</v>
      </c>
      <c r="E390" s="73"/>
      <c r="F390" s="73"/>
      <c r="G390" s="74"/>
      <c r="H390" s="73" t="s">
        <v>1011</v>
      </c>
      <c r="I390" s="73" t="s">
        <v>1012</v>
      </c>
      <c r="J390" s="73" t="s">
        <v>963</v>
      </c>
      <c r="K390" s="73" t="s">
        <v>1080</v>
      </c>
      <c r="L390" s="73"/>
      <c r="M390" s="73" t="s">
        <v>10810</v>
      </c>
      <c r="N390" s="75" t="b">
        <v>0</v>
      </c>
      <c r="O390" s="75" t="b">
        <v>0</v>
      </c>
      <c r="P390" s="76">
        <v>46023.522867824096</v>
      </c>
      <c r="Q390" s="73" t="s">
        <v>11990</v>
      </c>
      <c r="R390" s="76">
        <v>46172.468361145802</v>
      </c>
      <c r="S390" s="73" t="s">
        <v>11991</v>
      </c>
      <c r="T390" s="73" t="s">
        <v>5292</v>
      </c>
      <c r="U390" s="73" t="s">
        <v>10810</v>
      </c>
      <c r="V390" s="77" t="s">
        <v>44</v>
      </c>
    </row>
    <row r="391" spans="1:22" hidden="1" x14ac:dyDescent="0.25">
      <c r="A391" s="73" t="s">
        <v>9388</v>
      </c>
      <c r="B391" s="73" t="s">
        <v>1745</v>
      </c>
      <c r="C391" s="73" t="s">
        <v>1746</v>
      </c>
      <c r="D391" s="73" t="s">
        <v>11996</v>
      </c>
      <c r="E391" s="73"/>
      <c r="F391" s="73"/>
      <c r="G391" s="74"/>
      <c r="H391" s="73" t="s">
        <v>1011</v>
      </c>
      <c r="I391" s="73" t="s">
        <v>1012</v>
      </c>
      <c r="J391" s="73" t="s">
        <v>963</v>
      </c>
      <c r="K391" s="73" t="s">
        <v>1080</v>
      </c>
      <c r="L391" s="73"/>
      <c r="M391" s="73" t="s">
        <v>10810</v>
      </c>
      <c r="N391" s="75" t="b">
        <v>0</v>
      </c>
      <c r="O391" s="75" t="b">
        <v>0</v>
      </c>
      <c r="P391" s="76">
        <v>46023.522870254601</v>
      </c>
      <c r="Q391" s="73" t="s">
        <v>11990</v>
      </c>
      <c r="R391" s="76">
        <v>46172.468363310203</v>
      </c>
      <c r="S391" s="73" t="s">
        <v>11991</v>
      </c>
      <c r="T391" s="73" t="s">
        <v>5292</v>
      </c>
      <c r="U391" s="73" t="s">
        <v>10810</v>
      </c>
      <c r="V391" s="77" t="s">
        <v>44</v>
      </c>
    </row>
    <row r="392" spans="1:22" hidden="1" x14ac:dyDescent="0.25">
      <c r="A392" s="73" t="s">
        <v>9389</v>
      </c>
      <c r="B392" s="73" t="s">
        <v>1769</v>
      </c>
      <c r="C392" s="73" t="s">
        <v>1770</v>
      </c>
      <c r="D392" s="73" t="s">
        <v>11996</v>
      </c>
      <c r="E392" s="73"/>
      <c r="F392" s="73"/>
      <c r="G392" s="74"/>
      <c r="H392" s="73" t="s">
        <v>1011</v>
      </c>
      <c r="I392" s="73" t="s">
        <v>1012</v>
      </c>
      <c r="J392" s="73" t="s">
        <v>963</v>
      </c>
      <c r="K392" s="73" t="s">
        <v>1080</v>
      </c>
      <c r="L392" s="73"/>
      <c r="M392" s="73" t="s">
        <v>10810</v>
      </c>
      <c r="N392" s="75" t="b">
        <v>0</v>
      </c>
      <c r="O392" s="75" t="b">
        <v>0</v>
      </c>
      <c r="P392" s="76">
        <v>46023.522876354204</v>
      </c>
      <c r="Q392" s="73" t="s">
        <v>11990</v>
      </c>
      <c r="R392" s="76">
        <v>46172.468365428198</v>
      </c>
      <c r="S392" s="73" t="s">
        <v>11991</v>
      </c>
      <c r="T392" s="73" t="s">
        <v>5292</v>
      </c>
      <c r="U392" s="73" t="s">
        <v>10810</v>
      </c>
      <c r="V392" s="77" t="s">
        <v>44</v>
      </c>
    </row>
    <row r="393" spans="1:22" hidden="1" x14ac:dyDescent="0.25">
      <c r="A393" s="73" t="s">
        <v>9390</v>
      </c>
      <c r="B393" s="73" t="s">
        <v>1772</v>
      </c>
      <c r="C393" s="73" t="s">
        <v>1773</v>
      </c>
      <c r="D393" s="73" t="s">
        <v>11996</v>
      </c>
      <c r="E393" s="73"/>
      <c r="F393" s="73"/>
      <c r="G393" s="74"/>
      <c r="H393" s="73" t="s">
        <v>1011</v>
      </c>
      <c r="I393" s="73" t="s">
        <v>1012</v>
      </c>
      <c r="J393" s="73" t="s">
        <v>963</v>
      </c>
      <c r="K393" s="73" t="s">
        <v>1080</v>
      </c>
      <c r="L393" s="73"/>
      <c r="M393" s="73" t="s">
        <v>10810</v>
      </c>
      <c r="N393" s="75" t="b">
        <v>0</v>
      </c>
      <c r="O393" s="75" t="b">
        <v>0</v>
      </c>
      <c r="P393" s="76">
        <v>46023.522877164403</v>
      </c>
      <c r="Q393" s="73" t="s">
        <v>11990</v>
      </c>
      <c r="R393" s="76">
        <v>46172.468367592599</v>
      </c>
      <c r="S393" s="73" t="s">
        <v>11991</v>
      </c>
      <c r="T393" s="73" t="s">
        <v>5292</v>
      </c>
      <c r="U393" s="73" t="s">
        <v>10810</v>
      </c>
      <c r="V393" s="77" t="s">
        <v>44</v>
      </c>
    </row>
    <row r="394" spans="1:22" hidden="1" x14ac:dyDescent="0.25">
      <c r="A394" s="73" t="s">
        <v>9391</v>
      </c>
      <c r="B394" s="73" t="s">
        <v>1799</v>
      </c>
      <c r="C394" s="73" t="s">
        <v>1800</v>
      </c>
      <c r="D394" s="73" t="s">
        <v>11996</v>
      </c>
      <c r="E394" s="73"/>
      <c r="F394" s="73"/>
      <c r="G394" s="74"/>
      <c r="H394" s="73" t="s">
        <v>1011</v>
      </c>
      <c r="I394" s="73" t="s">
        <v>1012</v>
      </c>
      <c r="J394" s="73" t="s">
        <v>963</v>
      </c>
      <c r="K394" s="73" t="s">
        <v>1080</v>
      </c>
      <c r="L394" s="73" t="s">
        <v>1800</v>
      </c>
      <c r="M394" s="73" t="s">
        <v>10810</v>
      </c>
      <c r="N394" s="75" t="b">
        <v>0</v>
      </c>
      <c r="O394" s="75" t="b">
        <v>0</v>
      </c>
      <c r="P394" s="76">
        <v>46023.522886076396</v>
      </c>
      <c r="Q394" s="73" t="s">
        <v>11990</v>
      </c>
      <c r="R394" s="76">
        <v>46172.468369791699</v>
      </c>
      <c r="S394" s="73" t="s">
        <v>11991</v>
      </c>
      <c r="T394" s="73" t="s">
        <v>5292</v>
      </c>
      <c r="U394" s="73" t="s">
        <v>10810</v>
      </c>
      <c r="V394" s="77" t="s">
        <v>44</v>
      </c>
    </row>
    <row r="395" spans="1:22" hidden="1" x14ac:dyDescent="0.25">
      <c r="A395" s="73" t="s">
        <v>9392</v>
      </c>
      <c r="B395" s="73" t="s">
        <v>1814</v>
      </c>
      <c r="C395" s="73" t="s">
        <v>1815</v>
      </c>
      <c r="D395" s="73" t="s">
        <v>11996</v>
      </c>
      <c r="E395" s="73"/>
      <c r="F395" s="73"/>
      <c r="G395" s="74"/>
      <c r="H395" s="73" t="s">
        <v>1011</v>
      </c>
      <c r="I395" s="73" t="s">
        <v>1012</v>
      </c>
      <c r="J395" s="73" t="s">
        <v>963</v>
      </c>
      <c r="K395" s="73" t="s">
        <v>1080</v>
      </c>
      <c r="L395" s="73" t="s">
        <v>1815</v>
      </c>
      <c r="M395" s="73" t="s">
        <v>10810</v>
      </c>
      <c r="N395" s="75" t="b">
        <v>0</v>
      </c>
      <c r="O395" s="75" t="b">
        <v>0</v>
      </c>
      <c r="P395" s="76">
        <v>46023.522895567097</v>
      </c>
      <c r="Q395" s="73" t="s">
        <v>11990</v>
      </c>
      <c r="R395" s="76">
        <v>46172.468371909701</v>
      </c>
      <c r="S395" s="73" t="s">
        <v>11991</v>
      </c>
      <c r="T395" s="73" t="s">
        <v>5292</v>
      </c>
      <c r="U395" s="73" t="s">
        <v>10810</v>
      </c>
      <c r="V395" s="77" t="s">
        <v>44</v>
      </c>
    </row>
    <row r="396" spans="1:22" hidden="1" x14ac:dyDescent="0.25">
      <c r="A396" s="73" t="s">
        <v>9393</v>
      </c>
      <c r="B396" s="73" t="s">
        <v>1856</v>
      </c>
      <c r="C396" s="73" t="s">
        <v>1857</v>
      </c>
      <c r="D396" s="73" t="s">
        <v>11996</v>
      </c>
      <c r="E396" s="73"/>
      <c r="F396" s="73"/>
      <c r="G396" s="74"/>
      <c r="H396" s="73" t="s">
        <v>1011</v>
      </c>
      <c r="I396" s="73" t="s">
        <v>1012</v>
      </c>
      <c r="J396" s="73" t="s">
        <v>963</v>
      </c>
      <c r="K396" s="73" t="s">
        <v>1080</v>
      </c>
      <c r="L396" s="73" t="s">
        <v>1857</v>
      </c>
      <c r="M396" s="73" t="s">
        <v>10810</v>
      </c>
      <c r="N396" s="75" t="b">
        <v>0</v>
      </c>
      <c r="O396" s="75" t="b">
        <v>0</v>
      </c>
      <c r="P396" s="76">
        <v>46023.522918553201</v>
      </c>
      <c r="Q396" s="73" t="s">
        <v>11990</v>
      </c>
      <c r="R396" s="76">
        <v>46172.468374074102</v>
      </c>
      <c r="S396" s="73" t="s">
        <v>11991</v>
      </c>
      <c r="T396" s="73" t="s">
        <v>5292</v>
      </c>
      <c r="U396" s="73" t="s">
        <v>10810</v>
      </c>
      <c r="V396" s="77" t="s">
        <v>44</v>
      </c>
    </row>
    <row r="397" spans="1:22" hidden="1" x14ac:dyDescent="0.25">
      <c r="A397" s="73" t="s">
        <v>9394</v>
      </c>
      <c r="B397" s="73" t="s">
        <v>1907</v>
      </c>
      <c r="C397" s="73" t="s">
        <v>1908</v>
      </c>
      <c r="D397" s="73" t="s">
        <v>11996</v>
      </c>
      <c r="E397" s="73"/>
      <c r="F397" s="73"/>
      <c r="G397" s="74"/>
      <c r="H397" s="73" t="s">
        <v>1011</v>
      </c>
      <c r="I397" s="73" t="s">
        <v>1012</v>
      </c>
      <c r="J397" s="73" t="s">
        <v>963</v>
      </c>
      <c r="K397" s="73" t="s">
        <v>1080</v>
      </c>
      <c r="L397" s="73"/>
      <c r="M397" s="73" t="s">
        <v>10810</v>
      </c>
      <c r="N397" s="75" t="b">
        <v>0</v>
      </c>
      <c r="O397" s="75" t="b">
        <v>0</v>
      </c>
      <c r="P397" s="76">
        <v>46023.522934687498</v>
      </c>
      <c r="Q397" s="73" t="s">
        <v>11990</v>
      </c>
      <c r="R397" s="76">
        <v>46172.468376192097</v>
      </c>
      <c r="S397" s="73" t="s">
        <v>11991</v>
      </c>
      <c r="T397" s="73" t="s">
        <v>5292</v>
      </c>
      <c r="U397" s="73" t="s">
        <v>10810</v>
      </c>
      <c r="V397" s="77" t="s">
        <v>44</v>
      </c>
    </row>
    <row r="398" spans="1:22" hidden="1" x14ac:dyDescent="0.25">
      <c r="A398" s="73" t="s">
        <v>9395</v>
      </c>
      <c r="B398" s="73" t="s">
        <v>1973</v>
      </c>
      <c r="C398" s="73" t="s">
        <v>1974</v>
      </c>
      <c r="D398" s="73" t="s">
        <v>11996</v>
      </c>
      <c r="E398" s="73"/>
      <c r="F398" s="73"/>
      <c r="G398" s="74"/>
      <c r="H398" s="73" t="s">
        <v>1011</v>
      </c>
      <c r="I398" s="73" t="s">
        <v>1012</v>
      </c>
      <c r="J398" s="73" t="s">
        <v>963</v>
      </c>
      <c r="K398" s="73" t="s">
        <v>1080</v>
      </c>
      <c r="L398" s="73"/>
      <c r="M398" s="73" t="s">
        <v>10810</v>
      </c>
      <c r="N398" s="75" t="b">
        <v>0</v>
      </c>
      <c r="O398" s="75" t="b">
        <v>0</v>
      </c>
      <c r="P398" s="76">
        <v>46023.522963923599</v>
      </c>
      <c r="Q398" s="73" t="s">
        <v>11990</v>
      </c>
      <c r="R398" s="76">
        <v>46172.468378669</v>
      </c>
      <c r="S398" s="73" t="s">
        <v>11991</v>
      </c>
      <c r="T398" s="73" t="s">
        <v>5292</v>
      </c>
      <c r="U398" s="73" t="s">
        <v>10810</v>
      </c>
      <c r="V398" s="77" t="s">
        <v>44</v>
      </c>
    </row>
    <row r="399" spans="1:22" hidden="1" x14ac:dyDescent="0.25">
      <c r="A399" s="73" t="s">
        <v>9396</v>
      </c>
      <c r="B399" s="73" t="s">
        <v>1444</v>
      </c>
      <c r="C399" s="73" t="s">
        <v>1445</v>
      </c>
      <c r="D399" s="73" t="s">
        <v>11996</v>
      </c>
      <c r="E399" s="73"/>
      <c r="F399" s="73"/>
      <c r="G399" s="74"/>
      <c r="H399" s="73" t="s">
        <v>1099</v>
      </c>
      <c r="I399" s="73" t="s">
        <v>1100</v>
      </c>
      <c r="J399" s="73" t="s">
        <v>963</v>
      </c>
      <c r="K399" s="73" t="s">
        <v>1101</v>
      </c>
      <c r="L399" s="73"/>
      <c r="M399" s="73" t="s">
        <v>10810</v>
      </c>
      <c r="N399" s="75" t="b">
        <v>0</v>
      </c>
      <c r="O399" s="75" t="b">
        <v>0</v>
      </c>
      <c r="P399" s="76">
        <v>46023.5227409375</v>
      </c>
      <c r="Q399" s="73" t="s">
        <v>11990</v>
      </c>
      <c r="R399" s="76">
        <v>46172.468380937498</v>
      </c>
      <c r="S399" s="73" t="s">
        <v>11991</v>
      </c>
      <c r="T399" s="73" t="s">
        <v>5292</v>
      </c>
      <c r="U399" s="73" t="s">
        <v>10810</v>
      </c>
      <c r="V399" s="77" t="s">
        <v>44</v>
      </c>
    </row>
    <row r="400" spans="1:22" hidden="1" x14ac:dyDescent="0.25">
      <c r="A400" s="73" t="s">
        <v>9397</v>
      </c>
      <c r="B400" s="73" t="s">
        <v>1447</v>
      </c>
      <c r="C400" s="73" t="s">
        <v>1448</v>
      </c>
      <c r="D400" s="73" t="s">
        <v>11996</v>
      </c>
      <c r="E400" s="73"/>
      <c r="F400" s="73"/>
      <c r="G400" s="74"/>
      <c r="H400" s="73" t="s">
        <v>1099</v>
      </c>
      <c r="I400" s="73" t="s">
        <v>1100</v>
      </c>
      <c r="J400" s="73" t="s">
        <v>963</v>
      </c>
      <c r="K400" s="73" t="s">
        <v>1101</v>
      </c>
      <c r="L400" s="73"/>
      <c r="M400" s="73" t="s">
        <v>10810</v>
      </c>
      <c r="N400" s="75" t="b">
        <v>0</v>
      </c>
      <c r="O400" s="75" t="b">
        <v>0</v>
      </c>
      <c r="P400" s="76">
        <v>46023.522741701403</v>
      </c>
      <c r="Q400" s="73" t="s">
        <v>11990</v>
      </c>
      <c r="R400" s="76">
        <v>46172.468383217602</v>
      </c>
      <c r="S400" s="73" t="s">
        <v>11991</v>
      </c>
      <c r="T400" s="73" t="s">
        <v>5292</v>
      </c>
      <c r="U400" s="73" t="s">
        <v>10810</v>
      </c>
      <c r="V400" s="77" t="s">
        <v>44</v>
      </c>
    </row>
    <row r="401" spans="1:22" hidden="1" x14ac:dyDescent="0.25">
      <c r="A401" s="73" t="s">
        <v>9398</v>
      </c>
      <c r="B401" s="73" t="s">
        <v>1450</v>
      </c>
      <c r="C401" s="73" t="s">
        <v>1451</v>
      </c>
      <c r="D401" s="73" t="s">
        <v>11996</v>
      </c>
      <c r="E401" s="73"/>
      <c r="F401" s="73"/>
      <c r="G401" s="74"/>
      <c r="H401" s="73" t="s">
        <v>1099</v>
      </c>
      <c r="I401" s="73" t="s">
        <v>1100</v>
      </c>
      <c r="J401" s="73" t="s">
        <v>963</v>
      </c>
      <c r="K401" s="73" t="s">
        <v>1101</v>
      </c>
      <c r="L401" s="73"/>
      <c r="M401" s="73" t="s">
        <v>10810</v>
      </c>
      <c r="N401" s="75" t="b">
        <v>0</v>
      </c>
      <c r="O401" s="75" t="b">
        <v>0</v>
      </c>
      <c r="P401" s="76">
        <v>46023.522744988397</v>
      </c>
      <c r="Q401" s="73" t="s">
        <v>11990</v>
      </c>
      <c r="R401" s="76">
        <v>46172.468385451401</v>
      </c>
      <c r="S401" s="73" t="s">
        <v>11991</v>
      </c>
      <c r="T401" s="73" t="s">
        <v>5292</v>
      </c>
      <c r="U401" s="73" t="s">
        <v>10810</v>
      </c>
      <c r="V401" s="77" t="s">
        <v>44</v>
      </c>
    </row>
    <row r="402" spans="1:22" hidden="1" x14ac:dyDescent="0.25">
      <c r="A402" s="73" t="s">
        <v>9399</v>
      </c>
      <c r="B402" s="73" t="s">
        <v>1453</v>
      </c>
      <c r="C402" s="73" t="s">
        <v>1454</v>
      </c>
      <c r="D402" s="73" t="s">
        <v>11996</v>
      </c>
      <c r="E402" s="73"/>
      <c r="F402" s="73"/>
      <c r="G402" s="74"/>
      <c r="H402" s="73" t="s">
        <v>1099</v>
      </c>
      <c r="I402" s="73" t="s">
        <v>1100</v>
      </c>
      <c r="J402" s="73" t="s">
        <v>963</v>
      </c>
      <c r="K402" s="73" t="s">
        <v>1101</v>
      </c>
      <c r="L402" s="73"/>
      <c r="M402" s="73" t="s">
        <v>10810</v>
      </c>
      <c r="N402" s="75" t="b">
        <v>0</v>
      </c>
      <c r="O402" s="75" t="b">
        <v>0</v>
      </c>
      <c r="P402" s="76">
        <v>46023.5227457523</v>
      </c>
      <c r="Q402" s="73" t="s">
        <v>11990</v>
      </c>
      <c r="R402" s="76">
        <v>46172.468387499997</v>
      </c>
      <c r="S402" s="73" t="s">
        <v>11991</v>
      </c>
      <c r="T402" s="73" t="s">
        <v>5292</v>
      </c>
      <c r="U402" s="73" t="s">
        <v>10810</v>
      </c>
      <c r="V402" s="77" t="s">
        <v>44</v>
      </c>
    </row>
    <row r="403" spans="1:22" hidden="1" x14ac:dyDescent="0.25">
      <c r="A403" s="73" t="s">
        <v>9400</v>
      </c>
      <c r="B403" s="73" t="s">
        <v>1462</v>
      </c>
      <c r="C403" s="73" t="s">
        <v>1463</v>
      </c>
      <c r="D403" s="73" t="s">
        <v>11996</v>
      </c>
      <c r="E403" s="73"/>
      <c r="F403" s="73"/>
      <c r="G403" s="74"/>
      <c r="H403" s="73" t="s">
        <v>1099</v>
      </c>
      <c r="I403" s="73" t="s">
        <v>1100</v>
      </c>
      <c r="J403" s="73" t="s">
        <v>963</v>
      </c>
      <c r="K403" s="73" t="s">
        <v>1101</v>
      </c>
      <c r="L403" s="73"/>
      <c r="M403" s="73" t="s">
        <v>10810</v>
      </c>
      <c r="N403" s="75" t="b">
        <v>0</v>
      </c>
      <c r="O403" s="75" t="b">
        <v>0</v>
      </c>
      <c r="P403" s="76">
        <v>46023.522753009303</v>
      </c>
      <c r="Q403" s="73" t="s">
        <v>11990</v>
      </c>
      <c r="R403" s="76">
        <v>46172.468389699097</v>
      </c>
      <c r="S403" s="73" t="s">
        <v>11991</v>
      </c>
      <c r="T403" s="73" t="s">
        <v>5292</v>
      </c>
      <c r="U403" s="73" t="s">
        <v>10810</v>
      </c>
      <c r="V403" s="77" t="s">
        <v>44</v>
      </c>
    </row>
    <row r="404" spans="1:22" hidden="1" x14ac:dyDescent="0.25">
      <c r="A404" s="73" t="s">
        <v>9401</v>
      </c>
      <c r="B404" s="73" t="s">
        <v>1606</v>
      </c>
      <c r="C404" s="73" t="s">
        <v>1607</v>
      </c>
      <c r="D404" s="73" t="s">
        <v>11996</v>
      </c>
      <c r="E404" s="73"/>
      <c r="F404" s="73"/>
      <c r="G404" s="74"/>
      <c r="H404" s="73" t="s">
        <v>1099</v>
      </c>
      <c r="I404" s="73" t="s">
        <v>1100</v>
      </c>
      <c r="J404" s="73" t="s">
        <v>963</v>
      </c>
      <c r="K404" s="73" t="s">
        <v>1101</v>
      </c>
      <c r="L404" s="73"/>
      <c r="M404" s="73" t="s">
        <v>10810</v>
      </c>
      <c r="N404" s="75" t="b">
        <v>0</v>
      </c>
      <c r="O404" s="75" t="b">
        <v>0</v>
      </c>
      <c r="P404" s="76">
        <v>46023.522820254599</v>
      </c>
      <c r="Q404" s="73" t="s">
        <v>11990</v>
      </c>
      <c r="R404" s="76">
        <v>46172.468391898103</v>
      </c>
      <c r="S404" s="73" t="s">
        <v>11991</v>
      </c>
      <c r="T404" s="73" t="s">
        <v>5292</v>
      </c>
      <c r="U404" s="73" t="s">
        <v>10810</v>
      </c>
      <c r="V404" s="77" t="s">
        <v>44</v>
      </c>
    </row>
    <row r="405" spans="1:22" hidden="1" x14ac:dyDescent="0.25">
      <c r="A405" s="73" t="s">
        <v>9402</v>
      </c>
      <c r="B405" s="73" t="s">
        <v>1624</v>
      </c>
      <c r="C405" s="73" t="s">
        <v>1625</v>
      </c>
      <c r="D405" s="73" t="s">
        <v>11996</v>
      </c>
      <c r="E405" s="73"/>
      <c r="F405" s="73"/>
      <c r="G405" s="74"/>
      <c r="H405" s="73" t="s">
        <v>1099</v>
      </c>
      <c r="I405" s="73" t="s">
        <v>1100</v>
      </c>
      <c r="J405" s="73" t="s">
        <v>963</v>
      </c>
      <c r="K405" s="73" t="s">
        <v>1101</v>
      </c>
      <c r="L405" s="73"/>
      <c r="M405" s="73" t="s">
        <v>10810</v>
      </c>
      <c r="N405" s="75" t="b">
        <v>0</v>
      </c>
      <c r="O405" s="75" t="b">
        <v>0</v>
      </c>
      <c r="P405" s="76">
        <v>46023.522827511602</v>
      </c>
      <c r="Q405" s="73" t="s">
        <v>11990</v>
      </c>
      <c r="R405" s="76">
        <v>46172.468394213</v>
      </c>
      <c r="S405" s="73" t="s">
        <v>11991</v>
      </c>
      <c r="T405" s="73" t="s">
        <v>5292</v>
      </c>
      <c r="U405" s="73" t="s">
        <v>10810</v>
      </c>
      <c r="V405" s="77" t="s">
        <v>44</v>
      </c>
    </row>
    <row r="406" spans="1:22" hidden="1" x14ac:dyDescent="0.25">
      <c r="A406" s="73" t="s">
        <v>9403</v>
      </c>
      <c r="B406" s="73" t="s">
        <v>1657</v>
      </c>
      <c r="C406" s="73" t="s">
        <v>1658</v>
      </c>
      <c r="D406" s="73" t="s">
        <v>11996</v>
      </c>
      <c r="E406" s="73"/>
      <c r="F406" s="73"/>
      <c r="G406" s="74"/>
      <c r="H406" s="73" t="s">
        <v>1099</v>
      </c>
      <c r="I406" s="73" t="s">
        <v>1100</v>
      </c>
      <c r="J406" s="73" t="s">
        <v>963</v>
      </c>
      <c r="K406" s="73" t="s">
        <v>1101</v>
      </c>
      <c r="L406" s="73"/>
      <c r="M406" s="73" t="s">
        <v>10810</v>
      </c>
      <c r="N406" s="75" t="b">
        <v>0</v>
      </c>
      <c r="O406" s="75" t="b">
        <v>0</v>
      </c>
      <c r="P406" s="76">
        <v>46023.5228383102</v>
      </c>
      <c r="Q406" s="73" t="s">
        <v>11990</v>
      </c>
      <c r="R406" s="76">
        <v>46172.468396493103</v>
      </c>
      <c r="S406" s="73" t="s">
        <v>11991</v>
      </c>
      <c r="T406" s="73" t="s">
        <v>5292</v>
      </c>
      <c r="U406" s="73" t="s">
        <v>10810</v>
      </c>
      <c r="V406" s="77" t="s">
        <v>44</v>
      </c>
    </row>
    <row r="407" spans="1:22" hidden="1" x14ac:dyDescent="0.25">
      <c r="A407" s="73" t="s">
        <v>9404</v>
      </c>
      <c r="B407" s="73" t="s">
        <v>1669</v>
      </c>
      <c r="C407" s="73" t="s">
        <v>1670</v>
      </c>
      <c r="D407" s="73" t="s">
        <v>11996</v>
      </c>
      <c r="E407" s="73"/>
      <c r="F407" s="73"/>
      <c r="G407" s="74"/>
      <c r="H407" s="73" t="s">
        <v>1099</v>
      </c>
      <c r="I407" s="73" t="s">
        <v>1100</v>
      </c>
      <c r="J407" s="73" t="s">
        <v>963</v>
      </c>
      <c r="K407" s="73" t="s">
        <v>1101</v>
      </c>
      <c r="L407" s="73"/>
      <c r="M407" s="73" t="s">
        <v>10810</v>
      </c>
      <c r="N407" s="75" t="b">
        <v>0</v>
      </c>
      <c r="O407" s="75" t="b">
        <v>0</v>
      </c>
      <c r="P407" s="76">
        <v>46023.522845173597</v>
      </c>
      <c r="Q407" s="73" t="s">
        <v>11990</v>
      </c>
      <c r="R407" s="76">
        <v>46172.468398726902</v>
      </c>
      <c r="S407" s="73" t="s">
        <v>11991</v>
      </c>
      <c r="T407" s="73" t="s">
        <v>5292</v>
      </c>
      <c r="U407" s="73" t="s">
        <v>10810</v>
      </c>
      <c r="V407" s="77" t="s">
        <v>44</v>
      </c>
    </row>
    <row r="408" spans="1:22" hidden="1" x14ac:dyDescent="0.25">
      <c r="A408" s="73" t="s">
        <v>9405</v>
      </c>
      <c r="B408" s="73" t="s">
        <v>1687</v>
      </c>
      <c r="C408" s="73" t="s">
        <v>1688</v>
      </c>
      <c r="D408" s="73" t="s">
        <v>11996</v>
      </c>
      <c r="E408" s="73"/>
      <c r="F408" s="73"/>
      <c r="G408" s="74"/>
      <c r="H408" s="73" t="s">
        <v>1099</v>
      </c>
      <c r="I408" s="73" t="s">
        <v>1100</v>
      </c>
      <c r="J408" s="73" t="s">
        <v>963</v>
      </c>
      <c r="K408" s="73" t="s">
        <v>1101</v>
      </c>
      <c r="L408" s="73"/>
      <c r="M408" s="73" t="s">
        <v>10810</v>
      </c>
      <c r="N408" s="75" t="b">
        <v>0</v>
      </c>
      <c r="O408" s="75" t="b">
        <v>0</v>
      </c>
      <c r="P408" s="76">
        <v>46023.522849733803</v>
      </c>
      <c r="Q408" s="73" t="s">
        <v>11990</v>
      </c>
      <c r="R408" s="76">
        <v>46172.468400960701</v>
      </c>
      <c r="S408" s="73" t="s">
        <v>11991</v>
      </c>
      <c r="T408" s="73" t="s">
        <v>5292</v>
      </c>
      <c r="U408" s="73" t="s">
        <v>10810</v>
      </c>
      <c r="V408" s="77" t="s">
        <v>44</v>
      </c>
    </row>
    <row r="409" spans="1:22" hidden="1" x14ac:dyDescent="0.25">
      <c r="A409" s="73" t="s">
        <v>9406</v>
      </c>
      <c r="B409" s="73" t="s">
        <v>1693</v>
      </c>
      <c r="C409" s="73" t="s">
        <v>1694</v>
      </c>
      <c r="D409" s="73" t="s">
        <v>11996</v>
      </c>
      <c r="E409" s="73"/>
      <c r="F409" s="73"/>
      <c r="G409" s="74"/>
      <c r="H409" s="73" t="s">
        <v>1099</v>
      </c>
      <c r="I409" s="73" t="s">
        <v>1100</v>
      </c>
      <c r="J409" s="73" t="s">
        <v>963</v>
      </c>
      <c r="K409" s="73" t="s">
        <v>1101</v>
      </c>
      <c r="L409" s="73"/>
      <c r="M409" s="73" t="s">
        <v>10810</v>
      </c>
      <c r="N409" s="75" t="b">
        <v>0</v>
      </c>
      <c r="O409" s="75" t="b">
        <v>0</v>
      </c>
      <c r="P409" s="76">
        <v>46023.522851851798</v>
      </c>
      <c r="Q409" s="73" t="s">
        <v>11990</v>
      </c>
      <c r="R409" s="76">
        <v>46172.468403159699</v>
      </c>
      <c r="S409" s="73" t="s">
        <v>11991</v>
      </c>
      <c r="T409" s="73" t="s">
        <v>5292</v>
      </c>
      <c r="U409" s="73" t="s">
        <v>10810</v>
      </c>
      <c r="V409" s="77" t="s">
        <v>44</v>
      </c>
    </row>
    <row r="410" spans="1:22" hidden="1" x14ac:dyDescent="0.25">
      <c r="A410" s="73" t="s">
        <v>9407</v>
      </c>
      <c r="B410" s="73" t="s">
        <v>1702</v>
      </c>
      <c r="C410" s="73" t="s">
        <v>1703</v>
      </c>
      <c r="D410" s="73" t="s">
        <v>11996</v>
      </c>
      <c r="E410" s="73"/>
      <c r="F410" s="73"/>
      <c r="G410" s="74"/>
      <c r="H410" s="73" t="s">
        <v>1099</v>
      </c>
      <c r="I410" s="73" t="s">
        <v>1100</v>
      </c>
      <c r="J410" s="73" t="s">
        <v>963</v>
      </c>
      <c r="K410" s="73" t="s">
        <v>1101</v>
      </c>
      <c r="L410" s="73"/>
      <c r="M410" s="73" t="s">
        <v>10810</v>
      </c>
      <c r="N410" s="75" t="b">
        <v>0</v>
      </c>
      <c r="O410" s="75" t="b">
        <v>0</v>
      </c>
      <c r="P410" s="76">
        <v>46023.522857719901</v>
      </c>
      <c r="Q410" s="73" t="s">
        <v>11990</v>
      </c>
      <c r="R410" s="76">
        <v>46172.468405289401</v>
      </c>
      <c r="S410" s="73" t="s">
        <v>11991</v>
      </c>
      <c r="T410" s="73" t="s">
        <v>5292</v>
      </c>
      <c r="U410" s="73" t="s">
        <v>10810</v>
      </c>
      <c r="V410" s="77" t="s">
        <v>44</v>
      </c>
    </row>
    <row r="411" spans="1:22" hidden="1" x14ac:dyDescent="0.25">
      <c r="A411" s="73" t="s">
        <v>9408</v>
      </c>
      <c r="B411" s="73" t="s">
        <v>1729</v>
      </c>
      <c r="C411" s="73" t="s">
        <v>1730</v>
      </c>
      <c r="D411" s="73" t="s">
        <v>11996</v>
      </c>
      <c r="E411" s="73"/>
      <c r="F411" s="73"/>
      <c r="G411" s="74"/>
      <c r="H411" s="73" t="s">
        <v>1099</v>
      </c>
      <c r="I411" s="73" t="s">
        <v>1100</v>
      </c>
      <c r="J411" s="73" t="s">
        <v>963</v>
      </c>
      <c r="K411" s="73" t="s">
        <v>1101</v>
      </c>
      <c r="L411" s="73"/>
      <c r="M411" s="73" t="s">
        <v>10810</v>
      </c>
      <c r="N411" s="75" t="b">
        <v>0</v>
      </c>
      <c r="O411" s="75" t="b">
        <v>0</v>
      </c>
      <c r="P411" s="76">
        <v>46023.522866238403</v>
      </c>
      <c r="Q411" s="73" t="s">
        <v>11990</v>
      </c>
      <c r="R411" s="76">
        <v>46172.468407442102</v>
      </c>
      <c r="S411" s="73" t="s">
        <v>11991</v>
      </c>
      <c r="T411" s="73" t="s">
        <v>5292</v>
      </c>
      <c r="U411" s="73" t="s">
        <v>10810</v>
      </c>
      <c r="V411" s="77" t="s">
        <v>44</v>
      </c>
    </row>
    <row r="412" spans="1:22" hidden="1" x14ac:dyDescent="0.25">
      <c r="A412" s="73" t="s">
        <v>9409</v>
      </c>
      <c r="B412" s="73" t="s">
        <v>1778</v>
      </c>
      <c r="C412" s="73" t="s">
        <v>1779</v>
      </c>
      <c r="D412" s="73" t="s">
        <v>11996</v>
      </c>
      <c r="E412" s="73"/>
      <c r="F412" s="73"/>
      <c r="G412" s="74"/>
      <c r="H412" s="73" t="s">
        <v>1099</v>
      </c>
      <c r="I412" s="73" t="s">
        <v>1100</v>
      </c>
      <c r="J412" s="73" t="s">
        <v>963</v>
      </c>
      <c r="K412" s="73" t="s">
        <v>1101</v>
      </c>
      <c r="L412" s="73"/>
      <c r="M412" s="73" t="s">
        <v>10810</v>
      </c>
      <c r="N412" s="75" t="b">
        <v>0</v>
      </c>
      <c r="O412" s="75" t="b">
        <v>0</v>
      </c>
      <c r="P412" s="76">
        <v>46023.522878588003</v>
      </c>
      <c r="Q412" s="73" t="s">
        <v>11990</v>
      </c>
      <c r="R412" s="76">
        <v>46172.468409606503</v>
      </c>
      <c r="S412" s="73" t="s">
        <v>11991</v>
      </c>
      <c r="T412" s="73" t="s">
        <v>5292</v>
      </c>
      <c r="U412" s="73" t="s">
        <v>10810</v>
      </c>
      <c r="V412" s="77" t="s">
        <v>44</v>
      </c>
    </row>
    <row r="413" spans="1:22" hidden="1" x14ac:dyDescent="0.25">
      <c r="A413" s="73" t="s">
        <v>9410</v>
      </c>
      <c r="B413" s="73" t="s">
        <v>1805</v>
      </c>
      <c r="C413" s="73" t="s">
        <v>1806</v>
      </c>
      <c r="D413" s="73" t="s">
        <v>11996</v>
      </c>
      <c r="E413" s="73"/>
      <c r="F413" s="73" t="s">
        <v>12190</v>
      </c>
      <c r="G413" s="74"/>
      <c r="H413" s="73" t="s">
        <v>1099</v>
      </c>
      <c r="I413" s="73" t="s">
        <v>1100</v>
      </c>
      <c r="J413" s="73" t="s">
        <v>963</v>
      </c>
      <c r="K413" s="73" t="s">
        <v>1101</v>
      </c>
      <c r="L413" s="73" t="s">
        <v>1806</v>
      </c>
      <c r="M413" s="73" t="s">
        <v>10810</v>
      </c>
      <c r="N413" s="75" t="b">
        <v>0</v>
      </c>
      <c r="O413" s="75" t="b">
        <v>0</v>
      </c>
      <c r="P413" s="76">
        <v>46023.522890393499</v>
      </c>
      <c r="Q413" s="73" t="s">
        <v>11990</v>
      </c>
      <c r="R413" s="76">
        <v>46172.468411689799</v>
      </c>
      <c r="S413" s="73" t="s">
        <v>11991</v>
      </c>
      <c r="T413" s="73" t="s">
        <v>5292</v>
      </c>
      <c r="U413" s="73" t="s">
        <v>10810</v>
      </c>
      <c r="V413" s="77" t="s">
        <v>44</v>
      </c>
    </row>
    <row r="414" spans="1:22" hidden="1" x14ac:dyDescent="0.25">
      <c r="A414" s="73" t="s">
        <v>9411</v>
      </c>
      <c r="B414" s="73" t="s">
        <v>1823</v>
      </c>
      <c r="C414" s="73" t="s">
        <v>1824</v>
      </c>
      <c r="D414" s="73" t="s">
        <v>11996</v>
      </c>
      <c r="E414" s="73"/>
      <c r="F414" s="73"/>
      <c r="G414" s="74"/>
      <c r="H414" s="73" t="s">
        <v>1099</v>
      </c>
      <c r="I414" s="73" t="s">
        <v>1100</v>
      </c>
      <c r="J414" s="73" t="s">
        <v>963</v>
      </c>
      <c r="K414" s="73" t="s">
        <v>1101</v>
      </c>
      <c r="L414" s="73" t="s">
        <v>1824</v>
      </c>
      <c r="M414" s="73" t="s">
        <v>10810</v>
      </c>
      <c r="N414" s="75" t="b">
        <v>0</v>
      </c>
      <c r="O414" s="75" t="b">
        <v>0</v>
      </c>
      <c r="P414" s="76">
        <v>46023.522900810203</v>
      </c>
      <c r="Q414" s="73" t="s">
        <v>11990</v>
      </c>
      <c r="R414" s="76">
        <v>46172.468413888899</v>
      </c>
      <c r="S414" s="73" t="s">
        <v>11991</v>
      </c>
      <c r="T414" s="73" t="s">
        <v>5292</v>
      </c>
      <c r="U414" s="73" t="s">
        <v>10810</v>
      </c>
      <c r="V414" s="77" t="s">
        <v>44</v>
      </c>
    </row>
    <row r="415" spans="1:22" hidden="1" x14ac:dyDescent="0.25">
      <c r="A415" s="73" t="s">
        <v>9412</v>
      </c>
      <c r="B415" s="73" t="s">
        <v>1829</v>
      </c>
      <c r="C415" s="73" t="s">
        <v>1830</v>
      </c>
      <c r="D415" s="73" t="s">
        <v>11996</v>
      </c>
      <c r="E415" s="73"/>
      <c r="F415" s="73" t="s">
        <v>12191</v>
      </c>
      <c r="G415" s="74"/>
      <c r="H415" s="73" t="s">
        <v>1099</v>
      </c>
      <c r="I415" s="73" t="s">
        <v>1100</v>
      </c>
      <c r="J415" s="73" t="s">
        <v>963</v>
      </c>
      <c r="K415" s="73" t="s">
        <v>1101</v>
      </c>
      <c r="L415" s="73" t="s">
        <v>1830</v>
      </c>
      <c r="M415" s="73" t="s">
        <v>10810</v>
      </c>
      <c r="N415" s="75" t="b">
        <v>0</v>
      </c>
      <c r="O415" s="75" t="b">
        <v>0</v>
      </c>
      <c r="P415" s="76">
        <v>46023.522902777797</v>
      </c>
      <c r="Q415" s="73" t="s">
        <v>11990</v>
      </c>
      <c r="R415" s="76">
        <v>46172.468416053198</v>
      </c>
      <c r="S415" s="73" t="s">
        <v>11991</v>
      </c>
      <c r="T415" s="73" t="s">
        <v>5292</v>
      </c>
      <c r="U415" s="73" t="s">
        <v>10810</v>
      </c>
      <c r="V415" s="77" t="s">
        <v>44</v>
      </c>
    </row>
    <row r="416" spans="1:22" hidden="1" x14ac:dyDescent="0.25">
      <c r="A416" s="73" t="s">
        <v>9413</v>
      </c>
      <c r="B416" s="73" t="s">
        <v>1835</v>
      </c>
      <c r="C416" s="73" t="s">
        <v>1836</v>
      </c>
      <c r="D416" s="73" t="s">
        <v>11996</v>
      </c>
      <c r="E416" s="73"/>
      <c r="F416" s="73" t="s">
        <v>12192</v>
      </c>
      <c r="G416" s="74"/>
      <c r="H416" s="73" t="s">
        <v>1099</v>
      </c>
      <c r="I416" s="73" t="s">
        <v>1100</v>
      </c>
      <c r="J416" s="73" t="s">
        <v>963</v>
      </c>
      <c r="K416" s="73" t="s">
        <v>1101</v>
      </c>
      <c r="L416" s="73" t="s">
        <v>1836</v>
      </c>
      <c r="M416" s="73" t="s">
        <v>10810</v>
      </c>
      <c r="N416" s="75" t="b">
        <v>0</v>
      </c>
      <c r="O416" s="75" t="b">
        <v>0</v>
      </c>
      <c r="P416" s="76">
        <v>46023.522904479199</v>
      </c>
      <c r="Q416" s="73" t="s">
        <v>11990</v>
      </c>
      <c r="R416" s="76">
        <v>46172.468418252298</v>
      </c>
      <c r="S416" s="73" t="s">
        <v>11991</v>
      </c>
      <c r="T416" s="73" t="s">
        <v>5292</v>
      </c>
      <c r="U416" s="73" t="s">
        <v>10810</v>
      </c>
      <c r="V416" s="77" t="s">
        <v>44</v>
      </c>
    </row>
    <row r="417" spans="1:22" hidden="1" x14ac:dyDescent="0.25">
      <c r="A417" s="73" t="s">
        <v>9414</v>
      </c>
      <c r="B417" s="73" t="s">
        <v>1901</v>
      </c>
      <c r="C417" s="73" t="s">
        <v>1902</v>
      </c>
      <c r="D417" s="73" t="s">
        <v>11996</v>
      </c>
      <c r="E417" s="73"/>
      <c r="F417" s="73"/>
      <c r="G417" s="74"/>
      <c r="H417" s="73" t="s">
        <v>1099</v>
      </c>
      <c r="I417" s="73" t="s">
        <v>1100</v>
      </c>
      <c r="J417" s="73" t="s">
        <v>963</v>
      </c>
      <c r="K417" s="73" t="s">
        <v>1101</v>
      </c>
      <c r="L417" s="73"/>
      <c r="M417" s="73" t="s">
        <v>10810</v>
      </c>
      <c r="N417" s="75" t="b">
        <v>0</v>
      </c>
      <c r="O417" s="75" t="b">
        <v>0</v>
      </c>
      <c r="P417" s="76">
        <v>46023.522933067099</v>
      </c>
      <c r="Q417" s="73" t="s">
        <v>11990</v>
      </c>
      <c r="R417" s="76">
        <v>46172.468420370402</v>
      </c>
      <c r="S417" s="73" t="s">
        <v>11991</v>
      </c>
      <c r="T417" s="73" t="s">
        <v>5292</v>
      </c>
      <c r="U417" s="73" t="s">
        <v>10810</v>
      </c>
      <c r="V417" s="77" t="s">
        <v>44</v>
      </c>
    </row>
    <row r="418" spans="1:22" hidden="1" x14ac:dyDescent="0.25">
      <c r="A418" s="73" t="s">
        <v>9415</v>
      </c>
      <c r="B418" s="73" t="s">
        <v>1952</v>
      </c>
      <c r="C418" s="73" t="s">
        <v>1953</v>
      </c>
      <c r="D418" s="73" t="s">
        <v>11996</v>
      </c>
      <c r="E418" s="73"/>
      <c r="F418" s="73"/>
      <c r="G418" s="74"/>
      <c r="H418" s="73" t="s">
        <v>1099</v>
      </c>
      <c r="I418" s="73" t="s">
        <v>1100</v>
      </c>
      <c r="J418" s="73" t="s">
        <v>963</v>
      </c>
      <c r="K418" s="73" t="s">
        <v>1101</v>
      </c>
      <c r="L418" s="73"/>
      <c r="M418" s="73" t="s">
        <v>10810</v>
      </c>
      <c r="N418" s="75" t="b">
        <v>0</v>
      </c>
      <c r="O418" s="75" t="b">
        <v>0</v>
      </c>
      <c r="P418" s="76">
        <v>46023.522954780099</v>
      </c>
      <c r="Q418" s="73" t="s">
        <v>11990</v>
      </c>
      <c r="R418" s="76">
        <v>46172.468422534701</v>
      </c>
      <c r="S418" s="73" t="s">
        <v>11991</v>
      </c>
      <c r="T418" s="73" t="s">
        <v>5292</v>
      </c>
      <c r="U418" s="73" t="s">
        <v>10810</v>
      </c>
      <c r="V418" s="77" t="s">
        <v>44</v>
      </c>
    </row>
    <row r="419" spans="1:22" hidden="1" x14ac:dyDescent="0.25">
      <c r="A419" s="73" t="s">
        <v>9416</v>
      </c>
      <c r="B419" s="73" t="s">
        <v>1330</v>
      </c>
      <c r="C419" s="73" t="s">
        <v>1331</v>
      </c>
      <c r="D419" s="73" t="s">
        <v>11996</v>
      </c>
      <c r="E419" s="73"/>
      <c r="F419" s="73"/>
      <c r="G419" s="74"/>
      <c r="H419" s="73" t="s">
        <v>1011</v>
      </c>
      <c r="I419" s="73" t="s">
        <v>1012</v>
      </c>
      <c r="J419" s="73" t="s">
        <v>963</v>
      </c>
      <c r="K419" s="73" t="s">
        <v>964</v>
      </c>
      <c r="L419" s="73"/>
      <c r="M419" s="73" t="s">
        <v>10810</v>
      </c>
      <c r="N419" s="75" t="b">
        <v>0</v>
      </c>
      <c r="O419" s="75" t="b">
        <v>0</v>
      </c>
      <c r="P419" s="76">
        <v>46023.5226954514</v>
      </c>
      <c r="Q419" s="73" t="s">
        <v>11990</v>
      </c>
      <c r="R419" s="76">
        <v>46172.468424733801</v>
      </c>
      <c r="S419" s="73" t="s">
        <v>11991</v>
      </c>
      <c r="T419" s="73" t="s">
        <v>5292</v>
      </c>
      <c r="U419" s="73" t="s">
        <v>10810</v>
      </c>
      <c r="V419" s="77" t="s">
        <v>44</v>
      </c>
    </row>
    <row r="420" spans="1:22" hidden="1" x14ac:dyDescent="0.25">
      <c r="A420" s="73" t="s">
        <v>9417</v>
      </c>
      <c r="B420" s="73" t="s">
        <v>1339</v>
      </c>
      <c r="C420" s="73" t="s">
        <v>1340</v>
      </c>
      <c r="D420" s="73" t="s">
        <v>11996</v>
      </c>
      <c r="E420" s="73"/>
      <c r="F420" s="73"/>
      <c r="G420" s="74"/>
      <c r="H420" s="73" t="s">
        <v>1011</v>
      </c>
      <c r="I420" s="73" t="s">
        <v>1012</v>
      </c>
      <c r="J420" s="73" t="s">
        <v>963</v>
      </c>
      <c r="K420" s="73" t="s">
        <v>964</v>
      </c>
      <c r="L420" s="73"/>
      <c r="M420" s="73" t="s">
        <v>10810</v>
      </c>
      <c r="N420" s="75" t="b">
        <v>0</v>
      </c>
      <c r="O420" s="75" t="b">
        <v>0</v>
      </c>
      <c r="P420" s="76">
        <v>46023.522697835702</v>
      </c>
      <c r="Q420" s="73" t="s">
        <v>11990</v>
      </c>
      <c r="R420" s="76">
        <v>46172.468427002299</v>
      </c>
      <c r="S420" s="73" t="s">
        <v>11991</v>
      </c>
      <c r="T420" s="73" t="s">
        <v>5292</v>
      </c>
      <c r="U420" s="73" t="s">
        <v>10810</v>
      </c>
      <c r="V420" s="77" t="s">
        <v>44</v>
      </c>
    </row>
    <row r="421" spans="1:22" hidden="1" x14ac:dyDescent="0.25">
      <c r="A421" s="73" t="s">
        <v>9418</v>
      </c>
      <c r="B421" s="73" t="s">
        <v>1396</v>
      </c>
      <c r="C421" s="73" t="s">
        <v>1397</v>
      </c>
      <c r="D421" s="73" t="s">
        <v>11996</v>
      </c>
      <c r="E421" s="73"/>
      <c r="F421" s="73"/>
      <c r="G421" s="74"/>
      <c r="H421" s="73" t="s">
        <v>1011</v>
      </c>
      <c r="I421" s="73" t="s">
        <v>1012</v>
      </c>
      <c r="J421" s="73" t="s">
        <v>963</v>
      </c>
      <c r="K421" s="73" t="s">
        <v>964</v>
      </c>
      <c r="L421" s="73"/>
      <c r="M421" s="73" t="s">
        <v>10810</v>
      </c>
      <c r="N421" s="75" t="b">
        <v>0</v>
      </c>
      <c r="O421" s="75" t="b">
        <v>0</v>
      </c>
      <c r="P421" s="76">
        <v>46023.5227248843</v>
      </c>
      <c r="Q421" s="73" t="s">
        <v>11990</v>
      </c>
      <c r="R421" s="76">
        <v>46172.468429131899</v>
      </c>
      <c r="S421" s="73" t="s">
        <v>11991</v>
      </c>
      <c r="T421" s="73" t="s">
        <v>5292</v>
      </c>
      <c r="U421" s="73" t="s">
        <v>10810</v>
      </c>
      <c r="V421" s="77" t="s">
        <v>44</v>
      </c>
    </row>
    <row r="422" spans="1:22" hidden="1" x14ac:dyDescent="0.25">
      <c r="A422" s="73" t="s">
        <v>9419</v>
      </c>
      <c r="B422" s="73" t="s">
        <v>1408</v>
      </c>
      <c r="C422" s="73" t="s">
        <v>1409</v>
      </c>
      <c r="D422" s="73" t="s">
        <v>11996</v>
      </c>
      <c r="E422" s="73"/>
      <c r="F422" s="73"/>
      <c r="G422" s="74"/>
      <c r="H422" s="73" t="s">
        <v>1011</v>
      </c>
      <c r="I422" s="73" t="s">
        <v>1012</v>
      </c>
      <c r="J422" s="73" t="s">
        <v>963</v>
      </c>
      <c r="K422" s="73" t="s">
        <v>964</v>
      </c>
      <c r="L422" s="73"/>
      <c r="M422" s="73" t="s">
        <v>10810</v>
      </c>
      <c r="N422" s="75" t="b">
        <v>0</v>
      </c>
      <c r="O422" s="75" t="b">
        <v>0</v>
      </c>
      <c r="P422" s="76">
        <v>46023.522728588003</v>
      </c>
      <c r="Q422" s="73" t="s">
        <v>11990</v>
      </c>
      <c r="R422" s="76">
        <v>46172.468431330999</v>
      </c>
      <c r="S422" s="73" t="s">
        <v>11991</v>
      </c>
      <c r="T422" s="73" t="s">
        <v>5292</v>
      </c>
      <c r="U422" s="73" t="s">
        <v>10810</v>
      </c>
      <c r="V422" s="77" t="s">
        <v>44</v>
      </c>
    </row>
    <row r="423" spans="1:22" hidden="1" x14ac:dyDescent="0.25">
      <c r="A423" s="73" t="s">
        <v>9420</v>
      </c>
      <c r="B423" s="73" t="s">
        <v>1501</v>
      </c>
      <c r="C423" s="73" t="s">
        <v>1502</v>
      </c>
      <c r="D423" s="73" t="s">
        <v>11996</v>
      </c>
      <c r="E423" s="73"/>
      <c r="F423" s="73"/>
      <c r="G423" s="74"/>
      <c r="H423" s="73" t="s">
        <v>1011</v>
      </c>
      <c r="I423" s="73" t="s">
        <v>1012</v>
      </c>
      <c r="J423" s="73" t="s">
        <v>963</v>
      </c>
      <c r="K423" s="73" t="s">
        <v>964</v>
      </c>
      <c r="L423" s="73"/>
      <c r="M423" s="73" t="s">
        <v>10810</v>
      </c>
      <c r="N423" s="75" t="b">
        <v>0</v>
      </c>
      <c r="O423" s="75" t="b">
        <v>0</v>
      </c>
      <c r="P423" s="76">
        <v>46023.522768055598</v>
      </c>
      <c r="Q423" s="73" t="s">
        <v>11990</v>
      </c>
      <c r="R423" s="76">
        <v>46172.468433599497</v>
      </c>
      <c r="S423" s="73" t="s">
        <v>11991</v>
      </c>
      <c r="T423" s="73" t="s">
        <v>5292</v>
      </c>
      <c r="U423" s="73" t="s">
        <v>10810</v>
      </c>
      <c r="V423" s="77" t="s">
        <v>44</v>
      </c>
    </row>
    <row r="424" spans="1:22" hidden="1" x14ac:dyDescent="0.25">
      <c r="A424" s="73" t="s">
        <v>9421</v>
      </c>
      <c r="B424" s="73" t="s">
        <v>1510</v>
      </c>
      <c r="C424" s="73" t="s">
        <v>1511</v>
      </c>
      <c r="D424" s="73" t="s">
        <v>11996</v>
      </c>
      <c r="E424" s="73"/>
      <c r="F424" s="73"/>
      <c r="G424" s="74"/>
      <c r="H424" s="73" t="s">
        <v>1011</v>
      </c>
      <c r="I424" s="73" t="s">
        <v>1012</v>
      </c>
      <c r="J424" s="73" t="s">
        <v>963</v>
      </c>
      <c r="K424" s="73" t="s">
        <v>964</v>
      </c>
      <c r="L424" s="73"/>
      <c r="M424" s="73" t="s">
        <v>10810</v>
      </c>
      <c r="N424" s="75" t="b">
        <v>0</v>
      </c>
      <c r="O424" s="75" t="b">
        <v>0</v>
      </c>
      <c r="P424" s="76">
        <v>46023.522770486103</v>
      </c>
      <c r="Q424" s="73" t="s">
        <v>11990</v>
      </c>
      <c r="R424" s="76">
        <v>46172.468435960604</v>
      </c>
      <c r="S424" s="73" t="s">
        <v>11991</v>
      </c>
      <c r="T424" s="73" t="s">
        <v>5292</v>
      </c>
      <c r="U424" s="73" t="s">
        <v>10810</v>
      </c>
      <c r="V424" s="77" t="s">
        <v>44</v>
      </c>
    </row>
    <row r="425" spans="1:22" hidden="1" x14ac:dyDescent="0.25">
      <c r="A425" s="73" t="s">
        <v>9422</v>
      </c>
      <c r="B425" s="73" t="s">
        <v>1528</v>
      </c>
      <c r="C425" s="73" t="s">
        <v>1529</v>
      </c>
      <c r="D425" s="73" t="s">
        <v>11996</v>
      </c>
      <c r="E425" s="73"/>
      <c r="F425" s="73"/>
      <c r="G425" s="74"/>
      <c r="H425" s="73" t="s">
        <v>1011</v>
      </c>
      <c r="I425" s="73" t="s">
        <v>1012</v>
      </c>
      <c r="J425" s="73" t="s">
        <v>963</v>
      </c>
      <c r="K425" s="73" t="s">
        <v>964</v>
      </c>
      <c r="L425" s="73"/>
      <c r="M425" s="73" t="s">
        <v>10810</v>
      </c>
      <c r="N425" s="75" t="b">
        <v>0</v>
      </c>
      <c r="O425" s="75" t="b">
        <v>0</v>
      </c>
      <c r="P425" s="76">
        <v>46023.522775196798</v>
      </c>
      <c r="Q425" s="73" t="s">
        <v>11990</v>
      </c>
      <c r="R425" s="76">
        <v>46172.468438310199</v>
      </c>
      <c r="S425" s="73" t="s">
        <v>11991</v>
      </c>
      <c r="T425" s="73" t="s">
        <v>5292</v>
      </c>
      <c r="U425" s="73" t="s">
        <v>10810</v>
      </c>
      <c r="V425" s="77" t="s">
        <v>44</v>
      </c>
    </row>
    <row r="426" spans="1:22" hidden="1" x14ac:dyDescent="0.25">
      <c r="A426" s="73" t="s">
        <v>9423</v>
      </c>
      <c r="B426" s="73" t="s">
        <v>1549</v>
      </c>
      <c r="C426" s="73" t="s">
        <v>1550</v>
      </c>
      <c r="D426" s="73" t="s">
        <v>11996</v>
      </c>
      <c r="E426" s="73"/>
      <c r="F426" s="73"/>
      <c r="G426" s="74"/>
      <c r="H426" s="73" t="s">
        <v>1011</v>
      </c>
      <c r="I426" s="73" t="s">
        <v>1012</v>
      </c>
      <c r="J426" s="73" t="s">
        <v>963</v>
      </c>
      <c r="K426" s="73" t="s">
        <v>964</v>
      </c>
      <c r="L426" s="73"/>
      <c r="M426" s="73" t="s">
        <v>10810</v>
      </c>
      <c r="N426" s="75" t="b">
        <v>0</v>
      </c>
      <c r="O426" s="75" t="b">
        <v>0</v>
      </c>
      <c r="P426" s="76">
        <v>46023.5227900463</v>
      </c>
      <c r="Q426" s="73" t="s">
        <v>11990</v>
      </c>
      <c r="R426" s="76">
        <v>46172.468440590303</v>
      </c>
      <c r="S426" s="73" t="s">
        <v>11991</v>
      </c>
      <c r="T426" s="73" t="s">
        <v>5292</v>
      </c>
      <c r="U426" s="73" t="s">
        <v>10810</v>
      </c>
      <c r="V426" s="77" t="s">
        <v>44</v>
      </c>
    </row>
    <row r="427" spans="1:22" hidden="1" x14ac:dyDescent="0.25">
      <c r="A427" s="73" t="s">
        <v>9424</v>
      </c>
      <c r="B427" s="73" t="s">
        <v>1573</v>
      </c>
      <c r="C427" s="73" t="s">
        <v>1574</v>
      </c>
      <c r="D427" s="73" t="s">
        <v>11996</v>
      </c>
      <c r="E427" s="73"/>
      <c r="F427" s="73"/>
      <c r="G427" s="74"/>
      <c r="H427" s="73" t="s">
        <v>1011</v>
      </c>
      <c r="I427" s="73" t="s">
        <v>1012</v>
      </c>
      <c r="J427" s="73" t="s">
        <v>963</v>
      </c>
      <c r="K427" s="73" t="s">
        <v>964</v>
      </c>
      <c r="L427" s="73"/>
      <c r="M427" s="73" t="s">
        <v>10810</v>
      </c>
      <c r="N427" s="75" t="b">
        <v>0</v>
      </c>
      <c r="O427" s="75" t="b">
        <v>0</v>
      </c>
      <c r="P427" s="76">
        <v>46023.5228013542</v>
      </c>
      <c r="Q427" s="73" t="s">
        <v>11990</v>
      </c>
      <c r="R427" s="76">
        <v>46172.468442789403</v>
      </c>
      <c r="S427" s="73" t="s">
        <v>11991</v>
      </c>
      <c r="T427" s="73" t="s">
        <v>5292</v>
      </c>
      <c r="U427" s="73" t="s">
        <v>10810</v>
      </c>
      <c r="V427" s="77" t="s">
        <v>44</v>
      </c>
    </row>
    <row r="428" spans="1:22" hidden="1" x14ac:dyDescent="0.25">
      <c r="A428" s="73" t="s">
        <v>9425</v>
      </c>
      <c r="B428" s="73" t="s">
        <v>1781</v>
      </c>
      <c r="C428" s="73" t="s">
        <v>1782</v>
      </c>
      <c r="D428" s="73" t="s">
        <v>11996</v>
      </c>
      <c r="E428" s="73"/>
      <c r="F428" s="73"/>
      <c r="G428" s="74"/>
      <c r="H428" s="73" t="s">
        <v>1011</v>
      </c>
      <c r="I428" s="73" t="s">
        <v>1012</v>
      </c>
      <c r="J428" s="73" t="s">
        <v>963</v>
      </c>
      <c r="K428" s="73" t="s">
        <v>964</v>
      </c>
      <c r="L428" s="73"/>
      <c r="M428" s="73" t="s">
        <v>10810</v>
      </c>
      <c r="N428" s="75" t="b">
        <v>0</v>
      </c>
      <c r="O428" s="75" t="b">
        <v>0</v>
      </c>
      <c r="P428" s="76">
        <v>46023.522879247699</v>
      </c>
      <c r="Q428" s="73" t="s">
        <v>11990</v>
      </c>
      <c r="R428" s="76">
        <v>46172.468444907397</v>
      </c>
      <c r="S428" s="73" t="s">
        <v>11991</v>
      </c>
      <c r="T428" s="73" t="s">
        <v>5292</v>
      </c>
      <c r="U428" s="73" t="s">
        <v>10810</v>
      </c>
      <c r="V428" s="77" t="s">
        <v>44</v>
      </c>
    </row>
    <row r="429" spans="1:22" hidden="1" x14ac:dyDescent="0.25">
      <c r="A429" s="73" t="s">
        <v>9426</v>
      </c>
      <c r="B429" s="73" t="s">
        <v>1787</v>
      </c>
      <c r="C429" s="73" t="s">
        <v>1788</v>
      </c>
      <c r="D429" s="73" t="s">
        <v>11996</v>
      </c>
      <c r="E429" s="73"/>
      <c r="F429" s="73"/>
      <c r="G429" s="74"/>
      <c r="H429" s="73" t="s">
        <v>1011</v>
      </c>
      <c r="I429" s="73" t="s">
        <v>1012</v>
      </c>
      <c r="J429" s="73" t="s">
        <v>963</v>
      </c>
      <c r="K429" s="73" t="s">
        <v>964</v>
      </c>
      <c r="L429" s="73"/>
      <c r="M429" s="73" t="s">
        <v>10810</v>
      </c>
      <c r="N429" s="75" t="b">
        <v>0</v>
      </c>
      <c r="O429" s="75" t="b">
        <v>0</v>
      </c>
      <c r="P429" s="76">
        <v>46023.5228804051</v>
      </c>
      <c r="Q429" s="73" t="s">
        <v>11990</v>
      </c>
      <c r="R429" s="76">
        <v>46172.468447106497</v>
      </c>
      <c r="S429" s="73" t="s">
        <v>11991</v>
      </c>
      <c r="T429" s="73" t="s">
        <v>5292</v>
      </c>
      <c r="U429" s="73" t="s">
        <v>10810</v>
      </c>
      <c r="V429" s="77" t="s">
        <v>44</v>
      </c>
    </row>
    <row r="430" spans="1:22" hidden="1" x14ac:dyDescent="0.25">
      <c r="A430" s="73" t="s">
        <v>9427</v>
      </c>
      <c r="B430" s="73" t="s">
        <v>1793</v>
      </c>
      <c r="C430" s="73" t="s">
        <v>1794</v>
      </c>
      <c r="D430" s="73" t="s">
        <v>11996</v>
      </c>
      <c r="E430" s="73"/>
      <c r="F430" s="73"/>
      <c r="G430" s="74"/>
      <c r="H430" s="73" t="s">
        <v>1011</v>
      </c>
      <c r="I430" s="73" t="s">
        <v>1012</v>
      </c>
      <c r="J430" s="73" t="s">
        <v>963</v>
      </c>
      <c r="K430" s="73" t="s">
        <v>964</v>
      </c>
      <c r="L430" s="73"/>
      <c r="M430" s="73" t="s">
        <v>10810</v>
      </c>
      <c r="N430" s="75" t="b">
        <v>0</v>
      </c>
      <c r="O430" s="75" t="b">
        <v>0</v>
      </c>
      <c r="P430" s="76">
        <v>46023.522884687503</v>
      </c>
      <c r="Q430" s="73" t="s">
        <v>11990</v>
      </c>
      <c r="R430" s="76">
        <v>46172.468449189801</v>
      </c>
      <c r="S430" s="73" t="s">
        <v>11991</v>
      </c>
      <c r="T430" s="73" t="s">
        <v>5292</v>
      </c>
      <c r="U430" s="73" t="s">
        <v>10810</v>
      </c>
      <c r="V430" s="77" t="s">
        <v>44</v>
      </c>
    </row>
    <row r="431" spans="1:22" hidden="1" x14ac:dyDescent="0.25">
      <c r="A431" s="73" t="s">
        <v>9428</v>
      </c>
      <c r="B431" s="73" t="s">
        <v>1796</v>
      </c>
      <c r="C431" s="73" t="s">
        <v>1797</v>
      </c>
      <c r="D431" s="73" t="s">
        <v>11996</v>
      </c>
      <c r="E431" s="73"/>
      <c r="F431" s="73"/>
      <c r="G431" s="74"/>
      <c r="H431" s="73" t="s">
        <v>1011</v>
      </c>
      <c r="I431" s="73" t="s">
        <v>1012</v>
      </c>
      <c r="J431" s="73" t="s">
        <v>963</v>
      </c>
      <c r="K431" s="73" t="s">
        <v>964</v>
      </c>
      <c r="L431" s="73"/>
      <c r="M431" s="73" t="s">
        <v>10810</v>
      </c>
      <c r="N431" s="75" t="b">
        <v>0</v>
      </c>
      <c r="O431" s="75" t="b">
        <v>0</v>
      </c>
      <c r="P431" s="76">
        <v>46023.522885381899</v>
      </c>
      <c r="Q431" s="73" t="s">
        <v>11990</v>
      </c>
      <c r="R431" s="76">
        <v>46172.468451388901</v>
      </c>
      <c r="S431" s="73" t="s">
        <v>11991</v>
      </c>
      <c r="T431" s="73" t="s">
        <v>5292</v>
      </c>
      <c r="U431" s="73" t="s">
        <v>10810</v>
      </c>
      <c r="V431" s="77" t="s">
        <v>44</v>
      </c>
    </row>
    <row r="432" spans="1:22" hidden="1" x14ac:dyDescent="0.25">
      <c r="A432" s="73" t="s">
        <v>9429</v>
      </c>
      <c r="B432" s="73" t="s">
        <v>1817</v>
      </c>
      <c r="C432" s="73" t="s">
        <v>1818</v>
      </c>
      <c r="D432" s="73" t="s">
        <v>11996</v>
      </c>
      <c r="E432" s="73"/>
      <c r="F432" s="73" t="s">
        <v>12193</v>
      </c>
      <c r="G432" s="74"/>
      <c r="H432" s="73" t="s">
        <v>1011</v>
      </c>
      <c r="I432" s="73" t="s">
        <v>1012</v>
      </c>
      <c r="J432" s="73" t="s">
        <v>963</v>
      </c>
      <c r="K432" s="73" t="s">
        <v>964</v>
      </c>
      <c r="L432" s="73" t="s">
        <v>1818</v>
      </c>
      <c r="M432" s="73" t="s">
        <v>10810</v>
      </c>
      <c r="N432" s="75" t="b">
        <v>0</v>
      </c>
      <c r="O432" s="75" t="b">
        <v>0</v>
      </c>
      <c r="P432" s="76">
        <v>46023.522896562499</v>
      </c>
      <c r="Q432" s="73" t="s">
        <v>11990</v>
      </c>
      <c r="R432" s="76">
        <v>46172.468453588001</v>
      </c>
      <c r="S432" s="73" t="s">
        <v>11991</v>
      </c>
      <c r="T432" s="73" t="s">
        <v>5292</v>
      </c>
      <c r="U432" s="73" t="s">
        <v>10810</v>
      </c>
      <c r="V432" s="77" t="s">
        <v>44</v>
      </c>
    </row>
    <row r="433" spans="1:22" hidden="1" x14ac:dyDescent="0.25">
      <c r="A433" s="73" t="s">
        <v>9430</v>
      </c>
      <c r="B433" s="73" t="s">
        <v>1862</v>
      </c>
      <c r="C433" s="73" t="s">
        <v>1863</v>
      </c>
      <c r="D433" s="73" t="s">
        <v>11996</v>
      </c>
      <c r="E433" s="73"/>
      <c r="F433" s="73"/>
      <c r="G433" s="74"/>
      <c r="H433" s="73" t="s">
        <v>1011</v>
      </c>
      <c r="I433" s="73" t="s">
        <v>1012</v>
      </c>
      <c r="J433" s="73" t="s">
        <v>963</v>
      </c>
      <c r="K433" s="73" t="s">
        <v>964</v>
      </c>
      <c r="L433" s="73"/>
      <c r="M433" s="73" t="s">
        <v>10810</v>
      </c>
      <c r="N433" s="75" t="b">
        <v>0</v>
      </c>
      <c r="O433" s="75" t="b">
        <v>0</v>
      </c>
      <c r="P433" s="76">
        <v>46023.522920219897</v>
      </c>
      <c r="Q433" s="73" t="s">
        <v>11990</v>
      </c>
      <c r="R433" s="76">
        <v>46172.4684558218</v>
      </c>
      <c r="S433" s="73" t="s">
        <v>11991</v>
      </c>
      <c r="T433" s="73" t="s">
        <v>5292</v>
      </c>
      <c r="U433" s="73" t="s">
        <v>10810</v>
      </c>
      <c r="V433" s="77" t="s">
        <v>44</v>
      </c>
    </row>
    <row r="434" spans="1:22" hidden="1" x14ac:dyDescent="0.25">
      <c r="A434" s="73" t="s">
        <v>9431</v>
      </c>
      <c r="B434" s="73" t="s">
        <v>1910</v>
      </c>
      <c r="C434" s="73" t="s">
        <v>1911</v>
      </c>
      <c r="D434" s="73" t="s">
        <v>11996</v>
      </c>
      <c r="E434" s="73"/>
      <c r="F434" s="73"/>
      <c r="G434" s="74"/>
      <c r="H434" s="73" t="s">
        <v>1011</v>
      </c>
      <c r="I434" s="73" t="s">
        <v>1012</v>
      </c>
      <c r="J434" s="73" t="s">
        <v>963</v>
      </c>
      <c r="K434" s="73" t="s">
        <v>964</v>
      </c>
      <c r="L434" s="73"/>
      <c r="M434" s="73" t="s">
        <v>10810</v>
      </c>
      <c r="N434" s="75" t="b">
        <v>0</v>
      </c>
      <c r="O434" s="75" t="b">
        <v>0</v>
      </c>
      <c r="P434" s="76">
        <v>46023.522935879599</v>
      </c>
      <c r="Q434" s="73" t="s">
        <v>11990</v>
      </c>
      <c r="R434" s="76">
        <v>46172.468457986099</v>
      </c>
      <c r="S434" s="73" t="s">
        <v>11991</v>
      </c>
      <c r="T434" s="73" t="s">
        <v>5292</v>
      </c>
      <c r="U434" s="73" t="s">
        <v>10810</v>
      </c>
      <c r="V434" s="77" t="s">
        <v>44</v>
      </c>
    </row>
    <row r="435" spans="1:22" hidden="1" x14ac:dyDescent="0.25">
      <c r="A435" s="73" t="s">
        <v>9432</v>
      </c>
      <c r="B435" s="73" t="s">
        <v>1940</v>
      </c>
      <c r="C435" s="73" t="s">
        <v>1941</v>
      </c>
      <c r="D435" s="73" t="s">
        <v>11996</v>
      </c>
      <c r="E435" s="73"/>
      <c r="F435" s="73"/>
      <c r="G435" s="74"/>
      <c r="H435" s="73" t="s">
        <v>1011</v>
      </c>
      <c r="I435" s="73" t="s">
        <v>1012</v>
      </c>
      <c r="J435" s="73" t="s">
        <v>963</v>
      </c>
      <c r="K435" s="73" t="s">
        <v>964</v>
      </c>
      <c r="L435" s="73"/>
      <c r="M435" s="73" t="s">
        <v>10810</v>
      </c>
      <c r="N435" s="75" t="b">
        <v>0</v>
      </c>
      <c r="O435" s="75" t="b">
        <v>0</v>
      </c>
      <c r="P435" s="76">
        <v>46023.522948877297</v>
      </c>
      <c r="Q435" s="73" t="s">
        <v>11990</v>
      </c>
      <c r="R435" s="76">
        <v>46172.468460185199</v>
      </c>
      <c r="S435" s="73" t="s">
        <v>11991</v>
      </c>
      <c r="T435" s="73" t="s">
        <v>5292</v>
      </c>
      <c r="U435" s="73" t="s">
        <v>10810</v>
      </c>
      <c r="V435" s="77" t="s">
        <v>44</v>
      </c>
    </row>
    <row r="436" spans="1:22" hidden="1" x14ac:dyDescent="0.25">
      <c r="A436" s="73" t="s">
        <v>9433</v>
      </c>
      <c r="B436" s="73" t="s">
        <v>1946</v>
      </c>
      <c r="C436" s="73" t="s">
        <v>1947</v>
      </c>
      <c r="D436" s="73" t="s">
        <v>11996</v>
      </c>
      <c r="E436" s="73"/>
      <c r="F436" s="73" t="s">
        <v>284</v>
      </c>
      <c r="G436" s="74"/>
      <c r="H436" s="73" t="s">
        <v>1011</v>
      </c>
      <c r="I436" s="73" t="s">
        <v>1012</v>
      </c>
      <c r="J436" s="73" t="s">
        <v>963</v>
      </c>
      <c r="K436" s="73" t="s">
        <v>964</v>
      </c>
      <c r="L436" s="73"/>
      <c r="M436" s="73" t="s">
        <v>10810</v>
      </c>
      <c r="N436" s="75" t="b">
        <v>0</v>
      </c>
      <c r="O436" s="75" t="b">
        <v>0</v>
      </c>
      <c r="P436" s="76">
        <v>46023.522953437503</v>
      </c>
      <c r="Q436" s="73" t="s">
        <v>11990</v>
      </c>
      <c r="R436" s="76">
        <v>46172.468462500001</v>
      </c>
      <c r="S436" s="73" t="s">
        <v>11991</v>
      </c>
      <c r="T436" s="73" t="s">
        <v>5292</v>
      </c>
      <c r="U436" s="73" t="s">
        <v>10810</v>
      </c>
      <c r="V436" s="77" t="s">
        <v>44</v>
      </c>
    </row>
    <row r="437" spans="1:22" hidden="1" x14ac:dyDescent="0.25">
      <c r="A437" s="73" t="s">
        <v>9434</v>
      </c>
      <c r="B437" s="73" t="s">
        <v>1976</v>
      </c>
      <c r="C437" s="73" t="s">
        <v>1977</v>
      </c>
      <c r="D437" s="73" t="s">
        <v>11996</v>
      </c>
      <c r="E437" s="73"/>
      <c r="F437" s="73" t="s">
        <v>12194</v>
      </c>
      <c r="G437" s="74"/>
      <c r="H437" s="73" t="s">
        <v>1011</v>
      </c>
      <c r="I437" s="73" t="s">
        <v>1012</v>
      </c>
      <c r="J437" s="73" t="s">
        <v>963</v>
      </c>
      <c r="K437" s="73" t="s">
        <v>964</v>
      </c>
      <c r="L437" s="73"/>
      <c r="M437" s="73" t="s">
        <v>10810</v>
      </c>
      <c r="N437" s="75" t="b">
        <v>0</v>
      </c>
      <c r="O437" s="75" t="b">
        <v>0</v>
      </c>
      <c r="P437" s="76">
        <v>46023.522964583302</v>
      </c>
      <c r="Q437" s="73" t="s">
        <v>11990</v>
      </c>
      <c r="R437" s="76">
        <v>46172.468464618098</v>
      </c>
      <c r="S437" s="73" t="s">
        <v>11991</v>
      </c>
      <c r="T437" s="73" t="s">
        <v>5292</v>
      </c>
      <c r="U437" s="73" t="s">
        <v>10810</v>
      </c>
      <c r="V437" s="77" t="s">
        <v>44</v>
      </c>
    </row>
    <row r="438" spans="1:22" hidden="1" x14ac:dyDescent="0.25">
      <c r="A438" s="73" t="s">
        <v>9435</v>
      </c>
      <c r="B438" s="73" t="s">
        <v>1979</v>
      </c>
      <c r="C438" s="73" t="s">
        <v>1980</v>
      </c>
      <c r="D438" s="73" t="s">
        <v>11996</v>
      </c>
      <c r="E438" s="73"/>
      <c r="F438" s="73" t="s">
        <v>12195</v>
      </c>
      <c r="G438" s="74"/>
      <c r="H438" s="73" t="s">
        <v>1011</v>
      </c>
      <c r="I438" s="73" t="s">
        <v>1012</v>
      </c>
      <c r="J438" s="73" t="s">
        <v>963</v>
      </c>
      <c r="K438" s="73" t="s">
        <v>964</v>
      </c>
      <c r="L438" s="73"/>
      <c r="M438" s="73" t="s">
        <v>10810</v>
      </c>
      <c r="N438" s="75" t="b">
        <v>0</v>
      </c>
      <c r="O438" s="75" t="b">
        <v>0</v>
      </c>
      <c r="P438" s="76">
        <v>46023.522969675898</v>
      </c>
      <c r="Q438" s="73" t="s">
        <v>11990</v>
      </c>
      <c r="R438" s="76">
        <v>46172.468466782397</v>
      </c>
      <c r="S438" s="73" t="s">
        <v>11991</v>
      </c>
      <c r="T438" s="73" t="s">
        <v>5292</v>
      </c>
      <c r="U438" s="73" t="s">
        <v>10810</v>
      </c>
      <c r="V438" s="77" t="s">
        <v>44</v>
      </c>
    </row>
    <row r="439" spans="1:22" hidden="1" x14ac:dyDescent="0.25">
      <c r="A439" s="73" t="s">
        <v>9436</v>
      </c>
      <c r="B439" s="73" t="s">
        <v>1985</v>
      </c>
      <c r="C439" s="73" t="s">
        <v>1986</v>
      </c>
      <c r="D439" s="73" t="s">
        <v>11996</v>
      </c>
      <c r="E439" s="73"/>
      <c r="F439" s="73"/>
      <c r="G439" s="74"/>
      <c r="H439" s="73" t="s">
        <v>1011</v>
      </c>
      <c r="I439" s="73" t="s">
        <v>1012</v>
      </c>
      <c r="J439" s="73" t="s">
        <v>963</v>
      </c>
      <c r="K439" s="73" t="s">
        <v>964</v>
      </c>
      <c r="L439" s="73"/>
      <c r="M439" s="73" t="s">
        <v>10810</v>
      </c>
      <c r="N439" s="75" t="b">
        <v>0</v>
      </c>
      <c r="O439" s="75" t="b">
        <v>0</v>
      </c>
      <c r="P439" s="76">
        <v>46023.522971330996</v>
      </c>
      <c r="Q439" s="73" t="s">
        <v>11990</v>
      </c>
      <c r="R439" s="76">
        <v>46172.468468900501</v>
      </c>
      <c r="S439" s="73" t="s">
        <v>11991</v>
      </c>
      <c r="T439" s="73" t="s">
        <v>5292</v>
      </c>
      <c r="U439" s="73" t="s">
        <v>10810</v>
      </c>
      <c r="V439" s="77" t="s">
        <v>44</v>
      </c>
    </row>
    <row r="440" spans="1:22" hidden="1" x14ac:dyDescent="0.25">
      <c r="A440" s="73" t="s">
        <v>9437</v>
      </c>
      <c r="B440" s="73" t="s">
        <v>1991</v>
      </c>
      <c r="C440" s="73" t="s">
        <v>1992</v>
      </c>
      <c r="D440" s="73" t="s">
        <v>11996</v>
      </c>
      <c r="E440" s="73"/>
      <c r="F440" s="73"/>
      <c r="G440" s="74"/>
      <c r="H440" s="73" t="s">
        <v>1011</v>
      </c>
      <c r="I440" s="73" t="s">
        <v>1012</v>
      </c>
      <c r="J440" s="73" t="s">
        <v>963</v>
      </c>
      <c r="K440" s="73" t="s">
        <v>964</v>
      </c>
      <c r="L440" s="73" t="s">
        <v>1992</v>
      </c>
      <c r="M440" s="73" t="s">
        <v>10810</v>
      </c>
      <c r="N440" s="75" t="b">
        <v>0</v>
      </c>
      <c r="O440" s="75" t="b">
        <v>0</v>
      </c>
      <c r="P440" s="76">
        <v>46023.5229729977</v>
      </c>
      <c r="Q440" s="73" t="s">
        <v>11990</v>
      </c>
      <c r="R440" s="76">
        <v>46172.4684710648</v>
      </c>
      <c r="S440" s="73" t="s">
        <v>11991</v>
      </c>
      <c r="T440" s="73" t="s">
        <v>5292</v>
      </c>
      <c r="U440" s="73" t="s">
        <v>10810</v>
      </c>
      <c r="V440" s="77" t="s">
        <v>44</v>
      </c>
    </row>
    <row r="441" spans="1:22" hidden="1" x14ac:dyDescent="0.25">
      <c r="A441" s="73" t="s">
        <v>9438</v>
      </c>
      <c r="B441" s="73" t="s">
        <v>1369</v>
      </c>
      <c r="C441" s="73" t="s">
        <v>1370</v>
      </c>
      <c r="D441" s="73" t="s">
        <v>11996</v>
      </c>
      <c r="E441" s="73"/>
      <c r="F441" s="73"/>
      <c r="G441" s="74"/>
      <c r="H441" s="73" t="s">
        <v>1011</v>
      </c>
      <c r="I441" s="73" t="s">
        <v>1012</v>
      </c>
      <c r="J441" s="73" t="s">
        <v>963</v>
      </c>
      <c r="K441" s="73" t="s">
        <v>1115</v>
      </c>
      <c r="L441" s="73"/>
      <c r="M441" s="73" t="s">
        <v>10810</v>
      </c>
      <c r="N441" s="75" t="b">
        <v>0</v>
      </c>
      <c r="O441" s="75" t="b">
        <v>0</v>
      </c>
      <c r="P441" s="76">
        <v>46023.522711539401</v>
      </c>
      <c r="Q441" s="73" t="s">
        <v>11990</v>
      </c>
      <c r="R441" s="76">
        <v>46172.468473344903</v>
      </c>
      <c r="S441" s="73" t="s">
        <v>11991</v>
      </c>
      <c r="T441" s="73" t="s">
        <v>5292</v>
      </c>
      <c r="U441" s="73" t="s">
        <v>10810</v>
      </c>
      <c r="V441" s="77" t="s">
        <v>44</v>
      </c>
    </row>
    <row r="442" spans="1:22" hidden="1" x14ac:dyDescent="0.25">
      <c r="A442" s="73" t="s">
        <v>9439</v>
      </c>
      <c r="B442" s="73" t="s">
        <v>1387</v>
      </c>
      <c r="C442" s="73" t="s">
        <v>1388</v>
      </c>
      <c r="D442" s="73" t="s">
        <v>11996</v>
      </c>
      <c r="E442" s="73"/>
      <c r="F442" s="73"/>
      <c r="G442" s="74"/>
      <c r="H442" s="73" t="s">
        <v>1011</v>
      </c>
      <c r="I442" s="73" t="s">
        <v>1012</v>
      </c>
      <c r="J442" s="73" t="s">
        <v>963</v>
      </c>
      <c r="K442" s="73" t="s">
        <v>1115</v>
      </c>
      <c r="L442" s="73"/>
      <c r="M442" s="73" t="s">
        <v>10810</v>
      </c>
      <c r="N442" s="75" t="b">
        <v>0</v>
      </c>
      <c r="O442" s="75" t="b">
        <v>0</v>
      </c>
      <c r="P442" s="76">
        <v>46023.522722222202</v>
      </c>
      <c r="Q442" s="73" t="s">
        <v>11990</v>
      </c>
      <c r="R442" s="76">
        <v>46172.468475463</v>
      </c>
      <c r="S442" s="73" t="s">
        <v>11991</v>
      </c>
      <c r="T442" s="73" t="s">
        <v>5292</v>
      </c>
      <c r="U442" s="73" t="s">
        <v>10810</v>
      </c>
      <c r="V442" s="77" t="s">
        <v>44</v>
      </c>
    </row>
    <row r="443" spans="1:22" hidden="1" x14ac:dyDescent="0.25">
      <c r="A443" s="73" t="s">
        <v>9440</v>
      </c>
      <c r="B443" s="73" t="s">
        <v>1459</v>
      </c>
      <c r="C443" s="73" t="s">
        <v>1460</v>
      </c>
      <c r="D443" s="73" t="s">
        <v>11996</v>
      </c>
      <c r="E443" s="73"/>
      <c r="F443" s="73"/>
      <c r="G443" s="74"/>
      <c r="H443" s="73" t="s">
        <v>1011</v>
      </c>
      <c r="I443" s="73" t="s">
        <v>1012</v>
      </c>
      <c r="J443" s="73" t="s">
        <v>963</v>
      </c>
      <c r="K443" s="73" t="s">
        <v>1115</v>
      </c>
      <c r="L443" s="73"/>
      <c r="M443" s="73" t="s">
        <v>10810</v>
      </c>
      <c r="N443" s="75" t="b">
        <v>0</v>
      </c>
      <c r="O443" s="75" t="b">
        <v>0</v>
      </c>
      <c r="P443" s="76">
        <v>46023.522749733798</v>
      </c>
      <c r="Q443" s="73" t="s">
        <v>11990</v>
      </c>
      <c r="R443" s="76">
        <v>46172.468477696799</v>
      </c>
      <c r="S443" s="73" t="s">
        <v>11991</v>
      </c>
      <c r="T443" s="73" t="s">
        <v>5292</v>
      </c>
      <c r="U443" s="73" t="s">
        <v>10810</v>
      </c>
      <c r="V443" s="77" t="s">
        <v>44</v>
      </c>
    </row>
    <row r="444" spans="1:22" hidden="1" x14ac:dyDescent="0.25">
      <c r="A444" s="73" t="s">
        <v>9441</v>
      </c>
      <c r="B444" s="73" t="s">
        <v>1591</v>
      </c>
      <c r="C444" s="73" t="s">
        <v>1592</v>
      </c>
      <c r="D444" s="73" t="s">
        <v>11996</v>
      </c>
      <c r="E444" s="73"/>
      <c r="F444" s="73"/>
      <c r="G444" s="74"/>
      <c r="H444" s="73" t="s">
        <v>1011</v>
      </c>
      <c r="I444" s="73" t="s">
        <v>1012</v>
      </c>
      <c r="J444" s="73" t="s">
        <v>963</v>
      </c>
      <c r="K444" s="73" t="s">
        <v>1115</v>
      </c>
      <c r="L444" s="73"/>
      <c r="M444" s="73" t="s">
        <v>10810</v>
      </c>
      <c r="N444" s="75" t="b">
        <v>0</v>
      </c>
      <c r="O444" s="75" t="b">
        <v>0</v>
      </c>
      <c r="P444" s="76">
        <v>46023.5228138889</v>
      </c>
      <c r="Q444" s="73" t="s">
        <v>11990</v>
      </c>
      <c r="R444" s="76">
        <v>46172.468479861098</v>
      </c>
      <c r="S444" s="73" t="s">
        <v>11991</v>
      </c>
      <c r="T444" s="73" t="s">
        <v>5292</v>
      </c>
      <c r="U444" s="73" t="s">
        <v>10810</v>
      </c>
      <c r="V444" s="77" t="s">
        <v>44</v>
      </c>
    </row>
    <row r="445" spans="1:22" hidden="1" x14ac:dyDescent="0.25">
      <c r="A445" s="73" t="s">
        <v>9442</v>
      </c>
      <c r="B445" s="73" t="s">
        <v>1609</v>
      </c>
      <c r="C445" s="73" t="s">
        <v>1610</v>
      </c>
      <c r="D445" s="73" t="s">
        <v>11996</v>
      </c>
      <c r="E445" s="73"/>
      <c r="F445" s="73"/>
      <c r="G445" s="74"/>
      <c r="H445" s="73" t="s">
        <v>1011</v>
      </c>
      <c r="I445" s="73" t="s">
        <v>1012</v>
      </c>
      <c r="J445" s="73" t="s">
        <v>963</v>
      </c>
      <c r="K445" s="73" t="s">
        <v>1115</v>
      </c>
      <c r="L445" s="73"/>
      <c r="M445" s="73" t="s">
        <v>10810</v>
      </c>
      <c r="N445" s="75" t="b">
        <v>0</v>
      </c>
      <c r="O445" s="75" t="b">
        <v>0</v>
      </c>
      <c r="P445" s="76">
        <v>46023.522820914397</v>
      </c>
      <c r="Q445" s="73" t="s">
        <v>11990</v>
      </c>
      <c r="R445" s="76">
        <v>46172.468482210701</v>
      </c>
      <c r="S445" s="73" t="s">
        <v>11991</v>
      </c>
      <c r="T445" s="73" t="s">
        <v>5292</v>
      </c>
      <c r="U445" s="73" t="s">
        <v>10810</v>
      </c>
      <c r="V445" s="77" t="s">
        <v>44</v>
      </c>
    </row>
    <row r="446" spans="1:22" hidden="1" x14ac:dyDescent="0.25">
      <c r="A446" s="73" t="s">
        <v>9443</v>
      </c>
      <c r="B446" s="73" t="s">
        <v>1681</v>
      </c>
      <c r="C446" s="73" t="s">
        <v>1682</v>
      </c>
      <c r="D446" s="73" t="s">
        <v>11996</v>
      </c>
      <c r="E446" s="73"/>
      <c r="F446" s="73"/>
      <c r="G446" s="74"/>
      <c r="H446" s="73" t="s">
        <v>1011</v>
      </c>
      <c r="I446" s="73" t="s">
        <v>1012</v>
      </c>
      <c r="J446" s="73" t="s">
        <v>963</v>
      </c>
      <c r="K446" s="73" t="s">
        <v>1115</v>
      </c>
      <c r="L446" s="73"/>
      <c r="M446" s="73" t="s">
        <v>10810</v>
      </c>
      <c r="N446" s="75" t="b">
        <v>0</v>
      </c>
      <c r="O446" s="75" t="b">
        <v>0</v>
      </c>
      <c r="P446" s="76">
        <v>46023.522848113404</v>
      </c>
      <c r="Q446" s="73" t="s">
        <v>11990</v>
      </c>
      <c r="R446" s="76">
        <v>46172.4684845718</v>
      </c>
      <c r="S446" s="73" t="s">
        <v>11991</v>
      </c>
      <c r="T446" s="73" t="s">
        <v>5292</v>
      </c>
      <c r="U446" s="73" t="s">
        <v>10810</v>
      </c>
      <c r="V446" s="77" t="s">
        <v>44</v>
      </c>
    </row>
    <row r="447" spans="1:22" hidden="1" x14ac:dyDescent="0.25">
      <c r="A447" s="73" t="s">
        <v>9444</v>
      </c>
      <c r="B447" s="73" t="s">
        <v>1690</v>
      </c>
      <c r="C447" s="73" t="s">
        <v>1691</v>
      </c>
      <c r="D447" s="73" t="s">
        <v>11996</v>
      </c>
      <c r="E447" s="73"/>
      <c r="F447" s="73"/>
      <c r="G447" s="74"/>
      <c r="H447" s="73" t="s">
        <v>1011</v>
      </c>
      <c r="I447" s="73" t="s">
        <v>1012</v>
      </c>
      <c r="J447" s="73" t="s">
        <v>963</v>
      </c>
      <c r="K447" s="73" t="s">
        <v>1115</v>
      </c>
      <c r="L447" s="73"/>
      <c r="M447" s="73" t="s">
        <v>10810</v>
      </c>
      <c r="N447" s="75" t="b">
        <v>0</v>
      </c>
      <c r="O447" s="75" t="b">
        <v>0</v>
      </c>
      <c r="P447" s="76">
        <v>46023.522851006899</v>
      </c>
      <c r="Q447" s="73" t="s">
        <v>11990</v>
      </c>
      <c r="R447" s="76">
        <v>46172.468486689802</v>
      </c>
      <c r="S447" s="73" t="s">
        <v>11991</v>
      </c>
      <c r="T447" s="73" t="s">
        <v>5292</v>
      </c>
      <c r="U447" s="73" t="s">
        <v>10810</v>
      </c>
      <c r="V447" s="77" t="s">
        <v>44</v>
      </c>
    </row>
    <row r="448" spans="1:22" hidden="1" x14ac:dyDescent="0.25">
      <c r="A448" s="73" t="s">
        <v>9445</v>
      </c>
      <c r="B448" s="73" t="s">
        <v>1717</v>
      </c>
      <c r="C448" s="73" t="s">
        <v>1718</v>
      </c>
      <c r="D448" s="73" t="s">
        <v>11996</v>
      </c>
      <c r="E448" s="73"/>
      <c r="F448" s="73"/>
      <c r="G448" s="74"/>
      <c r="H448" s="73" t="s">
        <v>1011</v>
      </c>
      <c r="I448" s="73" t="s">
        <v>1012</v>
      </c>
      <c r="J448" s="73" t="s">
        <v>963</v>
      </c>
      <c r="K448" s="73" t="s">
        <v>1115</v>
      </c>
      <c r="L448" s="73"/>
      <c r="M448" s="73" t="s">
        <v>10810</v>
      </c>
      <c r="N448" s="75" t="b">
        <v>0</v>
      </c>
      <c r="O448" s="75" t="b">
        <v>0</v>
      </c>
      <c r="P448" s="76">
        <v>46023.522862233804</v>
      </c>
      <c r="Q448" s="73" t="s">
        <v>11990</v>
      </c>
      <c r="R448" s="76">
        <v>46172.468488854203</v>
      </c>
      <c r="S448" s="73" t="s">
        <v>11991</v>
      </c>
      <c r="T448" s="73" t="s">
        <v>5292</v>
      </c>
      <c r="U448" s="73" t="s">
        <v>10810</v>
      </c>
      <c r="V448" s="77" t="s">
        <v>44</v>
      </c>
    </row>
    <row r="449" spans="1:22" hidden="1" x14ac:dyDescent="0.25">
      <c r="A449" s="73" t="s">
        <v>9446</v>
      </c>
      <c r="B449" s="73" t="s">
        <v>1775</v>
      </c>
      <c r="C449" s="73" t="s">
        <v>1776</v>
      </c>
      <c r="D449" s="73" t="s">
        <v>11996</v>
      </c>
      <c r="E449" s="73"/>
      <c r="F449" s="73"/>
      <c r="G449" s="74"/>
      <c r="H449" s="73" t="s">
        <v>1011</v>
      </c>
      <c r="I449" s="73" t="s">
        <v>1012</v>
      </c>
      <c r="J449" s="73" t="s">
        <v>963</v>
      </c>
      <c r="K449" s="73" t="s">
        <v>1115</v>
      </c>
      <c r="L449" s="73"/>
      <c r="M449" s="73" t="s">
        <v>10810</v>
      </c>
      <c r="N449" s="75" t="b">
        <v>0</v>
      </c>
      <c r="O449" s="75" t="b">
        <v>0</v>
      </c>
      <c r="P449" s="76">
        <v>46023.522877858799</v>
      </c>
      <c r="Q449" s="73" t="s">
        <v>11990</v>
      </c>
      <c r="R449" s="76">
        <v>46172.468491053201</v>
      </c>
      <c r="S449" s="73" t="s">
        <v>11991</v>
      </c>
      <c r="T449" s="73" t="s">
        <v>5292</v>
      </c>
      <c r="U449" s="73" t="s">
        <v>10810</v>
      </c>
      <c r="V449" s="77" t="s">
        <v>44</v>
      </c>
    </row>
    <row r="450" spans="1:22" hidden="1" x14ac:dyDescent="0.25">
      <c r="A450" s="73" t="s">
        <v>9447</v>
      </c>
      <c r="B450" s="73" t="s">
        <v>1892</v>
      </c>
      <c r="C450" s="73" t="s">
        <v>1893</v>
      </c>
      <c r="D450" s="73" t="s">
        <v>11996</v>
      </c>
      <c r="E450" s="73"/>
      <c r="F450" s="73" t="s">
        <v>12196</v>
      </c>
      <c r="G450" s="74"/>
      <c r="H450" s="73" t="s">
        <v>1011</v>
      </c>
      <c r="I450" s="73" t="s">
        <v>1012</v>
      </c>
      <c r="J450" s="73" t="s">
        <v>963</v>
      </c>
      <c r="K450" s="73" t="s">
        <v>1115</v>
      </c>
      <c r="L450" s="73" t="s">
        <v>1893</v>
      </c>
      <c r="M450" s="73" t="s">
        <v>10810</v>
      </c>
      <c r="N450" s="75" t="b">
        <v>0</v>
      </c>
      <c r="O450" s="75" t="b">
        <v>0</v>
      </c>
      <c r="P450" s="76">
        <v>46023.522930243103</v>
      </c>
      <c r="Q450" s="73" t="s">
        <v>11990</v>
      </c>
      <c r="R450" s="76">
        <v>46172.468493205997</v>
      </c>
      <c r="S450" s="73" t="s">
        <v>11991</v>
      </c>
      <c r="T450" s="73" t="s">
        <v>5292</v>
      </c>
      <c r="U450" s="73" t="s">
        <v>10810</v>
      </c>
      <c r="V450" s="77" t="s">
        <v>44</v>
      </c>
    </row>
    <row r="451" spans="1:22" hidden="1" x14ac:dyDescent="0.25">
      <c r="A451" s="73" t="s">
        <v>9448</v>
      </c>
      <c r="B451" s="73" t="s">
        <v>1895</v>
      </c>
      <c r="C451" s="73" t="s">
        <v>1896</v>
      </c>
      <c r="D451" s="73" t="s">
        <v>11996</v>
      </c>
      <c r="E451" s="73"/>
      <c r="F451" s="73"/>
      <c r="G451" s="74"/>
      <c r="H451" s="73" t="s">
        <v>1011</v>
      </c>
      <c r="I451" s="73" t="s">
        <v>1012</v>
      </c>
      <c r="J451" s="73" t="s">
        <v>963</v>
      </c>
      <c r="K451" s="73" t="s">
        <v>1115</v>
      </c>
      <c r="L451" s="73" t="s">
        <v>1896</v>
      </c>
      <c r="M451" s="73" t="s">
        <v>10810</v>
      </c>
      <c r="N451" s="75" t="b">
        <v>0</v>
      </c>
      <c r="O451" s="75" t="b">
        <v>0</v>
      </c>
      <c r="P451" s="76">
        <v>46023.522931446802</v>
      </c>
      <c r="Q451" s="73" t="s">
        <v>11990</v>
      </c>
      <c r="R451" s="76">
        <v>46172.468495520799</v>
      </c>
      <c r="S451" s="73" t="s">
        <v>11991</v>
      </c>
      <c r="T451" s="73" t="s">
        <v>5292</v>
      </c>
      <c r="U451" s="73" t="s">
        <v>10810</v>
      </c>
      <c r="V451" s="77" t="s">
        <v>44</v>
      </c>
    </row>
    <row r="452" spans="1:22" hidden="1" x14ac:dyDescent="0.25">
      <c r="A452" s="73" t="s">
        <v>9449</v>
      </c>
      <c r="B452" s="73" t="s">
        <v>1916</v>
      </c>
      <c r="C452" s="73" t="s">
        <v>1917</v>
      </c>
      <c r="D452" s="73" t="s">
        <v>11996</v>
      </c>
      <c r="E452" s="73"/>
      <c r="F452" s="73"/>
      <c r="G452" s="74"/>
      <c r="H452" s="73" t="s">
        <v>1011</v>
      </c>
      <c r="I452" s="73" t="s">
        <v>1012</v>
      </c>
      <c r="J452" s="73" t="s">
        <v>963</v>
      </c>
      <c r="K452" s="73" t="s">
        <v>1115</v>
      </c>
      <c r="L452" s="73"/>
      <c r="M452" s="73" t="s">
        <v>10810</v>
      </c>
      <c r="N452" s="75" t="b">
        <v>0</v>
      </c>
      <c r="O452" s="75" t="b">
        <v>0</v>
      </c>
      <c r="P452" s="76">
        <v>46023.522937962996</v>
      </c>
      <c r="Q452" s="73" t="s">
        <v>11990</v>
      </c>
      <c r="R452" s="76">
        <v>46172.4684976852</v>
      </c>
      <c r="S452" s="73" t="s">
        <v>11991</v>
      </c>
      <c r="T452" s="73" t="s">
        <v>5292</v>
      </c>
      <c r="U452" s="73" t="s">
        <v>10810</v>
      </c>
      <c r="V452" s="77" t="s">
        <v>44</v>
      </c>
    </row>
    <row r="453" spans="1:22" hidden="1" x14ac:dyDescent="0.25">
      <c r="A453" s="73" t="s">
        <v>9450</v>
      </c>
      <c r="B453" s="73" t="s">
        <v>1928</v>
      </c>
      <c r="C453" s="73" t="s">
        <v>1929</v>
      </c>
      <c r="D453" s="73" t="s">
        <v>11996</v>
      </c>
      <c r="E453" s="73"/>
      <c r="F453" s="73"/>
      <c r="G453" s="74"/>
      <c r="H453" s="73" t="s">
        <v>1011</v>
      </c>
      <c r="I453" s="73" t="s">
        <v>1012</v>
      </c>
      <c r="J453" s="73" t="s">
        <v>963</v>
      </c>
      <c r="K453" s="73" t="s">
        <v>1115</v>
      </c>
      <c r="L453" s="73"/>
      <c r="M453" s="73" t="s">
        <v>10810</v>
      </c>
      <c r="N453" s="75" t="b">
        <v>0</v>
      </c>
      <c r="O453" s="75" t="b">
        <v>0</v>
      </c>
      <c r="P453" s="76">
        <v>46023.522945752302</v>
      </c>
      <c r="Q453" s="73" t="s">
        <v>11990</v>
      </c>
      <c r="R453" s="76">
        <v>46172.468499803203</v>
      </c>
      <c r="S453" s="73" t="s">
        <v>11991</v>
      </c>
      <c r="T453" s="73" t="s">
        <v>5292</v>
      </c>
      <c r="U453" s="73" t="s">
        <v>10810</v>
      </c>
      <c r="V453" s="77" t="s">
        <v>44</v>
      </c>
    </row>
    <row r="454" spans="1:22" hidden="1" x14ac:dyDescent="0.25">
      <c r="A454" s="73" t="s">
        <v>9451</v>
      </c>
      <c r="B454" s="73" t="s">
        <v>1931</v>
      </c>
      <c r="C454" s="73" t="s">
        <v>1932</v>
      </c>
      <c r="D454" s="73" t="s">
        <v>11996</v>
      </c>
      <c r="E454" s="73"/>
      <c r="F454" s="73"/>
      <c r="G454" s="74"/>
      <c r="H454" s="73" t="s">
        <v>1011</v>
      </c>
      <c r="I454" s="73" t="s">
        <v>1012</v>
      </c>
      <c r="J454" s="73" t="s">
        <v>963</v>
      </c>
      <c r="K454" s="73" t="s">
        <v>1115</v>
      </c>
      <c r="L454" s="73"/>
      <c r="M454" s="73" t="s">
        <v>10810</v>
      </c>
      <c r="N454" s="75" t="b">
        <v>0</v>
      </c>
      <c r="O454" s="75" t="b">
        <v>0</v>
      </c>
      <c r="P454" s="76">
        <v>46023.522946608799</v>
      </c>
      <c r="Q454" s="73" t="s">
        <v>11990</v>
      </c>
      <c r="R454" s="76">
        <v>46172.468501967604</v>
      </c>
      <c r="S454" s="73" t="s">
        <v>11991</v>
      </c>
      <c r="T454" s="73" t="s">
        <v>5292</v>
      </c>
      <c r="U454" s="73" t="s">
        <v>10810</v>
      </c>
      <c r="V454" s="77" t="s">
        <v>44</v>
      </c>
    </row>
    <row r="455" spans="1:22" hidden="1" x14ac:dyDescent="0.25">
      <c r="A455" s="73" t="s">
        <v>9452</v>
      </c>
      <c r="B455" s="73" t="s">
        <v>1678</v>
      </c>
      <c r="C455" s="73" t="s">
        <v>1679</v>
      </c>
      <c r="D455" s="73" t="s">
        <v>11996</v>
      </c>
      <c r="E455" s="73"/>
      <c r="F455" s="73"/>
      <c r="G455" s="74"/>
      <c r="H455" s="73" t="s">
        <v>1011</v>
      </c>
      <c r="I455" s="73" t="s">
        <v>1012</v>
      </c>
      <c r="J455" s="73" t="s">
        <v>963</v>
      </c>
      <c r="K455" s="73" t="s">
        <v>991</v>
      </c>
      <c r="L455" s="73"/>
      <c r="M455" s="73" t="s">
        <v>10810</v>
      </c>
      <c r="N455" s="75" t="b">
        <v>0</v>
      </c>
      <c r="O455" s="75" t="b">
        <v>0</v>
      </c>
      <c r="P455" s="76">
        <v>46023.522847303197</v>
      </c>
      <c r="Q455" s="73" t="s">
        <v>11990</v>
      </c>
      <c r="R455" s="76">
        <v>46172.468504131903</v>
      </c>
      <c r="S455" s="73" t="s">
        <v>11991</v>
      </c>
      <c r="T455" s="73" t="s">
        <v>5292</v>
      </c>
      <c r="U455" s="73" t="s">
        <v>10810</v>
      </c>
      <c r="V455" s="77" t="s">
        <v>44</v>
      </c>
    </row>
    <row r="456" spans="1:22" hidden="1" x14ac:dyDescent="0.25">
      <c r="A456" s="73" t="s">
        <v>9453</v>
      </c>
      <c r="B456" s="73" t="s">
        <v>1699</v>
      </c>
      <c r="C456" s="73" t="s">
        <v>1700</v>
      </c>
      <c r="D456" s="73" t="s">
        <v>11996</v>
      </c>
      <c r="E456" s="73"/>
      <c r="F456" s="73"/>
      <c r="G456" s="74"/>
      <c r="H456" s="73" t="s">
        <v>1011</v>
      </c>
      <c r="I456" s="73" t="s">
        <v>1012</v>
      </c>
      <c r="J456" s="73" t="s">
        <v>963</v>
      </c>
      <c r="K456" s="73" t="s">
        <v>991</v>
      </c>
      <c r="L456" s="73"/>
      <c r="M456" s="73" t="s">
        <v>10810</v>
      </c>
      <c r="N456" s="75" t="b">
        <v>0</v>
      </c>
      <c r="O456" s="75" t="b">
        <v>0</v>
      </c>
      <c r="P456" s="76">
        <v>46023.522856284697</v>
      </c>
      <c r="Q456" s="73" t="s">
        <v>11990</v>
      </c>
      <c r="R456" s="76">
        <v>46172.468506284698</v>
      </c>
      <c r="S456" s="73" t="s">
        <v>11991</v>
      </c>
      <c r="T456" s="73" t="s">
        <v>5292</v>
      </c>
      <c r="U456" s="73" t="s">
        <v>10810</v>
      </c>
      <c r="V456" s="77" t="s">
        <v>44</v>
      </c>
    </row>
    <row r="457" spans="1:22" hidden="1" x14ac:dyDescent="0.25">
      <c r="A457" s="73" t="s">
        <v>9454</v>
      </c>
      <c r="B457" s="73" t="s">
        <v>1705</v>
      </c>
      <c r="C457" s="73" t="s">
        <v>1706</v>
      </c>
      <c r="D457" s="73" t="s">
        <v>11996</v>
      </c>
      <c r="E457" s="73"/>
      <c r="F457" s="73"/>
      <c r="G457" s="74"/>
      <c r="H457" s="73" t="s">
        <v>1011</v>
      </c>
      <c r="I457" s="73" t="s">
        <v>1012</v>
      </c>
      <c r="J457" s="73" t="s">
        <v>963</v>
      </c>
      <c r="K457" s="73" t="s">
        <v>991</v>
      </c>
      <c r="L457" s="73"/>
      <c r="M457" s="73" t="s">
        <v>10810</v>
      </c>
      <c r="N457" s="75" t="b">
        <v>0</v>
      </c>
      <c r="O457" s="75" t="b">
        <v>0</v>
      </c>
      <c r="P457" s="76">
        <v>46023.5228587616</v>
      </c>
      <c r="Q457" s="73" t="s">
        <v>11990</v>
      </c>
      <c r="R457" s="76">
        <v>46172.468508449099</v>
      </c>
      <c r="S457" s="73" t="s">
        <v>11991</v>
      </c>
      <c r="T457" s="73" t="s">
        <v>5292</v>
      </c>
      <c r="U457" s="73" t="s">
        <v>10810</v>
      </c>
      <c r="V457" s="77" t="s">
        <v>44</v>
      </c>
    </row>
    <row r="458" spans="1:22" hidden="1" x14ac:dyDescent="0.25">
      <c r="A458" s="73" t="s">
        <v>9455</v>
      </c>
      <c r="B458" s="73" t="s">
        <v>1714</v>
      </c>
      <c r="C458" s="73" t="s">
        <v>1715</v>
      </c>
      <c r="D458" s="73" t="s">
        <v>11996</v>
      </c>
      <c r="E458" s="73"/>
      <c r="F458" s="73"/>
      <c r="G458" s="74"/>
      <c r="H458" s="73" t="s">
        <v>1011</v>
      </c>
      <c r="I458" s="73" t="s">
        <v>1012</v>
      </c>
      <c r="J458" s="73" t="s">
        <v>963</v>
      </c>
      <c r="K458" s="73" t="s">
        <v>991</v>
      </c>
      <c r="L458" s="73"/>
      <c r="M458" s="73" t="s">
        <v>10810</v>
      </c>
      <c r="N458" s="75" t="b">
        <v>0</v>
      </c>
      <c r="O458" s="75" t="b">
        <v>0</v>
      </c>
      <c r="P458" s="76">
        <v>46023.522860995399</v>
      </c>
      <c r="Q458" s="73" t="s">
        <v>11990</v>
      </c>
      <c r="R458" s="76">
        <v>46172.468510729203</v>
      </c>
      <c r="S458" s="73" t="s">
        <v>11991</v>
      </c>
      <c r="T458" s="73" t="s">
        <v>5292</v>
      </c>
      <c r="U458" s="73" t="s">
        <v>10810</v>
      </c>
      <c r="V458" s="77" t="s">
        <v>44</v>
      </c>
    </row>
    <row r="459" spans="1:22" hidden="1" x14ac:dyDescent="0.25">
      <c r="A459" s="73" t="s">
        <v>9456</v>
      </c>
      <c r="B459" s="73" t="s">
        <v>1720</v>
      </c>
      <c r="C459" s="73" t="s">
        <v>1721</v>
      </c>
      <c r="D459" s="73" t="s">
        <v>11996</v>
      </c>
      <c r="E459" s="73"/>
      <c r="F459" s="73"/>
      <c r="G459" s="74"/>
      <c r="H459" s="73" t="s">
        <v>1011</v>
      </c>
      <c r="I459" s="73" t="s">
        <v>1012</v>
      </c>
      <c r="J459" s="73" t="s">
        <v>963</v>
      </c>
      <c r="K459" s="73" t="s">
        <v>991</v>
      </c>
      <c r="L459" s="73"/>
      <c r="M459" s="73" t="s">
        <v>10810</v>
      </c>
      <c r="N459" s="75" t="b">
        <v>0</v>
      </c>
      <c r="O459" s="75" t="b">
        <v>0</v>
      </c>
      <c r="P459" s="76">
        <v>46023.522863194397</v>
      </c>
      <c r="Q459" s="73" t="s">
        <v>11990</v>
      </c>
      <c r="R459" s="76">
        <v>46172.468512928201</v>
      </c>
      <c r="S459" s="73" t="s">
        <v>11991</v>
      </c>
      <c r="T459" s="73" t="s">
        <v>5292</v>
      </c>
      <c r="U459" s="73" t="s">
        <v>10810</v>
      </c>
      <c r="V459" s="77" t="s">
        <v>44</v>
      </c>
    </row>
    <row r="460" spans="1:22" hidden="1" x14ac:dyDescent="0.25">
      <c r="A460" s="73" t="s">
        <v>9457</v>
      </c>
      <c r="B460" s="73" t="s">
        <v>1766</v>
      </c>
      <c r="C460" s="73" t="s">
        <v>1767</v>
      </c>
      <c r="D460" s="73" t="s">
        <v>11996</v>
      </c>
      <c r="E460" s="73"/>
      <c r="F460" s="73"/>
      <c r="G460" s="74"/>
      <c r="H460" s="73" t="s">
        <v>1011</v>
      </c>
      <c r="I460" s="73" t="s">
        <v>1012</v>
      </c>
      <c r="J460" s="73" t="s">
        <v>963</v>
      </c>
      <c r="K460" s="73" t="s">
        <v>991</v>
      </c>
      <c r="L460" s="73"/>
      <c r="M460" s="73" t="s">
        <v>10810</v>
      </c>
      <c r="N460" s="75" t="b">
        <v>0</v>
      </c>
      <c r="O460" s="75" t="b">
        <v>0</v>
      </c>
      <c r="P460" s="76">
        <v>46023.522875543997</v>
      </c>
      <c r="Q460" s="73" t="s">
        <v>11990</v>
      </c>
      <c r="R460" s="76">
        <v>46172.468515127301</v>
      </c>
      <c r="S460" s="73" t="s">
        <v>11991</v>
      </c>
      <c r="T460" s="73" t="s">
        <v>5292</v>
      </c>
      <c r="U460" s="73" t="s">
        <v>10810</v>
      </c>
      <c r="V460" s="77" t="s">
        <v>44</v>
      </c>
    </row>
    <row r="461" spans="1:22" hidden="1" x14ac:dyDescent="0.25">
      <c r="A461" s="73" t="s">
        <v>9458</v>
      </c>
      <c r="B461" s="73" t="s">
        <v>1877</v>
      </c>
      <c r="C461" s="73" t="s">
        <v>1878</v>
      </c>
      <c r="D461" s="73" t="s">
        <v>11996</v>
      </c>
      <c r="E461" s="73"/>
      <c r="F461" s="73"/>
      <c r="G461" s="74"/>
      <c r="H461" s="73" t="s">
        <v>1011</v>
      </c>
      <c r="I461" s="73" t="s">
        <v>1012</v>
      </c>
      <c r="J461" s="73" t="s">
        <v>963</v>
      </c>
      <c r="K461" s="73" t="s">
        <v>991</v>
      </c>
      <c r="L461" s="73"/>
      <c r="M461" s="73" t="s">
        <v>10810</v>
      </c>
      <c r="N461" s="75" t="b">
        <v>0</v>
      </c>
      <c r="O461" s="75" t="b">
        <v>0</v>
      </c>
      <c r="P461" s="76">
        <v>46023.522923958299</v>
      </c>
      <c r="Q461" s="73" t="s">
        <v>11990</v>
      </c>
      <c r="R461" s="76">
        <v>46172.468517476897</v>
      </c>
      <c r="S461" s="73" t="s">
        <v>11991</v>
      </c>
      <c r="T461" s="73" t="s">
        <v>5292</v>
      </c>
      <c r="U461" s="73" t="s">
        <v>10810</v>
      </c>
      <c r="V461" s="77" t="s">
        <v>44</v>
      </c>
    </row>
    <row r="462" spans="1:22" hidden="1" x14ac:dyDescent="0.25">
      <c r="A462" s="73" t="s">
        <v>9459</v>
      </c>
      <c r="B462" s="73" t="s">
        <v>1393</v>
      </c>
      <c r="C462" s="73" t="s">
        <v>1394</v>
      </c>
      <c r="D462" s="73" t="s">
        <v>11996</v>
      </c>
      <c r="E462" s="73"/>
      <c r="F462" s="73"/>
      <c r="G462" s="74"/>
      <c r="H462" s="73" t="s">
        <v>1099</v>
      </c>
      <c r="I462" s="73" t="s">
        <v>1100</v>
      </c>
      <c r="J462" s="73" t="s">
        <v>963</v>
      </c>
      <c r="K462" s="73" t="s">
        <v>1105</v>
      </c>
      <c r="L462" s="73"/>
      <c r="M462" s="73" t="s">
        <v>10810</v>
      </c>
      <c r="N462" s="75" t="b">
        <v>0</v>
      </c>
      <c r="O462" s="75" t="b">
        <v>0</v>
      </c>
      <c r="P462" s="76">
        <v>46023.522724155097</v>
      </c>
      <c r="Q462" s="73" t="s">
        <v>11990</v>
      </c>
      <c r="R462" s="76">
        <v>46172.468519791699</v>
      </c>
      <c r="S462" s="73" t="s">
        <v>11991</v>
      </c>
      <c r="T462" s="73" t="s">
        <v>5292</v>
      </c>
      <c r="U462" s="73" t="s">
        <v>10810</v>
      </c>
      <c r="V462" s="77" t="s">
        <v>44</v>
      </c>
    </row>
    <row r="463" spans="1:22" hidden="1" x14ac:dyDescent="0.25">
      <c r="A463" s="73" t="s">
        <v>9460</v>
      </c>
      <c r="B463" s="73" t="s">
        <v>1483</v>
      </c>
      <c r="C463" s="73" t="s">
        <v>1484</v>
      </c>
      <c r="D463" s="73" t="s">
        <v>11996</v>
      </c>
      <c r="E463" s="73"/>
      <c r="F463" s="73"/>
      <c r="G463" s="74"/>
      <c r="H463" s="73" t="s">
        <v>1099</v>
      </c>
      <c r="I463" s="73" t="s">
        <v>1100</v>
      </c>
      <c r="J463" s="73" t="s">
        <v>963</v>
      </c>
      <c r="K463" s="73" t="s">
        <v>1105</v>
      </c>
      <c r="L463" s="73"/>
      <c r="M463" s="73" t="s">
        <v>10810</v>
      </c>
      <c r="N463" s="75" t="b">
        <v>0</v>
      </c>
      <c r="O463" s="75" t="b">
        <v>0</v>
      </c>
      <c r="P463" s="76">
        <v>46023.522760914399</v>
      </c>
      <c r="Q463" s="73" t="s">
        <v>11990</v>
      </c>
      <c r="R463" s="76">
        <v>46172.468521955998</v>
      </c>
      <c r="S463" s="73" t="s">
        <v>11991</v>
      </c>
      <c r="T463" s="73" t="s">
        <v>5292</v>
      </c>
      <c r="U463" s="73" t="s">
        <v>10810</v>
      </c>
      <c r="V463" s="77" t="s">
        <v>44</v>
      </c>
    </row>
    <row r="464" spans="1:22" hidden="1" x14ac:dyDescent="0.25">
      <c r="A464" s="73" t="s">
        <v>9461</v>
      </c>
      <c r="B464" s="73" t="s">
        <v>1498</v>
      </c>
      <c r="C464" s="73" t="s">
        <v>1499</v>
      </c>
      <c r="D464" s="73" t="s">
        <v>11996</v>
      </c>
      <c r="E464" s="73"/>
      <c r="F464" s="73"/>
      <c r="G464" s="74"/>
      <c r="H464" s="73" t="s">
        <v>1099</v>
      </c>
      <c r="I464" s="73" t="s">
        <v>1100</v>
      </c>
      <c r="J464" s="73" t="s">
        <v>963</v>
      </c>
      <c r="K464" s="73" t="s">
        <v>1105</v>
      </c>
      <c r="L464" s="73"/>
      <c r="M464" s="73" t="s">
        <v>10810</v>
      </c>
      <c r="N464" s="75" t="b">
        <v>0</v>
      </c>
      <c r="O464" s="75" t="b">
        <v>0</v>
      </c>
      <c r="P464" s="76">
        <v>46023.522767129602</v>
      </c>
      <c r="Q464" s="73" t="s">
        <v>11990</v>
      </c>
      <c r="R464" s="76">
        <v>46172.468524074102</v>
      </c>
      <c r="S464" s="73" t="s">
        <v>11991</v>
      </c>
      <c r="T464" s="73" t="s">
        <v>5292</v>
      </c>
      <c r="U464" s="73" t="s">
        <v>10810</v>
      </c>
      <c r="V464" s="77" t="s">
        <v>44</v>
      </c>
    </row>
    <row r="465" spans="1:22" hidden="1" x14ac:dyDescent="0.25">
      <c r="A465" s="73" t="s">
        <v>9462</v>
      </c>
      <c r="B465" s="73" t="s">
        <v>1615</v>
      </c>
      <c r="C465" s="73" t="s">
        <v>1616</v>
      </c>
      <c r="D465" s="73" t="s">
        <v>11996</v>
      </c>
      <c r="E465" s="73"/>
      <c r="F465" s="73"/>
      <c r="G465" s="74"/>
      <c r="H465" s="73" t="s">
        <v>1099</v>
      </c>
      <c r="I465" s="73" t="s">
        <v>1100</v>
      </c>
      <c r="J465" s="73" t="s">
        <v>963</v>
      </c>
      <c r="K465" s="73" t="s">
        <v>1105</v>
      </c>
      <c r="L465" s="73"/>
      <c r="M465" s="73" t="s">
        <v>10810</v>
      </c>
      <c r="N465" s="75" t="b">
        <v>0</v>
      </c>
      <c r="O465" s="75" t="b">
        <v>0</v>
      </c>
      <c r="P465" s="76">
        <v>46023.522822419</v>
      </c>
      <c r="Q465" s="73" t="s">
        <v>11990</v>
      </c>
      <c r="R465" s="76">
        <v>46172.468526192097</v>
      </c>
      <c r="S465" s="73" t="s">
        <v>11991</v>
      </c>
      <c r="T465" s="73" t="s">
        <v>5292</v>
      </c>
      <c r="U465" s="73" t="s">
        <v>10810</v>
      </c>
      <c r="V465" s="77" t="s">
        <v>44</v>
      </c>
    </row>
    <row r="466" spans="1:22" hidden="1" x14ac:dyDescent="0.25">
      <c r="A466" s="73" t="s">
        <v>9463</v>
      </c>
      <c r="B466" s="73" t="s">
        <v>1654</v>
      </c>
      <c r="C466" s="73" t="s">
        <v>1655</v>
      </c>
      <c r="D466" s="73" t="s">
        <v>11996</v>
      </c>
      <c r="E466" s="73"/>
      <c r="F466" s="73"/>
      <c r="G466" s="74"/>
      <c r="H466" s="73" t="s">
        <v>1099</v>
      </c>
      <c r="I466" s="73" t="s">
        <v>1100</v>
      </c>
      <c r="J466" s="73" t="s">
        <v>963</v>
      </c>
      <c r="K466" s="73" t="s">
        <v>1105</v>
      </c>
      <c r="L466" s="73"/>
      <c r="M466" s="73" t="s">
        <v>10810</v>
      </c>
      <c r="N466" s="75" t="b">
        <v>0</v>
      </c>
      <c r="O466" s="75" t="b">
        <v>0</v>
      </c>
      <c r="P466" s="76">
        <v>46023.522834919</v>
      </c>
      <c r="Q466" s="73" t="s">
        <v>11990</v>
      </c>
      <c r="R466" s="76">
        <v>46172.468528391197</v>
      </c>
      <c r="S466" s="73" t="s">
        <v>11991</v>
      </c>
      <c r="T466" s="73" t="s">
        <v>5292</v>
      </c>
      <c r="U466" s="73" t="s">
        <v>10810</v>
      </c>
      <c r="V466" s="77" t="s">
        <v>44</v>
      </c>
    </row>
    <row r="467" spans="1:22" hidden="1" x14ac:dyDescent="0.25">
      <c r="A467" s="73" t="s">
        <v>9464</v>
      </c>
      <c r="B467" s="73" t="s">
        <v>1672</v>
      </c>
      <c r="C467" s="73" t="s">
        <v>1673</v>
      </c>
      <c r="D467" s="73" t="s">
        <v>11996</v>
      </c>
      <c r="E467" s="73"/>
      <c r="F467" s="73"/>
      <c r="G467" s="74"/>
      <c r="H467" s="73" t="s">
        <v>1099</v>
      </c>
      <c r="I467" s="73" t="s">
        <v>1100</v>
      </c>
      <c r="J467" s="73" t="s">
        <v>963</v>
      </c>
      <c r="K467" s="73" t="s">
        <v>1105</v>
      </c>
      <c r="L467" s="73"/>
      <c r="M467" s="73" t="s">
        <v>10810</v>
      </c>
      <c r="N467" s="75" t="b">
        <v>0</v>
      </c>
      <c r="O467" s="75" t="b">
        <v>0</v>
      </c>
      <c r="P467" s="76">
        <v>46023.522845914398</v>
      </c>
      <c r="Q467" s="73" t="s">
        <v>11990</v>
      </c>
      <c r="R467" s="76">
        <v>46172.468530520797</v>
      </c>
      <c r="S467" s="73" t="s">
        <v>11991</v>
      </c>
      <c r="T467" s="73" t="s">
        <v>5292</v>
      </c>
      <c r="U467" s="73" t="s">
        <v>10810</v>
      </c>
      <c r="V467" s="77" t="s">
        <v>44</v>
      </c>
    </row>
    <row r="468" spans="1:22" hidden="1" x14ac:dyDescent="0.25">
      <c r="A468" s="73" t="s">
        <v>9465</v>
      </c>
      <c r="B468" s="73" t="s">
        <v>1742</v>
      </c>
      <c r="C468" s="73" t="s">
        <v>1743</v>
      </c>
      <c r="D468" s="73" t="s">
        <v>11996</v>
      </c>
      <c r="E468" s="73"/>
      <c r="F468" s="73"/>
      <c r="G468" s="74"/>
      <c r="H468" s="73" t="s">
        <v>1099</v>
      </c>
      <c r="I468" s="73" t="s">
        <v>1100</v>
      </c>
      <c r="J468" s="73" t="s">
        <v>963</v>
      </c>
      <c r="K468" s="73" t="s">
        <v>1105</v>
      </c>
      <c r="L468" s="73"/>
      <c r="M468" s="73" t="s">
        <v>10810</v>
      </c>
      <c r="N468" s="75" t="b">
        <v>0</v>
      </c>
      <c r="O468" s="75" t="b">
        <v>0</v>
      </c>
      <c r="P468" s="76">
        <v>46023.522869479202</v>
      </c>
      <c r="Q468" s="73" t="s">
        <v>11990</v>
      </c>
      <c r="R468" s="76">
        <v>46172.4685326736</v>
      </c>
      <c r="S468" s="73" t="s">
        <v>11991</v>
      </c>
      <c r="T468" s="73" t="s">
        <v>5292</v>
      </c>
      <c r="U468" s="73" t="s">
        <v>10810</v>
      </c>
      <c r="V468" s="77" t="s">
        <v>44</v>
      </c>
    </row>
    <row r="469" spans="1:22" hidden="1" x14ac:dyDescent="0.25">
      <c r="A469" s="73" t="s">
        <v>9466</v>
      </c>
      <c r="B469" s="73" t="s">
        <v>1760</v>
      </c>
      <c r="C469" s="73" t="s">
        <v>1761</v>
      </c>
      <c r="D469" s="73" t="s">
        <v>11996</v>
      </c>
      <c r="E469" s="73"/>
      <c r="F469" s="73"/>
      <c r="G469" s="74"/>
      <c r="H469" s="73" t="s">
        <v>1099</v>
      </c>
      <c r="I469" s="73" t="s">
        <v>1100</v>
      </c>
      <c r="J469" s="73" t="s">
        <v>963</v>
      </c>
      <c r="K469" s="73" t="s">
        <v>1105</v>
      </c>
      <c r="L469" s="73"/>
      <c r="M469" s="73" t="s">
        <v>10810</v>
      </c>
      <c r="N469" s="75" t="b">
        <v>0</v>
      </c>
      <c r="O469" s="75" t="b">
        <v>0</v>
      </c>
      <c r="P469" s="76">
        <v>46023.522873993097</v>
      </c>
      <c r="Q469" s="73" t="s">
        <v>11990</v>
      </c>
      <c r="R469" s="76">
        <v>46172.468534838001</v>
      </c>
      <c r="S469" s="73" t="s">
        <v>11991</v>
      </c>
      <c r="T469" s="73" t="s">
        <v>5292</v>
      </c>
      <c r="U469" s="73" t="s">
        <v>10810</v>
      </c>
      <c r="V469" s="77" t="s">
        <v>44</v>
      </c>
    </row>
    <row r="470" spans="1:22" hidden="1" x14ac:dyDescent="0.25">
      <c r="A470" s="73" t="s">
        <v>9467</v>
      </c>
      <c r="B470" s="73" t="s">
        <v>1826</v>
      </c>
      <c r="C470" s="73" t="s">
        <v>1827</v>
      </c>
      <c r="D470" s="73" t="s">
        <v>11996</v>
      </c>
      <c r="E470" s="73"/>
      <c r="F470" s="73"/>
      <c r="G470" s="74"/>
      <c r="H470" s="73" t="s">
        <v>1099</v>
      </c>
      <c r="I470" s="73" t="s">
        <v>1100</v>
      </c>
      <c r="J470" s="73" t="s">
        <v>963</v>
      </c>
      <c r="K470" s="73" t="s">
        <v>1105</v>
      </c>
      <c r="L470" s="73" t="s">
        <v>1827</v>
      </c>
      <c r="M470" s="73" t="s">
        <v>10810</v>
      </c>
      <c r="N470" s="75" t="b">
        <v>0</v>
      </c>
      <c r="O470" s="75" t="b">
        <v>0</v>
      </c>
      <c r="P470" s="76">
        <v>46023.522901817101</v>
      </c>
      <c r="Q470" s="73" t="s">
        <v>11990</v>
      </c>
      <c r="R470" s="76">
        <v>46172.468536956003</v>
      </c>
      <c r="S470" s="73" t="s">
        <v>11991</v>
      </c>
      <c r="T470" s="73" t="s">
        <v>5292</v>
      </c>
      <c r="U470" s="73" t="s">
        <v>10810</v>
      </c>
      <c r="V470" s="77" t="s">
        <v>44</v>
      </c>
    </row>
    <row r="471" spans="1:22" hidden="1" x14ac:dyDescent="0.25">
      <c r="A471" s="73" t="s">
        <v>9468</v>
      </c>
      <c r="B471" s="73" t="s">
        <v>1838</v>
      </c>
      <c r="C471" s="73" t="s">
        <v>1839</v>
      </c>
      <c r="D471" s="73" t="s">
        <v>11996</v>
      </c>
      <c r="E471" s="73"/>
      <c r="F471" s="73" t="s">
        <v>12197</v>
      </c>
      <c r="G471" s="74"/>
      <c r="H471" s="73" t="s">
        <v>1099</v>
      </c>
      <c r="I471" s="73" t="s">
        <v>1100</v>
      </c>
      <c r="J471" s="73" t="s">
        <v>963</v>
      </c>
      <c r="K471" s="73" t="s">
        <v>1105</v>
      </c>
      <c r="L471" s="73" t="s">
        <v>1839</v>
      </c>
      <c r="M471" s="73" t="s">
        <v>10810</v>
      </c>
      <c r="N471" s="75" t="b">
        <v>0</v>
      </c>
      <c r="O471" s="75" t="b">
        <v>0</v>
      </c>
      <c r="P471" s="76">
        <v>46023.522905324098</v>
      </c>
      <c r="Q471" s="73" t="s">
        <v>11990</v>
      </c>
      <c r="R471" s="76">
        <v>46172.468539120397</v>
      </c>
      <c r="S471" s="73" t="s">
        <v>11991</v>
      </c>
      <c r="T471" s="73" t="s">
        <v>5292</v>
      </c>
      <c r="U471" s="73" t="s">
        <v>10810</v>
      </c>
      <c r="V471" s="77" t="s">
        <v>44</v>
      </c>
    </row>
    <row r="472" spans="1:22" hidden="1" x14ac:dyDescent="0.25">
      <c r="A472" s="73" t="s">
        <v>9469</v>
      </c>
      <c r="B472" s="73" t="s">
        <v>1871</v>
      </c>
      <c r="C472" s="73" t="s">
        <v>1872</v>
      </c>
      <c r="D472" s="73" t="s">
        <v>11996</v>
      </c>
      <c r="E472" s="73"/>
      <c r="F472" s="73"/>
      <c r="G472" s="74"/>
      <c r="H472" s="73" t="s">
        <v>1099</v>
      </c>
      <c r="I472" s="73" t="s">
        <v>1100</v>
      </c>
      <c r="J472" s="73" t="s">
        <v>963</v>
      </c>
      <c r="K472" s="73" t="s">
        <v>1105</v>
      </c>
      <c r="L472" s="73" t="s">
        <v>1872</v>
      </c>
      <c r="M472" s="73" t="s">
        <v>10810</v>
      </c>
      <c r="N472" s="75" t="b">
        <v>0</v>
      </c>
      <c r="O472" s="75" t="b">
        <v>0</v>
      </c>
      <c r="P472" s="76">
        <v>46023.522922453703</v>
      </c>
      <c r="Q472" s="73" t="s">
        <v>11990</v>
      </c>
      <c r="R472" s="76">
        <v>46172.468541319402</v>
      </c>
      <c r="S472" s="73" t="s">
        <v>11991</v>
      </c>
      <c r="T472" s="73" t="s">
        <v>5292</v>
      </c>
      <c r="U472" s="73" t="s">
        <v>10810</v>
      </c>
      <c r="V472" s="77" t="s">
        <v>44</v>
      </c>
    </row>
    <row r="473" spans="1:22" hidden="1" x14ac:dyDescent="0.25">
      <c r="A473" s="73" t="s">
        <v>9470</v>
      </c>
      <c r="B473" s="73" t="s">
        <v>1883</v>
      </c>
      <c r="C473" s="73" t="s">
        <v>1884</v>
      </c>
      <c r="D473" s="73" t="s">
        <v>11996</v>
      </c>
      <c r="E473" s="73"/>
      <c r="F473" s="73"/>
      <c r="G473" s="74"/>
      <c r="H473" s="73" t="s">
        <v>1099</v>
      </c>
      <c r="I473" s="73" t="s">
        <v>1100</v>
      </c>
      <c r="J473" s="73" t="s">
        <v>963</v>
      </c>
      <c r="K473" s="73" t="s">
        <v>1105</v>
      </c>
      <c r="L473" s="73"/>
      <c r="M473" s="73" t="s">
        <v>10810</v>
      </c>
      <c r="N473" s="75" t="b">
        <v>0</v>
      </c>
      <c r="O473" s="75" t="b">
        <v>0</v>
      </c>
      <c r="P473" s="76">
        <v>46023.522928206003</v>
      </c>
      <c r="Q473" s="73" t="s">
        <v>11990</v>
      </c>
      <c r="R473" s="76">
        <v>46172.468543437499</v>
      </c>
      <c r="S473" s="73" t="s">
        <v>11991</v>
      </c>
      <c r="T473" s="73" t="s">
        <v>5292</v>
      </c>
      <c r="U473" s="73" t="s">
        <v>10810</v>
      </c>
      <c r="V473" s="77" t="s">
        <v>44</v>
      </c>
    </row>
    <row r="474" spans="1:22" hidden="1" x14ac:dyDescent="0.25">
      <c r="A474" s="73" t="s">
        <v>9471</v>
      </c>
      <c r="B474" s="73" t="s">
        <v>1964</v>
      </c>
      <c r="C474" s="73" t="s">
        <v>1965</v>
      </c>
      <c r="D474" s="73" t="s">
        <v>11996</v>
      </c>
      <c r="E474" s="73"/>
      <c r="F474" s="73" t="s">
        <v>12197</v>
      </c>
      <c r="G474" s="74"/>
      <c r="H474" s="73" t="s">
        <v>1099</v>
      </c>
      <c r="I474" s="73" t="s">
        <v>1100</v>
      </c>
      <c r="J474" s="73" t="s">
        <v>963</v>
      </c>
      <c r="K474" s="73" t="s">
        <v>1105</v>
      </c>
      <c r="L474" s="73"/>
      <c r="M474" s="73" t="s">
        <v>10810</v>
      </c>
      <c r="N474" s="75" t="b">
        <v>0</v>
      </c>
      <c r="O474" s="75" t="b">
        <v>0</v>
      </c>
      <c r="P474" s="76">
        <v>46023.5229614583</v>
      </c>
      <c r="Q474" s="73" t="s">
        <v>11990</v>
      </c>
      <c r="R474" s="76">
        <v>46172.468545567099</v>
      </c>
      <c r="S474" s="73" t="s">
        <v>11991</v>
      </c>
      <c r="T474" s="73" t="s">
        <v>5292</v>
      </c>
      <c r="U474" s="73" t="s">
        <v>10810</v>
      </c>
      <c r="V474" s="77" t="s">
        <v>44</v>
      </c>
    </row>
    <row r="475" spans="1:22" hidden="1" x14ac:dyDescent="0.25">
      <c r="A475" s="73" t="s">
        <v>9472</v>
      </c>
      <c r="B475" s="73" t="s">
        <v>276</v>
      </c>
      <c r="C475" s="73" t="s">
        <v>1185</v>
      </c>
      <c r="D475" s="73" t="s">
        <v>11996</v>
      </c>
      <c r="E475" s="73" t="s">
        <v>1186</v>
      </c>
      <c r="F475" s="73"/>
      <c r="G475" s="74"/>
      <c r="H475" s="73" t="s">
        <v>1011</v>
      </c>
      <c r="I475" s="73" t="s">
        <v>1012</v>
      </c>
      <c r="J475" s="73" t="s">
        <v>963</v>
      </c>
      <c r="K475" s="73" t="s">
        <v>1019</v>
      </c>
      <c r="L475" s="73" t="s">
        <v>1185</v>
      </c>
      <c r="M475" s="73" t="s">
        <v>10810</v>
      </c>
      <c r="N475" s="75" t="b">
        <v>1</v>
      </c>
      <c r="O475" s="75" t="b">
        <v>0</v>
      </c>
      <c r="P475" s="76">
        <v>46023.522630289401</v>
      </c>
      <c r="Q475" s="73" t="s">
        <v>11990</v>
      </c>
      <c r="R475" s="76">
        <v>46172.468547685203</v>
      </c>
      <c r="S475" s="73" t="s">
        <v>11991</v>
      </c>
      <c r="T475" s="73" t="s">
        <v>5292</v>
      </c>
      <c r="U475" s="73" t="s">
        <v>10810</v>
      </c>
      <c r="V475" s="77" t="s">
        <v>44</v>
      </c>
    </row>
    <row r="476" spans="1:22" hidden="1" x14ac:dyDescent="0.25">
      <c r="A476" s="73" t="s">
        <v>9473</v>
      </c>
      <c r="B476" s="73" t="s">
        <v>1468</v>
      </c>
      <c r="C476" s="73" t="s">
        <v>1469</v>
      </c>
      <c r="D476" s="73" t="s">
        <v>11996</v>
      </c>
      <c r="E476" s="73"/>
      <c r="F476" s="73"/>
      <c r="G476" s="74"/>
      <c r="H476" s="73" t="s">
        <v>1011</v>
      </c>
      <c r="I476" s="73" t="s">
        <v>1012</v>
      </c>
      <c r="J476" s="73" t="s">
        <v>963</v>
      </c>
      <c r="K476" s="73" t="s">
        <v>1019</v>
      </c>
      <c r="L476" s="73"/>
      <c r="M476" s="73" t="s">
        <v>10810</v>
      </c>
      <c r="N476" s="75" t="b">
        <v>0</v>
      </c>
      <c r="O476" s="75" t="b">
        <v>0</v>
      </c>
      <c r="P476" s="76">
        <v>46023.5227544792</v>
      </c>
      <c r="Q476" s="73" t="s">
        <v>11990</v>
      </c>
      <c r="R476" s="76">
        <v>46172.468549884303</v>
      </c>
      <c r="S476" s="73" t="s">
        <v>11991</v>
      </c>
      <c r="T476" s="73" t="s">
        <v>5292</v>
      </c>
      <c r="U476" s="73" t="s">
        <v>10810</v>
      </c>
      <c r="V476" s="77" t="s">
        <v>44</v>
      </c>
    </row>
    <row r="477" spans="1:22" hidden="1" x14ac:dyDescent="0.25">
      <c r="A477" s="73" t="s">
        <v>9474</v>
      </c>
      <c r="B477" s="73" t="s">
        <v>1486</v>
      </c>
      <c r="C477" s="73" t="s">
        <v>1487</v>
      </c>
      <c r="D477" s="73" t="s">
        <v>11996</v>
      </c>
      <c r="E477" s="73"/>
      <c r="F477" s="73"/>
      <c r="G477" s="74"/>
      <c r="H477" s="73" t="s">
        <v>1011</v>
      </c>
      <c r="I477" s="73" t="s">
        <v>1012</v>
      </c>
      <c r="J477" s="73" t="s">
        <v>963</v>
      </c>
      <c r="K477" s="73" t="s">
        <v>1019</v>
      </c>
      <c r="L477" s="73"/>
      <c r="M477" s="73" t="s">
        <v>10810</v>
      </c>
      <c r="N477" s="75" t="b">
        <v>0</v>
      </c>
      <c r="O477" s="75" t="b">
        <v>0</v>
      </c>
      <c r="P477" s="76">
        <v>46023.522761655098</v>
      </c>
      <c r="Q477" s="73" t="s">
        <v>11990</v>
      </c>
      <c r="R477" s="76">
        <v>46172.468551967599</v>
      </c>
      <c r="S477" s="73" t="s">
        <v>11991</v>
      </c>
      <c r="T477" s="73" t="s">
        <v>5292</v>
      </c>
      <c r="U477" s="73" t="s">
        <v>10810</v>
      </c>
      <c r="V477" s="77" t="s">
        <v>44</v>
      </c>
    </row>
    <row r="478" spans="1:22" hidden="1" x14ac:dyDescent="0.25">
      <c r="A478" s="73" t="s">
        <v>9475</v>
      </c>
      <c r="B478" s="73" t="s">
        <v>1537</v>
      </c>
      <c r="C478" s="73" t="s">
        <v>1538</v>
      </c>
      <c r="D478" s="73" t="s">
        <v>11996</v>
      </c>
      <c r="E478" s="73"/>
      <c r="F478" s="73"/>
      <c r="G478" s="74"/>
      <c r="H478" s="73" t="s">
        <v>1011</v>
      </c>
      <c r="I478" s="73" t="s">
        <v>1012</v>
      </c>
      <c r="J478" s="73" t="s">
        <v>963</v>
      </c>
      <c r="K478" s="73" t="s">
        <v>1019</v>
      </c>
      <c r="L478" s="73"/>
      <c r="M478" s="73" t="s">
        <v>10810</v>
      </c>
      <c r="N478" s="75" t="b">
        <v>0</v>
      </c>
      <c r="O478" s="75" t="b">
        <v>0</v>
      </c>
      <c r="P478" s="76">
        <v>46023.522784606503</v>
      </c>
      <c r="Q478" s="73" t="s">
        <v>11990</v>
      </c>
      <c r="R478" s="76">
        <v>46172.468554166699</v>
      </c>
      <c r="S478" s="73" t="s">
        <v>11991</v>
      </c>
      <c r="T478" s="73" t="s">
        <v>5292</v>
      </c>
      <c r="U478" s="73" t="s">
        <v>10810</v>
      </c>
      <c r="V478" s="77" t="s">
        <v>44</v>
      </c>
    </row>
    <row r="479" spans="1:22" hidden="1" x14ac:dyDescent="0.25">
      <c r="A479" s="73" t="s">
        <v>9476</v>
      </c>
      <c r="B479" s="73" t="s">
        <v>1555</v>
      </c>
      <c r="C479" s="73" t="s">
        <v>1556</v>
      </c>
      <c r="D479" s="73" t="s">
        <v>11996</v>
      </c>
      <c r="E479" s="73"/>
      <c r="F479" s="73"/>
      <c r="G479" s="74"/>
      <c r="H479" s="73" t="s">
        <v>1011</v>
      </c>
      <c r="I479" s="73" t="s">
        <v>1012</v>
      </c>
      <c r="J479" s="73" t="s">
        <v>963</v>
      </c>
      <c r="K479" s="73" t="s">
        <v>1019</v>
      </c>
      <c r="L479" s="73"/>
      <c r="M479" s="73" t="s">
        <v>10810</v>
      </c>
      <c r="N479" s="75" t="b">
        <v>0</v>
      </c>
      <c r="O479" s="75" t="b">
        <v>0</v>
      </c>
      <c r="P479" s="76">
        <v>46023.522791550902</v>
      </c>
      <c r="Q479" s="73" t="s">
        <v>11990</v>
      </c>
      <c r="R479" s="76">
        <v>46172.468556284701</v>
      </c>
      <c r="S479" s="73" t="s">
        <v>11991</v>
      </c>
      <c r="T479" s="73" t="s">
        <v>5292</v>
      </c>
      <c r="U479" s="73" t="s">
        <v>10810</v>
      </c>
      <c r="V479" s="77" t="s">
        <v>44</v>
      </c>
    </row>
    <row r="480" spans="1:22" hidden="1" x14ac:dyDescent="0.25">
      <c r="A480" s="73" t="s">
        <v>9477</v>
      </c>
      <c r="B480" s="73" t="s">
        <v>1564</v>
      </c>
      <c r="C480" s="73" t="s">
        <v>1565</v>
      </c>
      <c r="D480" s="73" t="s">
        <v>11996</v>
      </c>
      <c r="E480" s="73"/>
      <c r="F480" s="73"/>
      <c r="G480" s="74"/>
      <c r="H480" s="73" t="s">
        <v>1011</v>
      </c>
      <c r="I480" s="73" t="s">
        <v>1012</v>
      </c>
      <c r="J480" s="73" t="s">
        <v>963</v>
      </c>
      <c r="K480" s="73" t="s">
        <v>1019</v>
      </c>
      <c r="L480" s="73"/>
      <c r="M480" s="73" t="s">
        <v>10810</v>
      </c>
      <c r="N480" s="75" t="b">
        <v>0</v>
      </c>
      <c r="O480" s="75" t="b">
        <v>0</v>
      </c>
      <c r="P480" s="76">
        <v>46023.522799039398</v>
      </c>
      <c r="Q480" s="73" t="s">
        <v>11990</v>
      </c>
      <c r="R480" s="76">
        <v>46172.468558449102</v>
      </c>
      <c r="S480" s="73" t="s">
        <v>11991</v>
      </c>
      <c r="T480" s="73" t="s">
        <v>5292</v>
      </c>
      <c r="U480" s="73" t="s">
        <v>10810</v>
      </c>
      <c r="V480" s="77" t="s">
        <v>44</v>
      </c>
    </row>
    <row r="481" spans="1:22" hidden="1" x14ac:dyDescent="0.25">
      <c r="A481" s="73" t="s">
        <v>9478</v>
      </c>
      <c r="B481" s="73" t="s">
        <v>1648</v>
      </c>
      <c r="C481" s="73" t="s">
        <v>1649</v>
      </c>
      <c r="D481" s="73" t="s">
        <v>11996</v>
      </c>
      <c r="E481" s="73"/>
      <c r="F481" s="73"/>
      <c r="G481" s="74"/>
      <c r="H481" s="73" t="s">
        <v>1011</v>
      </c>
      <c r="I481" s="73" t="s">
        <v>1012</v>
      </c>
      <c r="J481" s="73" t="s">
        <v>963</v>
      </c>
      <c r="K481" s="73" t="s">
        <v>1019</v>
      </c>
      <c r="L481" s="73"/>
      <c r="M481" s="73" t="s">
        <v>10810</v>
      </c>
      <c r="N481" s="75" t="b">
        <v>0</v>
      </c>
      <c r="O481" s="75" t="b">
        <v>0</v>
      </c>
      <c r="P481" s="76">
        <v>46023.5228335301</v>
      </c>
      <c r="Q481" s="73" t="s">
        <v>11990</v>
      </c>
      <c r="R481" s="76">
        <v>46172.468560613401</v>
      </c>
      <c r="S481" s="73" t="s">
        <v>11991</v>
      </c>
      <c r="T481" s="73" t="s">
        <v>5292</v>
      </c>
      <c r="U481" s="73" t="s">
        <v>10810</v>
      </c>
      <c r="V481" s="77" t="s">
        <v>44</v>
      </c>
    </row>
    <row r="482" spans="1:22" hidden="1" x14ac:dyDescent="0.25">
      <c r="A482" s="73" t="s">
        <v>9479</v>
      </c>
      <c r="B482" s="73" t="s">
        <v>1723</v>
      </c>
      <c r="C482" s="73" t="s">
        <v>1724</v>
      </c>
      <c r="D482" s="73" t="s">
        <v>11996</v>
      </c>
      <c r="E482" s="73"/>
      <c r="F482" s="73"/>
      <c r="G482" s="74"/>
      <c r="H482" s="73" t="s">
        <v>1011</v>
      </c>
      <c r="I482" s="73" t="s">
        <v>1012</v>
      </c>
      <c r="J482" s="73" t="s">
        <v>963</v>
      </c>
      <c r="K482" s="73" t="s">
        <v>1019</v>
      </c>
      <c r="L482" s="73"/>
      <c r="M482" s="73" t="s">
        <v>10810</v>
      </c>
      <c r="N482" s="75" t="b">
        <v>0</v>
      </c>
      <c r="O482" s="75" t="b">
        <v>0</v>
      </c>
      <c r="P482" s="76">
        <v>46023.522864201397</v>
      </c>
      <c r="Q482" s="73" t="s">
        <v>11990</v>
      </c>
      <c r="R482" s="76">
        <v>46172.468562731498</v>
      </c>
      <c r="S482" s="73" t="s">
        <v>11991</v>
      </c>
      <c r="T482" s="73" t="s">
        <v>5292</v>
      </c>
      <c r="U482" s="73" t="s">
        <v>10810</v>
      </c>
      <c r="V482" s="77" t="s">
        <v>44</v>
      </c>
    </row>
    <row r="483" spans="1:22" hidden="1" x14ac:dyDescent="0.25">
      <c r="A483" s="73" t="s">
        <v>9480</v>
      </c>
      <c r="B483" s="73" t="s">
        <v>1937</v>
      </c>
      <c r="C483" s="73" t="s">
        <v>1938</v>
      </c>
      <c r="D483" s="73" t="s">
        <v>11996</v>
      </c>
      <c r="E483" s="73"/>
      <c r="F483" s="73"/>
      <c r="G483" s="74"/>
      <c r="H483" s="73" t="s">
        <v>1011</v>
      </c>
      <c r="I483" s="73" t="s">
        <v>1012</v>
      </c>
      <c r="J483" s="73" t="s">
        <v>963</v>
      </c>
      <c r="K483" s="73" t="s">
        <v>1019</v>
      </c>
      <c r="L483" s="73"/>
      <c r="M483" s="73" t="s">
        <v>10810</v>
      </c>
      <c r="N483" s="75" t="b">
        <v>0</v>
      </c>
      <c r="O483" s="75" t="b">
        <v>0</v>
      </c>
      <c r="P483" s="76">
        <v>46023.522948148202</v>
      </c>
      <c r="Q483" s="73" t="s">
        <v>11990</v>
      </c>
      <c r="R483" s="76">
        <v>46172.468564930597</v>
      </c>
      <c r="S483" s="73" t="s">
        <v>11991</v>
      </c>
      <c r="T483" s="73" t="s">
        <v>5292</v>
      </c>
      <c r="U483" s="73" t="s">
        <v>10810</v>
      </c>
      <c r="V483" s="77" t="s">
        <v>44</v>
      </c>
    </row>
    <row r="484" spans="1:22" hidden="1" x14ac:dyDescent="0.25">
      <c r="A484" s="73" t="s">
        <v>9481</v>
      </c>
      <c r="B484" s="73" t="s">
        <v>1378</v>
      </c>
      <c r="C484" s="73" t="s">
        <v>1379</v>
      </c>
      <c r="D484" s="73" t="s">
        <v>11996</v>
      </c>
      <c r="E484" s="73"/>
      <c r="F484" s="73"/>
      <c r="G484" s="74"/>
      <c r="H484" s="73" t="s">
        <v>1011</v>
      </c>
      <c r="I484" s="73" t="s">
        <v>1012</v>
      </c>
      <c r="J484" s="73" t="s">
        <v>963</v>
      </c>
      <c r="K484" s="73" t="s">
        <v>1149</v>
      </c>
      <c r="L484" s="73"/>
      <c r="M484" s="73" t="s">
        <v>10810</v>
      </c>
      <c r="N484" s="75" t="b">
        <v>0</v>
      </c>
      <c r="O484" s="75" t="b">
        <v>0</v>
      </c>
      <c r="P484" s="76">
        <v>46023.522713738399</v>
      </c>
      <c r="Q484" s="73" t="s">
        <v>11990</v>
      </c>
      <c r="R484" s="76">
        <v>46172.468567129603</v>
      </c>
      <c r="S484" s="73" t="s">
        <v>11991</v>
      </c>
      <c r="T484" s="73" t="s">
        <v>5292</v>
      </c>
      <c r="U484" s="73" t="s">
        <v>10810</v>
      </c>
      <c r="V484" s="77" t="s">
        <v>44</v>
      </c>
    </row>
    <row r="485" spans="1:22" hidden="1" x14ac:dyDescent="0.25">
      <c r="A485" s="73" t="s">
        <v>9482</v>
      </c>
      <c r="B485" s="73" t="s">
        <v>1841</v>
      </c>
      <c r="C485" s="73" t="s">
        <v>1842</v>
      </c>
      <c r="D485" s="73" t="s">
        <v>11996</v>
      </c>
      <c r="E485" s="73"/>
      <c r="F485" s="73" t="s">
        <v>12198</v>
      </c>
      <c r="G485" s="74"/>
      <c r="H485" s="73" t="s">
        <v>1011</v>
      </c>
      <c r="I485" s="73" t="s">
        <v>1012</v>
      </c>
      <c r="J485" s="73" t="s">
        <v>963</v>
      </c>
      <c r="K485" s="73" t="s">
        <v>1149</v>
      </c>
      <c r="L485" s="73" t="s">
        <v>1842</v>
      </c>
      <c r="M485" s="73" t="s">
        <v>10810</v>
      </c>
      <c r="N485" s="75" t="b">
        <v>0</v>
      </c>
      <c r="O485" s="75" t="b">
        <v>0</v>
      </c>
      <c r="P485" s="76">
        <v>46023.522911377302</v>
      </c>
      <c r="Q485" s="73" t="s">
        <v>11990</v>
      </c>
      <c r="R485" s="76">
        <v>46172.468569293997</v>
      </c>
      <c r="S485" s="73" t="s">
        <v>11991</v>
      </c>
      <c r="T485" s="73" t="s">
        <v>5292</v>
      </c>
      <c r="U485" s="73" t="s">
        <v>10810</v>
      </c>
      <c r="V485" s="77" t="s">
        <v>44</v>
      </c>
    </row>
    <row r="486" spans="1:22" hidden="1" x14ac:dyDescent="0.25">
      <c r="A486" s="73" t="s">
        <v>9483</v>
      </c>
      <c r="B486" s="73" t="s">
        <v>1958</v>
      </c>
      <c r="C486" s="73" t="s">
        <v>1959</v>
      </c>
      <c r="D486" s="73" t="s">
        <v>11996</v>
      </c>
      <c r="E486" s="73"/>
      <c r="F486" s="73" t="s">
        <v>12199</v>
      </c>
      <c r="G486" s="74"/>
      <c r="H486" s="73" t="s">
        <v>1011</v>
      </c>
      <c r="I486" s="73" t="s">
        <v>1012</v>
      </c>
      <c r="J486" s="73" t="s">
        <v>963</v>
      </c>
      <c r="K486" s="73" t="s">
        <v>1149</v>
      </c>
      <c r="L486" s="73" t="s">
        <v>1959</v>
      </c>
      <c r="M486" s="73" t="s">
        <v>10810</v>
      </c>
      <c r="N486" s="75" t="b">
        <v>0</v>
      </c>
      <c r="O486" s="75" t="b">
        <v>0</v>
      </c>
      <c r="P486" s="76">
        <v>46023.522956481502</v>
      </c>
      <c r="Q486" s="73" t="s">
        <v>11990</v>
      </c>
      <c r="R486" s="76">
        <v>46172.468571331003</v>
      </c>
      <c r="S486" s="73" t="s">
        <v>11991</v>
      </c>
      <c r="T486" s="73" t="s">
        <v>5292</v>
      </c>
      <c r="U486" s="73" t="s">
        <v>10810</v>
      </c>
      <c r="V486" s="77" t="s">
        <v>44</v>
      </c>
    </row>
    <row r="487" spans="1:22" hidden="1" x14ac:dyDescent="0.25">
      <c r="A487" s="73" t="s">
        <v>9484</v>
      </c>
      <c r="B487" s="73" t="s">
        <v>1363</v>
      </c>
      <c r="C487" s="73" t="s">
        <v>1364</v>
      </c>
      <c r="D487" s="73" t="s">
        <v>11996</v>
      </c>
      <c r="E487" s="73"/>
      <c r="F487" s="73"/>
      <c r="G487" s="74"/>
      <c r="H487" s="73" t="s">
        <v>1099</v>
      </c>
      <c r="I487" s="73" t="s">
        <v>1100</v>
      </c>
      <c r="J487" s="73" t="s">
        <v>963</v>
      </c>
      <c r="K487" s="73" t="s">
        <v>1110</v>
      </c>
      <c r="L487" s="73"/>
      <c r="M487" s="73" t="s">
        <v>10810</v>
      </c>
      <c r="N487" s="75" t="b">
        <v>0</v>
      </c>
      <c r="O487" s="75" t="b">
        <v>0</v>
      </c>
      <c r="P487" s="76">
        <v>46023.5227099884</v>
      </c>
      <c r="Q487" s="73" t="s">
        <v>11990</v>
      </c>
      <c r="R487" s="76">
        <v>46172.4685733796</v>
      </c>
      <c r="S487" s="73" t="s">
        <v>11991</v>
      </c>
      <c r="T487" s="73" t="s">
        <v>5292</v>
      </c>
      <c r="U487" s="73" t="s">
        <v>10810</v>
      </c>
      <c r="V487" s="77" t="s">
        <v>44</v>
      </c>
    </row>
    <row r="488" spans="1:22" hidden="1" x14ac:dyDescent="0.25">
      <c r="A488" s="73" t="s">
        <v>9485</v>
      </c>
      <c r="B488" s="73" t="s">
        <v>1366</v>
      </c>
      <c r="C488" s="73" t="s">
        <v>1367</v>
      </c>
      <c r="D488" s="73" t="s">
        <v>11996</v>
      </c>
      <c r="E488" s="73"/>
      <c r="F488" s="73"/>
      <c r="G488" s="74"/>
      <c r="H488" s="73" t="s">
        <v>1099</v>
      </c>
      <c r="I488" s="73" t="s">
        <v>1100</v>
      </c>
      <c r="J488" s="73" t="s">
        <v>963</v>
      </c>
      <c r="K488" s="73" t="s">
        <v>1110</v>
      </c>
      <c r="L488" s="73"/>
      <c r="M488" s="73" t="s">
        <v>10810</v>
      </c>
      <c r="N488" s="75" t="b">
        <v>0</v>
      </c>
      <c r="O488" s="75" t="b">
        <v>0</v>
      </c>
      <c r="P488" s="76">
        <v>46023.522710729201</v>
      </c>
      <c r="Q488" s="73" t="s">
        <v>11990</v>
      </c>
      <c r="R488" s="76">
        <v>46172.468575544</v>
      </c>
      <c r="S488" s="73" t="s">
        <v>11991</v>
      </c>
      <c r="T488" s="73" t="s">
        <v>5292</v>
      </c>
      <c r="U488" s="73" t="s">
        <v>10810</v>
      </c>
      <c r="V488" s="77" t="s">
        <v>44</v>
      </c>
    </row>
    <row r="489" spans="1:22" hidden="1" x14ac:dyDescent="0.25">
      <c r="A489" s="73" t="s">
        <v>9486</v>
      </c>
      <c r="B489" s="73" t="s">
        <v>1399</v>
      </c>
      <c r="C489" s="73" t="s">
        <v>1400</v>
      </c>
      <c r="D489" s="73" t="s">
        <v>11996</v>
      </c>
      <c r="E489" s="73"/>
      <c r="F489" s="73"/>
      <c r="G489" s="74"/>
      <c r="H489" s="73" t="s">
        <v>1099</v>
      </c>
      <c r="I489" s="73" t="s">
        <v>1100</v>
      </c>
      <c r="J489" s="73" t="s">
        <v>963</v>
      </c>
      <c r="K489" s="73" t="s">
        <v>1110</v>
      </c>
      <c r="L489" s="73"/>
      <c r="M489" s="73" t="s">
        <v>10810</v>
      </c>
      <c r="N489" s="75" t="b">
        <v>0</v>
      </c>
      <c r="O489" s="75" t="b">
        <v>0</v>
      </c>
      <c r="P489" s="76">
        <v>46023.522725613402</v>
      </c>
      <c r="Q489" s="73" t="s">
        <v>11990</v>
      </c>
      <c r="R489" s="76">
        <v>46172.468577465297</v>
      </c>
      <c r="S489" s="73" t="s">
        <v>11991</v>
      </c>
      <c r="T489" s="73" t="s">
        <v>5292</v>
      </c>
      <c r="U489" s="73" t="s">
        <v>10810</v>
      </c>
      <c r="V489" s="77" t="s">
        <v>44</v>
      </c>
    </row>
    <row r="490" spans="1:22" hidden="1" x14ac:dyDescent="0.25">
      <c r="A490" s="73" t="s">
        <v>9487</v>
      </c>
      <c r="B490" s="73" t="s">
        <v>1402</v>
      </c>
      <c r="C490" s="73" t="s">
        <v>1403</v>
      </c>
      <c r="D490" s="73" t="s">
        <v>11996</v>
      </c>
      <c r="E490" s="73"/>
      <c r="F490" s="73"/>
      <c r="G490" s="74"/>
      <c r="H490" s="73" t="s">
        <v>1099</v>
      </c>
      <c r="I490" s="73" t="s">
        <v>1100</v>
      </c>
      <c r="J490" s="73" t="s">
        <v>963</v>
      </c>
      <c r="K490" s="73" t="s">
        <v>1110</v>
      </c>
      <c r="L490" s="73"/>
      <c r="M490" s="73" t="s">
        <v>10810</v>
      </c>
      <c r="N490" s="75" t="b">
        <v>0</v>
      </c>
      <c r="O490" s="75" t="b">
        <v>0</v>
      </c>
      <c r="P490" s="76">
        <v>46023.522726423602</v>
      </c>
      <c r="Q490" s="73" t="s">
        <v>11990</v>
      </c>
      <c r="R490" s="76">
        <v>46172.468579479202</v>
      </c>
      <c r="S490" s="73" t="s">
        <v>11991</v>
      </c>
      <c r="T490" s="73" t="s">
        <v>5292</v>
      </c>
      <c r="U490" s="73" t="s">
        <v>10810</v>
      </c>
      <c r="V490" s="77" t="s">
        <v>44</v>
      </c>
    </row>
    <row r="491" spans="1:22" hidden="1" x14ac:dyDescent="0.25">
      <c r="A491" s="73" t="s">
        <v>9488</v>
      </c>
      <c r="B491" s="73" t="s">
        <v>1405</v>
      </c>
      <c r="C491" s="73" t="s">
        <v>1406</v>
      </c>
      <c r="D491" s="73" t="s">
        <v>11996</v>
      </c>
      <c r="E491" s="73"/>
      <c r="F491" s="73"/>
      <c r="G491" s="74"/>
      <c r="H491" s="73" t="s">
        <v>1099</v>
      </c>
      <c r="I491" s="73" t="s">
        <v>1100</v>
      </c>
      <c r="J491" s="73" t="s">
        <v>963</v>
      </c>
      <c r="K491" s="73" t="s">
        <v>1110</v>
      </c>
      <c r="L491" s="73"/>
      <c r="M491" s="73" t="s">
        <v>10810</v>
      </c>
      <c r="N491" s="75" t="b">
        <v>0</v>
      </c>
      <c r="O491" s="75" t="b">
        <v>0</v>
      </c>
      <c r="P491" s="76">
        <v>46023.522727812502</v>
      </c>
      <c r="Q491" s="73" t="s">
        <v>11990</v>
      </c>
      <c r="R491" s="76">
        <v>46172.468581597197</v>
      </c>
      <c r="S491" s="73" t="s">
        <v>11991</v>
      </c>
      <c r="T491" s="73" t="s">
        <v>5292</v>
      </c>
      <c r="U491" s="73" t="s">
        <v>10810</v>
      </c>
      <c r="V491" s="77" t="s">
        <v>44</v>
      </c>
    </row>
    <row r="492" spans="1:22" hidden="1" x14ac:dyDescent="0.25">
      <c r="A492" s="73" t="s">
        <v>9489</v>
      </c>
      <c r="B492" s="73" t="s">
        <v>1465</v>
      </c>
      <c r="C492" s="73" t="s">
        <v>1466</v>
      </c>
      <c r="D492" s="73" t="s">
        <v>11996</v>
      </c>
      <c r="E492" s="73"/>
      <c r="F492" s="73"/>
      <c r="G492" s="74"/>
      <c r="H492" s="73" t="s">
        <v>1099</v>
      </c>
      <c r="I492" s="73" t="s">
        <v>1100</v>
      </c>
      <c r="J492" s="73" t="s">
        <v>963</v>
      </c>
      <c r="K492" s="73" t="s">
        <v>1110</v>
      </c>
      <c r="L492" s="73"/>
      <c r="M492" s="73" t="s">
        <v>10810</v>
      </c>
      <c r="N492" s="75" t="b">
        <v>0</v>
      </c>
      <c r="O492" s="75" t="b">
        <v>0</v>
      </c>
      <c r="P492" s="76">
        <v>46023.522753738398</v>
      </c>
      <c r="Q492" s="73" t="s">
        <v>11990</v>
      </c>
      <c r="R492" s="76">
        <v>46172.468583645801</v>
      </c>
      <c r="S492" s="73" t="s">
        <v>11991</v>
      </c>
      <c r="T492" s="73" t="s">
        <v>5292</v>
      </c>
      <c r="U492" s="73" t="s">
        <v>10810</v>
      </c>
      <c r="V492" s="77" t="s">
        <v>44</v>
      </c>
    </row>
    <row r="493" spans="1:22" hidden="1" x14ac:dyDescent="0.25">
      <c r="A493" s="73" t="s">
        <v>9490</v>
      </c>
      <c r="B493" s="73" t="s">
        <v>1492</v>
      </c>
      <c r="C493" s="73" t="s">
        <v>1493</v>
      </c>
      <c r="D493" s="73" t="s">
        <v>11996</v>
      </c>
      <c r="E493" s="73"/>
      <c r="F493" s="73"/>
      <c r="G493" s="74"/>
      <c r="H493" s="73" t="s">
        <v>1099</v>
      </c>
      <c r="I493" s="73" t="s">
        <v>1100</v>
      </c>
      <c r="J493" s="73" t="s">
        <v>963</v>
      </c>
      <c r="K493" s="73" t="s">
        <v>1110</v>
      </c>
      <c r="L493" s="73"/>
      <c r="M493" s="73" t="s">
        <v>10810</v>
      </c>
      <c r="N493" s="75" t="b">
        <v>0</v>
      </c>
      <c r="O493" s="75" t="b">
        <v>0</v>
      </c>
      <c r="P493" s="76">
        <v>46023.522765624999</v>
      </c>
      <c r="Q493" s="73" t="s">
        <v>11990</v>
      </c>
      <c r="R493" s="76">
        <v>46172.468585763898</v>
      </c>
      <c r="S493" s="73" t="s">
        <v>11991</v>
      </c>
      <c r="T493" s="73" t="s">
        <v>5292</v>
      </c>
      <c r="U493" s="73" t="s">
        <v>10810</v>
      </c>
      <c r="V493" s="77" t="s">
        <v>44</v>
      </c>
    </row>
    <row r="494" spans="1:22" hidden="1" x14ac:dyDescent="0.25">
      <c r="A494" s="73" t="s">
        <v>9491</v>
      </c>
      <c r="B494" s="73" t="s">
        <v>1534</v>
      </c>
      <c r="C494" s="73" t="s">
        <v>1535</v>
      </c>
      <c r="D494" s="73" t="s">
        <v>11996</v>
      </c>
      <c r="E494" s="73"/>
      <c r="F494" s="73"/>
      <c r="G494" s="74"/>
      <c r="H494" s="73" t="s">
        <v>1099</v>
      </c>
      <c r="I494" s="73" t="s">
        <v>1100</v>
      </c>
      <c r="J494" s="73" t="s">
        <v>963</v>
      </c>
      <c r="K494" s="73" t="s">
        <v>1110</v>
      </c>
      <c r="L494" s="73"/>
      <c r="M494" s="73" t="s">
        <v>10810</v>
      </c>
      <c r="N494" s="75" t="b">
        <v>0</v>
      </c>
      <c r="O494" s="75" t="b">
        <v>0</v>
      </c>
      <c r="P494" s="76">
        <v>46023.522783182903</v>
      </c>
      <c r="Q494" s="73" t="s">
        <v>11990</v>
      </c>
      <c r="R494" s="76">
        <v>46172.468587928197</v>
      </c>
      <c r="S494" s="73" t="s">
        <v>11991</v>
      </c>
      <c r="T494" s="73" t="s">
        <v>5292</v>
      </c>
      <c r="U494" s="73" t="s">
        <v>10810</v>
      </c>
      <c r="V494" s="77" t="s">
        <v>44</v>
      </c>
    </row>
    <row r="495" spans="1:22" hidden="1" x14ac:dyDescent="0.25">
      <c r="A495" s="73" t="s">
        <v>9492</v>
      </c>
      <c r="B495" s="73" t="s">
        <v>1546</v>
      </c>
      <c r="C495" s="73" t="s">
        <v>1547</v>
      </c>
      <c r="D495" s="73" t="s">
        <v>11996</v>
      </c>
      <c r="E495" s="73"/>
      <c r="F495" s="73"/>
      <c r="G495" s="74"/>
      <c r="H495" s="73" t="s">
        <v>1099</v>
      </c>
      <c r="I495" s="73" t="s">
        <v>1100</v>
      </c>
      <c r="J495" s="73" t="s">
        <v>963</v>
      </c>
      <c r="K495" s="73" t="s">
        <v>1110</v>
      </c>
      <c r="L495" s="73"/>
      <c r="M495" s="73" t="s">
        <v>10810</v>
      </c>
      <c r="N495" s="75" t="b">
        <v>0</v>
      </c>
      <c r="O495" s="75" t="b">
        <v>0</v>
      </c>
      <c r="P495" s="76">
        <v>46023.522789386603</v>
      </c>
      <c r="Q495" s="73" t="s">
        <v>11990</v>
      </c>
      <c r="R495" s="76">
        <v>46172.468589849501</v>
      </c>
      <c r="S495" s="73" t="s">
        <v>11991</v>
      </c>
      <c r="T495" s="73" t="s">
        <v>5292</v>
      </c>
      <c r="U495" s="73" t="s">
        <v>10810</v>
      </c>
      <c r="V495" s="77" t="s">
        <v>44</v>
      </c>
    </row>
    <row r="496" spans="1:22" hidden="1" x14ac:dyDescent="0.25">
      <c r="A496" s="73" t="s">
        <v>9493</v>
      </c>
      <c r="B496" s="73" t="s">
        <v>1576</v>
      </c>
      <c r="C496" s="73" t="s">
        <v>1577</v>
      </c>
      <c r="D496" s="73" t="s">
        <v>11996</v>
      </c>
      <c r="E496" s="73"/>
      <c r="F496" s="73"/>
      <c r="G496" s="74"/>
      <c r="H496" s="73" t="s">
        <v>1099</v>
      </c>
      <c r="I496" s="73" t="s">
        <v>1100</v>
      </c>
      <c r="J496" s="73" t="s">
        <v>963</v>
      </c>
      <c r="K496" s="73" t="s">
        <v>1110</v>
      </c>
      <c r="L496" s="73"/>
      <c r="M496" s="73" t="s">
        <v>10810</v>
      </c>
      <c r="N496" s="75" t="b">
        <v>0</v>
      </c>
      <c r="O496" s="75" t="b">
        <v>0</v>
      </c>
      <c r="P496" s="76">
        <v>46023.522808182897</v>
      </c>
      <c r="Q496" s="73" t="s">
        <v>11990</v>
      </c>
      <c r="R496" s="76">
        <v>46172.468591932899</v>
      </c>
      <c r="S496" s="73" t="s">
        <v>11991</v>
      </c>
      <c r="T496" s="73" t="s">
        <v>5292</v>
      </c>
      <c r="U496" s="73" t="s">
        <v>10810</v>
      </c>
      <c r="V496" s="77" t="s">
        <v>44</v>
      </c>
    </row>
    <row r="497" spans="1:22" hidden="1" x14ac:dyDescent="0.25">
      <c r="A497" s="73" t="s">
        <v>9494</v>
      </c>
      <c r="B497" s="73" t="s">
        <v>1627</v>
      </c>
      <c r="C497" s="73" t="s">
        <v>1628</v>
      </c>
      <c r="D497" s="73" t="s">
        <v>11996</v>
      </c>
      <c r="E497" s="73"/>
      <c r="F497" s="73"/>
      <c r="G497" s="74"/>
      <c r="H497" s="73" t="s">
        <v>1099</v>
      </c>
      <c r="I497" s="73" t="s">
        <v>1100</v>
      </c>
      <c r="J497" s="73" t="s">
        <v>963</v>
      </c>
      <c r="K497" s="73" t="s">
        <v>1110</v>
      </c>
      <c r="L497" s="73"/>
      <c r="M497" s="73" t="s">
        <v>10810</v>
      </c>
      <c r="N497" s="75" t="b">
        <v>0</v>
      </c>
      <c r="O497" s="75" t="b">
        <v>0</v>
      </c>
      <c r="P497" s="76">
        <v>46023.522828275498</v>
      </c>
      <c r="Q497" s="73" t="s">
        <v>11990</v>
      </c>
      <c r="R497" s="76">
        <v>46172.468593981503</v>
      </c>
      <c r="S497" s="73" t="s">
        <v>11991</v>
      </c>
      <c r="T497" s="73" t="s">
        <v>5292</v>
      </c>
      <c r="U497" s="73" t="s">
        <v>10810</v>
      </c>
      <c r="V497" s="77" t="s">
        <v>44</v>
      </c>
    </row>
    <row r="498" spans="1:22" hidden="1" x14ac:dyDescent="0.25">
      <c r="A498" s="73" t="s">
        <v>9495</v>
      </c>
      <c r="B498" s="73" t="s">
        <v>1630</v>
      </c>
      <c r="C498" s="73" t="s">
        <v>1631</v>
      </c>
      <c r="D498" s="73" t="s">
        <v>11996</v>
      </c>
      <c r="E498" s="73"/>
      <c r="F498" s="73"/>
      <c r="G498" s="74"/>
      <c r="H498" s="73" t="s">
        <v>1099</v>
      </c>
      <c r="I498" s="73" t="s">
        <v>1100</v>
      </c>
      <c r="J498" s="73" t="s">
        <v>963</v>
      </c>
      <c r="K498" s="73" t="s">
        <v>1110</v>
      </c>
      <c r="L498" s="73"/>
      <c r="M498" s="73" t="s">
        <v>10810</v>
      </c>
      <c r="N498" s="75" t="b">
        <v>0</v>
      </c>
      <c r="O498" s="75" t="b">
        <v>0</v>
      </c>
      <c r="P498" s="76">
        <v>46023.522829050897</v>
      </c>
      <c r="Q498" s="73" t="s">
        <v>11990</v>
      </c>
      <c r="R498" s="76">
        <v>46172.468595983803</v>
      </c>
      <c r="S498" s="73" t="s">
        <v>11991</v>
      </c>
      <c r="T498" s="73" t="s">
        <v>5292</v>
      </c>
      <c r="U498" s="73" t="s">
        <v>10810</v>
      </c>
      <c r="V498" s="77" t="s">
        <v>44</v>
      </c>
    </row>
    <row r="499" spans="1:22" hidden="1" x14ac:dyDescent="0.25">
      <c r="A499" s="73" t="s">
        <v>9496</v>
      </c>
      <c r="B499" s="73" t="s">
        <v>1636</v>
      </c>
      <c r="C499" s="73" t="s">
        <v>1637</v>
      </c>
      <c r="D499" s="73" t="s">
        <v>11996</v>
      </c>
      <c r="E499" s="73"/>
      <c r="F499" s="73"/>
      <c r="G499" s="74"/>
      <c r="H499" s="73" t="s">
        <v>1099</v>
      </c>
      <c r="I499" s="73" t="s">
        <v>1100</v>
      </c>
      <c r="J499" s="73" t="s">
        <v>963</v>
      </c>
      <c r="K499" s="73" t="s">
        <v>1110</v>
      </c>
      <c r="L499" s="73"/>
      <c r="M499" s="73" t="s">
        <v>10810</v>
      </c>
      <c r="N499" s="75" t="b">
        <v>0</v>
      </c>
      <c r="O499" s="75" t="b">
        <v>0</v>
      </c>
      <c r="P499" s="76">
        <v>46023.522830636597</v>
      </c>
      <c r="Q499" s="73" t="s">
        <v>11990</v>
      </c>
      <c r="R499" s="76">
        <v>46172.468598148102</v>
      </c>
      <c r="S499" s="73" t="s">
        <v>11991</v>
      </c>
      <c r="T499" s="73" t="s">
        <v>5292</v>
      </c>
      <c r="U499" s="73" t="s">
        <v>10810</v>
      </c>
      <c r="V499" s="77" t="s">
        <v>44</v>
      </c>
    </row>
    <row r="500" spans="1:22" hidden="1" x14ac:dyDescent="0.25">
      <c r="A500" s="73" t="s">
        <v>9497</v>
      </c>
      <c r="B500" s="73" t="s">
        <v>1639</v>
      </c>
      <c r="C500" s="73" t="s">
        <v>1640</v>
      </c>
      <c r="D500" s="73" t="s">
        <v>11996</v>
      </c>
      <c r="E500" s="73"/>
      <c r="F500" s="73"/>
      <c r="G500" s="74"/>
      <c r="H500" s="73" t="s">
        <v>1099</v>
      </c>
      <c r="I500" s="73" t="s">
        <v>1100</v>
      </c>
      <c r="J500" s="73" t="s">
        <v>963</v>
      </c>
      <c r="K500" s="73" t="s">
        <v>1110</v>
      </c>
      <c r="L500" s="73"/>
      <c r="M500" s="73" t="s">
        <v>10810</v>
      </c>
      <c r="N500" s="75" t="b">
        <v>0</v>
      </c>
      <c r="O500" s="75" t="b">
        <v>0</v>
      </c>
      <c r="P500" s="76">
        <v>46023.522831331</v>
      </c>
      <c r="Q500" s="73" t="s">
        <v>11990</v>
      </c>
      <c r="R500" s="76">
        <v>46172.468600347202</v>
      </c>
      <c r="S500" s="73" t="s">
        <v>11991</v>
      </c>
      <c r="T500" s="73" t="s">
        <v>5292</v>
      </c>
      <c r="U500" s="73" t="s">
        <v>10810</v>
      </c>
      <c r="V500" s="77" t="s">
        <v>44</v>
      </c>
    </row>
    <row r="501" spans="1:22" hidden="1" x14ac:dyDescent="0.25">
      <c r="A501" s="73" t="s">
        <v>9498</v>
      </c>
      <c r="B501" s="73" t="s">
        <v>1684</v>
      </c>
      <c r="C501" s="73" t="s">
        <v>1685</v>
      </c>
      <c r="D501" s="73" t="s">
        <v>11996</v>
      </c>
      <c r="E501" s="73"/>
      <c r="F501" s="73"/>
      <c r="G501" s="74"/>
      <c r="H501" s="73" t="s">
        <v>1099</v>
      </c>
      <c r="I501" s="73" t="s">
        <v>1100</v>
      </c>
      <c r="J501" s="73" t="s">
        <v>963</v>
      </c>
      <c r="K501" s="73" t="s">
        <v>1110</v>
      </c>
      <c r="L501" s="73"/>
      <c r="M501" s="73" t="s">
        <v>10810</v>
      </c>
      <c r="N501" s="75" t="b">
        <v>0</v>
      </c>
      <c r="O501" s="75" t="b">
        <v>0</v>
      </c>
      <c r="P501" s="76">
        <v>46023.522848993103</v>
      </c>
      <c r="Q501" s="73" t="s">
        <v>11990</v>
      </c>
      <c r="R501" s="76">
        <v>46172.468602430599</v>
      </c>
      <c r="S501" s="73" t="s">
        <v>11991</v>
      </c>
      <c r="T501" s="73" t="s">
        <v>5292</v>
      </c>
      <c r="U501" s="73" t="s">
        <v>10810</v>
      </c>
      <c r="V501" s="77" t="s">
        <v>44</v>
      </c>
    </row>
    <row r="502" spans="1:22" hidden="1" x14ac:dyDescent="0.25">
      <c r="A502" s="73" t="s">
        <v>9499</v>
      </c>
      <c r="B502" s="73" t="s">
        <v>1739</v>
      </c>
      <c r="C502" s="73" t="s">
        <v>1740</v>
      </c>
      <c r="D502" s="73" t="s">
        <v>11996</v>
      </c>
      <c r="E502" s="73"/>
      <c r="F502" s="73"/>
      <c r="G502" s="74"/>
      <c r="H502" s="73" t="s">
        <v>1099</v>
      </c>
      <c r="I502" s="73" t="s">
        <v>1100</v>
      </c>
      <c r="J502" s="73" t="s">
        <v>963</v>
      </c>
      <c r="K502" s="73" t="s">
        <v>1110</v>
      </c>
      <c r="L502" s="73"/>
      <c r="M502" s="73" t="s">
        <v>10810</v>
      </c>
      <c r="N502" s="75" t="b">
        <v>0</v>
      </c>
      <c r="O502" s="75" t="b">
        <v>0</v>
      </c>
      <c r="P502" s="76">
        <v>46023.522868634303</v>
      </c>
      <c r="Q502" s="73" t="s">
        <v>11990</v>
      </c>
      <c r="R502" s="76">
        <v>46172.468604432899</v>
      </c>
      <c r="S502" s="73" t="s">
        <v>11991</v>
      </c>
      <c r="T502" s="73" t="s">
        <v>5292</v>
      </c>
      <c r="U502" s="73" t="s">
        <v>10810</v>
      </c>
      <c r="V502" s="77" t="s">
        <v>44</v>
      </c>
    </row>
    <row r="503" spans="1:22" hidden="1" x14ac:dyDescent="0.25">
      <c r="A503" s="73" t="s">
        <v>9500</v>
      </c>
      <c r="B503" s="73" t="s">
        <v>1802</v>
      </c>
      <c r="C503" s="73" t="s">
        <v>1803</v>
      </c>
      <c r="D503" s="73" t="s">
        <v>11996</v>
      </c>
      <c r="E503" s="73"/>
      <c r="F503" s="73" t="s">
        <v>12198</v>
      </c>
      <c r="G503" s="74"/>
      <c r="H503" s="73" t="s">
        <v>1099</v>
      </c>
      <c r="I503" s="73" t="s">
        <v>1100</v>
      </c>
      <c r="J503" s="73" t="s">
        <v>963</v>
      </c>
      <c r="K503" s="73" t="s">
        <v>1110</v>
      </c>
      <c r="L503" s="73" t="s">
        <v>1803</v>
      </c>
      <c r="M503" s="73" t="s">
        <v>10810</v>
      </c>
      <c r="N503" s="75" t="b">
        <v>0</v>
      </c>
      <c r="O503" s="75" t="b">
        <v>0</v>
      </c>
      <c r="P503" s="76">
        <v>46023.522887002298</v>
      </c>
      <c r="Q503" s="73" t="s">
        <v>11990</v>
      </c>
      <c r="R503" s="76">
        <v>46172.468606597198</v>
      </c>
      <c r="S503" s="73" t="s">
        <v>11991</v>
      </c>
      <c r="T503" s="73" t="s">
        <v>5292</v>
      </c>
      <c r="U503" s="73" t="s">
        <v>10810</v>
      </c>
      <c r="V503" s="77" t="s">
        <v>44</v>
      </c>
    </row>
    <row r="504" spans="1:22" hidden="1" x14ac:dyDescent="0.25">
      <c r="A504" s="73" t="s">
        <v>9501</v>
      </c>
      <c r="B504" s="73" t="s">
        <v>1811</v>
      </c>
      <c r="C504" s="73" t="s">
        <v>1812</v>
      </c>
      <c r="D504" s="73" t="s">
        <v>11996</v>
      </c>
      <c r="E504" s="73"/>
      <c r="F504" s="73"/>
      <c r="G504" s="74"/>
      <c r="H504" s="73" t="s">
        <v>1099</v>
      </c>
      <c r="I504" s="73" t="s">
        <v>1100</v>
      </c>
      <c r="J504" s="73" t="s">
        <v>963</v>
      </c>
      <c r="K504" s="73" t="s">
        <v>1110</v>
      </c>
      <c r="L504" s="73" t="s">
        <v>1812</v>
      </c>
      <c r="M504" s="73" t="s">
        <v>10810</v>
      </c>
      <c r="N504" s="75" t="b">
        <v>0</v>
      </c>
      <c r="O504" s="75" t="b">
        <v>0</v>
      </c>
      <c r="P504" s="76">
        <v>46023.5228923264</v>
      </c>
      <c r="Q504" s="73" t="s">
        <v>11990</v>
      </c>
      <c r="R504" s="76">
        <v>46172.468608761599</v>
      </c>
      <c r="S504" s="73" t="s">
        <v>11991</v>
      </c>
      <c r="T504" s="73" t="s">
        <v>5292</v>
      </c>
      <c r="U504" s="73" t="s">
        <v>10810</v>
      </c>
      <c r="V504" s="77" t="s">
        <v>44</v>
      </c>
    </row>
    <row r="505" spans="1:22" hidden="1" x14ac:dyDescent="0.25">
      <c r="A505" s="73" t="s">
        <v>9502</v>
      </c>
      <c r="B505" s="73" t="s">
        <v>1844</v>
      </c>
      <c r="C505" s="73" t="s">
        <v>1845</v>
      </c>
      <c r="D505" s="73" t="s">
        <v>11996</v>
      </c>
      <c r="E505" s="73"/>
      <c r="F505" s="73"/>
      <c r="G505" s="74"/>
      <c r="H505" s="73" t="s">
        <v>1099</v>
      </c>
      <c r="I505" s="73" t="s">
        <v>1100</v>
      </c>
      <c r="J505" s="73" t="s">
        <v>963</v>
      </c>
      <c r="K505" s="73" t="s">
        <v>1110</v>
      </c>
      <c r="L505" s="73" t="s">
        <v>1845</v>
      </c>
      <c r="M505" s="73" t="s">
        <v>10810</v>
      </c>
      <c r="N505" s="75" t="b">
        <v>0</v>
      </c>
      <c r="O505" s="75" t="b">
        <v>0</v>
      </c>
      <c r="P505" s="76">
        <v>46023.5229147801</v>
      </c>
      <c r="Q505" s="73" t="s">
        <v>11990</v>
      </c>
      <c r="R505" s="76">
        <v>46172.468610960597</v>
      </c>
      <c r="S505" s="73" t="s">
        <v>11991</v>
      </c>
      <c r="T505" s="73" t="s">
        <v>5292</v>
      </c>
      <c r="U505" s="73" t="s">
        <v>10810</v>
      </c>
      <c r="V505" s="77" t="s">
        <v>44</v>
      </c>
    </row>
    <row r="506" spans="1:22" hidden="1" x14ac:dyDescent="0.25">
      <c r="A506" s="73" t="s">
        <v>9503</v>
      </c>
      <c r="B506" s="73" t="s">
        <v>1874</v>
      </c>
      <c r="C506" s="73" t="s">
        <v>1875</v>
      </c>
      <c r="D506" s="73" t="s">
        <v>11996</v>
      </c>
      <c r="E506" s="73"/>
      <c r="F506" s="73"/>
      <c r="G506" s="74"/>
      <c r="H506" s="73" t="s">
        <v>1099</v>
      </c>
      <c r="I506" s="73" t="s">
        <v>1100</v>
      </c>
      <c r="J506" s="73" t="s">
        <v>963</v>
      </c>
      <c r="K506" s="73" t="s">
        <v>1110</v>
      </c>
      <c r="L506" s="73"/>
      <c r="M506" s="73" t="s">
        <v>10810</v>
      </c>
      <c r="N506" s="75" t="b">
        <v>0</v>
      </c>
      <c r="O506" s="75" t="b">
        <v>0</v>
      </c>
      <c r="P506" s="76">
        <v>46023.522923229197</v>
      </c>
      <c r="Q506" s="73" t="s">
        <v>11990</v>
      </c>
      <c r="R506" s="76">
        <v>46172.468613044002</v>
      </c>
      <c r="S506" s="73" t="s">
        <v>11991</v>
      </c>
      <c r="T506" s="73" t="s">
        <v>5292</v>
      </c>
      <c r="U506" s="73" t="s">
        <v>10810</v>
      </c>
      <c r="V506" s="77" t="s">
        <v>44</v>
      </c>
    </row>
    <row r="507" spans="1:22" hidden="1" x14ac:dyDescent="0.25">
      <c r="A507" s="73" t="s">
        <v>9504</v>
      </c>
      <c r="B507" s="73" t="s">
        <v>272</v>
      </c>
      <c r="C507" s="73" t="s">
        <v>1195</v>
      </c>
      <c r="D507" s="73" t="s">
        <v>11996</v>
      </c>
      <c r="E507" s="73" t="s">
        <v>1196</v>
      </c>
      <c r="F507" s="73"/>
      <c r="G507" s="74"/>
      <c r="H507" s="73" t="s">
        <v>971</v>
      </c>
      <c r="I507" s="73" t="s">
        <v>972</v>
      </c>
      <c r="J507" s="73" t="s">
        <v>1092</v>
      </c>
      <c r="K507" s="73" t="s">
        <v>974</v>
      </c>
      <c r="L507" s="73"/>
      <c r="M507" s="73" t="s">
        <v>10810</v>
      </c>
      <c r="N507" s="75" t="b">
        <v>1</v>
      </c>
      <c r="O507" s="75" t="b">
        <v>0</v>
      </c>
      <c r="P507" s="76">
        <v>46023.522634108798</v>
      </c>
      <c r="Q507" s="73" t="s">
        <v>11990</v>
      </c>
      <c r="R507" s="76">
        <v>46172.468615161997</v>
      </c>
      <c r="S507" s="73" t="s">
        <v>11991</v>
      </c>
      <c r="T507" s="73" t="s">
        <v>5292</v>
      </c>
      <c r="U507" s="73" t="s">
        <v>10810</v>
      </c>
      <c r="V507" s="77" t="s">
        <v>44</v>
      </c>
    </row>
    <row r="508" spans="1:22" hidden="1" x14ac:dyDescent="0.25">
      <c r="A508" s="73" t="s">
        <v>9505</v>
      </c>
      <c r="B508" s="73" t="s">
        <v>1994</v>
      </c>
      <c r="C508" s="73" t="s">
        <v>1995</v>
      </c>
      <c r="D508" s="73" t="s">
        <v>11996</v>
      </c>
      <c r="E508" s="73"/>
      <c r="F508" s="73" t="s">
        <v>12200</v>
      </c>
      <c r="G508" s="74"/>
      <c r="H508" s="73" t="s">
        <v>971</v>
      </c>
      <c r="I508" s="73" t="s">
        <v>972</v>
      </c>
      <c r="J508" s="73" t="s">
        <v>1092</v>
      </c>
      <c r="K508" s="73" t="s">
        <v>974</v>
      </c>
      <c r="L508" s="73"/>
      <c r="M508" s="73" t="s">
        <v>10810</v>
      </c>
      <c r="N508" s="75" t="b">
        <v>0</v>
      </c>
      <c r="O508" s="75" t="b">
        <v>0</v>
      </c>
      <c r="P508" s="76">
        <v>46023.522974305597</v>
      </c>
      <c r="Q508" s="73" t="s">
        <v>11990</v>
      </c>
      <c r="R508" s="76">
        <v>46172.468617361097</v>
      </c>
      <c r="S508" s="73" t="s">
        <v>11991</v>
      </c>
      <c r="T508" s="73" t="s">
        <v>5292</v>
      </c>
      <c r="U508" s="73" t="s">
        <v>10810</v>
      </c>
      <c r="V508" s="77" t="s">
        <v>44</v>
      </c>
    </row>
    <row r="509" spans="1:22" hidden="1" x14ac:dyDescent="0.25">
      <c r="A509" s="73" t="s">
        <v>9506</v>
      </c>
      <c r="B509" s="73" t="s">
        <v>1997</v>
      </c>
      <c r="C509" s="73" t="s">
        <v>1998</v>
      </c>
      <c r="D509" s="73" t="s">
        <v>11996</v>
      </c>
      <c r="E509" s="73"/>
      <c r="F509" s="73" t="s">
        <v>12201</v>
      </c>
      <c r="G509" s="74"/>
      <c r="H509" s="73" t="s">
        <v>971</v>
      </c>
      <c r="I509" s="73" t="s">
        <v>972</v>
      </c>
      <c r="J509" s="73" t="s">
        <v>1092</v>
      </c>
      <c r="K509" s="73" t="s">
        <v>974</v>
      </c>
      <c r="L509" s="73"/>
      <c r="M509" s="73" t="s">
        <v>10810</v>
      </c>
      <c r="N509" s="75" t="b">
        <v>0</v>
      </c>
      <c r="O509" s="75" t="b">
        <v>0</v>
      </c>
      <c r="P509" s="76">
        <v>46023.522975115702</v>
      </c>
      <c r="Q509" s="73" t="s">
        <v>11990</v>
      </c>
      <c r="R509" s="76">
        <v>46172.468619479201</v>
      </c>
      <c r="S509" s="73" t="s">
        <v>11991</v>
      </c>
      <c r="T509" s="73" t="s">
        <v>5292</v>
      </c>
      <c r="U509" s="73" t="s">
        <v>10810</v>
      </c>
      <c r="V509" s="77" t="s">
        <v>44</v>
      </c>
    </row>
    <row r="510" spans="1:22" hidden="1" x14ac:dyDescent="0.25">
      <c r="A510" s="73" t="s">
        <v>9507</v>
      </c>
      <c r="B510" s="73" t="s">
        <v>2000</v>
      </c>
      <c r="C510" s="73" t="s">
        <v>2001</v>
      </c>
      <c r="D510" s="73" t="s">
        <v>11996</v>
      </c>
      <c r="E510" s="73"/>
      <c r="F510" s="73" t="s">
        <v>12202</v>
      </c>
      <c r="G510" s="74"/>
      <c r="H510" s="73" t="s">
        <v>971</v>
      </c>
      <c r="I510" s="73" t="s">
        <v>972</v>
      </c>
      <c r="J510" s="73" t="s">
        <v>1092</v>
      </c>
      <c r="K510" s="73" t="s">
        <v>974</v>
      </c>
      <c r="L510" s="73" t="s">
        <v>2001</v>
      </c>
      <c r="M510" s="73" t="s">
        <v>10810</v>
      </c>
      <c r="N510" s="75" t="b">
        <v>0</v>
      </c>
      <c r="O510" s="75" t="b">
        <v>0</v>
      </c>
      <c r="P510" s="76">
        <v>46023.522976469903</v>
      </c>
      <c r="Q510" s="73" t="s">
        <v>11990</v>
      </c>
      <c r="R510" s="76">
        <v>46172.468621724503</v>
      </c>
      <c r="S510" s="73" t="s">
        <v>11991</v>
      </c>
      <c r="T510" s="73" t="s">
        <v>5292</v>
      </c>
      <c r="U510" s="73" t="s">
        <v>10810</v>
      </c>
      <c r="V510" s="77" t="s">
        <v>44</v>
      </c>
    </row>
    <row r="511" spans="1:22" hidden="1" x14ac:dyDescent="0.25">
      <c r="A511" s="73" t="s">
        <v>9508</v>
      </c>
      <c r="B511" s="73" t="s">
        <v>2003</v>
      </c>
      <c r="C511" s="73" t="s">
        <v>2004</v>
      </c>
      <c r="D511" s="73" t="s">
        <v>11996</v>
      </c>
      <c r="E511" s="73"/>
      <c r="F511" s="73" t="s">
        <v>12203</v>
      </c>
      <c r="G511" s="74"/>
      <c r="H511" s="73" t="s">
        <v>971</v>
      </c>
      <c r="I511" s="73" t="s">
        <v>972</v>
      </c>
      <c r="J511" s="73" t="s">
        <v>1092</v>
      </c>
      <c r="K511" s="73" t="s">
        <v>974</v>
      </c>
      <c r="L511" s="73" t="s">
        <v>2004</v>
      </c>
      <c r="M511" s="73" t="s">
        <v>10810</v>
      </c>
      <c r="N511" s="75" t="b">
        <v>0</v>
      </c>
      <c r="O511" s="75" t="b">
        <v>0</v>
      </c>
      <c r="P511" s="76">
        <v>46023.522977349501</v>
      </c>
      <c r="Q511" s="73" t="s">
        <v>11990</v>
      </c>
      <c r="R511" s="76">
        <v>46172.468623923603</v>
      </c>
      <c r="S511" s="73" t="s">
        <v>11991</v>
      </c>
      <c r="T511" s="73" t="s">
        <v>5292</v>
      </c>
      <c r="U511" s="73" t="s">
        <v>10810</v>
      </c>
      <c r="V511" s="77" t="s">
        <v>44</v>
      </c>
    </row>
    <row r="512" spans="1:22" hidden="1" x14ac:dyDescent="0.25">
      <c r="A512" s="73" t="s">
        <v>9509</v>
      </c>
      <c r="B512" s="73" t="s">
        <v>2006</v>
      </c>
      <c r="C512" s="73" t="s">
        <v>2007</v>
      </c>
      <c r="D512" s="73" t="s">
        <v>11996</v>
      </c>
      <c r="E512" s="73"/>
      <c r="F512" s="73" t="s">
        <v>12204</v>
      </c>
      <c r="G512" s="74"/>
      <c r="H512" s="73" t="s">
        <v>971</v>
      </c>
      <c r="I512" s="73" t="s">
        <v>972</v>
      </c>
      <c r="J512" s="73" t="s">
        <v>1092</v>
      </c>
      <c r="K512" s="73" t="s">
        <v>974</v>
      </c>
      <c r="L512" s="73"/>
      <c r="M512" s="73" t="s">
        <v>10810</v>
      </c>
      <c r="N512" s="75" t="b">
        <v>0</v>
      </c>
      <c r="O512" s="75" t="b">
        <v>0</v>
      </c>
      <c r="P512" s="76">
        <v>46023.522978240697</v>
      </c>
      <c r="Q512" s="73" t="s">
        <v>11990</v>
      </c>
      <c r="R512" s="76">
        <v>46172.468625960602</v>
      </c>
      <c r="S512" s="73" t="s">
        <v>11991</v>
      </c>
      <c r="T512" s="73" t="s">
        <v>5292</v>
      </c>
      <c r="U512" s="73" t="s">
        <v>10810</v>
      </c>
      <c r="V512" s="77" t="s">
        <v>44</v>
      </c>
    </row>
    <row r="513" spans="1:22" hidden="1" x14ac:dyDescent="0.25">
      <c r="A513" s="73" t="s">
        <v>9510</v>
      </c>
      <c r="B513" s="73" t="s">
        <v>281</v>
      </c>
      <c r="C513" s="73" t="s">
        <v>2009</v>
      </c>
      <c r="D513" s="73" t="s">
        <v>11996</v>
      </c>
      <c r="E513" s="73"/>
      <c r="F513" s="73" t="s">
        <v>12205</v>
      </c>
      <c r="G513" s="74"/>
      <c r="H513" s="73" t="s">
        <v>971</v>
      </c>
      <c r="I513" s="73" t="s">
        <v>972</v>
      </c>
      <c r="J513" s="73" t="s">
        <v>1092</v>
      </c>
      <c r="K513" s="73" t="s">
        <v>974</v>
      </c>
      <c r="L513" s="73"/>
      <c r="M513" s="73" t="s">
        <v>10810</v>
      </c>
      <c r="N513" s="75" t="b">
        <v>0</v>
      </c>
      <c r="O513" s="75" t="b">
        <v>0</v>
      </c>
      <c r="P513" s="76">
        <v>46023.522979085603</v>
      </c>
      <c r="Q513" s="73" t="s">
        <v>11990</v>
      </c>
      <c r="R513" s="76">
        <v>46172.468628009301</v>
      </c>
      <c r="S513" s="73" t="s">
        <v>11991</v>
      </c>
      <c r="T513" s="73" t="s">
        <v>5292</v>
      </c>
      <c r="U513" s="73" t="s">
        <v>10810</v>
      </c>
      <c r="V513" s="77" t="s">
        <v>44</v>
      </c>
    </row>
    <row r="514" spans="1:22" hidden="1" x14ac:dyDescent="0.25">
      <c r="A514" s="73" t="s">
        <v>9511</v>
      </c>
      <c r="B514" s="73" t="s">
        <v>2011</v>
      </c>
      <c r="C514" s="73" t="s">
        <v>2012</v>
      </c>
      <c r="D514" s="73" t="s">
        <v>11996</v>
      </c>
      <c r="E514" s="73"/>
      <c r="F514" s="73" t="s">
        <v>12206</v>
      </c>
      <c r="G514" s="74"/>
      <c r="H514" s="73" t="s">
        <v>971</v>
      </c>
      <c r="I514" s="73" t="s">
        <v>972</v>
      </c>
      <c r="J514" s="73" t="s">
        <v>1092</v>
      </c>
      <c r="K514" s="73" t="s">
        <v>974</v>
      </c>
      <c r="L514" s="73"/>
      <c r="M514" s="73" t="s">
        <v>10810</v>
      </c>
      <c r="N514" s="75" t="b">
        <v>0</v>
      </c>
      <c r="O514" s="75" t="b">
        <v>0</v>
      </c>
      <c r="P514" s="76">
        <v>46023.522982291703</v>
      </c>
      <c r="Q514" s="73" t="s">
        <v>11990</v>
      </c>
      <c r="R514" s="76">
        <v>46172.468630208299</v>
      </c>
      <c r="S514" s="73" t="s">
        <v>11991</v>
      </c>
      <c r="T514" s="73" t="s">
        <v>5292</v>
      </c>
      <c r="U514" s="73" t="s">
        <v>10810</v>
      </c>
      <c r="V514" s="77" t="s">
        <v>44</v>
      </c>
    </row>
    <row r="515" spans="1:22" hidden="1" x14ac:dyDescent="0.25">
      <c r="A515" s="73" t="s">
        <v>9512</v>
      </c>
      <c r="B515" s="73" t="s">
        <v>2014</v>
      </c>
      <c r="C515" s="73" t="s">
        <v>2015</v>
      </c>
      <c r="D515" s="73" t="s">
        <v>11996</v>
      </c>
      <c r="E515" s="73"/>
      <c r="F515" s="73" t="s">
        <v>12207</v>
      </c>
      <c r="G515" s="74"/>
      <c r="H515" s="73" t="s">
        <v>971</v>
      </c>
      <c r="I515" s="73" t="s">
        <v>972</v>
      </c>
      <c r="J515" s="73" t="s">
        <v>1092</v>
      </c>
      <c r="K515" s="73" t="s">
        <v>974</v>
      </c>
      <c r="L515" s="73" t="s">
        <v>2015</v>
      </c>
      <c r="M515" s="73" t="s">
        <v>10810</v>
      </c>
      <c r="N515" s="75" t="b">
        <v>0</v>
      </c>
      <c r="O515" s="75" t="b">
        <v>0</v>
      </c>
      <c r="P515" s="76">
        <v>46023.522983101902</v>
      </c>
      <c r="Q515" s="73" t="s">
        <v>11990</v>
      </c>
      <c r="R515" s="76">
        <v>46172.468632326403</v>
      </c>
      <c r="S515" s="73" t="s">
        <v>11991</v>
      </c>
      <c r="T515" s="73" t="s">
        <v>5292</v>
      </c>
      <c r="U515" s="73" t="s">
        <v>10810</v>
      </c>
      <c r="V515" s="77" t="s">
        <v>44</v>
      </c>
    </row>
    <row r="516" spans="1:22" hidden="1" x14ac:dyDescent="0.25">
      <c r="A516" s="73" t="s">
        <v>9513</v>
      </c>
      <c r="B516" s="73" t="s">
        <v>2017</v>
      </c>
      <c r="C516" s="73" t="s">
        <v>2018</v>
      </c>
      <c r="D516" s="73" t="s">
        <v>11996</v>
      </c>
      <c r="E516" s="73"/>
      <c r="F516" s="73" t="s">
        <v>12208</v>
      </c>
      <c r="G516" s="74"/>
      <c r="H516" s="73" t="s">
        <v>971</v>
      </c>
      <c r="I516" s="73" t="s">
        <v>972</v>
      </c>
      <c r="J516" s="73" t="s">
        <v>1092</v>
      </c>
      <c r="K516" s="73" t="s">
        <v>974</v>
      </c>
      <c r="L516" s="73" t="s">
        <v>2018</v>
      </c>
      <c r="M516" s="73" t="s">
        <v>10810</v>
      </c>
      <c r="N516" s="75" t="b">
        <v>0</v>
      </c>
      <c r="O516" s="75" t="b">
        <v>0</v>
      </c>
      <c r="P516" s="76">
        <v>46023.522984027797</v>
      </c>
      <c r="Q516" s="73" t="s">
        <v>11990</v>
      </c>
      <c r="R516" s="76">
        <v>46172.468634687502</v>
      </c>
      <c r="S516" s="73" t="s">
        <v>11991</v>
      </c>
      <c r="T516" s="73" t="s">
        <v>5292</v>
      </c>
      <c r="U516" s="73" t="s">
        <v>10810</v>
      </c>
      <c r="V516" s="77" t="s">
        <v>44</v>
      </c>
    </row>
    <row r="517" spans="1:22" hidden="1" x14ac:dyDescent="0.25">
      <c r="A517" s="73" t="s">
        <v>9514</v>
      </c>
      <c r="B517" s="73" t="s">
        <v>2020</v>
      </c>
      <c r="C517" s="73" t="s">
        <v>2021</v>
      </c>
      <c r="D517" s="73" t="s">
        <v>11996</v>
      </c>
      <c r="E517" s="73"/>
      <c r="F517" s="73" t="s">
        <v>12209</v>
      </c>
      <c r="G517" s="74"/>
      <c r="H517" s="73" t="s">
        <v>971</v>
      </c>
      <c r="I517" s="73" t="s">
        <v>972</v>
      </c>
      <c r="J517" s="73" t="s">
        <v>1092</v>
      </c>
      <c r="K517" s="73" t="s">
        <v>974</v>
      </c>
      <c r="L517" s="73" t="s">
        <v>2021</v>
      </c>
      <c r="M517" s="73" t="s">
        <v>10810</v>
      </c>
      <c r="N517" s="75" t="b">
        <v>0</v>
      </c>
      <c r="O517" s="75" t="b">
        <v>0</v>
      </c>
      <c r="P517" s="76">
        <v>46023.522985104202</v>
      </c>
      <c r="Q517" s="73" t="s">
        <v>11990</v>
      </c>
      <c r="R517" s="76">
        <v>46172.468636805599</v>
      </c>
      <c r="S517" s="73" t="s">
        <v>11991</v>
      </c>
      <c r="T517" s="73" t="s">
        <v>5292</v>
      </c>
      <c r="U517" s="73" t="s">
        <v>10810</v>
      </c>
      <c r="V517" s="77" t="s">
        <v>44</v>
      </c>
    </row>
    <row r="518" spans="1:22" hidden="1" x14ac:dyDescent="0.25">
      <c r="A518" s="73" t="s">
        <v>9515</v>
      </c>
      <c r="B518" s="73" t="s">
        <v>2023</v>
      </c>
      <c r="C518" s="73" t="s">
        <v>2024</v>
      </c>
      <c r="D518" s="73" t="s">
        <v>11996</v>
      </c>
      <c r="E518" s="73"/>
      <c r="F518" s="73" t="s">
        <v>12210</v>
      </c>
      <c r="G518" s="74"/>
      <c r="H518" s="73" t="s">
        <v>971</v>
      </c>
      <c r="I518" s="73" t="s">
        <v>972</v>
      </c>
      <c r="J518" s="73" t="s">
        <v>1092</v>
      </c>
      <c r="K518" s="73" t="s">
        <v>974</v>
      </c>
      <c r="L518" s="73" t="s">
        <v>2024</v>
      </c>
      <c r="M518" s="73" t="s">
        <v>10810</v>
      </c>
      <c r="N518" s="75" t="b">
        <v>0</v>
      </c>
      <c r="O518" s="75" t="b">
        <v>0</v>
      </c>
      <c r="P518" s="76">
        <v>46023.522986076401</v>
      </c>
      <c r="Q518" s="73" t="s">
        <v>11990</v>
      </c>
      <c r="R518" s="76">
        <v>46172.468638969898</v>
      </c>
      <c r="S518" s="73" t="s">
        <v>11991</v>
      </c>
      <c r="T518" s="73" t="s">
        <v>5292</v>
      </c>
      <c r="U518" s="73" t="s">
        <v>10810</v>
      </c>
      <c r="V518" s="77" t="s">
        <v>44</v>
      </c>
    </row>
    <row r="519" spans="1:22" hidden="1" x14ac:dyDescent="0.25">
      <c r="A519" s="73" t="s">
        <v>9516</v>
      </c>
      <c r="B519" s="73" t="s">
        <v>2026</v>
      </c>
      <c r="C519" s="73" t="s">
        <v>2027</v>
      </c>
      <c r="D519" s="73" t="s">
        <v>11996</v>
      </c>
      <c r="E519" s="73"/>
      <c r="F519" s="73" t="s">
        <v>12211</v>
      </c>
      <c r="G519" s="74"/>
      <c r="H519" s="73" t="s">
        <v>971</v>
      </c>
      <c r="I519" s="73" t="s">
        <v>972</v>
      </c>
      <c r="J519" s="73" t="s">
        <v>1092</v>
      </c>
      <c r="K519" s="73" t="s">
        <v>974</v>
      </c>
      <c r="L519" s="73" t="s">
        <v>2027</v>
      </c>
      <c r="M519" s="73" t="s">
        <v>10810</v>
      </c>
      <c r="N519" s="75" t="b">
        <v>0</v>
      </c>
      <c r="O519" s="75" t="b">
        <v>0</v>
      </c>
      <c r="P519" s="76">
        <v>46023.522989664401</v>
      </c>
      <c r="Q519" s="73" t="s">
        <v>11990</v>
      </c>
      <c r="R519" s="76">
        <v>46172.468641006897</v>
      </c>
      <c r="S519" s="73" t="s">
        <v>11991</v>
      </c>
      <c r="T519" s="73" t="s">
        <v>5292</v>
      </c>
      <c r="U519" s="73" t="s">
        <v>10810</v>
      </c>
      <c r="V519" s="77" t="s">
        <v>44</v>
      </c>
    </row>
    <row r="520" spans="1:22" hidden="1" x14ac:dyDescent="0.25">
      <c r="A520" s="73" t="s">
        <v>9517</v>
      </c>
      <c r="B520" s="73" t="s">
        <v>2029</v>
      </c>
      <c r="C520" s="73" t="s">
        <v>2030</v>
      </c>
      <c r="D520" s="73" t="s">
        <v>11996</v>
      </c>
      <c r="E520" s="73"/>
      <c r="F520" s="73" t="s">
        <v>12212</v>
      </c>
      <c r="G520" s="74"/>
      <c r="H520" s="73" t="s">
        <v>971</v>
      </c>
      <c r="I520" s="73" t="s">
        <v>972</v>
      </c>
      <c r="J520" s="73" t="s">
        <v>1092</v>
      </c>
      <c r="K520" s="73" t="s">
        <v>974</v>
      </c>
      <c r="L520" s="73" t="s">
        <v>2030</v>
      </c>
      <c r="M520" s="73" t="s">
        <v>10810</v>
      </c>
      <c r="N520" s="75" t="b">
        <v>0</v>
      </c>
      <c r="O520" s="75" t="b">
        <v>0</v>
      </c>
      <c r="P520" s="76">
        <v>46023.522990937498</v>
      </c>
      <c r="Q520" s="73" t="s">
        <v>11990</v>
      </c>
      <c r="R520" s="76">
        <v>46172.468643136599</v>
      </c>
      <c r="S520" s="73" t="s">
        <v>11991</v>
      </c>
      <c r="T520" s="73" t="s">
        <v>5292</v>
      </c>
      <c r="U520" s="73" t="s">
        <v>10810</v>
      </c>
      <c r="V520" s="77" t="s">
        <v>44</v>
      </c>
    </row>
    <row r="521" spans="1:22" hidden="1" x14ac:dyDescent="0.25">
      <c r="A521" s="73" t="s">
        <v>9518</v>
      </c>
      <c r="B521" s="73" t="s">
        <v>2032</v>
      </c>
      <c r="C521" s="73" t="s">
        <v>2033</v>
      </c>
      <c r="D521" s="73" t="s">
        <v>11996</v>
      </c>
      <c r="E521" s="73"/>
      <c r="F521" s="73" t="s">
        <v>12213</v>
      </c>
      <c r="G521" s="74"/>
      <c r="H521" s="73" t="s">
        <v>971</v>
      </c>
      <c r="I521" s="73" t="s">
        <v>972</v>
      </c>
      <c r="J521" s="73" t="s">
        <v>1092</v>
      </c>
      <c r="K521" s="73" t="s">
        <v>974</v>
      </c>
      <c r="L521" s="73"/>
      <c r="M521" s="73" t="s">
        <v>10810</v>
      </c>
      <c r="N521" s="75" t="b">
        <v>0</v>
      </c>
      <c r="O521" s="75" t="b">
        <v>0</v>
      </c>
      <c r="P521" s="76">
        <v>46023.522991747697</v>
      </c>
      <c r="Q521" s="73" t="s">
        <v>11990</v>
      </c>
      <c r="R521" s="76">
        <v>46172.468645335597</v>
      </c>
      <c r="S521" s="73" t="s">
        <v>11991</v>
      </c>
      <c r="T521" s="73" t="s">
        <v>5292</v>
      </c>
      <c r="U521" s="73" t="s">
        <v>10810</v>
      </c>
      <c r="V521" s="77" t="s">
        <v>44</v>
      </c>
    </row>
    <row r="522" spans="1:22" hidden="1" x14ac:dyDescent="0.25">
      <c r="A522" s="73" t="s">
        <v>9519</v>
      </c>
      <c r="B522" s="73" t="s">
        <v>2035</v>
      </c>
      <c r="C522" s="73" t="s">
        <v>2036</v>
      </c>
      <c r="D522" s="73" t="s">
        <v>11996</v>
      </c>
      <c r="E522" s="73"/>
      <c r="F522" s="73" t="s">
        <v>12214</v>
      </c>
      <c r="G522" s="74"/>
      <c r="H522" s="73" t="s">
        <v>971</v>
      </c>
      <c r="I522" s="73" t="s">
        <v>972</v>
      </c>
      <c r="J522" s="73" t="s">
        <v>1092</v>
      </c>
      <c r="K522" s="73" t="s">
        <v>974</v>
      </c>
      <c r="L522" s="73"/>
      <c r="M522" s="73" t="s">
        <v>10810</v>
      </c>
      <c r="N522" s="75" t="b">
        <v>0</v>
      </c>
      <c r="O522" s="75" t="b">
        <v>0</v>
      </c>
      <c r="P522" s="76">
        <v>46023.522992627302</v>
      </c>
      <c r="Q522" s="73" t="s">
        <v>11990</v>
      </c>
      <c r="R522" s="76">
        <v>46172.468647650501</v>
      </c>
      <c r="S522" s="73" t="s">
        <v>11991</v>
      </c>
      <c r="T522" s="73" t="s">
        <v>5292</v>
      </c>
      <c r="U522" s="73" t="s">
        <v>10810</v>
      </c>
      <c r="V522" s="77" t="s">
        <v>44</v>
      </c>
    </row>
    <row r="523" spans="1:22" hidden="1" x14ac:dyDescent="0.25">
      <c r="A523" s="73" t="s">
        <v>9520</v>
      </c>
      <c r="B523" s="73" t="s">
        <v>2038</v>
      </c>
      <c r="C523" s="73" t="s">
        <v>2039</v>
      </c>
      <c r="D523" s="73" t="s">
        <v>11996</v>
      </c>
      <c r="E523" s="73"/>
      <c r="F523" s="73" t="s">
        <v>12215</v>
      </c>
      <c r="G523" s="74"/>
      <c r="H523" s="73" t="s">
        <v>971</v>
      </c>
      <c r="I523" s="73" t="s">
        <v>972</v>
      </c>
      <c r="J523" s="73" t="s">
        <v>1092</v>
      </c>
      <c r="K523" s="73" t="s">
        <v>974</v>
      </c>
      <c r="L523" s="73"/>
      <c r="M523" s="73" t="s">
        <v>10810</v>
      </c>
      <c r="N523" s="75" t="b">
        <v>0</v>
      </c>
      <c r="O523" s="75" t="b">
        <v>0</v>
      </c>
      <c r="P523" s="76">
        <v>46023.5229932523</v>
      </c>
      <c r="Q523" s="73" t="s">
        <v>11990</v>
      </c>
      <c r="R523" s="76">
        <v>46172.468649768503</v>
      </c>
      <c r="S523" s="73" t="s">
        <v>11991</v>
      </c>
      <c r="T523" s="73" t="s">
        <v>5292</v>
      </c>
      <c r="U523" s="73" t="s">
        <v>10810</v>
      </c>
      <c r="V523" s="77" t="s">
        <v>44</v>
      </c>
    </row>
    <row r="524" spans="1:22" hidden="1" x14ac:dyDescent="0.25">
      <c r="A524" s="73" t="s">
        <v>9521</v>
      </c>
      <c r="B524" s="73" t="s">
        <v>2041</v>
      </c>
      <c r="C524" s="73" t="s">
        <v>2042</v>
      </c>
      <c r="D524" s="73" t="s">
        <v>11996</v>
      </c>
      <c r="E524" s="73"/>
      <c r="F524" s="73" t="s">
        <v>12202</v>
      </c>
      <c r="G524" s="74"/>
      <c r="H524" s="73" t="s">
        <v>971</v>
      </c>
      <c r="I524" s="73" t="s">
        <v>972</v>
      </c>
      <c r="J524" s="73" t="s">
        <v>1092</v>
      </c>
      <c r="K524" s="73" t="s">
        <v>974</v>
      </c>
      <c r="L524" s="73"/>
      <c r="M524" s="73" t="s">
        <v>10810</v>
      </c>
      <c r="N524" s="75" t="b">
        <v>0</v>
      </c>
      <c r="O524" s="75" t="b">
        <v>0</v>
      </c>
      <c r="P524" s="76">
        <v>46023.522994062499</v>
      </c>
      <c r="Q524" s="73" t="s">
        <v>11990</v>
      </c>
      <c r="R524" s="76">
        <v>46172.468651932897</v>
      </c>
      <c r="S524" s="73" t="s">
        <v>11991</v>
      </c>
      <c r="T524" s="73" t="s">
        <v>5292</v>
      </c>
      <c r="U524" s="73" t="s">
        <v>10810</v>
      </c>
      <c r="V524" s="77" t="s">
        <v>44</v>
      </c>
    </row>
    <row r="525" spans="1:22" hidden="1" x14ac:dyDescent="0.25">
      <c r="A525" s="73" t="s">
        <v>9522</v>
      </c>
      <c r="B525" s="73" t="s">
        <v>274</v>
      </c>
      <c r="C525" s="73" t="s">
        <v>1202</v>
      </c>
      <c r="D525" s="73" t="s">
        <v>11996</v>
      </c>
      <c r="E525" s="73" t="s">
        <v>1203</v>
      </c>
      <c r="F525" s="73"/>
      <c r="G525" s="74"/>
      <c r="H525" s="73" t="s">
        <v>971</v>
      </c>
      <c r="I525" s="73" t="s">
        <v>972</v>
      </c>
      <c r="J525" s="73" t="s">
        <v>973</v>
      </c>
      <c r="K525" s="73" t="s">
        <v>974</v>
      </c>
      <c r="L525" s="73" t="s">
        <v>1202</v>
      </c>
      <c r="M525" s="73" t="s">
        <v>10810</v>
      </c>
      <c r="N525" s="75" t="b">
        <v>1</v>
      </c>
      <c r="O525" s="75" t="b">
        <v>0</v>
      </c>
      <c r="P525" s="76">
        <v>46023.5226422454</v>
      </c>
      <c r="Q525" s="73" t="s">
        <v>11990</v>
      </c>
      <c r="R525" s="76">
        <v>46172.468654085598</v>
      </c>
      <c r="S525" s="73" t="s">
        <v>11991</v>
      </c>
      <c r="T525" s="73" t="s">
        <v>5292</v>
      </c>
      <c r="U525" s="73" t="s">
        <v>10810</v>
      </c>
      <c r="V525" s="77" t="s">
        <v>44</v>
      </c>
    </row>
    <row r="526" spans="1:22" hidden="1" x14ac:dyDescent="0.25">
      <c r="A526" s="73" t="s">
        <v>9523</v>
      </c>
      <c r="B526" s="73" t="s">
        <v>2044</v>
      </c>
      <c r="C526" s="73" t="s">
        <v>2045</v>
      </c>
      <c r="D526" s="73" t="s">
        <v>11996</v>
      </c>
      <c r="E526" s="73"/>
      <c r="F526" s="73"/>
      <c r="G526" s="74"/>
      <c r="H526" s="73" t="s">
        <v>971</v>
      </c>
      <c r="I526" s="73" t="s">
        <v>972</v>
      </c>
      <c r="J526" s="73" t="s">
        <v>973</v>
      </c>
      <c r="K526" s="73" t="s">
        <v>974</v>
      </c>
      <c r="L526" s="73" t="s">
        <v>2045</v>
      </c>
      <c r="M526" s="73" t="s">
        <v>10810</v>
      </c>
      <c r="N526" s="75" t="b">
        <v>0</v>
      </c>
      <c r="O526" s="75" t="b">
        <v>0</v>
      </c>
      <c r="P526" s="76">
        <v>46023.522994756902</v>
      </c>
      <c r="Q526" s="73" t="s">
        <v>11990</v>
      </c>
      <c r="R526" s="76">
        <v>46172.468656331002</v>
      </c>
      <c r="S526" s="73" t="s">
        <v>11991</v>
      </c>
      <c r="T526" s="73" t="s">
        <v>5292</v>
      </c>
      <c r="U526" s="73" t="s">
        <v>10810</v>
      </c>
      <c r="V526" s="77" t="s">
        <v>44</v>
      </c>
    </row>
    <row r="527" spans="1:22" hidden="1" x14ac:dyDescent="0.25">
      <c r="A527" s="73" t="s">
        <v>9524</v>
      </c>
      <c r="B527" s="73" t="s">
        <v>2047</v>
      </c>
      <c r="C527" s="73" t="s">
        <v>2048</v>
      </c>
      <c r="D527" s="73" t="s">
        <v>11996</v>
      </c>
      <c r="E527" s="73"/>
      <c r="F527" s="73"/>
      <c r="G527" s="74"/>
      <c r="H527" s="73" t="s">
        <v>971</v>
      </c>
      <c r="I527" s="73" t="s">
        <v>972</v>
      </c>
      <c r="J527" s="73" t="s">
        <v>973</v>
      </c>
      <c r="K527" s="73" t="s">
        <v>974</v>
      </c>
      <c r="L527" s="73" t="s">
        <v>12216</v>
      </c>
      <c r="M527" s="73" t="s">
        <v>10810</v>
      </c>
      <c r="N527" s="75" t="b">
        <v>0</v>
      </c>
      <c r="O527" s="75" t="b">
        <v>0</v>
      </c>
      <c r="P527" s="76">
        <v>46023.522995636602</v>
      </c>
      <c r="Q527" s="73" t="s">
        <v>11990</v>
      </c>
      <c r="R527" s="76">
        <v>46172.468658564801</v>
      </c>
      <c r="S527" s="73" t="s">
        <v>11991</v>
      </c>
      <c r="T527" s="73" t="s">
        <v>5292</v>
      </c>
      <c r="U527" s="73" t="s">
        <v>10810</v>
      </c>
      <c r="V527" s="77" t="s">
        <v>44</v>
      </c>
    </row>
    <row r="528" spans="1:22" hidden="1" x14ac:dyDescent="0.25">
      <c r="A528" s="73" t="s">
        <v>9525</v>
      </c>
      <c r="B528" s="73" t="s">
        <v>2050</v>
      </c>
      <c r="C528" s="73" t="s">
        <v>2051</v>
      </c>
      <c r="D528" s="73" t="s">
        <v>11996</v>
      </c>
      <c r="E528" s="73"/>
      <c r="F528" s="73"/>
      <c r="G528" s="74"/>
      <c r="H528" s="73" t="s">
        <v>971</v>
      </c>
      <c r="I528" s="73" t="s">
        <v>972</v>
      </c>
      <c r="J528" s="73" t="s">
        <v>973</v>
      </c>
      <c r="K528" s="73" t="s">
        <v>974</v>
      </c>
      <c r="L528" s="73" t="s">
        <v>12217</v>
      </c>
      <c r="M528" s="73" t="s">
        <v>10810</v>
      </c>
      <c r="N528" s="75" t="b">
        <v>0</v>
      </c>
      <c r="O528" s="75" t="b">
        <v>0</v>
      </c>
      <c r="P528" s="76">
        <v>46023.522996493099</v>
      </c>
      <c r="Q528" s="73" t="s">
        <v>11990</v>
      </c>
      <c r="R528" s="76">
        <v>46172.468660648097</v>
      </c>
      <c r="S528" s="73" t="s">
        <v>11991</v>
      </c>
      <c r="T528" s="73" t="s">
        <v>5292</v>
      </c>
      <c r="U528" s="73" t="s">
        <v>10810</v>
      </c>
      <c r="V528" s="77" t="s">
        <v>44</v>
      </c>
    </row>
    <row r="529" spans="1:22" hidden="1" x14ac:dyDescent="0.25">
      <c r="A529" s="73" t="s">
        <v>9526</v>
      </c>
      <c r="B529" s="73" t="s">
        <v>224</v>
      </c>
      <c r="C529" s="73" t="s">
        <v>1301</v>
      </c>
      <c r="D529" s="73" t="s">
        <v>11996</v>
      </c>
      <c r="E529" s="73"/>
      <c r="F529" s="73"/>
      <c r="G529" s="74"/>
      <c r="H529" s="73" t="s">
        <v>942</v>
      </c>
      <c r="I529" s="73" t="s">
        <v>943</v>
      </c>
      <c r="J529" s="73" t="s">
        <v>1027</v>
      </c>
      <c r="K529" s="73" t="s">
        <v>945</v>
      </c>
      <c r="L529" s="73"/>
      <c r="M529" s="73" t="s">
        <v>10809</v>
      </c>
      <c r="N529" s="75" t="b">
        <v>0</v>
      </c>
      <c r="O529" s="75" t="b">
        <v>0</v>
      </c>
      <c r="P529" s="76">
        <v>46023.522681099501</v>
      </c>
      <c r="Q529" s="73" t="s">
        <v>11990</v>
      </c>
      <c r="R529" s="76">
        <v>46172.468662847197</v>
      </c>
      <c r="S529" s="73" t="s">
        <v>11991</v>
      </c>
      <c r="T529" s="73" t="s">
        <v>5292</v>
      </c>
      <c r="U529" s="73" t="s">
        <v>10809</v>
      </c>
      <c r="V529" s="77" t="s">
        <v>44</v>
      </c>
    </row>
    <row r="530" spans="1:22" hidden="1" x14ac:dyDescent="0.25">
      <c r="A530" s="73" t="s">
        <v>9527</v>
      </c>
      <c r="B530" s="73" t="s">
        <v>168</v>
      </c>
      <c r="C530" s="73" t="s">
        <v>1303</v>
      </c>
      <c r="D530" s="73" t="s">
        <v>11996</v>
      </c>
      <c r="E530" s="73"/>
      <c r="F530" s="73"/>
      <c r="G530" s="74"/>
      <c r="H530" s="73" t="s">
        <v>942</v>
      </c>
      <c r="I530" s="73" t="s">
        <v>943</v>
      </c>
      <c r="J530" s="73" t="s">
        <v>1027</v>
      </c>
      <c r="K530" s="73" t="s">
        <v>945</v>
      </c>
      <c r="L530" s="73"/>
      <c r="M530" s="73" t="s">
        <v>10809</v>
      </c>
      <c r="N530" s="75" t="b">
        <v>0</v>
      </c>
      <c r="O530" s="75" t="b">
        <v>0</v>
      </c>
      <c r="P530" s="76">
        <v>46023.522681793998</v>
      </c>
      <c r="Q530" s="73" t="s">
        <v>11990</v>
      </c>
      <c r="R530" s="76">
        <v>46172.468664965301</v>
      </c>
      <c r="S530" s="73" t="s">
        <v>11991</v>
      </c>
      <c r="T530" s="73" t="s">
        <v>5292</v>
      </c>
      <c r="U530" s="73" t="s">
        <v>10809</v>
      </c>
      <c r="V530" s="77" t="s">
        <v>44</v>
      </c>
    </row>
    <row r="531" spans="1:22" hidden="1" x14ac:dyDescent="0.25">
      <c r="A531" s="73" t="s">
        <v>9528</v>
      </c>
      <c r="B531" s="73" t="s">
        <v>173</v>
      </c>
      <c r="C531" s="73" t="s">
        <v>1305</v>
      </c>
      <c r="D531" s="73" t="s">
        <v>11996</v>
      </c>
      <c r="E531" s="73"/>
      <c r="F531" s="73" t="s">
        <v>12218</v>
      </c>
      <c r="G531" s="74"/>
      <c r="H531" s="73" t="s">
        <v>942</v>
      </c>
      <c r="I531" s="73" t="s">
        <v>943</v>
      </c>
      <c r="J531" s="73" t="s">
        <v>1027</v>
      </c>
      <c r="K531" s="73" t="s">
        <v>945</v>
      </c>
      <c r="L531" s="73" t="s">
        <v>1305</v>
      </c>
      <c r="M531" s="73" t="s">
        <v>10809</v>
      </c>
      <c r="N531" s="75" t="b">
        <v>0</v>
      </c>
      <c r="O531" s="75" t="b">
        <v>0</v>
      </c>
      <c r="P531" s="76">
        <v>46023.522682488401</v>
      </c>
      <c r="Q531" s="73" t="s">
        <v>11990</v>
      </c>
      <c r="R531" s="76">
        <v>46172.468667048597</v>
      </c>
      <c r="S531" s="73" t="s">
        <v>11991</v>
      </c>
      <c r="T531" s="73" t="s">
        <v>5292</v>
      </c>
      <c r="U531" s="73" t="s">
        <v>10809</v>
      </c>
      <c r="V531" s="77" t="s">
        <v>44</v>
      </c>
    </row>
    <row r="532" spans="1:22" hidden="1" x14ac:dyDescent="0.25">
      <c r="A532" s="73" t="s">
        <v>9529</v>
      </c>
      <c r="B532" s="73" t="s">
        <v>79</v>
      </c>
      <c r="C532" s="73" t="s">
        <v>1209</v>
      </c>
      <c r="D532" s="73" t="s">
        <v>11996</v>
      </c>
      <c r="E532" s="73" t="s">
        <v>1210</v>
      </c>
      <c r="F532" s="73"/>
      <c r="G532" s="74"/>
      <c r="H532" s="73" t="s">
        <v>942</v>
      </c>
      <c r="I532" s="73" t="s">
        <v>943</v>
      </c>
      <c r="J532" s="73" t="s">
        <v>979</v>
      </c>
      <c r="K532" s="73" t="s">
        <v>945</v>
      </c>
      <c r="L532" s="73"/>
      <c r="M532" s="73" t="s">
        <v>10809</v>
      </c>
      <c r="N532" s="75" t="b">
        <v>1</v>
      </c>
      <c r="O532" s="75" t="b">
        <v>0</v>
      </c>
      <c r="P532" s="76">
        <v>46023.522644675897</v>
      </c>
      <c r="Q532" s="73" t="s">
        <v>11990</v>
      </c>
      <c r="R532" s="76">
        <v>46172.468669097201</v>
      </c>
      <c r="S532" s="73" t="s">
        <v>11991</v>
      </c>
      <c r="T532" s="73" t="s">
        <v>5292</v>
      </c>
      <c r="U532" s="73" t="s">
        <v>10809</v>
      </c>
      <c r="V532" s="77" t="s">
        <v>44</v>
      </c>
    </row>
    <row r="533" spans="1:22" hidden="1" x14ac:dyDescent="0.25">
      <c r="A533" s="73" t="s">
        <v>9530</v>
      </c>
      <c r="B533" s="73" t="s">
        <v>139</v>
      </c>
      <c r="C533" s="73" t="s">
        <v>2053</v>
      </c>
      <c r="D533" s="73" t="s">
        <v>11996</v>
      </c>
      <c r="E533" s="73"/>
      <c r="F533" s="73" t="s">
        <v>12219</v>
      </c>
      <c r="G533" s="74"/>
      <c r="H533" s="73" t="s">
        <v>942</v>
      </c>
      <c r="I533" s="73" t="s">
        <v>943</v>
      </c>
      <c r="J533" s="73" t="s">
        <v>979</v>
      </c>
      <c r="K533" s="73" t="s">
        <v>945</v>
      </c>
      <c r="L533" s="73"/>
      <c r="M533" s="73" t="s">
        <v>10809</v>
      </c>
      <c r="N533" s="75" t="b">
        <v>0</v>
      </c>
      <c r="O533" s="75" t="b">
        <v>0</v>
      </c>
      <c r="P533" s="76">
        <v>46023.522997337997</v>
      </c>
      <c r="Q533" s="73" t="s">
        <v>11990</v>
      </c>
      <c r="R533" s="76">
        <v>46172.468671331</v>
      </c>
      <c r="S533" s="73" t="s">
        <v>11991</v>
      </c>
      <c r="T533" s="73" t="s">
        <v>5292</v>
      </c>
      <c r="U533" s="73" t="s">
        <v>10809</v>
      </c>
      <c r="V533" s="77" t="s">
        <v>44</v>
      </c>
    </row>
    <row r="534" spans="1:22" hidden="1" x14ac:dyDescent="0.25">
      <c r="A534" s="73" t="s">
        <v>9531</v>
      </c>
      <c r="B534" s="73" t="s">
        <v>887</v>
      </c>
      <c r="C534" s="73" t="s">
        <v>2055</v>
      </c>
      <c r="D534" s="73" t="s">
        <v>11996</v>
      </c>
      <c r="E534" s="73"/>
      <c r="F534" s="73" t="s">
        <v>12219</v>
      </c>
      <c r="G534" s="74"/>
      <c r="H534" s="73" t="s">
        <v>942</v>
      </c>
      <c r="I534" s="73" t="s">
        <v>943</v>
      </c>
      <c r="J534" s="73" t="s">
        <v>979</v>
      </c>
      <c r="K534" s="73" t="s">
        <v>945</v>
      </c>
      <c r="L534" s="73"/>
      <c r="M534" s="73" t="s">
        <v>10809</v>
      </c>
      <c r="N534" s="75" t="b">
        <v>0</v>
      </c>
      <c r="O534" s="75" t="b">
        <v>0</v>
      </c>
      <c r="P534" s="76">
        <v>46023.5229982292</v>
      </c>
      <c r="Q534" s="73" t="s">
        <v>11990</v>
      </c>
      <c r="R534" s="76">
        <v>46172.468673692099</v>
      </c>
      <c r="S534" s="73" t="s">
        <v>11991</v>
      </c>
      <c r="T534" s="73" t="s">
        <v>5292</v>
      </c>
      <c r="U534" s="73" t="s">
        <v>10809</v>
      </c>
      <c r="V534" s="77" t="s">
        <v>44</v>
      </c>
    </row>
    <row r="535" spans="1:22" hidden="1" x14ac:dyDescent="0.25">
      <c r="A535" s="73" t="s">
        <v>9532</v>
      </c>
      <c r="B535" s="73" t="s">
        <v>103</v>
      </c>
      <c r="C535" s="73" t="s">
        <v>2057</v>
      </c>
      <c r="D535" s="73" t="s">
        <v>11996</v>
      </c>
      <c r="E535" s="73"/>
      <c r="F535" s="73" t="s">
        <v>12219</v>
      </c>
      <c r="G535" s="74"/>
      <c r="H535" s="73" t="s">
        <v>942</v>
      </c>
      <c r="I535" s="73" t="s">
        <v>943</v>
      </c>
      <c r="J535" s="73" t="s">
        <v>979</v>
      </c>
      <c r="K535" s="73" t="s">
        <v>945</v>
      </c>
      <c r="L535" s="73"/>
      <c r="M535" s="73" t="s">
        <v>10809</v>
      </c>
      <c r="N535" s="75" t="b">
        <v>0</v>
      </c>
      <c r="O535" s="75" t="b">
        <v>0</v>
      </c>
      <c r="P535" s="76">
        <v>46023.522999074099</v>
      </c>
      <c r="Q535" s="73" t="s">
        <v>11990</v>
      </c>
      <c r="R535" s="76">
        <v>46172.468675844902</v>
      </c>
      <c r="S535" s="73" t="s">
        <v>11991</v>
      </c>
      <c r="T535" s="73" t="s">
        <v>5292</v>
      </c>
      <c r="U535" s="73" t="s">
        <v>10809</v>
      </c>
      <c r="V535" s="77" t="s">
        <v>44</v>
      </c>
    </row>
    <row r="536" spans="1:22" hidden="1" x14ac:dyDescent="0.25">
      <c r="A536" s="73" t="s">
        <v>9533</v>
      </c>
      <c r="B536" s="73" t="s">
        <v>207</v>
      </c>
      <c r="C536" s="73" t="s">
        <v>2059</v>
      </c>
      <c r="D536" s="73" t="s">
        <v>11996</v>
      </c>
      <c r="E536" s="73"/>
      <c r="F536" s="73" t="s">
        <v>284</v>
      </c>
      <c r="G536" s="74"/>
      <c r="H536" s="73" t="s">
        <v>942</v>
      </c>
      <c r="I536" s="73" t="s">
        <v>943</v>
      </c>
      <c r="J536" s="73" t="s">
        <v>979</v>
      </c>
      <c r="K536" s="73" t="s">
        <v>945</v>
      </c>
      <c r="L536" s="73"/>
      <c r="M536" s="73" t="s">
        <v>10809</v>
      </c>
      <c r="N536" s="75" t="b">
        <v>0</v>
      </c>
      <c r="O536" s="75" t="b">
        <v>0</v>
      </c>
      <c r="P536" s="76">
        <v>46023.522999965302</v>
      </c>
      <c r="Q536" s="73" t="s">
        <v>11990</v>
      </c>
      <c r="R536" s="76">
        <v>46172.468678009303</v>
      </c>
      <c r="S536" s="73" t="s">
        <v>11991</v>
      </c>
      <c r="T536" s="73" t="s">
        <v>5292</v>
      </c>
      <c r="U536" s="73" t="s">
        <v>10809</v>
      </c>
      <c r="V536" s="77" t="s">
        <v>44</v>
      </c>
    </row>
    <row r="537" spans="1:22" hidden="1" x14ac:dyDescent="0.25">
      <c r="A537" s="73" t="s">
        <v>9534</v>
      </c>
      <c r="B537" s="73" t="s">
        <v>82</v>
      </c>
      <c r="C537" s="73" t="s">
        <v>2061</v>
      </c>
      <c r="D537" s="73" t="s">
        <v>11996</v>
      </c>
      <c r="E537" s="73"/>
      <c r="F537" s="73" t="s">
        <v>12219</v>
      </c>
      <c r="G537" s="74"/>
      <c r="H537" s="73" t="s">
        <v>942</v>
      </c>
      <c r="I537" s="73" t="s">
        <v>943</v>
      </c>
      <c r="J537" s="73" t="s">
        <v>979</v>
      </c>
      <c r="K537" s="73" t="s">
        <v>945</v>
      </c>
      <c r="L537" s="73"/>
      <c r="M537" s="73" t="s">
        <v>10809</v>
      </c>
      <c r="N537" s="75" t="b">
        <v>0</v>
      </c>
      <c r="O537" s="75" t="b">
        <v>0</v>
      </c>
      <c r="P537" s="76">
        <v>46023.523003321803</v>
      </c>
      <c r="Q537" s="73" t="s">
        <v>11990</v>
      </c>
      <c r="R537" s="76">
        <v>46172.468680208302</v>
      </c>
      <c r="S537" s="73" t="s">
        <v>11991</v>
      </c>
      <c r="T537" s="73" t="s">
        <v>5292</v>
      </c>
      <c r="U537" s="73" t="s">
        <v>10809</v>
      </c>
      <c r="V537" s="77" t="s">
        <v>44</v>
      </c>
    </row>
    <row r="538" spans="1:22" hidden="1" x14ac:dyDescent="0.25">
      <c r="A538" s="73" t="s">
        <v>9535</v>
      </c>
      <c r="B538" s="73" t="s">
        <v>104</v>
      </c>
      <c r="C538" s="73" t="s">
        <v>2063</v>
      </c>
      <c r="D538" s="73" t="s">
        <v>11996</v>
      </c>
      <c r="E538" s="73"/>
      <c r="F538" s="73" t="s">
        <v>12220</v>
      </c>
      <c r="G538" s="74"/>
      <c r="H538" s="73" t="s">
        <v>942</v>
      </c>
      <c r="I538" s="73" t="s">
        <v>943</v>
      </c>
      <c r="J538" s="73" t="s">
        <v>979</v>
      </c>
      <c r="K538" s="73" t="s">
        <v>945</v>
      </c>
      <c r="L538" s="73"/>
      <c r="M538" s="73" t="s">
        <v>10809</v>
      </c>
      <c r="N538" s="75" t="b">
        <v>0</v>
      </c>
      <c r="O538" s="75" t="b">
        <v>0</v>
      </c>
      <c r="P538" s="76">
        <v>46023.523004085597</v>
      </c>
      <c r="Q538" s="73" t="s">
        <v>11990</v>
      </c>
      <c r="R538" s="76">
        <v>46172.468682326398</v>
      </c>
      <c r="S538" s="73" t="s">
        <v>11991</v>
      </c>
      <c r="T538" s="73" t="s">
        <v>5292</v>
      </c>
      <c r="U538" s="73" t="s">
        <v>10809</v>
      </c>
      <c r="V538" s="77" t="s">
        <v>44</v>
      </c>
    </row>
    <row r="539" spans="1:22" hidden="1" x14ac:dyDescent="0.25">
      <c r="A539" s="73" t="s">
        <v>9536</v>
      </c>
      <c r="B539" s="73" t="s">
        <v>80</v>
      </c>
      <c r="C539" s="73" t="s">
        <v>2065</v>
      </c>
      <c r="D539" s="73" t="s">
        <v>11996</v>
      </c>
      <c r="E539" s="73"/>
      <c r="F539" s="73" t="s">
        <v>12005</v>
      </c>
      <c r="G539" s="74"/>
      <c r="H539" s="73" t="s">
        <v>942</v>
      </c>
      <c r="I539" s="73" t="s">
        <v>943</v>
      </c>
      <c r="J539" s="73" t="s">
        <v>979</v>
      </c>
      <c r="K539" s="73" t="s">
        <v>945</v>
      </c>
      <c r="L539" s="73"/>
      <c r="M539" s="73" t="s">
        <v>10809</v>
      </c>
      <c r="N539" s="75" t="b">
        <v>0</v>
      </c>
      <c r="O539" s="75" t="b">
        <v>0</v>
      </c>
      <c r="P539" s="76">
        <v>46023.523004826398</v>
      </c>
      <c r="Q539" s="73" t="s">
        <v>11990</v>
      </c>
      <c r="R539" s="76">
        <v>46172.468684525498</v>
      </c>
      <c r="S539" s="73" t="s">
        <v>11991</v>
      </c>
      <c r="T539" s="73" t="s">
        <v>5292</v>
      </c>
      <c r="U539" s="73" t="s">
        <v>10809</v>
      </c>
      <c r="V539" s="77" t="s">
        <v>44</v>
      </c>
    </row>
    <row r="540" spans="1:22" hidden="1" x14ac:dyDescent="0.25">
      <c r="A540" s="73" t="s">
        <v>9537</v>
      </c>
      <c r="B540" s="73" t="s">
        <v>2067</v>
      </c>
      <c r="C540" s="73" t="s">
        <v>2068</v>
      </c>
      <c r="D540" s="73" t="s">
        <v>11996</v>
      </c>
      <c r="E540" s="73"/>
      <c r="F540" s="73" t="s">
        <v>12005</v>
      </c>
      <c r="G540" s="74"/>
      <c r="H540" s="73" t="s">
        <v>942</v>
      </c>
      <c r="I540" s="73" t="s">
        <v>943</v>
      </c>
      <c r="J540" s="73" t="s">
        <v>979</v>
      </c>
      <c r="K540" s="73" t="s">
        <v>945</v>
      </c>
      <c r="L540" s="73"/>
      <c r="M540" s="73" t="s">
        <v>10809</v>
      </c>
      <c r="N540" s="75" t="b">
        <v>0</v>
      </c>
      <c r="O540" s="75" t="b">
        <v>0</v>
      </c>
      <c r="P540" s="76">
        <v>46023.523005590301</v>
      </c>
      <c r="Q540" s="73" t="s">
        <v>11990</v>
      </c>
      <c r="R540" s="76">
        <v>46172.468686655098</v>
      </c>
      <c r="S540" s="73" t="s">
        <v>11991</v>
      </c>
      <c r="T540" s="73" t="s">
        <v>5292</v>
      </c>
      <c r="U540" s="73" t="s">
        <v>10809</v>
      </c>
      <c r="V540" s="77" t="s">
        <v>44</v>
      </c>
    </row>
    <row r="541" spans="1:22" hidden="1" x14ac:dyDescent="0.25">
      <c r="A541" s="73" t="s">
        <v>9538</v>
      </c>
      <c r="B541" s="73" t="s">
        <v>270</v>
      </c>
      <c r="C541" s="73" t="s">
        <v>1191</v>
      </c>
      <c r="D541" s="73" t="s">
        <v>11996</v>
      </c>
      <c r="E541" s="73" t="s">
        <v>1192</v>
      </c>
      <c r="F541" s="73"/>
      <c r="G541" s="74"/>
      <c r="H541" s="73" t="s">
        <v>971</v>
      </c>
      <c r="I541" s="73" t="s">
        <v>972</v>
      </c>
      <c r="J541" s="73" t="s">
        <v>1151</v>
      </c>
      <c r="K541" s="73" t="s">
        <v>974</v>
      </c>
      <c r="L541" s="73"/>
      <c r="M541" s="73" t="s">
        <v>10810</v>
      </c>
      <c r="N541" s="75" t="b">
        <v>1</v>
      </c>
      <c r="O541" s="75" t="b">
        <v>0</v>
      </c>
      <c r="P541" s="76">
        <v>46023.522632523098</v>
      </c>
      <c r="Q541" s="73" t="s">
        <v>11990</v>
      </c>
      <c r="R541" s="76">
        <v>46172.468688807901</v>
      </c>
      <c r="S541" s="73" t="s">
        <v>11991</v>
      </c>
      <c r="T541" s="73" t="s">
        <v>5292</v>
      </c>
      <c r="U541" s="73" t="s">
        <v>10810</v>
      </c>
      <c r="V541" s="77" t="s">
        <v>44</v>
      </c>
    </row>
    <row r="542" spans="1:22" hidden="1" x14ac:dyDescent="0.25">
      <c r="A542" s="73" t="s">
        <v>9539</v>
      </c>
      <c r="B542" s="73" t="s">
        <v>1309</v>
      </c>
      <c r="C542" s="73" t="s">
        <v>1310</v>
      </c>
      <c r="D542" s="73" t="s">
        <v>11996</v>
      </c>
      <c r="E542" s="73"/>
      <c r="F542" s="73" t="s">
        <v>12221</v>
      </c>
      <c r="G542" s="74"/>
      <c r="H542" s="73" t="s">
        <v>971</v>
      </c>
      <c r="I542" s="73" t="s">
        <v>972</v>
      </c>
      <c r="J542" s="73" t="s">
        <v>1151</v>
      </c>
      <c r="K542" s="73" t="s">
        <v>974</v>
      </c>
      <c r="L542" s="73"/>
      <c r="M542" s="73" t="s">
        <v>10810</v>
      </c>
      <c r="N542" s="75" t="b">
        <v>0</v>
      </c>
      <c r="O542" s="75" t="b">
        <v>0</v>
      </c>
      <c r="P542" s="76">
        <v>46023.522687002303</v>
      </c>
      <c r="Q542" s="73" t="s">
        <v>11990</v>
      </c>
      <c r="R542" s="76">
        <v>46172.468691006899</v>
      </c>
      <c r="S542" s="73" t="s">
        <v>11991</v>
      </c>
      <c r="T542" s="73" t="s">
        <v>5292</v>
      </c>
      <c r="U542" s="73" t="s">
        <v>10810</v>
      </c>
      <c r="V542" s="77" t="s">
        <v>44</v>
      </c>
    </row>
    <row r="543" spans="1:22" hidden="1" x14ac:dyDescent="0.25">
      <c r="A543" s="73" t="s">
        <v>9540</v>
      </c>
      <c r="B543" s="73" t="s">
        <v>1312</v>
      </c>
      <c r="C543" s="73" t="s">
        <v>1313</v>
      </c>
      <c r="D543" s="73" t="s">
        <v>11996</v>
      </c>
      <c r="E543" s="73"/>
      <c r="F543" s="73" t="s">
        <v>12222</v>
      </c>
      <c r="G543" s="74"/>
      <c r="H543" s="73" t="s">
        <v>971</v>
      </c>
      <c r="I543" s="73" t="s">
        <v>972</v>
      </c>
      <c r="J543" s="73" t="s">
        <v>1151</v>
      </c>
      <c r="K543" s="73" t="s">
        <v>974</v>
      </c>
      <c r="L543" s="73"/>
      <c r="M543" s="73" t="s">
        <v>10810</v>
      </c>
      <c r="N543" s="75" t="b">
        <v>0</v>
      </c>
      <c r="O543" s="75" t="b">
        <v>0</v>
      </c>
      <c r="P543" s="76">
        <v>46023.522687696801</v>
      </c>
      <c r="Q543" s="73" t="s">
        <v>11990</v>
      </c>
      <c r="R543" s="76">
        <v>46172.468693136601</v>
      </c>
      <c r="S543" s="73" t="s">
        <v>11991</v>
      </c>
      <c r="T543" s="73" t="s">
        <v>5292</v>
      </c>
      <c r="U543" s="73" t="s">
        <v>10810</v>
      </c>
      <c r="V543" s="77" t="s">
        <v>44</v>
      </c>
    </row>
    <row r="544" spans="1:22" hidden="1" x14ac:dyDescent="0.25">
      <c r="A544" s="73" t="s">
        <v>9541</v>
      </c>
      <c r="B544" s="73" t="s">
        <v>1315</v>
      </c>
      <c r="C544" s="73" t="s">
        <v>1316</v>
      </c>
      <c r="D544" s="73" t="s">
        <v>11996</v>
      </c>
      <c r="E544" s="73"/>
      <c r="F544" s="73" t="s">
        <v>12223</v>
      </c>
      <c r="G544" s="74"/>
      <c r="H544" s="73" t="s">
        <v>971</v>
      </c>
      <c r="I544" s="73" t="s">
        <v>972</v>
      </c>
      <c r="J544" s="73" t="s">
        <v>1151</v>
      </c>
      <c r="K544" s="73" t="s">
        <v>974</v>
      </c>
      <c r="L544" s="73" t="s">
        <v>1316</v>
      </c>
      <c r="M544" s="73" t="s">
        <v>10810</v>
      </c>
      <c r="N544" s="75" t="b">
        <v>0</v>
      </c>
      <c r="O544" s="75" t="b">
        <v>0</v>
      </c>
      <c r="P544" s="76">
        <v>46023.522688425903</v>
      </c>
      <c r="Q544" s="73" t="s">
        <v>11990</v>
      </c>
      <c r="R544" s="76">
        <v>46172.468695335701</v>
      </c>
      <c r="S544" s="73" t="s">
        <v>11991</v>
      </c>
      <c r="T544" s="73" t="s">
        <v>5292</v>
      </c>
      <c r="U544" s="73" t="s">
        <v>10810</v>
      </c>
      <c r="V544" s="77" t="s">
        <v>44</v>
      </c>
    </row>
    <row r="545" spans="1:22" hidden="1" x14ac:dyDescent="0.25">
      <c r="A545" s="73" t="s">
        <v>9542</v>
      </c>
      <c r="B545" s="73" t="s">
        <v>1318</v>
      </c>
      <c r="C545" s="73" t="s">
        <v>1319</v>
      </c>
      <c r="D545" s="73" t="s">
        <v>11996</v>
      </c>
      <c r="E545" s="73"/>
      <c r="F545" s="73" t="s">
        <v>12224</v>
      </c>
      <c r="G545" s="74"/>
      <c r="H545" s="73" t="s">
        <v>971</v>
      </c>
      <c r="I545" s="73" t="s">
        <v>972</v>
      </c>
      <c r="J545" s="73" t="s">
        <v>1151</v>
      </c>
      <c r="K545" s="73" t="s">
        <v>974</v>
      </c>
      <c r="L545" s="73" t="s">
        <v>1319</v>
      </c>
      <c r="M545" s="73" t="s">
        <v>10810</v>
      </c>
      <c r="N545" s="75" t="b">
        <v>0</v>
      </c>
      <c r="O545" s="75" t="b">
        <v>0</v>
      </c>
      <c r="P545" s="76">
        <v>46023.522689317098</v>
      </c>
      <c r="Q545" s="73" t="s">
        <v>11990</v>
      </c>
      <c r="R545" s="76">
        <v>46172.468697418997</v>
      </c>
      <c r="S545" s="73" t="s">
        <v>11991</v>
      </c>
      <c r="T545" s="73" t="s">
        <v>5292</v>
      </c>
      <c r="U545" s="73" t="s">
        <v>10810</v>
      </c>
      <c r="V545" s="77" t="s">
        <v>44</v>
      </c>
    </row>
    <row r="546" spans="1:22" hidden="1" x14ac:dyDescent="0.25">
      <c r="A546" s="73" t="s">
        <v>9543</v>
      </c>
      <c r="B546" s="73" t="s">
        <v>1321</v>
      </c>
      <c r="C546" s="73" t="s">
        <v>1322</v>
      </c>
      <c r="D546" s="73" t="s">
        <v>11996</v>
      </c>
      <c r="E546" s="73"/>
      <c r="F546" s="73" t="s">
        <v>12224</v>
      </c>
      <c r="G546" s="74"/>
      <c r="H546" s="73" t="s">
        <v>971</v>
      </c>
      <c r="I546" s="73" t="s">
        <v>972</v>
      </c>
      <c r="J546" s="73" t="s">
        <v>1151</v>
      </c>
      <c r="K546" s="73" t="s">
        <v>974</v>
      </c>
      <c r="L546" s="73" t="s">
        <v>1322</v>
      </c>
      <c r="M546" s="73" t="s">
        <v>10810</v>
      </c>
      <c r="N546" s="75" t="b">
        <v>0</v>
      </c>
      <c r="O546" s="75" t="b">
        <v>0</v>
      </c>
      <c r="P546" s="76">
        <v>46023.5226903125</v>
      </c>
      <c r="Q546" s="73" t="s">
        <v>11990</v>
      </c>
      <c r="R546" s="76">
        <v>46172.4686995718</v>
      </c>
      <c r="S546" s="73" t="s">
        <v>11991</v>
      </c>
      <c r="T546" s="73" t="s">
        <v>5292</v>
      </c>
      <c r="U546" s="73" t="s">
        <v>10810</v>
      </c>
      <c r="V546" s="77" t="s">
        <v>44</v>
      </c>
    </row>
    <row r="547" spans="1:22" hidden="1" x14ac:dyDescent="0.25">
      <c r="A547" s="73" t="s">
        <v>2069</v>
      </c>
      <c r="B547" s="73" t="s">
        <v>2070</v>
      </c>
      <c r="C547" s="73" t="s">
        <v>2071</v>
      </c>
      <c r="D547" s="73" t="s">
        <v>11996</v>
      </c>
      <c r="E547" s="73"/>
      <c r="F547" s="73"/>
      <c r="G547" s="74"/>
      <c r="H547" s="73" t="s">
        <v>971</v>
      </c>
      <c r="I547" s="73" t="s">
        <v>972</v>
      </c>
      <c r="J547" s="73" t="s">
        <v>1151</v>
      </c>
      <c r="K547" s="73" t="s">
        <v>974</v>
      </c>
      <c r="L547" s="73" t="s">
        <v>2071</v>
      </c>
      <c r="M547" s="73" t="s">
        <v>10810</v>
      </c>
      <c r="N547" s="75" t="b">
        <v>0</v>
      </c>
      <c r="O547" s="75" t="b">
        <v>0</v>
      </c>
      <c r="P547" s="76">
        <v>46023.523006331001</v>
      </c>
      <c r="Q547" s="73" t="s">
        <v>11990</v>
      </c>
      <c r="R547" s="76">
        <v>46172.4687017014</v>
      </c>
      <c r="S547" s="73" t="s">
        <v>11991</v>
      </c>
      <c r="T547" s="73" t="s">
        <v>5292</v>
      </c>
      <c r="U547" s="73" t="s">
        <v>10810</v>
      </c>
      <c r="V547" s="77" t="s">
        <v>44</v>
      </c>
    </row>
    <row r="548" spans="1:22" hidden="1" x14ac:dyDescent="0.25">
      <c r="A548" s="73" t="s">
        <v>9544</v>
      </c>
      <c r="B548" s="73" t="s">
        <v>1295</v>
      </c>
      <c r="C548" s="73" t="s">
        <v>1296</v>
      </c>
      <c r="D548" s="73" t="s">
        <v>11996</v>
      </c>
      <c r="E548" s="73"/>
      <c r="F548" s="73"/>
      <c r="G548" s="74"/>
      <c r="H548" s="73" t="s">
        <v>942</v>
      </c>
      <c r="I548" s="73" t="s">
        <v>943</v>
      </c>
      <c r="J548" s="73" t="s">
        <v>1297</v>
      </c>
      <c r="K548" s="73" t="s">
        <v>945</v>
      </c>
      <c r="L548" s="73" t="s">
        <v>1296</v>
      </c>
      <c r="M548" s="73" t="s">
        <v>10809</v>
      </c>
      <c r="N548" s="75" t="b">
        <v>0</v>
      </c>
      <c r="O548" s="75" t="b">
        <v>0</v>
      </c>
      <c r="P548" s="76">
        <v>46023.522676851899</v>
      </c>
      <c r="Q548" s="73" t="s">
        <v>11990</v>
      </c>
      <c r="R548" s="76">
        <v>46172.468703854203</v>
      </c>
      <c r="S548" s="73" t="s">
        <v>11991</v>
      </c>
      <c r="T548" s="73" t="s">
        <v>5292</v>
      </c>
      <c r="U548" s="73" t="s">
        <v>10809</v>
      </c>
      <c r="V548" s="77" t="s">
        <v>44</v>
      </c>
    </row>
    <row r="549" spans="1:22" hidden="1" x14ac:dyDescent="0.25">
      <c r="A549" s="73" t="s">
        <v>9545</v>
      </c>
      <c r="B549" s="73" t="s">
        <v>148</v>
      </c>
      <c r="C549" s="73" t="s">
        <v>1299</v>
      </c>
      <c r="D549" s="73" t="s">
        <v>11996</v>
      </c>
      <c r="E549" s="73"/>
      <c r="F549" s="73"/>
      <c r="G549" s="74"/>
      <c r="H549" s="73" t="s">
        <v>942</v>
      </c>
      <c r="I549" s="73" t="s">
        <v>943</v>
      </c>
      <c r="J549" s="73" t="s">
        <v>1297</v>
      </c>
      <c r="K549" s="73" t="s">
        <v>945</v>
      </c>
      <c r="L549" s="73" t="s">
        <v>1299</v>
      </c>
      <c r="M549" s="73" t="s">
        <v>10809</v>
      </c>
      <c r="N549" s="75" t="b">
        <v>0</v>
      </c>
      <c r="O549" s="75" t="b">
        <v>0</v>
      </c>
      <c r="P549" s="76">
        <v>46023.522680289403</v>
      </c>
      <c r="Q549" s="73" t="s">
        <v>11990</v>
      </c>
      <c r="R549" s="76">
        <v>46172.468705983803</v>
      </c>
      <c r="S549" s="73" t="s">
        <v>11991</v>
      </c>
      <c r="T549" s="73" t="s">
        <v>5292</v>
      </c>
      <c r="U549" s="73" t="s">
        <v>10809</v>
      </c>
      <c r="V549" s="77" t="s">
        <v>44</v>
      </c>
    </row>
    <row r="550" spans="1:22" hidden="1" x14ac:dyDescent="0.25">
      <c r="A550" s="73" t="s">
        <v>9546</v>
      </c>
      <c r="B550" s="73" t="s">
        <v>206</v>
      </c>
      <c r="C550" s="73" t="s">
        <v>1307</v>
      </c>
      <c r="D550" s="73" t="s">
        <v>11996</v>
      </c>
      <c r="E550" s="73"/>
      <c r="F550" s="73"/>
      <c r="G550" s="74"/>
      <c r="H550" s="73" t="s">
        <v>942</v>
      </c>
      <c r="I550" s="73" t="s">
        <v>943</v>
      </c>
      <c r="J550" s="73" t="s">
        <v>1297</v>
      </c>
      <c r="K550" s="73" t="s">
        <v>945</v>
      </c>
      <c r="L550" s="73" t="s">
        <v>1307</v>
      </c>
      <c r="M550" s="73" t="s">
        <v>10809</v>
      </c>
      <c r="N550" s="75" t="b">
        <v>0</v>
      </c>
      <c r="O550" s="75" t="b">
        <v>0</v>
      </c>
      <c r="P550" s="76">
        <v>46023.522685844902</v>
      </c>
      <c r="Q550" s="73" t="s">
        <v>11990</v>
      </c>
      <c r="R550" s="76">
        <v>46172.468708136599</v>
      </c>
      <c r="S550" s="73" t="s">
        <v>11991</v>
      </c>
      <c r="T550" s="73" t="s">
        <v>5292</v>
      </c>
      <c r="U550" s="73" t="s">
        <v>10809</v>
      </c>
      <c r="V550" s="77" t="s">
        <v>44</v>
      </c>
    </row>
    <row r="551" spans="1:22" hidden="1" x14ac:dyDescent="0.25">
      <c r="A551" s="73" t="s">
        <v>9547</v>
      </c>
      <c r="B551" s="73" t="s">
        <v>280</v>
      </c>
      <c r="C551" s="73" t="s">
        <v>1211</v>
      </c>
      <c r="D551" s="73" t="s">
        <v>11996</v>
      </c>
      <c r="E551" s="73" t="s">
        <v>1212</v>
      </c>
      <c r="F551" s="73"/>
      <c r="G551" s="74"/>
      <c r="H551" s="73" t="s">
        <v>971</v>
      </c>
      <c r="I551" s="73" t="s">
        <v>972</v>
      </c>
      <c r="J551" s="73" t="s">
        <v>1213</v>
      </c>
      <c r="K551" s="73" t="s">
        <v>974</v>
      </c>
      <c r="L551" s="73"/>
      <c r="M551" s="73" t="s">
        <v>10810</v>
      </c>
      <c r="N551" s="75" t="b">
        <v>1</v>
      </c>
      <c r="O551" s="75" t="b">
        <v>0</v>
      </c>
      <c r="P551" s="76">
        <v>46023.522645335703</v>
      </c>
      <c r="Q551" s="73" t="s">
        <v>11990</v>
      </c>
      <c r="R551" s="76">
        <v>46172.468710266199</v>
      </c>
      <c r="S551" s="73" t="s">
        <v>11991</v>
      </c>
      <c r="T551" s="73" t="s">
        <v>5292</v>
      </c>
      <c r="U551" s="73" t="s">
        <v>10810</v>
      </c>
      <c r="V551" s="77" t="s">
        <v>44</v>
      </c>
    </row>
    <row r="552" spans="1:22" hidden="1" x14ac:dyDescent="0.25">
      <c r="A552" s="73" t="s">
        <v>9548</v>
      </c>
      <c r="B552" s="73" t="s">
        <v>2586</v>
      </c>
      <c r="C552" s="73" t="s">
        <v>2587</v>
      </c>
      <c r="D552" s="73" t="s">
        <v>11996</v>
      </c>
      <c r="E552" s="73"/>
      <c r="F552" s="73" t="s">
        <v>12002</v>
      </c>
      <c r="G552" s="74"/>
      <c r="H552" s="73" t="s">
        <v>971</v>
      </c>
      <c r="I552" s="73" t="s">
        <v>972</v>
      </c>
      <c r="J552" s="73" t="s">
        <v>1213</v>
      </c>
      <c r="K552" s="73" t="s">
        <v>974</v>
      </c>
      <c r="L552" s="73"/>
      <c r="M552" s="73" t="s">
        <v>10810</v>
      </c>
      <c r="N552" s="75" t="b">
        <v>0</v>
      </c>
      <c r="O552" s="75" t="b">
        <v>0</v>
      </c>
      <c r="P552" s="76">
        <v>46023.5233010417</v>
      </c>
      <c r="Q552" s="73" t="s">
        <v>11990</v>
      </c>
      <c r="R552" s="76">
        <v>46172.468712465299</v>
      </c>
      <c r="S552" s="73" t="s">
        <v>11991</v>
      </c>
      <c r="T552" s="73" t="s">
        <v>5292</v>
      </c>
      <c r="U552" s="73" t="s">
        <v>10810</v>
      </c>
      <c r="V552" s="77" t="s">
        <v>44</v>
      </c>
    </row>
    <row r="553" spans="1:22" hidden="1" x14ac:dyDescent="0.25">
      <c r="A553" s="73" t="s">
        <v>9549</v>
      </c>
      <c r="B553" s="73" t="s">
        <v>2589</v>
      </c>
      <c r="C553" s="73" t="s">
        <v>2590</v>
      </c>
      <c r="D553" s="73" t="s">
        <v>11996</v>
      </c>
      <c r="E553" s="73"/>
      <c r="F553" s="73" t="s">
        <v>12002</v>
      </c>
      <c r="G553" s="74"/>
      <c r="H553" s="73" t="s">
        <v>971</v>
      </c>
      <c r="I553" s="73" t="s">
        <v>972</v>
      </c>
      <c r="J553" s="73" t="s">
        <v>1213</v>
      </c>
      <c r="K553" s="73" t="s">
        <v>974</v>
      </c>
      <c r="L553" s="73"/>
      <c r="M553" s="73" t="s">
        <v>10810</v>
      </c>
      <c r="N553" s="75" t="b">
        <v>0</v>
      </c>
      <c r="O553" s="75" t="b">
        <v>0</v>
      </c>
      <c r="P553" s="76">
        <v>46023.523301851797</v>
      </c>
      <c r="Q553" s="73" t="s">
        <v>11990</v>
      </c>
      <c r="R553" s="76">
        <v>46172.468714780101</v>
      </c>
      <c r="S553" s="73" t="s">
        <v>11991</v>
      </c>
      <c r="T553" s="73" t="s">
        <v>5292</v>
      </c>
      <c r="U553" s="73" t="s">
        <v>10810</v>
      </c>
      <c r="V553" s="77" t="s">
        <v>44</v>
      </c>
    </row>
    <row r="554" spans="1:22" hidden="1" x14ac:dyDescent="0.25">
      <c r="A554" s="73" t="s">
        <v>9550</v>
      </c>
      <c r="B554" s="73" t="s">
        <v>2592</v>
      </c>
      <c r="C554" s="73" t="s">
        <v>2593</v>
      </c>
      <c r="D554" s="73" t="s">
        <v>11996</v>
      </c>
      <c r="E554" s="73"/>
      <c r="F554" s="73" t="s">
        <v>12002</v>
      </c>
      <c r="G554" s="74"/>
      <c r="H554" s="73" t="s">
        <v>971</v>
      </c>
      <c r="I554" s="73" t="s">
        <v>972</v>
      </c>
      <c r="J554" s="73" t="s">
        <v>1213</v>
      </c>
      <c r="K554" s="73" t="s">
        <v>974</v>
      </c>
      <c r="L554" s="73"/>
      <c r="M554" s="73" t="s">
        <v>10810</v>
      </c>
      <c r="N554" s="75" t="b">
        <v>0</v>
      </c>
      <c r="O554" s="75" t="b">
        <v>0</v>
      </c>
      <c r="P554" s="76">
        <v>46023.523305590301</v>
      </c>
      <c r="Q554" s="73" t="s">
        <v>11990</v>
      </c>
      <c r="R554" s="76">
        <v>46172.468716898104</v>
      </c>
      <c r="S554" s="73" t="s">
        <v>11991</v>
      </c>
      <c r="T554" s="73" t="s">
        <v>5292</v>
      </c>
      <c r="U554" s="73" t="s">
        <v>10810</v>
      </c>
      <c r="V554" s="77" t="s">
        <v>44</v>
      </c>
    </row>
    <row r="555" spans="1:22" hidden="1" x14ac:dyDescent="0.25">
      <c r="A555" s="73" t="s">
        <v>9551</v>
      </c>
      <c r="B555" s="73" t="s">
        <v>2595</v>
      </c>
      <c r="C555" s="73" t="s">
        <v>2596</v>
      </c>
      <c r="D555" s="73" t="s">
        <v>11996</v>
      </c>
      <c r="E555" s="73"/>
      <c r="F555" s="73" t="s">
        <v>12002</v>
      </c>
      <c r="G555" s="74"/>
      <c r="H555" s="73" t="s">
        <v>971</v>
      </c>
      <c r="I555" s="73" t="s">
        <v>972</v>
      </c>
      <c r="J555" s="73" t="s">
        <v>1213</v>
      </c>
      <c r="K555" s="73" t="s">
        <v>974</v>
      </c>
      <c r="L555" s="73"/>
      <c r="M555" s="73" t="s">
        <v>10810</v>
      </c>
      <c r="N555" s="75" t="b">
        <v>0</v>
      </c>
      <c r="O555" s="75" t="b">
        <v>0</v>
      </c>
      <c r="P555" s="76">
        <v>46023.5233063657</v>
      </c>
      <c r="Q555" s="73" t="s">
        <v>11990</v>
      </c>
      <c r="R555" s="76">
        <v>46172.468719131903</v>
      </c>
      <c r="S555" s="73" t="s">
        <v>11991</v>
      </c>
      <c r="T555" s="73" t="s">
        <v>5292</v>
      </c>
      <c r="U555" s="73" t="s">
        <v>10810</v>
      </c>
      <c r="V555" s="77" t="s">
        <v>44</v>
      </c>
    </row>
    <row r="556" spans="1:22" hidden="1" x14ac:dyDescent="0.25">
      <c r="A556" s="73" t="s">
        <v>9552</v>
      </c>
      <c r="B556" s="73" t="s">
        <v>101</v>
      </c>
      <c r="C556" s="73" t="s">
        <v>1189</v>
      </c>
      <c r="D556" s="73" t="s">
        <v>11996</v>
      </c>
      <c r="E556" s="73" t="s">
        <v>1190</v>
      </c>
      <c r="F556" s="73"/>
      <c r="G556" s="74"/>
      <c r="H556" s="73" t="s">
        <v>5285</v>
      </c>
      <c r="I556" s="73" t="s">
        <v>5286</v>
      </c>
      <c r="J556" s="73" t="s">
        <v>1015</v>
      </c>
      <c r="K556" s="73" t="s">
        <v>945</v>
      </c>
      <c r="L556" s="73"/>
      <c r="M556" s="73" t="s">
        <v>10809</v>
      </c>
      <c r="N556" s="75" t="b">
        <v>1</v>
      </c>
      <c r="O556" s="75" t="b">
        <v>0</v>
      </c>
      <c r="P556" s="76">
        <v>46023.522631794003</v>
      </c>
      <c r="Q556" s="73" t="s">
        <v>11990</v>
      </c>
      <c r="R556" s="76">
        <v>46172.468721261597</v>
      </c>
      <c r="S556" s="73" t="s">
        <v>11991</v>
      </c>
      <c r="T556" s="73" t="s">
        <v>5292</v>
      </c>
      <c r="U556" s="73" t="s">
        <v>10809</v>
      </c>
      <c r="V556" s="77" t="s">
        <v>44</v>
      </c>
    </row>
    <row r="557" spans="1:22" hidden="1" x14ac:dyDescent="0.25">
      <c r="A557" s="73" t="s">
        <v>9553</v>
      </c>
      <c r="B557" s="73" t="s">
        <v>2598</v>
      </c>
      <c r="C557" s="73" t="s">
        <v>2599</v>
      </c>
      <c r="D557" s="73" t="s">
        <v>11996</v>
      </c>
      <c r="E557" s="73"/>
      <c r="F557" s="73"/>
      <c r="G557" s="74"/>
      <c r="H557" s="73" t="s">
        <v>5285</v>
      </c>
      <c r="I557" s="73" t="s">
        <v>5286</v>
      </c>
      <c r="J557" s="73" t="s">
        <v>1015</v>
      </c>
      <c r="K557" s="73" t="s">
        <v>945</v>
      </c>
      <c r="L557" s="73"/>
      <c r="M557" s="73" t="s">
        <v>10809</v>
      </c>
      <c r="N557" s="75" t="b">
        <v>0</v>
      </c>
      <c r="O557" s="75" t="b">
        <v>0</v>
      </c>
      <c r="P557" s="76">
        <v>46023.5233071412</v>
      </c>
      <c r="Q557" s="73" t="s">
        <v>11990</v>
      </c>
      <c r="R557" s="76">
        <v>46172.4687233449</v>
      </c>
      <c r="S557" s="73" t="s">
        <v>11991</v>
      </c>
      <c r="T557" s="73" t="s">
        <v>5292</v>
      </c>
      <c r="U557" s="73" t="s">
        <v>10809</v>
      </c>
      <c r="V557" s="77" t="s">
        <v>44</v>
      </c>
    </row>
    <row r="558" spans="1:22" hidden="1" x14ac:dyDescent="0.25">
      <c r="A558" s="73" t="s">
        <v>9554</v>
      </c>
      <c r="B558" s="73" t="s">
        <v>878</v>
      </c>
      <c r="C558" s="73" t="s">
        <v>2601</v>
      </c>
      <c r="D558" s="73" t="s">
        <v>11996</v>
      </c>
      <c r="E558" s="73"/>
      <c r="F558" s="73"/>
      <c r="G558" s="74"/>
      <c r="H558" s="73" t="s">
        <v>5285</v>
      </c>
      <c r="I558" s="73" t="s">
        <v>5286</v>
      </c>
      <c r="J558" s="73" t="s">
        <v>1015</v>
      </c>
      <c r="K558" s="73" t="s">
        <v>945</v>
      </c>
      <c r="L558" s="73"/>
      <c r="M558" s="73" t="s">
        <v>10809</v>
      </c>
      <c r="N558" s="75" t="b">
        <v>0</v>
      </c>
      <c r="O558" s="75" t="b">
        <v>0</v>
      </c>
      <c r="P558" s="76">
        <v>46023.523308101903</v>
      </c>
      <c r="Q558" s="73" t="s">
        <v>11990</v>
      </c>
      <c r="R558" s="76">
        <v>46172.468725544</v>
      </c>
      <c r="S558" s="73" t="s">
        <v>11991</v>
      </c>
      <c r="T558" s="73" t="s">
        <v>5292</v>
      </c>
      <c r="U558" s="73" t="s">
        <v>10809</v>
      </c>
      <c r="V558" s="77" t="s">
        <v>44</v>
      </c>
    </row>
    <row r="559" spans="1:22" hidden="1" x14ac:dyDescent="0.25">
      <c r="A559" s="73" t="s">
        <v>9555</v>
      </c>
      <c r="B559" s="73" t="s">
        <v>2603</v>
      </c>
      <c r="C559" s="73" t="s">
        <v>2604</v>
      </c>
      <c r="D559" s="73" t="s">
        <v>11996</v>
      </c>
      <c r="E559" s="73"/>
      <c r="F559" s="73"/>
      <c r="G559" s="74"/>
      <c r="H559" s="73" t="s">
        <v>5285</v>
      </c>
      <c r="I559" s="73" t="s">
        <v>5286</v>
      </c>
      <c r="J559" s="73" t="s">
        <v>1015</v>
      </c>
      <c r="K559" s="73" t="s">
        <v>945</v>
      </c>
      <c r="L559" s="73"/>
      <c r="M559" s="73" t="s">
        <v>10809</v>
      </c>
      <c r="N559" s="75" t="b">
        <v>0</v>
      </c>
      <c r="O559" s="75" t="b">
        <v>0</v>
      </c>
      <c r="P559" s="76">
        <v>46023.523311377299</v>
      </c>
      <c r="Q559" s="73" t="s">
        <v>11990</v>
      </c>
      <c r="R559" s="76">
        <v>46172.468727893502</v>
      </c>
      <c r="S559" s="73" t="s">
        <v>11991</v>
      </c>
      <c r="T559" s="73" t="s">
        <v>5292</v>
      </c>
      <c r="U559" s="73" t="s">
        <v>10809</v>
      </c>
      <c r="V559" s="77" t="s">
        <v>44</v>
      </c>
    </row>
    <row r="560" spans="1:22" hidden="1" x14ac:dyDescent="0.25">
      <c r="A560" s="73" t="s">
        <v>9556</v>
      </c>
      <c r="B560" s="73" t="s">
        <v>877</v>
      </c>
      <c r="C560" s="73" t="s">
        <v>2606</v>
      </c>
      <c r="D560" s="73" t="s">
        <v>11996</v>
      </c>
      <c r="E560" s="73"/>
      <c r="F560" s="73"/>
      <c r="G560" s="74"/>
      <c r="H560" s="73" t="s">
        <v>5285</v>
      </c>
      <c r="I560" s="73" t="s">
        <v>5286</v>
      </c>
      <c r="J560" s="73" t="s">
        <v>1015</v>
      </c>
      <c r="K560" s="73" t="s">
        <v>945</v>
      </c>
      <c r="L560" s="73"/>
      <c r="M560" s="73" t="s">
        <v>10809</v>
      </c>
      <c r="N560" s="75" t="b">
        <v>0</v>
      </c>
      <c r="O560" s="75" t="b">
        <v>0</v>
      </c>
      <c r="P560" s="76">
        <v>46023.523312071797</v>
      </c>
      <c r="Q560" s="73" t="s">
        <v>11990</v>
      </c>
      <c r="R560" s="76">
        <v>46172.468730057903</v>
      </c>
      <c r="S560" s="73" t="s">
        <v>11991</v>
      </c>
      <c r="T560" s="73" t="s">
        <v>5292</v>
      </c>
      <c r="U560" s="73" t="s">
        <v>10809</v>
      </c>
      <c r="V560" s="77" t="s">
        <v>44</v>
      </c>
    </row>
    <row r="561" spans="1:22" hidden="1" x14ac:dyDescent="0.25">
      <c r="A561" s="73" t="s">
        <v>9557</v>
      </c>
      <c r="B561" s="73" t="s">
        <v>2608</v>
      </c>
      <c r="C561" s="73" t="s">
        <v>2609</v>
      </c>
      <c r="D561" s="73" t="s">
        <v>11996</v>
      </c>
      <c r="E561" s="73"/>
      <c r="F561" s="73"/>
      <c r="G561" s="74"/>
      <c r="H561" s="73" t="s">
        <v>5285</v>
      </c>
      <c r="I561" s="73" t="s">
        <v>5286</v>
      </c>
      <c r="J561" s="73" t="s">
        <v>1015</v>
      </c>
      <c r="K561" s="73" t="s">
        <v>945</v>
      </c>
      <c r="L561" s="73"/>
      <c r="M561" s="73" t="s">
        <v>10809</v>
      </c>
      <c r="N561" s="75" t="b">
        <v>0</v>
      </c>
      <c r="O561" s="75" t="b">
        <v>0</v>
      </c>
      <c r="P561" s="76">
        <v>46023.523315358798</v>
      </c>
      <c r="Q561" s="73" t="s">
        <v>11990</v>
      </c>
      <c r="R561" s="76">
        <v>46172.468732256901</v>
      </c>
      <c r="S561" s="73" t="s">
        <v>11991</v>
      </c>
      <c r="T561" s="73" t="s">
        <v>5292</v>
      </c>
      <c r="U561" s="73" t="s">
        <v>10809</v>
      </c>
      <c r="V561" s="77" t="s">
        <v>44</v>
      </c>
    </row>
    <row r="562" spans="1:22" hidden="1" x14ac:dyDescent="0.25">
      <c r="A562" s="73" t="s">
        <v>9558</v>
      </c>
      <c r="B562" s="73" t="s">
        <v>2611</v>
      </c>
      <c r="C562" s="73" t="s">
        <v>2612</v>
      </c>
      <c r="D562" s="73" t="s">
        <v>11996</v>
      </c>
      <c r="E562" s="73"/>
      <c r="F562" s="73"/>
      <c r="G562" s="74"/>
      <c r="H562" s="73" t="s">
        <v>5285</v>
      </c>
      <c r="I562" s="73" t="s">
        <v>5286</v>
      </c>
      <c r="J562" s="73" t="s">
        <v>1015</v>
      </c>
      <c r="K562" s="73" t="s">
        <v>945</v>
      </c>
      <c r="L562" s="73"/>
      <c r="M562" s="73" t="s">
        <v>10809</v>
      </c>
      <c r="N562" s="75" t="b">
        <v>0</v>
      </c>
      <c r="O562" s="75" t="b">
        <v>0</v>
      </c>
      <c r="P562" s="76">
        <v>46023.523318634303</v>
      </c>
      <c r="Q562" s="73" t="s">
        <v>11990</v>
      </c>
      <c r="R562" s="76">
        <v>46172.468734525501</v>
      </c>
      <c r="S562" s="73" t="s">
        <v>11991</v>
      </c>
      <c r="T562" s="73" t="s">
        <v>5292</v>
      </c>
      <c r="U562" s="73" t="s">
        <v>10809</v>
      </c>
      <c r="V562" s="77" t="s">
        <v>44</v>
      </c>
    </row>
    <row r="563" spans="1:22" hidden="1" x14ac:dyDescent="0.25">
      <c r="A563" s="73" t="s">
        <v>9559</v>
      </c>
      <c r="B563" s="73" t="s">
        <v>193</v>
      </c>
      <c r="C563" s="73" t="s">
        <v>2614</v>
      </c>
      <c r="D563" s="73" t="s">
        <v>11996</v>
      </c>
      <c r="E563" s="73"/>
      <c r="F563" s="73"/>
      <c r="G563" s="74"/>
      <c r="H563" s="73" t="s">
        <v>5285</v>
      </c>
      <c r="I563" s="73" t="s">
        <v>5286</v>
      </c>
      <c r="J563" s="73" t="s">
        <v>1015</v>
      </c>
      <c r="K563" s="73" t="s">
        <v>945</v>
      </c>
      <c r="L563" s="73"/>
      <c r="M563" s="73" t="s">
        <v>10809</v>
      </c>
      <c r="N563" s="75" t="b">
        <v>0</v>
      </c>
      <c r="O563" s="75" t="b">
        <v>0</v>
      </c>
      <c r="P563" s="76">
        <v>46023.523320104199</v>
      </c>
      <c r="Q563" s="73" t="s">
        <v>11990</v>
      </c>
      <c r="R563" s="76">
        <v>46172.468736724499</v>
      </c>
      <c r="S563" s="73" t="s">
        <v>11991</v>
      </c>
      <c r="T563" s="73" t="s">
        <v>5292</v>
      </c>
      <c r="U563" s="73" t="s">
        <v>10809</v>
      </c>
      <c r="V563" s="77" t="s">
        <v>44</v>
      </c>
    </row>
    <row r="564" spans="1:22" hidden="1" x14ac:dyDescent="0.25">
      <c r="A564" s="73" t="s">
        <v>9560</v>
      </c>
      <c r="B564" s="73" t="s">
        <v>2616</v>
      </c>
      <c r="C564" s="73" t="s">
        <v>2617</v>
      </c>
      <c r="D564" s="73" t="s">
        <v>11996</v>
      </c>
      <c r="E564" s="73"/>
      <c r="F564" s="73"/>
      <c r="G564" s="74"/>
      <c r="H564" s="73" t="s">
        <v>5285</v>
      </c>
      <c r="I564" s="73" t="s">
        <v>5286</v>
      </c>
      <c r="J564" s="73" t="s">
        <v>1015</v>
      </c>
      <c r="K564" s="73" t="s">
        <v>945</v>
      </c>
      <c r="L564" s="73"/>
      <c r="M564" s="73" t="s">
        <v>10809</v>
      </c>
      <c r="N564" s="75" t="b">
        <v>0</v>
      </c>
      <c r="O564" s="75" t="b">
        <v>0</v>
      </c>
      <c r="P564" s="76">
        <v>46023.523320983797</v>
      </c>
      <c r="Q564" s="73" t="s">
        <v>11990</v>
      </c>
      <c r="R564" s="76">
        <v>46172.468738854201</v>
      </c>
      <c r="S564" s="73" t="s">
        <v>11991</v>
      </c>
      <c r="T564" s="73" t="s">
        <v>5292</v>
      </c>
      <c r="U564" s="73" t="s">
        <v>10809</v>
      </c>
      <c r="V564" s="77" t="s">
        <v>44</v>
      </c>
    </row>
    <row r="565" spans="1:22" hidden="1" x14ac:dyDescent="0.25">
      <c r="A565" s="73" t="s">
        <v>9561</v>
      </c>
      <c r="B565" s="73" t="s">
        <v>2619</v>
      </c>
      <c r="C565" s="73" t="s">
        <v>2620</v>
      </c>
      <c r="D565" s="73" t="s">
        <v>11996</v>
      </c>
      <c r="E565" s="73"/>
      <c r="F565" s="73"/>
      <c r="G565" s="74"/>
      <c r="H565" s="73" t="s">
        <v>5285</v>
      </c>
      <c r="I565" s="73" t="s">
        <v>5286</v>
      </c>
      <c r="J565" s="73" t="s">
        <v>1015</v>
      </c>
      <c r="K565" s="73" t="s">
        <v>945</v>
      </c>
      <c r="L565" s="73"/>
      <c r="M565" s="73" t="s">
        <v>10809</v>
      </c>
      <c r="N565" s="75" t="b">
        <v>0</v>
      </c>
      <c r="O565" s="75" t="b">
        <v>0</v>
      </c>
      <c r="P565" s="76">
        <v>46023.5233216782</v>
      </c>
      <c r="Q565" s="73" t="s">
        <v>11990</v>
      </c>
      <c r="R565" s="76">
        <v>46172.468741053199</v>
      </c>
      <c r="S565" s="73" t="s">
        <v>11991</v>
      </c>
      <c r="T565" s="73" t="s">
        <v>5292</v>
      </c>
      <c r="U565" s="73" t="s">
        <v>10809</v>
      </c>
      <c r="V565" s="77" t="s">
        <v>44</v>
      </c>
    </row>
    <row r="566" spans="1:22" hidden="1" x14ac:dyDescent="0.25">
      <c r="A566" s="73" t="s">
        <v>9562</v>
      </c>
      <c r="B566" s="73" t="s">
        <v>2622</v>
      </c>
      <c r="C566" s="73" t="s">
        <v>2623</v>
      </c>
      <c r="D566" s="73" t="s">
        <v>11996</v>
      </c>
      <c r="E566" s="73"/>
      <c r="F566" s="73"/>
      <c r="G566" s="74"/>
      <c r="H566" s="73" t="s">
        <v>5285</v>
      </c>
      <c r="I566" s="73" t="s">
        <v>5286</v>
      </c>
      <c r="J566" s="73" t="s">
        <v>1015</v>
      </c>
      <c r="K566" s="73" t="s">
        <v>945</v>
      </c>
      <c r="L566" s="73"/>
      <c r="M566" s="73" t="s">
        <v>10809</v>
      </c>
      <c r="N566" s="75" t="b">
        <v>0</v>
      </c>
      <c r="O566" s="75" t="b">
        <v>0</v>
      </c>
      <c r="P566" s="76">
        <v>46023.523322419001</v>
      </c>
      <c r="Q566" s="73" t="s">
        <v>11990</v>
      </c>
      <c r="R566" s="76">
        <v>46172.468743136596</v>
      </c>
      <c r="S566" s="73" t="s">
        <v>11991</v>
      </c>
      <c r="T566" s="73" t="s">
        <v>5292</v>
      </c>
      <c r="U566" s="73" t="s">
        <v>10809</v>
      </c>
      <c r="V566" s="77" t="s">
        <v>44</v>
      </c>
    </row>
    <row r="567" spans="1:22" hidden="1" x14ac:dyDescent="0.25">
      <c r="A567" s="73" t="s">
        <v>9563</v>
      </c>
      <c r="B567" s="73" t="s">
        <v>876</v>
      </c>
      <c r="C567" s="73" t="s">
        <v>2625</v>
      </c>
      <c r="D567" s="73" t="s">
        <v>11996</v>
      </c>
      <c r="E567" s="73"/>
      <c r="F567" s="73"/>
      <c r="G567" s="74"/>
      <c r="H567" s="73" t="s">
        <v>5285</v>
      </c>
      <c r="I567" s="73" t="s">
        <v>5286</v>
      </c>
      <c r="J567" s="73" t="s">
        <v>1015</v>
      </c>
      <c r="K567" s="73" t="s">
        <v>945</v>
      </c>
      <c r="L567" s="73"/>
      <c r="M567" s="73" t="s">
        <v>10809</v>
      </c>
      <c r="N567" s="75" t="b">
        <v>0</v>
      </c>
      <c r="O567" s="75" t="b">
        <v>0</v>
      </c>
      <c r="P567" s="76">
        <v>46023.523323229201</v>
      </c>
      <c r="Q567" s="73" t="s">
        <v>11990</v>
      </c>
      <c r="R567" s="76">
        <v>46172.468745289298</v>
      </c>
      <c r="S567" s="73" t="s">
        <v>11991</v>
      </c>
      <c r="T567" s="73" t="s">
        <v>5292</v>
      </c>
      <c r="U567" s="73" t="s">
        <v>10809</v>
      </c>
      <c r="V567" s="77" t="s">
        <v>44</v>
      </c>
    </row>
    <row r="568" spans="1:22" hidden="1" x14ac:dyDescent="0.25">
      <c r="A568" s="73" t="s">
        <v>9564</v>
      </c>
      <c r="B568" s="73" t="s">
        <v>2627</v>
      </c>
      <c r="C568" s="73" t="s">
        <v>2628</v>
      </c>
      <c r="D568" s="73" t="s">
        <v>11996</v>
      </c>
      <c r="E568" s="73"/>
      <c r="F568" s="73"/>
      <c r="G568" s="74"/>
      <c r="H568" s="73" t="s">
        <v>5285</v>
      </c>
      <c r="I568" s="73" t="s">
        <v>5286</v>
      </c>
      <c r="J568" s="73" t="s">
        <v>1015</v>
      </c>
      <c r="K568" s="73" t="s">
        <v>945</v>
      </c>
      <c r="L568" s="73"/>
      <c r="M568" s="73" t="s">
        <v>10809</v>
      </c>
      <c r="N568" s="75" t="b">
        <v>0</v>
      </c>
      <c r="O568" s="75" t="b">
        <v>0</v>
      </c>
      <c r="P568" s="76">
        <v>46023.523323958303</v>
      </c>
      <c r="Q568" s="73" t="s">
        <v>11990</v>
      </c>
      <c r="R568" s="76">
        <v>46172.468747488398</v>
      </c>
      <c r="S568" s="73" t="s">
        <v>11991</v>
      </c>
      <c r="T568" s="73" t="s">
        <v>5292</v>
      </c>
      <c r="U568" s="73" t="s">
        <v>10809</v>
      </c>
      <c r="V568" s="77" t="s">
        <v>44</v>
      </c>
    </row>
    <row r="569" spans="1:22" hidden="1" x14ac:dyDescent="0.25">
      <c r="A569" s="73" t="s">
        <v>9565</v>
      </c>
      <c r="B569" s="73" t="s">
        <v>2630</v>
      </c>
      <c r="C569" s="73" t="s">
        <v>2631</v>
      </c>
      <c r="D569" s="73" t="s">
        <v>11996</v>
      </c>
      <c r="E569" s="73"/>
      <c r="F569" s="73"/>
      <c r="G569" s="74"/>
      <c r="H569" s="73" t="s">
        <v>5285</v>
      </c>
      <c r="I569" s="73" t="s">
        <v>5286</v>
      </c>
      <c r="J569" s="73" t="s">
        <v>1015</v>
      </c>
      <c r="K569" s="73" t="s">
        <v>945</v>
      </c>
      <c r="L569" s="73"/>
      <c r="M569" s="73" t="s">
        <v>10809</v>
      </c>
      <c r="N569" s="75" t="b">
        <v>0</v>
      </c>
      <c r="O569" s="75" t="b">
        <v>0</v>
      </c>
      <c r="P569" s="76">
        <v>46023.523324733796</v>
      </c>
      <c r="Q569" s="73" t="s">
        <v>11990</v>
      </c>
      <c r="R569" s="76">
        <v>46172.4687496181</v>
      </c>
      <c r="S569" s="73" t="s">
        <v>11991</v>
      </c>
      <c r="T569" s="73" t="s">
        <v>5292</v>
      </c>
      <c r="U569" s="73" t="s">
        <v>10809</v>
      </c>
      <c r="V569" s="77" t="s">
        <v>44</v>
      </c>
    </row>
    <row r="570" spans="1:22" hidden="1" x14ac:dyDescent="0.25">
      <c r="A570" s="73" t="s">
        <v>9566</v>
      </c>
      <c r="B570" s="73" t="s">
        <v>102</v>
      </c>
      <c r="C570" s="73" t="s">
        <v>2633</v>
      </c>
      <c r="D570" s="73" t="s">
        <v>11996</v>
      </c>
      <c r="E570" s="73"/>
      <c r="F570" s="73"/>
      <c r="G570" s="74"/>
      <c r="H570" s="73" t="s">
        <v>5285</v>
      </c>
      <c r="I570" s="73" t="s">
        <v>5286</v>
      </c>
      <c r="J570" s="73" t="s">
        <v>1015</v>
      </c>
      <c r="K570" s="73" t="s">
        <v>945</v>
      </c>
      <c r="L570" s="73"/>
      <c r="M570" s="73" t="s">
        <v>10809</v>
      </c>
      <c r="N570" s="75" t="b">
        <v>0</v>
      </c>
      <c r="O570" s="75" t="b">
        <v>0</v>
      </c>
      <c r="P570" s="76">
        <v>46023.523325544003</v>
      </c>
      <c r="Q570" s="73" t="s">
        <v>11990</v>
      </c>
      <c r="R570" s="76">
        <v>46172.468751620399</v>
      </c>
      <c r="S570" s="73" t="s">
        <v>11991</v>
      </c>
      <c r="T570" s="73" t="s">
        <v>5292</v>
      </c>
      <c r="U570" s="73" t="s">
        <v>10809</v>
      </c>
      <c r="V570" s="77" t="s">
        <v>44</v>
      </c>
    </row>
    <row r="571" spans="1:22" hidden="1" x14ac:dyDescent="0.25">
      <c r="A571" s="73" t="s">
        <v>9567</v>
      </c>
      <c r="B571" s="73" t="s">
        <v>2635</v>
      </c>
      <c r="C571" s="73" t="s">
        <v>2636</v>
      </c>
      <c r="D571" s="73" t="s">
        <v>11996</v>
      </c>
      <c r="E571" s="73"/>
      <c r="F571" s="73"/>
      <c r="G571" s="74"/>
      <c r="H571" s="73" t="s">
        <v>5285</v>
      </c>
      <c r="I571" s="73" t="s">
        <v>5286</v>
      </c>
      <c r="J571" s="73" t="s">
        <v>1015</v>
      </c>
      <c r="K571" s="73" t="s">
        <v>945</v>
      </c>
      <c r="L571" s="73"/>
      <c r="M571" s="73" t="s">
        <v>10809</v>
      </c>
      <c r="N571" s="75" t="b">
        <v>0</v>
      </c>
      <c r="O571" s="75" t="b">
        <v>0</v>
      </c>
      <c r="P571" s="76">
        <v>46023.523326192102</v>
      </c>
      <c r="Q571" s="73" t="s">
        <v>11990</v>
      </c>
      <c r="R571" s="76">
        <v>46172.468753819398</v>
      </c>
      <c r="S571" s="73" t="s">
        <v>11991</v>
      </c>
      <c r="T571" s="73" t="s">
        <v>5292</v>
      </c>
      <c r="U571" s="73" t="s">
        <v>10809</v>
      </c>
      <c r="V571" s="77" t="s">
        <v>44</v>
      </c>
    </row>
    <row r="572" spans="1:22" hidden="1" x14ac:dyDescent="0.25">
      <c r="A572" s="73" t="s">
        <v>9568</v>
      </c>
      <c r="B572" s="73" t="s">
        <v>2638</v>
      </c>
      <c r="C572" s="73" t="s">
        <v>2639</v>
      </c>
      <c r="D572" s="73" t="s">
        <v>11996</v>
      </c>
      <c r="E572" s="73"/>
      <c r="F572" s="73"/>
      <c r="G572" s="74"/>
      <c r="H572" s="73" t="s">
        <v>5285</v>
      </c>
      <c r="I572" s="73" t="s">
        <v>5286</v>
      </c>
      <c r="J572" s="73" t="s">
        <v>1015</v>
      </c>
      <c r="K572" s="73" t="s">
        <v>945</v>
      </c>
      <c r="L572" s="73"/>
      <c r="M572" s="73" t="s">
        <v>10809</v>
      </c>
      <c r="N572" s="75" t="b">
        <v>0</v>
      </c>
      <c r="O572" s="75" t="b">
        <v>0</v>
      </c>
      <c r="P572" s="76">
        <v>46023.5233268519</v>
      </c>
      <c r="Q572" s="73" t="s">
        <v>11990</v>
      </c>
      <c r="R572" s="76">
        <v>46172.468756134302</v>
      </c>
      <c r="S572" s="73" t="s">
        <v>11991</v>
      </c>
      <c r="T572" s="73" t="s">
        <v>5292</v>
      </c>
      <c r="U572" s="73" t="s">
        <v>10809</v>
      </c>
      <c r="V572" s="77" t="s">
        <v>44</v>
      </c>
    </row>
    <row r="573" spans="1:22" hidden="1" x14ac:dyDescent="0.25">
      <c r="A573" s="73" t="s">
        <v>9569</v>
      </c>
      <c r="B573" s="73" t="s">
        <v>2641</v>
      </c>
      <c r="C573" s="73" t="s">
        <v>2642</v>
      </c>
      <c r="D573" s="73" t="s">
        <v>11996</v>
      </c>
      <c r="E573" s="73"/>
      <c r="F573" s="73"/>
      <c r="G573" s="74"/>
      <c r="H573" s="73" t="s">
        <v>5285</v>
      </c>
      <c r="I573" s="73" t="s">
        <v>5286</v>
      </c>
      <c r="J573" s="73" t="s">
        <v>1015</v>
      </c>
      <c r="K573" s="73" t="s">
        <v>945</v>
      </c>
      <c r="L573" s="73"/>
      <c r="M573" s="73" t="s">
        <v>10809</v>
      </c>
      <c r="N573" s="75" t="b">
        <v>0</v>
      </c>
      <c r="O573" s="75" t="b">
        <v>0</v>
      </c>
      <c r="P573" s="76">
        <v>46023.523327546303</v>
      </c>
      <c r="Q573" s="73" t="s">
        <v>11990</v>
      </c>
      <c r="R573" s="76">
        <v>46172.468758298601</v>
      </c>
      <c r="S573" s="73" t="s">
        <v>11991</v>
      </c>
      <c r="T573" s="73" t="s">
        <v>5292</v>
      </c>
      <c r="U573" s="73" t="s">
        <v>10809</v>
      </c>
      <c r="V573" s="77" t="s">
        <v>44</v>
      </c>
    </row>
    <row r="574" spans="1:22" hidden="1" x14ac:dyDescent="0.25">
      <c r="A574" s="73" t="s">
        <v>9570</v>
      </c>
      <c r="B574" s="73" t="s">
        <v>441</v>
      </c>
      <c r="C574" s="73" t="s">
        <v>3104</v>
      </c>
      <c r="D574" s="73" t="s">
        <v>362</v>
      </c>
      <c r="E574" s="73" t="s">
        <v>3105</v>
      </c>
      <c r="F574" s="73"/>
      <c r="G574" s="74">
        <v>60</v>
      </c>
      <c r="H574" s="73" t="s">
        <v>942</v>
      </c>
      <c r="I574" s="73" t="s">
        <v>943</v>
      </c>
      <c r="J574" s="73" t="s">
        <v>1052</v>
      </c>
      <c r="K574" s="73" t="s">
        <v>945</v>
      </c>
      <c r="L574" s="73"/>
      <c r="M574" s="73" t="s">
        <v>362</v>
      </c>
      <c r="N574" s="75" t="b">
        <v>0</v>
      </c>
      <c r="O574" s="75" t="b">
        <v>0</v>
      </c>
      <c r="P574" s="76">
        <v>46023.523545370401</v>
      </c>
      <c r="Q574" s="73" t="s">
        <v>11990</v>
      </c>
      <c r="R574" s="76">
        <v>46174.435110300903</v>
      </c>
      <c r="S574" s="73" t="s">
        <v>12225</v>
      </c>
      <c r="T574" s="73" t="s">
        <v>5292</v>
      </c>
      <c r="U574" s="73" t="s">
        <v>362</v>
      </c>
      <c r="V574" s="77" t="s">
        <v>813</v>
      </c>
    </row>
    <row r="575" spans="1:22" hidden="1" x14ac:dyDescent="0.25">
      <c r="A575" s="73" t="s">
        <v>9571</v>
      </c>
      <c r="B575" s="73" t="s">
        <v>635</v>
      </c>
      <c r="C575" s="73" t="s">
        <v>3139</v>
      </c>
      <c r="D575" s="73" t="s">
        <v>362</v>
      </c>
      <c r="E575" s="73" t="s">
        <v>3140</v>
      </c>
      <c r="F575" s="73"/>
      <c r="G575" s="74">
        <v>60</v>
      </c>
      <c r="H575" s="73" t="s">
        <v>942</v>
      </c>
      <c r="I575" s="73" t="s">
        <v>943</v>
      </c>
      <c r="J575" s="73" t="s">
        <v>1052</v>
      </c>
      <c r="K575" s="73" t="s">
        <v>945</v>
      </c>
      <c r="L575" s="73"/>
      <c r="M575" s="73" t="s">
        <v>362</v>
      </c>
      <c r="N575" s="75" t="b">
        <v>0</v>
      </c>
      <c r="O575" s="75" t="b">
        <v>0</v>
      </c>
      <c r="P575" s="76">
        <v>46023.523557488399</v>
      </c>
      <c r="Q575" s="73" t="s">
        <v>11990</v>
      </c>
      <c r="R575" s="76">
        <v>46174.435529976901</v>
      </c>
      <c r="S575" s="73" t="s">
        <v>12225</v>
      </c>
      <c r="T575" s="73" t="s">
        <v>5292</v>
      </c>
      <c r="U575" s="73" t="s">
        <v>362</v>
      </c>
      <c r="V575" s="77" t="s">
        <v>813</v>
      </c>
    </row>
    <row r="576" spans="1:22" hidden="1" x14ac:dyDescent="0.25">
      <c r="A576" s="73" t="s">
        <v>9572</v>
      </c>
      <c r="B576" s="73" t="s">
        <v>453</v>
      </c>
      <c r="C576" s="73" t="s">
        <v>3179</v>
      </c>
      <c r="D576" s="73" t="s">
        <v>362</v>
      </c>
      <c r="E576" s="73" t="s">
        <v>3180</v>
      </c>
      <c r="F576" s="73"/>
      <c r="G576" s="74">
        <v>60</v>
      </c>
      <c r="H576" s="73" t="s">
        <v>942</v>
      </c>
      <c r="I576" s="73" t="s">
        <v>943</v>
      </c>
      <c r="J576" s="73" t="s">
        <v>1052</v>
      </c>
      <c r="K576" s="73" t="s">
        <v>945</v>
      </c>
      <c r="L576" s="73"/>
      <c r="M576" s="73" t="s">
        <v>362</v>
      </c>
      <c r="N576" s="75" t="b">
        <v>0</v>
      </c>
      <c r="O576" s="75" t="b">
        <v>0</v>
      </c>
      <c r="P576" s="76">
        <v>46023.523574155101</v>
      </c>
      <c r="Q576" s="73" t="s">
        <v>11990</v>
      </c>
      <c r="R576" s="76">
        <v>46174.435721840302</v>
      </c>
      <c r="S576" s="73" t="s">
        <v>12225</v>
      </c>
      <c r="T576" s="73" t="s">
        <v>5292</v>
      </c>
      <c r="U576" s="73" t="s">
        <v>362</v>
      </c>
      <c r="V576" s="77" t="s">
        <v>813</v>
      </c>
    </row>
    <row r="577" spans="1:22" hidden="1" x14ac:dyDescent="0.25">
      <c r="A577" s="73" t="s">
        <v>9573</v>
      </c>
      <c r="B577" s="73" t="s">
        <v>655</v>
      </c>
      <c r="C577" s="73" t="s">
        <v>3211</v>
      </c>
      <c r="D577" s="73" t="s">
        <v>362</v>
      </c>
      <c r="E577" s="73" t="s">
        <v>3212</v>
      </c>
      <c r="F577" s="73"/>
      <c r="G577" s="74">
        <v>60</v>
      </c>
      <c r="H577" s="73" t="s">
        <v>942</v>
      </c>
      <c r="I577" s="73" t="s">
        <v>943</v>
      </c>
      <c r="J577" s="73" t="s">
        <v>1052</v>
      </c>
      <c r="K577" s="73" t="s">
        <v>945</v>
      </c>
      <c r="L577" s="73"/>
      <c r="M577" s="73" t="s">
        <v>362</v>
      </c>
      <c r="N577" s="75" t="b">
        <v>0</v>
      </c>
      <c r="O577" s="75" t="b">
        <v>0</v>
      </c>
      <c r="P577" s="76">
        <v>46023.523591979203</v>
      </c>
      <c r="Q577" s="73" t="s">
        <v>11990</v>
      </c>
      <c r="R577" s="76">
        <v>46172.4687971065</v>
      </c>
      <c r="S577" s="73" t="s">
        <v>11991</v>
      </c>
      <c r="T577" s="73" t="s">
        <v>5292</v>
      </c>
      <c r="U577" s="73" t="s">
        <v>362</v>
      </c>
      <c r="V577" s="77" t="s">
        <v>813</v>
      </c>
    </row>
    <row r="578" spans="1:22" hidden="1" x14ac:dyDescent="0.25">
      <c r="A578" s="73" t="s">
        <v>9574</v>
      </c>
      <c r="B578" s="73" t="s">
        <v>748</v>
      </c>
      <c r="C578" s="73" t="s">
        <v>3908</v>
      </c>
      <c r="D578" s="73" t="s">
        <v>362</v>
      </c>
      <c r="E578" s="73" t="s">
        <v>3909</v>
      </c>
      <c r="F578" s="73"/>
      <c r="G578" s="74">
        <v>60</v>
      </c>
      <c r="H578" s="73" t="s">
        <v>942</v>
      </c>
      <c r="I578" s="73" t="s">
        <v>943</v>
      </c>
      <c r="J578" s="73" t="s">
        <v>1052</v>
      </c>
      <c r="K578" s="73" t="s">
        <v>945</v>
      </c>
      <c r="L578" s="73" t="s">
        <v>3908</v>
      </c>
      <c r="M578" s="73" t="s">
        <v>362</v>
      </c>
      <c r="N578" s="75" t="b">
        <v>0</v>
      </c>
      <c r="O578" s="75" t="b">
        <v>0</v>
      </c>
      <c r="P578" s="76">
        <v>46023.523884108799</v>
      </c>
      <c r="Q578" s="73" t="s">
        <v>11990</v>
      </c>
      <c r="R578" s="76">
        <v>46174.436032870399</v>
      </c>
      <c r="S578" s="73" t="s">
        <v>12225</v>
      </c>
      <c r="T578" s="73" t="s">
        <v>5292</v>
      </c>
      <c r="U578" s="73" t="s">
        <v>362</v>
      </c>
      <c r="V578" s="77" t="s">
        <v>813</v>
      </c>
    </row>
    <row r="579" spans="1:22" hidden="1" x14ac:dyDescent="0.25">
      <c r="A579" s="73" t="s">
        <v>9575</v>
      </c>
      <c r="B579" s="73" t="s">
        <v>331</v>
      </c>
      <c r="C579" s="73" t="s">
        <v>4157</v>
      </c>
      <c r="D579" s="73" t="s">
        <v>362</v>
      </c>
      <c r="E579" s="73" t="s">
        <v>4158</v>
      </c>
      <c r="F579" s="73"/>
      <c r="G579" s="74"/>
      <c r="H579" s="73" t="s">
        <v>942</v>
      </c>
      <c r="I579" s="73" t="s">
        <v>943</v>
      </c>
      <c r="J579" s="73" t="s">
        <v>1052</v>
      </c>
      <c r="K579" s="73" t="s">
        <v>945</v>
      </c>
      <c r="L579" s="73"/>
      <c r="M579" s="73" t="s">
        <v>362</v>
      </c>
      <c r="N579" s="75" t="b">
        <v>0</v>
      </c>
      <c r="O579" s="75" t="b">
        <v>0</v>
      </c>
      <c r="P579" s="76">
        <v>46023.905469479199</v>
      </c>
      <c r="Q579" s="73" t="s">
        <v>11991</v>
      </c>
      <c r="R579" s="76">
        <v>46174.4361804051</v>
      </c>
      <c r="S579" s="73" t="s">
        <v>12225</v>
      </c>
      <c r="T579" s="73" t="s">
        <v>5292</v>
      </c>
      <c r="U579" s="73" t="s">
        <v>362</v>
      </c>
      <c r="V579" s="77" t="s">
        <v>813</v>
      </c>
    </row>
    <row r="580" spans="1:22" hidden="1" x14ac:dyDescent="0.25">
      <c r="A580" s="73" t="s">
        <v>9576</v>
      </c>
      <c r="B580" s="73" t="s">
        <v>349</v>
      </c>
      <c r="C580" s="73" t="s">
        <v>4133</v>
      </c>
      <c r="D580" s="73" t="s">
        <v>362</v>
      </c>
      <c r="E580" s="73" t="s">
        <v>4134</v>
      </c>
      <c r="F580" s="73"/>
      <c r="G580" s="74">
        <v>60</v>
      </c>
      <c r="H580" s="73" t="s">
        <v>942</v>
      </c>
      <c r="I580" s="73" t="s">
        <v>943</v>
      </c>
      <c r="J580" s="73" t="s">
        <v>1052</v>
      </c>
      <c r="K580" s="73" t="s">
        <v>945</v>
      </c>
      <c r="L580" s="73"/>
      <c r="M580" s="73" t="s">
        <v>362</v>
      </c>
      <c r="N580" s="75" t="b">
        <v>0</v>
      </c>
      <c r="O580" s="75" t="b">
        <v>0</v>
      </c>
      <c r="P580" s="76">
        <v>46023.523981365703</v>
      </c>
      <c r="Q580" s="73" t="s">
        <v>11990</v>
      </c>
      <c r="R580" s="76">
        <v>46174.436390625</v>
      </c>
      <c r="S580" s="73" t="s">
        <v>12225</v>
      </c>
      <c r="T580" s="73" t="s">
        <v>5292</v>
      </c>
      <c r="U580" s="73" t="s">
        <v>362</v>
      </c>
      <c r="V580" s="77" t="s">
        <v>813</v>
      </c>
    </row>
    <row r="581" spans="1:22" hidden="1" x14ac:dyDescent="0.25">
      <c r="A581" s="73" t="s">
        <v>9577</v>
      </c>
      <c r="B581" s="73" t="s">
        <v>649</v>
      </c>
      <c r="C581" s="73" t="s">
        <v>4137</v>
      </c>
      <c r="D581" s="73" t="s">
        <v>362</v>
      </c>
      <c r="E581" s="73" t="s">
        <v>4138</v>
      </c>
      <c r="F581" s="73"/>
      <c r="G581" s="74"/>
      <c r="H581" s="73" t="s">
        <v>942</v>
      </c>
      <c r="I581" s="73" t="s">
        <v>943</v>
      </c>
      <c r="J581" s="73" t="s">
        <v>1052</v>
      </c>
      <c r="K581" s="73" t="s">
        <v>945</v>
      </c>
      <c r="L581" s="73"/>
      <c r="M581" s="73" t="s">
        <v>362</v>
      </c>
      <c r="N581" s="75" t="b">
        <v>0</v>
      </c>
      <c r="O581" s="75" t="b">
        <v>0</v>
      </c>
      <c r="P581" s="76">
        <v>46023.905473263898</v>
      </c>
      <c r="Q581" s="73" t="s">
        <v>11991</v>
      </c>
      <c r="R581" s="76">
        <v>46174.437154976898</v>
      </c>
      <c r="S581" s="73" t="s">
        <v>12225</v>
      </c>
      <c r="T581" s="73" t="s">
        <v>5292</v>
      </c>
      <c r="U581" s="73" t="s">
        <v>362</v>
      </c>
      <c r="V581" s="77" t="s">
        <v>813</v>
      </c>
    </row>
    <row r="582" spans="1:22" hidden="1" x14ac:dyDescent="0.25">
      <c r="A582" s="79" t="s">
        <v>12226</v>
      </c>
      <c r="B582" s="79" t="s">
        <v>4185</v>
      </c>
      <c r="C582" s="79" t="s">
        <v>4186</v>
      </c>
      <c r="D582" s="79" t="s">
        <v>362</v>
      </c>
      <c r="E582" s="79" t="s">
        <v>284</v>
      </c>
      <c r="F582" s="79"/>
      <c r="G582" s="80">
        <v>60</v>
      </c>
      <c r="H582" s="79" t="s">
        <v>5285</v>
      </c>
      <c r="I582" s="79" t="s">
        <v>5286</v>
      </c>
      <c r="J582" s="79" t="s">
        <v>944</v>
      </c>
      <c r="K582" s="79" t="s">
        <v>945</v>
      </c>
      <c r="L582" s="79" t="s">
        <v>4186</v>
      </c>
      <c r="M582" s="73" t="s">
        <v>362</v>
      </c>
      <c r="N582" s="81" t="b">
        <v>0</v>
      </c>
      <c r="O582" s="81" t="b">
        <v>0</v>
      </c>
      <c r="P582" s="82">
        <v>46023.524010567096</v>
      </c>
      <c r="Q582" s="79" t="s">
        <v>11990</v>
      </c>
      <c r="R582" s="82">
        <v>46184.629230752304</v>
      </c>
      <c r="S582" s="79" t="s">
        <v>11991</v>
      </c>
      <c r="T582" s="79" t="s">
        <v>5292</v>
      </c>
      <c r="U582" s="73" t="s">
        <v>362</v>
      </c>
      <c r="V582" s="77" t="s">
        <v>813</v>
      </c>
    </row>
    <row r="583" spans="1:22" hidden="1" x14ac:dyDescent="0.25">
      <c r="A583" s="73" t="s">
        <v>9578</v>
      </c>
      <c r="B583" s="73" t="s">
        <v>474</v>
      </c>
      <c r="C583" s="73" t="s">
        <v>2884</v>
      </c>
      <c r="D583" s="73" t="s">
        <v>362</v>
      </c>
      <c r="E583" s="73" t="s">
        <v>2885</v>
      </c>
      <c r="F583" s="73"/>
      <c r="G583" s="74">
        <v>60</v>
      </c>
      <c r="H583" s="73" t="s">
        <v>5285</v>
      </c>
      <c r="I583" s="73" t="s">
        <v>5286</v>
      </c>
      <c r="J583" s="73" t="s">
        <v>944</v>
      </c>
      <c r="K583" s="73" t="s">
        <v>945</v>
      </c>
      <c r="L583" s="73"/>
      <c r="M583" s="73" t="s">
        <v>362</v>
      </c>
      <c r="N583" s="75" t="b">
        <v>0</v>
      </c>
      <c r="O583" s="75" t="b">
        <v>0</v>
      </c>
      <c r="P583" s="76">
        <v>46023.523454548602</v>
      </c>
      <c r="Q583" s="73" t="s">
        <v>11990</v>
      </c>
      <c r="R583" s="76">
        <v>46174.4373184375</v>
      </c>
      <c r="S583" s="73" t="s">
        <v>12225</v>
      </c>
      <c r="T583" s="73" t="s">
        <v>5292</v>
      </c>
      <c r="U583" s="73" t="s">
        <v>362</v>
      </c>
      <c r="V583" s="77" t="s">
        <v>813</v>
      </c>
    </row>
    <row r="584" spans="1:22" hidden="1" x14ac:dyDescent="0.25">
      <c r="A584" s="73" t="s">
        <v>9579</v>
      </c>
      <c r="B584" s="73" t="s">
        <v>2893</v>
      </c>
      <c r="C584" s="73" t="s">
        <v>2894</v>
      </c>
      <c r="D584" s="73" t="s">
        <v>362</v>
      </c>
      <c r="E584" s="73" t="s">
        <v>284</v>
      </c>
      <c r="F584" s="73"/>
      <c r="G584" s="74">
        <v>60</v>
      </c>
      <c r="H584" s="73" t="s">
        <v>5285</v>
      </c>
      <c r="I584" s="73" t="s">
        <v>5286</v>
      </c>
      <c r="J584" s="73" t="s">
        <v>944</v>
      </c>
      <c r="K584" s="73" t="s">
        <v>945</v>
      </c>
      <c r="L584" s="73" t="s">
        <v>2894</v>
      </c>
      <c r="M584" s="73" t="s">
        <v>362</v>
      </c>
      <c r="N584" s="75" t="b">
        <v>0</v>
      </c>
      <c r="O584" s="75" t="b">
        <v>0</v>
      </c>
      <c r="P584" s="76">
        <v>46023.523457488402</v>
      </c>
      <c r="Q584" s="73" t="s">
        <v>11990</v>
      </c>
      <c r="R584" s="76">
        <v>46172.468810034698</v>
      </c>
      <c r="S584" s="73" t="s">
        <v>11991</v>
      </c>
      <c r="T584" s="73" t="s">
        <v>5292</v>
      </c>
      <c r="U584" s="73" t="s">
        <v>362</v>
      </c>
      <c r="V584" s="77" t="s">
        <v>813</v>
      </c>
    </row>
    <row r="585" spans="1:22" hidden="1" x14ac:dyDescent="0.25">
      <c r="A585" s="73" t="s">
        <v>9580</v>
      </c>
      <c r="B585" s="73" t="s">
        <v>739</v>
      </c>
      <c r="C585" s="73" t="s">
        <v>3040</v>
      </c>
      <c r="D585" s="73" t="s">
        <v>362</v>
      </c>
      <c r="E585" s="73" t="s">
        <v>3041</v>
      </c>
      <c r="F585" s="73"/>
      <c r="G585" s="74">
        <v>60</v>
      </c>
      <c r="H585" s="73" t="s">
        <v>5285</v>
      </c>
      <c r="I585" s="73" t="s">
        <v>5286</v>
      </c>
      <c r="J585" s="73" t="s">
        <v>944</v>
      </c>
      <c r="K585" s="73" t="s">
        <v>945</v>
      </c>
      <c r="L585" s="73"/>
      <c r="M585" s="73" t="s">
        <v>362</v>
      </c>
      <c r="N585" s="75" t="b">
        <v>0</v>
      </c>
      <c r="O585" s="75" t="b">
        <v>0</v>
      </c>
      <c r="P585" s="76">
        <v>46023.523513078697</v>
      </c>
      <c r="Q585" s="73" t="s">
        <v>11990</v>
      </c>
      <c r="R585" s="76">
        <v>46174.437433414401</v>
      </c>
      <c r="S585" s="73" t="s">
        <v>12225</v>
      </c>
      <c r="T585" s="73" t="s">
        <v>5292</v>
      </c>
      <c r="U585" s="73" t="s">
        <v>362</v>
      </c>
      <c r="V585" s="77" t="s">
        <v>813</v>
      </c>
    </row>
    <row r="586" spans="1:22" hidden="1" x14ac:dyDescent="0.25">
      <c r="A586" s="79" t="s">
        <v>12227</v>
      </c>
      <c r="B586" s="79" t="s">
        <v>10117</v>
      </c>
      <c r="C586" s="79" t="s">
        <v>12228</v>
      </c>
      <c r="D586" s="79" t="s">
        <v>362</v>
      </c>
      <c r="E586" s="79"/>
      <c r="F586" s="79"/>
      <c r="G586" s="80"/>
      <c r="H586" s="79" t="s">
        <v>5285</v>
      </c>
      <c r="I586" s="79" t="s">
        <v>5286</v>
      </c>
      <c r="J586" s="79" t="s">
        <v>944</v>
      </c>
      <c r="K586" s="79" t="s">
        <v>945</v>
      </c>
      <c r="L586" s="79" t="s">
        <v>12228</v>
      </c>
      <c r="M586" s="73" t="s">
        <v>362</v>
      </c>
      <c r="N586" s="81" t="b">
        <v>0</v>
      </c>
      <c r="O586" s="81" t="b">
        <v>0</v>
      </c>
      <c r="P586" s="82">
        <v>46023.524011539397</v>
      </c>
      <c r="Q586" s="79" t="s">
        <v>11990</v>
      </c>
      <c r="R586" s="82">
        <v>46184.629354166696</v>
      </c>
      <c r="S586" s="79" t="s">
        <v>11991</v>
      </c>
      <c r="T586" s="79" t="s">
        <v>5292</v>
      </c>
      <c r="U586" s="73" t="s">
        <v>362</v>
      </c>
      <c r="V586" s="77" t="s">
        <v>813</v>
      </c>
    </row>
    <row r="587" spans="1:22" hidden="1" x14ac:dyDescent="0.25">
      <c r="A587" s="79" t="s">
        <v>12229</v>
      </c>
      <c r="B587" s="79" t="s">
        <v>10118</v>
      </c>
      <c r="C587" s="79" t="s">
        <v>12230</v>
      </c>
      <c r="D587" s="79" t="s">
        <v>362</v>
      </c>
      <c r="E587" s="79"/>
      <c r="F587" s="79"/>
      <c r="G587" s="80"/>
      <c r="H587" s="79" t="s">
        <v>5285</v>
      </c>
      <c r="I587" s="79" t="s">
        <v>5286</v>
      </c>
      <c r="J587" s="79" t="s">
        <v>909</v>
      </c>
      <c r="K587" s="79" t="s">
        <v>945</v>
      </c>
      <c r="L587" s="79" t="s">
        <v>12230</v>
      </c>
      <c r="M587" s="73" t="s">
        <v>362</v>
      </c>
      <c r="N587" s="81" t="b">
        <v>0</v>
      </c>
      <c r="O587" s="81" t="b">
        <v>0</v>
      </c>
      <c r="P587" s="82">
        <v>46023.524012499998</v>
      </c>
      <c r="Q587" s="79" t="s">
        <v>11990</v>
      </c>
      <c r="R587" s="82">
        <v>46184.629436840303</v>
      </c>
      <c r="S587" s="79" t="s">
        <v>11991</v>
      </c>
      <c r="T587" s="79" t="s">
        <v>5292</v>
      </c>
      <c r="U587" s="73" t="s">
        <v>362</v>
      </c>
      <c r="V587" s="77" t="s">
        <v>813</v>
      </c>
    </row>
    <row r="588" spans="1:22" hidden="1" x14ac:dyDescent="0.25">
      <c r="A588" s="79" t="s">
        <v>12231</v>
      </c>
      <c r="B588" s="79" t="s">
        <v>10119</v>
      </c>
      <c r="C588" s="79" t="s">
        <v>12232</v>
      </c>
      <c r="D588" s="79" t="s">
        <v>362</v>
      </c>
      <c r="E588" s="79"/>
      <c r="F588" s="79"/>
      <c r="G588" s="80"/>
      <c r="H588" s="79" t="s">
        <v>5285</v>
      </c>
      <c r="I588" s="79" t="s">
        <v>5286</v>
      </c>
      <c r="J588" s="79" t="s">
        <v>944</v>
      </c>
      <c r="K588" s="79" t="s">
        <v>945</v>
      </c>
      <c r="L588" s="79" t="s">
        <v>12232</v>
      </c>
      <c r="M588" s="73" t="s">
        <v>362</v>
      </c>
      <c r="N588" s="81" t="b">
        <v>0</v>
      </c>
      <c r="O588" s="81" t="b">
        <v>0</v>
      </c>
      <c r="P588" s="82">
        <v>46023.5240134259</v>
      </c>
      <c r="Q588" s="79" t="s">
        <v>11990</v>
      </c>
      <c r="R588" s="82">
        <v>46184.629516319401</v>
      </c>
      <c r="S588" s="79" t="s">
        <v>11991</v>
      </c>
      <c r="T588" s="79" t="s">
        <v>5292</v>
      </c>
      <c r="U588" s="73" t="s">
        <v>362</v>
      </c>
      <c r="V588" s="77" t="s">
        <v>813</v>
      </c>
    </row>
    <row r="589" spans="1:22" hidden="1" x14ac:dyDescent="0.25">
      <c r="A589" s="73" t="s">
        <v>9581</v>
      </c>
      <c r="B589" s="73" t="s">
        <v>3864</v>
      </c>
      <c r="C589" s="73" t="s">
        <v>3865</v>
      </c>
      <c r="D589" s="73" t="s">
        <v>362</v>
      </c>
      <c r="E589" s="73"/>
      <c r="F589" s="73"/>
      <c r="G589" s="74">
        <v>60</v>
      </c>
      <c r="H589" s="73" t="s">
        <v>5285</v>
      </c>
      <c r="I589" s="73" t="s">
        <v>5286</v>
      </c>
      <c r="J589" s="73" t="s">
        <v>944</v>
      </c>
      <c r="K589" s="73" t="s">
        <v>945</v>
      </c>
      <c r="L589" s="73" t="s">
        <v>3862</v>
      </c>
      <c r="M589" s="73" t="s">
        <v>362</v>
      </c>
      <c r="N589" s="75" t="b">
        <v>0</v>
      </c>
      <c r="O589" s="75" t="b">
        <v>0</v>
      </c>
      <c r="P589" s="76">
        <v>46023.523863657399</v>
      </c>
      <c r="Q589" s="73" t="s">
        <v>11990</v>
      </c>
      <c r="R589" s="76">
        <v>46172.468814386601</v>
      </c>
      <c r="S589" s="73" t="s">
        <v>11991</v>
      </c>
      <c r="T589" s="73" t="s">
        <v>3756</v>
      </c>
      <c r="U589" s="73" t="s">
        <v>362</v>
      </c>
      <c r="V589" s="77" t="s">
        <v>813</v>
      </c>
    </row>
    <row r="590" spans="1:22" hidden="1" x14ac:dyDescent="0.25">
      <c r="A590" s="73" t="s">
        <v>9582</v>
      </c>
      <c r="B590" s="73" t="s">
        <v>2846</v>
      </c>
      <c r="C590" s="73" t="s">
        <v>2847</v>
      </c>
      <c r="D590" s="73" t="s">
        <v>362</v>
      </c>
      <c r="E590" s="73" t="s">
        <v>2848</v>
      </c>
      <c r="F590" s="73"/>
      <c r="G590" s="74">
        <v>60</v>
      </c>
      <c r="H590" s="73" t="s">
        <v>942</v>
      </c>
      <c r="I590" s="73" t="s">
        <v>943</v>
      </c>
      <c r="J590" s="73" t="s">
        <v>2849</v>
      </c>
      <c r="K590" s="73" t="s">
        <v>945</v>
      </c>
      <c r="L590" s="73"/>
      <c r="M590" s="73" t="s">
        <v>362</v>
      </c>
      <c r="N590" s="75" t="b">
        <v>0</v>
      </c>
      <c r="O590" s="75" t="b">
        <v>0</v>
      </c>
      <c r="P590" s="76">
        <v>46023.523441863399</v>
      </c>
      <c r="Q590" s="73" t="s">
        <v>11990</v>
      </c>
      <c r="R590" s="76">
        <v>46172.4688165509</v>
      </c>
      <c r="S590" s="73" t="s">
        <v>11991</v>
      </c>
      <c r="T590" s="73" t="s">
        <v>5292</v>
      </c>
      <c r="U590" s="73" t="s">
        <v>362</v>
      </c>
      <c r="V590" s="77" t="s">
        <v>813</v>
      </c>
    </row>
    <row r="591" spans="1:22" hidden="1" x14ac:dyDescent="0.25">
      <c r="A591" s="73" t="s">
        <v>9583</v>
      </c>
      <c r="B591" s="73" t="s">
        <v>286</v>
      </c>
      <c r="C591" s="73" t="s">
        <v>2824</v>
      </c>
      <c r="D591" s="73" t="s">
        <v>362</v>
      </c>
      <c r="E591" s="73" t="s">
        <v>2825</v>
      </c>
      <c r="F591" s="73"/>
      <c r="G591" s="74">
        <v>60</v>
      </c>
      <c r="H591" s="73" t="s">
        <v>971</v>
      </c>
      <c r="I591" s="73" t="s">
        <v>972</v>
      </c>
      <c r="J591" s="73" t="s">
        <v>1206</v>
      </c>
      <c r="K591" s="73" t="s">
        <v>974</v>
      </c>
      <c r="L591" s="73" t="s">
        <v>12233</v>
      </c>
      <c r="M591" s="73" t="s">
        <v>362</v>
      </c>
      <c r="N591" s="75" t="b">
        <v>0</v>
      </c>
      <c r="O591" s="75" t="b">
        <v>0</v>
      </c>
      <c r="P591" s="76">
        <v>46023.523432870403</v>
      </c>
      <c r="Q591" s="73" t="s">
        <v>11990</v>
      </c>
      <c r="R591" s="76">
        <v>46172.468818668996</v>
      </c>
      <c r="S591" s="73" t="s">
        <v>11991</v>
      </c>
      <c r="T591" s="73" t="s">
        <v>5292</v>
      </c>
      <c r="U591" s="73" t="s">
        <v>362</v>
      </c>
      <c r="V591" s="77" t="s">
        <v>813</v>
      </c>
    </row>
    <row r="592" spans="1:22" hidden="1" x14ac:dyDescent="0.25">
      <c r="A592" s="73" t="s">
        <v>9584</v>
      </c>
      <c r="B592" s="73" t="s">
        <v>337</v>
      </c>
      <c r="C592" s="73" t="s">
        <v>3902</v>
      </c>
      <c r="D592" s="73" t="s">
        <v>362</v>
      </c>
      <c r="E592" s="73" t="s">
        <v>3903</v>
      </c>
      <c r="F592" s="73"/>
      <c r="G592" s="74">
        <v>60</v>
      </c>
      <c r="H592" s="73" t="s">
        <v>942</v>
      </c>
      <c r="I592" s="73" t="s">
        <v>943</v>
      </c>
      <c r="J592" s="73" t="s">
        <v>1023</v>
      </c>
      <c r="K592" s="73" t="s">
        <v>945</v>
      </c>
      <c r="L592" s="73"/>
      <c r="M592" s="73" t="s">
        <v>362</v>
      </c>
      <c r="N592" s="75" t="b">
        <v>0</v>
      </c>
      <c r="O592" s="75" t="b">
        <v>0</v>
      </c>
      <c r="P592" s="76">
        <v>46023.523878009299</v>
      </c>
      <c r="Q592" s="73" t="s">
        <v>11990</v>
      </c>
      <c r="R592" s="76">
        <v>46174.4376815625</v>
      </c>
      <c r="S592" s="73" t="s">
        <v>12225</v>
      </c>
      <c r="T592" s="73" t="s">
        <v>5292</v>
      </c>
      <c r="U592" s="73" t="s">
        <v>362</v>
      </c>
      <c r="V592" s="77" t="s">
        <v>813</v>
      </c>
    </row>
    <row r="593" spans="1:22" hidden="1" x14ac:dyDescent="0.25">
      <c r="A593" s="73" t="s">
        <v>9585</v>
      </c>
      <c r="B593" s="73" t="s">
        <v>459</v>
      </c>
      <c r="C593" s="73" t="s">
        <v>4139</v>
      </c>
      <c r="D593" s="73" t="s">
        <v>362</v>
      </c>
      <c r="E593" s="73" t="s">
        <v>4140</v>
      </c>
      <c r="F593" s="73"/>
      <c r="G593" s="74"/>
      <c r="H593" s="73" t="s">
        <v>942</v>
      </c>
      <c r="I593" s="73" t="s">
        <v>943</v>
      </c>
      <c r="J593" s="73" t="s">
        <v>1023</v>
      </c>
      <c r="K593" s="73" t="s">
        <v>945</v>
      </c>
      <c r="L593" s="73"/>
      <c r="M593" s="73" t="s">
        <v>362</v>
      </c>
      <c r="N593" s="75" t="b">
        <v>0</v>
      </c>
      <c r="O593" s="75" t="b">
        <v>0</v>
      </c>
      <c r="P593" s="76">
        <v>46023.905486805597</v>
      </c>
      <c r="Q593" s="73" t="s">
        <v>11991</v>
      </c>
      <c r="R593" s="76">
        <v>46174.437823067099</v>
      </c>
      <c r="S593" s="73" t="s">
        <v>12225</v>
      </c>
      <c r="T593" s="73" t="s">
        <v>5292</v>
      </c>
      <c r="U593" s="73" t="s">
        <v>362</v>
      </c>
      <c r="V593" s="77" t="s">
        <v>813</v>
      </c>
    </row>
    <row r="594" spans="1:22" hidden="1" x14ac:dyDescent="0.25">
      <c r="A594" s="73" t="s">
        <v>9586</v>
      </c>
      <c r="B594" s="73" t="s">
        <v>807</v>
      </c>
      <c r="C594" s="73" t="s">
        <v>3084</v>
      </c>
      <c r="D594" s="73" t="s">
        <v>362</v>
      </c>
      <c r="E594" s="73" t="s">
        <v>3085</v>
      </c>
      <c r="F594" s="73"/>
      <c r="G594" s="74">
        <v>60</v>
      </c>
      <c r="H594" s="73" t="s">
        <v>942</v>
      </c>
      <c r="I594" s="73" t="s">
        <v>943</v>
      </c>
      <c r="J594" s="73" t="s">
        <v>1036</v>
      </c>
      <c r="K594" s="73" t="s">
        <v>945</v>
      </c>
      <c r="L594" s="73"/>
      <c r="M594" s="73" t="s">
        <v>362</v>
      </c>
      <c r="N594" s="75" t="b">
        <v>0</v>
      </c>
      <c r="O594" s="75" t="b">
        <v>0</v>
      </c>
      <c r="P594" s="76">
        <v>46023.523535150503</v>
      </c>
      <c r="Q594" s="73" t="s">
        <v>11990</v>
      </c>
      <c r="R594" s="76">
        <v>46174.438045451403</v>
      </c>
      <c r="S594" s="73" t="s">
        <v>12225</v>
      </c>
      <c r="T594" s="73" t="s">
        <v>5292</v>
      </c>
      <c r="U594" s="73" t="s">
        <v>362</v>
      </c>
      <c r="V594" s="77" t="s">
        <v>813</v>
      </c>
    </row>
    <row r="595" spans="1:22" hidden="1" x14ac:dyDescent="0.25">
      <c r="A595" s="73" t="s">
        <v>9587</v>
      </c>
      <c r="B595" s="73" t="s">
        <v>457</v>
      </c>
      <c r="C595" s="73" t="s">
        <v>3197</v>
      </c>
      <c r="D595" s="73" t="s">
        <v>362</v>
      </c>
      <c r="E595" s="73" t="s">
        <v>3198</v>
      </c>
      <c r="F595" s="73"/>
      <c r="G595" s="74">
        <v>60</v>
      </c>
      <c r="H595" s="73" t="s">
        <v>942</v>
      </c>
      <c r="I595" s="73" t="s">
        <v>943</v>
      </c>
      <c r="J595" s="73" t="s">
        <v>1036</v>
      </c>
      <c r="K595" s="73" t="s">
        <v>945</v>
      </c>
      <c r="L595" s="73"/>
      <c r="M595" s="73" t="s">
        <v>362</v>
      </c>
      <c r="N595" s="75" t="b">
        <v>0</v>
      </c>
      <c r="O595" s="75" t="b">
        <v>0</v>
      </c>
      <c r="P595" s="76">
        <v>46023.523581365698</v>
      </c>
      <c r="Q595" s="73" t="s">
        <v>11990</v>
      </c>
      <c r="R595" s="76">
        <v>46174.438276388901</v>
      </c>
      <c r="S595" s="73" t="s">
        <v>12225</v>
      </c>
      <c r="T595" s="73" t="s">
        <v>5292</v>
      </c>
      <c r="U595" s="73" t="s">
        <v>362</v>
      </c>
      <c r="V595" s="77" t="s">
        <v>813</v>
      </c>
    </row>
    <row r="596" spans="1:22" hidden="1" x14ac:dyDescent="0.25">
      <c r="A596" s="73" t="s">
        <v>9588</v>
      </c>
      <c r="B596" s="73" t="s">
        <v>608</v>
      </c>
      <c r="C596" s="73" t="s">
        <v>4116</v>
      </c>
      <c r="D596" s="73" t="s">
        <v>362</v>
      </c>
      <c r="E596" s="73" t="s">
        <v>4117</v>
      </c>
      <c r="F596" s="73"/>
      <c r="G596" s="74">
        <v>60</v>
      </c>
      <c r="H596" s="73" t="s">
        <v>942</v>
      </c>
      <c r="I596" s="73" t="s">
        <v>943</v>
      </c>
      <c r="J596" s="73" t="s">
        <v>1036</v>
      </c>
      <c r="K596" s="73" t="s">
        <v>945</v>
      </c>
      <c r="L596" s="73"/>
      <c r="M596" s="73" t="s">
        <v>362</v>
      </c>
      <c r="N596" s="75" t="b">
        <v>0</v>
      </c>
      <c r="O596" s="75" t="b">
        <v>0</v>
      </c>
      <c r="P596" s="76">
        <v>46023.523976122699</v>
      </c>
      <c r="Q596" s="73" t="s">
        <v>11990</v>
      </c>
      <c r="R596" s="76">
        <v>46172.468829432903</v>
      </c>
      <c r="S596" s="73" t="s">
        <v>11991</v>
      </c>
      <c r="T596" s="73" t="s">
        <v>5292</v>
      </c>
      <c r="U596" s="73" t="s">
        <v>362</v>
      </c>
      <c r="V596" s="77" t="s">
        <v>813</v>
      </c>
    </row>
    <row r="597" spans="1:22" hidden="1" x14ac:dyDescent="0.25">
      <c r="A597" s="73" t="s">
        <v>9589</v>
      </c>
      <c r="B597" s="73" t="s">
        <v>455</v>
      </c>
      <c r="C597" s="73" t="s">
        <v>3906</v>
      </c>
      <c r="D597" s="73" t="s">
        <v>362</v>
      </c>
      <c r="E597" s="73" t="s">
        <v>3907</v>
      </c>
      <c r="F597" s="73"/>
      <c r="G597" s="74">
        <v>60</v>
      </c>
      <c r="H597" s="73" t="s">
        <v>942</v>
      </c>
      <c r="I597" s="73" t="s">
        <v>943</v>
      </c>
      <c r="J597" s="73" t="s">
        <v>1036</v>
      </c>
      <c r="K597" s="73" t="s">
        <v>945</v>
      </c>
      <c r="L597" s="73"/>
      <c r="M597" s="73" t="s">
        <v>362</v>
      </c>
      <c r="N597" s="75" t="b">
        <v>0</v>
      </c>
      <c r="O597" s="75" t="b">
        <v>0</v>
      </c>
      <c r="P597" s="76">
        <v>46023.523878669002</v>
      </c>
      <c r="Q597" s="73" t="s">
        <v>11990</v>
      </c>
      <c r="R597" s="76">
        <v>46172.468831678198</v>
      </c>
      <c r="S597" s="73" t="s">
        <v>11991</v>
      </c>
      <c r="T597" s="73" t="s">
        <v>5292</v>
      </c>
      <c r="U597" s="73" t="s">
        <v>362</v>
      </c>
      <c r="V597" s="77" t="s">
        <v>813</v>
      </c>
    </row>
    <row r="598" spans="1:22" hidden="1" x14ac:dyDescent="0.25">
      <c r="A598" s="73" t="s">
        <v>9590</v>
      </c>
      <c r="B598" s="73" t="s">
        <v>602</v>
      </c>
      <c r="C598" s="73" t="s">
        <v>4155</v>
      </c>
      <c r="D598" s="73" t="s">
        <v>362</v>
      </c>
      <c r="E598" s="73" t="s">
        <v>4156</v>
      </c>
      <c r="F598" s="73"/>
      <c r="G598" s="74"/>
      <c r="H598" s="73" t="s">
        <v>942</v>
      </c>
      <c r="I598" s="73" t="s">
        <v>943</v>
      </c>
      <c r="J598" s="73" t="s">
        <v>1036</v>
      </c>
      <c r="K598" s="73" t="s">
        <v>945</v>
      </c>
      <c r="L598" s="73"/>
      <c r="M598" s="73" t="s">
        <v>362</v>
      </c>
      <c r="N598" s="75" t="b">
        <v>0</v>
      </c>
      <c r="O598" s="75" t="b">
        <v>0</v>
      </c>
      <c r="P598" s="76">
        <v>46023.905494826402</v>
      </c>
      <c r="Q598" s="73" t="s">
        <v>11991</v>
      </c>
      <c r="R598" s="76">
        <v>46174.473210416698</v>
      </c>
      <c r="S598" s="73" t="s">
        <v>12225</v>
      </c>
      <c r="T598" s="73" t="s">
        <v>5292</v>
      </c>
      <c r="U598" s="73" t="s">
        <v>362</v>
      </c>
      <c r="V598" s="77" t="s">
        <v>813</v>
      </c>
    </row>
    <row r="599" spans="1:22" hidden="1" x14ac:dyDescent="0.25">
      <c r="A599" s="73" t="s">
        <v>9591</v>
      </c>
      <c r="B599" s="73" t="s">
        <v>325</v>
      </c>
      <c r="C599" s="73" t="s">
        <v>4171</v>
      </c>
      <c r="D599" s="73" t="s">
        <v>362</v>
      </c>
      <c r="E599" s="73" t="s">
        <v>4172</v>
      </c>
      <c r="F599" s="73"/>
      <c r="G599" s="74"/>
      <c r="H599" s="73" t="s">
        <v>942</v>
      </c>
      <c r="I599" s="73" t="s">
        <v>943</v>
      </c>
      <c r="J599" s="73" t="s">
        <v>1036</v>
      </c>
      <c r="K599" s="73" t="s">
        <v>945</v>
      </c>
      <c r="L599" s="73"/>
      <c r="M599" s="73" t="s">
        <v>362</v>
      </c>
      <c r="N599" s="75" t="b">
        <v>0</v>
      </c>
      <c r="O599" s="75" t="b">
        <v>0</v>
      </c>
      <c r="P599" s="76">
        <v>46023.905496446801</v>
      </c>
      <c r="Q599" s="73" t="s">
        <v>11991</v>
      </c>
      <c r="R599" s="76">
        <v>46174.438736955999</v>
      </c>
      <c r="S599" s="73" t="s">
        <v>12225</v>
      </c>
      <c r="T599" s="73" t="s">
        <v>5292</v>
      </c>
      <c r="U599" s="73" t="s">
        <v>362</v>
      </c>
      <c r="V599" s="77" t="s">
        <v>813</v>
      </c>
    </row>
    <row r="600" spans="1:22" hidden="1" x14ac:dyDescent="0.25">
      <c r="A600" s="73" t="s">
        <v>9592</v>
      </c>
      <c r="B600" s="73" t="s">
        <v>651</v>
      </c>
      <c r="C600" s="73" t="s">
        <v>2868</v>
      </c>
      <c r="D600" s="73" t="s">
        <v>362</v>
      </c>
      <c r="E600" s="73" t="s">
        <v>2869</v>
      </c>
      <c r="F600" s="73"/>
      <c r="G600" s="74">
        <v>60</v>
      </c>
      <c r="H600" s="73" t="s">
        <v>942</v>
      </c>
      <c r="I600" s="73" t="s">
        <v>943</v>
      </c>
      <c r="J600" s="73" t="s">
        <v>2870</v>
      </c>
      <c r="K600" s="73" t="s">
        <v>945</v>
      </c>
      <c r="L600" s="73"/>
      <c r="M600" s="73" t="s">
        <v>362</v>
      </c>
      <c r="N600" s="75" t="b">
        <v>0</v>
      </c>
      <c r="O600" s="75" t="b">
        <v>0</v>
      </c>
      <c r="P600" s="76">
        <v>46023.523448761604</v>
      </c>
      <c r="Q600" s="73" t="s">
        <v>11990</v>
      </c>
      <c r="R600" s="76">
        <v>46174.439138657399</v>
      </c>
      <c r="S600" s="73" t="s">
        <v>12225</v>
      </c>
      <c r="T600" s="73" t="s">
        <v>5292</v>
      </c>
      <c r="U600" s="73" t="s">
        <v>362</v>
      </c>
      <c r="V600" s="77" t="s">
        <v>813</v>
      </c>
    </row>
    <row r="601" spans="1:22" hidden="1" x14ac:dyDescent="0.25">
      <c r="A601" s="73" t="s">
        <v>9593</v>
      </c>
      <c r="B601" s="73" t="s">
        <v>633</v>
      </c>
      <c r="C601" s="73" t="s">
        <v>3213</v>
      </c>
      <c r="D601" s="73" t="s">
        <v>362</v>
      </c>
      <c r="E601" s="73" t="s">
        <v>3214</v>
      </c>
      <c r="F601" s="73"/>
      <c r="G601" s="74">
        <v>60</v>
      </c>
      <c r="H601" s="73" t="s">
        <v>942</v>
      </c>
      <c r="I601" s="73" t="s">
        <v>943</v>
      </c>
      <c r="J601" s="73" t="s">
        <v>1065</v>
      </c>
      <c r="K601" s="73" t="s">
        <v>945</v>
      </c>
      <c r="L601" s="73"/>
      <c r="M601" s="73" t="s">
        <v>362</v>
      </c>
      <c r="N601" s="75" t="b">
        <v>0</v>
      </c>
      <c r="O601" s="75" t="b">
        <v>0</v>
      </c>
      <c r="P601" s="76">
        <v>46023.523593055601</v>
      </c>
      <c r="Q601" s="73" t="s">
        <v>11990</v>
      </c>
      <c r="R601" s="76">
        <v>46174.438967743103</v>
      </c>
      <c r="S601" s="73" t="s">
        <v>12225</v>
      </c>
      <c r="T601" s="73" t="s">
        <v>5292</v>
      </c>
      <c r="U601" s="73" t="s">
        <v>362</v>
      </c>
      <c r="V601" s="77" t="s">
        <v>813</v>
      </c>
    </row>
    <row r="602" spans="1:22" hidden="1" x14ac:dyDescent="0.25">
      <c r="A602" s="73" t="s">
        <v>9594</v>
      </c>
      <c r="B602" s="73" t="s">
        <v>631</v>
      </c>
      <c r="C602" s="73" t="s">
        <v>4144</v>
      </c>
      <c r="D602" s="73" t="s">
        <v>362</v>
      </c>
      <c r="E602" s="73" t="s">
        <v>4145</v>
      </c>
      <c r="F602" s="73"/>
      <c r="G602" s="74"/>
      <c r="H602" s="73" t="s">
        <v>942</v>
      </c>
      <c r="I602" s="73" t="s">
        <v>943</v>
      </c>
      <c r="J602" s="73" t="s">
        <v>1065</v>
      </c>
      <c r="K602" s="73" t="s">
        <v>945</v>
      </c>
      <c r="L602" s="73"/>
      <c r="M602" s="73" t="s">
        <v>362</v>
      </c>
      <c r="N602" s="75" t="b">
        <v>0</v>
      </c>
      <c r="O602" s="75" t="b">
        <v>0</v>
      </c>
      <c r="P602" s="76">
        <v>46023.905501157402</v>
      </c>
      <c r="Q602" s="73" t="s">
        <v>11991</v>
      </c>
      <c r="R602" s="76">
        <v>46174.439811689801</v>
      </c>
      <c r="S602" s="73" t="s">
        <v>12225</v>
      </c>
      <c r="T602" s="73" t="s">
        <v>5292</v>
      </c>
      <c r="U602" s="73" t="s">
        <v>362</v>
      </c>
      <c r="V602" s="77" t="s">
        <v>813</v>
      </c>
    </row>
    <row r="603" spans="1:22" hidden="1" x14ac:dyDescent="0.25">
      <c r="A603" s="73" t="s">
        <v>9595</v>
      </c>
      <c r="B603" s="73" t="s">
        <v>499</v>
      </c>
      <c r="C603" s="73" t="s">
        <v>4163</v>
      </c>
      <c r="D603" s="73" t="s">
        <v>362</v>
      </c>
      <c r="E603" s="73" t="s">
        <v>4164</v>
      </c>
      <c r="F603" s="73"/>
      <c r="G603" s="74"/>
      <c r="H603" s="73" t="s">
        <v>942</v>
      </c>
      <c r="I603" s="73" t="s">
        <v>943</v>
      </c>
      <c r="J603" s="73" t="s">
        <v>1065</v>
      </c>
      <c r="K603" s="73" t="s">
        <v>945</v>
      </c>
      <c r="L603" s="73"/>
      <c r="M603" s="73" t="s">
        <v>362</v>
      </c>
      <c r="N603" s="75" t="b">
        <v>0</v>
      </c>
      <c r="O603" s="75" t="b">
        <v>0</v>
      </c>
      <c r="P603" s="76">
        <v>46023.9055028125</v>
      </c>
      <c r="Q603" s="73" t="s">
        <v>11991</v>
      </c>
      <c r="R603" s="76">
        <v>46189.6948962963</v>
      </c>
      <c r="S603" s="73" t="s">
        <v>12225</v>
      </c>
      <c r="T603" s="73" t="s">
        <v>5292</v>
      </c>
      <c r="U603" s="73" t="s">
        <v>362</v>
      </c>
      <c r="V603" s="77" t="s">
        <v>813</v>
      </c>
    </row>
    <row r="604" spans="1:22" hidden="1" x14ac:dyDescent="0.25">
      <c r="A604" s="73" t="s">
        <v>9596</v>
      </c>
      <c r="B604" s="73" t="s">
        <v>639</v>
      </c>
      <c r="C604" s="73" t="s">
        <v>4141</v>
      </c>
      <c r="D604" s="73" t="s">
        <v>362</v>
      </c>
      <c r="E604" s="73" t="s">
        <v>4142</v>
      </c>
      <c r="F604" s="73"/>
      <c r="G604" s="74"/>
      <c r="H604" s="73" t="s">
        <v>942</v>
      </c>
      <c r="I604" s="73" t="s">
        <v>943</v>
      </c>
      <c r="J604" s="73" t="s">
        <v>1065</v>
      </c>
      <c r="K604" s="73" t="s">
        <v>945</v>
      </c>
      <c r="L604" s="73"/>
      <c r="M604" s="73" t="s">
        <v>362</v>
      </c>
      <c r="N604" s="75" t="b">
        <v>0</v>
      </c>
      <c r="O604" s="75" t="b">
        <v>0</v>
      </c>
      <c r="P604" s="76">
        <v>46023.905504745402</v>
      </c>
      <c r="Q604" s="73" t="s">
        <v>11991</v>
      </c>
      <c r="R604" s="76">
        <v>46174.440077858802</v>
      </c>
      <c r="S604" s="73" t="s">
        <v>12225</v>
      </c>
      <c r="T604" s="73" t="s">
        <v>5292</v>
      </c>
      <c r="U604" s="73" t="s">
        <v>362</v>
      </c>
      <c r="V604" s="77" t="s">
        <v>813</v>
      </c>
    </row>
    <row r="605" spans="1:22" hidden="1" x14ac:dyDescent="0.25">
      <c r="A605" s="73" t="s">
        <v>9597</v>
      </c>
      <c r="B605" s="73" t="s">
        <v>701</v>
      </c>
      <c r="C605" s="73" t="s">
        <v>3200</v>
      </c>
      <c r="D605" s="73" t="s">
        <v>362</v>
      </c>
      <c r="E605" s="73" t="s">
        <v>3201</v>
      </c>
      <c r="F605" s="73"/>
      <c r="G605" s="74">
        <v>60</v>
      </c>
      <c r="H605" s="73" t="s">
        <v>942</v>
      </c>
      <c r="I605" s="73" t="s">
        <v>943</v>
      </c>
      <c r="J605" s="73" t="s">
        <v>3202</v>
      </c>
      <c r="K605" s="73" t="s">
        <v>945</v>
      </c>
      <c r="L605" s="73"/>
      <c r="M605" s="73" t="s">
        <v>362</v>
      </c>
      <c r="N605" s="75" t="b">
        <v>0</v>
      </c>
      <c r="O605" s="75" t="b">
        <v>0</v>
      </c>
      <c r="P605" s="76">
        <v>46023.523582951399</v>
      </c>
      <c r="Q605" s="73" t="s">
        <v>11990</v>
      </c>
      <c r="R605" s="76">
        <v>46174.440210335597</v>
      </c>
      <c r="S605" s="73" t="s">
        <v>12225</v>
      </c>
      <c r="T605" s="73" t="s">
        <v>5292</v>
      </c>
      <c r="U605" s="73" t="s">
        <v>362</v>
      </c>
      <c r="V605" s="77" t="s">
        <v>813</v>
      </c>
    </row>
    <row r="606" spans="1:22" hidden="1" x14ac:dyDescent="0.25">
      <c r="A606" s="73" t="s">
        <v>9598</v>
      </c>
      <c r="B606" s="73" t="s">
        <v>645</v>
      </c>
      <c r="C606" s="73" t="s">
        <v>3916</v>
      </c>
      <c r="D606" s="73" t="s">
        <v>362</v>
      </c>
      <c r="E606" s="73" t="s">
        <v>3917</v>
      </c>
      <c r="F606" s="73"/>
      <c r="G606" s="74">
        <v>60</v>
      </c>
      <c r="H606" s="73" t="s">
        <v>942</v>
      </c>
      <c r="I606" s="73" t="s">
        <v>943</v>
      </c>
      <c r="J606" s="73" t="s">
        <v>3202</v>
      </c>
      <c r="K606" s="73" t="s">
        <v>945</v>
      </c>
      <c r="L606" s="73"/>
      <c r="M606" s="73" t="s">
        <v>362</v>
      </c>
      <c r="N606" s="75" t="b">
        <v>0</v>
      </c>
      <c r="O606" s="75" t="b">
        <v>0</v>
      </c>
      <c r="P606" s="76">
        <v>46023.523885995397</v>
      </c>
      <c r="Q606" s="73" t="s">
        <v>11990</v>
      </c>
      <c r="R606" s="76">
        <v>46174.440324039402</v>
      </c>
      <c r="S606" s="73" t="s">
        <v>12225</v>
      </c>
      <c r="T606" s="73" t="s">
        <v>5292</v>
      </c>
      <c r="U606" s="73" t="s">
        <v>362</v>
      </c>
      <c r="V606" s="77" t="s">
        <v>813</v>
      </c>
    </row>
    <row r="607" spans="1:22" hidden="1" x14ac:dyDescent="0.25">
      <c r="A607" s="73" t="s">
        <v>9599</v>
      </c>
      <c r="B607" s="73" t="s">
        <v>641</v>
      </c>
      <c r="C607" s="73" t="s">
        <v>4182</v>
      </c>
      <c r="D607" s="73" t="s">
        <v>362</v>
      </c>
      <c r="E607" s="73" t="s">
        <v>4183</v>
      </c>
      <c r="F607" s="73"/>
      <c r="G607" s="74">
        <v>60</v>
      </c>
      <c r="H607" s="73" t="s">
        <v>942</v>
      </c>
      <c r="I607" s="73" t="s">
        <v>943</v>
      </c>
      <c r="J607" s="73" t="s">
        <v>3202</v>
      </c>
      <c r="K607" s="73" t="s">
        <v>945</v>
      </c>
      <c r="L607" s="73"/>
      <c r="M607" s="73" t="s">
        <v>362</v>
      </c>
      <c r="N607" s="75" t="b">
        <v>0</v>
      </c>
      <c r="O607" s="75" t="b">
        <v>0</v>
      </c>
      <c r="P607" s="76">
        <v>46023.524009756897</v>
      </c>
      <c r="Q607" s="73" t="s">
        <v>11990</v>
      </c>
      <c r="R607" s="76">
        <v>46174.440436493103</v>
      </c>
      <c r="S607" s="73" t="s">
        <v>12225</v>
      </c>
      <c r="T607" s="73" t="s">
        <v>5292</v>
      </c>
      <c r="U607" s="73" t="s">
        <v>362</v>
      </c>
      <c r="V607" s="77" t="s">
        <v>813</v>
      </c>
    </row>
    <row r="608" spans="1:22" hidden="1" x14ac:dyDescent="0.25">
      <c r="A608" s="73" t="s">
        <v>9600</v>
      </c>
      <c r="B608" s="73" t="s">
        <v>327</v>
      </c>
      <c r="C608" s="73" t="s">
        <v>12234</v>
      </c>
      <c r="D608" s="73" t="s">
        <v>362</v>
      </c>
      <c r="E608" s="73" t="s">
        <v>3199</v>
      </c>
      <c r="F608" s="73"/>
      <c r="G608" s="74">
        <v>60</v>
      </c>
      <c r="H608" s="73" t="s">
        <v>5285</v>
      </c>
      <c r="I608" s="73" t="s">
        <v>5286</v>
      </c>
      <c r="J608" s="73" t="s">
        <v>1034</v>
      </c>
      <c r="K608" s="73" t="s">
        <v>945</v>
      </c>
      <c r="L608" s="73"/>
      <c r="M608" s="73" t="s">
        <v>362</v>
      </c>
      <c r="N608" s="75" t="b">
        <v>0</v>
      </c>
      <c r="O608" s="75" t="b">
        <v>0</v>
      </c>
      <c r="P608" s="76">
        <v>46023.523582141199</v>
      </c>
      <c r="Q608" s="73" t="s">
        <v>11990</v>
      </c>
      <c r="R608" s="76">
        <v>46174.440570636601</v>
      </c>
      <c r="S608" s="73" t="s">
        <v>12225</v>
      </c>
      <c r="T608" s="73" t="s">
        <v>5292</v>
      </c>
      <c r="U608" s="73" t="s">
        <v>362</v>
      </c>
      <c r="V608" s="77" t="s">
        <v>813</v>
      </c>
    </row>
    <row r="609" spans="1:22" hidden="1" x14ac:dyDescent="0.25">
      <c r="A609" s="73" t="s">
        <v>9601</v>
      </c>
      <c r="B609" s="73" t="s">
        <v>513</v>
      </c>
      <c r="C609" s="73" t="s">
        <v>12235</v>
      </c>
      <c r="D609" s="73" t="s">
        <v>362</v>
      </c>
      <c r="E609" s="73" t="s">
        <v>3891</v>
      </c>
      <c r="F609" s="73"/>
      <c r="G609" s="74">
        <v>60</v>
      </c>
      <c r="H609" s="73" t="s">
        <v>5285</v>
      </c>
      <c r="I609" s="73" t="s">
        <v>5286</v>
      </c>
      <c r="J609" s="73" t="s">
        <v>1034</v>
      </c>
      <c r="K609" s="73" t="s">
        <v>945</v>
      </c>
      <c r="L609" s="73" t="s">
        <v>3890</v>
      </c>
      <c r="M609" s="73" t="s">
        <v>362</v>
      </c>
      <c r="N609" s="75" t="b">
        <v>0</v>
      </c>
      <c r="O609" s="75" t="b">
        <v>0</v>
      </c>
      <c r="P609" s="76">
        <v>46023.523873530103</v>
      </c>
      <c r="Q609" s="73" t="s">
        <v>11990</v>
      </c>
      <c r="R609" s="76">
        <v>46205.380035104201</v>
      </c>
      <c r="S609" s="73" t="s">
        <v>12225</v>
      </c>
      <c r="T609" s="73" t="s">
        <v>5292</v>
      </c>
      <c r="U609" s="73" t="s">
        <v>362</v>
      </c>
      <c r="V609" s="77" t="s">
        <v>813</v>
      </c>
    </row>
    <row r="610" spans="1:22" hidden="1" x14ac:dyDescent="0.25">
      <c r="A610" s="73" t="s">
        <v>9602</v>
      </c>
      <c r="B610" s="73" t="s">
        <v>353</v>
      </c>
      <c r="C610" s="73" t="s">
        <v>12236</v>
      </c>
      <c r="D610" s="73" t="s">
        <v>362</v>
      </c>
      <c r="E610" s="73" t="s">
        <v>4143</v>
      </c>
      <c r="F610" s="73"/>
      <c r="G610" s="74"/>
      <c r="H610" s="73" t="s">
        <v>5285</v>
      </c>
      <c r="I610" s="73" t="s">
        <v>5286</v>
      </c>
      <c r="J610" s="73" t="s">
        <v>1034</v>
      </c>
      <c r="K610" s="73" t="s">
        <v>945</v>
      </c>
      <c r="L610" s="73"/>
      <c r="M610" s="73" t="s">
        <v>362</v>
      </c>
      <c r="N610" s="75" t="b">
        <v>0</v>
      </c>
      <c r="O610" s="75" t="b">
        <v>0</v>
      </c>
      <c r="P610" s="76">
        <v>46023.905516319399</v>
      </c>
      <c r="Q610" s="73" t="s">
        <v>11991</v>
      </c>
      <c r="R610" s="76">
        <v>46174.440875960601</v>
      </c>
      <c r="S610" s="73" t="s">
        <v>12225</v>
      </c>
      <c r="T610" s="73" t="s">
        <v>5292</v>
      </c>
      <c r="U610" s="73" t="s">
        <v>362</v>
      </c>
      <c r="V610" s="77" t="s">
        <v>813</v>
      </c>
    </row>
    <row r="611" spans="1:22" hidden="1" x14ac:dyDescent="0.25">
      <c r="A611" s="73" t="s">
        <v>9603</v>
      </c>
      <c r="B611" s="73" t="s">
        <v>443</v>
      </c>
      <c r="C611" s="73" t="s">
        <v>2797</v>
      </c>
      <c r="D611" s="73" t="s">
        <v>362</v>
      </c>
      <c r="E611" s="73" t="s">
        <v>2798</v>
      </c>
      <c r="F611" s="73"/>
      <c r="G611" s="74">
        <v>60</v>
      </c>
      <c r="H611" s="73" t="s">
        <v>942</v>
      </c>
      <c r="I611" s="73" t="s">
        <v>943</v>
      </c>
      <c r="J611" s="73" t="s">
        <v>1025</v>
      </c>
      <c r="K611" s="73" t="s">
        <v>945</v>
      </c>
      <c r="L611" s="73"/>
      <c r="M611" s="73" t="s">
        <v>362</v>
      </c>
      <c r="N611" s="75" t="b">
        <v>0</v>
      </c>
      <c r="O611" s="75" t="b">
        <v>0</v>
      </c>
      <c r="P611" s="76">
        <v>46023.523424039398</v>
      </c>
      <c r="Q611" s="73" t="s">
        <v>11990</v>
      </c>
      <c r="R611" s="76">
        <v>46174.441078553202</v>
      </c>
      <c r="S611" s="73" t="s">
        <v>12225</v>
      </c>
      <c r="T611" s="73" t="s">
        <v>5292</v>
      </c>
      <c r="U611" s="73" t="s">
        <v>362</v>
      </c>
      <c r="V611" s="77" t="s">
        <v>813</v>
      </c>
    </row>
    <row r="612" spans="1:22" hidden="1" x14ac:dyDescent="0.25">
      <c r="A612" s="73" t="s">
        <v>9604</v>
      </c>
      <c r="B612" s="73" t="s">
        <v>606</v>
      </c>
      <c r="C612" s="73" t="s">
        <v>12237</v>
      </c>
      <c r="D612" s="73" t="s">
        <v>362</v>
      </c>
      <c r="E612" s="73" t="s">
        <v>3055</v>
      </c>
      <c r="F612" s="73"/>
      <c r="G612" s="74">
        <v>60</v>
      </c>
      <c r="H612" s="73" t="s">
        <v>942</v>
      </c>
      <c r="I612" s="73" t="s">
        <v>943</v>
      </c>
      <c r="J612" s="73" t="s">
        <v>1025</v>
      </c>
      <c r="K612" s="73" t="s">
        <v>945</v>
      </c>
      <c r="L612" s="73"/>
      <c r="M612" s="73" t="s">
        <v>362</v>
      </c>
      <c r="N612" s="75" t="b">
        <v>0</v>
      </c>
      <c r="O612" s="75" t="b">
        <v>0</v>
      </c>
      <c r="P612" s="76">
        <v>46023.523518136601</v>
      </c>
      <c r="Q612" s="73" t="s">
        <v>11990</v>
      </c>
      <c r="R612" s="76">
        <v>46174.4412052431</v>
      </c>
      <c r="S612" s="73" t="s">
        <v>12225</v>
      </c>
      <c r="T612" s="73" t="s">
        <v>5292</v>
      </c>
      <c r="U612" s="73" t="s">
        <v>362</v>
      </c>
      <c r="V612" s="77" t="s">
        <v>813</v>
      </c>
    </row>
    <row r="613" spans="1:22" hidden="1" x14ac:dyDescent="0.25">
      <c r="A613" s="73" t="s">
        <v>9605</v>
      </c>
      <c r="B613" s="73" t="s">
        <v>637</v>
      </c>
      <c r="C613" s="73" t="s">
        <v>3077</v>
      </c>
      <c r="D613" s="73" t="s">
        <v>362</v>
      </c>
      <c r="E613" s="73" t="s">
        <v>3078</v>
      </c>
      <c r="F613" s="73"/>
      <c r="G613" s="74">
        <v>60</v>
      </c>
      <c r="H613" s="73" t="s">
        <v>942</v>
      </c>
      <c r="I613" s="73" t="s">
        <v>943</v>
      </c>
      <c r="J613" s="73" t="s">
        <v>1025</v>
      </c>
      <c r="K613" s="73" t="s">
        <v>945</v>
      </c>
      <c r="L613" s="73"/>
      <c r="M613" s="73" t="s">
        <v>362</v>
      </c>
      <c r="N613" s="75" t="b">
        <v>0</v>
      </c>
      <c r="O613" s="75" t="b">
        <v>0</v>
      </c>
      <c r="P613" s="76">
        <v>46023.523531678198</v>
      </c>
      <c r="Q613" s="73" t="s">
        <v>11990</v>
      </c>
      <c r="R613" s="76">
        <v>46174.441334606498</v>
      </c>
      <c r="S613" s="73" t="s">
        <v>12225</v>
      </c>
      <c r="T613" s="73" t="s">
        <v>5292</v>
      </c>
      <c r="U613" s="73" t="s">
        <v>362</v>
      </c>
      <c r="V613" s="77" t="s">
        <v>813</v>
      </c>
    </row>
    <row r="614" spans="1:22" hidden="1" x14ac:dyDescent="0.25">
      <c r="A614" s="73" t="s">
        <v>9606</v>
      </c>
      <c r="B614" s="73" t="s">
        <v>345</v>
      </c>
      <c r="C614" s="73" t="s">
        <v>3143</v>
      </c>
      <c r="D614" s="73" t="s">
        <v>362</v>
      </c>
      <c r="E614" s="73" t="s">
        <v>3144</v>
      </c>
      <c r="F614" s="73"/>
      <c r="G614" s="74">
        <v>60</v>
      </c>
      <c r="H614" s="73" t="s">
        <v>942</v>
      </c>
      <c r="I614" s="73" t="s">
        <v>943</v>
      </c>
      <c r="J614" s="73" t="s">
        <v>1025</v>
      </c>
      <c r="K614" s="73" t="s">
        <v>945</v>
      </c>
      <c r="L614" s="73"/>
      <c r="M614" s="73" t="s">
        <v>362</v>
      </c>
      <c r="N614" s="75" t="b">
        <v>0</v>
      </c>
      <c r="O614" s="75" t="b">
        <v>0</v>
      </c>
      <c r="P614" s="76">
        <v>46023.523558877299</v>
      </c>
      <c r="Q614" s="73" t="s">
        <v>11990</v>
      </c>
      <c r="R614" s="76">
        <v>46174.441475</v>
      </c>
      <c r="S614" s="73" t="s">
        <v>12225</v>
      </c>
      <c r="T614" s="73" t="s">
        <v>5292</v>
      </c>
      <c r="U614" s="73" t="s">
        <v>362</v>
      </c>
      <c r="V614" s="77" t="s">
        <v>813</v>
      </c>
    </row>
    <row r="615" spans="1:22" hidden="1" x14ac:dyDescent="0.25">
      <c r="A615" s="73" t="s">
        <v>9607</v>
      </c>
      <c r="B615" s="73" t="s">
        <v>689</v>
      </c>
      <c r="C615" s="73" t="s">
        <v>3145</v>
      </c>
      <c r="D615" s="73" t="s">
        <v>362</v>
      </c>
      <c r="E615" s="73" t="s">
        <v>3146</v>
      </c>
      <c r="F615" s="73"/>
      <c r="G615" s="74">
        <v>60</v>
      </c>
      <c r="H615" s="73" t="s">
        <v>942</v>
      </c>
      <c r="I615" s="73" t="s">
        <v>943</v>
      </c>
      <c r="J615" s="73" t="s">
        <v>1025</v>
      </c>
      <c r="K615" s="73" t="s">
        <v>945</v>
      </c>
      <c r="L615" s="73"/>
      <c r="M615" s="73" t="s">
        <v>362</v>
      </c>
      <c r="N615" s="75" t="b">
        <v>0</v>
      </c>
      <c r="O615" s="75" t="b">
        <v>0</v>
      </c>
      <c r="P615" s="76">
        <v>46023.523559490699</v>
      </c>
      <c r="Q615" s="73" t="s">
        <v>11990</v>
      </c>
      <c r="R615" s="76">
        <v>46174.441684455996</v>
      </c>
      <c r="S615" s="73" t="s">
        <v>12225</v>
      </c>
      <c r="T615" s="73" t="s">
        <v>5292</v>
      </c>
      <c r="U615" s="73" t="s">
        <v>362</v>
      </c>
      <c r="V615" s="77" t="s">
        <v>813</v>
      </c>
    </row>
    <row r="616" spans="1:22" hidden="1" x14ac:dyDescent="0.25">
      <c r="A616" s="73" t="s">
        <v>9608</v>
      </c>
      <c r="B616" s="73" t="s">
        <v>727</v>
      </c>
      <c r="C616" s="73" t="s">
        <v>3259</v>
      </c>
      <c r="D616" s="73" t="s">
        <v>362</v>
      </c>
      <c r="E616" s="73" t="s">
        <v>3260</v>
      </c>
      <c r="F616" s="73"/>
      <c r="G616" s="74">
        <v>60</v>
      </c>
      <c r="H616" s="73" t="s">
        <v>942</v>
      </c>
      <c r="I616" s="73" t="s">
        <v>943</v>
      </c>
      <c r="J616" s="73" t="s">
        <v>1025</v>
      </c>
      <c r="K616" s="73" t="s">
        <v>945</v>
      </c>
      <c r="L616" s="73"/>
      <c r="M616" s="73" t="s">
        <v>362</v>
      </c>
      <c r="N616" s="75" t="b">
        <v>0</v>
      </c>
      <c r="O616" s="75" t="b">
        <v>0</v>
      </c>
      <c r="P616" s="76">
        <v>46023.523617442101</v>
      </c>
      <c r="Q616" s="73" t="s">
        <v>11990</v>
      </c>
      <c r="R616" s="76">
        <v>46174.441808912001</v>
      </c>
      <c r="S616" s="73" t="s">
        <v>12225</v>
      </c>
      <c r="T616" s="73" t="s">
        <v>5292</v>
      </c>
      <c r="U616" s="73" t="s">
        <v>362</v>
      </c>
      <c r="V616" s="77" t="s">
        <v>813</v>
      </c>
    </row>
    <row r="617" spans="1:22" hidden="1" x14ac:dyDescent="0.25">
      <c r="A617" s="73" t="s">
        <v>9609</v>
      </c>
      <c r="B617" s="73" t="s">
        <v>341</v>
      </c>
      <c r="C617" s="73" t="s">
        <v>12238</v>
      </c>
      <c r="D617" s="73" t="s">
        <v>362</v>
      </c>
      <c r="E617" s="73" t="s">
        <v>3901</v>
      </c>
      <c r="F617" s="73"/>
      <c r="G617" s="74">
        <v>60</v>
      </c>
      <c r="H617" s="73" t="s">
        <v>942</v>
      </c>
      <c r="I617" s="73" t="s">
        <v>943</v>
      </c>
      <c r="J617" s="73" t="s">
        <v>1025</v>
      </c>
      <c r="K617" s="73" t="s">
        <v>945</v>
      </c>
      <c r="L617" s="73" t="s">
        <v>3900</v>
      </c>
      <c r="M617" s="73" t="s">
        <v>362</v>
      </c>
      <c r="N617" s="75" t="b">
        <v>0</v>
      </c>
      <c r="O617" s="75" t="b">
        <v>0</v>
      </c>
      <c r="P617" s="76">
        <v>46023.523877164298</v>
      </c>
      <c r="Q617" s="73" t="s">
        <v>11990</v>
      </c>
      <c r="R617" s="76">
        <v>46174.441948692103</v>
      </c>
      <c r="S617" s="73" t="s">
        <v>12225</v>
      </c>
      <c r="T617" s="73" t="s">
        <v>5292</v>
      </c>
      <c r="U617" s="73" t="s">
        <v>362</v>
      </c>
      <c r="V617" s="77" t="s">
        <v>813</v>
      </c>
    </row>
    <row r="618" spans="1:22" hidden="1" x14ac:dyDescent="0.25">
      <c r="A618" s="73" t="s">
        <v>9610</v>
      </c>
      <c r="B618" s="73" t="s">
        <v>647</v>
      </c>
      <c r="C618" s="73" t="s">
        <v>4191</v>
      </c>
      <c r="D618" s="73" t="s">
        <v>362</v>
      </c>
      <c r="E618" s="73" t="s">
        <v>4192</v>
      </c>
      <c r="F618" s="73"/>
      <c r="G618" s="74"/>
      <c r="H618" s="73" t="s">
        <v>942</v>
      </c>
      <c r="I618" s="73" t="s">
        <v>943</v>
      </c>
      <c r="J618" s="73" t="s">
        <v>1025</v>
      </c>
      <c r="K618" s="73" t="s">
        <v>945</v>
      </c>
      <c r="L618" s="73"/>
      <c r="M618" s="73" t="s">
        <v>362</v>
      </c>
      <c r="N618" s="75" t="b">
        <v>1</v>
      </c>
      <c r="O618" s="75" t="b">
        <v>0</v>
      </c>
      <c r="P618" s="76">
        <v>46023.905531516197</v>
      </c>
      <c r="Q618" s="73" t="s">
        <v>11991</v>
      </c>
      <c r="R618" s="76">
        <v>46174.445246643503</v>
      </c>
      <c r="S618" s="73" t="s">
        <v>12225</v>
      </c>
      <c r="T618" s="73" t="s">
        <v>5292</v>
      </c>
      <c r="U618" s="73" t="s">
        <v>362</v>
      </c>
      <c r="V618" s="77" t="s">
        <v>813</v>
      </c>
    </row>
    <row r="619" spans="1:22" hidden="1" x14ac:dyDescent="0.25">
      <c r="A619" s="73" t="s">
        <v>9611</v>
      </c>
      <c r="B619" s="73" t="s">
        <v>3930</v>
      </c>
      <c r="C619" s="73" t="s">
        <v>3931</v>
      </c>
      <c r="D619" s="73" t="s">
        <v>362</v>
      </c>
      <c r="E619" s="73" t="s">
        <v>284</v>
      </c>
      <c r="F619" s="73"/>
      <c r="G619" s="74">
        <v>60</v>
      </c>
      <c r="H619" s="73" t="s">
        <v>914</v>
      </c>
      <c r="I619" s="73" t="s">
        <v>915</v>
      </c>
      <c r="J619" s="73" t="s">
        <v>909</v>
      </c>
      <c r="K619" s="73" t="s">
        <v>1007</v>
      </c>
      <c r="L619" s="73"/>
      <c r="M619" s="73" t="s">
        <v>362</v>
      </c>
      <c r="N619" s="75" t="b">
        <v>0</v>
      </c>
      <c r="O619" s="75" t="b">
        <v>0</v>
      </c>
      <c r="P619" s="76">
        <v>46023.523895682898</v>
      </c>
      <c r="Q619" s="73" t="s">
        <v>11990</v>
      </c>
      <c r="R619" s="76">
        <v>46172.468880011598</v>
      </c>
      <c r="S619" s="73" t="s">
        <v>11991</v>
      </c>
      <c r="T619" s="73" t="s">
        <v>5292</v>
      </c>
      <c r="U619" s="73" t="s">
        <v>362</v>
      </c>
      <c r="V619" s="77" t="s">
        <v>813</v>
      </c>
    </row>
    <row r="620" spans="1:22" hidden="1" x14ac:dyDescent="0.25">
      <c r="A620" s="73" t="s">
        <v>9612</v>
      </c>
      <c r="B620" s="73" t="s">
        <v>367</v>
      </c>
      <c r="C620" s="73" t="s">
        <v>3938</v>
      </c>
      <c r="D620" s="73" t="s">
        <v>362</v>
      </c>
      <c r="E620" s="73" t="s">
        <v>3939</v>
      </c>
      <c r="F620" s="73"/>
      <c r="G620" s="74">
        <v>60</v>
      </c>
      <c r="H620" s="73" t="s">
        <v>950</v>
      </c>
      <c r="I620" s="73" t="s">
        <v>951</v>
      </c>
      <c r="J620" s="73" t="s">
        <v>909</v>
      </c>
      <c r="K620" s="73" t="s">
        <v>919</v>
      </c>
      <c r="L620" s="73"/>
      <c r="M620" s="73" t="s">
        <v>362</v>
      </c>
      <c r="N620" s="75" t="b">
        <v>0</v>
      </c>
      <c r="O620" s="75" t="b">
        <v>0</v>
      </c>
      <c r="P620" s="76">
        <v>46023.523898067098</v>
      </c>
      <c r="Q620" s="73" t="s">
        <v>11990</v>
      </c>
      <c r="R620" s="76">
        <v>46172.468882175897</v>
      </c>
      <c r="S620" s="73" t="s">
        <v>11991</v>
      </c>
      <c r="T620" s="73" t="s">
        <v>5292</v>
      </c>
      <c r="U620" s="73" t="s">
        <v>362</v>
      </c>
      <c r="V620" s="77" t="s">
        <v>813</v>
      </c>
    </row>
    <row r="621" spans="1:22" hidden="1" x14ac:dyDescent="0.25">
      <c r="A621" s="73" t="s">
        <v>9613</v>
      </c>
      <c r="B621" s="73" t="s">
        <v>3924</v>
      </c>
      <c r="C621" s="73" t="s">
        <v>3925</v>
      </c>
      <c r="D621" s="73" t="s">
        <v>362</v>
      </c>
      <c r="E621" s="73" t="s">
        <v>284</v>
      </c>
      <c r="F621" s="73"/>
      <c r="G621" s="74">
        <v>60</v>
      </c>
      <c r="H621" s="73" t="s">
        <v>914</v>
      </c>
      <c r="I621" s="73" t="s">
        <v>915</v>
      </c>
      <c r="J621" s="73" t="s">
        <v>909</v>
      </c>
      <c r="K621" s="73" t="s">
        <v>938</v>
      </c>
      <c r="L621" s="73" t="s">
        <v>3925</v>
      </c>
      <c r="M621" s="73" t="s">
        <v>362</v>
      </c>
      <c r="N621" s="75" t="b">
        <v>0</v>
      </c>
      <c r="O621" s="75" t="b">
        <v>0</v>
      </c>
      <c r="P621" s="76">
        <v>46023.523890972203</v>
      </c>
      <c r="Q621" s="73" t="s">
        <v>11990</v>
      </c>
      <c r="R621" s="76">
        <v>46172.468884340298</v>
      </c>
      <c r="S621" s="73" t="s">
        <v>11991</v>
      </c>
      <c r="T621" s="73" t="s">
        <v>5292</v>
      </c>
      <c r="U621" s="73" t="s">
        <v>362</v>
      </c>
      <c r="V621" s="77" t="s">
        <v>813</v>
      </c>
    </row>
    <row r="622" spans="1:22" hidden="1" x14ac:dyDescent="0.25">
      <c r="A622" s="73" t="s">
        <v>9614</v>
      </c>
      <c r="B622" s="73" t="s">
        <v>3936</v>
      </c>
      <c r="C622" s="73" t="s">
        <v>3937</v>
      </c>
      <c r="D622" s="73" t="s">
        <v>362</v>
      </c>
      <c r="E622" s="73" t="s">
        <v>284</v>
      </c>
      <c r="F622" s="73"/>
      <c r="G622" s="74">
        <v>60</v>
      </c>
      <c r="H622" s="73" t="s">
        <v>950</v>
      </c>
      <c r="I622" s="73" t="s">
        <v>951</v>
      </c>
      <c r="J622" s="73" t="s">
        <v>909</v>
      </c>
      <c r="K622" s="73" t="s">
        <v>2204</v>
      </c>
      <c r="L622" s="73" t="s">
        <v>12239</v>
      </c>
      <c r="M622" s="73" t="s">
        <v>362</v>
      </c>
      <c r="N622" s="75" t="b">
        <v>0</v>
      </c>
      <c r="O622" s="75" t="b">
        <v>0</v>
      </c>
      <c r="P622" s="76">
        <v>46023.523897187501</v>
      </c>
      <c r="Q622" s="73" t="s">
        <v>11990</v>
      </c>
      <c r="R622" s="76">
        <v>46172.468886493101</v>
      </c>
      <c r="S622" s="73" t="s">
        <v>11991</v>
      </c>
      <c r="T622" s="73" t="s">
        <v>5292</v>
      </c>
      <c r="U622" s="73" t="s">
        <v>362</v>
      </c>
      <c r="V622" s="77" t="s">
        <v>813</v>
      </c>
    </row>
    <row r="623" spans="1:22" hidden="1" x14ac:dyDescent="0.25">
      <c r="A623" s="73" t="s">
        <v>9615</v>
      </c>
      <c r="B623" s="73" t="s">
        <v>3933</v>
      </c>
      <c r="C623" s="73" t="s">
        <v>3934</v>
      </c>
      <c r="D623" s="73" t="s">
        <v>362</v>
      </c>
      <c r="E623" s="73" t="s">
        <v>284</v>
      </c>
      <c r="F623" s="73"/>
      <c r="G623" s="74">
        <v>60</v>
      </c>
      <c r="H623" s="73" t="s">
        <v>950</v>
      </c>
      <c r="I623" s="73" t="s">
        <v>951</v>
      </c>
      <c r="J623" s="73" t="s">
        <v>909</v>
      </c>
      <c r="K623" s="73" t="s">
        <v>998</v>
      </c>
      <c r="L623" s="73" t="s">
        <v>3934</v>
      </c>
      <c r="M623" s="73" t="s">
        <v>362</v>
      </c>
      <c r="N623" s="75" t="b">
        <v>0</v>
      </c>
      <c r="O623" s="75" t="b">
        <v>0</v>
      </c>
      <c r="P623" s="76">
        <v>46023.523896412</v>
      </c>
      <c r="Q623" s="73" t="s">
        <v>11990</v>
      </c>
      <c r="R623" s="76">
        <v>46172.4688886574</v>
      </c>
      <c r="S623" s="73" t="s">
        <v>11991</v>
      </c>
      <c r="T623" s="73" t="s">
        <v>5292</v>
      </c>
      <c r="U623" s="73" t="s">
        <v>362</v>
      </c>
      <c r="V623" s="77" t="s">
        <v>813</v>
      </c>
    </row>
    <row r="624" spans="1:22" hidden="1" x14ac:dyDescent="0.25">
      <c r="A624" s="73" t="s">
        <v>9616</v>
      </c>
      <c r="B624" s="73" t="s">
        <v>3921</v>
      </c>
      <c r="C624" s="73" t="s">
        <v>3922</v>
      </c>
      <c r="D624" s="73" t="s">
        <v>362</v>
      </c>
      <c r="E624" s="73" t="s">
        <v>284</v>
      </c>
      <c r="F624" s="73"/>
      <c r="G624" s="74">
        <v>60</v>
      </c>
      <c r="H624" s="73" t="s">
        <v>950</v>
      </c>
      <c r="I624" s="73" t="s">
        <v>951</v>
      </c>
      <c r="J624" s="73" t="s">
        <v>909</v>
      </c>
      <c r="K624" s="73" t="s">
        <v>993</v>
      </c>
      <c r="L624" s="73" t="s">
        <v>12240</v>
      </c>
      <c r="M624" s="73" t="s">
        <v>362</v>
      </c>
      <c r="N624" s="75" t="b">
        <v>0</v>
      </c>
      <c r="O624" s="75" t="b">
        <v>0</v>
      </c>
      <c r="P624" s="76">
        <v>46023.523887465301</v>
      </c>
      <c r="Q624" s="73" t="s">
        <v>11990</v>
      </c>
      <c r="R624" s="76">
        <v>46172.468890821801</v>
      </c>
      <c r="S624" s="73" t="s">
        <v>11991</v>
      </c>
      <c r="T624" s="73" t="s">
        <v>5292</v>
      </c>
      <c r="U624" s="73" t="s">
        <v>362</v>
      </c>
      <c r="V624" s="77" t="s">
        <v>813</v>
      </c>
    </row>
    <row r="625" spans="1:22" hidden="1" x14ac:dyDescent="0.25">
      <c r="A625" s="73" t="s">
        <v>9617</v>
      </c>
      <c r="B625" s="73" t="s">
        <v>3927</v>
      </c>
      <c r="C625" s="73" t="s">
        <v>3928</v>
      </c>
      <c r="D625" s="73" t="s">
        <v>362</v>
      </c>
      <c r="E625" s="73" t="s">
        <v>284</v>
      </c>
      <c r="F625" s="73"/>
      <c r="G625" s="74">
        <v>60</v>
      </c>
      <c r="H625" s="73" t="s">
        <v>950</v>
      </c>
      <c r="I625" s="73" t="s">
        <v>951</v>
      </c>
      <c r="J625" s="73" t="s">
        <v>909</v>
      </c>
      <c r="K625" s="73" t="s">
        <v>993</v>
      </c>
      <c r="L625" s="73" t="s">
        <v>3928</v>
      </c>
      <c r="M625" s="73" t="s">
        <v>362</v>
      </c>
      <c r="N625" s="75" t="b">
        <v>0</v>
      </c>
      <c r="O625" s="75" t="b">
        <v>0</v>
      </c>
      <c r="P625" s="76">
        <v>46023.523894675898</v>
      </c>
      <c r="Q625" s="73" t="s">
        <v>11990</v>
      </c>
      <c r="R625" s="76">
        <v>46172.468892939803</v>
      </c>
      <c r="S625" s="73" t="s">
        <v>11991</v>
      </c>
      <c r="T625" s="73" t="s">
        <v>5292</v>
      </c>
      <c r="U625" s="73" t="s">
        <v>362</v>
      </c>
      <c r="V625" s="77" t="s">
        <v>813</v>
      </c>
    </row>
    <row r="626" spans="1:22" hidden="1" x14ac:dyDescent="0.25">
      <c r="A626" s="73" t="s">
        <v>9618</v>
      </c>
      <c r="B626" s="73" t="s">
        <v>3944</v>
      </c>
      <c r="C626" s="73" t="s">
        <v>3945</v>
      </c>
      <c r="D626" s="73" t="s">
        <v>362</v>
      </c>
      <c r="E626" s="73" t="s">
        <v>284</v>
      </c>
      <c r="F626" s="73"/>
      <c r="G626" s="74">
        <v>60</v>
      </c>
      <c r="H626" s="73" t="s">
        <v>934</v>
      </c>
      <c r="I626" s="73" t="s">
        <v>935</v>
      </c>
      <c r="J626" s="73" t="s">
        <v>909</v>
      </c>
      <c r="K626" s="73" t="s">
        <v>956</v>
      </c>
      <c r="L626" s="73" t="s">
        <v>3945</v>
      </c>
      <c r="M626" s="73" t="s">
        <v>362</v>
      </c>
      <c r="N626" s="75" t="b">
        <v>0</v>
      </c>
      <c r="O626" s="75" t="b">
        <v>0</v>
      </c>
      <c r="P626" s="76">
        <v>46023.5239020023</v>
      </c>
      <c r="Q626" s="73" t="s">
        <v>11990</v>
      </c>
      <c r="R626" s="76">
        <v>46172.4688950579</v>
      </c>
      <c r="S626" s="73" t="s">
        <v>11991</v>
      </c>
      <c r="T626" s="73" t="s">
        <v>5292</v>
      </c>
      <c r="U626" s="73" t="s">
        <v>362</v>
      </c>
      <c r="V626" s="77" t="s">
        <v>813</v>
      </c>
    </row>
    <row r="627" spans="1:22" hidden="1" x14ac:dyDescent="0.25">
      <c r="A627" s="73" t="s">
        <v>9619</v>
      </c>
      <c r="B627" s="73" t="s">
        <v>393</v>
      </c>
      <c r="C627" s="73" t="s">
        <v>3955</v>
      </c>
      <c r="D627" s="73" t="s">
        <v>362</v>
      </c>
      <c r="E627" s="73" t="s">
        <v>3956</v>
      </c>
      <c r="F627" s="73"/>
      <c r="G627" s="74">
        <v>60</v>
      </c>
      <c r="H627" s="73" t="s">
        <v>950</v>
      </c>
      <c r="I627" s="73" t="s">
        <v>951</v>
      </c>
      <c r="J627" s="73" t="s">
        <v>909</v>
      </c>
      <c r="K627" s="73" t="s">
        <v>919</v>
      </c>
      <c r="L627" s="73"/>
      <c r="M627" s="73" t="s">
        <v>362</v>
      </c>
      <c r="N627" s="75" t="b">
        <v>0</v>
      </c>
      <c r="O627" s="75" t="b">
        <v>0</v>
      </c>
      <c r="P627" s="76">
        <v>46023.523905439797</v>
      </c>
      <c r="Q627" s="73" t="s">
        <v>11990</v>
      </c>
      <c r="R627" s="76">
        <v>46172.468897222199</v>
      </c>
      <c r="S627" s="73" t="s">
        <v>11991</v>
      </c>
      <c r="T627" s="73" t="s">
        <v>5292</v>
      </c>
      <c r="U627" s="73" t="s">
        <v>362</v>
      </c>
      <c r="V627" s="77" t="s">
        <v>813</v>
      </c>
    </row>
    <row r="628" spans="1:22" hidden="1" x14ac:dyDescent="0.25">
      <c r="A628" s="73" t="s">
        <v>9620</v>
      </c>
      <c r="B628" s="73" t="s">
        <v>3950</v>
      </c>
      <c r="C628" s="73" t="s">
        <v>3951</v>
      </c>
      <c r="D628" s="73" t="s">
        <v>362</v>
      </c>
      <c r="E628" s="73" t="s">
        <v>284</v>
      </c>
      <c r="F628" s="73"/>
      <c r="G628" s="74">
        <v>60</v>
      </c>
      <c r="H628" s="73" t="s">
        <v>914</v>
      </c>
      <c r="I628" s="73" t="s">
        <v>915</v>
      </c>
      <c r="J628" s="73" t="s">
        <v>909</v>
      </c>
      <c r="K628" s="73" t="s">
        <v>1007</v>
      </c>
      <c r="L628" s="73" t="s">
        <v>3951</v>
      </c>
      <c r="M628" s="73" t="s">
        <v>362</v>
      </c>
      <c r="N628" s="75" t="b">
        <v>0</v>
      </c>
      <c r="O628" s="75" t="b">
        <v>0</v>
      </c>
      <c r="P628" s="76">
        <v>46023.523903819398</v>
      </c>
      <c r="Q628" s="73" t="s">
        <v>11990</v>
      </c>
      <c r="R628" s="76">
        <v>46188.380293090297</v>
      </c>
      <c r="S628" s="73" t="s">
        <v>12225</v>
      </c>
      <c r="T628" s="73" t="s">
        <v>5292</v>
      </c>
      <c r="U628" s="73" t="s">
        <v>362</v>
      </c>
      <c r="V628" s="77" t="s">
        <v>813</v>
      </c>
    </row>
    <row r="629" spans="1:22" hidden="1" x14ac:dyDescent="0.25">
      <c r="A629" s="73" t="s">
        <v>9621</v>
      </c>
      <c r="B629" s="73" t="s">
        <v>3953</v>
      </c>
      <c r="C629" s="73" t="s">
        <v>3954</v>
      </c>
      <c r="D629" s="73" t="s">
        <v>362</v>
      </c>
      <c r="E629" s="73" t="s">
        <v>284</v>
      </c>
      <c r="F629" s="73"/>
      <c r="G629" s="74">
        <v>60</v>
      </c>
      <c r="H629" s="73" t="s">
        <v>914</v>
      </c>
      <c r="I629" s="73" t="s">
        <v>915</v>
      </c>
      <c r="J629" s="73" t="s">
        <v>909</v>
      </c>
      <c r="K629" s="73" t="s">
        <v>916</v>
      </c>
      <c r="L629" s="73" t="s">
        <v>3954</v>
      </c>
      <c r="M629" s="73" t="s">
        <v>362</v>
      </c>
      <c r="N629" s="75" t="b">
        <v>0</v>
      </c>
      <c r="O629" s="75" t="b">
        <v>0</v>
      </c>
      <c r="P629" s="76">
        <v>46023.523904629597</v>
      </c>
      <c r="Q629" s="73" t="s">
        <v>11990</v>
      </c>
      <c r="R629" s="76">
        <v>46172.468901539403</v>
      </c>
      <c r="S629" s="73" t="s">
        <v>11991</v>
      </c>
      <c r="T629" s="73" t="s">
        <v>5292</v>
      </c>
      <c r="U629" s="73" t="s">
        <v>362</v>
      </c>
      <c r="V629" s="77" t="s">
        <v>813</v>
      </c>
    </row>
    <row r="630" spans="1:22" hidden="1" x14ac:dyDescent="0.25">
      <c r="A630" s="73" t="s">
        <v>9622</v>
      </c>
      <c r="B630" s="73" t="s">
        <v>3941</v>
      </c>
      <c r="C630" s="73" t="s">
        <v>3942</v>
      </c>
      <c r="D630" s="73" t="s">
        <v>362</v>
      </c>
      <c r="E630" s="73" t="s">
        <v>284</v>
      </c>
      <c r="F630" s="73"/>
      <c r="G630" s="74">
        <v>60</v>
      </c>
      <c r="H630" s="73" t="s">
        <v>914</v>
      </c>
      <c r="I630" s="73" t="s">
        <v>915</v>
      </c>
      <c r="J630" s="73" t="s">
        <v>909</v>
      </c>
      <c r="K630" s="73" t="s">
        <v>938</v>
      </c>
      <c r="L630" s="73" t="s">
        <v>3942</v>
      </c>
      <c r="M630" s="73" t="s">
        <v>362</v>
      </c>
      <c r="N630" s="75" t="b">
        <v>0</v>
      </c>
      <c r="O630" s="75" t="b">
        <v>0</v>
      </c>
      <c r="P630" s="76">
        <v>46023.523898692103</v>
      </c>
      <c r="Q630" s="73" t="s">
        <v>11990</v>
      </c>
      <c r="R630" s="76">
        <v>46185.443634837997</v>
      </c>
      <c r="S630" s="73" t="s">
        <v>12225</v>
      </c>
      <c r="T630" s="73" t="s">
        <v>5292</v>
      </c>
      <c r="U630" s="73" t="s">
        <v>362</v>
      </c>
      <c r="V630" s="77" t="s">
        <v>813</v>
      </c>
    </row>
    <row r="631" spans="1:22" hidden="1" x14ac:dyDescent="0.25">
      <c r="A631" s="73" t="s">
        <v>9623</v>
      </c>
      <c r="B631" s="73" t="s">
        <v>3947</v>
      </c>
      <c r="C631" s="73" t="s">
        <v>3948</v>
      </c>
      <c r="D631" s="73" t="s">
        <v>362</v>
      </c>
      <c r="E631" s="73" t="s">
        <v>284</v>
      </c>
      <c r="F631" s="73"/>
      <c r="G631" s="74">
        <v>60</v>
      </c>
      <c r="H631" s="73" t="s">
        <v>914</v>
      </c>
      <c r="I631" s="73" t="s">
        <v>915</v>
      </c>
      <c r="J631" s="73" t="s">
        <v>909</v>
      </c>
      <c r="K631" s="73" t="s">
        <v>938</v>
      </c>
      <c r="L631" s="73" t="s">
        <v>3948</v>
      </c>
      <c r="M631" s="73" t="s">
        <v>362</v>
      </c>
      <c r="N631" s="75" t="b">
        <v>0</v>
      </c>
      <c r="O631" s="75" t="b">
        <v>0</v>
      </c>
      <c r="P631" s="76">
        <v>46023.523902974499</v>
      </c>
      <c r="Q631" s="73" t="s">
        <v>11990</v>
      </c>
      <c r="R631" s="76">
        <v>46204.428465161996</v>
      </c>
      <c r="S631" s="73" t="s">
        <v>12225</v>
      </c>
      <c r="T631" s="73" t="s">
        <v>5292</v>
      </c>
      <c r="U631" s="73" t="s">
        <v>362</v>
      </c>
      <c r="V631" s="77" t="s">
        <v>813</v>
      </c>
    </row>
    <row r="632" spans="1:22" hidden="1" x14ac:dyDescent="0.25">
      <c r="A632" s="73" t="s">
        <v>9624</v>
      </c>
      <c r="B632" s="73" t="s">
        <v>618</v>
      </c>
      <c r="C632" s="73" t="s">
        <v>3959</v>
      </c>
      <c r="D632" s="73" t="s">
        <v>362</v>
      </c>
      <c r="E632" s="73" t="s">
        <v>3960</v>
      </c>
      <c r="F632" s="73"/>
      <c r="G632" s="74">
        <v>60</v>
      </c>
      <c r="H632" s="73" t="s">
        <v>5285</v>
      </c>
      <c r="I632" s="73" t="s">
        <v>5286</v>
      </c>
      <c r="J632" s="73" t="s">
        <v>944</v>
      </c>
      <c r="K632" s="73" t="s">
        <v>945</v>
      </c>
      <c r="L632" s="73"/>
      <c r="M632" s="73" t="s">
        <v>362</v>
      </c>
      <c r="N632" s="75" t="b">
        <v>0</v>
      </c>
      <c r="O632" s="75" t="b">
        <v>0</v>
      </c>
      <c r="P632" s="76">
        <v>46023.523908067102</v>
      </c>
      <c r="Q632" s="73" t="s">
        <v>11990</v>
      </c>
      <c r="R632" s="76">
        <v>46172.468907951399</v>
      </c>
      <c r="S632" s="73" t="s">
        <v>11991</v>
      </c>
      <c r="T632" s="73" t="s">
        <v>5292</v>
      </c>
      <c r="U632" s="73" t="s">
        <v>362</v>
      </c>
      <c r="V632" s="77" t="s">
        <v>813</v>
      </c>
    </row>
    <row r="633" spans="1:22" hidden="1" x14ac:dyDescent="0.25">
      <c r="A633" s="73" t="s">
        <v>9625</v>
      </c>
      <c r="B633" s="73" t="s">
        <v>3976</v>
      </c>
      <c r="C633" s="73" t="s">
        <v>3977</v>
      </c>
      <c r="D633" s="73" t="s">
        <v>362</v>
      </c>
      <c r="E633" s="73" t="s">
        <v>284</v>
      </c>
      <c r="F633" s="73"/>
      <c r="G633" s="74">
        <v>60</v>
      </c>
      <c r="H633" s="73" t="s">
        <v>5285</v>
      </c>
      <c r="I633" s="73" t="s">
        <v>5286</v>
      </c>
      <c r="J633" s="73" t="s">
        <v>944</v>
      </c>
      <c r="K633" s="73" t="s">
        <v>945</v>
      </c>
      <c r="L633" s="73" t="s">
        <v>3977</v>
      </c>
      <c r="M633" s="73" t="s">
        <v>362</v>
      </c>
      <c r="N633" s="75" t="b">
        <v>0</v>
      </c>
      <c r="O633" s="75" t="b">
        <v>0</v>
      </c>
      <c r="P633" s="76">
        <v>46023.523915590296</v>
      </c>
      <c r="Q633" s="73" t="s">
        <v>11990</v>
      </c>
      <c r="R633" s="76">
        <v>46172.468910104202</v>
      </c>
      <c r="S633" s="73" t="s">
        <v>11991</v>
      </c>
      <c r="T633" s="73" t="s">
        <v>5292</v>
      </c>
      <c r="U633" s="73" t="s">
        <v>362</v>
      </c>
      <c r="V633" s="77" t="s">
        <v>813</v>
      </c>
    </row>
    <row r="634" spans="1:22" hidden="1" x14ac:dyDescent="0.25">
      <c r="A634" s="73" t="s">
        <v>9626</v>
      </c>
      <c r="B634" s="73" t="s">
        <v>3979</v>
      </c>
      <c r="C634" s="73" t="s">
        <v>3980</v>
      </c>
      <c r="D634" s="73" t="s">
        <v>362</v>
      </c>
      <c r="E634" s="73" t="s">
        <v>3981</v>
      </c>
      <c r="F634" s="73"/>
      <c r="G634" s="74">
        <v>60</v>
      </c>
      <c r="H634" s="73" t="s">
        <v>5285</v>
      </c>
      <c r="I634" s="73" t="s">
        <v>5286</v>
      </c>
      <c r="J634" s="73" t="s">
        <v>944</v>
      </c>
      <c r="K634" s="73" t="s">
        <v>945</v>
      </c>
      <c r="L634" s="73" t="s">
        <v>3980</v>
      </c>
      <c r="M634" s="73" t="s">
        <v>362</v>
      </c>
      <c r="N634" s="75" t="b">
        <v>0</v>
      </c>
      <c r="O634" s="75" t="b">
        <v>0</v>
      </c>
      <c r="P634" s="76">
        <v>46023.523916354199</v>
      </c>
      <c r="Q634" s="73" t="s">
        <v>11990</v>
      </c>
      <c r="R634" s="76">
        <v>46172.4689123032</v>
      </c>
      <c r="S634" s="73" t="s">
        <v>11991</v>
      </c>
      <c r="T634" s="73" t="s">
        <v>5292</v>
      </c>
      <c r="U634" s="73" t="s">
        <v>362</v>
      </c>
      <c r="V634" s="77" t="s">
        <v>813</v>
      </c>
    </row>
    <row r="635" spans="1:22" hidden="1" x14ac:dyDescent="0.25">
      <c r="A635" s="73" t="s">
        <v>9627</v>
      </c>
      <c r="B635" s="73" t="s">
        <v>3986</v>
      </c>
      <c r="C635" s="73" t="s">
        <v>3987</v>
      </c>
      <c r="D635" s="73" t="s">
        <v>362</v>
      </c>
      <c r="E635" s="73" t="s">
        <v>284</v>
      </c>
      <c r="F635" s="73"/>
      <c r="G635" s="74">
        <v>60</v>
      </c>
      <c r="H635" s="73" t="s">
        <v>5285</v>
      </c>
      <c r="I635" s="73" t="s">
        <v>5286</v>
      </c>
      <c r="J635" s="73" t="s">
        <v>944</v>
      </c>
      <c r="K635" s="73" t="s">
        <v>945</v>
      </c>
      <c r="L635" s="73" t="s">
        <v>3987</v>
      </c>
      <c r="M635" s="73" t="s">
        <v>362</v>
      </c>
      <c r="N635" s="75" t="b">
        <v>0</v>
      </c>
      <c r="O635" s="75" t="b">
        <v>0</v>
      </c>
      <c r="P635" s="76">
        <v>46023.523918020801</v>
      </c>
      <c r="Q635" s="73" t="s">
        <v>11990</v>
      </c>
      <c r="R635" s="76">
        <v>46172.468914432902</v>
      </c>
      <c r="S635" s="73" t="s">
        <v>11991</v>
      </c>
      <c r="T635" s="73" t="s">
        <v>5292</v>
      </c>
      <c r="U635" s="73" t="s">
        <v>362</v>
      </c>
      <c r="V635" s="77" t="s">
        <v>813</v>
      </c>
    </row>
    <row r="636" spans="1:22" hidden="1" x14ac:dyDescent="0.25">
      <c r="A636" s="73" t="s">
        <v>9628</v>
      </c>
      <c r="B636" s="73" t="s">
        <v>576</v>
      </c>
      <c r="C636" s="73" t="s">
        <v>3961</v>
      </c>
      <c r="D636" s="73" t="s">
        <v>362</v>
      </c>
      <c r="E636" s="73" t="s">
        <v>3962</v>
      </c>
      <c r="F636" s="73"/>
      <c r="G636" s="74">
        <v>60</v>
      </c>
      <c r="H636" s="73" t="s">
        <v>942</v>
      </c>
      <c r="I636" s="73" t="s">
        <v>943</v>
      </c>
      <c r="J636" s="73" t="s">
        <v>1036</v>
      </c>
      <c r="K636" s="73" t="s">
        <v>945</v>
      </c>
      <c r="L636" s="73"/>
      <c r="M636" s="73" t="s">
        <v>362</v>
      </c>
      <c r="N636" s="75" t="b">
        <v>0</v>
      </c>
      <c r="O636" s="75" t="b">
        <v>0</v>
      </c>
      <c r="P636" s="76">
        <v>46023.523908877301</v>
      </c>
      <c r="Q636" s="73" t="s">
        <v>11990</v>
      </c>
      <c r="R636" s="76">
        <v>46172.4689166319</v>
      </c>
      <c r="S636" s="73" t="s">
        <v>11991</v>
      </c>
      <c r="T636" s="73" t="s">
        <v>5292</v>
      </c>
      <c r="U636" s="73" t="s">
        <v>362</v>
      </c>
      <c r="V636" s="77" t="s">
        <v>813</v>
      </c>
    </row>
    <row r="637" spans="1:22" hidden="1" x14ac:dyDescent="0.25">
      <c r="A637" s="73" t="s">
        <v>9629</v>
      </c>
      <c r="B637" s="73" t="s">
        <v>3989</v>
      </c>
      <c r="C637" s="73" t="s">
        <v>3990</v>
      </c>
      <c r="D637" s="73" t="s">
        <v>362</v>
      </c>
      <c r="E637" s="73" t="s">
        <v>284</v>
      </c>
      <c r="F637" s="73"/>
      <c r="G637" s="74">
        <v>60</v>
      </c>
      <c r="H637" s="73" t="s">
        <v>942</v>
      </c>
      <c r="I637" s="73" t="s">
        <v>943</v>
      </c>
      <c r="J637" s="73" t="s">
        <v>3202</v>
      </c>
      <c r="K637" s="73" t="s">
        <v>945</v>
      </c>
      <c r="L637" s="73" t="s">
        <v>3990</v>
      </c>
      <c r="M637" s="73" t="s">
        <v>362</v>
      </c>
      <c r="N637" s="75" t="b">
        <v>0</v>
      </c>
      <c r="O637" s="75" t="b">
        <v>0</v>
      </c>
      <c r="P637" s="76">
        <v>46023.523921330998</v>
      </c>
      <c r="Q637" s="73" t="s">
        <v>11990</v>
      </c>
      <c r="R637" s="76">
        <v>46172.468918749997</v>
      </c>
      <c r="S637" s="73" t="s">
        <v>11991</v>
      </c>
      <c r="T637" s="73" t="s">
        <v>5292</v>
      </c>
      <c r="U637" s="73" t="s">
        <v>362</v>
      </c>
      <c r="V637" s="77" t="s">
        <v>813</v>
      </c>
    </row>
    <row r="638" spans="1:22" hidden="1" x14ac:dyDescent="0.25">
      <c r="A638" s="73" t="s">
        <v>9630</v>
      </c>
      <c r="B638" s="73" t="s">
        <v>12241</v>
      </c>
      <c r="C638" s="73" t="s">
        <v>12242</v>
      </c>
      <c r="D638" s="73" t="s">
        <v>362</v>
      </c>
      <c r="E638" s="73" t="s">
        <v>3958</v>
      </c>
      <c r="F638" s="73"/>
      <c r="G638" s="74">
        <v>60</v>
      </c>
      <c r="H638" s="73" t="s">
        <v>5285</v>
      </c>
      <c r="I638" s="73" t="s">
        <v>5286</v>
      </c>
      <c r="J638" s="73" t="s">
        <v>1034</v>
      </c>
      <c r="K638" s="73" t="s">
        <v>945</v>
      </c>
      <c r="L638" s="73"/>
      <c r="M638" s="73" t="s">
        <v>362</v>
      </c>
      <c r="N638" s="75" t="b">
        <v>0</v>
      </c>
      <c r="O638" s="75" t="b">
        <v>0</v>
      </c>
      <c r="P638" s="76">
        <v>46023.5239071412</v>
      </c>
      <c r="Q638" s="73" t="s">
        <v>11990</v>
      </c>
      <c r="R638" s="76">
        <v>46172.468920914398</v>
      </c>
      <c r="S638" s="73" t="s">
        <v>11991</v>
      </c>
      <c r="T638" s="73" t="s">
        <v>5292</v>
      </c>
      <c r="U638" s="73" t="s">
        <v>362</v>
      </c>
      <c r="V638" s="77" t="s">
        <v>813</v>
      </c>
    </row>
    <row r="639" spans="1:22" hidden="1" x14ac:dyDescent="0.25">
      <c r="A639" s="73" t="s">
        <v>9631</v>
      </c>
      <c r="B639" s="73" t="s">
        <v>3983</v>
      </c>
      <c r="C639" s="73" t="s">
        <v>3984</v>
      </c>
      <c r="D639" s="73" t="s">
        <v>362</v>
      </c>
      <c r="E639" s="73" t="s">
        <v>284</v>
      </c>
      <c r="F639" s="73"/>
      <c r="G639" s="74">
        <v>60</v>
      </c>
      <c r="H639" s="73" t="s">
        <v>11994</v>
      </c>
      <c r="I639" s="73" t="s">
        <v>11995</v>
      </c>
      <c r="J639" s="73" t="s">
        <v>909</v>
      </c>
      <c r="K639" s="73" t="s">
        <v>1056</v>
      </c>
      <c r="L639" s="73" t="s">
        <v>3984</v>
      </c>
      <c r="M639" s="73" t="s">
        <v>362</v>
      </c>
      <c r="N639" s="75" t="b">
        <v>0</v>
      </c>
      <c r="O639" s="75" t="b">
        <v>0</v>
      </c>
      <c r="P639" s="76">
        <v>46023.523917129598</v>
      </c>
      <c r="Q639" s="73" t="s">
        <v>11990</v>
      </c>
      <c r="R639" s="76">
        <v>46172.468923067099</v>
      </c>
      <c r="S639" s="73" t="s">
        <v>11991</v>
      </c>
      <c r="T639" s="73" t="s">
        <v>5292</v>
      </c>
      <c r="U639" s="73" t="s">
        <v>362</v>
      </c>
      <c r="V639" s="77" t="s">
        <v>813</v>
      </c>
    </row>
    <row r="640" spans="1:22" hidden="1" x14ac:dyDescent="0.25">
      <c r="A640" s="73" t="s">
        <v>9632</v>
      </c>
      <c r="B640" s="73" t="s">
        <v>3973</v>
      </c>
      <c r="C640" s="73" t="s">
        <v>3974</v>
      </c>
      <c r="D640" s="73" t="s">
        <v>362</v>
      </c>
      <c r="E640" s="73"/>
      <c r="F640" s="73"/>
      <c r="G640" s="74"/>
      <c r="H640" s="73" t="s">
        <v>950</v>
      </c>
      <c r="I640" s="73" t="s">
        <v>951</v>
      </c>
      <c r="J640" s="73" t="s">
        <v>909</v>
      </c>
      <c r="K640" s="73" t="s">
        <v>998</v>
      </c>
      <c r="L640" s="73" t="s">
        <v>3974</v>
      </c>
      <c r="M640" s="73" t="s">
        <v>362</v>
      </c>
      <c r="N640" s="75" t="b">
        <v>0</v>
      </c>
      <c r="O640" s="75" t="b">
        <v>0</v>
      </c>
      <c r="P640" s="76">
        <v>46023.5239121181</v>
      </c>
      <c r="Q640" s="73" t="s">
        <v>11990</v>
      </c>
      <c r="R640" s="76">
        <v>46172.468925150497</v>
      </c>
      <c r="S640" s="73" t="s">
        <v>11991</v>
      </c>
      <c r="T640" s="73" t="s">
        <v>5292</v>
      </c>
      <c r="U640" s="73" t="s">
        <v>362</v>
      </c>
      <c r="V640" s="77" t="s">
        <v>813</v>
      </c>
    </row>
    <row r="641" spans="1:22" hidden="1" x14ac:dyDescent="0.25">
      <c r="A641" s="73" t="s">
        <v>9633</v>
      </c>
      <c r="B641" s="73" t="s">
        <v>3970</v>
      </c>
      <c r="C641" s="73" t="s">
        <v>3971</v>
      </c>
      <c r="D641" s="73" t="s">
        <v>362</v>
      </c>
      <c r="E641" s="73"/>
      <c r="F641" s="73"/>
      <c r="G641" s="74"/>
      <c r="H641" s="73" t="s">
        <v>950</v>
      </c>
      <c r="I641" s="73" t="s">
        <v>951</v>
      </c>
      <c r="J641" s="73" t="s">
        <v>909</v>
      </c>
      <c r="K641" s="73" t="s">
        <v>993</v>
      </c>
      <c r="L641" s="73" t="s">
        <v>3971</v>
      </c>
      <c r="M641" s="73" t="s">
        <v>362</v>
      </c>
      <c r="N641" s="75" t="b">
        <v>0</v>
      </c>
      <c r="O641" s="75" t="b">
        <v>0</v>
      </c>
      <c r="P641" s="76">
        <v>46023.523911192096</v>
      </c>
      <c r="Q641" s="73" t="s">
        <v>11990</v>
      </c>
      <c r="R641" s="76">
        <v>46172.468927314803</v>
      </c>
      <c r="S641" s="73" t="s">
        <v>11991</v>
      </c>
      <c r="T641" s="73" t="s">
        <v>5292</v>
      </c>
      <c r="U641" s="73" t="s">
        <v>362</v>
      </c>
      <c r="V641" s="77" t="s">
        <v>813</v>
      </c>
    </row>
    <row r="642" spans="1:22" hidden="1" x14ac:dyDescent="0.25">
      <c r="A642" s="73" t="s">
        <v>9634</v>
      </c>
      <c r="B642" s="73" t="s">
        <v>3967</v>
      </c>
      <c r="C642" s="73" t="s">
        <v>3968</v>
      </c>
      <c r="D642" s="73" t="s">
        <v>362</v>
      </c>
      <c r="E642" s="73"/>
      <c r="F642" s="73"/>
      <c r="G642" s="74"/>
      <c r="H642" s="73" t="s">
        <v>11994</v>
      </c>
      <c r="I642" s="73" t="s">
        <v>11995</v>
      </c>
      <c r="J642" s="73" t="s">
        <v>909</v>
      </c>
      <c r="K642" s="73" t="s">
        <v>910</v>
      </c>
      <c r="L642" s="73" t="s">
        <v>3968</v>
      </c>
      <c r="M642" s="73" t="s">
        <v>362</v>
      </c>
      <c r="N642" s="75" t="b">
        <v>0</v>
      </c>
      <c r="O642" s="75" t="b">
        <v>0</v>
      </c>
      <c r="P642" s="76">
        <v>46023.523910416698</v>
      </c>
      <c r="Q642" s="73" t="s">
        <v>11990</v>
      </c>
      <c r="R642" s="76">
        <v>46172.468929479197</v>
      </c>
      <c r="S642" s="73" t="s">
        <v>11991</v>
      </c>
      <c r="T642" s="73" t="s">
        <v>5292</v>
      </c>
      <c r="U642" s="73" t="s">
        <v>362</v>
      </c>
      <c r="V642" s="77" t="s">
        <v>813</v>
      </c>
    </row>
    <row r="643" spans="1:22" hidden="1" x14ac:dyDescent="0.25">
      <c r="A643" s="73" t="s">
        <v>9635</v>
      </c>
      <c r="B643" s="73" t="s">
        <v>317</v>
      </c>
      <c r="C643" s="73" t="s">
        <v>12243</v>
      </c>
      <c r="D643" s="73" t="s">
        <v>362</v>
      </c>
      <c r="E643" s="73" t="s">
        <v>3957</v>
      </c>
      <c r="F643" s="73"/>
      <c r="G643" s="74">
        <v>60</v>
      </c>
      <c r="H643" s="73" t="s">
        <v>1099</v>
      </c>
      <c r="I643" s="73" t="s">
        <v>1100</v>
      </c>
      <c r="J643" s="73" t="s">
        <v>963</v>
      </c>
      <c r="K643" s="73" t="s">
        <v>1110</v>
      </c>
      <c r="L643" s="73" t="s">
        <v>3755</v>
      </c>
      <c r="M643" s="73" t="s">
        <v>362</v>
      </c>
      <c r="N643" s="75" t="b">
        <v>0</v>
      </c>
      <c r="O643" s="75" t="b">
        <v>0</v>
      </c>
      <c r="P643" s="76">
        <v>46023.523906215298</v>
      </c>
      <c r="Q643" s="73" t="s">
        <v>11990</v>
      </c>
      <c r="R643" s="76">
        <v>46205.374671215301</v>
      </c>
      <c r="S643" s="73" t="s">
        <v>12244</v>
      </c>
      <c r="T643" s="73" t="s">
        <v>5292</v>
      </c>
      <c r="U643" s="73" t="s">
        <v>362</v>
      </c>
      <c r="V643" s="77" t="s">
        <v>813</v>
      </c>
    </row>
    <row r="644" spans="1:22" hidden="1" x14ac:dyDescent="0.25">
      <c r="A644" s="73" t="s">
        <v>9636</v>
      </c>
      <c r="B644" s="73" t="s">
        <v>3964</v>
      </c>
      <c r="C644" s="73" t="s">
        <v>3965</v>
      </c>
      <c r="D644" s="73" t="s">
        <v>362</v>
      </c>
      <c r="E644" s="73" t="s">
        <v>284</v>
      </c>
      <c r="F644" s="73"/>
      <c r="G644" s="74">
        <v>60</v>
      </c>
      <c r="H644" s="73" t="s">
        <v>971</v>
      </c>
      <c r="I644" s="73" t="s">
        <v>972</v>
      </c>
      <c r="J644" s="73" t="s">
        <v>3296</v>
      </c>
      <c r="K644" s="73" t="s">
        <v>974</v>
      </c>
      <c r="L644" s="73" t="s">
        <v>3965</v>
      </c>
      <c r="M644" s="73" t="s">
        <v>362</v>
      </c>
      <c r="N644" s="75" t="b">
        <v>0</v>
      </c>
      <c r="O644" s="75" t="b">
        <v>0</v>
      </c>
      <c r="P644" s="76">
        <v>46023.523909606498</v>
      </c>
      <c r="Q644" s="73" t="s">
        <v>11990</v>
      </c>
      <c r="R644" s="76">
        <v>46172.468933946802</v>
      </c>
      <c r="S644" s="73" t="s">
        <v>11991</v>
      </c>
      <c r="T644" s="73" t="s">
        <v>5292</v>
      </c>
      <c r="U644" s="73" t="s">
        <v>362</v>
      </c>
      <c r="V644" s="77" t="s">
        <v>813</v>
      </c>
    </row>
    <row r="645" spans="1:22" hidden="1" x14ac:dyDescent="0.25">
      <c r="A645" s="73" t="s">
        <v>9637</v>
      </c>
      <c r="B645" s="73" t="s">
        <v>3992</v>
      </c>
      <c r="C645" s="73" t="s">
        <v>3993</v>
      </c>
      <c r="D645" s="73" t="s">
        <v>362</v>
      </c>
      <c r="E645" s="73" t="s">
        <v>284</v>
      </c>
      <c r="F645" s="73"/>
      <c r="G645" s="74">
        <v>60</v>
      </c>
      <c r="H645" s="73" t="s">
        <v>942</v>
      </c>
      <c r="I645" s="73" t="s">
        <v>943</v>
      </c>
      <c r="J645" s="73" t="s">
        <v>1077</v>
      </c>
      <c r="K645" s="73" t="s">
        <v>945</v>
      </c>
      <c r="L645" s="73" t="s">
        <v>3993</v>
      </c>
      <c r="M645" s="73" t="s">
        <v>362</v>
      </c>
      <c r="N645" s="75" t="b">
        <v>0</v>
      </c>
      <c r="O645" s="75" t="b">
        <v>0</v>
      </c>
      <c r="P645" s="76">
        <v>46023.523922766202</v>
      </c>
      <c r="Q645" s="73" t="s">
        <v>11990</v>
      </c>
      <c r="R645" s="76">
        <v>46172.468936076402</v>
      </c>
      <c r="S645" s="73" t="s">
        <v>11991</v>
      </c>
      <c r="T645" s="73" t="s">
        <v>5292</v>
      </c>
      <c r="U645" s="73" t="s">
        <v>362</v>
      </c>
      <c r="V645" s="77" t="s">
        <v>813</v>
      </c>
    </row>
    <row r="646" spans="1:22" hidden="1" x14ac:dyDescent="0.25">
      <c r="A646" s="73" t="s">
        <v>9638</v>
      </c>
      <c r="B646" s="73" t="s">
        <v>3995</v>
      </c>
      <c r="C646" s="73" t="s">
        <v>3996</v>
      </c>
      <c r="D646" s="73" t="s">
        <v>362</v>
      </c>
      <c r="E646" s="73" t="s">
        <v>284</v>
      </c>
      <c r="F646" s="73"/>
      <c r="G646" s="74">
        <v>60</v>
      </c>
      <c r="H646" s="73" t="s">
        <v>971</v>
      </c>
      <c r="I646" s="73" t="s">
        <v>972</v>
      </c>
      <c r="J646" s="73" t="s">
        <v>3303</v>
      </c>
      <c r="K646" s="73" t="s">
        <v>974</v>
      </c>
      <c r="L646" s="73" t="s">
        <v>3996</v>
      </c>
      <c r="M646" s="73" t="s">
        <v>362</v>
      </c>
      <c r="N646" s="75" t="b">
        <v>0</v>
      </c>
      <c r="O646" s="75" t="b">
        <v>0</v>
      </c>
      <c r="P646" s="76">
        <v>46023.523923692097</v>
      </c>
      <c r="Q646" s="73" t="s">
        <v>11990</v>
      </c>
      <c r="R646" s="76">
        <v>46172.468938275502</v>
      </c>
      <c r="S646" s="73" t="s">
        <v>11991</v>
      </c>
      <c r="T646" s="73" t="s">
        <v>5292</v>
      </c>
      <c r="U646" s="73" t="s">
        <v>362</v>
      </c>
      <c r="V646" s="77" t="s">
        <v>813</v>
      </c>
    </row>
    <row r="647" spans="1:22" hidden="1" x14ac:dyDescent="0.25">
      <c r="A647" s="73" t="s">
        <v>9639</v>
      </c>
      <c r="B647" s="73" t="s">
        <v>3885</v>
      </c>
      <c r="C647" s="73" t="s">
        <v>3886</v>
      </c>
      <c r="D647" s="73" t="s">
        <v>362</v>
      </c>
      <c r="E647" s="73" t="s">
        <v>284</v>
      </c>
      <c r="F647" s="73"/>
      <c r="G647" s="74">
        <v>60</v>
      </c>
      <c r="H647" s="73" t="s">
        <v>942</v>
      </c>
      <c r="I647" s="73" t="s">
        <v>943</v>
      </c>
      <c r="J647" s="73" t="s">
        <v>3887</v>
      </c>
      <c r="K647" s="73" t="s">
        <v>945</v>
      </c>
      <c r="L647" s="73" t="s">
        <v>3886</v>
      </c>
      <c r="M647" s="73" t="s">
        <v>362</v>
      </c>
      <c r="N647" s="75" t="b">
        <v>0</v>
      </c>
      <c r="O647" s="75" t="b">
        <v>0</v>
      </c>
      <c r="P647" s="76">
        <v>46023.523870023098</v>
      </c>
      <c r="Q647" s="73" t="s">
        <v>11990</v>
      </c>
      <c r="R647" s="76">
        <v>46172.468940428203</v>
      </c>
      <c r="S647" s="73" t="s">
        <v>11991</v>
      </c>
      <c r="T647" s="73" t="s">
        <v>5292</v>
      </c>
      <c r="U647" s="73" t="s">
        <v>362</v>
      </c>
      <c r="V647" s="77" t="s">
        <v>813</v>
      </c>
    </row>
    <row r="648" spans="1:22" hidden="1" x14ac:dyDescent="0.25">
      <c r="A648" s="73" t="s">
        <v>9640</v>
      </c>
      <c r="B648" s="73" t="s">
        <v>643</v>
      </c>
      <c r="C648" s="73" t="s">
        <v>3892</v>
      </c>
      <c r="D648" s="73" t="s">
        <v>362</v>
      </c>
      <c r="E648" s="73" t="s">
        <v>3893</v>
      </c>
      <c r="F648" s="73"/>
      <c r="G648" s="74">
        <v>60</v>
      </c>
      <c r="H648" s="73" t="s">
        <v>942</v>
      </c>
      <c r="I648" s="73" t="s">
        <v>943</v>
      </c>
      <c r="J648" s="73" t="s">
        <v>3887</v>
      </c>
      <c r="K648" s="73" t="s">
        <v>945</v>
      </c>
      <c r="L648" s="73"/>
      <c r="M648" s="73" t="s">
        <v>362</v>
      </c>
      <c r="N648" s="75" t="b">
        <v>0</v>
      </c>
      <c r="O648" s="75" t="b">
        <v>0</v>
      </c>
      <c r="P648" s="76">
        <v>46023.523874270802</v>
      </c>
      <c r="Q648" s="73" t="s">
        <v>11990</v>
      </c>
      <c r="R648" s="76">
        <v>46174.445717094903</v>
      </c>
      <c r="S648" s="73" t="s">
        <v>12225</v>
      </c>
      <c r="T648" s="73" t="s">
        <v>5292</v>
      </c>
      <c r="U648" s="73" t="s">
        <v>362</v>
      </c>
      <c r="V648" s="77" t="s">
        <v>813</v>
      </c>
    </row>
    <row r="649" spans="1:22" hidden="1" x14ac:dyDescent="0.25">
      <c r="A649" s="73" t="s">
        <v>9641</v>
      </c>
      <c r="B649" s="73" t="s">
        <v>653</v>
      </c>
      <c r="C649" s="73" t="s">
        <v>12245</v>
      </c>
      <c r="D649" s="73" t="s">
        <v>362</v>
      </c>
      <c r="E649" s="73" t="s">
        <v>4148</v>
      </c>
      <c r="F649" s="73"/>
      <c r="G649" s="74"/>
      <c r="H649" s="73" t="s">
        <v>942</v>
      </c>
      <c r="I649" s="73" t="s">
        <v>943</v>
      </c>
      <c r="J649" s="73" t="s">
        <v>3887</v>
      </c>
      <c r="K649" s="73" t="s">
        <v>945</v>
      </c>
      <c r="L649" s="73"/>
      <c r="M649" s="73" t="s">
        <v>362</v>
      </c>
      <c r="N649" s="75" t="b">
        <v>0</v>
      </c>
      <c r="O649" s="75" t="b">
        <v>0</v>
      </c>
      <c r="P649" s="76">
        <v>46023.905589039401</v>
      </c>
      <c r="Q649" s="73" t="s">
        <v>11991</v>
      </c>
      <c r="R649" s="76">
        <v>46174.446038888898</v>
      </c>
      <c r="S649" s="73" t="s">
        <v>12225</v>
      </c>
      <c r="T649" s="73" t="s">
        <v>5292</v>
      </c>
      <c r="U649" s="73" t="s">
        <v>362</v>
      </c>
      <c r="V649" s="77" t="s">
        <v>813</v>
      </c>
    </row>
    <row r="650" spans="1:22" hidden="1" x14ac:dyDescent="0.25">
      <c r="A650" s="73" t="s">
        <v>9642</v>
      </c>
      <c r="B650" s="73" t="s">
        <v>507</v>
      </c>
      <c r="C650" s="73" t="s">
        <v>4151</v>
      </c>
      <c r="D650" s="73" t="s">
        <v>362</v>
      </c>
      <c r="E650" s="73" t="s">
        <v>4152</v>
      </c>
      <c r="F650" s="73"/>
      <c r="G650" s="74"/>
      <c r="H650" s="73" t="s">
        <v>942</v>
      </c>
      <c r="I650" s="73" t="s">
        <v>943</v>
      </c>
      <c r="J650" s="73" t="s">
        <v>3887</v>
      </c>
      <c r="K650" s="73" t="s">
        <v>945</v>
      </c>
      <c r="L650" s="73"/>
      <c r="M650" s="73" t="s">
        <v>362</v>
      </c>
      <c r="N650" s="75" t="b">
        <v>0</v>
      </c>
      <c r="O650" s="75" t="b">
        <v>0</v>
      </c>
      <c r="P650" s="76">
        <v>46023.905590625</v>
      </c>
      <c r="Q650" s="73" t="s">
        <v>11991</v>
      </c>
      <c r="R650" s="76">
        <v>46174.446156481499</v>
      </c>
      <c r="S650" s="73" t="s">
        <v>12225</v>
      </c>
      <c r="T650" s="73" t="s">
        <v>5292</v>
      </c>
      <c r="U650" s="73" t="s">
        <v>362</v>
      </c>
      <c r="V650" s="77" t="s">
        <v>813</v>
      </c>
    </row>
    <row r="651" spans="1:22" hidden="1" x14ac:dyDescent="0.25">
      <c r="A651" s="73" t="s">
        <v>9643</v>
      </c>
      <c r="B651" s="73" t="s">
        <v>4078</v>
      </c>
      <c r="C651" s="73" t="s">
        <v>4079</v>
      </c>
      <c r="D651" s="73" t="s">
        <v>362</v>
      </c>
      <c r="E651" s="73" t="s">
        <v>284</v>
      </c>
      <c r="F651" s="73"/>
      <c r="G651" s="74">
        <v>60</v>
      </c>
      <c r="H651" s="73" t="s">
        <v>934</v>
      </c>
      <c r="I651" s="73" t="s">
        <v>935</v>
      </c>
      <c r="J651" s="73" t="s">
        <v>909</v>
      </c>
      <c r="K651" s="73" t="s">
        <v>2111</v>
      </c>
      <c r="L651" s="73" t="s">
        <v>4079</v>
      </c>
      <c r="M651" s="73" t="s">
        <v>362</v>
      </c>
      <c r="N651" s="75" t="b">
        <v>0</v>
      </c>
      <c r="O651" s="75" t="b">
        <v>0</v>
      </c>
      <c r="P651" s="76">
        <v>46023.5239582176</v>
      </c>
      <c r="Q651" s="73" t="s">
        <v>11990</v>
      </c>
      <c r="R651" s="76">
        <v>46172.468951701398</v>
      </c>
      <c r="S651" s="73" t="s">
        <v>11991</v>
      </c>
      <c r="T651" s="73" t="s">
        <v>5292</v>
      </c>
      <c r="U651" s="73" t="s">
        <v>362</v>
      </c>
      <c r="V651" s="77" t="s">
        <v>813</v>
      </c>
    </row>
    <row r="652" spans="1:22" hidden="1" x14ac:dyDescent="0.25">
      <c r="A652" s="73" t="s">
        <v>9644</v>
      </c>
      <c r="B652" s="73" t="s">
        <v>4096</v>
      </c>
      <c r="C652" s="73" t="s">
        <v>4097</v>
      </c>
      <c r="D652" s="73" t="s">
        <v>362</v>
      </c>
      <c r="E652" s="73" t="s">
        <v>284</v>
      </c>
      <c r="F652" s="73"/>
      <c r="G652" s="74">
        <v>60</v>
      </c>
      <c r="H652" s="73" t="s">
        <v>934</v>
      </c>
      <c r="I652" s="73" t="s">
        <v>935</v>
      </c>
      <c r="J652" s="73" t="s">
        <v>909</v>
      </c>
      <c r="K652" s="73" t="s">
        <v>2111</v>
      </c>
      <c r="L652" s="73" t="s">
        <v>4097</v>
      </c>
      <c r="M652" s="73" t="s">
        <v>362</v>
      </c>
      <c r="N652" s="75" t="b">
        <v>0</v>
      </c>
      <c r="O652" s="75" t="b">
        <v>0</v>
      </c>
      <c r="P652" s="76">
        <v>46023.523968715301</v>
      </c>
      <c r="Q652" s="73" t="s">
        <v>11990</v>
      </c>
      <c r="R652" s="76">
        <v>46172.468953969903</v>
      </c>
      <c r="S652" s="73" t="s">
        <v>11991</v>
      </c>
      <c r="T652" s="73" t="s">
        <v>5292</v>
      </c>
      <c r="U652" s="73" t="s">
        <v>362</v>
      </c>
      <c r="V652" s="77" t="s">
        <v>813</v>
      </c>
    </row>
    <row r="653" spans="1:22" hidden="1" x14ac:dyDescent="0.25">
      <c r="A653" s="73" t="s">
        <v>9645</v>
      </c>
      <c r="B653" s="73" t="s">
        <v>2766</v>
      </c>
      <c r="C653" s="73" t="s">
        <v>2767</v>
      </c>
      <c r="D653" s="73" t="s">
        <v>362</v>
      </c>
      <c r="E653" s="73" t="s">
        <v>284</v>
      </c>
      <c r="F653" s="73"/>
      <c r="G653" s="74">
        <v>60</v>
      </c>
      <c r="H653" s="73" t="s">
        <v>934</v>
      </c>
      <c r="I653" s="73" t="s">
        <v>935</v>
      </c>
      <c r="J653" s="73" t="s">
        <v>909</v>
      </c>
      <c r="K653" s="73" t="s">
        <v>2111</v>
      </c>
      <c r="L653" s="73"/>
      <c r="M653" s="73" t="s">
        <v>362</v>
      </c>
      <c r="N653" s="75" t="b">
        <v>0</v>
      </c>
      <c r="O653" s="75" t="b">
        <v>0</v>
      </c>
      <c r="P653" s="76">
        <v>46023.523413194402</v>
      </c>
      <c r="Q653" s="73" t="s">
        <v>11990</v>
      </c>
      <c r="R653" s="76">
        <v>46172.468956134297</v>
      </c>
      <c r="S653" s="73" t="s">
        <v>11991</v>
      </c>
      <c r="T653" s="73" t="s">
        <v>5292</v>
      </c>
      <c r="U653" s="73" t="s">
        <v>362</v>
      </c>
      <c r="V653" s="77" t="s">
        <v>813</v>
      </c>
    </row>
    <row r="654" spans="1:22" hidden="1" x14ac:dyDescent="0.25">
      <c r="A654" s="73" t="s">
        <v>9646</v>
      </c>
      <c r="B654" s="73" t="s">
        <v>2781</v>
      </c>
      <c r="C654" s="73" t="s">
        <v>2782</v>
      </c>
      <c r="D654" s="73" t="s">
        <v>362</v>
      </c>
      <c r="E654" s="73" t="s">
        <v>284</v>
      </c>
      <c r="F654" s="73"/>
      <c r="G654" s="74">
        <v>60</v>
      </c>
      <c r="H654" s="73" t="s">
        <v>934</v>
      </c>
      <c r="I654" s="73" t="s">
        <v>935</v>
      </c>
      <c r="J654" s="73" t="s">
        <v>909</v>
      </c>
      <c r="K654" s="73" t="s">
        <v>2111</v>
      </c>
      <c r="L654" s="73" t="s">
        <v>2782</v>
      </c>
      <c r="M654" s="73" t="s">
        <v>362</v>
      </c>
      <c r="N654" s="75" t="b">
        <v>0</v>
      </c>
      <c r="O654" s="75" t="b">
        <v>0</v>
      </c>
      <c r="P654" s="76">
        <v>46023.523418252298</v>
      </c>
      <c r="Q654" s="73" t="s">
        <v>11990</v>
      </c>
      <c r="R654" s="76">
        <v>46172.468958298603</v>
      </c>
      <c r="S654" s="73" t="s">
        <v>11991</v>
      </c>
      <c r="T654" s="73" t="s">
        <v>5292</v>
      </c>
      <c r="U654" s="73" t="s">
        <v>362</v>
      </c>
      <c r="V654" s="77" t="s">
        <v>813</v>
      </c>
    </row>
    <row r="655" spans="1:22" hidden="1" x14ac:dyDescent="0.25">
      <c r="A655" s="73" t="s">
        <v>9647</v>
      </c>
      <c r="B655" s="73" t="s">
        <v>2827</v>
      </c>
      <c r="C655" s="73" t="s">
        <v>2828</v>
      </c>
      <c r="D655" s="73" t="s">
        <v>362</v>
      </c>
      <c r="E655" s="73" t="s">
        <v>284</v>
      </c>
      <c r="F655" s="73"/>
      <c r="G655" s="74">
        <v>60</v>
      </c>
      <c r="H655" s="73" t="s">
        <v>934</v>
      </c>
      <c r="I655" s="73" t="s">
        <v>935</v>
      </c>
      <c r="J655" s="73" t="s">
        <v>909</v>
      </c>
      <c r="K655" s="73" t="s">
        <v>2111</v>
      </c>
      <c r="L655" s="73" t="s">
        <v>2828</v>
      </c>
      <c r="M655" s="73" t="s">
        <v>362</v>
      </c>
      <c r="N655" s="75" t="b">
        <v>0</v>
      </c>
      <c r="O655" s="75" t="b">
        <v>0</v>
      </c>
      <c r="P655" s="76">
        <v>46023.523433530099</v>
      </c>
      <c r="Q655" s="73" t="s">
        <v>11990</v>
      </c>
      <c r="R655" s="76">
        <v>46172.468960497703</v>
      </c>
      <c r="S655" s="73" t="s">
        <v>11991</v>
      </c>
      <c r="T655" s="73" t="s">
        <v>5292</v>
      </c>
      <c r="U655" s="73" t="s">
        <v>362</v>
      </c>
      <c r="V655" s="77" t="s">
        <v>813</v>
      </c>
    </row>
    <row r="656" spans="1:22" hidden="1" x14ac:dyDescent="0.25">
      <c r="A656" s="73" t="s">
        <v>9648</v>
      </c>
      <c r="B656" s="73" t="s">
        <v>2879</v>
      </c>
      <c r="C656" s="73" t="s">
        <v>2880</v>
      </c>
      <c r="D656" s="73" t="s">
        <v>362</v>
      </c>
      <c r="E656" s="73" t="s">
        <v>284</v>
      </c>
      <c r="F656" s="73"/>
      <c r="G656" s="74">
        <v>60</v>
      </c>
      <c r="H656" s="73" t="s">
        <v>934</v>
      </c>
      <c r="I656" s="73" t="s">
        <v>935</v>
      </c>
      <c r="J656" s="73" t="s">
        <v>909</v>
      </c>
      <c r="K656" s="73" t="s">
        <v>2111</v>
      </c>
      <c r="L656" s="73"/>
      <c r="M656" s="73" t="s">
        <v>362</v>
      </c>
      <c r="N656" s="75" t="b">
        <v>0</v>
      </c>
      <c r="O656" s="75" t="b">
        <v>0</v>
      </c>
      <c r="P656" s="76">
        <v>46023.523452627298</v>
      </c>
      <c r="Q656" s="73" t="s">
        <v>11990</v>
      </c>
      <c r="R656" s="76">
        <v>46172.468962696803</v>
      </c>
      <c r="S656" s="73" t="s">
        <v>11991</v>
      </c>
      <c r="T656" s="73" t="s">
        <v>5292</v>
      </c>
      <c r="U656" s="73" t="s">
        <v>362</v>
      </c>
      <c r="V656" s="77" t="s">
        <v>813</v>
      </c>
    </row>
    <row r="657" spans="1:22" hidden="1" x14ac:dyDescent="0.25">
      <c r="A657" s="73" t="s">
        <v>9649</v>
      </c>
      <c r="B657" s="73" t="s">
        <v>389</v>
      </c>
      <c r="C657" s="73" t="s">
        <v>2886</v>
      </c>
      <c r="D657" s="73" t="s">
        <v>362</v>
      </c>
      <c r="E657" s="73" t="s">
        <v>2887</v>
      </c>
      <c r="F657" s="73"/>
      <c r="G657" s="74"/>
      <c r="H657" s="73" t="s">
        <v>934</v>
      </c>
      <c r="I657" s="73" t="s">
        <v>935</v>
      </c>
      <c r="J657" s="73" t="s">
        <v>909</v>
      </c>
      <c r="K657" s="73" t="s">
        <v>2111</v>
      </c>
      <c r="L657" s="73"/>
      <c r="M657" s="73" t="s">
        <v>362</v>
      </c>
      <c r="N657" s="75" t="b">
        <v>0</v>
      </c>
      <c r="O657" s="75" t="b">
        <v>0</v>
      </c>
      <c r="P657" s="76">
        <v>46023.523455405099</v>
      </c>
      <c r="Q657" s="73" t="s">
        <v>11990</v>
      </c>
      <c r="R657" s="76">
        <v>46172.468964814798</v>
      </c>
      <c r="S657" s="73" t="s">
        <v>11991</v>
      </c>
      <c r="T657" s="73" t="s">
        <v>5292</v>
      </c>
      <c r="U657" s="73" t="s">
        <v>362</v>
      </c>
      <c r="V657" s="77" t="s">
        <v>813</v>
      </c>
    </row>
    <row r="658" spans="1:22" hidden="1" x14ac:dyDescent="0.25">
      <c r="A658" s="73" t="s">
        <v>9650</v>
      </c>
      <c r="B658" s="73" t="s">
        <v>3075</v>
      </c>
      <c r="C658" s="73" t="s">
        <v>3076</v>
      </c>
      <c r="D658" s="73" t="s">
        <v>362</v>
      </c>
      <c r="E658" s="73" t="s">
        <v>284</v>
      </c>
      <c r="F658" s="73"/>
      <c r="G658" s="74">
        <v>60</v>
      </c>
      <c r="H658" s="73" t="s">
        <v>934</v>
      </c>
      <c r="I658" s="73" t="s">
        <v>935</v>
      </c>
      <c r="J658" s="73" t="s">
        <v>909</v>
      </c>
      <c r="K658" s="73" t="s">
        <v>2111</v>
      </c>
      <c r="L658" s="73" t="s">
        <v>3076</v>
      </c>
      <c r="M658" s="73" t="s">
        <v>362</v>
      </c>
      <c r="N658" s="75" t="b">
        <v>0</v>
      </c>
      <c r="O658" s="75" t="b">
        <v>0</v>
      </c>
      <c r="P658" s="76">
        <v>46023.523530590297</v>
      </c>
      <c r="Q658" s="73" t="s">
        <v>11990</v>
      </c>
      <c r="R658" s="76">
        <v>46172.468966932902</v>
      </c>
      <c r="S658" s="73" t="s">
        <v>11991</v>
      </c>
      <c r="T658" s="73" t="s">
        <v>5292</v>
      </c>
      <c r="U658" s="73" t="s">
        <v>362</v>
      </c>
      <c r="V658" s="77" t="s">
        <v>813</v>
      </c>
    </row>
    <row r="659" spans="1:22" hidden="1" x14ac:dyDescent="0.25">
      <c r="A659" s="73" t="s">
        <v>9651</v>
      </c>
      <c r="B659" s="73" t="s">
        <v>3122</v>
      </c>
      <c r="C659" s="73" t="s">
        <v>3123</v>
      </c>
      <c r="D659" s="73" t="s">
        <v>362</v>
      </c>
      <c r="E659" s="73" t="s">
        <v>284</v>
      </c>
      <c r="F659" s="73"/>
      <c r="G659" s="74">
        <v>60</v>
      </c>
      <c r="H659" s="73" t="s">
        <v>934</v>
      </c>
      <c r="I659" s="73" t="s">
        <v>935</v>
      </c>
      <c r="J659" s="73" t="s">
        <v>909</v>
      </c>
      <c r="K659" s="73" t="s">
        <v>2111</v>
      </c>
      <c r="L659" s="73" t="s">
        <v>12246</v>
      </c>
      <c r="M659" s="73" t="s">
        <v>362</v>
      </c>
      <c r="N659" s="75" t="b">
        <v>0</v>
      </c>
      <c r="O659" s="75" t="b">
        <v>0</v>
      </c>
      <c r="P659" s="76">
        <v>46023.523552233797</v>
      </c>
      <c r="Q659" s="73" t="s">
        <v>11990</v>
      </c>
      <c r="R659" s="76">
        <v>46172.468969062502</v>
      </c>
      <c r="S659" s="73" t="s">
        <v>11991</v>
      </c>
      <c r="T659" s="73" t="s">
        <v>5292</v>
      </c>
      <c r="U659" s="73" t="s">
        <v>362</v>
      </c>
      <c r="V659" s="77" t="s">
        <v>813</v>
      </c>
    </row>
    <row r="660" spans="1:22" hidden="1" x14ac:dyDescent="0.25">
      <c r="A660" s="73" t="s">
        <v>9652</v>
      </c>
      <c r="B660" s="73" t="s">
        <v>387</v>
      </c>
      <c r="C660" s="73" t="s">
        <v>3137</v>
      </c>
      <c r="D660" s="73" t="s">
        <v>362</v>
      </c>
      <c r="E660" s="73" t="s">
        <v>3138</v>
      </c>
      <c r="F660" s="73"/>
      <c r="G660" s="74">
        <v>60</v>
      </c>
      <c r="H660" s="73" t="s">
        <v>934</v>
      </c>
      <c r="I660" s="73" t="s">
        <v>935</v>
      </c>
      <c r="J660" s="73" t="s">
        <v>909</v>
      </c>
      <c r="K660" s="73" t="s">
        <v>2111</v>
      </c>
      <c r="L660" s="73"/>
      <c r="M660" s="73" t="s">
        <v>362</v>
      </c>
      <c r="N660" s="75" t="b">
        <v>0</v>
      </c>
      <c r="O660" s="75" t="b">
        <v>0</v>
      </c>
      <c r="P660" s="76">
        <v>46023.523556794004</v>
      </c>
      <c r="Q660" s="73" t="s">
        <v>11990</v>
      </c>
      <c r="R660" s="76">
        <v>46172.468971261602</v>
      </c>
      <c r="S660" s="73" t="s">
        <v>11991</v>
      </c>
      <c r="T660" s="73" t="s">
        <v>5292</v>
      </c>
      <c r="U660" s="73" t="s">
        <v>362</v>
      </c>
      <c r="V660" s="77" t="s">
        <v>813</v>
      </c>
    </row>
    <row r="661" spans="1:22" hidden="1" x14ac:dyDescent="0.25">
      <c r="A661" s="73" t="s">
        <v>9653</v>
      </c>
      <c r="B661" s="73" t="s">
        <v>3237</v>
      </c>
      <c r="C661" s="73" t="s">
        <v>3238</v>
      </c>
      <c r="D661" s="73" t="s">
        <v>362</v>
      </c>
      <c r="E661" s="73" t="s">
        <v>284</v>
      </c>
      <c r="F661" s="73"/>
      <c r="G661" s="74">
        <v>60</v>
      </c>
      <c r="H661" s="73" t="s">
        <v>934</v>
      </c>
      <c r="I661" s="73" t="s">
        <v>935</v>
      </c>
      <c r="J661" s="73" t="s">
        <v>909</v>
      </c>
      <c r="K661" s="73" t="s">
        <v>2111</v>
      </c>
      <c r="L661" s="73" t="s">
        <v>3238</v>
      </c>
      <c r="M661" s="73" t="s">
        <v>362</v>
      </c>
      <c r="N661" s="75" t="b">
        <v>0</v>
      </c>
      <c r="O661" s="75" t="b">
        <v>0</v>
      </c>
      <c r="P661" s="76">
        <v>46023.5236050116</v>
      </c>
      <c r="Q661" s="73" t="s">
        <v>11990</v>
      </c>
      <c r="R661" s="76">
        <v>46172.468973379597</v>
      </c>
      <c r="S661" s="73" t="s">
        <v>11991</v>
      </c>
      <c r="T661" s="73" t="s">
        <v>5292</v>
      </c>
      <c r="U661" s="73" t="s">
        <v>362</v>
      </c>
      <c r="V661" s="77" t="s">
        <v>813</v>
      </c>
    </row>
    <row r="662" spans="1:22" hidden="1" x14ac:dyDescent="0.25">
      <c r="A662" s="73" t="s">
        <v>9654</v>
      </c>
      <c r="B662" s="73" t="s">
        <v>3262</v>
      </c>
      <c r="C662" s="73" t="s">
        <v>3263</v>
      </c>
      <c r="D662" s="73" t="s">
        <v>362</v>
      </c>
      <c r="E662" s="73" t="s">
        <v>284</v>
      </c>
      <c r="F662" s="73"/>
      <c r="G662" s="74">
        <v>60</v>
      </c>
      <c r="H662" s="73" t="s">
        <v>934</v>
      </c>
      <c r="I662" s="73" t="s">
        <v>935</v>
      </c>
      <c r="J662" s="73" t="s">
        <v>909</v>
      </c>
      <c r="K662" s="73" t="s">
        <v>2111</v>
      </c>
      <c r="L662" s="73" t="s">
        <v>3263</v>
      </c>
      <c r="M662" s="73" t="s">
        <v>362</v>
      </c>
      <c r="N662" s="75" t="b">
        <v>0</v>
      </c>
      <c r="O662" s="75" t="b">
        <v>0</v>
      </c>
      <c r="P662" s="76">
        <v>46023.523618136598</v>
      </c>
      <c r="Q662" s="73" t="s">
        <v>11990</v>
      </c>
      <c r="R662" s="76">
        <v>46172.468975497701</v>
      </c>
      <c r="S662" s="73" t="s">
        <v>11991</v>
      </c>
      <c r="T662" s="73" t="s">
        <v>5292</v>
      </c>
      <c r="U662" s="73" t="s">
        <v>362</v>
      </c>
      <c r="V662" s="77" t="s">
        <v>813</v>
      </c>
    </row>
    <row r="663" spans="1:22" hidden="1" x14ac:dyDescent="0.25">
      <c r="A663" s="73" t="s">
        <v>9655</v>
      </c>
      <c r="B663" s="73" t="s">
        <v>3370</v>
      </c>
      <c r="C663" s="73" t="s">
        <v>3371</v>
      </c>
      <c r="D663" s="73" t="s">
        <v>362</v>
      </c>
      <c r="E663" s="73" t="s">
        <v>284</v>
      </c>
      <c r="F663" s="73"/>
      <c r="G663" s="74">
        <v>60</v>
      </c>
      <c r="H663" s="73" t="s">
        <v>934</v>
      </c>
      <c r="I663" s="73" t="s">
        <v>935</v>
      </c>
      <c r="J663" s="73" t="s">
        <v>909</v>
      </c>
      <c r="K663" s="73" t="s">
        <v>2111</v>
      </c>
      <c r="L663" s="73" t="s">
        <v>3371</v>
      </c>
      <c r="M663" s="73" t="s">
        <v>362</v>
      </c>
      <c r="N663" s="75" t="b">
        <v>0</v>
      </c>
      <c r="O663" s="75" t="b">
        <v>0</v>
      </c>
      <c r="P663" s="76">
        <v>46023.523661886597</v>
      </c>
      <c r="Q663" s="73" t="s">
        <v>11990</v>
      </c>
      <c r="R663" s="76">
        <v>46172.468977511598</v>
      </c>
      <c r="S663" s="73" t="s">
        <v>11991</v>
      </c>
      <c r="T663" s="73" t="s">
        <v>5292</v>
      </c>
      <c r="U663" s="73" t="s">
        <v>362</v>
      </c>
      <c r="V663" s="77" t="s">
        <v>813</v>
      </c>
    </row>
    <row r="664" spans="1:22" hidden="1" x14ac:dyDescent="0.25">
      <c r="A664" s="73" t="s">
        <v>9656</v>
      </c>
      <c r="B664" s="73" t="s">
        <v>744</v>
      </c>
      <c r="C664" s="73" t="s">
        <v>3403</v>
      </c>
      <c r="D664" s="73" t="s">
        <v>362</v>
      </c>
      <c r="E664" s="73" t="s">
        <v>284</v>
      </c>
      <c r="F664" s="73"/>
      <c r="G664" s="74">
        <v>60</v>
      </c>
      <c r="H664" s="73" t="s">
        <v>934</v>
      </c>
      <c r="I664" s="73" t="s">
        <v>935</v>
      </c>
      <c r="J664" s="73" t="s">
        <v>909</v>
      </c>
      <c r="K664" s="73" t="s">
        <v>2111</v>
      </c>
      <c r="L664" s="73" t="s">
        <v>3403</v>
      </c>
      <c r="M664" s="73" t="s">
        <v>362</v>
      </c>
      <c r="N664" s="75" t="b">
        <v>0</v>
      </c>
      <c r="O664" s="75" t="b">
        <v>0</v>
      </c>
      <c r="P664" s="76">
        <v>46023.523675266202</v>
      </c>
      <c r="Q664" s="73" t="s">
        <v>11990</v>
      </c>
      <c r="R664" s="76">
        <v>46172.468979664402</v>
      </c>
      <c r="S664" s="73" t="s">
        <v>11991</v>
      </c>
      <c r="T664" s="73" t="s">
        <v>5292</v>
      </c>
      <c r="U664" s="73" t="s">
        <v>362</v>
      </c>
      <c r="V664" s="77" t="s">
        <v>813</v>
      </c>
    </row>
    <row r="665" spans="1:22" hidden="1" x14ac:dyDescent="0.25">
      <c r="A665" s="73" t="s">
        <v>9657</v>
      </c>
      <c r="B665" s="73" t="s">
        <v>3410</v>
      </c>
      <c r="C665" s="73" t="s">
        <v>3411</v>
      </c>
      <c r="D665" s="73" t="s">
        <v>362</v>
      </c>
      <c r="E665" s="73" t="s">
        <v>284</v>
      </c>
      <c r="F665" s="73"/>
      <c r="G665" s="74">
        <v>60</v>
      </c>
      <c r="H665" s="73" t="s">
        <v>934</v>
      </c>
      <c r="I665" s="73" t="s">
        <v>935</v>
      </c>
      <c r="J665" s="73" t="s">
        <v>909</v>
      </c>
      <c r="K665" s="73" t="s">
        <v>2111</v>
      </c>
      <c r="L665" s="73" t="s">
        <v>3411</v>
      </c>
      <c r="M665" s="73" t="s">
        <v>362</v>
      </c>
      <c r="N665" s="75" t="b">
        <v>0</v>
      </c>
      <c r="O665" s="75" t="b">
        <v>0</v>
      </c>
      <c r="P665" s="76">
        <v>46023.523681446801</v>
      </c>
      <c r="Q665" s="73" t="s">
        <v>11990</v>
      </c>
      <c r="R665" s="76">
        <v>46172.468981747697</v>
      </c>
      <c r="S665" s="73" t="s">
        <v>11991</v>
      </c>
      <c r="T665" s="73" t="s">
        <v>5292</v>
      </c>
      <c r="U665" s="73" t="s">
        <v>362</v>
      </c>
      <c r="V665" s="77" t="s">
        <v>813</v>
      </c>
    </row>
    <row r="666" spans="1:22" hidden="1" x14ac:dyDescent="0.25">
      <c r="A666" s="73" t="s">
        <v>9658</v>
      </c>
      <c r="B666" s="73" t="s">
        <v>3491</v>
      </c>
      <c r="C666" s="73" t="s">
        <v>3492</v>
      </c>
      <c r="D666" s="73" t="s">
        <v>362</v>
      </c>
      <c r="E666" s="73" t="s">
        <v>284</v>
      </c>
      <c r="F666" s="73"/>
      <c r="G666" s="74">
        <v>60</v>
      </c>
      <c r="H666" s="73" t="s">
        <v>934</v>
      </c>
      <c r="I666" s="73" t="s">
        <v>935</v>
      </c>
      <c r="J666" s="73" t="s">
        <v>909</v>
      </c>
      <c r="K666" s="73" t="s">
        <v>2111</v>
      </c>
      <c r="L666" s="73" t="s">
        <v>3492</v>
      </c>
      <c r="M666" s="73" t="s">
        <v>362</v>
      </c>
      <c r="N666" s="75" t="b">
        <v>0</v>
      </c>
      <c r="O666" s="75" t="b">
        <v>0</v>
      </c>
      <c r="P666" s="76">
        <v>46023.523720219899</v>
      </c>
      <c r="Q666" s="73" t="s">
        <v>11990</v>
      </c>
      <c r="R666" s="76">
        <v>46172.468983993102</v>
      </c>
      <c r="S666" s="73" t="s">
        <v>11991</v>
      </c>
      <c r="T666" s="73" t="s">
        <v>5292</v>
      </c>
      <c r="U666" s="73" t="s">
        <v>362</v>
      </c>
      <c r="V666" s="77" t="s">
        <v>813</v>
      </c>
    </row>
    <row r="667" spans="1:22" hidden="1" x14ac:dyDescent="0.25">
      <c r="A667" s="73" t="s">
        <v>9659</v>
      </c>
      <c r="B667" s="73" t="s">
        <v>3532</v>
      </c>
      <c r="C667" s="73" t="s">
        <v>3533</v>
      </c>
      <c r="D667" s="73" t="s">
        <v>362</v>
      </c>
      <c r="E667" s="73" t="s">
        <v>284</v>
      </c>
      <c r="F667" s="73"/>
      <c r="G667" s="74">
        <v>60</v>
      </c>
      <c r="H667" s="73" t="s">
        <v>934</v>
      </c>
      <c r="I667" s="73" t="s">
        <v>935</v>
      </c>
      <c r="J667" s="73" t="s">
        <v>909</v>
      </c>
      <c r="K667" s="73" t="s">
        <v>2111</v>
      </c>
      <c r="L667" s="73" t="s">
        <v>3533</v>
      </c>
      <c r="M667" s="73" t="s">
        <v>362</v>
      </c>
      <c r="N667" s="75" t="b">
        <v>0</v>
      </c>
      <c r="O667" s="75" t="b">
        <v>0</v>
      </c>
      <c r="P667" s="76">
        <v>46023.523733599497</v>
      </c>
      <c r="Q667" s="73" t="s">
        <v>11990</v>
      </c>
      <c r="R667" s="76">
        <v>46172.468986076397</v>
      </c>
      <c r="S667" s="73" t="s">
        <v>11991</v>
      </c>
      <c r="T667" s="73" t="s">
        <v>5292</v>
      </c>
      <c r="U667" s="73" t="s">
        <v>362</v>
      </c>
      <c r="V667" s="77" t="s">
        <v>813</v>
      </c>
    </row>
    <row r="668" spans="1:22" hidden="1" x14ac:dyDescent="0.25">
      <c r="A668" s="73" t="s">
        <v>9660</v>
      </c>
      <c r="B668" s="73" t="s">
        <v>3556</v>
      </c>
      <c r="C668" s="73" t="s">
        <v>3557</v>
      </c>
      <c r="D668" s="73" t="s">
        <v>362</v>
      </c>
      <c r="E668" s="73" t="s">
        <v>284</v>
      </c>
      <c r="F668" s="73"/>
      <c r="G668" s="74">
        <v>60</v>
      </c>
      <c r="H668" s="73" t="s">
        <v>934</v>
      </c>
      <c r="I668" s="73" t="s">
        <v>935</v>
      </c>
      <c r="J668" s="73" t="s">
        <v>909</v>
      </c>
      <c r="K668" s="73" t="s">
        <v>2111</v>
      </c>
      <c r="L668" s="73" t="s">
        <v>3557</v>
      </c>
      <c r="M668" s="73" t="s">
        <v>362</v>
      </c>
      <c r="N668" s="75" t="b">
        <v>0</v>
      </c>
      <c r="O668" s="75" t="b">
        <v>0</v>
      </c>
      <c r="P668" s="76">
        <v>46023.523743831</v>
      </c>
      <c r="Q668" s="73" t="s">
        <v>11990</v>
      </c>
      <c r="R668" s="76">
        <v>46172.4689882292</v>
      </c>
      <c r="S668" s="73" t="s">
        <v>11991</v>
      </c>
      <c r="T668" s="73" t="s">
        <v>5292</v>
      </c>
      <c r="U668" s="73" t="s">
        <v>362</v>
      </c>
      <c r="V668" s="77" t="s">
        <v>813</v>
      </c>
    </row>
    <row r="669" spans="1:22" hidden="1" x14ac:dyDescent="0.25">
      <c r="A669" s="73" t="s">
        <v>9661</v>
      </c>
      <c r="B669" s="73" t="s">
        <v>2992</v>
      </c>
      <c r="C669" s="73" t="s">
        <v>2993</v>
      </c>
      <c r="D669" s="73" t="s">
        <v>362</v>
      </c>
      <c r="E669" s="73" t="s">
        <v>284</v>
      </c>
      <c r="F669" s="73"/>
      <c r="G669" s="74">
        <v>60</v>
      </c>
      <c r="H669" s="73" t="s">
        <v>934</v>
      </c>
      <c r="I669" s="73" t="s">
        <v>935</v>
      </c>
      <c r="J669" s="73" t="s">
        <v>909</v>
      </c>
      <c r="K669" s="73" t="s">
        <v>2111</v>
      </c>
      <c r="L669" s="73" t="s">
        <v>2993</v>
      </c>
      <c r="M669" s="73" t="s">
        <v>362</v>
      </c>
      <c r="N669" s="75" t="b">
        <v>0</v>
      </c>
      <c r="O669" s="75" t="b">
        <v>0</v>
      </c>
      <c r="P669" s="76">
        <v>46023.523496875001</v>
      </c>
      <c r="Q669" s="73" t="s">
        <v>11990</v>
      </c>
      <c r="R669" s="76">
        <v>46172.468990474503</v>
      </c>
      <c r="S669" s="73" t="s">
        <v>11991</v>
      </c>
      <c r="T669" s="73" t="s">
        <v>5292</v>
      </c>
      <c r="U669" s="73" t="s">
        <v>362</v>
      </c>
      <c r="V669" s="77" t="s">
        <v>813</v>
      </c>
    </row>
    <row r="670" spans="1:22" hidden="1" x14ac:dyDescent="0.25">
      <c r="A670" s="73" t="s">
        <v>9662</v>
      </c>
      <c r="B670" s="73" t="s">
        <v>3654</v>
      </c>
      <c r="C670" s="73" t="s">
        <v>3655</v>
      </c>
      <c r="D670" s="73" t="s">
        <v>362</v>
      </c>
      <c r="E670" s="73" t="s">
        <v>284</v>
      </c>
      <c r="F670" s="73"/>
      <c r="G670" s="74">
        <v>60</v>
      </c>
      <c r="H670" s="73" t="s">
        <v>934</v>
      </c>
      <c r="I670" s="73" t="s">
        <v>935</v>
      </c>
      <c r="J670" s="73" t="s">
        <v>909</v>
      </c>
      <c r="K670" s="73" t="s">
        <v>2111</v>
      </c>
      <c r="L670" s="73" t="s">
        <v>3655</v>
      </c>
      <c r="M670" s="73" t="s">
        <v>362</v>
      </c>
      <c r="N670" s="75" t="b">
        <v>0</v>
      </c>
      <c r="O670" s="75" t="b">
        <v>0</v>
      </c>
      <c r="P670" s="76">
        <v>46023.523784108802</v>
      </c>
      <c r="Q670" s="73" t="s">
        <v>11990</v>
      </c>
      <c r="R670" s="76">
        <v>46172.468992673603</v>
      </c>
      <c r="S670" s="73" t="s">
        <v>11991</v>
      </c>
      <c r="T670" s="73" t="s">
        <v>5292</v>
      </c>
      <c r="U670" s="73" t="s">
        <v>362</v>
      </c>
      <c r="V670" s="77" t="s">
        <v>813</v>
      </c>
    </row>
    <row r="671" spans="1:22" hidden="1" x14ac:dyDescent="0.25">
      <c r="A671" s="73" t="s">
        <v>9663</v>
      </c>
      <c r="B671" s="73" t="s">
        <v>3867</v>
      </c>
      <c r="C671" s="73" t="s">
        <v>3868</v>
      </c>
      <c r="D671" s="73" t="s">
        <v>362</v>
      </c>
      <c r="E671" s="73" t="s">
        <v>284</v>
      </c>
      <c r="F671" s="73"/>
      <c r="G671" s="74">
        <v>60</v>
      </c>
      <c r="H671" s="73" t="s">
        <v>934</v>
      </c>
      <c r="I671" s="73" t="s">
        <v>935</v>
      </c>
      <c r="J671" s="73" t="s">
        <v>909</v>
      </c>
      <c r="K671" s="73" t="s">
        <v>2111</v>
      </c>
      <c r="L671" s="73" t="s">
        <v>3868</v>
      </c>
      <c r="M671" s="73" t="s">
        <v>362</v>
      </c>
      <c r="N671" s="75" t="b">
        <v>0</v>
      </c>
      <c r="O671" s="75" t="b">
        <v>0</v>
      </c>
      <c r="P671" s="76">
        <v>46023.523864583301</v>
      </c>
      <c r="Q671" s="73" t="s">
        <v>11990</v>
      </c>
      <c r="R671" s="76">
        <v>46172.468994872703</v>
      </c>
      <c r="S671" s="73" t="s">
        <v>11991</v>
      </c>
      <c r="T671" s="73" t="s">
        <v>5292</v>
      </c>
      <c r="U671" s="73" t="s">
        <v>362</v>
      </c>
      <c r="V671" s="77" t="s">
        <v>813</v>
      </c>
    </row>
    <row r="672" spans="1:22" hidden="1" x14ac:dyDescent="0.25">
      <c r="A672" s="73" t="s">
        <v>9664</v>
      </c>
      <c r="B672" s="73" t="s">
        <v>3870</v>
      </c>
      <c r="C672" s="73" t="s">
        <v>3871</v>
      </c>
      <c r="D672" s="73" t="s">
        <v>362</v>
      </c>
      <c r="E672" s="73" t="s">
        <v>284</v>
      </c>
      <c r="F672" s="73"/>
      <c r="G672" s="74">
        <v>60</v>
      </c>
      <c r="H672" s="73" t="s">
        <v>934</v>
      </c>
      <c r="I672" s="73" t="s">
        <v>935</v>
      </c>
      <c r="J672" s="73" t="s">
        <v>909</v>
      </c>
      <c r="K672" s="73" t="s">
        <v>2111</v>
      </c>
      <c r="L672" s="73"/>
      <c r="M672" s="73" t="s">
        <v>362</v>
      </c>
      <c r="N672" s="75" t="b">
        <v>0</v>
      </c>
      <c r="O672" s="75" t="b">
        <v>0</v>
      </c>
      <c r="P672" s="76">
        <v>46023.523865659699</v>
      </c>
      <c r="Q672" s="73" t="s">
        <v>11990</v>
      </c>
      <c r="R672" s="76">
        <v>46172.468996955999</v>
      </c>
      <c r="S672" s="73" t="s">
        <v>11991</v>
      </c>
      <c r="T672" s="73" t="s">
        <v>5292</v>
      </c>
      <c r="U672" s="73" t="s">
        <v>362</v>
      </c>
      <c r="V672" s="77" t="s">
        <v>813</v>
      </c>
    </row>
    <row r="673" spans="1:22" hidden="1" x14ac:dyDescent="0.25">
      <c r="A673" s="73" t="s">
        <v>9665</v>
      </c>
      <c r="B673" s="73" t="s">
        <v>4119</v>
      </c>
      <c r="C673" s="73" t="s">
        <v>4120</v>
      </c>
      <c r="D673" s="73" t="s">
        <v>362</v>
      </c>
      <c r="E673" s="73" t="s">
        <v>4121</v>
      </c>
      <c r="F673" s="73"/>
      <c r="G673" s="74">
        <v>60</v>
      </c>
      <c r="H673" s="73" t="s">
        <v>934</v>
      </c>
      <c r="I673" s="73" t="s">
        <v>935</v>
      </c>
      <c r="J673" s="73" t="s">
        <v>909</v>
      </c>
      <c r="K673" s="73" t="s">
        <v>2111</v>
      </c>
      <c r="L673" s="73"/>
      <c r="M673" s="73" t="s">
        <v>362</v>
      </c>
      <c r="N673" s="75" t="b">
        <v>0</v>
      </c>
      <c r="O673" s="75" t="b">
        <v>0</v>
      </c>
      <c r="P673" s="76">
        <v>46023.523976817101</v>
      </c>
      <c r="Q673" s="73" t="s">
        <v>11990</v>
      </c>
      <c r="R673" s="76">
        <v>46172.468999155099</v>
      </c>
      <c r="S673" s="73" t="s">
        <v>11991</v>
      </c>
      <c r="T673" s="73" t="s">
        <v>5292</v>
      </c>
      <c r="U673" s="73" t="s">
        <v>362</v>
      </c>
      <c r="V673" s="77" t="s">
        <v>813</v>
      </c>
    </row>
    <row r="674" spans="1:22" hidden="1" x14ac:dyDescent="0.25">
      <c r="A674" s="73" t="s">
        <v>9666</v>
      </c>
      <c r="B674" s="73" t="s">
        <v>4099</v>
      </c>
      <c r="C674" s="73" t="s">
        <v>4100</v>
      </c>
      <c r="D674" s="73" t="s">
        <v>362</v>
      </c>
      <c r="E674" s="73" t="s">
        <v>284</v>
      </c>
      <c r="F674" s="73"/>
      <c r="G674" s="74">
        <v>60</v>
      </c>
      <c r="H674" s="73" t="s">
        <v>934</v>
      </c>
      <c r="I674" s="73" t="s">
        <v>935</v>
      </c>
      <c r="J674" s="73" t="s">
        <v>909</v>
      </c>
      <c r="K674" s="73" t="s">
        <v>982</v>
      </c>
      <c r="L674" s="73" t="s">
        <v>4100</v>
      </c>
      <c r="M674" s="73" t="s">
        <v>362</v>
      </c>
      <c r="N674" s="75" t="b">
        <v>0</v>
      </c>
      <c r="O674" s="75" t="b">
        <v>0</v>
      </c>
      <c r="P674" s="76">
        <v>46023.523969710703</v>
      </c>
      <c r="Q674" s="73" t="s">
        <v>11990</v>
      </c>
      <c r="R674" s="76">
        <v>46172.469001307902</v>
      </c>
      <c r="S674" s="73" t="s">
        <v>11991</v>
      </c>
      <c r="T674" s="73" t="s">
        <v>5292</v>
      </c>
      <c r="U674" s="73" t="s">
        <v>362</v>
      </c>
      <c r="V674" s="77" t="s">
        <v>813</v>
      </c>
    </row>
    <row r="675" spans="1:22" hidden="1" x14ac:dyDescent="0.25">
      <c r="A675" s="73" t="s">
        <v>9667</v>
      </c>
      <c r="B675" s="73" t="s">
        <v>2720</v>
      </c>
      <c r="C675" s="73" t="s">
        <v>2721</v>
      </c>
      <c r="D675" s="73" t="s">
        <v>362</v>
      </c>
      <c r="E675" s="73" t="s">
        <v>284</v>
      </c>
      <c r="F675" s="73"/>
      <c r="G675" s="74">
        <v>60</v>
      </c>
      <c r="H675" s="73" t="s">
        <v>934</v>
      </c>
      <c r="I675" s="73" t="s">
        <v>935</v>
      </c>
      <c r="J675" s="73" t="s">
        <v>909</v>
      </c>
      <c r="K675" s="73" t="s">
        <v>982</v>
      </c>
      <c r="L675" s="73"/>
      <c r="M675" s="73" t="s">
        <v>362</v>
      </c>
      <c r="N675" s="75" t="b">
        <v>0</v>
      </c>
      <c r="O675" s="75" t="b">
        <v>0</v>
      </c>
      <c r="P675" s="76">
        <v>46023.523394525502</v>
      </c>
      <c r="Q675" s="73" t="s">
        <v>11990</v>
      </c>
      <c r="R675" s="76">
        <v>46172.469003437502</v>
      </c>
      <c r="S675" s="73" t="s">
        <v>11991</v>
      </c>
      <c r="T675" s="73" t="s">
        <v>5292</v>
      </c>
      <c r="U675" s="73" t="s">
        <v>362</v>
      </c>
      <c r="V675" s="77" t="s">
        <v>813</v>
      </c>
    </row>
    <row r="676" spans="1:22" hidden="1" x14ac:dyDescent="0.25">
      <c r="A676" s="73" t="s">
        <v>9668</v>
      </c>
      <c r="B676" s="73" t="s">
        <v>2726</v>
      </c>
      <c r="C676" s="73" t="s">
        <v>2727</v>
      </c>
      <c r="D676" s="73" t="s">
        <v>362</v>
      </c>
      <c r="E676" s="73" t="s">
        <v>284</v>
      </c>
      <c r="F676" s="73"/>
      <c r="G676" s="74">
        <v>60</v>
      </c>
      <c r="H676" s="73" t="s">
        <v>934</v>
      </c>
      <c r="I676" s="73" t="s">
        <v>935</v>
      </c>
      <c r="J676" s="73" t="s">
        <v>909</v>
      </c>
      <c r="K676" s="73" t="s">
        <v>982</v>
      </c>
      <c r="L676" s="73" t="s">
        <v>2727</v>
      </c>
      <c r="M676" s="73" t="s">
        <v>362</v>
      </c>
      <c r="N676" s="75" t="b">
        <v>0</v>
      </c>
      <c r="O676" s="75" t="b">
        <v>0</v>
      </c>
      <c r="P676" s="76">
        <v>46023.523396030098</v>
      </c>
      <c r="Q676" s="73" t="s">
        <v>11990</v>
      </c>
      <c r="R676" s="76">
        <v>46172.469005555598</v>
      </c>
      <c r="S676" s="73" t="s">
        <v>11991</v>
      </c>
      <c r="T676" s="73" t="s">
        <v>5292</v>
      </c>
      <c r="U676" s="73" t="s">
        <v>362</v>
      </c>
      <c r="V676" s="77" t="s">
        <v>813</v>
      </c>
    </row>
    <row r="677" spans="1:22" hidden="1" x14ac:dyDescent="0.25">
      <c r="A677" s="73" t="s">
        <v>9669</v>
      </c>
      <c r="B677" s="73" t="s">
        <v>2784</v>
      </c>
      <c r="C677" s="73" t="s">
        <v>2785</v>
      </c>
      <c r="D677" s="73" t="s">
        <v>362</v>
      </c>
      <c r="E677" s="73" t="s">
        <v>284</v>
      </c>
      <c r="F677" s="73"/>
      <c r="G677" s="74">
        <v>60</v>
      </c>
      <c r="H677" s="73" t="s">
        <v>934</v>
      </c>
      <c r="I677" s="73" t="s">
        <v>935</v>
      </c>
      <c r="J677" s="73" t="s">
        <v>909</v>
      </c>
      <c r="K677" s="73" t="s">
        <v>982</v>
      </c>
      <c r="L677" s="73" t="s">
        <v>2785</v>
      </c>
      <c r="M677" s="73" t="s">
        <v>362</v>
      </c>
      <c r="N677" s="75" t="b">
        <v>0</v>
      </c>
      <c r="O677" s="75" t="b">
        <v>0</v>
      </c>
      <c r="P677" s="76">
        <v>46023.523419444398</v>
      </c>
      <c r="Q677" s="73" t="s">
        <v>11990</v>
      </c>
      <c r="R677" s="76">
        <v>46172.469007754597</v>
      </c>
      <c r="S677" s="73" t="s">
        <v>11991</v>
      </c>
      <c r="T677" s="73" t="s">
        <v>5292</v>
      </c>
      <c r="U677" s="73" t="s">
        <v>362</v>
      </c>
      <c r="V677" s="77" t="s">
        <v>813</v>
      </c>
    </row>
    <row r="678" spans="1:22" hidden="1" x14ac:dyDescent="0.25">
      <c r="A678" s="73" t="s">
        <v>9670</v>
      </c>
      <c r="B678" s="73" t="s">
        <v>613</v>
      </c>
      <c r="C678" s="73" t="s">
        <v>2796</v>
      </c>
      <c r="D678" s="73" t="s">
        <v>362</v>
      </c>
      <c r="E678" s="73" t="s">
        <v>284</v>
      </c>
      <c r="F678" s="73"/>
      <c r="G678" s="74">
        <v>60</v>
      </c>
      <c r="H678" s="73" t="s">
        <v>934</v>
      </c>
      <c r="I678" s="73" t="s">
        <v>935</v>
      </c>
      <c r="J678" s="73" t="s">
        <v>909</v>
      </c>
      <c r="K678" s="73" t="s">
        <v>982</v>
      </c>
      <c r="L678" s="73" t="s">
        <v>2796</v>
      </c>
      <c r="M678" s="73" t="s">
        <v>362</v>
      </c>
      <c r="N678" s="75" t="b">
        <v>0</v>
      </c>
      <c r="O678" s="75" t="b">
        <v>0</v>
      </c>
      <c r="P678" s="76">
        <v>46023.523423113402</v>
      </c>
      <c r="Q678" s="73" t="s">
        <v>11990</v>
      </c>
      <c r="R678" s="76">
        <v>46172.469009953697</v>
      </c>
      <c r="S678" s="73" t="s">
        <v>11991</v>
      </c>
      <c r="T678" s="73" t="s">
        <v>5292</v>
      </c>
      <c r="U678" s="73" t="s">
        <v>362</v>
      </c>
      <c r="V678" s="77" t="s">
        <v>813</v>
      </c>
    </row>
    <row r="679" spans="1:22" hidden="1" x14ac:dyDescent="0.25">
      <c r="A679" s="73" t="s">
        <v>9671</v>
      </c>
      <c r="B679" s="73" t="s">
        <v>2800</v>
      </c>
      <c r="C679" s="73" t="s">
        <v>2801</v>
      </c>
      <c r="D679" s="73" t="s">
        <v>362</v>
      </c>
      <c r="E679" s="73" t="s">
        <v>284</v>
      </c>
      <c r="F679" s="73"/>
      <c r="G679" s="74">
        <v>60</v>
      </c>
      <c r="H679" s="73" t="s">
        <v>934</v>
      </c>
      <c r="I679" s="73" t="s">
        <v>935</v>
      </c>
      <c r="J679" s="73" t="s">
        <v>909</v>
      </c>
      <c r="K679" s="73" t="s">
        <v>982</v>
      </c>
      <c r="L679" s="73" t="s">
        <v>2801</v>
      </c>
      <c r="M679" s="73" t="s">
        <v>362</v>
      </c>
      <c r="N679" s="75" t="b">
        <v>0</v>
      </c>
      <c r="O679" s="75" t="b">
        <v>0</v>
      </c>
      <c r="P679" s="76">
        <v>46023.523424849503</v>
      </c>
      <c r="Q679" s="73" t="s">
        <v>11990</v>
      </c>
      <c r="R679" s="76">
        <v>46172.469012071801</v>
      </c>
      <c r="S679" s="73" t="s">
        <v>11991</v>
      </c>
      <c r="T679" s="73" t="s">
        <v>5292</v>
      </c>
      <c r="U679" s="73" t="s">
        <v>362</v>
      </c>
      <c r="V679" s="77" t="s">
        <v>813</v>
      </c>
    </row>
    <row r="680" spans="1:22" hidden="1" x14ac:dyDescent="0.25">
      <c r="A680" s="73" t="s">
        <v>9672</v>
      </c>
      <c r="B680" s="73" t="s">
        <v>2811</v>
      </c>
      <c r="C680" s="73" t="s">
        <v>2812</v>
      </c>
      <c r="D680" s="73" t="s">
        <v>362</v>
      </c>
      <c r="E680" s="73" t="s">
        <v>284</v>
      </c>
      <c r="F680" s="73"/>
      <c r="G680" s="74">
        <v>60</v>
      </c>
      <c r="H680" s="73" t="s">
        <v>934</v>
      </c>
      <c r="I680" s="73" t="s">
        <v>935</v>
      </c>
      <c r="J680" s="73" t="s">
        <v>909</v>
      </c>
      <c r="K680" s="73" t="s">
        <v>982</v>
      </c>
      <c r="L680" s="73" t="s">
        <v>2812</v>
      </c>
      <c r="M680" s="73" t="s">
        <v>362</v>
      </c>
      <c r="N680" s="75" t="b">
        <v>0</v>
      </c>
      <c r="O680" s="75" t="b">
        <v>0</v>
      </c>
      <c r="P680" s="76">
        <v>46023.523428125001</v>
      </c>
      <c r="Q680" s="73" t="s">
        <v>11990</v>
      </c>
      <c r="R680" s="76">
        <v>46172.4690142361</v>
      </c>
      <c r="S680" s="73" t="s">
        <v>11991</v>
      </c>
      <c r="T680" s="73" t="s">
        <v>5292</v>
      </c>
      <c r="U680" s="73" t="s">
        <v>362</v>
      </c>
      <c r="V680" s="77" t="s">
        <v>813</v>
      </c>
    </row>
    <row r="681" spans="1:22" hidden="1" x14ac:dyDescent="0.25">
      <c r="A681" s="73" t="s">
        <v>9673</v>
      </c>
      <c r="B681" s="73" t="s">
        <v>3053</v>
      </c>
      <c r="C681" s="73" t="s">
        <v>3054</v>
      </c>
      <c r="D681" s="73" t="s">
        <v>362</v>
      </c>
      <c r="E681" s="73" t="s">
        <v>284</v>
      </c>
      <c r="F681" s="73"/>
      <c r="G681" s="74">
        <v>60</v>
      </c>
      <c r="H681" s="73" t="s">
        <v>934</v>
      </c>
      <c r="I681" s="73" t="s">
        <v>935</v>
      </c>
      <c r="J681" s="73" t="s">
        <v>909</v>
      </c>
      <c r="K681" s="73" t="s">
        <v>982</v>
      </c>
      <c r="L681" s="73" t="s">
        <v>3054</v>
      </c>
      <c r="M681" s="73" t="s">
        <v>362</v>
      </c>
      <c r="N681" s="75" t="b">
        <v>0</v>
      </c>
      <c r="O681" s="75" t="b">
        <v>0</v>
      </c>
      <c r="P681" s="76">
        <v>46023.5235173611</v>
      </c>
      <c r="Q681" s="73" t="s">
        <v>11990</v>
      </c>
      <c r="R681" s="76">
        <v>46172.469016354204</v>
      </c>
      <c r="S681" s="73" t="s">
        <v>11991</v>
      </c>
      <c r="T681" s="73" t="s">
        <v>5292</v>
      </c>
      <c r="U681" s="73" t="s">
        <v>362</v>
      </c>
      <c r="V681" s="77" t="s">
        <v>813</v>
      </c>
    </row>
    <row r="682" spans="1:22" hidden="1" x14ac:dyDescent="0.25">
      <c r="A682" s="73" t="s">
        <v>9674</v>
      </c>
      <c r="B682" s="73" t="s">
        <v>3066</v>
      </c>
      <c r="C682" s="73" t="s">
        <v>3067</v>
      </c>
      <c r="D682" s="73" t="s">
        <v>362</v>
      </c>
      <c r="E682" s="73" t="s">
        <v>284</v>
      </c>
      <c r="F682" s="73"/>
      <c r="G682" s="74">
        <v>60</v>
      </c>
      <c r="H682" s="73" t="s">
        <v>934</v>
      </c>
      <c r="I682" s="73" t="s">
        <v>935</v>
      </c>
      <c r="J682" s="73" t="s">
        <v>909</v>
      </c>
      <c r="K682" s="73" t="s">
        <v>982</v>
      </c>
      <c r="L682" s="73" t="s">
        <v>3067</v>
      </c>
      <c r="M682" s="73" t="s">
        <v>362</v>
      </c>
      <c r="N682" s="75" t="b">
        <v>0</v>
      </c>
      <c r="O682" s="75" t="b">
        <v>0</v>
      </c>
      <c r="P682" s="76">
        <v>46023.5235251505</v>
      </c>
      <c r="Q682" s="73" t="s">
        <v>11990</v>
      </c>
      <c r="R682" s="76">
        <v>46172.469018553202</v>
      </c>
      <c r="S682" s="73" t="s">
        <v>11991</v>
      </c>
      <c r="T682" s="73" t="s">
        <v>5292</v>
      </c>
      <c r="U682" s="73" t="s">
        <v>362</v>
      </c>
      <c r="V682" s="77" t="s">
        <v>813</v>
      </c>
    </row>
    <row r="683" spans="1:22" hidden="1" x14ac:dyDescent="0.25">
      <c r="A683" s="73" t="s">
        <v>9675</v>
      </c>
      <c r="B683" s="73" t="s">
        <v>3096</v>
      </c>
      <c r="C683" s="73" t="s">
        <v>3097</v>
      </c>
      <c r="D683" s="73" t="s">
        <v>362</v>
      </c>
      <c r="E683" s="73" t="s">
        <v>284</v>
      </c>
      <c r="F683" s="73"/>
      <c r="G683" s="74">
        <v>60</v>
      </c>
      <c r="H683" s="73" t="s">
        <v>934</v>
      </c>
      <c r="I683" s="73" t="s">
        <v>935</v>
      </c>
      <c r="J683" s="73" t="s">
        <v>909</v>
      </c>
      <c r="K683" s="73" t="s">
        <v>982</v>
      </c>
      <c r="L683" s="73" t="s">
        <v>3097</v>
      </c>
      <c r="M683" s="73" t="s">
        <v>362</v>
      </c>
      <c r="N683" s="75" t="b">
        <v>0</v>
      </c>
      <c r="O683" s="75" t="b">
        <v>0</v>
      </c>
      <c r="P683" s="76">
        <v>46023.523539930597</v>
      </c>
      <c r="Q683" s="73" t="s">
        <v>11990</v>
      </c>
      <c r="R683" s="76">
        <v>46172.469020682896</v>
      </c>
      <c r="S683" s="73" t="s">
        <v>11991</v>
      </c>
      <c r="T683" s="73" t="s">
        <v>5292</v>
      </c>
      <c r="U683" s="73" t="s">
        <v>362</v>
      </c>
      <c r="V683" s="77" t="s">
        <v>813</v>
      </c>
    </row>
    <row r="684" spans="1:22" hidden="1" x14ac:dyDescent="0.25">
      <c r="A684" s="73" t="s">
        <v>9676</v>
      </c>
      <c r="B684" s="73" t="s">
        <v>3163</v>
      </c>
      <c r="C684" s="73" t="s">
        <v>3164</v>
      </c>
      <c r="D684" s="73" t="s">
        <v>362</v>
      </c>
      <c r="E684" s="73" t="s">
        <v>284</v>
      </c>
      <c r="F684" s="73"/>
      <c r="G684" s="74">
        <v>60</v>
      </c>
      <c r="H684" s="73" t="s">
        <v>934</v>
      </c>
      <c r="I684" s="73" t="s">
        <v>935</v>
      </c>
      <c r="J684" s="73" t="s">
        <v>909</v>
      </c>
      <c r="K684" s="73" t="s">
        <v>982</v>
      </c>
      <c r="L684" s="73" t="s">
        <v>3164</v>
      </c>
      <c r="M684" s="73" t="s">
        <v>362</v>
      </c>
      <c r="N684" s="75" t="b">
        <v>0</v>
      </c>
      <c r="O684" s="75" t="b">
        <v>0</v>
      </c>
      <c r="P684" s="76">
        <v>46023.523567939803</v>
      </c>
      <c r="Q684" s="73" t="s">
        <v>11990</v>
      </c>
      <c r="R684" s="76">
        <v>46172.469022800899</v>
      </c>
      <c r="S684" s="73" t="s">
        <v>11991</v>
      </c>
      <c r="T684" s="73" t="s">
        <v>5292</v>
      </c>
      <c r="U684" s="73" t="s">
        <v>362</v>
      </c>
      <c r="V684" s="77" t="s">
        <v>813</v>
      </c>
    </row>
    <row r="685" spans="1:22" hidden="1" x14ac:dyDescent="0.25">
      <c r="A685" s="73" t="s">
        <v>9677</v>
      </c>
      <c r="B685" s="73" t="s">
        <v>3172</v>
      </c>
      <c r="C685" s="73" t="s">
        <v>3173</v>
      </c>
      <c r="D685" s="73" t="s">
        <v>362</v>
      </c>
      <c r="E685" s="73" t="s">
        <v>284</v>
      </c>
      <c r="F685" s="73"/>
      <c r="G685" s="74">
        <v>60</v>
      </c>
      <c r="H685" s="73" t="s">
        <v>934</v>
      </c>
      <c r="I685" s="73" t="s">
        <v>935</v>
      </c>
      <c r="J685" s="73" t="s">
        <v>909</v>
      </c>
      <c r="K685" s="73" t="s">
        <v>982</v>
      </c>
      <c r="L685" s="73" t="s">
        <v>12247</v>
      </c>
      <c r="M685" s="73" t="s">
        <v>362</v>
      </c>
      <c r="N685" s="75" t="b">
        <v>0</v>
      </c>
      <c r="O685" s="75" t="b">
        <v>0</v>
      </c>
      <c r="P685" s="76">
        <v>46023.523571608799</v>
      </c>
      <c r="Q685" s="73" t="s">
        <v>11990</v>
      </c>
      <c r="R685" s="76">
        <v>46172.469024965299</v>
      </c>
      <c r="S685" s="73" t="s">
        <v>11991</v>
      </c>
      <c r="T685" s="73" t="s">
        <v>5292</v>
      </c>
      <c r="U685" s="73" t="s">
        <v>362</v>
      </c>
      <c r="V685" s="77" t="s">
        <v>813</v>
      </c>
    </row>
    <row r="686" spans="1:22" hidden="1" x14ac:dyDescent="0.25">
      <c r="A686" s="73" t="s">
        <v>9678</v>
      </c>
      <c r="B686" s="73" t="s">
        <v>489</v>
      </c>
      <c r="C686" s="73" t="s">
        <v>3195</v>
      </c>
      <c r="D686" s="73" t="s">
        <v>362</v>
      </c>
      <c r="E686" s="73" t="s">
        <v>3196</v>
      </c>
      <c r="F686" s="73"/>
      <c r="G686" s="74">
        <v>60</v>
      </c>
      <c r="H686" s="73" t="s">
        <v>934</v>
      </c>
      <c r="I686" s="73" t="s">
        <v>935</v>
      </c>
      <c r="J686" s="73" t="s">
        <v>909</v>
      </c>
      <c r="K686" s="73" t="s">
        <v>982</v>
      </c>
      <c r="L686" s="73"/>
      <c r="M686" s="73" t="s">
        <v>362</v>
      </c>
      <c r="N686" s="75" t="b">
        <v>0</v>
      </c>
      <c r="O686" s="75" t="b">
        <v>0</v>
      </c>
      <c r="P686" s="76">
        <v>46023.523580636604</v>
      </c>
      <c r="Q686" s="73" t="s">
        <v>11990</v>
      </c>
      <c r="R686" s="76">
        <v>46174.446884837998</v>
      </c>
      <c r="S686" s="73" t="s">
        <v>12225</v>
      </c>
      <c r="T686" s="73" t="s">
        <v>5292</v>
      </c>
      <c r="U686" s="73" t="s">
        <v>362</v>
      </c>
      <c r="V686" s="77" t="s">
        <v>813</v>
      </c>
    </row>
    <row r="687" spans="1:22" hidden="1" x14ac:dyDescent="0.25">
      <c r="A687" s="73" t="s">
        <v>9679</v>
      </c>
      <c r="B687" s="73" t="s">
        <v>3251</v>
      </c>
      <c r="C687" s="73" t="s">
        <v>3252</v>
      </c>
      <c r="D687" s="73" t="s">
        <v>362</v>
      </c>
      <c r="E687" s="73" t="s">
        <v>284</v>
      </c>
      <c r="F687" s="73"/>
      <c r="G687" s="74">
        <v>60</v>
      </c>
      <c r="H687" s="73" t="s">
        <v>934</v>
      </c>
      <c r="I687" s="73" t="s">
        <v>935</v>
      </c>
      <c r="J687" s="73" t="s">
        <v>909</v>
      </c>
      <c r="K687" s="73" t="s">
        <v>982</v>
      </c>
      <c r="L687" s="73" t="s">
        <v>3252</v>
      </c>
      <c r="M687" s="73" t="s">
        <v>362</v>
      </c>
      <c r="N687" s="75" t="b">
        <v>0</v>
      </c>
      <c r="O687" s="75" t="b">
        <v>0</v>
      </c>
      <c r="P687" s="76">
        <v>46023.523612118101</v>
      </c>
      <c r="Q687" s="73" t="s">
        <v>11990</v>
      </c>
      <c r="R687" s="76">
        <v>46172.469029432898</v>
      </c>
      <c r="S687" s="73" t="s">
        <v>11991</v>
      </c>
      <c r="T687" s="73" t="s">
        <v>5292</v>
      </c>
      <c r="U687" s="73" t="s">
        <v>362</v>
      </c>
      <c r="V687" s="77" t="s">
        <v>813</v>
      </c>
    </row>
    <row r="688" spans="1:22" hidden="1" x14ac:dyDescent="0.25">
      <c r="A688" s="73" t="s">
        <v>9680</v>
      </c>
      <c r="B688" s="73" t="s">
        <v>3280</v>
      </c>
      <c r="C688" s="73" t="s">
        <v>3281</v>
      </c>
      <c r="D688" s="73" t="s">
        <v>362</v>
      </c>
      <c r="E688" s="73" t="s">
        <v>284</v>
      </c>
      <c r="F688" s="73"/>
      <c r="G688" s="74">
        <v>60</v>
      </c>
      <c r="H688" s="73" t="s">
        <v>934</v>
      </c>
      <c r="I688" s="73" t="s">
        <v>935</v>
      </c>
      <c r="J688" s="73" t="s">
        <v>909</v>
      </c>
      <c r="K688" s="73" t="s">
        <v>982</v>
      </c>
      <c r="L688" s="73"/>
      <c r="M688" s="73" t="s">
        <v>362</v>
      </c>
      <c r="N688" s="75" t="b">
        <v>0</v>
      </c>
      <c r="O688" s="75" t="b">
        <v>0</v>
      </c>
      <c r="P688" s="76">
        <v>46023.523626770802</v>
      </c>
      <c r="Q688" s="73" t="s">
        <v>11990</v>
      </c>
      <c r="R688" s="76">
        <v>46172.469031562498</v>
      </c>
      <c r="S688" s="73" t="s">
        <v>11991</v>
      </c>
      <c r="T688" s="73" t="s">
        <v>5292</v>
      </c>
      <c r="U688" s="73" t="s">
        <v>362</v>
      </c>
      <c r="V688" s="77" t="s">
        <v>813</v>
      </c>
    </row>
    <row r="689" spans="1:22" hidden="1" x14ac:dyDescent="0.25">
      <c r="A689" s="73" t="s">
        <v>9681</v>
      </c>
      <c r="B689" s="73" t="s">
        <v>3313</v>
      </c>
      <c r="C689" s="73" t="s">
        <v>3314</v>
      </c>
      <c r="D689" s="73" t="s">
        <v>362</v>
      </c>
      <c r="E689" s="73" t="s">
        <v>284</v>
      </c>
      <c r="F689" s="73"/>
      <c r="G689" s="74">
        <v>60</v>
      </c>
      <c r="H689" s="73" t="s">
        <v>934</v>
      </c>
      <c r="I689" s="73" t="s">
        <v>935</v>
      </c>
      <c r="J689" s="73" t="s">
        <v>909</v>
      </c>
      <c r="K689" s="73" t="s">
        <v>982</v>
      </c>
      <c r="L689" s="73" t="s">
        <v>3314</v>
      </c>
      <c r="M689" s="73" t="s">
        <v>362</v>
      </c>
      <c r="N689" s="75" t="b">
        <v>0</v>
      </c>
      <c r="O689" s="75" t="b">
        <v>0</v>
      </c>
      <c r="P689" s="76">
        <v>46023.523642210603</v>
      </c>
      <c r="Q689" s="73" t="s">
        <v>11990</v>
      </c>
      <c r="R689" s="76">
        <v>46172.469033715301</v>
      </c>
      <c r="S689" s="73" t="s">
        <v>11991</v>
      </c>
      <c r="T689" s="73" t="s">
        <v>5292</v>
      </c>
      <c r="U689" s="73" t="s">
        <v>362</v>
      </c>
      <c r="V689" s="77" t="s">
        <v>813</v>
      </c>
    </row>
    <row r="690" spans="1:22" hidden="1" x14ac:dyDescent="0.25">
      <c r="A690" s="73" t="s">
        <v>9682</v>
      </c>
      <c r="B690" s="73" t="s">
        <v>685</v>
      </c>
      <c r="C690" s="73" t="s">
        <v>3334</v>
      </c>
      <c r="D690" s="73" t="s">
        <v>362</v>
      </c>
      <c r="E690" s="73" t="s">
        <v>284</v>
      </c>
      <c r="F690" s="73"/>
      <c r="G690" s="74">
        <v>60</v>
      </c>
      <c r="H690" s="73" t="s">
        <v>934</v>
      </c>
      <c r="I690" s="73" t="s">
        <v>935</v>
      </c>
      <c r="J690" s="73" t="s">
        <v>909</v>
      </c>
      <c r="K690" s="73" t="s">
        <v>982</v>
      </c>
      <c r="L690" s="73" t="s">
        <v>3334</v>
      </c>
      <c r="M690" s="73" t="s">
        <v>362</v>
      </c>
      <c r="N690" s="75" t="b">
        <v>0</v>
      </c>
      <c r="O690" s="75" t="b">
        <v>0</v>
      </c>
      <c r="P690" s="76">
        <v>46023.523649919</v>
      </c>
      <c r="Q690" s="73" t="s">
        <v>11990</v>
      </c>
      <c r="R690" s="76">
        <v>46172.469035844901</v>
      </c>
      <c r="S690" s="73" t="s">
        <v>11991</v>
      </c>
      <c r="T690" s="73" t="s">
        <v>5292</v>
      </c>
      <c r="U690" s="73" t="s">
        <v>362</v>
      </c>
      <c r="V690" s="77" t="s">
        <v>813</v>
      </c>
    </row>
    <row r="691" spans="1:22" hidden="1" x14ac:dyDescent="0.25">
      <c r="A691" s="73" t="s">
        <v>9683</v>
      </c>
      <c r="B691" s="73" t="s">
        <v>3413</v>
      </c>
      <c r="C691" s="73" t="s">
        <v>3414</v>
      </c>
      <c r="D691" s="73" t="s">
        <v>362</v>
      </c>
      <c r="E691" s="73" t="s">
        <v>284</v>
      </c>
      <c r="F691" s="73"/>
      <c r="G691" s="74">
        <v>60</v>
      </c>
      <c r="H691" s="73" t="s">
        <v>934</v>
      </c>
      <c r="I691" s="73" t="s">
        <v>935</v>
      </c>
      <c r="J691" s="73" t="s">
        <v>909</v>
      </c>
      <c r="K691" s="73" t="s">
        <v>982</v>
      </c>
      <c r="L691" s="73" t="s">
        <v>3414</v>
      </c>
      <c r="M691" s="73" t="s">
        <v>362</v>
      </c>
      <c r="N691" s="75" t="b">
        <v>0</v>
      </c>
      <c r="O691" s="75" t="b">
        <v>0</v>
      </c>
      <c r="P691" s="76">
        <v>46023.523684918997</v>
      </c>
      <c r="Q691" s="73" t="s">
        <v>11990</v>
      </c>
      <c r="R691" s="76">
        <v>46172.469037997696</v>
      </c>
      <c r="S691" s="73" t="s">
        <v>11991</v>
      </c>
      <c r="T691" s="73" t="s">
        <v>5292</v>
      </c>
      <c r="U691" s="73" t="s">
        <v>362</v>
      </c>
      <c r="V691" s="77" t="s">
        <v>813</v>
      </c>
    </row>
    <row r="692" spans="1:22" hidden="1" x14ac:dyDescent="0.25">
      <c r="A692" s="73" t="s">
        <v>9684</v>
      </c>
      <c r="B692" s="73" t="s">
        <v>3416</v>
      </c>
      <c r="C692" s="73" t="s">
        <v>3417</v>
      </c>
      <c r="D692" s="73" t="s">
        <v>362</v>
      </c>
      <c r="E692" s="73" t="s">
        <v>284</v>
      </c>
      <c r="F692" s="73"/>
      <c r="G692" s="74">
        <v>60</v>
      </c>
      <c r="H692" s="73" t="s">
        <v>934</v>
      </c>
      <c r="I692" s="73" t="s">
        <v>935</v>
      </c>
      <c r="J692" s="73" t="s">
        <v>909</v>
      </c>
      <c r="K692" s="73" t="s">
        <v>982</v>
      </c>
      <c r="L692" s="73" t="s">
        <v>3417</v>
      </c>
      <c r="M692" s="73" t="s">
        <v>362</v>
      </c>
      <c r="N692" s="75" t="b">
        <v>0</v>
      </c>
      <c r="O692" s="75" t="b">
        <v>0</v>
      </c>
      <c r="P692" s="76">
        <v>46023.523686076398</v>
      </c>
      <c r="Q692" s="73" t="s">
        <v>11990</v>
      </c>
      <c r="R692" s="76">
        <v>46172.469040081</v>
      </c>
      <c r="S692" s="73" t="s">
        <v>11991</v>
      </c>
      <c r="T692" s="73" t="s">
        <v>5292</v>
      </c>
      <c r="U692" s="73" t="s">
        <v>362</v>
      </c>
      <c r="V692" s="77" t="s">
        <v>813</v>
      </c>
    </row>
    <row r="693" spans="1:22" hidden="1" x14ac:dyDescent="0.25">
      <c r="A693" s="73" t="s">
        <v>9685</v>
      </c>
      <c r="B693" s="73" t="s">
        <v>3449</v>
      </c>
      <c r="C693" s="73" t="s">
        <v>3450</v>
      </c>
      <c r="D693" s="73" t="s">
        <v>362</v>
      </c>
      <c r="E693" s="73" t="s">
        <v>284</v>
      </c>
      <c r="F693" s="73"/>
      <c r="G693" s="74">
        <v>60</v>
      </c>
      <c r="H693" s="73" t="s">
        <v>934</v>
      </c>
      <c r="I693" s="73" t="s">
        <v>935</v>
      </c>
      <c r="J693" s="73" t="s">
        <v>909</v>
      </c>
      <c r="K693" s="73" t="s">
        <v>982</v>
      </c>
      <c r="L693" s="73" t="s">
        <v>3450</v>
      </c>
      <c r="M693" s="73" t="s">
        <v>362</v>
      </c>
      <c r="N693" s="75" t="b">
        <v>0</v>
      </c>
      <c r="O693" s="75" t="b">
        <v>0</v>
      </c>
      <c r="P693" s="76">
        <v>46023.523701273101</v>
      </c>
      <c r="Q693" s="73" t="s">
        <v>11990</v>
      </c>
      <c r="R693" s="76">
        <v>46172.469042326396</v>
      </c>
      <c r="S693" s="73" t="s">
        <v>11991</v>
      </c>
      <c r="T693" s="73" t="s">
        <v>5292</v>
      </c>
      <c r="U693" s="73" t="s">
        <v>362</v>
      </c>
      <c r="V693" s="77" t="s">
        <v>813</v>
      </c>
    </row>
    <row r="694" spans="1:22" hidden="1" x14ac:dyDescent="0.25">
      <c r="A694" s="73" t="s">
        <v>9686</v>
      </c>
      <c r="B694" s="73" t="s">
        <v>3467</v>
      </c>
      <c r="C694" s="73" t="s">
        <v>3468</v>
      </c>
      <c r="D694" s="73" t="s">
        <v>362</v>
      </c>
      <c r="E694" s="73" t="s">
        <v>284</v>
      </c>
      <c r="F694" s="73"/>
      <c r="G694" s="74">
        <v>60</v>
      </c>
      <c r="H694" s="73" t="s">
        <v>934</v>
      </c>
      <c r="I694" s="73" t="s">
        <v>935</v>
      </c>
      <c r="J694" s="73" t="s">
        <v>909</v>
      </c>
      <c r="K694" s="73" t="s">
        <v>982</v>
      </c>
      <c r="L694" s="73" t="s">
        <v>3468</v>
      </c>
      <c r="M694" s="73" t="s">
        <v>362</v>
      </c>
      <c r="N694" s="75" t="b">
        <v>0</v>
      </c>
      <c r="O694" s="75" t="b">
        <v>0</v>
      </c>
      <c r="P694" s="76">
        <v>46023.523709687499</v>
      </c>
      <c r="Q694" s="73" t="s">
        <v>11990</v>
      </c>
      <c r="R694" s="76">
        <v>46172.469044525496</v>
      </c>
      <c r="S694" s="73" t="s">
        <v>11991</v>
      </c>
      <c r="T694" s="73" t="s">
        <v>5292</v>
      </c>
      <c r="U694" s="73" t="s">
        <v>362</v>
      </c>
      <c r="V694" s="77" t="s">
        <v>813</v>
      </c>
    </row>
    <row r="695" spans="1:22" hidden="1" x14ac:dyDescent="0.25">
      <c r="A695" s="73" t="s">
        <v>9687</v>
      </c>
      <c r="B695" s="73" t="s">
        <v>3553</v>
      </c>
      <c r="C695" s="73" t="s">
        <v>3554</v>
      </c>
      <c r="D695" s="73" t="s">
        <v>362</v>
      </c>
      <c r="E695" s="73" t="s">
        <v>284</v>
      </c>
      <c r="F695" s="73"/>
      <c r="G695" s="74">
        <v>60</v>
      </c>
      <c r="H695" s="73" t="s">
        <v>934</v>
      </c>
      <c r="I695" s="73" t="s">
        <v>935</v>
      </c>
      <c r="J695" s="73" t="s">
        <v>909</v>
      </c>
      <c r="K695" s="73" t="s">
        <v>982</v>
      </c>
      <c r="L695" s="73" t="s">
        <v>3554</v>
      </c>
      <c r="M695" s="73" t="s">
        <v>362</v>
      </c>
      <c r="N695" s="75" t="b">
        <v>0</v>
      </c>
      <c r="O695" s="75" t="b">
        <v>0</v>
      </c>
      <c r="P695" s="76">
        <v>46023.523742789403</v>
      </c>
      <c r="Q695" s="73" t="s">
        <v>11990</v>
      </c>
      <c r="R695" s="76">
        <v>46172.469046643499</v>
      </c>
      <c r="S695" s="73" t="s">
        <v>11991</v>
      </c>
      <c r="T695" s="73" t="s">
        <v>5292</v>
      </c>
      <c r="U695" s="73" t="s">
        <v>362</v>
      </c>
      <c r="V695" s="77" t="s">
        <v>813</v>
      </c>
    </row>
    <row r="696" spans="1:22" hidden="1" x14ac:dyDescent="0.25">
      <c r="A696" s="73" t="s">
        <v>9688</v>
      </c>
      <c r="B696" s="73" t="s">
        <v>2964</v>
      </c>
      <c r="C696" s="73" t="s">
        <v>2965</v>
      </c>
      <c r="D696" s="73" t="s">
        <v>362</v>
      </c>
      <c r="E696" s="73" t="s">
        <v>284</v>
      </c>
      <c r="F696" s="73"/>
      <c r="G696" s="74">
        <v>60</v>
      </c>
      <c r="H696" s="73" t="s">
        <v>934</v>
      </c>
      <c r="I696" s="73" t="s">
        <v>935</v>
      </c>
      <c r="J696" s="73" t="s">
        <v>909</v>
      </c>
      <c r="K696" s="73" t="s">
        <v>982</v>
      </c>
      <c r="L696" s="73" t="s">
        <v>2965</v>
      </c>
      <c r="M696" s="73" t="s">
        <v>362</v>
      </c>
      <c r="N696" s="75" t="b">
        <v>0</v>
      </c>
      <c r="O696" s="75" t="b">
        <v>0</v>
      </c>
      <c r="P696" s="76">
        <v>46023.523486724502</v>
      </c>
      <c r="Q696" s="73" t="s">
        <v>11990</v>
      </c>
      <c r="R696" s="76">
        <v>46172.4690488079</v>
      </c>
      <c r="S696" s="73" t="s">
        <v>11991</v>
      </c>
      <c r="T696" s="73" t="s">
        <v>5292</v>
      </c>
      <c r="U696" s="73" t="s">
        <v>362</v>
      </c>
      <c r="V696" s="77" t="s">
        <v>813</v>
      </c>
    </row>
    <row r="697" spans="1:22" hidden="1" x14ac:dyDescent="0.25">
      <c r="A697" s="73" t="s">
        <v>9689</v>
      </c>
      <c r="B697" s="73" t="s">
        <v>2973</v>
      </c>
      <c r="C697" s="73" t="s">
        <v>2974</v>
      </c>
      <c r="D697" s="73" t="s">
        <v>362</v>
      </c>
      <c r="E697" s="73" t="s">
        <v>284</v>
      </c>
      <c r="F697" s="73"/>
      <c r="G697" s="74">
        <v>60</v>
      </c>
      <c r="H697" s="73" t="s">
        <v>934</v>
      </c>
      <c r="I697" s="73" t="s">
        <v>935</v>
      </c>
      <c r="J697" s="73" t="s">
        <v>909</v>
      </c>
      <c r="K697" s="73" t="s">
        <v>982</v>
      </c>
      <c r="L697" s="73" t="s">
        <v>2974</v>
      </c>
      <c r="M697" s="73" t="s">
        <v>362</v>
      </c>
      <c r="N697" s="75" t="b">
        <v>0</v>
      </c>
      <c r="O697" s="75" t="b">
        <v>0</v>
      </c>
      <c r="P697" s="76">
        <v>46023.523489664403</v>
      </c>
      <c r="Q697" s="73" t="s">
        <v>11990</v>
      </c>
      <c r="R697" s="76">
        <v>46172.469051122702</v>
      </c>
      <c r="S697" s="73" t="s">
        <v>11991</v>
      </c>
      <c r="T697" s="73" t="s">
        <v>5292</v>
      </c>
      <c r="U697" s="73" t="s">
        <v>362</v>
      </c>
      <c r="V697" s="77" t="s">
        <v>813</v>
      </c>
    </row>
    <row r="698" spans="1:22" hidden="1" x14ac:dyDescent="0.25">
      <c r="A698" s="73" t="s">
        <v>9690</v>
      </c>
      <c r="B698" s="73" t="s">
        <v>3685</v>
      </c>
      <c r="C698" s="73" t="s">
        <v>3686</v>
      </c>
      <c r="D698" s="73" t="s">
        <v>362</v>
      </c>
      <c r="E698" s="73" t="s">
        <v>284</v>
      </c>
      <c r="F698" s="73"/>
      <c r="G698" s="74">
        <v>60</v>
      </c>
      <c r="H698" s="73" t="s">
        <v>934</v>
      </c>
      <c r="I698" s="73" t="s">
        <v>935</v>
      </c>
      <c r="J698" s="73" t="s">
        <v>909</v>
      </c>
      <c r="K698" s="73" t="s">
        <v>982</v>
      </c>
      <c r="L698" s="73" t="s">
        <v>3686</v>
      </c>
      <c r="M698" s="73" t="s">
        <v>362</v>
      </c>
      <c r="N698" s="75" t="b">
        <v>0</v>
      </c>
      <c r="O698" s="75" t="b">
        <v>0</v>
      </c>
      <c r="P698" s="76">
        <v>46023.5237964931</v>
      </c>
      <c r="Q698" s="73" t="s">
        <v>11990</v>
      </c>
      <c r="R698" s="76">
        <v>46172.469053356501</v>
      </c>
      <c r="S698" s="73" t="s">
        <v>11991</v>
      </c>
      <c r="T698" s="73" t="s">
        <v>5292</v>
      </c>
      <c r="U698" s="73" t="s">
        <v>362</v>
      </c>
      <c r="V698" s="77" t="s">
        <v>813</v>
      </c>
    </row>
    <row r="699" spans="1:22" hidden="1" x14ac:dyDescent="0.25">
      <c r="A699" s="73" t="s">
        <v>9691</v>
      </c>
      <c r="B699" s="73" t="s">
        <v>401</v>
      </c>
      <c r="C699" s="73" t="s">
        <v>3896</v>
      </c>
      <c r="D699" s="73" t="s">
        <v>362</v>
      </c>
      <c r="E699" s="73" t="s">
        <v>3897</v>
      </c>
      <c r="F699" s="73"/>
      <c r="G699" s="74">
        <v>60</v>
      </c>
      <c r="H699" s="73" t="s">
        <v>934</v>
      </c>
      <c r="I699" s="73" t="s">
        <v>935</v>
      </c>
      <c r="J699" s="73" t="s">
        <v>909</v>
      </c>
      <c r="K699" s="73" t="s">
        <v>982</v>
      </c>
      <c r="L699" s="73"/>
      <c r="M699" s="73" t="s">
        <v>362</v>
      </c>
      <c r="N699" s="75" t="b">
        <v>0</v>
      </c>
      <c r="O699" s="75" t="b">
        <v>0</v>
      </c>
      <c r="P699" s="76">
        <v>46023.5238757755</v>
      </c>
      <c r="Q699" s="73" t="s">
        <v>11990</v>
      </c>
      <c r="R699" s="76">
        <v>46174.447099919002</v>
      </c>
      <c r="S699" s="73" t="s">
        <v>12225</v>
      </c>
      <c r="T699" s="73" t="s">
        <v>5292</v>
      </c>
      <c r="U699" s="73" t="s">
        <v>362</v>
      </c>
      <c r="V699" s="77" t="s">
        <v>813</v>
      </c>
    </row>
    <row r="700" spans="1:22" hidden="1" x14ac:dyDescent="0.25">
      <c r="A700" s="73" t="s">
        <v>9692</v>
      </c>
      <c r="B700" s="73" t="s">
        <v>501</v>
      </c>
      <c r="C700" s="73" t="s">
        <v>3904</v>
      </c>
      <c r="D700" s="73" t="s">
        <v>362</v>
      </c>
      <c r="E700" s="73" t="s">
        <v>3905</v>
      </c>
      <c r="F700" s="73"/>
      <c r="G700" s="74">
        <v>60</v>
      </c>
      <c r="H700" s="73" t="s">
        <v>942</v>
      </c>
      <c r="I700" s="73" t="s">
        <v>943</v>
      </c>
      <c r="J700" s="73" t="s">
        <v>909</v>
      </c>
      <c r="K700" s="73" t="s">
        <v>12248</v>
      </c>
      <c r="L700" s="73"/>
      <c r="M700" s="73" t="s">
        <v>362</v>
      </c>
      <c r="N700" s="75" t="b">
        <v>0</v>
      </c>
      <c r="O700" s="75" t="b">
        <v>0</v>
      </c>
      <c r="P700" s="76">
        <v>46023.523879363398</v>
      </c>
      <c r="Q700" s="73" t="s">
        <v>11990</v>
      </c>
      <c r="R700" s="76">
        <v>46174.447249340301</v>
      </c>
      <c r="S700" s="73" t="s">
        <v>12225</v>
      </c>
      <c r="T700" s="73" t="s">
        <v>5292</v>
      </c>
      <c r="U700" s="73" t="s">
        <v>362</v>
      </c>
      <c r="V700" s="77" t="s">
        <v>813</v>
      </c>
    </row>
    <row r="701" spans="1:22" hidden="1" x14ac:dyDescent="0.25">
      <c r="A701" s="73" t="s">
        <v>9693</v>
      </c>
      <c r="B701" s="73" t="s">
        <v>9694</v>
      </c>
      <c r="C701" s="73" t="s">
        <v>12249</v>
      </c>
      <c r="D701" s="73" t="s">
        <v>362</v>
      </c>
      <c r="E701" s="73"/>
      <c r="F701" s="73"/>
      <c r="G701" s="74"/>
      <c r="H701" s="73" t="s">
        <v>11994</v>
      </c>
      <c r="I701" s="73" t="s">
        <v>11995</v>
      </c>
      <c r="J701" s="73" t="s">
        <v>909</v>
      </c>
      <c r="K701" s="73" t="s">
        <v>2978</v>
      </c>
      <c r="L701" s="73" t="s">
        <v>12249</v>
      </c>
      <c r="M701" s="73" t="s">
        <v>362</v>
      </c>
      <c r="N701" s="75" t="b">
        <v>0</v>
      </c>
      <c r="O701" s="75" t="b">
        <v>0</v>
      </c>
      <c r="P701" s="76">
        <v>46023.523928703697</v>
      </c>
      <c r="Q701" s="73" t="s">
        <v>11990</v>
      </c>
      <c r="R701" s="76">
        <v>46172.469059756899</v>
      </c>
      <c r="S701" s="73" t="s">
        <v>11991</v>
      </c>
      <c r="T701" s="73" t="s">
        <v>5292</v>
      </c>
      <c r="U701" s="73" t="s">
        <v>362</v>
      </c>
      <c r="V701" s="77" t="s">
        <v>813</v>
      </c>
    </row>
    <row r="702" spans="1:22" hidden="1" x14ac:dyDescent="0.25">
      <c r="A702" s="73" t="s">
        <v>9695</v>
      </c>
      <c r="B702" s="73" t="s">
        <v>705</v>
      </c>
      <c r="C702" s="73" t="s">
        <v>3080</v>
      </c>
      <c r="D702" s="73" t="s">
        <v>362</v>
      </c>
      <c r="E702" s="73" t="s">
        <v>284</v>
      </c>
      <c r="F702" s="73"/>
      <c r="G702" s="74">
        <v>60</v>
      </c>
      <c r="H702" s="73" t="s">
        <v>11994</v>
      </c>
      <c r="I702" s="73" t="s">
        <v>11995</v>
      </c>
      <c r="J702" s="73" t="s">
        <v>909</v>
      </c>
      <c r="K702" s="73" t="s">
        <v>2978</v>
      </c>
      <c r="L702" s="73" t="s">
        <v>3080</v>
      </c>
      <c r="M702" s="73" t="s">
        <v>362</v>
      </c>
      <c r="N702" s="75" t="b">
        <v>0</v>
      </c>
      <c r="O702" s="75" t="b">
        <v>0</v>
      </c>
      <c r="P702" s="76">
        <v>46023.523532719897</v>
      </c>
      <c r="Q702" s="73" t="s">
        <v>11990</v>
      </c>
      <c r="R702" s="76">
        <v>46172.469061886601</v>
      </c>
      <c r="S702" s="73" t="s">
        <v>11991</v>
      </c>
      <c r="T702" s="73" t="s">
        <v>5292</v>
      </c>
      <c r="U702" s="73" t="s">
        <v>362</v>
      </c>
      <c r="V702" s="77" t="s">
        <v>813</v>
      </c>
    </row>
    <row r="703" spans="1:22" hidden="1" x14ac:dyDescent="0.25">
      <c r="A703" s="73" t="s">
        <v>9696</v>
      </c>
      <c r="B703" s="73" t="s">
        <v>3265</v>
      </c>
      <c r="C703" s="73" t="s">
        <v>3266</v>
      </c>
      <c r="D703" s="73" t="s">
        <v>362</v>
      </c>
      <c r="E703" s="73" t="s">
        <v>284</v>
      </c>
      <c r="F703" s="73"/>
      <c r="G703" s="74">
        <v>60</v>
      </c>
      <c r="H703" s="73" t="s">
        <v>11994</v>
      </c>
      <c r="I703" s="73" t="s">
        <v>11995</v>
      </c>
      <c r="J703" s="73" t="s">
        <v>909</v>
      </c>
      <c r="K703" s="73" t="s">
        <v>2978</v>
      </c>
      <c r="L703" s="73" t="s">
        <v>3266</v>
      </c>
      <c r="M703" s="73" t="s">
        <v>362</v>
      </c>
      <c r="N703" s="75" t="b">
        <v>0</v>
      </c>
      <c r="O703" s="75" t="b">
        <v>0</v>
      </c>
      <c r="P703" s="76">
        <v>46023.523619097199</v>
      </c>
      <c r="Q703" s="73" t="s">
        <v>11990</v>
      </c>
      <c r="R703" s="76">
        <v>46172.469064039396</v>
      </c>
      <c r="S703" s="73" t="s">
        <v>11991</v>
      </c>
      <c r="T703" s="73" t="s">
        <v>5292</v>
      </c>
      <c r="U703" s="73" t="s">
        <v>362</v>
      </c>
      <c r="V703" s="77" t="s">
        <v>813</v>
      </c>
    </row>
    <row r="704" spans="1:22" hidden="1" x14ac:dyDescent="0.25">
      <c r="A704" s="73" t="s">
        <v>9697</v>
      </c>
      <c r="B704" s="73" t="s">
        <v>3268</v>
      </c>
      <c r="C704" s="73" t="s">
        <v>3269</v>
      </c>
      <c r="D704" s="73" t="s">
        <v>362</v>
      </c>
      <c r="E704" s="73" t="s">
        <v>284</v>
      </c>
      <c r="F704" s="73"/>
      <c r="G704" s="74">
        <v>60</v>
      </c>
      <c r="H704" s="73" t="s">
        <v>11994</v>
      </c>
      <c r="I704" s="73" t="s">
        <v>11995</v>
      </c>
      <c r="J704" s="73" t="s">
        <v>909</v>
      </c>
      <c r="K704" s="73" t="s">
        <v>2978</v>
      </c>
      <c r="L704" s="73" t="s">
        <v>3269</v>
      </c>
      <c r="M704" s="73" t="s">
        <v>362</v>
      </c>
      <c r="N704" s="75" t="b">
        <v>0</v>
      </c>
      <c r="O704" s="75" t="b">
        <v>0</v>
      </c>
      <c r="P704" s="76">
        <v>46023.5236204514</v>
      </c>
      <c r="Q704" s="73" t="s">
        <v>11990</v>
      </c>
      <c r="R704" s="76">
        <v>46172.469066400503</v>
      </c>
      <c r="S704" s="73" t="s">
        <v>11991</v>
      </c>
      <c r="T704" s="73" t="s">
        <v>5292</v>
      </c>
      <c r="U704" s="73" t="s">
        <v>362</v>
      </c>
      <c r="V704" s="77" t="s">
        <v>813</v>
      </c>
    </row>
    <row r="705" spans="1:22" hidden="1" x14ac:dyDescent="0.25">
      <c r="A705" s="73" t="s">
        <v>9698</v>
      </c>
      <c r="B705" s="73" t="s">
        <v>658</v>
      </c>
      <c r="C705" s="73" t="s">
        <v>3305</v>
      </c>
      <c r="D705" s="73" t="s">
        <v>362</v>
      </c>
      <c r="E705" s="73" t="s">
        <v>284</v>
      </c>
      <c r="F705" s="73"/>
      <c r="G705" s="74">
        <v>60</v>
      </c>
      <c r="H705" s="73" t="s">
        <v>11994</v>
      </c>
      <c r="I705" s="73" t="s">
        <v>11995</v>
      </c>
      <c r="J705" s="73" t="s">
        <v>909</v>
      </c>
      <c r="K705" s="73" t="s">
        <v>2978</v>
      </c>
      <c r="L705" s="73" t="s">
        <v>3305</v>
      </c>
      <c r="M705" s="73" t="s">
        <v>362</v>
      </c>
      <c r="N705" s="75" t="b">
        <v>0</v>
      </c>
      <c r="O705" s="75" t="b">
        <v>0</v>
      </c>
      <c r="P705" s="76">
        <v>46023.523634490703</v>
      </c>
      <c r="Q705" s="73" t="s">
        <v>11990</v>
      </c>
      <c r="R705" s="76">
        <v>46172.469068553197</v>
      </c>
      <c r="S705" s="73" t="s">
        <v>11991</v>
      </c>
      <c r="T705" s="73" t="s">
        <v>5292</v>
      </c>
      <c r="U705" s="73" t="s">
        <v>362</v>
      </c>
      <c r="V705" s="77" t="s">
        <v>813</v>
      </c>
    </row>
    <row r="706" spans="1:22" hidden="1" x14ac:dyDescent="0.25">
      <c r="A706" s="73" t="s">
        <v>9699</v>
      </c>
      <c r="B706" s="73" t="s">
        <v>3345</v>
      </c>
      <c r="C706" s="73" t="s">
        <v>3346</v>
      </c>
      <c r="D706" s="73" t="s">
        <v>362</v>
      </c>
      <c r="E706" s="73" t="s">
        <v>284</v>
      </c>
      <c r="F706" s="73"/>
      <c r="G706" s="74">
        <v>60</v>
      </c>
      <c r="H706" s="73" t="s">
        <v>11994</v>
      </c>
      <c r="I706" s="73" t="s">
        <v>11995</v>
      </c>
      <c r="J706" s="73" t="s">
        <v>909</v>
      </c>
      <c r="K706" s="73" t="s">
        <v>2978</v>
      </c>
      <c r="L706" s="73" t="s">
        <v>3346</v>
      </c>
      <c r="M706" s="73" t="s">
        <v>362</v>
      </c>
      <c r="N706" s="75" t="b">
        <v>0</v>
      </c>
      <c r="O706" s="75" t="b">
        <v>0</v>
      </c>
      <c r="P706" s="76">
        <v>46023.5236540162</v>
      </c>
      <c r="Q706" s="73" t="s">
        <v>11990</v>
      </c>
      <c r="R706" s="76">
        <v>46172.469070682899</v>
      </c>
      <c r="S706" s="73" t="s">
        <v>11991</v>
      </c>
      <c r="T706" s="73" t="s">
        <v>5292</v>
      </c>
      <c r="U706" s="73" t="s">
        <v>362</v>
      </c>
      <c r="V706" s="77" t="s">
        <v>813</v>
      </c>
    </row>
    <row r="707" spans="1:22" hidden="1" x14ac:dyDescent="0.25">
      <c r="A707" s="73" t="s">
        <v>9700</v>
      </c>
      <c r="B707" s="73" t="s">
        <v>3400</v>
      </c>
      <c r="C707" s="73" t="s">
        <v>3401</v>
      </c>
      <c r="D707" s="73" t="s">
        <v>362</v>
      </c>
      <c r="E707" s="73" t="s">
        <v>284</v>
      </c>
      <c r="F707" s="73"/>
      <c r="G707" s="74">
        <v>60</v>
      </c>
      <c r="H707" s="73" t="s">
        <v>11994</v>
      </c>
      <c r="I707" s="73" t="s">
        <v>11995</v>
      </c>
      <c r="J707" s="73" t="s">
        <v>909</v>
      </c>
      <c r="K707" s="73" t="s">
        <v>2978</v>
      </c>
      <c r="L707" s="73" t="s">
        <v>3401</v>
      </c>
      <c r="M707" s="73" t="s">
        <v>362</v>
      </c>
      <c r="N707" s="75" t="b">
        <v>0</v>
      </c>
      <c r="O707" s="75" t="b">
        <v>0</v>
      </c>
      <c r="P707" s="76">
        <v>46023.523674155098</v>
      </c>
      <c r="Q707" s="73" t="s">
        <v>11990</v>
      </c>
      <c r="R707" s="76">
        <v>46172.469072951397</v>
      </c>
      <c r="S707" s="73" t="s">
        <v>11991</v>
      </c>
      <c r="T707" s="73" t="s">
        <v>5292</v>
      </c>
      <c r="U707" s="73" t="s">
        <v>362</v>
      </c>
      <c r="V707" s="77" t="s">
        <v>813</v>
      </c>
    </row>
    <row r="708" spans="1:22" hidden="1" x14ac:dyDescent="0.25">
      <c r="A708" s="73" t="s">
        <v>9701</v>
      </c>
      <c r="B708" s="73" t="s">
        <v>3476</v>
      </c>
      <c r="C708" s="73" t="s">
        <v>3477</v>
      </c>
      <c r="D708" s="73" t="s">
        <v>362</v>
      </c>
      <c r="E708" s="73" t="s">
        <v>284</v>
      </c>
      <c r="F708" s="73"/>
      <c r="G708" s="74">
        <v>60</v>
      </c>
      <c r="H708" s="73" t="s">
        <v>11994</v>
      </c>
      <c r="I708" s="73" t="s">
        <v>11995</v>
      </c>
      <c r="J708" s="73" t="s">
        <v>909</v>
      </c>
      <c r="K708" s="73" t="s">
        <v>2978</v>
      </c>
      <c r="L708" s="73" t="s">
        <v>3477</v>
      </c>
      <c r="M708" s="73" t="s">
        <v>362</v>
      </c>
      <c r="N708" s="75" t="b">
        <v>0</v>
      </c>
      <c r="O708" s="75" t="b">
        <v>0</v>
      </c>
      <c r="P708" s="76">
        <v>46023.523713113398</v>
      </c>
      <c r="Q708" s="73" t="s">
        <v>11990</v>
      </c>
      <c r="R708" s="76">
        <v>46172.4690752315</v>
      </c>
      <c r="S708" s="73" t="s">
        <v>11991</v>
      </c>
      <c r="T708" s="73" t="s">
        <v>5292</v>
      </c>
      <c r="U708" s="73" t="s">
        <v>362</v>
      </c>
      <c r="V708" s="77" t="s">
        <v>813</v>
      </c>
    </row>
    <row r="709" spans="1:22" hidden="1" x14ac:dyDescent="0.25">
      <c r="A709" s="73" t="s">
        <v>9702</v>
      </c>
      <c r="B709" s="73" t="s">
        <v>2976</v>
      </c>
      <c r="C709" s="73" t="s">
        <v>2977</v>
      </c>
      <c r="D709" s="73" t="s">
        <v>362</v>
      </c>
      <c r="E709" s="73" t="s">
        <v>284</v>
      </c>
      <c r="F709" s="73"/>
      <c r="G709" s="74">
        <v>60</v>
      </c>
      <c r="H709" s="73" t="s">
        <v>11994</v>
      </c>
      <c r="I709" s="73" t="s">
        <v>11995</v>
      </c>
      <c r="J709" s="73" t="s">
        <v>909</v>
      </c>
      <c r="K709" s="73" t="s">
        <v>2978</v>
      </c>
      <c r="L709" s="73" t="s">
        <v>2977</v>
      </c>
      <c r="M709" s="73" t="s">
        <v>362</v>
      </c>
      <c r="N709" s="75" t="b">
        <v>0</v>
      </c>
      <c r="O709" s="75" t="b">
        <v>0</v>
      </c>
      <c r="P709" s="76">
        <v>46023.5234907755</v>
      </c>
      <c r="Q709" s="73" t="s">
        <v>11990</v>
      </c>
      <c r="R709" s="76">
        <v>46172.4690774306</v>
      </c>
      <c r="S709" s="73" t="s">
        <v>11991</v>
      </c>
      <c r="T709" s="73" t="s">
        <v>5292</v>
      </c>
      <c r="U709" s="73" t="s">
        <v>362</v>
      </c>
      <c r="V709" s="77" t="s">
        <v>813</v>
      </c>
    </row>
    <row r="710" spans="1:22" hidden="1" x14ac:dyDescent="0.25">
      <c r="A710" s="73" t="s">
        <v>9703</v>
      </c>
      <c r="B710" s="73" t="s">
        <v>472</v>
      </c>
      <c r="C710" s="73" t="s">
        <v>3912</v>
      </c>
      <c r="D710" s="73" t="s">
        <v>362</v>
      </c>
      <c r="E710" s="73" t="s">
        <v>3913</v>
      </c>
      <c r="F710" s="73"/>
      <c r="G710" s="74">
        <v>60</v>
      </c>
      <c r="H710" s="73" t="s">
        <v>11994</v>
      </c>
      <c r="I710" s="73" t="s">
        <v>11995</v>
      </c>
      <c r="J710" s="73" t="s">
        <v>909</v>
      </c>
      <c r="K710" s="73" t="s">
        <v>2978</v>
      </c>
      <c r="L710" s="73"/>
      <c r="M710" s="73" t="s">
        <v>362</v>
      </c>
      <c r="N710" s="75" t="b">
        <v>0</v>
      </c>
      <c r="O710" s="75" t="b">
        <v>0</v>
      </c>
      <c r="P710" s="76">
        <v>46023.523880902801</v>
      </c>
      <c r="Q710" s="73" t="s">
        <v>11990</v>
      </c>
      <c r="R710" s="76">
        <v>46174.447380243102</v>
      </c>
      <c r="S710" s="73" t="s">
        <v>12225</v>
      </c>
      <c r="T710" s="73" t="s">
        <v>5292</v>
      </c>
      <c r="U710" s="73" t="s">
        <v>362</v>
      </c>
      <c r="V710" s="77" t="s">
        <v>813</v>
      </c>
    </row>
    <row r="711" spans="1:22" hidden="1" x14ac:dyDescent="0.25">
      <c r="A711" s="73" t="s">
        <v>9704</v>
      </c>
      <c r="B711" s="73" t="s">
        <v>3007</v>
      </c>
      <c r="C711" s="73" t="s">
        <v>3008</v>
      </c>
      <c r="D711" s="73" t="s">
        <v>362</v>
      </c>
      <c r="E711" s="73" t="s">
        <v>284</v>
      </c>
      <c r="F711" s="73"/>
      <c r="G711" s="74">
        <v>60</v>
      </c>
      <c r="H711" s="73" t="s">
        <v>934</v>
      </c>
      <c r="I711" s="73" t="s">
        <v>935</v>
      </c>
      <c r="J711" s="73" t="s">
        <v>909</v>
      </c>
      <c r="K711" s="73" t="s">
        <v>1001</v>
      </c>
      <c r="L711" s="73" t="s">
        <v>3008</v>
      </c>
      <c r="M711" s="73" t="s">
        <v>362</v>
      </c>
      <c r="N711" s="75" t="b">
        <v>0</v>
      </c>
      <c r="O711" s="75" t="b">
        <v>0</v>
      </c>
      <c r="P711" s="76">
        <v>46023.523501388903</v>
      </c>
      <c r="Q711" s="73" t="s">
        <v>11990</v>
      </c>
      <c r="R711" s="76">
        <v>46172.469081747702</v>
      </c>
      <c r="S711" s="73" t="s">
        <v>11991</v>
      </c>
      <c r="T711" s="73" t="s">
        <v>5292</v>
      </c>
      <c r="U711" s="73" t="s">
        <v>362</v>
      </c>
      <c r="V711" s="77" t="s">
        <v>813</v>
      </c>
    </row>
    <row r="712" spans="1:22" hidden="1" x14ac:dyDescent="0.25">
      <c r="A712" s="73" t="s">
        <v>9705</v>
      </c>
      <c r="B712" s="73" t="s">
        <v>3012</v>
      </c>
      <c r="C712" s="73" t="s">
        <v>3013</v>
      </c>
      <c r="D712" s="73" t="s">
        <v>362</v>
      </c>
      <c r="E712" s="73" t="s">
        <v>284</v>
      </c>
      <c r="F712" s="73"/>
      <c r="G712" s="74">
        <v>60</v>
      </c>
      <c r="H712" s="73" t="s">
        <v>934</v>
      </c>
      <c r="I712" s="73" t="s">
        <v>935</v>
      </c>
      <c r="J712" s="73" t="s">
        <v>909</v>
      </c>
      <c r="K712" s="73" t="s">
        <v>1001</v>
      </c>
      <c r="L712" s="73" t="s">
        <v>3013</v>
      </c>
      <c r="M712" s="73" t="s">
        <v>362</v>
      </c>
      <c r="N712" s="75" t="b">
        <v>0</v>
      </c>
      <c r="O712" s="75" t="b">
        <v>0</v>
      </c>
      <c r="P712" s="76">
        <v>46023.523503159697</v>
      </c>
      <c r="Q712" s="73" t="s">
        <v>11990</v>
      </c>
      <c r="R712" s="76">
        <v>46172.469083912001</v>
      </c>
      <c r="S712" s="73" t="s">
        <v>11991</v>
      </c>
      <c r="T712" s="73" t="s">
        <v>5292</v>
      </c>
      <c r="U712" s="73" t="s">
        <v>362</v>
      </c>
      <c r="V712" s="77" t="s">
        <v>813</v>
      </c>
    </row>
    <row r="713" spans="1:22" hidden="1" x14ac:dyDescent="0.25">
      <c r="A713" s="73" t="s">
        <v>9706</v>
      </c>
      <c r="B713" s="73" t="s">
        <v>3032</v>
      </c>
      <c r="C713" s="73" t="s">
        <v>3033</v>
      </c>
      <c r="D713" s="73" t="s">
        <v>362</v>
      </c>
      <c r="E713" s="73" t="s">
        <v>284</v>
      </c>
      <c r="F713" s="73"/>
      <c r="G713" s="74">
        <v>60</v>
      </c>
      <c r="H713" s="73" t="s">
        <v>934</v>
      </c>
      <c r="I713" s="73" t="s">
        <v>935</v>
      </c>
      <c r="J713" s="73" t="s">
        <v>909</v>
      </c>
      <c r="K713" s="73" t="s">
        <v>1001</v>
      </c>
      <c r="L713" s="73" t="s">
        <v>3033</v>
      </c>
      <c r="M713" s="73" t="s">
        <v>362</v>
      </c>
      <c r="N713" s="75" t="b">
        <v>0</v>
      </c>
      <c r="O713" s="75" t="b">
        <v>0</v>
      </c>
      <c r="P713" s="76">
        <v>46023.523510335603</v>
      </c>
      <c r="Q713" s="73" t="s">
        <v>11990</v>
      </c>
      <c r="R713" s="76">
        <v>46172.469086076402</v>
      </c>
      <c r="S713" s="73" t="s">
        <v>11991</v>
      </c>
      <c r="T713" s="73" t="s">
        <v>5292</v>
      </c>
      <c r="U713" s="73" t="s">
        <v>362</v>
      </c>
      <c r="V713" s="77" t="s">
        <v>813</v>
      </c>
    </row>
    <row r="714" spans="1:22" hidden="1" x14ac:dyDescent="0.25">
      <c r="A714" s="73" t="s">
        <v>9707</v>
      </c>
      <c r="B714" s="73" t="s">
        <v>2953</v>
      </c>
      <c r="C714" s="73" t="s">
        <v>3049</v>
      </c>
      <c r="D714" s="73" t="s">
        <v>362</v>
      </c>
      <c r="E714" s="73" t="s">
        <v>284</v>
      </c>
      <c r="F714" s="73"/>
      <c r="G714" s="74">
        <v>60</v>
      </c>
      <c r="H714" s="73" t="s">
        <v>934</v>
      </c>
      <c r="I714" s="73" t="s">
        <v>935</v>
      </c>
      <c r="J714" s="73" t="s">
        <v>909</v>
      </c>
      <c r="K714" s="73" t="s">
        <v>1001</v>
      </c>
      <c r="L714" s="73" t="s">
        <v>3049</v>
      </c>
      <c r="M714" s="73" t="s">
        <v>362</v>
      </c>
      <c r="N714" s="75" t="b">
        <v>0</v>
      </c>
      <c r="O714" s="75" t="b">
        <v>1</v>
      </c>
      <c r="P714" s="76">
        <v>46023.523515590299</v>
      </c>
      <c r="Q714" s="73" t="s">
        <v>11990</v>
      </c>
      <c r="R714" s="76">
        <v>46172.469088229198</v>
      </c>
      <c r="S714" s="73" t="s">
        <v>11991</v>
      </c>
      <c r="T714" s="73" t="s">
        <v>5292</v>
      </c>
      <c r="U714" s="73" t="s">
        <v>362</v>
      </c>
      <c r="V714" s="77" t="s">
        <v>813</v>
      </c>
    </row>
    <row r="715" spans="1:22" hidden="1" x14ac:dyDescent="0.25">
      <c r="A715" s="73" t="s">
        <v>9708</v>
      </c>
      <c r="B715" s="73" t="s">
        <v>760</v>
      </c>
      <c r="C715" s="73" t="s">
        <v>3060</v>
      </c>
      <c r="D715" s="73" t="s">
        <v>362</v>
      </c>
      <c r="E715" s="73" t="s">
        <v>284</v>
      </c>
      <c r="F715" s="73"/>
      <c r="G715" s="74">
        <v>60</v>
      </c>
      <c r="H715" s="73" t="s">
        <v>934</v>
      </c>
      <c r="I715" s="73" t="s">
        <v>935</v>
      </c>
      <c r="J715" s="73" t="s">
        <v>909</v>
      </c>
      <c r="K715" s="73" t="s">
        <v>1001</v>
      </c>
      <c r="L715" s="73" t="s">
        <v>3060</v>
      </c>
      <c r="M715" s="73" t="s">
        <v>362</v>
      </c>
      <c r="N715" s="75" t="b">
        <v>0</v>
      </c>
      <c r="O715" s="75" t="b">
        <v>0</v>
      </c>
      <c r="P715" s="76">
        <v>46023.523520104201</v>
      </c>
      <c r="Q715" s="73" t="s">
        <v>11990</v>
      </c>
      <c r="R715" s="76">
        <v>46172.469090312501</v>
      </c>
      <c r="S715" s="73" t="s">
        <v>11991</v>
      </c>
      <c r="T715" s="73" t="s">
        <v>5292</v>
      </c>
      <c r="U715" s="73" t="s">
        <v>362</v>
      </c>
      <c r="V715" s="77" t="s">
        <v>813</v>
      </c>
    </row>
    <row r="716" spans="1:22" hidden="1" x14ac:dyDescent="0.25">
      <c r="A716" s="73" t="s">
        <v>9709</v>
      </c>
      <c r="B716" s="73" t="s">
        <v>3082</v>
      </c>
      <c r="C716" s="73" t="s">
        <v>3083</v>
      </c>
      <c r="D716" s="73" t="s">
        <v>362</v>
      </c>
      <c r="E716" s="73" t="s">
        <v>284</v>
      </c>
      <c r="F716" s="73"/>
      <c r="G716" s="74">
        <v>60</v>
      </c>
      <c r="H716" s="73" t="s">
        <v>934</v>
      </c>
      <c r="I716" s="73" t="s">
        <v>935</v>
      </c>
      <c r="J716" s="73" t="s">
        <v>909</v>
      </c>
      <c r="K716" s="73" t="s">
        <v>1001</v>
      </c>
      <c r="L716" s="73" t="s">
        <v>3083</v>
      </c>
      <c r="M716" s="73" t="s">
        <v>362</v>
      </c>
      <c r="N716" s="75" t="b">
        <v>0</v>
      </c>
      <c r="O716" s="75" t="b">
        <v>0</v>
      </c>
      <c r="P716" s="76">
        <v>46023.523533715299</v>
      </c>
      <c r="Q716" s="73" t="s">
        <v>11990</v>
      </c>
      <c r="R716" s="76">
        <v>46172.469092511601</v>
      </c>
      <c r="S716" s="73" t="s">
        <v>11991</v>
      </c>
      <c r="T716" s="73" t="s">
        <v>5292</v>
      </c>
      <c r="U716" s="73" t="s">
        <v>362</v>
      </c>
      <c r="V716" s="77" t="s">
        <v>813</v>
      </c>
    </row>
    <row r="717" spans="1:22" hidden="1" x14ac:dyDescent="0.25">
      <c r="A717" s="73" t="s">
        <v>9710</v>
      </c>
      <c r="B717" s="73" t="s">
        <v>3113</v>
      </c>
      <c r="C717" s="73" t="s">
        <v>3114</v>
      </c>
      <c r="D717" s="73" t="s">
        <v>362</v>
      </c>
      <c r="E717" s="73" t="s">
        <v>284</v>
      </c>
      <c r="F717" s="73"/>
      <c r="G717" s="74">
        <v>60</v>
      </c>
      <c r="H717" s="73" t="s">
        <v>934</v>
      </c>
      <c r="I717" s="73" t="s">
        <v>935</v>
      </c>
      <c r="J717" s="73" t="s">
        <v>909</v>
      </c>
      <c r="K717" s="73" t="s">
        <v>1001</v>
      </c>
      <c r="L717" s="73" t="s">
        <v>3114</v>
      </c>
      <c r="M717" s="73" t="s">
        <v>362</v>
      </c>
      <c r="N717" s="75" t="b">
        <v>0</v>
      </c>
      <c r="O717" s="75" t="b">
        <v>1</v>
      </c>
      <c r="P717" s="76">
        <v>46023.523549305603</v>
      </c>
      <c r="Q717" s="73" t="s">
        <v>11990</v>
      </c>
      <c r="R717" s="76">
        <v>46172.469094641201</v>
      </c>
      <c r="S717" s="73" t="s">
        <v>11991</v>
      </c>
      <c r="T717" s="73" t="s">
        <v>5292</v>
      </c>
      <c r="U717" s="73" t="s">
        <v>362</v>
      </c>
      <c r="V717" s="77" t="s">
        <v>813</v>
      </c>
    </row>
    <row r="718" spans="1:22" hidden="1" x14ac:dyDescent="0.25">
      <c r="A718" s="73" t="s">
        <v>9711</v>
      </c>
      <c r="B718" s="73" t="s">
        <v>3116</v>
      </c>
      <c r="C718" s="73" t="s">
        <v>3117</v>
      </c>
      <c r="D718" s="73" t="s">
        <v>362</v>
      </c>
      <c r="E718" s="73" t="s">
        <v>284</v>
      </c>
      <c r="F718" s="73"/>
      <c r="G718" s="74">
        <v>60</v>
      </c>
      <c r="H718" s="73" t="s">
        <v>934</v>
      </c>
      <c r="I718" s="73" t="s">
        <v>935</v>
      </c>
      <c r="J718" s="73" t="s">
        <v>909</v>
      </c>
      <c r="K718" s="73" t="s">
        <v>1001</v>
      </c>
      <c r="L718" s="73" t="s">
        <v>3117</v>
      </c>
      <c r="M718" s="73" t="s">
        <v>362</v>
      </c>
      <c r="N718" s="75" t="b">
        <v>0</v>
      </c>
      <c r="O718" s="75" t="b">
        <v>0</v>
      </c>
      <c r="P718" s="76">
        <v>46023.5235503125</v>
      </c>
      <c r="Q718" s="73" t="s">
        <v>11990</v>
      </c>
      <c r="R718" s="76">
        <v>46172.469096875</v>
      </c>
      <c r="S718" s="73" t="s">
        <v>11991</v>
      </c>
      <c r="T718" s="73" t="s">
        <v>5292</v>
      </c>
      <c r="U718" s="73" t="s">
        <v>362</v>
      </c>
      <c r="V718" s="77" t="s">
        <v>813</v>
      </c>
    </row>
    <row r="719" spans="1:22" hidden="1" x14ac:dyDescent="0.25">
      <c r="A719" s="73" t="s">
        <v>9712</v>
      </c>
      <c r="B719" s="73" t="s">
        <v>3148</v>
      </c>
      <c r="C719" s="73" t="s">
        <v>3149</v>
      </c>
      <c r="D719" s="73" t="s">
        <v>362</v>
      </c>
      <c r="E719" s="73" t="s">
        <v>284</v>
      </c>
      <c r="F719" s="73"/>
      <c r="G719" s="74">
        <v>60</v>
      </c>
      <c r="H719" s="73" t="s">
        <v>934</v>
      </c>
      <c r="I719" s="73" t="s">
        <v>935</v>
      </c>
      <c r="J719" s="73" t="s">
        <v>909</v>
      </c>
      <c r="K719" s="73" t="s">
        <v>1001</v>
      </c>
      <c r="L719" s="73" t="s">
        <v>3149</v>
      </c>
      <c r="M719" s="73" t="s">
        <v>362</v>
      </c>
      <c r="N719" s="75" t="b">
        <v>0</v>
      </c>
      <c r="O719" s="75" t="b">
        <v>0</v>
      </c>
      <c r="P719" s="76">
        <v>46023.523560219903</v>
      </c>
      <c r="Q719" s="73" t="s">
        <v>11990</v>
      </c>
      <c r="R719" s="76">
        <v>46172.469098958303</v>
      </c>
      <c r="S719" s="73" t="s">
        <v>11991</v>
      </c>
      <c r="T719" s="73" t="s">
        <v>5292</v>
      </c>
      <c r="U719" s="73" t="s">
        <v>362</v>
      </c>
      <c r="V719" s="77" t="s">
        <v>813</v>
      </c>
    </row>
    <row r="720" spans="1:22" hidden="1" x14ac:dyDescent="0.25">
      <c r="A720" s="73" t="s">
        <v>9713</v>
      </c>
      <c r="B720" s="73" t="s">
        <v>3154</v>
      </c>
      <c r="C720" s="73" t="s">
        <v>3155</v>
      </c>
      <c r="D720" s="73" t="s">
        <v>362</v>
      </c>
      <c r="E720" s="73" t="s">
        <v>284</v>
      </c>
      <c r="F720" s="73"/>
      <c r="G720" s="74">
        <v>60</v>
      </c>
      <c r="H720" s="73" t="s">
        <v>934</v>
      </c>
      <c r="I720" s="73" t="s">
        <v>935</v>
      </c>
      <c r="J720" s="73" t="s">
        <v>909</v>
      </c>
      <c r="K720" s="73" t="s">
        <v>1001</v>
      </c>
      <c r="L720" s="73" t="s">
        <v>3155</v>
      </c>
      <c r="M720" s="73" t="s">
        <v>362</v>
      </c>
      <c r="N720" s="75" t="b">
        <v>0</v>
      </c>
      <c r="O720" s="75" t="b">
        <v>0</v>
      </c>
      <c r="P720" s="76">
        <v>46023.5235622685</v>
      </c>
      <c r="Q720" s="73" t="s">
        <v>11990</v>
      </c>
      <c r="R720" s="76">
        <v>46172.469101157403</v>
      </c>
      <c r="S720" s="73" t="s">
        <v>11991</v>
      </c>
      <c r="T720" s="73" t="s">
        <v>5292</v>
      </c>
      <c r="U720" s="73" t="s">
        <v>362</v>
      </c>
      <c r="V720" s="77" t="s">
        <v>813</v>
      </c>
    </row>
    <row r="721" spans="1:22" hidden="1" x14ac:dyDescent="0.25">
      <c r="A721" s="73" t="s">
        <v>9714</v>
      </c>
      <c r="B721" s="73" t="s">
        <v>3224</v>
      </c>
      <c r="C721" s="73" t="s">
        <v>3225</v>
      </c>
      <c r="D721" s="73" t="s">
        <v>362</v>
      </c>
      <c r="E721" s="73" t="s">
        <v>284</v>
      </c>
      <c r="F721" s="73"/>
      <c r="G721" s="74">
        <v>60</v>
      </c>
      <c r="H721" s="73" t="s">
        <v>934</v>
      </c>
      <c r="I721" s="73" t="s">
        <v>935</v>
      </c>
      <c r="J721" s="73" t="s">
        <v>909</v>
      </c>
      <c r="K721" s="73" t="s">
        <v>1001</v>
      </c>
      <c r="L721" s="73" t="s">
        <v>3225</v>
      </c>
      <c r="M721" s="73" t="s">
        <v>362</v>
      </c>
      <c r="N721" s="75" t="b">
        <v>0</v>
      </c>
      <c r="O721" s="75" t="b">
        <v>0</v>
      </c>
      <c r="P721" s="76">
        <v>46023.523598182903</v>
      </c>
      <c r="Q721" s="73" t="s">
        <v>11990</v>
      </c>
      <c r="R721" s="76">
        <v>46172.4691032755</v>
      </c>
      <c r="S721" s="73" t="s">
        <v>11991</v>
      </c>
      <c r="T721" s="73" t="s">
        <v>5292</v>
      </c>
      <c r="U721" s="73" t="s">
        <v>362</v>
      </c>
      <c r="V721" s="77" t="s">
        <v>813</v>
      </c>
    </row>
    <row r="722" spans="1:22" hidden="1" x14ac:dyDescent="0.25">
      <c r="A722" s="73" t="s">
        <v>9715</v>
      </c>
      <c r="B722" s="73" t="s">
        <v>3431</v>
      </c>
      <c r="C722" s="73" t="s">
        <v>3432</v>
      </c>
      <c r="D722" s="73" t="s">
        <v>362</v>
      </c>
      <c r="E722" s="73" t="s">
        <v>284</v>
      </c>
      <c r="F722" s="73"/>
      <c r="G722" s="74">
        <v>60</v>
      </c>
      <c r="H722" s="73" t="s">
        <v>934</v>
      </c>
      <c r="I722" s="73" t="s">
        <v>935</v>
      </c>
      <c r="J722" s="73" t="s">
        <v>909</v>
      </c>
      <c r="K722" s="73" t="s">
        <v>1001</v>
      </c>
      <c r="L722" s="73" t="s">
        <v>3432</v>
      </c>
      <c r="M722" s="73" t="s">
        <v>362</v>
      </c>
      <c r="N722" s="75" t="b">
        <v>0</v>
      </c>
      <c r="O722" s="75" t="b">
        <v>0</v>
      </c>
      <c r="P722" s="76">
        <v>46023.523693553201</v>
      </c>
      <c r="Q722" s="73" t="s">
        <v>11990</v>
      </c>
      <c r="R722" s="76">
        <v>46172.469105289398</v>
      </c>
      <c r="S722" s="73" t="s">
        <v>11991</v>
      </c>
      <c r="T722" s="73" t="s">
        <v>5292</v>
      </c>
      <c r="U722" s="73" t="s">
        <v>362</v>
      </c>
      <c r="V722" s="77" t="s">
        <v>813</v>
      </c>
    </row>
    <row r="723" spans="1:22" hidden="1" x14ac:dyDescent="0.25">
      <c r="A723" s="73" t="s">
        <v>9716</v>
      </c>
      <c r="B723" s="73" t="s">
        <v>3434</v>
      </c>
      <c r="C723" s="73" t="s">
        <v>3435</v>
      </c>
      <c r="D723" s="73" t="s">
        <v>362</v>
      </c>
      <c r="E723" s="73" t="s">
        <v>284</v>
      </c>
      <c r="F723" s="73"/>
      <c r="G723" s="74">
        <v>60</v>
      </c>
      <c r="H723" s="73" t="s">
        <v>934</v>
      </c>
      <c r="I723" s="73" t="s">
        <v>935</v>
      </c>
      <c r="J723" s="73" t="s">
        <v>909</v>
      </c>
      <c r="K723" s="73" t="s">
        <v>1001</v>
      </c>
      <c r="L723" s="73" t="s">
        <v>3435</v>
      </c>
      <c r="M723" s="73" t="s">
        <v>362</v>
      </c>
      <c r="N723" s="75" t="b">
        <v>0</v>
      </c>
      <c r="O723" s="75" t="b">
        <v>0</v>
      </c>
      <c r="P723" s="76">
        <v>46023.523694328702</v>
      </c>
      <c r="Q723" s="73" t="s">
        <v>11990</v>
      </c>
      <c r="R723" s="76">
        <v>46172.4691074074</v>
      </c>
      <c r="S723" s="73" t="s">
        <v>11991</v>
      </c>
      <c r="T723" s="73" t="s">
        <v>5292</v>
      </c>
      <c r="U723" s="73" t="s">
        <v>362</v>
      </c>
      <c r="V723" s="77" t="s">
        <v>813</v>
      </c>
    </row>
    <row r="724" spans="1:22" hidden="1" x14ac:dyDescent="0.25">
      <c r="A724" s="73" t="s">
        <v>9717</v>
      </c>
      <c r="B724" s="73" t="s">
        <v>3473</v>
      </c>
      <c r="C724" s="73" t="s">
        <v>3474</v>
      </c>
      <c r="D724" s="73" t="s">
        <v>362</v>
      </c>
      <c r="E724" s="73" t="s">
        <v>284</v>
      </c>
      <c r="F724" s="73"/>
      <c r="G724" s="74">
        <v>60</v>
      </c>
      <c r="H724" s="73" t="s">
        <v>934</v>
      </c>
      <c r="I724" s="73" t="s">
        <v>935</v>
      </c>
      <c r="J724" s="73" t="s">
        <v>909</v>
      </c>
      <c r="K724" s="73" t="s">
        <v>1001</v>
      </c>
      <c r="L724" s="73" t="s">
        <v>3474</v>
      </c>
      <c r="M724" s="73" t="s">
        <v>362</v>
      </c>
      <c r="N724" s="75" t="b">
        <v>0</v>
      </c>
      <c r="O724" s="75" t="b">
        <v>0</v>
      </c>
      <c r="P724" s="76">
        <v>46023.523711955997</v>
      </c>
      <c r="Q724" s="73" t="s">
        <v>11990</v>
      </c>
      <c r="R724" s="76">
        <v>46172.4691096065</v>
      </c>
      <c r="S724" s="73" t="s">
        <v>11991</v>
      </c>
      <c r="T724" s="73" t="s">
        <v>5292</v>
      </c>
      <c r="U724" s="73" t="s">
        <v>362</v>
      </c>
      <c r="V724" s="77" t="s">
        <v>813</v>
      </c>
    </row>
    <row r="725" spans="1:22" hidden="1" x14ac:dyDescent="0.25">
      <c r="A725" s="73" t="s">
        <v>9718</v>
      </c>
      <c r="B725" s="73" t="s">
        <v>2899</v>
      </c>
      <c r="C725" s="73" t="s">
        <v>2900</v>
      </c>
      <c r="D725" s="73" t="s">
        <v>362</v>
      </c>
      <c r="E725" s="73" t="s">
        <v>284</v>
      </c>
      <c r="F725" s="73"/>
      <c r="G725" s="74">
        <v>60</v>
      </c>
      <c r="H725" s="73" t="s">
        <v>934</v>
      </c>
      <c r="I725" s="73" t="s">
        <v>935</v>
      </c>
      <c r="J725" s="73" t="s">
        <v>909</v>
      </c>
      <c r="K725" s="73" t="s">
        <v>1001</v>
      </c>
      <c r="L725" s="73" t="s">
        <v>2900</v>
      </c>
      <c r="M725" s="73" t="s">
        <v>362</v>
      </c>
      <c r="N725" s="75" t="b">
        <v>0</v>
      </c>
      <c r="O725" s="75" t="b">
        <v>0</v>
      </c>
      <c r="P725" s="76">
        <v>46023.5234593403</v>
      </c>
      <c r="Q725" s="73" t="s">
        <v>11990</v>
      </c>
      <c r="R725" s="76">
        <v>46172.469111689803</v>
      </c>
      <c r="S725" s="73" t="s">
        <v>11991</v>
      </c>
      <c r="T725" s="73" t="s">
        <v>5292</v>
      </c>
      <c r="U725" s="73" t="s">
        <v>362</v>
      </c>
      <c r="V725" s="77" t="s">
        <v>813</v>
      </c>
    </row>
    <row r="726" spans="1:22" hidden="1" x14ac:dyDescent="0.25">
      <c r="A726" s="73" t="s">
        <v>9719</v>
      </c>
      <c r="B726" s="73" t="s">
        <v>3488</v>
      </c>
      <c r="C726" s="73" t="s">
        <v>3489</v>
      </c>
      <c r="D726" s="73" t="s">
        <v>362</v>
      </c>
      <c r="E726" s="73" t="s">
        <v>284</v>
      </c>
      <c r="F726" s="73"/>
      <c r="G726" s="74">
        <v>60</v>
      </c>
      <c r="H726" s="73" t="s">
        <v>934</v>
      </c>
      <c r="I726" s="73" t="s">
        <v>935</v>
      </c>
      <c r="J726" s="73" t="s">
        <v>909</v>
      </c>
      <c r="K726" s="73" t="s">
        <v>1001</v>
      </c>
      <c r="L726" s="73" t="s">
        <v>3489</v>
      </c>
      <c r="M726" s="73" t="s">
        <v>362</v>
      </c>
      <c r="N726" s="75" t="b">
        <v>0</v>
      </c>
      <c r="O726" s="75" t="b">
        <v>0</v>
      </c>
      <c r="P726" s="76">
        <v>46023.523719363402</v>
      </c>
      <c r="Q726" s="73" t="s">
        <v>11990</v>
      </c>
      <c r="R726" s="76">
        <v>46172.469113923602</v>
      </c>
      <c r="S726" s="73" t="s">
        <v>11991</v>
      </c>
      <c r="T726" s="73" t="s">
        <v>5292</v>
      </c>
      <c r="U726" s="73" t="s">
        <v>362</v>
      </c>
      <c r="V726" s="77" t="s">
        <v>813</v>
      </c>
    </row>
    <row r="727" spans="1:22" hidden="1" x14ac:dyDescent="0.25">
      <c r="A727" s="73" t="s">
        <v>9720</v>
      </c>
      <c r="B727" s="73" t="s">
        <v>3523</v>
      </c>
      <c r="C727" s="73" t="s">
        <v>3524</v>
      </c>
      <c r="D727" s="73" t="s">
        <v>362</v>
      </c>
      <c r="E727" s="73" t="s">
        <v>284</v>
      </c>
      <c r="F727" s="73"/>
      <c r="G727" s="74">
        <v>60</v>
      </c>
      <c r="H727" s="73" t="s">
        <v>934</v>
      </c>
      <c r="I727" s="73" t="s">
        <v>935</v>
      </c>
      <c r="J727" s="73" t="s">
        <v>909</v>
      </c>
      <c r="K727" s="73" t="s">
        <v>1001</v>
      </c>
      <c r="L727" s="73" t="s">
        <v>3524</v>
      </c>
      <c r="M727" s="73" t="s">
        <v>362</v>
      </c>
      <c r="N727" s="75" t="b">
        <v>0</v>
      </c>
      <c r="O727" s="75" t="b">
        <v>0</v>
      </c>
      <c r="P727" s="76">
        <v>46023.523730821798</v>
      </c>
      <c r="Q727" s="73" t="s">
        <v>11990</v>
      </c>
      <c r="R727" s="76">
        <v>46172.469116088003</v>
      </c>
      <c r="S727" s="73" t="s">
        <v>11991</v>
      </c>
      <c r="T727" s="73" t="s">
        <v>5292</v>
      </c>
      <c r="U727" s="73" t="s">
        <v>362</v>
      </c>
      <c r="V727" s="77" t="s">
        <v>813</v>
      </c>
    </row>
    <row r="728" spans="1:22" hidden="1" x14ac:dyDescent="0.25">
      <c r="A728" s="73" t="s">
        <v>9721</v>
      </c>
      <c r="B728" s="73" t="s">
        <v>3568</v>
      </c>
      <c r="C728" s="73" t="s">
        <v>3569</v>
      </c>
      <c r="D728" s="73" t="s">
        <v>362</v>
      </c>
      <c r="E728" s="73" t="s">
        <v>284</v>
      </c>
      <c r="F728" s="73"/>
      <c r="G728" s="74">
        <v>60</v>
      </c>
      <c r="H728" s="73" t="s">
        <v>934</v>
      </c>
      <c r="I728" s="73" t="s">
        <v>935</v>
      </c>
      <c r="J728" s="73" t="s">
        <v>909</v>
      </c>
      <c r="K728" s="73" t="s">
        <v>1001</v>
      </c>
      <c r="L728" s="73" t="s">
        <v>3569</v>
      </c>
      <c r="M728" s="73" t="s">
        <v>362</v>
      </c>
      <c r="N728" s="75" t="b">
        <v>0</v>
      </c>
      <c r="O728" s="75" t="b">
        <v>0</v>
      </c>
      <c r="P728" s="76">
        <v>46023.523748344902</v>
      </c>
      <c r="Q728" s="73" t="s">
        <v>11990</v>
      </c>
      <c r="R728" s="76">
        <v>46172.469118205998</v>
      </c>
      <c r="S728" s="73" t="s">
        <v>11991</v>
      </c>
      <c r="T728" s="73" t="s">
        <v>5292</v>
      </c>
      <c r="U728" s="73" t="s">
        <v>362</v>
      </c>
      <c r="V728" s="77" t="s">
        <v>813</v>
      </c>
    </row>
    <row r="729" spans="1:22" hidden="1" x14ac:dyDescent="0.25">
      <c r="A729" s="73" t="s">
        <v>9722</v>
      </c>
      <c r="B729" s="73" t="s">
        <v>761</v>
      </c>
      <c r="C729" s="73" t="s">
        <v>3595</v>
      </c>
      <c r="D729" s="73" t="s">
        <v>362</v>
      </c>
      <c r="E729" s="73" t="s">
        <v>284</v>
      </c>
      <c r="F729" s="73"/>
      <c r="G729" s="74">
        <v>60</v>
      </c>
      <c r="H729" s="73" t="s">
        <v>934</v>
      </c>
      <c r="I729" s="73" t="s">
        <v>935</v>
      </c>
      <c r="J729" s="73" t="s">
        <v>909</v>
      </c>
      <c r="K729" s="73" t="s">
        <v>1001</v>
      </c>
      <c r="L729" s="73" t="s">
        <v>3595</v>
      </c>
      <c r="M729" s="73" t="s">
        <v>362</v>
      </c>
      <c r="N729" s="75" t="b">
        <v>0</v>
      </c>
      <c r="O729" s="75" t="b">
        <v>0</v>
      </c>
      <c r="P729" s="76">
        <v>46023.523759988399</v>
      </c>
      <c r="Q729" s="73" t="s">
        <v>11990</v>
      </c>
      <c r="R729" s="76">
        <v>46172.469120335598</v>
      </c>
      <c r="S729" s="73" t="s">
        <v>11991</v>
      </c>
      <c r="T729" s="73" t="s">
        <v>5292</v>
      </c>
      <c r="U729" s="73" t="s">
        <v>362</v>
      </c>
      <c r="V729" s="77" t="s">
        <v>813</v>
      </c>
    </row>
    <row r="730" spans="1:22" hidden="1" x14ac:dyDescent="0.25">
      <c r="A730" s="73" t="s">
        <v>9723</v>
      </c>
      <c r="B730" s="73" t="s">
        <v>3600</v>
      </c>
      <c r="C730" s="73" t="s">
        <v>3601</v>
      </c>
      <c r="D730" s="73" t="s">
        <v>362</v>
      </c>
      <c r="E730" s="73" t="s">
        <v>284</v>
      </c>
      <c r="F730" s="73"/>
      <c r="G730" s="74">
        <v>60</v>
      </c>
      <c r="H730" s="73" t="s">
        <v>934</v>
      </c>
      <c r="I730" s="73" t="s">
        <v>935</v>
      </c>
      <c r="J730" s="73" t="s">
        <v>909</v>
      </c>
      <c r="K730" s="73" t="s">
        <v>1001</v>
      </c>
      <c r="L730" s="73" t="s">
        <v>3601</v>
      </c>
      <c r="M730" s="73" t="s">
        <v>362</v>
      </c>
      <c r="N730" s="75" t="b">
        <v>0</v>
      </c>
      <c r="O730" s="75" t="b">
        <v>0</v>
      </c>
      <c r="P730" s="76">
        <v>46023.523764270802</v>
      </c>
      <c r="Q730" s="73" t="s">
        <v>11990</v>
      </c>
      <c r="R730" s="76">
        <v>46172.469122534698</v>
      </c>
      <c r="S730" s="73" t="s">
        <v>11991</v>
      </c>
      <c r="T730" s="73" t="s">
        <v>5292</v>
      </c>
      <c r="U730" s="73" t="s">
        <v>362</v>
      </c>
      <c r="V730" s="77" t="s">
        <v>813</v>
      </c>
    </row>
    <row r="731" spans="1:22" hidden="1" x14ac:dyDescent="0.25">
      <c r="A731" s="73" t="s">
        <v>9724</v>
      </c>
      <c r="B731" s="73" t="s">
        <v>3603</v>
      </c>
      <c r="C731" s="73" t="s">
        <v>3604</v>
      </c>
      <c r="D731" s="73" t="s">
        <v>362</v>
      </c>
      <c r="E731" s="73"/>
      <c r="F731" s="73"/>
      <c r="G731" s="74"/>
      <c r="H731" s="73" t="s">
        <v>934</v>
      </c>
      <c r="I731" s="73" t="s">
        <v>935</v>
      </c>
      <c r="J731" s="73" t="s">
        <v>909</v>
      </c>
      <c r="K731" s="73" t="s">
        <v>1001</v>
      </c>
      <c r="L731" s="73" t="s">
        <v>3604</v>
      </c>
      <c r="M731" s="73" t="s">
        <v>362</v>
      </c>
      <c r="N731" s="75" t="b">
        <v>0</v>
      </c>
      <c r="O731" s="75" t="b">
        <v>0</v>
      </c>
      <c r="P731" s="76">
        <v>46023.523765161997</v>
      </c>
      <c r="Q731" s="73" t="s">
        <v>11990</v>
      </c>
      <c r="R731" s="76">
        <v>46172.4691248495</v>
      </c>
      <c r="S731" s="73" t="s">
        <v>11991</v>
      </c>
      <c r="T731" s="73" t="s">
        <v>5292</v>
      </c>
      <c r="U731" s="73" t="s">
        <v>362</v>
      </c>
      <c r="V731" s="77" t="s">
        <v>813</v>
      </c>
    </row>
    <row r="732" spans="1:22" hidden="1" x14ac:dyDescent="0.25">
      <c r="A732" s="73" t="s">
        <v>9725</v>
      </c>
      <c r="B732" s="73" t="s">
        <v>2953</v>
      </c>
      <c r="C732" s="73" t="s">
        <v>2954</v>
      </c>
      <c r="D732" s="73" t="s">
        <v>362</v>
      </c>
      <c r="E732" s="73" t="s">
        <v>284</v>
      </c>
      <c r="F732" s="73"/>
      <c r="G732" s="74">
        <v>60</v>
      </c>
      <c r="H732" s="73" t="s">
        <v>934</v>
      </c>
      <c r="I732" s="73" t="s">
        <v>935</v>
      </c>
      <c r="J732" s="73" t="s">
        <v>909</v>
      </c>
      <c r="K732" s="73" t="s">
        <v>1001</v>
      </c>
      <c r="L732" s="73" t="s">
        <v>2954</v>
      </c>
      <c r="M732" s="73" t="s">
        <v>362</v>
      </c>
      <c r="N732" s="75" t="b">
        <v>0</v>
      </c>
      <c r="O732" s="75" t="b">
        <v>0</v>
      </c>
      <c r="P732" s="76">
        <v>46023.523482210701</v>
      </c>
      <c r="Q732" s="73" t="s">
        <v>11990</v>
      </c>
      <c r="R732" s="76">
        <v>46172.469127002303</v>
      </c>
      <c r="S732" s="73" t="s">
        <v>11991</v>
      </c>
      <c r="T732" s="73" t="s">
        <v>5292</v>
      </c>
      <c r="U732" s="73" t="s">
        <v>362</v>
      </c>
      <c r="V732" s="77" t="s">
        <v>813</v>
      </c>
    </row>
    <row r="733" spans="1:22" hidden="1" x14ac:dyDescent="0.25">
      <c r="A733" s="73" t="s">
        <v>9726</v>
      </c>
      <c r="B733" s="73" t="s">
        <v>466</v>
      </c>
      <c r="C733" s="73" t="s">
        <v>3918</v>
      </c>
      <c r="D733" s="73" t="s">
        <v>362</v>
      </c>
      <c r="E733" s="73" t="s">
        <v>3919</v>
      </c>
      <c r="F733" s="73"/>
      <c r="G733" s="74">
        <v>60</v>
      </c>
      <c r="H733" s="73" t="s">
        <v>934</v>
      </c>
      <c r="I733" s="73" t="s">
        <v>935</v>
      </c>
      <c r="J733" s="73" t="s">
        <v>909</v>
      </c>
      <c r="K733" s="73" t="s">
        <v>1001</v>
      </c>
      <c r="L733" s="73"/>
      <c r="M733" s="73" t="s">
        <v>362</v>
      </c>
      <c r="N733" s="75" t="b">
        <v>0</v>
      </c>
      <c r="O733" s="75" t="b">
        <v>0</v>
      </c>
      <c r="P733" s="76">
        <v>46023.523886770803</v>
      </c>
      <c r="Q733" s="73" t="s">
        <v>11990</v>
      </c>
      <c r="R733" s="76">
        <v>46174.447499189802</v>
      </c>
      <c r="S733" s="73" t="s">
        <v>12225</v>
      </c>
      <c r="T733" s="73" t="s">
        <v>5292</v>
      </c>
      <c r="U733" s="73" t="s">
        <v>362</v>
      </c>
      <c r="V733" s="77" t="s">
        <v>813</v>
      </c>
    </row>
    <row r="734" spans="1:22" hidden="1" x14ac:dyDescent="0.25">
      <c r="A734" s="73" t="s">
        <v>9727</v>
      </c>
      <c r="B734" s="73" t="s">
        <v>468</v>
      </c>
      <c r="C734" s="73" t="s">
        <v>3997</v>
      </c>
      <c r="D734" s="73" t="s">
        <v>362</v>
      </c>
      <c r="E734" s="73" t="s">
        <v>3998</v>
      </c>
      <c r="F734" s="73"/>
      <c r="G734" s="74"/>
      <c r="H734" s="73" t="s">
        <v>934</v>
      </c>
      <c r="I734" s="73" t="s">
        <v>935</v>
      </c>
      <c r="J734" s="73" t="s">
        <v>909</v>
      </c>
      <c r="K734" s="73" t="s">
        <v>1001</v>
      </c>
      <c r="L734" s="73" t="s">
        <v>3997</v>
      </c>
      <c r="M734" s="73" t="s">
        <v>362</v>
      </c>
      <c r="N734" s="75" t="b">
        <v>0</v>
      </c>
      <c r="O734" s="75" t="b">
        <v>0</v>
      </c>
      <c r="P734" s="76">
        <v>46023.905745914402</v>
      </c>
      <c r="Q734" s="73" t="s">
        <v>11991</v>
      </c>
      <c r="R734" s="76">
        <v>46188.609311608801</v>
      </c>
      <c r="S734" s="73" t="s">
        <v>12225</v>
      </c>
      <c r="T734" s="73" t="s">
        <v>5292</v>
      </c>
      <c r="U734" s="73" t="s">
        <v>362</v>
      </c>
      <c r="V734" s="77" t="s">
        <v>813</v>
      </c>
    </row>
    <row r="735" spans="1:22" hidden="1" x14ac:dyDescent="0.25">
      <c r="A735" s="73" t="s">
        <v>9728</v>
      </c>
      <c r="B735" s="73" t="s">
        <v>4084</v>
      </c>
      <c r="C735" s="73" t="s">
        <v>4085</v>
      </c>
      <c r="D735" s="73" t="s">
        <v>362</v>
      </c>
      <c r="E735" s="73" t="s">
        <v>284</v>
      </c>
      <c r="F735" s="73"/>
      <c r="G735" s="74">
        <v>60</v>
      </c>
      <c r="H735" s="73" t="s">
        <v>934</v>
      </c>
      <c r="I735" s="73" t="s">
        <v>935</v>
      </c>
      <c r="J735" s="73" t="s">
        <v>909</v>
      </c>
      <c r="K735" s="73" t="s">
        <v>956</v>
      </c>
      <c r="L735" s="73" t="s">
        <v>4085</v>
      </c>
      <c r="M735" s="73" t="s">
        <v>362</v>
      </c>
      <c r="N735" s="75" t="b">
        <v>0</v>
      </c>
      <c r="O735" s="75" t="b">
        <v>0</v>
      </c>
      <c r="P735" s="76">
        <v>46023.523960034698</v>
      </c>
      <c r="Q735" s="73" t="s">
        <v>11990</v>
      </c>
      <c r="R735" s="76">
        <v>46172.469133530103</v>
      </c>
      <c r="S735" s="73" t="s">
        <v>11991</v>
      </c>
      <c r="T735" s="73" t="s">
        <v>5292</v>
      </c>
      <c r="U735" s="73" t="s">
        <v>362</v>
      </c>
      <c r="V735" s="77" t="s">
        <v>813</v>
      </c>
    </row>
    <row r="736" spans="1:22" hidden="1" x14ac:dyDescent="0.25">
      <c r="A736" s="73" t="s">
        <v>9729</v>
      </c>
      <c r="B736" s="73" t="s">
        <v>2790</v>
      </c>
      <c r="C736" s="73" t="s">
        <v>2791</v>
      </c>
      <c r="D736" s="73" t="s">
        <v>362</v>
      </c>
      <c r="E736" s="73" t="s">
        <v>284</v>
      </c>
      <c r="F736" s="73"/>
      <c r="G736" s="74">
        <v>60</v>
      </c>
      <c r="H736" s="73" t="s">
        <v>934</v>
      </c>
      <c r="I736" s="73" t="s">
        <v>935</v>
      </c>
      <c r="J736" s="73" t="s">
        <v>909</v>
      </c>
      <c r="K736" s="73" t="s">
        <v>956</v>
      </c>
      <c r="L736" s="73" t="s">
        <v>2791</v>
      </c>
      <c r="M736" s="73" t="s">
        <v>362</v>
      </c>
      <c r="N736" s="75" t="b">
        <v>0</v>
      </c>
      <c r="O736" s="75" t="b">
        <v>0</v>
      </c>
      <c r="P736" s="76">
        <v>46023.5234214468</v>
      </c>
      <c r="Q736" s="73" t="s">
        <v>11990</v>
      </c>
      <c r="R736" s="76">
        <v>46172.469135648098</v>
      </c>
      <c r="S736" s="73" t="s">
        <v>11991</v>
      </c>
      <c r="T736" s="73" t="s">
        <v>5292</v>
      </c>
      <c r="U736" s="73" t="s">
        <v>362</v>
      </c>
      <c r="V736" s="77" t="s">
        <v>813</v>
      </c>
    </row>
    <row r="737" spans="1:22" hidden="1" x14ac:dyDescent="0.25">
      <c r="A737" s="73" t="s">
        <v>9730</v>
      </c>
      <c r="B737" s="73" t="s">
        <v>2805</v>
      </c>
      <c r="C737" s="73" t="s">
        <v>2806</v>
      </c>
      <c r="D737" s="73" t="s">
        <v>362</v>
      </c>
      <c r="E737" s="73" t="s">
        <v>284</v>
      </c>
      <c r="F737" s="73"/>
      <c r="G737" s="74">
        <v>60</v>
      </c>
      <c r="H737" s="73" t="s">
        <v>934</v>
      </c>
      <c r="I737" s="73" t="s">
        <v>935</v>
      </c>
      <c r="J737" s="73" t="s">
        <v>909</v>
      </c>
      <c r="K737" s="73" t="s">
        <v>956</v>
      </c>
      <c r="L737" s="73" t="s">
        <v>2806</v>
      </c>
      <c r="M737" s="73" t="s">
        <v>362</v>
      </c>
      <c r="N737" s="75" t="b">
        <v>0</v>
      </c>
      <c r="O737" s="75" t="b">
        <v>0</v>
      </c>
      <c r="P737" s="76">
        <v>46023.523426655098</v>
      </c>
      <c r="Q737" s="73" t="s">
        <v>11990</v>
      </c>
      <c r="R737" s="76">
        <v>46172.469137812499</v>
      </c>
      <c r="S737" s="73" t="s">
        <v>11991</v>
      </c>
      <c r="T737" s="73" t="s">
        <v>5292</v>
      </c>
      <c r="U737" s="73" t="s">
        <v>362</v>
      </c>
      <c r="V737" s="77" t="s">
        <v>813</v>
      </c>
    </row>
    <row r="738" spans="1:22" hidden="1" x14ac:dyDescent="0.25">
      <c r="A738" s="73" t="s">
        <v>9731</v>
      </c>
      <c r="B738" s="73" t="s">
        <v>578</v>
      </c>
      <c r="C738" s="73" t="s">
        <v>2820</v>
      </c>
      <c r="D738" s="73" t="s">
        <v>362</v>
      </c>
      <c r="E738" s="73" t="s">
        <v>284</v>
      </c>
      <c r="F738" s="73"/>
      <c r="G738" s="74">
        <v>60</v>
      </c>
      <c r="H738" s="73" t="s">
        <v>934</v>
      </c>
      <c r="I738" s="73" t="s">
        <v>935</v>
      </c>
      <c r="J738" s="73" t="s">
        <v>909</v>
      </c>
      <c r="K738" s="73" t="s">
        <v>956</v>
      </c>
      <c r="L738" s="73" t="s">
        <v>2820</v>
      </c>
      <c r="M738" s="73" t="s">
        <v>362</v>
      </c>
      <c r="N738" s="75" t="b">
        <v>0</v>
      </c>
      <c r="O738" s="75" t="b">
        <v>0</v>
      </c>
      <c r="P738" s="76">
        <v>46023.523430983798</v>
      </c>
      <c r="Q738" s="73" t="s">
        <v>11990</v>
      </c>
      <c r="R738" s="76">
        <v>46172.469139965302</v>
      </c>
      <c r="S738" s="73" t="s">
        <v>11991</v>
      </c>
      <c r="T738" s="73" t="s">
        <v>5292</v>
      </c>
      <c r="U738" s="73" t="s">
        <v>362</v>
      </c>
      <c r="V738" s="77" t="s">
        <v>813</v>
      </c>
    </row>
    <row r="739" spans="1:22" hidden="1" x14ac:dyDescent="0.25">
      <c r="A739" s="73" t="s">
        <v>9732</v>
      </c>
      <c r="B739" s="73" t="s">
        <v>3090</v>
      </c>
      <c r="C739" s="73" t="s">
        <v>3091</v>
      </c>
      <c r="D739" s="73" t="s">
        <v>362</v>
      </c>
      <c r="E739" s="73" t="s">
        <v>284</v>
      </c>
      <c r="F739" s="73"/>
      <c r="G739" s="74">
        <v>60</v>
      </c>
      <c r="H739" s="73" t="s">
        <v>934</v>
      </c>
      <c r="I739" s="73" t="s">
        <v>935</v>
      </c>
      <c r="J739" s="73" t="s">
        <v>909</v>
      </c>
      <c r="K739" s="73" t="s">
        <v>956</v>
      </c>
      <c r="L739" s="73" t="s">
        <v>3091</v>
      </c>
      <c r="M739" s="73" t="s">
        <v>362</v>
      </c>
      <c r="N739" s="75" t="b">
        <v>0</v>
      </c>
      <c r="O739" s="75" t="b">
        <v>0</v>
      </c>
      <c r="P739" s="76">
        <v>46023.523537847199</v>
      </c>
      <c r="Q739" s="73" t="s">
        <v>11990</v>
      </c>
      <c r="R739" s="76">
        <v>46172.469142164402</v>
      </c>
      <c r="S739" s="73" t="s">
        <v>11991</v>
      </c>
      <c r="T739" s="73" t="s">
        <v>5292</v>
      </c>
      <c r="U739" s="73" t="s">
        <v>362</v>
      </c>
      <c r="V739" s="77" t="s">
        <v>813</v>
      </c>
    </row>
    <row r="740" spans="1:22" hidden="1" x14ac:dyDescent="0.25">
      <c r="A740" s="73" t="s">
        <v>9733</v>
      </c>
      <c r="B740" s="73" t="s">
        <v>580</v>
      </c>
      <c r="C740" s="73" t="s">
        <v>3205</v>
      </c>
      <c r="D740" s="73" t="s">
        <v>362</v>
      </c>
      <c r="E740" s="73" t="s">
        <v>3206</v>
      </c>
      <c r="F740" s="73"/>
      <c r="G740" s="74"/>
      <c r="H740" s="73" t="s">
        <v>934</v>
      </c>
      <c r="I740" s="73" t="s">
        <v>935</v>
      </c>
      <c r="J740" s="73" t="s">
        <v>909</v>
      </c>
      <c r="K740" s="73" t="s">
        <v>956</v>
      </c>
      <c r="L740" s="73"/>
      <c r="M740" s="73" t="s">
        <v>362</v>
      </c>
      <c r="N740" s="75" t="b">
        <v>0</v>
      </c>
      <c r="O740" s="75" t="b">
        <v>0</v>
      </c>
      <c r="P740" s="76">
        <v>46023.5235844907</v>
      </c>
      <c r="Q740" s="73" t="s">
        <v>11990</v>
      </c>
      <c r="R740" s="76">
        <v>46172.469144294002</v>
      </c>
      <c r="S740" s="73" t="s">
        <v>11991</v>
      </c>
      <c r="T740" s="73" t="s">
        <v>5292</v>
      </c>
      <c r="U740" s="73" t="s">
        <v>362</v>
      </c>
      <c r="V740" s="77" t="s">
        <v>813</v>
      </c>
    </row>
    <row r="741" spans="1:22" hidden="1" x14ac:dyDescent="0.25">
      <c r="A741" s="73" t="s">
        <v>9734</v>
      </c>
      <c r="B741" s="73" t="s">
        <v>715</v>
      </c>
      <c r="C741" s="73" t="s">
        <v>3240</v>
      </c>
      <c r="D741" s="73" t="s">
        <v>362</v>
      </c>
      <c r="E741" s="73" t="s">
        <v>284</v>
      </c>
      <c r="F741" s="73"/>
      <c r="G741" s="74">
        <v>60</v>
      </c>
      <c r="H741" s="73" t="s">
        <v>934</v>
      </c>
      <c r="I741" s="73" t="s">
        <v>935</v>
      </c>
      <c r="J741" s="73" t="s">
        <v>909</v>
      </c>
      <c r="K741" s="73" t="s">
        <v>956</v>
      </c>
      <c r="L741" s="73" t="s">
        <v>3240</v>
      </c>
      <c r="M741" s="73" t="s">
        <v>362</v>
      </c>
      <c r="N741" s="75" t="b">
        <v>0</v>
      </c>
      <c r="O741" s="75" t="b">
        <v>0</v>
      </c>
      <c r="P741" s="76">
        <v>46023.523605868097</v>
      </c>
      <c r="Q741" s="73" t="s">
        <v>11990</v>
      </c>
      <c r="R741" s="76">
        <v>46172.469146493102</v>
      </c>
      <c r="S741" s="73" t="s">
        <v>11991</v>
      </c>
      <c r="T741" s="73" t="s">
        <v>5292</v>
      </c>
      <c r="U741" s="73" t="s">
        <v>362</v>
      </c>
      <c r="V741" s="77" t="s">
        <v>813</v>
      </c>
    </row>
    <row r="742" spans="1:22" hidden="1" x14ac:dyDescent="0.25">
      <c r="A742" s="73" t="s">
        <v>9735</v>
      </c>
      <c r="B742" s="73" t="s">
        <v>3274</v>
      </c>
      <c r="C742" s="73" t="s">
        <v>3275</v>
      </c>
      <c r="D742" s="73" t="s">
        <v>362</v>
      </c>
      <c r="E742" s="73"/>
      <c r="F742" s="73"/>
      <c r="G742" s="74"/>
      <c r="H742" s="73" t="s">
        <v>934</v>
      </c>
      <c r="I742" s="73" t="s">
        <v>935</v>
      </c>
      <c r="J742" s="73" t="s">
        <v>909</v>
      </c>
      <c r="K742" s="73" t="s">
        <v>956</v>
      </c>
      <c r="L742" s="73" t="s">
        <v>3275</v>
      </c>
      <c r="M742" s="73" t="s">
        <v>362</v>
      </c>
      <c r="N742" s="75" t="b">
        <v>0</v>
      </c>
      <c r="O742" s="75" t="b">
        <v>0</v>
      </c>
      <c r="P742" s="76">
        <v>46023.523624849498</v>
      </c>
      <c r="Q742" s="73" t="s">
        <v>11990</v>
      </c>
      <c r="R742" s="76">
        <v>46172.469148842603</v>
      </c>
      <c r="S742" s="73" t="s">
        <v>11991</v>
      </c>
      <c r="T742" s="73" t="s">
        <v>5292</v>
      </c>
      <c r="U742" s="73" t="s">
        <v>362</v>
      </c>
      <c r="V742" s="77" t="s">
        <v>813</v>
      </c>
    </row>
    <row r="743" spans="1:22" hidden="1" x14ac:dyDescent="0.25">
      <c r="A743" s="73" t="s">
        <v>9736</v>
      </c>
      <c r="B743" s="73" t="s">
        <v>3319</v>
      </c>
      <c r="C743" s="73" t="s">
        <v>3320</v>
      </c>
      <c r="D743" s="73" t="s">
        <v>362</v>
      </c>
      <c r="E743" s="73" t="s">
        <v>284</v>
      </c>
      <c r="F743" s="73"/>
      <c r="G743" s="74">
        <v>60</v>
      </c>
      <c r="H743" s="73" t="s">
        <v>934</v>
      </c>
      <c r="I743" s="73" t="s">
        <v>935</v>
      </c>
      <c r="J743" s="73" t="s">
        <v>909</v>
      </c>
      <c r="K743" s="73" t="s">
        <v>956</v>
      </c>
      <c r="L743" s="73" t="s">
        <v>3320</v>
      </c>
      <c r="M743" s="73" t="s">
        <v>362</v>
      </c>
      <c r="N743" s="75" t="b">
        <v>0</v>
      </c>
      <c r="O743" s="75" t="b">
        <v>0</v>
      </c>
      <c r="P743" s="76">
        <v>46023.523644247703</v>
      </c>
      <c r="Q743" s="73" t="s">
        <v>11990</v>
      </c>
      <c r="R743" s="76">
        <v>46172.469150960598</v>
      </c>
      <c r="S743" s="73" t="s">
        <v>11991</v>
      </c>
      <c r="T743" s="73" t="s">
        <v>5292</v>
      </c>
      <c r="U743" s="73" t="s">
        <v>362</v>
      </c>
      <c r="V743" s="77" t="s">
        <v>813</v>
      </c>
    </row>
    <row r="744" spans="1:22" hidden="1" x14ac:dyDescent="0.25">
      <c r="A744" s="73" t="s">
        <v>9737</v>
      </c>
      <c r="B744" s="73" t="s">
        <v>3479</v>
      </c>
      <c r="C744" s="73" t="s">
        <v>3480</v>
      </c>
      <c r="D744" s="73" t="s">
        <v>362</v>
      </c>
      <c r="E744" s="73" t="s">
        <v>284</v>
      </c>
      <c r="F744" s="73"/>
      <c r="G744" s="74">
        <v>60</v>
      </c>
      <c r="H744" s="73" t="s">
        <v>934</v>
      </c>
      <c r="I744" s="73" t="s">
        <v>935</v>
      </c>
      <c r="J744" s="73" t="s">
        <v>909</v>
      </c>
      <c r="K744" s="73" t="s">
        <v>956</v>
      </c>
      <c r="L744" s="73" t="s">
        <v>3480</v>
      </c>
      <c r="M744" s="73" t="s">
        <v>362</v>
      </c>
      <c r="N744" s="75" t="b">
        <v>0</v>
      </c>
      <c r="O744" s="75" t="b">
        <v>0</v>
      </c>
      <c r="P744" s="76">
        <v>46023.523714085597</v>
      </c>
      <c r="Q744" s="73" t="s">
        <v>11990</v>
      </c>
      <c r="R744" s="76">
        <v>46172.469153124999</v>
      </c>
      <c r="S744" s="73" t="s">
        <v>11991</v>
      </c>
      <c r="T744" s="73" t="s">
        <v>5292</v>
      </c>
      <c r="U744" s="73" t="s">
        <v>362</v>
      </c>
      <c r="V744" s="77" t="s">
        <v>813</v>
      </c>
    </row>
    <row r="745" spans="1:22" hidden="1" x14ac:dyDescent="0.25">
      <c r="A745" s="73" t="s">
        <v>9738</v>
      </c>
      <c r="B745" s="73" t="s">
        <v>3535</v>
      </c>
      <c r="C745" s="73" t="s">
        <v>3536</v>
      </c>
      <c r="D745" s="73" t="s">
        <v>362</v>
      </c>
      <c r="E745" s="73" t="s">
        <v>284</v>
      </c>
      <c r="F745" s="73"/>
      <c r="G745" s="74">
        <v>60</v>
      </c>
      <c r="H745" s="73" t="s">
        <v>934</v>
      </c>
      <c r="I745" s="73" t="s">
        <v>935</v>
      </c>
      <c r="J745" s="73" t="s">
        <v>909</v>
      </c>
      <c r="K745" s="73" t="s">
        <v>956</v>
      </c>
      <c r="L745" s="73" t="s">
        <v>3536</v>
      </c>
      <c r="M745" s="73" t="s">
        <v>362</v>
      </c>
      <c r="N745" s="75" t="b">
        <v>0</v>
      </c>
      <c r="O745" s="75" t="b">
        <v>0</v>
      </c>
      <c r="P745" s="76">
        <v>46023.523734525501</v>
      </c>
      <c r="Q745" s="73" t="s">
        <v>11990</v>
      </c>
      <c r="R745" s="76">
        <v>46172.469155324099</v>
      </c>
      <c r="S745" s="73" t="s">
        <v>11991</v>
      </c>
      <c r="T745" s="73" t="s">
        <v>5292</v>
      </c>
      <c r="U745" s="73" t="s">
        <v>362</v>
      </c>
      <c r="V745" s="77" t="s">
        <v>813</v>
      </c>
    </row>
    <row r="746" spans="1:22" hidden="1" x14ac:dyDescent="0.25">
      <c r="A746" s="73" t="s">
        <v>9739</v>
      </c>
      <c r="B746" s="73" t="s">
        <v>3562</v>
      </c>
      <c r="C746" s="73" t="s">
        <v>3563</v>
      </c>
      <c r="D746" s="73" t="s">
        <v>362</v>
      </c>
      <c r="E746" s="73" t="s">
        <v>284</v>
      </c>
      <c r="F746" s="73"/>
      <c r="G746" s="74">
        <v>60</v>
      </c>
      <c r="H746" s="73" t="s">
        <v>934</v>
      </c>
      <c r="I746" s="73" t="s">
        <v>935</v>
      </c>
      <c r="J746" s="73" t="s">
        <v>909</v>
      </c>
      <c r="K746" s="73" t="s">
        <v>956</v>
      </c>
      <c r="L746" s="73" t="s">
        <v>3563</v>
      </c>
      <c r="M746" s="73" t="s">
        <v>362</v>
      </c>
      <c r="N746" s="75" t="b">
        <v>0</v>
      </c>
      <c r="O746" s="75" t="b">
        <v>0</v>
      </c>
      <c r="P746" s="76">
        <v>46023.523745682898</v>
      </c>
      <c r="Q746" s="73" t="s">
        <v>11990</v>
      </c>
      <c r="R746" s="76">
        <v>46172.469157442101</v>
      </c>
      <c r="S746" s="73" t="s">
        <v>11991</v>
      </c>
      <c r="T746" s="73" t="s">
        <v>5292</v>
      </c>
      <c r="U746" s="73" t="s">
        <v>362</v>
      </c>
      <c r="V746" s="77" t="s">
        <v>813</v>
      </c>
    </row>
    <row r="747" spans="1:22" hidden="1" x14ac:dyDescent="0.25">
      <c r="A747" s="73" t="s">
        <v>9740</v>
      </c>
      <c r="B747" s="73" t="s">
        <v>743</v>
      </c>
      <c r="C747" s="73" t="s">
        <v>3628</v>
      </c>
      <c r="D747" s="73" t="s">
        <v>362</v>
      </c>
      <c r="E747" s="73"/>
      <c r="F747" s="73"/>
      <c r="G747" s="74"/>
      <c r="H747" s="73" t="s">
        <v>934</v>
      </c>
      <c r="I747" s="73" t="s">
        <v>935</v>
      </c>
      <c r="J747" s="73" t="s">
        <v>909</v>
      </c>
      <c r="K747" s="73" t="s">
        <v>956</v>
      </c>
      <c r="L747" s="73" t="s">
        <v>3628</v>
      </c>
      <c r="M747" s="73" t="s">
        <v>362</v>
      </c>
      <c r="N747" s="75" t="b">
        <v>0</v>
      </c>
      <c r="O747" s="75" t="b">
        <v>0</v>
      </c>
      <c r="P747" s="76">
        <v>46023.523773692097</v>
      </c>
      <c r="Q747" s="73" t="s">
        <v>11990</v>
      </c>
      <c r="R747" s="76">
        <v>46172.469159641201</v>
      </c>
      <c r="S747" s="73" t="s">
        <v>11991</v>
      </c>
      <c r="T747" s="73" t="s">
        <v>5292</v>
      </c>
      <c r="U747" s="73" t="s">
        <v>362</v>
      </c>
      <c r="V747" s="77" t="s">
        <v>813</v>
      </c>
    </row>
    <row r="748" spans="1:22" hidden="1" x14ac:dyDescent="0.25">
      <c r="A748" s="73" t="s">
        <v>9741</v>
      </c>
      <c r="B748" s="73" t="s">
        <v>839</v>
      </c>
      <c r="C748" s="73" t="s">
        <v>2929</v>
      </c>
      <c r="D748" s="73" t="s">
        <v>362</v>
      </c>
      <c r="E748" s="73" t="s">
        <v>284</v>
      </c>
      <c r="F748" s="73"/>
      <c r="G748" s="74">
        <v>60</v>
      </c>
      <c r="H748" s="73" t="s">
        <v>934</v>
      </c>
      <c r="I748" s="73" t="s">
        <v>935</v>
      </c>
      <c r="J748" s="73" t="s">
        <v>909</v>
      </c>
      <c r="K748" s="73" t="s">
        <v>956</v>
      </c>
      <c r="L748" s="73" t="s">
        <v>2929</v>
      </c>
      <c r="M748" s="73" t="s">
        <v>362</v>
      </c>
      <c r="N748" s="75" t="b">
        <v>0</v>
      </c>
      <c r="O748" s="75" t="b">
        <v>0</v>
      </c>
      <c r="P748" s="76">
        <v>46023.523470914399</v>
      </c>
      <c r="Q748" s="73" t="s">
        <v>11990</v>
      </c>
      <c r="R748" s="76">
        <v>46172.469161770801</v>
      </c>
      <c r="S748" s="73" t="s">
        <v>11991</v>
      </c>
      <c r="T748" s="73" t="s">
        <v>5292</v>
      </c>
      <c r="U748" s="73" t="s">
        <v>362</v>
      </c>
      <c r="V748" s="77" t="s">
        <v>813</v>
      </c>
    </row>
    <row r="749" spans="1:22" hidden="1" x14ac:dyDescent="0.25">
      <c r="A749" s="73" t="s">
        <v>9742</v>
      </c>
      <c r="B749" s="73" t="s">
        <v>2947</v>
      </c>
      <c r="C749" s="73" t="s">
        <v>2948</v>
      </c>
      <c r="D749" s="73" t="s">
        <v>362</v>
      </c>
      <c r="E749" s="73" t="s">
        <v>284</v>
      </c>
      <c r="F749" s="73"/>
      <c r="G749" s="74">
        <v>60</v>
      </c>
      <c r="H749" s="73" t="s">
        <v>934</v>
      </c>
      <c r="I749" s="73" t="s">
        <v>935</v>
      </c>
      <c r="J749" s="73" t="s">
        <v>909</v>
      </c>
      <c r="K749" s="73" t="s">
        <v>956</v>
      </c>
      <c r="L749" s="73" t="s">
        <v>2948</v>
      </c>
      <c r="M749" s="73" t="s">
        <v>362</v>
      </c>
      <c r="N749" s="75" t="b">
        <v>0</v>
      </c>
      <c r="O749" s="75" t="b">
        <v>0</v>
      </c>
      <c r="P749" s="76">
        <v>46023.5234804051</v>
      </c>
      <c r="Q749" s="73" t="s">
        <v>11990</v>
      </c>
      <c r="R749" s="76">
        <v>46172.469163969901</v>
      </c>
      <c r="S749" s="73" t="s">
        <v>11991</v>
      </c>
      <c r="T749" s="73" t="s">
        <v>5292</v>
      </c>
      <c r="U749" s="73" t="s">
        <v>362</v>
      </c>
      <c r="V749" s="77" t="s">
        <v>813</v>
      </c>
    </row>
    <row r="750" spans="1:22" hidden="1" x14ac:dyDescent="0.25">
      <c r="A750" s="73" t="s">
        <v>9743</v>
      </c>
      <c r="B750" s="73" t="s">
        <v>2958</v>
      </c>
      <c r="C750" s="73" t="s">
        <v>2959</v>
      </c>
      <c r="D750" s="73" t="s">
        <v>362</v>
      </c>
      <c r="E750" s="73" t="s">
        <v>284</v>
      </c>
      <c r="F750" s="73"/>
      <c r="G750" s="74">
        <v>60</v>
      </c>
      <c r="H750" s="73" t="s">
        <v>934</v>
      </c>
      <c r="I750" s="73" t="s">
        <v>935</v>
      </c>
      <c r="J750" s="73" t="s">
        <v>909</v>
      </c>
      <c r="K750" s="73" t="s">
        <v>956</v>
      </c>
      <c r="L750" s="73" t="s">
        <v>2959</v>
      </c>
      <c r="M750" s="73" t="s">
        <v>362</v>
      </c>
      <c r="N750" s="75" t="b">
        <v>0</v>
      </c>
      <c r="O750" s="75" t="b">
        <v>0</v>
      </c>
      <c r="P750" s="76">
        <v>46023.523484687503</v>
      </c>
      <c r="Q750" s="73" t="s">
        <v>11990</v>
      </c>
      <c r="R750" s="76">
        <v>46172.469166122697</v>
      </c>
      <c r="S750" s="73" t="s">
        <v>11991</v>
      </c>
      <c r="T750" s="73" t="s">
        <v>5292</v>
      </c>
      <c r="U750" s="73" t="s">
        <v>362</v>
      </c>
      <c r="V750" s="77" t="s">
        <v>813</v>
      </c>
    </row>
    <row r="751" spans="1:22" hidden="1" x14ac:dyDescent="0.25">
      <c r="A751" s="73" t="s">
        <v>9744</v>
      </c>
      <c r="B751" s="73" t="s">
        <v>3731</v>
      </c>
      <c r="C751" s="73" t="s">
        <v>3732</v>
      </c>
      <c r="D751" s="73" t="s">
        <v>362</v>
      </c>
      <c r="E751" s="73" t="s">
        <v>284</v>
      </c>
      <c r="F751" s="73"/>
      <c r="G751" s="74">
        <v>60</v>
      </c>
      <c r="H751" s="73" t="s">
        <v>934</v>
      </c>
      <c r="I751" s="73" t="s">
        <v>935</v>
      </c>
      <c r="J751" s="73" t="s">
        <v>909</v>
      </c>
      <c r="K751" s="73" t="s">
        <v>956</v>
      </c>
      <c r="L751" s="73" t="s">
        <v>3732</v>
      </c>
      <c r="M751" s="73" t="s">
        <v>362</v>
      </c>
      <c r="N751" s="75" t="b">
        <v>0</v>
      </c>
      <c r="O751" s="75" t="b">
        <v>0</v>
      </c>
      <c r="P751" s="76">
        <v>46023.523817245397</v>
      </c>
      <c r="Q751" s="73" t="s">
        <v>11990</v>
      </c>
      <c r="R751" s="76">
        <v>46172.469168287003</v>
      </c>
      <c r="S751" s="73" t="s">
        <v>11991</v>
      </c>
      <c r="T751" s="73" t="s">
        <v>5292</v>
      </c>
      <c r="U751" s="73" t="s">
        <v>362</v>
      </c>
      <c r="V751" s="77" t="s">
        <v>813</v>
      </c>
    </row>
    <row r="752" spans="1:22" hidden="1" x14ac:dyDescent="0.25">
      <c r="A752" s="73" t="s">
        <v>9745</v>
      </c>
      <c r="B752" s="73" t="s">
        <v>3873</v>
      </c>
      <c r="C752" s="73" t="s">
        <v>3874</v>
      </c>
      <c r="D752" s="73" t="s">
        <v>362</v>
      </c>
      <c r="E752" s="73" t="s">
        <v>284</v>
      </c>
      <c r="F752" s="73"/>
      <c r="G752" s="74">
        <v>60</v>
      </c>
      <c r="H752" s="73" t="s">
        <v>934</v>
      </c>
      <c r="I752" s="73" t="s">
        <v>935</v>
      </c>
      <c r="J752" s="73" t="s">
        <v>909</v>
      </c>
      <c r="K752" s="73" t="s">
        <v>956</v>
      </c>
      <c r="L752" s="73"/>
      <c r="M752" s="73" t="s">
        <v>362</v>
      </c>
      <c r="N752" s="75" t="b">
        <v>0</v>
      </c>
      <c r="O752" s="75" t="b">
        <v>0</v>
      </c>
      <c r="P752" s="76">
        <v>46023.5238664352</v>
      </c>
      <c r="Q752" s="73" t="s">
        <v>11990</v>
      </c>
      <c r="R752" s="76">
        <v>46172.469170370401</v>
      </c>
      <c r="S752" s="73" t="s">
        <v>11991</v>
      </c>
      <c r="T752" s="73" t="s">
        <v>5292</v>
      </c>
      <c r="U752" s="73" t="s">
        <v>362</v>
      </c>
      <c r="V752" s="77" t="s">
        <v>813</v>
      </c>
    </row>
    <row r="753" spans="1:22" hidden="1" x14ac:dyDescent="0.25">
      <c r="A753" s="73" t="s">
        <v>9746</v>
      </c>
      <c r="B753" s="73" t="s">
        <v>4087</v>
      </c>
      <c r="C753" s="73" t="s">
        <v>4088</v>
      </c>
      <c r="D753" s="73" t="s">
        <v>362</v>
      </c>
      <c r="E753" s="73" t="s">
        <v>284</v>
      </c>
      <c r="F753" s="73"/>
      <c r="G753" s="74">
        <v>60</v>
      </c>
      <c r="H753" s="73" t="s">
        <v>11994</v>
      </c>
      <c r="I753" s="73" t="s">
        <v>11995</v>
      </c>
      <c r="J753" s="73" t="s">
        <v>909</v>
      </c>
      <c r="K753" s="73" t="s">
        <v>1056</v>
      </c>
      <c r="L753" s="73" t="s">
        <v>4088</v>
      </c>
      <c r="M753" s="73" t="s">
        <v>362</v>
      </c>
      <c r="N753" s="75" t="b">
        <v>0</v>
      </c>
      <c r="O753" s="75" t="b">
        <v>0</v>
      </c>
      <c r="P753" s="76">
        <v>46023.523963425898</v>
      </c>
      <c r="Q753" s="73" t="s">
        <v>11990</v>
      </c>
      <c r="R753" s="76">
        <v>46172.469172569399</v>
      </c>
      <c r="S753" s="73" t="s">
        <v>11991</v>
      </c>
      <c r="T753" s="73" t="s">
        <v>5292</v>
      </c>
      <c r="U753" s="73" t="s">
        <v>362</v>
      </c>
      <c r="V753" s="77" t="s">
        <v>813</v>
      </c>
    </row>
    <row r="754" spans="1:22" hidden="1" x14ac:dyDescent="0.25">
      <c r="A754" s="73" t="s">
        <v>9747</v>
      </c>
      <c r="B754" s="73" t="s">
        <v>2905</v>
      </c>
      <c r="C754" s="73" t="s">
        <v>2906</v>
      </c>
      <c r="D754" s="73" t="s">
        <v>362</v>
      </c>
      <c r="E754" s="73" t="s">
        <v>284</v>
      </c>
      <c r="F754" s="73"/>
      <c r="G754" s="74">
        <v>60</v>
      </c>
      <c r="H754" s="73" t="s">
        <v>11994</v>
      </c>
      <c r="I754" s="73" t="s">
        <v>11995</v>
      </c>
      <c r="J754" s="73" t="s">
        <v>909</v>
      </c>
      <c r="K754" s="73" t="s">
        <v>1056</v>
      </c>
      <c r="L754" s="73" t="s">
        <v>2906</v>
      </c>
      <c r="M754" s="73" t="s">
        <v>362</v>
      </c>
      <c r="N754" s="75" t="b">
        <v>0</v>
      </c>
      <c r="O754" s="75" t="b">
        <v>0</v>
      </c>
      <c r="P754" s="76">
        <v>46023.523461111101</v>
      </c>
      <c r="Q754" s="73" t="s">
        <v>11990</v>
      </c>
      <c r="R754" s="76">
        <v>46172.469174652797</v>
      </c>
      <c r="S754" s="73" t="s">
        <v>11991</v>
      </c>
      <c r="T754" s="73" t="s">
        <v>5292</v>
      </c>
      <c r="U754" s="73" t="s">
        <v>362</v>
      </c>
      <c r="V754" s="77" t="s">
        <v>813</v>
      </c>
    </row>
    <row r="755" spans="1:22" hidden="1" x14ac:dyDescent="0.25">
      <c r="A755" s="73" t="s">
        <v>9748</v>
      </c>
      <c r="B755" s="73" t="s">
        <v>3102</v>
      </c>
      <c r="C755" s="73" t="s">
        <v>3103</v>
      </c>
      <c r="D755" s="73" t="s">
        <v>362</v>
      </c>
      <c r="E755" s="73" t="s">
        <v>284</v>
      </c>
      <c r="F755" s="73"/>
      <c r="G755" s="74">
        <v>60</v>
      </c>
      <c r="H755" s="73" t="s">
        <v>11994</v>
      </c>
      <c r="I755" s="73" t="s">
        <v>11995</v>
      </c>
      <c r="J755" s="73" t="s">
        <v>909</v>
      </c>
      <c r="K755" s="73" t="s">
        <v>1056</v>
      </c>
      <c r="L755" s="73" t="s">
        <v>3103</v>
      </c>
      <c r="M755" s="73" t="s">
        <v>362</v>
      </c>
      <c r="N755" s="75" t="b">
        <v>0</v>
      </c>
      <c r="O755" s="75" t="b">
        <v>0</v>
      </c>
      <c r="P755" s="76">
        <v>46023.523541782401</v>
      </c>
      <c r="Q755" s="73" t="s">
        <v>11990</v>
      </c>
      <c r="R755" s="76">
        <v>46172.469176851897</v>
      </c>
      <c r="S755" s="73" t="s">
        <v>11991</v>
      </c>
      <c r="T755" s="73" t="s">
        <v>5292</v>
      </c>
      <c r="U755" s="73" t="s">
        <v>362</v>
      </c>
      <c r="V755" s="77" t="s">
        <v>813</v>
      </c>
    </row>
    <row r="756" spans="1:22" hidden="1" x14ac:dyDescent="0.25">
      <c r="A756" s="73" t="s">
        <v>9749</v>
      </c>
      <c r="B756" s="73" t="s">
        <v>470</v>
      </c>
      <c r="C756" s="73" t="s">
        <v>3207</v>
      </c>
      <c r="D756" s="73" t="s">
        <v>362</v>
      </c>
      <c r="E756" s="73" t="s">
        <v>3208</v>
      </c>
      <c r="F756" s="73"/>
      <c r="G756" s="74"/>
      <c r="H756" s="73" t="s">
        <v>11994</v>
      </c>
      <c r="I756" s="73" t="s">
        <v>11995</v>
      </c>
      <c r="J756" s="73" t="s">
        <v>909</v>
      </c>
      <c r="K756" s="73" t="s">
        <v>1056</v>
      </c>
      <c r="L756" s="73" t="s">
        <v>3207</v>
      </c>
      <c r="M756" s="73" t="s">
        <v>362</v>
      </c>
      <c r="N756" s="75" t="b">
        <v>0</v>
      </c>
      <c r="O756" s="75" t="b">
        <v>0</v>
      </c>
      <c r="P756" s="76">
        <v>46023.523587731499</v>
      </c>
      <c r="Q756" s="73" t="s">
        <v>11990</v>
      </c>
      <c r="R756" s="76">
        <v>46172.469179016203</v>
      </c>
      <c r="S756" s="73" t="s">
        <v>11991</v>
      </c>
      <c r="T756" s="73" t="s">
        <v>5292</v>
      </c>
      <c r="U756" s="73" t="s">
        <v>362</v>
      </c>
      <c r="V756" s="77" t="s">
        <v>813</v>
      </c>
    </row>
    <row r="757" spans="1:22" hidden="1" x14ac:dyDescent="0.25">
      <c r="A757" s="73" t="s">
        <v>9750</v>
      </c>
      <c r="B757" s="73" t="s">
        <v>3286</v>
      </c>
      <c r="C757" s="73" t="s">
        <v>3287</v>
      </c>
      <c r="D757" s="73" t="s">
        <v>362</v>
      </c>
      <c r="E757" s="73" t="s">
        <v>284</v>
      </c>
      <c r="F757" s="73"/>
      <c r="G757" s="74">
        <v>60</v>
      </c>
      <c r="H757" s="73" t="s">
        <v>11994</v>
      </c>
      <c r="I757" s="73" t="s">
        <v>11995</v>
      </c>
      <c r="J757" s="73" t="s">
        <v>909</v>
      </c>
      <c r="K757" s="73" t="s">
        <v>1056</v>
      </c>
      <c r="L757" s="73" t="s">
        <v>3287</v>
      </c>
      <c r="M757" s="73" t="s">
        <v>362</v>
      </c>
      <c r="N757" s="75" t="b">
        <v>0</v>
      </c>
      <c r="O757" s="75" t="b">
        <v>0</v>
      </c>
      <c r="P757" s="76">
        <v>46023.523628553201</v>
      </c>
      <c r="Q757" s="73" t="s">
        <v>11990</v>
      </c>
      <c r="R757" s="76">
        <v>46172.469181168999</v>
      </c>
      <c r="S757" s="73" t="s">
        <v>11991</v>
      </c>
      <c r="T757" s="73" t="s">
        <v>5292</v>
      </c>
      <c r="U757" s="73" t="s">
        <v>362</v>
      </c>
      <c r="V757" s="77" t="s">
        <v>813</v>
      </c>
    </row>
    <row r="758" spans="1:22" hidden="1" x14ac:dyDescent="0.25">
      <c r="A758" s="73" t="s">
        <v>9751</v>
      </c>
      <c r="B758" s="73" t="s">
        <v>3310</v>
      </c>
      <c r="C758" s="73" t="s">
        <v>3311</v>
      </c>
      <c r="D758" s="73" t="s">
        <v>362</v>
      </c>
      <c r="E758" s="73" t="s">
        <v>284</v>
      </c>
      <c r="F758" s="73"/>
      <c r="G758" s="74">
        <v>60</v>
      </c>
      <c r="H758" s="73" t="s">
        <v>11994</v>
      </c>
      <c r="I758" s="73" t="s">
        <v>11995</v>
      </c>
      <c r="J758" s="73" t="s">
        <v>909</v>
      </c>
      <c r="K758" s="73" t="s">
        <v>1056</v>
      </c>
      <c r="L758" s="73" t="s">
        <v>3311</v>
      </c>
      <c r="M758" s="73" t="s">
        <v>362</v>
      </c>
      <c r="N758" s="75" t="b">
        <v>0</v>
      </c>
      <c r="O758" s="75" t="b">
        <v>0</v>
      </c>
      <c r="P758" s="76">
        <v>46023.5236413194</v>
      </c>
      <c r="Q758" s="73" t="s">
        <v>11990</v>
      </c>
      <c r="R758" s="76">
        <v>46172.469183333298</v>
      </c>
      <c r="S758" s="73" t="s">
        <v>11991</v>
      </c>
      <c r="T758" s="73" t="s">
        <v>5292</v>
      </c>
      <c r="U758" s="73" t="s">
        <v>362</v>
      </c>
      <c r="V758" s="77" t="s">
        <v>813</v>
      </c>
    </row>
    <row r="759" spans="1:22" hidden="1" x14ac:dyDescent="0.25">
      <c r="A759" s="73" t="s">
        <v>9752</v>
      </c>
      <c r="B759" s="73" t="s">
        <v>3342</v>
      </c>
      <c r="C759" s="73" t="s">
        <v>3343</v>
      </c>
      <c r="D759" s="73" t="s">
        <v>362</v>
      </c>
      <c r="E759" s="73" t="s">
        <v>284</v>
      </c>
      <c r="F759" s="73"/>
      <c r="G759" s="74">
        <v>60</v>
      </c>
      <c r="H759" s="73" t="s">
        <v>11994</v>
      </c>
      <c r="I759" s="73" t="s">
        <v>11995</v>
      </c>
      <c r="J759" s="73" t="s">
        <v>909</v>
      </c>
      <c r="K759" s="73" t="s">
        <v>1056</v>
      </c>
      <c r="L759" s="73" t="s">
        <v>3343</v>
      </c>
      <c r="M759" s="73" t="s">
        <v>362</v>
      </c>
      <c r="N759" s="75" t="b">
        <v>0</v>
      </c>
      <c r="O759" s="75" t="b">
        <v>0</v>
      </c>
      <c r="P759" s="76">
        <v>46023.5236526968</v>
      </c>
      <c r="Q759" s="73" t="s">
        <v>11990</v>
      </c>
      <c r="R759" s="76">
        <v>46172.469185532398</v>
      </c>
      <c r="S759" s="73" t="s">
        <v>11991</v>
      </c>
      <c r="T759" s="73" t="s">
        <v>5292</v>
      </c>
      <c r="U759" s="73" t="s">
        <v>362</v>
      </c>
      <c r="V759" s="77" t="s">
        <v>813</v>
      </c>
    </row>
    <row r="760" spans="1:22" hidden="1" x14ac:dyDescent="0.25">
      <c r="A760" s="73" t="s">
        <v>9753</v>
      </c>
      <c r="B760" s="73" t="s">
        <v>3351</v>
      </c>
      <c r="C760" s="73" t="s">
        <v>3352</v>
      </c>
      <c r="D760" s="73" t="s">
        <v>362</v>
      </c>
      <c r="E760" s="73" t="s">
        <v>284</v>
      </c>
      <c r="F760" s="73"/>
      <c r="G760" s="74">
        <v>60</v>
      </c>
      <c r="H760" s="73" t="s">
        <v>11994</v>
      </c>
      <c r="I760" s="73" t="s">
        <v>11995</v>
      </c>
      <c r="J760" s="73" t="s">
        <v>909</v>
      </c>
      <c r="K760" s="73" t="s">
        <v>1056</v>
      </c>
      <c r="L760" s="73" t="s">
        <v>3352</v>
      </c>
      <c r="M760" s="73" t="s">
        <v>362</v>
      </c>
      <c r="N760" s="75" t="b">
        <v>0</v>
      </c>
      <c r="O760" s="75" t="b">
        <v>0</v>
      </c>
      <c r="P760" s="76">
        <v>46023.523655868099</v>
      </c>
      <c r="Q760" s="73" t="s">
        <v>11990</v>
      </c>
      <c r="R760" s="76">
        <v>46172.469187615701</v>
      </c>
      <c r="S760" s="73" t="s">
        <v>11991</v>
      </c>
      <c r="T760" s="73" t="s">
        <v>5292</v>
      </c>
      <c r="U760" s="73" t="s">
        <v>362</v>
      </c>
      <c r="V760" s="77" t="s">
        <v>813</v>
      </c>
    </row>
    <row r="761" spans="1:22" hidden="1" x14ac:dyDescent="0.25">
      <c r="A761" s="73" t="s">
        <v>9754</v>
      </c>
      <c r="B761" s="73" t="s">
        <v>723</v>
      </c>
      <c r="C761" s="73" t="s">
        <v>3354</v>
      </c>
      <c r="D761" s="73" t="s">
        <v>362</v>
      </c>
      <c r="E761" s="73" t="s">
        <v>284</v>
      </c>
      <c r="F761" s="73"/>
      <c r="G761" s="74">
        <v>60</v>
      </c>
      <c r="H761" s="73" t="s">
        <v>11994</v>
      </c>
      <c r="I761" s="73" t="s">
        <v>11995</v>
      </c>
      <c r="J761" s="73" t="s">
        <v>909</v>
      </c>
      <c r="K761" s="73" t="s">
        <v>1056</v>
      </c>
      <c r="L761" s="73" t="s">
        <v>3354</v>
      </c>
      <c r="M761" s="73" t="s">
        <v>362</v>
      </c>
      <c r="N761" s="75" t="b">
        <v>0</v>
      </c>
      <c r="O761" s="75" t="b">
        <v>0</v>
      </c>
      <c r="P761" s="76">
        <v>46023.523656597201</v>
      </c>
      <c r="Q761" s="73" t="s">
        <v>11990</v>
      </c>
      <c r="R761" s="76">
        <v>46172.469189780102</v>
      </c>
      <c r="S761" s="73" t="s">
        <v>11991</v>
      </c>
      <c r="T761" s="73" t="s">
        <v>5292</v>
      </c>
      <c r="U761" s="73" t="s">
        <v>362</v>
      </c>
      <c r="V761" s="77" t="s">
        <v>813</v>
      </c>
    </row>
    <row r="762" spans="1:22" hidden="1" x14ac:dyDescent="0.25">
      <c r="A762" s="73" t="s">
        <v>9755</v>
      </c>
      <c r="B762" s="73" t="s">
        <v>657</v>
      </c>
      <c r="C762" s="73" t="s">
        <v>3359</v>
      </c>
      <c r="D762" s="73" t="s">
        <v>362</v>
      </c>
      <c r="E762" s="73" t="s">
        <v>284</v>
      </c>
      <c r="F762" s="73"/>
      <c r="G762" s="74">
        <v>60</v>
      </c>
      <c r="H762" s="73" t="s">
        <v>11994</v>
      </c>
      <c r="I762" s="73" t="s">
        <v>11995</v>
      </c>
      <c r="J762" s="73" t="s">
        <v>909</v>
      </c>
      <c r="K762" s="73" t="s">
        <v>1056</v>
      </c>
      <c r="L762" s="73" t="s">
        <v>3359</v>
      </c>
      <c r="M762" s="73" t="s">
        <v>362</v>
      </c>
      <c r="N762" s="75" t="b">
        <v>0</v>
      </c>
      <c r="O762" s="75" t="b">
        <v>0</v>
      </c>
      <c r="P762" s="76">
        <v>46023.5236582176</v>
      </c>
      <c r="Q762" s="73" t="s">
        <v>11990</v>
      </c>
      <c r="R762" s="76">
        <v>46172.469191932898</v>
      </c>
      <c r="S762" s="73" t="s">
        <v>11991</v>
      </c>
      <c r="T762" s="73" t="s">
        <v>5292</v>
      </c>
      <c r="U762" s="73" t="s">
        <v>362</v>
      </c>
      <c r="V762" s="77" t="s">
        <v>813</v>
      </c>
    </row>
    <row r="763" spans="1:22" hidden="1" x14ac:dyDescent="0.25">
      <c r="A763" s="73" t="s">
        <v>9756</v>
      </c>
      <c r="B763" s="73" t="s">
        <v>3428</v>
      </c>
      <c r="C763" s="73" t="s">
        <v>3429</v>
      </c>
      <c r="D763" s="73" t="s">
        <v>362</v>
      </c>
      <c r="E763" s="73" t="s">
        <v>284</v>
      </c>
      <c r="F763" s="73"/>
      <c r="G763" s="74">
        <v>60</v>
      </c>
      <c r="H763" s="73" t="s">
        <v>11994</v>
      </c>
      <c r="I763" s="73" t="s">
        <v>11995</v>
      </c>
      <c r="J763" s="73" t="s">
        <v>909</v>
      </c>
      <c r="K763" s="73" t="s">
        <v>1056</v>
      </c>
      <c r="L763" s="73" t="s">
        <v>3429</v>
      </c>
      <c r="M763" s="73" t="s">
        <v>362</v>
      </c>
      <c r="N763" s="75" t="b">
        <v>0</v>
      </c>
      <c r="O763" s="75" t="b">
        <v>0</v>
      </c>
      <c r="P763" s="76">
        <v>46023.523691979201</v>
      </c>
      <c r="Q763" s="73" t="s">
        <v>11990</v>
      </c>
      <c r="R763" s="76">
        <v>46172.469194131903</v>
      </c>
      <c r="S763" s="73" t="s">
        <v>11991</v>
      </c>
      <c r="T763" s="73" t="s">
        <v>5292</v>
      </c>
      <c r="U763" s="73" t="s">
        <v>362</v>
      </c>
      <c r="V763" s="77" t="s">
        <v>813</v>
      </c>
    </row>
    <row r="764" spans="1:22" hidden="1" x14ac:dyDescent="0.25">
      <c r="A764" s="73" t="s">
        <v>9757</v>
      </c>
      <c r="B764" s="73" t="s">
        <v>3550</v>
      </c>
      <c r="C764" s="73" t="s">
        <v>3551</v>
      </c>
      <c r="D764" s="73" t="s">
        <v>362</v>
      </c>
      <c r="E764" s="73" t="s">
        <v>284</v>
      </c>
      <c r="F764" s="73"/>
      <c r="G764" s="74">
        <v>60</v>
      </c>
      <c r="H764" s="73" t="s">
        <v>11994</v>
      </c>
      <c r="I764" s="73" t="s">
        <v>11995</v>
      </c>
      <c r="J764" s="73" t="s">
        <v>909</v>
      </c>
      <c r="K764" s="73" t="s">
        <v>1056</v>
      </c>
      <c r="L764" s="73" t="s">
        <v>3551</v>
      </c>
      <c r="M764" s="73" t="s">
        <v>362</v>
      </c>
      <c r="N764" s="75" t="b">
        <v>0</v>
      </c>
      <c r="O764" s="75" t="b">
        <v>0</v>
      </c>
      <c r="P764" s="76">
        <v>46023.523741863399</v>
      </c>
      <c r="Q764" s="73" t="s">
        <v>11990</v>
      </c>
      <c r="R764" s="76">
        <v>46172.469196411999</v>
      </c>
      <c r="S764" s="73" t="s">
        <v>11991</v>
      </c>
      <c r="T764" s="73" t="s">
        <v>5292</v>
      </c>
      <c r="U764" s="73" t="s">
        <v>362</v>
      </c>
      <c r="V764" s="77" t="s">
        <v>813</v>
      </c>
    </row>
    <row r="765" spans="1:22" hidden="1" x14ac:dyDescent="0.25">
      <c r="A765" s="73" t="s">
        <v>9758</v>
      </c>
      <c r="B765" s="73" t="s">
        <v>3708</v>
      </c>
      <c r="C765" s="73" t="s">
        <v>3709</v>
      </c>
      <c r="D765" s="73" t="s">
        <v>362</v>
      </c>
      <c r="E765" s="73" t="s">
        <v>284</v>
      </c>
      <c r="F765" s="73"/>
      <c r="G765" s="74">
        <v>60</v>
      </c>
      <c r="H765" s="73" t="s">
        <v>11994</v>
      </c>
      <c r="I765" s="73" t="s">
        <v>11995</v>
      </c>
      <c r="J765" s="73" t="s">
        <v>909</v>
      </c>
      <c r="K765" s="73" t="s">
        <v>1056</v>
      </c>
      <c r="L765" s="73" t="s">
        <v>3709</v>
      </c>
      <c r="M765" s="73" t="s">
        <v>362</v>
      </c>
      <c r="N765" s="75" t="b">
        <v>0</v>
      </c>
      <c r="O765" s="75" t="b">
        <v>0</v>
      </c>
      <c r="P765" s="76">
        <v>46023.523806331003</v>
      </c>
      <c r="Q765" s="73" t="s">
        <v>11990</v>
      </c>
      <c r="R765" s="76">
        <v>46172.469198611099</v>
      </c>
      <c r="S765" s="73" t="s">
        <v>11991</v>
      </c>
      <c r="T765" s="73" t="s">
        <v>5292</v>
      </c>
      <c r="U765" s="73" t="s">
        <v>362</v>
      </c>
      <c r="V765" s="77" t="s">
        <v>813</v>
      </c>
    </row>
    <row r="766" spans="1:22" hidden="1" x14ac:dyDescent="0.25">
      <c r="A766" s="73" t="s">
        <v>9759</v>
      </c>
      <c r="B766" s="73" t="s">
        <v>479</v>
      </c>
      <c r="C766" s="73" t="s">
        <v>12250</v>
      </c>
      <c r="D766" s="73" t="s">
        <v>362</v>
      </c>
      <c r="E766" s="73" t="s">
        <v>4031</v>
      </c>
      <c r="F766" s="73"/>
      <c r="G766" s="74">
        <v>60</v>
      </c>
      <c r="H766" s="73" t="s">
        <v>11994</v>
      </c>
      <c r="I766" s="73" t="s">
        <v>11995</v>
      </c>
      <c r="J766" s="73" t="s">
        <v>909</v>
      </c>
      <c r="K766" s="73" t="s">
        <v>1056</v>
      </c>
      <c r="L766" s="73"/>
      <c r="M766" s="73" t="s">
        <v>362</v>
      </c>
      <c r="N766" s="75" t="b">
        <v>0</v>
      </c>
      <c r="O766" s="75" t="b">
        <v>0</v>
      </c>
      <c r="P766" s="76">
        <v>46023.524030011598</v>
      </c>
      <c r="Q766" s="73" t="s">
        <v>11990</v>
      </c>
      <c r="R766" s="76">
        <v>46174.447967395798</v>
      </c>
      <c r="S766" s="73" t="s">
        <v>12225</v>
      </c>
      <c r="T766" s="73" t="s">
        <v>5292</v>
      </c>
      <c r="U766" s="73" t="s">
        <v>362</v>
      </c>
      <c r="V766" s="77" t="s">
        <v>813</v>
      </c>
    </row>
    <row r="767" spans="1:22" hidden="1" x14ac:dyDescent="0.25">
      <c r="A767" s="73" t="s">
        <v>9760</v>
      </c>
      <c r="B767" s="73" t="s">
        <v>2667</v>
      </c>
      <c r="C767" s="73" t="s">
        <v>2668</v>
      </c>
      <c r="D767" s="73" t="s">
        <v>362</v>
      </c>
      <c r="E767" s="73" t="s">
        <v>284</v>
      </c>
      <c r="F767" s="73"/>
      <c r="G767" s="74">
        <v>60</v>
      </c>
      <c r="H767" s="73" t="s">
        <v>914</v>
      </c>
      <c r="I767" s="73" t="s">
        <v>915</v>
      </c>
      <c r="J767" s="73" t="s">
        <v>909</v>
      </c>
      <c r="K767" s="73" t="s">
        <v>954</v>
      </c>
      <c r="L767" s="73" t="s">
        <v>2668</v>
      </c>
      <c r="M767" s="73" t="s">
        <v>362</v>
      </c>
      <c r="N767" s="75" t="b">
        <v>0</v>
      </c>
      <c r="O767" s="75" t="b">
        <v>0</v>
      </c>
      <c r="P767" s="76">
        <v>46023.523374108801</v>
      </c>
      <c r="Q767" s="73" t="s">
        <v>11990</v>
      </c>
      <c r="R767" s="76">
        <v>46172.469202893502</v>
      </c>
      <c r="S767" s="73" t="s">
        <v>11991</v>
      </c>
      <c r="T767" s="73" t="s">
        <v>5292</v>
      </c>
      <c r="U767" s="73" t="s">
        <v>362</v>
      </c>
      <c r="V767" s="77" t="s">
        <v>813</v>
      </c>
    </row>
    <row r="768" spans="1:22" hidden="1" x14ac:dyDescent="0.25">
      <c r="A768" s="73" t="s">
        <v>9761</v>
      </c>
      <c r="B768" s="73" t="s">
        <v>4081</v>
      </c>
      <c r="C768" s="73" t="s">
        <v>4082</v>
      </c>
      <c r="D768" s="73" t="s">
        <v>362</v>
      </c>
      <c r="E768" s="73" t="s">
        <v>284</v>
      </c>
      <c r="F768" s="73"/>
      <c r="G768" s="74">
        <v>60</v>
      </c>
      <c r="H768" s="73" t="s">
        <v>914</v>
      </c>
      <c r="I768" s="73" t="s">
        <v>915</v>
      </c>
      <c r="J768" s="73" t="s">
        <v>909</v>
      </c>
      <c r="K768" s="73" t="s">
        <v>954</v>
      </c>
      <c r="L768" s="73" t="s">
        <v>4082</v>
      </c>
      <c r="M768" s="73" t="s">
        <v>362</v>
      </c>
      <c r="N768" s="75" t="b">
        <v>0</v>
      </c>
      <c r="O768" s="75" t="b">
        <v>0</v>
      </c>
      <c r="P768" s="76">
        <v>46023.523959108803</v>
      </c>
      <c r="Q768" s="73" t="s">
        <v>11990</v>
      </c>
      <c r="R768" s="76">
        <v>46172.469205011599</v>
      </c>
      <c r="S768" s="73" t="s">
        <v>11991</v>
      </c>
      <c r="T768" s="73" t="s">
        <v>5292</v>
      </c>
      <c r="U768" s="73" t="s">
        <v>362</v>
      </c>
      <c r="V768" s="77" t="s">
        <v>813</v>
      </c>
    </row>
    <row r="769" spans="1:22" hidden="1" x14ac:dyDescent="0.25">
      <c r="A769" s="73" t="s">
        <v>9762</v>
      </c>
      <c r="B769" s="73" t="s">
        <v>2708</v>
      </c>
      <c r="C769" s="73" t="s">
        <v>2709</v>
      </c>
      <c r="D769" s="73" t="s">
        <v>362</v>
      </c>
      <c r="E769" s="73" t="s">
        <v>284</v>
      </c>
      <c r="F769" s="73"/>
      <c r="G769" s="74">
        <v>60</v>
      </c>
      <c r="H769" s="73" t="s">
        <v>914</v>
      </c>
      <c r="I769" s="73" t="s">
        <v>915</v>
      </c>
      <c r="J769" s="73" t="s">
        <v>909</v>
      </c>
      <c r="K769" s="73" t="s">
        <v>954</v>
      </c>
      <c r="L769" s="73" t="s">
        <v>2709</v>
      </c>
      <c r="M769" s="73" t="s">
        <v>362</v>
      </c>
      <c r="N769" s="75" t="b">
        <v>0</v>
      </c>
      <c r="O769" s="75" t="b">
        <v>0</v>
      </c>
      <c r="P769" s="76">
        <v>46023.523390937502</v>
      </c>
      <c r="Q769" s="73" t="s">
        <v>11990</v>
      </c>
      <c r="R769" s="76">
        <v>46172.469207175898</v>
      </c>
      <c r="S769" s="73" t="s">
        <v>11991</v>
      </c>
      <c r="T769" s="73" t="s">
        <v>5292</v>
      </c>
      <c r="U769" s="73" t="s">
        <v>362</v>
      </c>
      <c r="V769" s="77" t="s">
        <v>813</v>
      </c>
    </row>
    <row r="770" spans="1:22" hidden="1" x14ac:dyDescent="0.25">
      <c r="A770" s="73" t="s">
        <v>9763</v>
      </c>
      <c r="B770" s="73" t="s">
        <v>2817</v>
      </c>
      <c r="C770" s="73" t="s">
        <v>2818</v>
      </c>
      <c r="D770" s="73" t="s">
        <v>362</v>
      </c>
      <c r="E770" s="73" t="s">
        <v>284</v>
      </c>
      <c r="F770" s="73"/>
      <c r="G770" s="74">
        <v>60</v>
      </c>
      <c r="H770" s="73" t="s">
        <v>914</v>
      </c>
      <c r="I770" s="73" t="s">
        <v>915</v>
      </c>
      <c r="J770" s="73" t="s">
        <v>909</v>
      </c>
      <c r="K770" s="73" t="s">
        <v>954</v>
      </c>
      <c r="L770" s="73" t="s">
        <v>2818</v>
      </c>
      <c r="M770" s="73" t="s">
        <v>362</v>
      </c>
      <c r="N770" s="75" t="b">
        <v>0</v>
      </c>
      <c r="O770" s="75" t="b">
        <v>0</v>
      </c>
      <c r="P770" s="76">
        <v>46023.523430011599</v>
      </c>
      <c r="Q770" s="73" t="s">
        <v>11990</v>
      </c>
      <c r="R770" s="76">
        <v>46172.469209259303</v>
      </c>
      <c r="S770" s="73" t="s">
        <v>11991</v>
      </c>
      <c r="T770" s="73" t="s">
        <v>5292</v>
      </c>
      <c r="U770" s="73" t="s">
        <v>362</v>
      </c>
      <c r="V770" s="77" t="s">
        <v>813</v>
      </c>
    </row>
    <row r="771" spans="1:22" hidden="1" x14ac:dyDescent="0.25">
      <c r="A771" s="73" t="s">
        <v>9764</v>
      </c>
      <c r="B771" s="73" t="s">
        <v>2854</v>
      </c>
      <c r="C771" s="73" t="s">
        <v>2855</v>
      </c>
      <c r="D771" s="73" t="s">
        <v>362</v>
      </c>
      <c r="E771" s="73" t="s">
        <v>284</v>
      </c>
      <c r="F771" s="73"/>
      <c r="G771" s="74">
        <v>60</v>
      </c>
      <c r="H771" s="73" t="s">
        <v>914</v>
      </c>
      <c r="I771" s="73" t="s">
        <v>915</v>
      </c>
      <c r="J771" s="73" t="s">
        <v>909</v>
      </c>
      <c r="K771" s="73" t="s">
        <v>954</v>
      </c>
      <c r="L771" s="73"/>
      <c r="M771" s="73" t="s">
        <v>362</v>
      </c>
      <c r="N771" s="75" t="b">
        <v>0</v>
      </c>
      <c r="O771" s="75" t="b">
        <v>0</v>
      </c>
      <c r="P771" s="76">
        <v>46023.523443715298</v>
      </c>
      <c r="Q771" s="73" t="s">
        <v>11990</v>
      </c>
      <c r="R771" s="76">
        <v>46172.469211493102</v>
      </c>
      <c r="S771" s="73" t="s">
        <v>11991</v>
      </c>
      <c r="T771" s="73" t="s">
        <v>5292</v>
      </c>
      <c r="U771" s="73" t="s">
        <v>362</v>
      </c>
      <c r="V771" s="77" t="s">
        <v>813</v>
      </c>
    </row>
    <row r="772" spans="1:22" hidden="1" x14ac:dyDescent="0.25">
      <c r="A772" s="73" t="s">
        <v>9765</v>
      </c>
      <c r="B772" s="73" t="s">
        <v>395</v>
      </c>
      <c r="C772" s="73" t="s">
        <v>2890</v>
      </c>
      <c r="D772" s="73" t="s">
        <v>362</v>
      </c>
      <c r="E772" s="73" t="s">
        <v>2891</v>
      </c>
      <c r="F772" s="73"/>
      <c r="G772" s="74"/>
      <c r="H772" s="73" t="s">
        <v>914</v>
      </c>
      <c r="I772" s="73" t="s">
        <v>915</v>
      </c>
      <c r="J772" s="73" t="s">
        <v>909</v>
      </c>
      <c r="K772" s="73" t="s">
        <v>954</v>
      </c>
      <c r="L772" s="73"/>
      <c r="M772" s="73" t="s">
        <v>362</v>
      </c>
      <c r="N772" s="75" t="b">
        <v>0</v>
      </c>
      <c r="O772" s="75" t="b">
        <v>0</v>
      </c>
      <c r="P772" s="76">
        <v>46023.523456678202</v>
      </c>
      <c r="Q772" s="73" t="s">
        <v>11990</v>
      </c>
      <c r="R772" s="76">
        <v>46172.469213657401</v>
      </c>
      <c r="S772" s="73" t="s">
        <v>11991</v>
      </c>
      <c r="T772" s="73" t="s">
        <v>5292</v>
      </c>
      <c r="U772" s="73" t="s">
        <v>362</v>
      </c>
      <c r="V772" s="77" t="s">
        <v>813</v>
      </c>
    </row>
    <row r="773" spans="1:22" hidden="1" x14ac:dyDescent="0.25">
      <c r="A773" s="73" t="s">
        <v>9766</v>
      </c>
      <c r="B773" s="73" t="s">
        <v>396</v>
      </c>
      <c r="C773" s="73" t="s">
        <v>3064</v>
      </c>
      <c r="D773" s="73" t="s">
        <v>362</v>
      </c>
      <c r="E773" s="73" t="s">
        <v>284</v>
      </c>
      <c r="F773" s="73"/>
      <c r="G773" s="74">
        <v>60</v>
      </c>
      <c r="H773" s="73" t="s">
        <v>914</v>
      </c>
      <c r="I773" s="73" t="s">
        <v>915</v>
      </c>
      <c r="J773" s="73" t="s">
        <v>909</v>
      </c>
      <c r="K773" s="73" t="s">
        <v>954</v>
      </c>
      <c r="L773" s="73" t="s">
        <v>3064</v>
      </c>
      <c r="M773" s="73" t="s">
        <v>362</v>
      </c>
      <c r="N773" s="75" t="b">
        <v>0</v>
      </c>
      <c r="O773" s="75" t="b">
        <v>0</v>
      </c>
      <c r="P773" s="76">
        <v>46023.523524224503</v>
      </c>
      <c r="Q773" s="73" t="s">
        <v>11990</v>
      </c>
      <c r="R773" s="76">
        <v>46172.469215775498</v>
      </c>
      <c r="S773" s="73" t="s">
        <v>11991</v>
      </c>
      <c r="T773" s="73" t="s">
        <v>5292</v>
      </c>
      <c r="U773" s="73" t="s">
        <v>362</v>
      </c>
      <c r="V773" s="77" t="s">
        <v>813</v>
      </c>
    </row>
    <row r="774" spans="1:22" hidden="1" x14ac:dyDescent="0.25">
      <c r="A774" s="73" t="s">
        <v>9767</v>
      </c>
      <c r="B774" s="73" t="s">
        <v>742</v>
      </c>
      <c r="C774" s="73" t="s">
        <v>3408</v>
      </c>
      <c r="D774" s="73" t="s">
        <v>362</v>
      </c>
      <c r="E774" s="73" t="s">
        <v>284</v>
      </c>
      <c r="F774" s="73"/>
      <c r="G774" s="74">
        <v>60</v>
      </c>
      <c r="H774" s="73" t="s">
        <v>914</v>
      </c>
      <c r="I774" s="73" t="s">
        <v>915</v>
      </c>
      <c r="J774" s="73" t="s">
        <v>909</v>
      </c>
      <c r="K774" s="73" t="s">
        <v>954</v>
      </c>
      <c r="L774" s="73" t="s">
        <v>3408</v>
      </c>
      <c r="M774" s="73" t="s">
        <v>362</v>
      </c>
      <c r="N774" s="75" t="b">
        <v>0</v>
      </c>
      <c r="O774" s="75" t="b">
        <v>0</v>
      </c>
      <c r="P774" s="76">
        <v>46023.523679780097</v>
      </c>
      <c r="Q774" s="73" t="s">
        <v>11990</v>
      </c>
      <c r="R774" s="76">
        <v>46172.469217939797</v>
      </c>
      <c r="S774" s="73" t="s">
        <v>11991</v>
      </c>
      <c r="T774" s="73" t="s">
        <v>5292</v>
      </c>
      <c r="U774" s="73" t="s">
        <v>362</v>
      </c>
      <c r="V774" s="77" t="s">
        <v>813</v>
      </c>
    </row>
    <row r="775" spans="1:22" hidden="1" x14ac:dyDescent="0.25">
      <c r="A775" s="73" t="s">
        <v>9768</v>
      </c>
      <c r="B775" s="73" t="s">
        <v>3500</v>
      </c>
      <c r="C775" s="73" t="s">
        <v>3501</v>
      </c>
      <c r="D775" s="73" t="s">
        <v>362</v>
      </c>
      <c r="E775" s="73" t="s">
        <v>284</v>
      </c>
      <c r="F775" s="73"/>
      <c r="G775" s="74">
        <v>60</v>
      </c>
      <c r="H775" s="73" t="s">
        <v>914</v>
      </c>
      <c r="I775" s="73" t="s">
        <v>915</v>
      </c>
      <c r="J775" s="73" t="s">
        <v>909</v>
      </c>
      <c r="K775" s="73" t="s">
        <v>954</v>
      </c>
      <c r="L775" s="73" t="s">
        <v>3501</v>
      </c>
      <c r="M775" s="73" t="s">
        <v>362</v>
      </c>
      <c r="N775" s="75" t="b">
        <v>0</v>
      </c>
      <c r="O775" s="75" t="b">
        <v>0</v>
      </c>
      <c r="P775" s="76">
        <v>46023.523722951402</v>
      </c>
      <c r="Q775" s="73" t="s">
        <v>11990</v>
      </c>
      <c r="R775" s="76">
        <v>46172.469220057901</v>
      </c>
      <c r="S775" s="73" t="s">
        <v>11991</v>
      </c>
      <c r="T775" s="73" t="s">
        <v>5292</v>
      </c>
      <c r="U775" s="73" t="s">
        <v>362</v>
      </c>
      <c r="V775" s="77" t="s">
        <v>813</v>
      </c>
    </row>
    <row r="776" spans="1:22" hidden="1" x14ac:dyDescent="0.25">
      <c r="A776" s="73" t="s">
        <v>9769</v>
      </c>
      <c r="B776" s="73" t="s">
        <v>706</v>
      </c>
      <c r="C776" s="73" t="s">
        <v>3509</v>
      </c>
      <c r="D776" s="73" t="s">
        <v>362</v>
      </c>
      <c r="E776" s="73" t="s">
        <v>284</v>
      </c>
      <c r="F776" s="73"/>
      <c r="G776" s="74">
        <v>60</v>
      </c>
      <c r="H776" s="73" t="s">
        <v>914</v>
      </c>
      <c r="I776" s="73" t="s">
        <v>915</v>
      </c>
      <c r="J776" s="73" t="s">
        <v>909</v>
      </c>
      <c r="K776" s="73" t="s">
        <v>954</v>
      </c>
      <c r="L776" s="73" t="s">
        <v>3509</v>
      </c>
      <c r="M776" s="73" t="s">
        <v>362</v>
      </c>
      <c r="N776" s="75" t="b">
        <v>0</v>
      </c>
      <c r="O776" s="75" t="b">
        <v>0</v>
      </c>
      <c r="P776" s="76">
        <v>46023.523725694402</v>
      </c>
      <c r="Q776" s="73" t="s">
        <v>11990</v>
      </c>
      <c r="R776" s="76">
        <v>46172.469222187501</v>
      </c>
      <c r="S776" s="73" t="s">
        <v>11991</v>
      </c>
      <c r="T776" s="73" t="s">
        <v>5292</v>
      </c>
      <c r="U776" s="73" t="s">
        <v>362</v>
      </c>
      <c r="V776" s="77" t="s">
        <v>813</v>
      </c>
    </row>
    <row r="777" spans="1:22" hidden="1" x14ac:dyDescent="0.25">
      <c r="A777" s="73" t="s">
        <v>9770</v>
      </c>
      <c r="B777" s="73" t="s">
        <v>3520</v>
      </c>
      <c r="C777" s="73" t="s">
        <v>3521</v>
      </c>
      <c r="D777" s="73" t="s">
        <v>362</v>
      </c>
      <c r="E777" s="73" t="s">
        <v>284</v>
      </c>
      <c r="F777" s="73"/>
      <c r="G777" s="74">
        <v>60</v>
      </c>
      <c r="H777" s="73" t="s">
        <v>914</v>
      </c>
      <c r="I777" s="73" t="s">
        <v>915</v>
      </c>
      <c r="J777" s="73" t="s">
        <v>909</v>
      </c>
      <c r="K777" s="73" t="s">
        <v>954</v>
      </c>
      <c r="L777" s="73" t="s">
        <v>3521</v>
      </c>
      <c r="M777" s="73" t="s">
        <v>362</v>
      </c>
      <c r="N777" s="75" t="b">
        <v>0</v>
      </c>
      <c r="O777" s="75" t="b">
        <v>0</v>
      </c>
      <c r="P777" s="76">
        <v>46023.523729861103</v>
      </c>
      <c r="Q777" s="73" t="s">
        <v>11990</v>
      </c>
      <c r="R777" s="76">
        <v>46172.469224340297</v>
      </c>
      <c r="S777" s="73" t="s">
        <v>11991</v>
      </c>
      <c r="T777" s="73" t="s">
        <v>5292</v>
      </c>
      <c r="U777" s="73" t="s">
        <v>362</v>
      </c>
      <c r="V777" s="77" t="s">
        <v>813</v>
      </c>
    </row>
    <row r="778" spans="1:22" hidden="1" x14ac:dyDescent="0.25">
      <c r="A778" s="73" t="s">
        <v>9771</v>
      </c>
      <c r="B778" s="73" t="s">
        <v>3571</v>
      </c>
      <c r="C778" s="73" t="s">
        <v>3572</v>
      </c>
      <c r="D778" s="73" t="s">
        <v>362</v>
      </c>
      <c r="E778" s="73" t="s">
        <v>284</v>
      </c>
      <c r="F778" s="73" t="s">
        <v>12251</v>
      </c>
      <c r="G778" s="74">
        <v>60</v>
      </c>
      <c r="H778" s="73" t="s">
        <v>914</v>
      </c>
      <c r="I778" s="73" t="s">
        <v>915</v>
      </c>
      <c r="J778" s="73" t="s">
        <v>909</v>
      </c>
      <c r="K778" s="73" t="s">
        <v>954</v>
      </c>
      <c r="L778" s="73" t="s">
        <v>12251</v>
      </c>
      <c r="M778" s="73" t="s">
        <v>362</v>
      </c>
      <c r="N778" s="75" t="b">
        <v>0</v>
      </c>
      <c r="O778" s="75" t="b">
        <v>0</v>
      </c>
      <c r="P778" s="76">
        <v>46023.523749849497</v>
      </c>
      <c r="Q778" s="73" t="s">
        <v>11990</v>
      </c>
      <c r="R778" s="76">
        <v>46172.469226504603</v>
      </c>
      <c r="S778" s="73" t="s">
        <v>11991</v>
      </c>
      <c r="T778" s="73" t="s">
        <v>5292</v>
      </c>
      <c r="U778" s="73" t="s">
        <v>362</v>
      </c>
      <c r="V778" s="77" t="s">
        <v>813</v>
      </c>
    </row>
    <row r="779" spans="1:22" hidden="1" x14ac:dyDescent="0.25">
      <c r="A779" s="73" t="s">
        <v>9772</v>
      </c>
      <c r="B779" s="73" t="s">
        <v>3574</v>
      </c>
      <c r="C779" s="73" t="s">
        <v>3575</v>
      </c>
      <c r="D779" s="73" t="s">
        <v>362</v>
      </c>
      <c r="E779" s="73" t="s">
        <v>284</v>
      </c>
      <c r="F779" s="73"/>
      <c r="G779" s="74">
        <v>60</v>
      </c>
      <c r="H779" s="73" t="s">
        <v>914</v>
      </c>
      <c r="I779" s="73" t="s">
        <v>915</v>
      </c>
      <c r="J779" s="73" t="s">
        <v>909</v>
      </c>
      <c r="K779" s="73" t="s">
        <v>954</v>
      </c>
      <c r="L779" s="73" t="s">
        <v>3575</v>
      </c>
      <c r="M779" s="73" t="s">
        <v>362</v>
      </c>
      <c r="N779" s="75" t="b">
        <v>0</v>
      </c>
      <c r="O779" s="75" t="b">
        <v>0</v>
      </c>
      <c r="P779" s="76">
        <v>46023.523750775501</v>
      </c>
      <c r="Q779" s="73" t="s">
        <v>11990</v>
      </c>
      <c r="R779" s="76">
        <v>46172.4692286227</v>
      </c>
      <c r="S779" s="73" t="s">
        <v>11991</v>
      </c>
      <c r="T779" s="73" t="s">
        <v>5292</v>
      </c>
      <c r="U779" s="73" t="s">
        <v>362</v>
      </c>
      <c r="V779" s="77" t="s">
        <v>813</v>
      </c>
    </row>
    <row r="780" spans="1:22" hidden="1" x14ac:dyDescent="0.25">
      <c r="A780" s="73" t="s">
        <v>9773</v>
      </c>
      <c r="B780" s="73" t="s">
        <v>2989</v>
      </c>
      <c r="C780" s="73" t="s">
        <v>2990</v>
      </c>
      <c r="D780" s="73" t="s">
        <v>362</v>
      </c>
      <c r="E780" s="73" t="s">
        <v>284</v>
      </c>
      <c r="F780" s="73"/>
      <c r="G780" s="74">
        <v>60</v>
      </c>
      <c r="H780" s="73" t="s">
        <v>914</v>
      </c>
      <c r="I780" s="73" t="s">
        <v>915</v>
      </c>
      <c r="J780" s="73" t="s">
        <v>909</v>
      </c>
      <c r="K780" s="73" t="s">
        <v>954</v>
      </c>
      <c r="L780" s="73" t="s">
        <v>2990</v>
      </c>
      <c r="M780" s="73" t="s">
        <v>362</v>
      </c>
      <c r="N780" s="75" t="b">
        <v>0</v>
      </c>
      <c r="O780" s="75" t="b">
        <v>0</v>
      </c>
      <c r="P780" s="76">
        <v>46023.523496030102</v>
      </c>
      <c r="Q780" s="73" t="s">
        <v>11990</v>
      </c>
      <c r="R780" s="76">
        <v>46172.469230786999</v>
      </c>
      <c r="S780" s="73" t="s">
        <v>11991</v>
      </c>
      <c r="T780" s="73" t="s">
        <v>5292</v>
      </c>
      <c r="U780" s="73" t="s">
        <v>362</v>
      </c>
      <c r="V780" s="77" t="s">
        <v>813</v>
      </c>
    </row>
    <row r="781" spans="1:22" hidden="1" x14ac:dyDescent="0.25">
      <c r="A781" s="73" t="s">
        <v>9774</v>
      </c>
      <c r="B781" s="73" t="s">
        <v>3674</v>
      </c>
      <c r="C781" s="73" t="s">
        <v>3675</v>
      </c>
      <c r="D781" s="73" t="s">
        <v>362</v>
      </c>
      <c r="E781" s="73" t="s">
        <v>284</v>
      </c>
      <c r="F781" s="73"/>
      <c r="G781" s="74">
        <v>60</v>
      </c>
      <c r="H781" s="73" t="s">
        <v>914</v>
      </c>
      <c r="I781" s="73" t="s">
        <v>915</v>
      </c>
      <c r="J781" s="73" t="s">
        <v>909</v>
      </c>
      <c r="K781" s="73" t="s">
        <v>954</v>
      </c>
      <c r="L781" s="73" t="s">
        <v>3675</v>
      </c>
      <c r="M781" s="73" t="s">
        <v>362</v>
      </c>
      <c r="N781" s="75" t="b">
        <v>0</v>
      </c>
      <c r="O781" s="75" t="b">
        <v>0</v>
      </c>
      <c r="P781" s="76">
        <v>46023.5237927083</v>
      </c>
      <c r="Q781" s="73" t="s">
        <v>11990</v>
      </c>
      <c r="R781" s="76">
        <v>46172.469233067102</v>
      </c>
      <c r="S781" s="73" t="s">
        <v>11991</v>
      </c>
      <c r="T781" s="73" t="s">
        <v>5292</v>
      </c>
      <c r="U781" s="73" t="s">
        <v>362</v>
      </c>
      <c r="V781" s="77" t="s">
        <v>813</v>
      </c>
    </row>
    <row r="782" spans="1:22" hidden="1" x14ac:dyDescent="0.25">
      <c r="A782" s="73" t="s">
        <v>9775</v>
      </c>
      <c r="B782" s="73" t="s">
        <v>2723</v>
      </c>
      <c r="C782" s="73" t="s">
        <v>2724</v>
      </c>
      <c r="D782" s="73" t="s">
        <v>362</v>
      </c>
      <c r="E782" s="73" t="s">
        <v>284</v>
      </c>
      <c r="F782" s="73"/>
      <c r="G782" s="74">
        <v>60</v>
      </c>
      <c r="H782" s="73" t="s">
        <v>11994</v>
      </c>
      <c r="I782" s="73" t="s">
        <v>11995</v>
      </c>
      <c r="J782" s="73" t="s">
        <v>909</v>
      </c>
      <c r="K782" s="73" t="s">
        <v>977</v>
      </c>
      <c r="L782" s="73" t="s">
        <v>2724</v>
      </c>
      <c r="M782" s="73" t="s">
        <v>362</v>
      </c>
      <c r="N782" s="75" t="b">
        <v>0</v>
      </c>
      <c r="O782" s="75" t="b">
        <v>0</v>
      </c>
      <c r="P782" s="76">
        <v>46023.523395104203</v>
      </c>
      <c r="Q782" s="73" t="s">
        <v>11990</v>
      </c>
      <c r="R782" s="76">
        <v>46172.469235219898</v>
      </c>
      <c r="S782" s="73" t="s">
        <v>11991</v>
      </c>
      <c r="T782" s="73" t="s">
        <v>5292</v>
      </c>
      <c r="U782" s="73" t="s">
        <v>362</v>
      </c>
      <c r="V782" s="77" t="s">
        <v>813</v>
      </c>
    </row>
    <row r="783" spans="1:22" hidden="1" x14ac:dyDescent="0.25">
      <c r="A783" s="73" t="s">
        <v>9776</v>
      </c>
      <c r="B783" s="73" t="s">
        <v>3385</v>
      </c>
      <c r="C783" s="73" t="s">
        <v>3386</v>
      </c>
      <c r="D783" s="73" t="s">
        <v>362</v>
      </c>
      <c r="E783" s="73" t="s">
        <v>284</v>
      </c>
      <c r="F783" s="73"/>
      <c r="G783" s="74">
        <v>60</v>
      </c>
      <c r="H783" s="73" t="s">
        <v>11994</v>
      </c>
      <c r="I783" s="73" t="s">
        <v>11995</v>
      </c>
      <c r="J783" s="73" t="s">
        <v>909</v>
      </c>
      <c r="K783" s="73" t="s">
        <v>977</v>
      </c>
      <c r="L783" s="73" t="s">
        <v>3386</v>
      </c>
      <c r="M783" s="73" t="s">
        <v>362</v>
      </c>
      <c r="N783" s="75" t="b">
        <v>0</v>
      </c>
      <c r="O783" s="75" t="b">
        <v>0</v>
      </c>
      <c r="P783" s="76">
        <v>46023.5236667477</v>
      </c>
      <c r="Q783" s="73" t="s">
        <v>11990</v>
      </c>
      <c r="R783" s="76">
        <v>46172.469237303201</v>
      </c>
      <c r="S783" s="73" t="s">
        <v>11991</v>
      </c>
      <c r="T783" s="73" t="s">
        <v>5292</v>
      </c>
      <c r="U783" s="73" t="s">
        <v>362</v>
      </c>
      <c r="V783" s="77" t="s">
        <v>813</v>
      </c>
    </row>
    <row r="784" spans="1:22" hidden="1" x14ac:dyDescent="0.25">
      <c r="A784" s="73" t="s">
        <v>9777</v>
      </c>
      <c r="B784" s="73" t="s">
        <v>3517</v>
      </c>
      <c r="C784" s="73" t="s">
        <v>3518</v>
      </c>
      <c r="D784" s="73" t="s">
        <v>362</v>
      </c>
      <c r="E784" s="73" t="s">
        <v>284</v>
      </c>
      <c r="F784" s="73"/>
      <c r="G784" s="74">
        <v>60</v>
      </c>
      <c r="H784" s="73" t="s">
        <v>11994</v>
      </c>
      <c r="I784" s="73" t="s">
        <v>11995</v>
      </c>
      <c r="J784" s="73" t="s">
        <v>909</v>
      </c>
      <c r="K784" s="73" t="s">
        <v>977</v>
      </c>
      <c r="L784" s="73" t="s">
        <v>3518</v>
      </c>
      <c r="M784" s="73" t="s">
        <v>362</v>
      </c>
      <c r="N784" s="75" t="b">
        <v>0</v>
      </c>
      <c r="O784" s="75" t="b">
        <v>0</v>
      </c>
      <c r="P784" s="76">
        <v>46023.523728900502</v>
      </c>
      <c r="Q784" s="73" t="s">
        <v>11990</v>
      </c>
      <c r="R784" s="76">
        <v>46172.469239583297</v>
      </c>
      <c r="S784" s="73" t="s">
        <v>11991</v>
      </c>
      <c r="T784" s="73" t="s">
        <v>5292</v>
      </c>
      <c r="U784" s="73" t="s">
        <v>362</v>
      </c>
      <c r="V784" s="77" t="s">
        <v>813</v>
      </c>
    </row>
    <row r="785" spans="1:22" hidden="1" x14ac:dyDescent="0.25">
      <c r="A785" s="73" t="s">
        <v>9778</v>
      </c>
      <c r="B785" s="73" t="s">
        <v>3547</v>
      </c>
      <c r="C785" s="73" t="s">
        <v>3548</v>
      </c>
      <c r="D785" s="73" t="s">
        <v>362</v>
      </c>
      <c r="E785" s="73" t="s">
        <v>284</v>
      </c>
      <c r="F785" s="73"/>
      <c r="G785" s="74">
        <v>60</v>
      </c>
      <c r="H785" s="73" t="s">
        <v>11994</v>
      </c>
      <c r="I785" s="73" t="s">
        <v>11995</v>
      </c>
      <c r="J785" s="73" t="s">
        <v>909</v>
      </c>
      <c r="K785" s="73" t="s">
        <v>977</v>
      </c>
      <c r="L785" s="73" t="s">
        <v>3548</v>
      </c>
      <c r="M785" s="73" t="s">
        <v>362</v>
      </c>
      <c r="N785" s="75" t="b">
        <v>0</v>
      </c>
      <c r="O785" s="75" t="b">
        <v>0</v>
      </c>
      <c r="P785" s="76">
        <v>46023.523740821802</v>
      </c>
      <c r="Q785" s="73" t="s">
        <v>11990</v>
      </c>
      <c r="R785" s="76">
        <v>46172.469242164298</v>
      </c>
      <c r="S785" s="73" t="s">
        <v>11991</v>
      </c>
      <c r="T785" s="73" t="s">
        <v>5292</v>
      </c>
      <c r="U785" s="73" t="s">
        <v>362</v>
      </c>
      <c r="V785" s="77" t="s">
        <v>813</v>
      </c>
    </row>
    <row r="786" spans="1:22" hidden="1" x14ac:dyDescent="0.25">
      <c r="A786" s="73" t="s">
        <v>9779</v>
      </c>
      <c r="B786" s="73" t="s">
        <v>2911</v>
      </c>
      <c r="C786" s="73" t="s">
        <v>2912</v>
      </c>
      <c r="D786" s="73" t="s">
        <v>362</v>
      </c>
      <c r="E786" s="73" t="s">
        <v>284</v>
      </c>
      <c r="F786" s="73"/>
      <c r="G786" s="74">
        <v>60</v>
      </c>
      <c r="H786" s="73" t="s">
        <v>11994</v>
      </c>
      <c r="I786" s="73" t="s">
        <v>11995</v>
      </c>
      <c r="J786" s="73" t="s">
        <v>909</v>
      </c>
      <c r="K786" s="73" t="s">
        <v>977</v>
      </c>
      <c r="L786" s="73" t="s">
        <v>2912</v>
      </c>
      <c r="M786" s="73" t="s">
        <v>362</v>
      </c>
      <c r="N786" s="75" t="b">
        <v>0</v>
      </c>
      <c r="O786" s="75" t="b">
        <v>0</v>
      </c>
      <c r="P786" s="76">
        <v>46023.523462766199</v>
      </c>
      <c r="Q786" s="73" t="s">
        <v>11990</v>
      </c>
      <c r="R786" s="76">
        <v>46172.469244328699</v>
      </c>
      <c r="S786" s="73" t="s">
        <v>11991</v>
      </c>
      <c r="T786" s="73" t="s">
        <v>5292</v>
      </c>
      <c r="U786" s="73" t="s">
        <v>362</v>
      </c>
      <c r="V786" s="77" t="s">
        <v>813</v>
      </c>
    </row>
    <row r="787" spans="1:22" hidden="1" x14ac:dyDescent="0.25">
      <c r="A787" s="73" t="s">
        <v>9780</v>
      </c>
      <c r="B787" s="73" t="s">
        <v>3740</v>
      </c>
      <c r="C787" s="73" t="s">
        <v>3741</v>
      </c>
      <c r="D787" s="73" t="s">
        <v>362</v>
      </c>
      <c r="E787" s="73" t="s">
        <v>284</v>
      </c>
      <c r="F787" s="73"/>
      <c r="G787" s="74">
        <v>60</v>
      </c>
      <c r="H787" s="73" t="s">
        <v>11994</v>
      </c>
      <c r="I787" s="73" t="s">
        <v>11995</v>
      </c>
      <c r="J787" s="73" t="s">
        <v>909</v>
      </c>
      <c r="K787" s="73" t="s">
        <v>977</v>
      </c>
      <c r="L787" s="73" t="s">
        <v>3741</v>
      </c>
      <c r="M787" s="73" t="s">
        <v>362</v>
      </c>
      <c r="N787" s="75" t="b">
        <v>0</v>
      </c>
      <c r="O787" s="75" t="b">
        <v>0</v>
      </c>
      <c r="P787" s="76">
        <v>46023.523819826398</v>
      </c>
      <c r="Q787" s="73" t="s">
        <v>11990</v>
      </c>
      <c r="R787" s="76">
        <v>46172.4692466782</v>
      </c>
      <c r="S787" s="73" t="s">
        <v>11991</v>
      </c>
      <c r="T787" s="73" t="s">
        <v>5292</v>
      </c>
      <c r="U787" s="73" t="s">
        <v>362</v>
      </c>
      <c r="V787" s="77" t="s">
        <v>813</v>
      </c>
    </row>
    <row r="788" spans="1:22" hidden="1" x14ac:dyDescent="0.25">
      <c r="A788" s="73" t="s">
        <v>9781</v>
      </c>
      <c r="B788" s="73" t="s">
        <v>371</v>
      </c>
      <c r="C788" s="73" t="s">
        <v>4131</v>
      </c>
      <c r="D788" s="73" t="s">
        <v>362</v>
      </c>
      <c r="E788" s="73" t="s">
        <v>4132</v>
      </c>
      <c r="F788" s="73"/>
      <c r="G788" s="74">
        <v>60</v>
      </c>
      <c r="H788" s="73" t="s">
        <v>11994</v>
      </c>
      <c r="I788" s="73" t="s">
        <v>11995</v>
      </c>
      <c r="J788" s="73" t="s">
        <v>909</v>
      </c>
      <c r="K788" s="73" t="s">
        <v>977</v>
      </c>
      <c r="L788" s="73"/>
      <c r="M788" s="73" t="s">
        <v>362</v>
      </c>
      <c r="N788" s="75" t="b">
        <v>0</v>
      </c>
      <c r="O788" s="75" t="b">
        <v>0</v>
      </c>
      <c r="P788" s="76">
        <v>46023.523980752303</v>
      </c>
      <c r="Q788" s="73" t="s">
        <v>11990</v>
      </c>
      <c r="R788" s="76">
        <v>46174.448336076399</v>
      </c>
      <c r="S788" s="73" t="s">
        <v>12225</v>
      </c>
      <c r="T788" s="73" t="s">
        <v>5292</v>
      </c>
      <c r="U788" s="73" t="s">
        <v>362</v>
      </c>
      <c r="V788" s="77" t="s">
        <v>813</v>
      </c>
    </row>
    <row r="789" spans="1:22" hidden="1" x14ac:dyDescent="0.25">
      <c r="A789" s="73" t="s">
        <v>9782</v>
      </c>
      <c r="B789" s="73" t="s">
        <v>385</v>
      </c>
      <c r="C789" s="73" t="s">
        <v>4135</v>
      </c>
      <c r="D789" s="73" t="s">
        <v>362</v>
      </c>
      <c r="E789" s="73" t="s">
        <v>4136</v>
      </c>
      <c r="F789" s="73"/>
      <c r="G789" s="74">
        <v>60</v>
      </c>
      <c r="H789" s="73" t="s">
        <v>11994</v>
      </c>
      <c r="I789" s="73" t="s">
        <v>11995</v>
      </c>
      <c r="J789" s="73" t="s">
        <v>909</v>
      </c>
      <c r="K789" s="73" t="s">
        <v>977</v>
      </c>
      <c r="L789" s="73"/>
      <c r="M789" s="73" t="s">
        <v>362</v>
      </c>
      <c r="N789" s="75" t="b">
        <v>0</v>
      </c>
      <c r="O789" s="75" t="b">
        <v>0</v>
      </c>
      <c r="P789" s="76">
        <v>46023.523982210601</v>
      </c>
      <c r="Q789" s="73" t="s">
        <v>11990</v>
      </c>
      <c r="R789" s="76">
        <v>46174.448445983799</v>
      </c>
      <c r="S789" s="73" t="s">
        <v>12225</v>
      </c>
      <c r="T789" s="73" t="s">
        <v>5292</v>
      </c>
      <c r="U789" s="73" t="s">
        <v>362</v>
      </c>
      <c r="V789" s="77" t="s">
        <v>813</v>
      </c>
    </row>
    <row r="790" spans="1:22" hidden="1" x14ac:dyDescent="0.25">
      <c r="A790" s="73" t="s">
        <v>9783</v>
      </c>
      <c r="B790" s="73" t="s">
        <v>820</v>
      </c>
      <c r="C790" s="73" t="s">
        <v>2661</v>
      </c>
      <c r="D790" s="73" t="s">
        <v>362</v>
      </c>
      <c r="E790" s="73" t="s">
        <v>2662</v>
      </c>
      <c r="F790" s="73"/>
      <c r="G790" s="74">
        <v>60</v>
      </c>
      <c r="H790" s="73" t="s">
        <v>950</v>
      </c>
      <c r="I790" s="73" t="s">
        <v>951</v>
      </c>
      <c r="J790" s="73" t="s">
        <v>909</v>
      </c>
      <c r="K790" s="73" t="s">
        <v>919</v>
      </c>
      <c r="L790" s="73"/>
      <c r="M790" s="73" t="s">
        <v>362</v>
      </c>
      <c r="N790" s="75" t="b">
        <v>1</v>
      </c>
      <c r="O790" s="75" t="b">
        <v>0</v>
      </c>
      <c r="P790" s="76">
        <v>46023.5233723727</v>
      </c>
      <c r="Q790" s="73" t="s">
        <v>11990</v>
      </c>
      <c r="R790" s="76">
        <v>46172.469253159703</v>
      </c>
      <c r="S790" s="73" t="s">
        <v>11991</v>
      </c>
      <c r="T790" s="73" t="s">
        <v>5292</v>
      </c>
      <c r="U790" s="73" t="s">
        <v>362</v>
      </c>
      <c r="V790" s="77" t="s">
        <v>813</v>
      </c>
    </row>
    <row r="791" spans="1:22" hidden="1" x14ac:dyDescent="0.25">
      <c r="A791" s="73" t="s">
        <v>9784</v>
      </c>
      <c r="B791" s="73" t="s">
        <v>813</v>
      </c>
      <c r="C791" s="73" t="s">
        <v>2672</v>
      </c>
      <c r="D791" s="73" t="s">
        <v>362</v>
      </c>
      <c r="E791" s="73" t="s">
        <v>2673</v>
      </c>
      <c r="F791" s="73"/>
      <c r="G791" s="74">
        <v>60</v>
      </c>
      <c r="H791" s="73" t="s">
        <v>950</v>
      </c>
      <c r="I791" s="73" t="s">
        <v>951</v>
      </c>
      <c r="J791" s="73" t="s">
        <v>909</v>
      </c>
      <c r="K791" s="73" t="s">
        <v>919</v>
      </c>
      <c r="L791" s="73"/>
      <c r="M791" s="73" t="s">
        <v>362</v>
      </c>
      <c r="N791" s="75" t="b">
        <v>1</v>
      </c>
      <c r="O791" s="75" t="b">
        <v>0</v>
      </c>
      <c r="P791" s="76">
        <v>46023.523375925899</v>
      </c>
      <c r="Q791" s="73" t="s">
        <v>11990</v>
      </c>
      <c r="R791" s="76">
        <v>46172.469255555603</v>
      </c>
      <c r="S791" s="73" t="s">
        <v>11991</v>
      </c>
      <c r="T791" s="73" t="s">
        <v>5292</v>
      </c>
      <c r="U791" s="73" t="s">
        <v>362</v>
      </c>
      <c r="V791" s="77" t="s">
        <v>813</v>
      </c>
    </row>
    <row r="792" spans="1:22" hidden="1" x14ac:dyDescent="0.25">
      <c r="A792" s="73" t="s">
        <v>9785</v>
      </c>
      <c r="B792" s="73" t="s">
        <v>3043</v>
      </c>
      <c r="C792" s="73" t="s">
        <v>3044</v>
      </c>
      <c r="D792" s="73" t="s">
        <v>362</v>
      </c>
      <c r="E792" s="73" t="s">
        <v>284</v>
      </c>
      <c r="F792" s="73"/>
      <c r="G792" s="74">
        <v>60</v>
      </c>
      <c r="H792" s="73" t="s">
        <v>914</v>
      </c>
      <c r="I792" s="73" t="s">
        <v>915</v>
      </c>
      <c r="J792" s="73" t="s">
        <v>909</v>
      </c>
      <c r="K792" s="73" t="s">
        <v>1007</v>
      </c>
      <c r="L792" s="73" t="s">
        <v>3044</v>
      </c>
      <c r="M792" s="73" t="s">
        <v>362</v>
      </c>
      <c r="N792" s="75" t="b">
        <v>0</v>
      </c>
      <c r="O792" s="75" t="b">
        <v>0</v>
      </c>
      <c r="P792" s="76">
        <v>46023.523513807901</v>
      </c>
      <c r="Q792" s="73" t="s">
        <v>11990</v>
      </c>
      <c r="R792" s="76">
        <v>46172.469257789402</v>
      </c>
      <c r="S792" s="73" t="s">
        <v>11991</v>
      </c>
      <c r="T792" s="73" t="s">
        <v>5292</v>
      </c>
      <c r="U792" s="73" t="s">
        <v>362</v>
      </c>
      <c r="V792" s="77" t="s">
        <v>813</v>
      </c>
    </row>
    <row r="793" spans="1:22" hidden="1" x14ac:dyDescent="0.25">
      <c r="A793" s="73" t="s">
        <v>9786</v>
      </c>
      <c r="B793" s="73" t="s">
        <v>3087</v>
      </c>
      <c r="C793" s="73" t="s">
        <v>3088</v>
      </c>
      <c r="D793" s="73" t="s">
        <v>362</v>
      </c>
      <c r="E793" s="73" t="s">
        <v>284</v>
      </c>
      <c r="F793" s="73"/>
      <c r="G793" s="74">
        <v>60</v>
      </c>
      <c r="H793" s="73" t="s">
        <v>914</v>
      </c>
      <c r="I793" s="73" t="s">
        <v>915</v>
      </c>
      <c r="J793" s="73" t="s">
        <v>909</v>
      </c>
      <c r="K793" s="73" t="s">
        <v>1007</v>
      </c>
      <c r="L793" s="73" t="s">
        <v>3088</v>
      </c>
      <c r="M793" s="73" t="s">
        <v>362</v>
      </c>
      <c r="N793" s="75" t="b">
        <v>0</v>
      </c>
      <c r="O793" s="75" t="b">
        <v>0</v>
      </c>
      <c r="P793" s="76">
        <v>46023.523536886598</v>
      </c>
      <c r="Q793" s="73" t="s">
        <v>11990</v>
      </c>
      <c r="R793" s="76">
        <v>46172.469259953701</v>
      </c>
      <c r="S793" s="73" t="s">
        <v>11991</v>
      </c>
      <c r="T793" s="73" t="s">
        <v>5292</v>
      </c>
      <c r="U793" s="73" t="s">
        <v>362</v>
      </c>
      <c r="V793" s="77" t="s">
        <v>813</v>
      </c>
    </row>
    <row r="794" spans="1:22" hidden="1" x14ac:dyDescent="0.25">
      <c r="A794" s="73" t="s">
        <v>9787</v>
      </c>
      <c r="B794" s="73" t="s">
        <v>3506</v>
      </c>
      <c r="C794" s="73" t="s">
        <v>3507</v>
      </c>
      <c r="D794" s="73" t="s">
        <v>362</v>
      </c>
      <c r="E794" s="73" t="s">
        <v>284</v>
      </c>
      <c r="F794" s="73"/>
      <c r="G794" s="74">
        <v>60</v>
      </c>
      <c r="H794" s="73" t="s">
        <v>914</v>
      </c>
      <c r="I794" s="73" t="s">
        <v>915</v>
      </c>
      <c r="J794" s="73" t="s">
        <v>909</v>
      </c>
      <c r="K794" s="73" t="s">
        <v>1007</v>
      </c>
      <c r="L794" s="73" t="s">
        <v>3507</v>
      </c>
      <c r="M794" s="73" t="s">
        <v>362</v>
      </c>
      <c r="N794" s="75" t="b">
        <v>0</v>
      </c>
      <c r="O794" s="75" t="b">
        <v>0</v>
      </c>
      <c r="P794" s="76">
        <v>46023.5237247685</v>
      </c>
      <c r="Q794" s="73" t="s">
        <v>11990</v>
      </c>
      <c r="R794" s="76">
        <v>46172.469262233797</v>
      </c>
      <c r="S794" s="73" t="s">
        <v>11991</v>
      </c>
      <c r="T794" s="73" t="s">
        <v>5292</v>
      </c>
      <c r="U794" s="73" t="s">
        <v>362</v>
      </c>
      <c r="V794" s="77" t="s">
        <v>813</v>
      </c>
    </row>
    <row r="795" spans="1:22" hidden="1" x14ac:dyDescent="0.25">
      <c r="A795" s="73" t="s">
        <v>9788</v>
      </c>
      <c r="B795" s="73" t="s">
        <v>3648</v>
      </c>
      <c r="C795" s="73" t="s">
        <v>3649</v>
      </c>
      <c r="D795" s="73" t="s">
        <v>362</v>
      </c>
      <c r="E795" s="73" t="s">
        <v>284</v>
      </c>
      <c r="F795" s="73"/>
      <c r="G795" s="74">
        <v>60</v>
      </c>
      <c r="H795" s="73" t="s">
        <v>914</v>
      </c>
      <c r="I795" s="73" t="s">
        <v>915</v>
      </c>
      <c r="J795" s="73" t="s">
        <v>909</v>
      </c>
      <c r="K795" s="73" t="s">
        <v>1007</v>
      </c>
      <c r="L795" s="73" t="s">
        <v>3649</v>
      </c>
      <c r="M795" s="73" t="s">
        <v>362</v>
      </c>
      <c r="N795" s="75" t="b">
        <v>0</v>
      </c>
      <c r="O795" s="75" t="b">
        <v>0</v>
      </c>
      <c r="P795" s="76">
        <v>46023.5237823727</v>
      </c>
      <c r="Q795" s="73" t="s">
        <v>11990</v>
      </c>
      <c r="R795" s="76">
        <v>46172.469264467603</v>
      </c>
      <c r="S795" s="73" t="s">
        <v>11991</v>
      </c>
      <c r="T795" s="73" t="s">
        <v>5292</v>
      </c>
      <c r="U795" s="73" t="s">
        <v>362</v>
      </c>
      <c r="V795" s="77" t="s">
        <v>813</v>
      </c>
    </row>
    <row r="796" spans="1:22" hidden="1" x14ac:dyDescent="0.25">
      <c r="A796" s="73" t="s">
        <v>9789</v>
      </c>
      <c r="B796" s="73" t="s">
        <v>3023</v>
      </c>
      <c r="C796" s="73" t="s">
        <v>3024</v>
      </c>
      <c r="D796" s="73" t="s">
        <v>362</v>
      </c>
      <c r="E796" s="73" t="s">
        <v>284</v>
      </c>
      <c r="F796" s="73"/>
      <c r="G796" s="74">
        <v>60</v>
      </c>
      <c r="H796" s="73" t="s">
        <v>950</v>
      </c>
      <c r="I796" s="73" t="s">
        <v>951</v>
      </c>
      <c r="J796" s="73" t="s">
        <v>909</v>
      </c>
      <c r="K796" s="73" t="s">
        <v>919</v>
      </c>
      <c r="L796" s="73" t="s">
        <v>3024</v>
      </c>
      <c r="M796" s="73" t="s">
        <v>362</v>
      </c>
      <c r="N796" s="75" t="b">
        <v>0</v>
      </c>
      <c r="O796" s="75" t="b">
        <v>0</v>
      </c>
      <c r="P796" s="76">
        <v>46023.5235068287</v>
      </c>
      <c r="Q796" s="73" t="s">
        <v>11990</v>
      </c>
      <c r="R796" s="76">
        <v>46172.469266469903</v>
      </c>
      <c r="S796" s="73" t="s">
        <v>11991</v>
      </c>
      <c r="T796" s="73" t="s">
        <v>5292</v>
      </c>
      <c r="U796" s="73" t="s">
        <v>362</v>
      </c>
      <c r="V796" s="77" t="s">
        <v>813</v>
      </c>
    </row>
    <row r="797" spans="1:22" hidden="1" x14ac:dyDescent="0.25">
      <c r="A797" s="73" t="s">
        <v>9790</v>
      </c>
      <c r="B797" s="73" t="s">
        <v>4024</v>
      </c>
      <c r="C797" s="73" t="s">
        <v>4025</v>
      </c>
      <c r="D797" s="73" t="s">
        <v>362</v>
      </c>
      <c r="E797" s="73" t="s">
        <v>4026</v>
      </c>
      <c r="F797" s="73"/>
      <c r="G797" s="74">
        <v>60</v>
      </c>
      <c r="H797" s="73" t="s">
        <v>914</v>
      </c>
      <c r="I797" s="73" t="s">
        <v>915</v>
      </c>
      <c r="J797" s="73" t="s">
        <v>909</v>
      </c>
      <c r="K797" s="73" t="s">
        <v>1007</v>
      </c>
      <c r="L797" s="73"/>
      <c r="M797" s="73" t="s">
        <v>362</v>
      </c>
      <c r="N797" s="75" t="b">
        <v>0</v>
      </c>
      <c r="O797" s="75" t="b">
        <v>0</v>
      </c>
      <c r="P797" s="76">
        <v>46023.524028553198</v>
      </c>
      <c r="Q797" s="73" t="s">
        <v>11990</v>
      </c>
      <c r="R797" s="76">
        <v>46172.469268599503</v>
      </c>
      <c r="S797" s="73" t="s">
        <v>11991</v>
      </c>
      <c r="T797" s="73" t="s">
        <v>5292</v>
      </c>
      <c r="U797" s="73" t="s">
        <v>362</v>
      </c>
      <c r="V797" s="77" t="s">
        <v>813</v>
      </c>
    </row>
    <row r="798" spans="1:22" hidden="1" x14ac:dyDescent="0.25">
      <c r="A798" s="73" t="s">
        <v>9791</v>
      </c>
      <c r="B798" s="73" t="s">
        <v>373</v>
      </c>
      <c r="C798" s="73" t="s">
        <v>4196</v>
      </c>
      <c r="D798" s="73" t="s">
        <v>362</v>
      </c>
      <c r="E798" s="73" t="s">
        <v>4197</v>
      </c>
      <c r="F798" s="73"/>
      <c r="G798" s="74">
        <v>60</v>
      </c>
      <c r="H798" s="73" t="s">
        <v>914</v>
      </c>
      <c r="I798" s="73" t="s">
        <v>915</v>
      </c>
      <c r="J798" s="73" t="s">
        <v>909</v>
      </c>
      <c r="K798" s="73" t="s">
        <v>1007</v>
      </c>
      <c r="L798" s="73"/>
      <c r="M798" s="73" t="s">
        <v>362</v>
      </c>
      <c r="N798" s="75" t="b">
        <v>0</v>
      </c>
      <c r="O798" s="75" t="b">
        <v>0</v>
      </c>
      <c r="P798" s="76">
        <v>46023.524016169002</v>
      </c>
      <c r="Q798" s="73" t="s">
        <v>11990</v>
      </c>
      <c r="R798" s="76">
        <v>46174.448665509299</v>
      </c>
      <c r="S798" s="73" t="s">
        <v>12225</v>
      </c>
      <c r="T798" s="73" t="s">
        <v>5292</v>
      </c>
      <c r="U798" s="73" t="s">
        <v>362</v>
      </c>
      <c r="V798" s="77" t="s">
        <v>813</v>
      </c>
    </row>
    <row r="799" spans="1:22" hidden="1" x14ac:dyDescent="0.25">
      <c r="A799" s="73" t="s">
        <v>9792</v>
      </c>
      <c r="B799" s="73" t="s">
        <v>2830</v>
      </c>
      <c r="C799" s="73" t="s">
        <v>2831</v>
      </c>
      <c r="D799" s="73" t="s">
        <v>362</v>
      </c>
      <c r="E799" s="73" t="s">
        <v>284</v>
      </c>
      <c r="F799" s="73"/>
      <c r="G799" s="74">
        <v>60</v>
      </c>
      <c r="H799" s="73" t="s">
        <v>934</v>
      </c>
      <c r="I799" s="73" t="s">
        <v>935</v>
      </c>
      <c r="J799" s="73" t="s">
        <v>909</v>
      </c>
      <c r="K799" s="73" t="s">
        <v>958</v>
      </c>
      <c r="L799" s="73"/>
      <c r="M799" s="73" t="s">
        <v>362</v>
      </c>
      <c r="N799" s="75" t="b">
        <v>0</v>
      </c>
      <c r="O799" s="75" t="b">
        <v>0</v>
      </c>
      <c r="P799" s="76">
        <v>46023.523434340299</v>
      </c>
      <c r="Q799" s="73" t="s">
        <v>11990</v>
      </c>
      <c r="R799" s="76">
        <v>46172.4692729167</v>
      </c>
      <c r="S799" s="73" t="s">
        <v>11991</v>
      </c>
      <c r="T799" s="73" t="s">
        <v>5292</v>
      </c>
      <c r="U799" s="73" t="s">
        <v>362</v>
      </c>
      <c r="V799" s="77" t="s">
        <v>813</v>
      </c>
    </row>
    <row r="800" spans="1:22" hidden="1" x14ac:dyDescent="0.25">
      <c r="A800" s="73" t="s">
        <v>9793</v>
      </c>
      <c r="B800" s="73" t="s">
        <v>3583</v>
      </c>
      <c r="C800" s="73" t="s">
        <v>3584</v>
      </c>
      <c r="D800" s="73" t="s">
        <v>362</v>
      </c>
      <c r="E800" s="73" t="s">
        <v>284</v>
      </c>
      <c r="F800" s="73"/>
      <c r="G800" s="74">
        <v>60</v>
      </c>
      <c r="H800" s="73" t="s">
        <v>934</v>
      </c>
      <c r="I800" s="73" t="s">
        <v>935</v>
      </c>
      <c r="J800" s="73" t="s">
        <v>909</v>
      </c>
      <c r="K800" s="73" t="s">
        <v>958</v>
      </c>
      <c r="L800" s="73" t="s">
        <v>3584</v>
      </c>
      <c r="M800" s="73" t="s">
        <v>362</v>
      </c>
      <c r="N800" s="75" t="b">
        <v>0</v>
      </c>
      <c r="O800" s="75" t="b">
        <v>0</v>
      </c>
      <c r="P800" s="76">
        <v>46023.523753784699</v>
      </c>
      <c r="Q800" s="73" t="s">
        <v>11990</v>
      </c>
      <c r="R800" s="76">
        <v>46172.469275000003</v>
      </c>
      <c r="S800" s="73" t="s">
        <v>11991</v>
      </c>
      <c r="T800" s="73" t="s">
        <v>5292</v>
      </c>
      <c r="U800" s="73" t="s">
        <v>362</v>
      </c>
      <c r="V800" s="77" t="s">
        <v>813</v>
      </c>
    </row>
    <row r="801" spans="1:22" hidden="1" x14ac:dyDescent="0.25">
      <c r="A801" s="73" t="s">
        <v>9794</v>
      </c>
      <c r="B801" s="73" t="s">
        <v>3592</v>
      </c>
      <c r="C801" s="73" t="s">
        <v>3593</v>
      </c>
      <c r="D801" s="73" t="s">
        <v>362</v>
      </c>
      <c r="E801" s="73" t="s">
        <v>284</v>
      </c>
      <c r="F801" s="73"/>
      <c r="G801" s="74">
        <v>60</v>
      </c>
      <c r="H801" s="73" t="s">
        <v>934</v>
      </c>
      <c r="I801" s="73" t="s">
        <v>935</v>
      </c>
      <c r="J801" s="73" t="s">
        <v>909</v>
      </c>
      <c r="K801" s="73" t="s">
        <v>958</v>
      </c>
      <c r="L801" s="73" t="s">
        <v>3593</v>
      </c>
      <c r="M801" s="73" t="s">
        <v>362</v>
      </c>
      <c r="N801" s="75" t="b">
        <v>0</v>
      </c>
      <c r="O801" s="75" t="b">
        <v>0</v>
      </c>
      <c r="P801" s="76">
        <v>46023.523759108801</v>
      </c>
      <c r="Q801" s="73" t="s">
        <v>11990</v>
      </c>
      <c r="R801" s="76">
        <v>46172.469277164397</v>
      </c>
      <c r="S801" s="73" t="s">
        <v>11991</v>
      </c>
      <c r="T801" s="73" t="s">
        <v>5292</v>
      </c>
      <c r="U801" s="73" t="s">
        <v>362</v>
      </c>
      <c r="V801" s="77" t="s">
        <v>813</v>
      </c>
    </row>
    <row r="802" spans="1:22" hidden="1" x14ac:dyDescent="0.25">
      <c r="A802" s="73" t="s">
        <v>9795</v>
      </c>
      <c r="B802" s="73" t="s">
        <v>403</v>
      </c>
      <c r="C802" s="73" t="s">
        <v>3914</v>
      </c>
      <c r="D802" s="73" t="s">
        <v>362</v>
      </c>
      <c r="E802" s="73" t="s">
        <v>3915</v>
      </c>
      <c r="F802" s="73"/>
      <c r="G802" s="74">
        <v>60</v>
      </c>
      <c r="H802" s="73" t="s">
        <v>934</v>
      </c>
      <c r="I802" s="73" t="s">
        <v>935</v>
      </c>
      <c r="J802" s="73" t="s">
        <v>909</v>
      </c>
      <c r="K802" s="73" t="s">
        <v>958</v>
      </c>
      <c r="L802" s="73"/>
      <c r="M802" s="73" t="s">
        <v>362</v>
      </c>
      <c r="N802" s="75" t="b">
        <v>1</v>
      </c>
      <c r="O802" s="75" t="b">
        <v>0</v>
      </c>
      <c r="P802" s="76">
        <v>46023.5238850694</v>
      </c>
      <c r="Q802" s="73" t="s">
        <v>11990</v>
      </c>
      <c r="R802" s="76">
        <v>46174.448875694397</v>
      </c>
      <c r="S802" s="73" t="s">
        <v>12225</v>
      </c>
      <c r="T802" s="73" t="s">
        <v>5292</v>
      </c>
      <c r="U802" s="73" t="s">
        <v>362</v>
      </c>
      <c r="V802" s="77" t="s">
        <v>813</v>
      </c>
    </row>
    <row r="803" spans="1:22" hidden="1" x14ac:dyDescent="0.25">
      <c r="A803" s="73" t="s">
        <v>9796</v>
      </c>
      <c r="B803" s="73" t="s">
        <v>2675</v>
      </c>
      <c r="C803" s="73" t="s">
        <v>2676</v>
      </c>
      <c r="D803" s="73" t="s">
        <v>362</v>
      </c>
      <c r="E803" s="73" t="s">
        <v>284</v>
      </c>
      <c r="F803" s="73"/>
      <c r="G803" s="74">
        <v>60</v>
      </c>
      <c r="H803" s="73" t="s">
        <v>11994</v>
      </c>
      <c r="I803" s="73" t="s">
        <v>11995</v>
      </c>
      <c r="J803" s="73" t="s">
        <v>909</v>
      </c>
      <c r="K803" s="73" t="s">
        <v>1067</v>
      </c>
      <c r="L803" s="73" t="s">
        <v>2676</v>
      </c>
      <c r="M803" s="73" t="s">
        <v>362</v>
      </c>
      <c r="N803" s="75" t="b">
        <v>0</v>
      </c>
      <c r="O803" s="75" t="b">
        <v>0</v>
      </c>
      <c r="P803" s="76">
        <v>46023.523376736099</v>
      </c>
      <c r="Q803" s="73" t="s">
        <v>11990</v>
      </c>
      <c r="R803" s="76">
        <v>46172.469281331003</v>
      </c>
      <c r="S803" s="73" t="s">
        <v>11991</v>
      </c>
      <c r="T803" s="73" t="s">
        <v>5292</v>
      </c>
      <c r="U803" s="73" t="s">
        <v>362</v>
      </c>
      <c r="V803" s="77" t="s">
        <v>813</v>
      </c>
    </row>
    <row r="804" spans="1:22" hidden="1" x14ac:dyDescent="0.25">
      <c r="A804" s="73" t="s">
        <v>9797</v>
      </c>
      <c r="B804" s="73" t="s">
        <v>4090</v>
      </c>
      <c r="C804" s="73" t="s">
        <v>4091</v>
      </c>
      <c r="D804" s="73" t="s">
        <v>362</v>
      </c>
      <c r="E804" s="73" t="s">
        <v>284</v>
      </c>
      <c r="F804" s="73"/>
      <c r="G804" s="74">
        <v>60</v>
      </c>
      <c r="H804" s="73" t="s">
        <v>11994</v>
      </c>
      <c r="I804" s="73" t="s">
        <v>11995</v>
      </c>
      <c r="J804" s="73" t="s">
        <v>909</v>
      </c>
      <c r="K804" s="73" t="s">
        <v>1067</v>
      </c>
      <c r="L804" s="73" t="s">
        <v>4091</v>
      </c>
      <c r="M804" s="73" t="s">
        <v>362</v>
      </c>
      <c r="N804" s="75" t="b">
        <v>0</v>
      </c>
      <c r="O804" s="75" t="b">
        <v>0</v>
      </c>
      <c r="P804" s="76">
        <v>46023.523964317101</v>
      </c>
      <c r="Q804" s="73" t="s">
        <v>11990</v>
      </c>
      <c r="R804" s="76">
        <v>46172.469283530103</v>
      </c>
      <c r="S804" s="73" t="s">
        <v>11991</v>
      </c>
      <c r="T804" s="73" t="s">
        <v>5292</v>
      </c>
      <c r="U804" s="73" t="s">
        <v>362</v>
      </c>
      <c r="V804" s="77" t="s">
        <v>813</v>
      </c>
    </row>
    <row r="805" spans="1:22" hidden="1" x14ac:dyDescent="0.25">
      <c r="A805" s="73" t="s">
        <v>9798</v>
      </c>
      <c r="B805" s="73" t="s">
        <v>4102</v>
      </c>
      <c r="C805" s="73" t="s">
        <v>4103</v>
      </c>
      <c r="D805" s="73" t="s">
        <v>362</v>
      </c>
      <c r="E805" s="73" t="s">
        <v>284</v>
      </c>
      <c r="F805" s="73"/>
      <c r="G805" s="74">
        <v>60</v>
      </c>
      <c r="H805" s="73" t="s">
        <v>11994</v>
      </c>
      <c r="I805" s="73" t="s">
        <v>11995</v>
      </c>
      <c r="J805" s="73" t="s">
        <v>909</v>
      </c>
      <c r="K805" s="73" t="s">
        <v>1067</v>
      </c>
      <c r="L805" s="73" t="s">
        <v>4103</v>
      </c>
      <c r="M805" s="73" t="s">
        <v>362</v>
      </c>
      <c r="N805" s="75" t="b">
        <v>0</v>
      </c>
      <c r="O805" s="75" t="b">
        <v>0</v>
      </c>
      <c r="P805" s="76">
        <v>46023.523970451402</v>
      </c>
      <c r="Q805" s="73" t="s">
        <v>11990</v>
      </c>
      <c r="R805" s="76">
        <v>46172.469285613399</v>
      </c>
      <c r="S805" s="73" t="s">
        <v>11991</v>
      </c>
      <c r="T805" s="73" t="s">
        <v>5292</v>
      </c>
      <c r="U805" s="73" t="s">
        <v>362</v>
      </c>
      <c r="V805" s="77" t="s">
        <v>813</v>
      </c>
    </row>
    <row r="806" spans="1:22" hidden="1" x14ac:dyDescent="0.25">
      <c r="A806" s="73" t="s">
        <v>9799</v>
      </c>
      <c r="B806" s="73" t="s">
        <v>2851</v>
      </c>
      <c r="C806" s="73" t="s">
        <v>2852</v>
      </c>
      <c r="D806" s="73" t="s">
        <v>362</v>
      </c>
      <c r="E806" s="73" t="s">
        <v>284</v>
      </c>
      <c r="F806" s="73"/>
      <c r="G806" s="74">
        <v>60</v>
      </c>
      <c r="H806" s="73" t="s">
        <v>11994</v>
      </c>
      <c r="I806" s="73" t="s">
        <v>11995</v>
      </c>
      <c r="J806" s="73" t="s">
        <v>909</v>
      </c>
      <c r="K806" s="73" t="s">
        <v>1067</v>
      </c>
      <c r="L806" s="73" t="s">
        <v>2852</v>
      </c>
      <c r="M806" s="73" t="s">
        <v>362</v>
      </c>
      <c r="N806" s="75" t="b">
        <v>0</v>
      </c>
      <c r="O806" s="75" t="b">
        <v>0</v>
      </c>
      <c r="P806" s="76">
        <v>46023.523442673599</v>
      </c>
      <c r="Q806" s="73" t="s">
        <v>11990</v>
      </c>
      <c r="R806" s="76">
        <v>46172.469287812499</v>
      </c>
      <c r="S806" s="73" t="s">
        <v>11991</v>
      </c>
      <c r="T806" s="73" t="s">
        <v>5292</v>
      </c>
      <c r="U806" s="73" t="s">
        <v>362</v>
      </c>
      <c r="V806" s="77" t="s">
        <v>813</v>
      </c>
    </row>
    <row r="807" spans="1:22" hidden="1" x14ac:dyDescent="0.25">
      <c r="A807" s="73" t="s">
        <v>9800</v>
      </c>
      <c r="B807" s="73" t="s">
        <v>9801</v>
      </c>
      <c r="C807" s="73" t="s">
        <v>12252</v>
      </c>
      <c r="D807" s="73" t="s">
        <v>362</v>
      </c>
      <c r="E807" s="73" t="s">
        <v>284</v>
      </c>
      <c r="F807" s="73"/>
      <c r="G807" s="74">
        <v>60</v>
      </c>
      <c r="H807" s="73" t="s">
        <v>11994</v>
      </c>
      <c r="I807" s="73" t="s">
        <v>11995</v>
      </c>
      <c r="J807" s="73" t="s">
        <v>909</v>
      </c>
      <c r="K807" s="73" t="s">
        <v>1067</v>
      </c>
      <c r="L807" s="73" t="s">
        <v>12252</v>
      </c>
      <c r="M807" s="73" t="s">
        <v>362</v>
      </c>
      <c r="N807" s="75" t="b">
        <v>0</v>
      </c>
      <c r="O807" s="75" t="b">
        <v>0</v>
      </c>
      <c r="P807" s="76">
        <v>46023.523929479197</v>
      </c>
      <c r="Q807" s="73" t="s">
        <v>11990</v>
      </c>
      <c r="R807" s="76">
        <v>46172.469289965302</v>
      </c>
      <c r="S807" s="73" t="s">
        <v>11991</v>
      </c>
      <c r="T807" s="73" t="s">
        <v>5292</v>
      </c>
      <c r="U807" s="73" t="s">
        <v>362</v>
      </c>
      <c r="V807" s="77" t="s">
        <v>813</v>
      </c>
    </row>
    <row r="808" spans="1:22" hidden="1" x14ac:dyDescent="0.25">
      <c r="A808" s="79" t="s">
        <v>12253</v>
      </c>
      <c r="B808" s="79" t="s">
        <v>12254</v>
      </c>
      <c r="C808" s="79" t="s">
        <v>12255</v>
      </c>
      <c r="D808" s="79" t="s">
        <v>362</v>
      </c>
      <c r="E808" s="79"/>
      <c r="F808" s="79"/>
      <c r="G808" s="80"/>
      <c r="H808" s="79" t="s">
        <v>11994</v>
      </c>
      <c r="I808" s="79" t="s">
        <v>11995</v>
      </c>
      <c r="J808" s="79" t="s">
        <v>909</v>
      </c>
      <c r="K808" s="79" t="s">
        <v>1067</v>
      </c>
      <c r="L808" s="79" t="s">
        <v>12255</v>
      </c>
      <c r="M808" s="79" t="s">
        <v>362</v>
      </c>
      <c r="N808" s="81" t="b">
        <v>0</v>
      </c>
      <c r="O808" s="81" t="b">
        <v>0</v>
      </c>
      <c r="P808" s="82">
        <v>46158.413456331</v>
      </c>
      <c r="Q808" s="79" t="s">
        <v>12244</v>
      </c>
      <c r="R808" s="82">
        <v>46184.6169693634</v>
      </c>
      <c r="S808" s="79" t="s">
        <v>11991</v>
      </c>
      <c r="T808" s="79" t="s">
        <v>5292</v>
      </c>
      <c r="U808" s="79" t="s">
        <v>362</v>
      </c>
      <c r="V808" s="77" t="s">
        <v>813</v>
      </c>
    </row>
    <row r="809" spans="1:22" hidden="1" x14ac:dyDescent="0.25">
      <c r="A809" s="73" t="s">
        <v>9802</v>
      </c>
      <c r="B809" s="73" t="s">
        <v>2998</v>
      </c>
      <c r="C809" s="73" t="s">
        <v>2999</v>
      </c>
      <c r="D809" s="73" t="s">
        <v>362</v>
      </c>
      <c r="E809" s="73" t="s">
        <v>284</v>
      </c>
      <c r="F809" s="73"/>
      <c r="G809" s="74">
        <v>60</v>
      </c>
      <c r="H809" s="73" t="s">
        <v>11994</v>
      </c>
      <c r="I809" s="73" t="s">
        <v>11995</v>
      </c>
      <c r="J809" s="73" t="s">
        <v>909</v>
      </c>
      <c r="K809" s="73" t="s">
        <v>1067</v>
      </c>
      <c r="L809" s="73" t="s">
        <v>2999</v>
      </c>
      <c r="M809" s="73" t="s">
        <v>362</v>
      </c>
      <c r="N809" s="75" t="b">
        <v>0</v>
      </c>
      <c r="O809" s="75" t="b">
        <v>1</v>
      </c>
      <c r="P809" s="76">
        <v>46023.523498877301</v>
      </c>
      <c r="Q809" s="73" t="s">
        <v>11990</v>
      </c>
      <c r="R809" s="76">
        <v>46172.469294294002</v>
      </c>
      <c r="S809" s="73" t="s">
        <v>11991</v>
      </c>
      <c r="T809" s="73" t="s">
        <v>5292</v>
      </c>
      <c r="U809" s="73" t="s">
        <v>362</v>
      </c>
      <c r="V809" s="77" t="s">
        <v>813</v>
      </c>
    </row>
    <row r="810" spans="1:22" hidden="1" x14ac:dyDescent="0.25">
      <c r="A810" s="73" t="s">
        <v>9803</v>
      </c>
      <c r="B810" s="73" t="s">
        <v>3026</v>
      </c>
      <c r="C810" s="73" t="s">
        <v>3027</v>
      </c>
      <c r="D810" s="73" t="s">
        <v>362</v>
      </c>
      <c r="E810" s="73" t="s">
        <v>284</v>
      </c>
      <c r="F810" s="73"/>
      <c r="G810" s="74">
        <v>60</v>
      </c>
      <c r="H810" s="73" t="s">
        <v>11994</v>
      </c>
      <c r="I810" s="73" t="s">
        <v>11995</v>
      </c>
      <c r="J810" s="73" t="s">
        <v>909</v>
      </c>
      <c r="K810" s="73" t="s">
        <v>1067</v>
      </c>
      <c r="L810" s="73" t="s">
        <v>3027</v>
      </c>
      <c r="M810" s="73" t="s">
        <v>362</v>
      </c>
      <c r="N810" s="75" t="b">
        <v>0</v>
      </c>
      <c r="O810" s="75" t="b">
        <v>0</v>
      </c>
      <c r="P810" s="76">
        <v>46023.523508067097</v>
      </c>
      <c r="Q810" s="73" t="s">
        <v>11990</v>
      </c>
      <c r="R810" s="76">
        <v>46172.469296411997</v>
      </c>
      <c r="S810" s="73" t="s">
        <v>11991</v>
      </c>
      <c r="T810" s="73" t="s">
        <v>5292</v>
      </c>
      <c r="U810" s="73" t="s">
        <v>362</v>
      </c>
      <c r="V810" s="77" t="s">
        <v>813</v>
      </c>
    </row>
    <row r="811" spans="1:22" hidden="1" x14ac:dyDescent="0.25">
      <c r="A811" s="73" t="s">
        <v>9804</v>
      </c>
      <c r="B811" s="73" t="s">
        <v>3029</v>
      </c>
      <c r="C811" s="73" t="s">
        <v>3030</v>
      </c>
      <c r="D811" s="73" t="s">
        <v>362</v>
      </c>
      <c r="E811" s="73" t="s">
        <v>284</v>
      </c>
      <c r="F811" s="73"/>
      <c r="G811" s="74">
        <v>60</v>
      </c>
      <c r="H811" s="73" t="s">
        <v>11994</v>
      </c>
      <c r="I811" s="73" t="s">
        <v>11995</v>
      </c>
      <c r="J811" s="73" t="s">
        <v>909</v>
      </c>
      <c r="K811" s="73" t="s">
        <v>1067</v>
      </c>
      <c r="L811" s="73" t="s">
        <v>3030</v>
      </c>
      <c r="M811" s="73" t="s">
        <v>362</v>
      </c>
      <c r="N811" s="75" t="b">
        <v>0</v>
      </c>
      <c r="O811" s="75" t="b">
        <v>0</v>
      </c>
      <c r="P811" s="76">
        <v>46023.523509409701</v>
      </c>
      <c r="Q811" s="73" t="s">
        <v>11990</v>
      </c>
      <c r="R811" s="76">
        <v>46172.469298611097</v>
      </c>
      <c r="S811" s="73" t="s">
        <v>11991</v>
      </c>
      <c r="T811" s="73" t="s">
        <v>5292</v>
      </c>
      <c r="U811" s="73" t="s">
        <v>362</v>
      </c>
      <c r="V811" s="77" t="s">
        <v>813</v>
      </c>
    </row>
    <row r="812" spans="1:22" hidden="1" x14ac:dyDescent="0.25">
      <c r="A812" s="73" t="s">
        <v>9805</v>
      </c>
      <c r="B812" s="73" t="s">
        <v>3107</v>
      </c>
      <c r="C812" s="73" t="s">
        <v>3108</v>
      </c>
      <c r="D812" s="73" t="s">
        <v>362</v>
      </c>
      <c r="E812" s="73" t="s">
        <v>284</v>
      </c>
      <c r="F812" s="73"/>
      <c r="G812" s="74">
        <v>60</v>
      </c>
      <c r="H812" s="73" t="s">
        <v>11994</v>
      </c>
      <c r="I812" s="73" t="s">
        <v>11995</v>
      </c>
      <c r="J812" s="73" t="s">
        <v>909</v>
      </c>
      <c r="K812" s="73" t="s">
        <v>1067</v>
      </c>
      <c r="L812" s="73" t="s">
        <v>3108</v>
      </c>
      <c r="M812" s="73" t="s">
        <v>362</v>
      </c>
      <c r="N812" s="75" t="b">
        <v>0</v>
      </c>
      <c r="O812" s="75" t="b">
        <v>0</v>
      </c>
      <c r="P812" s="76">
        <v>46023.523546955999</v>
      </c>
      <c r="Q812" s="73" t="s">
        <v>11990</v>
      </c>
      <c r="R812" s="76">
        <v>46172.469300810197</v>
      </c>
      <c r="S812" s="73" t="s">
        <v>11991</v>
      </c>
      <c r="T812" s="73" t="s">
        <v>5292</v>
      </c>
      <c r="U812" s="73" t="s">
        <v>362</v>
      </c>
      <c r="V812" s="77" t="s">
        <v>813</v>
      </c>
    </row>
    <row r="813" spans="1:22" hidden="1" x14ac:dyDescent="0.25">
      <c r="A813" s="73" t="s">
        <v>9806</v>
      </c>
      <c r="B813" s="73" t="s">
        <v>516</v>
      </c>
      <c r="C813" s="73" t="s">
        <v>3203</v>
      </c>
      <c r="D813" s="73" t="s">
        <v>362</v>
      </c>
      <c r="E813" s="73" t="s">
        <v>3204</v>
      </c>
      <c r="F813" s="73"/>
      <c r="G813" s="74">
        <v>60</v>
      </c>
      <c r="H813" s="73" t="s">
        <v>11994</v>
      </c>
      <c r="I813" s="73" t="s">
        <v>11995</v>
      </c>
      <c r="J813" s="73" t="s">
        <v>909</v>
      </c>
      <c r="K813" s="73" t="s">
        <v>1067</v>
      </c>
      <c r="L813" s="73"/>
      <c r="M813" s="73" t="s">
        <v>362</v>
      </c>
      <c r="N813" s="75" t="b">
        <v>0</v>
      </c>
      <c r="O813" s="75" t="b">
        <v>0</v>
      </c>
      <c r="P813" s="76">
        <v>46023.523583715301</v>
      </c>
      <c r="Q813" s="73" t="s">
        <v>11990</v>
      </c>
      <c r="R813" s="76">
        <v>46172.4693028935</v>
      </c>
      <c r="S813" s="73" t="s">
        <v>11991</v>
      </c>
      <c r="T813" s="73" t="s">
        <v>5292</v>
      </c>
      <c r="U813" s="73" t="s">
        <v>362</v>
      </c>
      <c r="V813" s="77" t="s">
        <v>813</v>
      </c>
    </row>
    <row r="814" spans="1:22" hidden="1" x14ac:dyDescent="0.25">
      <c r="A814" s="73" t="s">
        <v>9807</v>
      </c>
      <c r="B814" s="73" t="s">
        <v>661</v>
      </c>
      <c r="C814" s="73" t="s">
        <v>3209</v>
      </c>
      <c r="D814" s="73" t="s">
        <v>362</v>
      </c>
      <c r="E814" s="73" t="s">
        <v>3210</v>
      </c>
      <c r="F814" s="73"/>
      <c r="G814" s="74">
        <v>60</v>
      </c>
      <c r="H814" s="73" t="s">
        <v>11994</v>
      </c>
      <c r="I814" s="73" t="s">
        <v>11995</v>
      </c>
      <c r="J814" s="73" t="s">
        <v>909</v>
      </c>
      <c r="K814" s="73" t="s">
        <v>1067</v>
      </c>
      <c r="L814" s="73"/>
      <c r="M814" s="73" t="s">
        <v>362</v>
      </c>
      <c r="N814" s="75" t="b">
        <v>0</v>
      </c>
      <c r="O814" s="75" t="b">
        <v>0</v>
      </c>
      <c r="P814" s="76">
        <v>46023.523591203702</v>
      </c>
      <c r="Q814" s="73" t="s">
        <v>11990</v>
      </c>
      <c r="R814" s="76">
        <v>46172.469305057901</v>
      </c>
      <c r="S814" s="73" t="s">
        <v>11991</v>
      </c>
      <c r="T814" s="73" t="s">
        <v>5292</v>
      </c>
      <c r="U814" s="73" t="s">
        <v>362</v>
      </c>
      <c r="V814" s="77" t="s">
        <v>813</v>
      </c>
    </row>
    <row r="815" spans="1:22" hidden="1" x14ac:dyDescent="0.25">
      <c r="A815" s="73" t="s">
        <v>9808</v>
      </c>
      <c r="B815" s="73" t="s">
        <v>3271</v>
      </c>
      <c r="C815" s="73" t="s">
        <v>3272</v>
      </c>
      <c r="D815" s="73" t="s">
        <v>362</v>
      </c>
      <c r="E815" s="73" t="s">
        <v>284</v>
      </c>
      <c r="F815" s="73"/>
      <c r="G815" s="74">
        <v>60</v>
      </c>
      <c r="H815" s="73" t="s">
        <v>11994</v>
      </c>
      <c r="I815" s="73" t="s">
        <v>11995</v>
      </c>
      <c r="J815" s="73" t="s">
        <v>909</v>
      </c>
      <c r="K815" s="73" t="s">
        <v>1067</v>
      </c>
      <c r="L815" s="73" t="s">
        <v>3272</v>
      </c>
      <c r="M815" s="73" t="s">
        <v>362</v>
      </c>
      <c r="N815" s="75" t="b">
        <v>0</v>
      </c>
      <c r="O815" s="75" t="b">
        <v>0</v>
      </c>
      <c r="P815" s="76">
        <v>46023.523623958303</v>
      </c>
      <c r="Q815" s="73" t="s">
        <v>11990</v>
      </c>
      <c r="R815" s="76">
        <v>46172.469307210602</v>
      </c>
      <c r="S815" s="73" t="s">
        <v>11991</v>
      </c>
      <c r="T815" s="73" t="s">
        <v>5292</v>
      </c>
      <c r="U815" s="73" t="s">
        <v>362</v>
      </c>
      <c r="V815" s="77" t="s">
        <v>813</v>
      </c>
    </row>
    <row r="816" spans="1:22" hidden="1" x14ac:dyDescent="0.25">
      <c r="A816" s="73" t="s">
        <v>9809</v>
      </c>
      <c r="B816" s="73" t="s">
        <v>3494</v>
      </c>
      <c r="C816" s="73" t="s">
        <v>3495</v>
      </c>
      <c r="D816" s="73" t="s">
        <v>362</v>
      </c>
      <c r="E816" s="73" t="s">
        <v>284</v>
      </c>
      <c r="F816" s="73"/>
      <c r="G816" s="74">
        <v>60</v>
      </c>
      <c r="H816" s="73" t="s">
        <v>950</v>
      </c>
      <c r="I816" s="73" t="s">
        <v>951</v>
      </c>
      <c r="J816" s="73" t="s">
        <v>909</v>
      </c>
      <c r="K816" s="73" t="s">
        <v>919</v>
      </c>
      <c r="L816" s="73" t="s">
        <v>3495</v>
      </c>
      <c r="M816" s="73" t="s">
        <v>362</v>
      </c>
      <c r="N816" s="75" t="b">
        <v>0</v>
      </c>
      <c r="O816" s="75" t="b">
        <v>0</v>
      </c>
      <c r="P816" s="76">
        <v>46023.523721099496</v>
      </c>
      <c r="Q816" s="73" t="s">
        <v>11990</v>
      </c>
      <c r="R816" s="76">
        <v>46172.469309340297</v>
      </c>
      <c r="S816" s="73" t="s">
        <v>11991</v>
      </c>
      <c r="T816" s="73" t="s">
        <v>5292</v>
      </c>
      <c r="U816" s="73" t="s">
        <v>362</v>
      </c>
      <c r="V816" s="77" t="s">
        <v>813</v>
      </c>
    </row>
    <row r="817" spans="1:22" hidden="1" x14ac:dyDescent="0.25">
      <c r="A817" s="73" t="s">
        <v>9810</v>
      </c>
      <c r="B817" s="73" t="s">
        <v>3526</v>
      </c>
      <c r="C817" s="73" t="s">
        <v>3527</v>
      </c>
      <c r="D817" s="73" t="s">
        <v>362</v>
      </c>
      <c r="E817" s="73" t="s">
        <v>284</v>
      </c>
      <c r="F817" s="73"/>
      <c r="G817" s="74">
        <v>60</v>
      </c>
      <c r="H817" s="73" t="s">
        <v>950</v>
      </c>
      <c r="I817" s="73" t="s">
        <v>951</v>
      </c>
      <c r="J817" s="73" t="s">
        <v>909</v>
      </c>
      <c r="K817" s="73" t="s">
        <v>919</v>
      </c>
      <c r="L817" s="73" t="s">
        <v>3527</v>
      </c>
      <c r="M817" s="73" t="s">
        <v>362</v>
      </c>
      <c r="N817" s="75" t="b">
        <v>0</v>
      </c>
      <c r="O817" s="75" t="b">
        <v>0</v>
      </c>
      <c r="P817" s="76">
        <v>46023.523731793997</v>
      </c>
      <c r="Q817" s="73" t="s">
        <v>11990</v>
      </c>
      <c r="R817" s="76">
        <v>46172.469311608802</v>
      </c>
      <c r="S817" s="73" t="s">
        <v>11991</v>
      </c>
      <c r="T817" s="73" t="s">
        <v>5292</v>
      </c>
      <c r="U817" s="73" t="s">
        <v>362</v>
      </c>
      <c r="V817" s="77" t="s">
        <v>813</v>
      </c>
    </row>
    <row r="818" spans="1:22" hidden="1" x14ac:dyDescent="0.25">
      <c r="A818" s="73" t="s">
        <v>9811</v>
      </c>
      <c r="B818" s="73" t="s">
        <v>3336</v>
      </c>
      <c r="C818" s="73" t="s">
        <v>3337</v>
      </c>
      <c r="D818" s="73" t="s">
        <v>362</v>
      </c>
      <c r="E818" s="73" t="s">
        <v>284</v>
      </c>
      <c r="F818" s="73"/>
      <c r="G818" s="74">
        <v>60</v>
      </c>
      <c r="H818" s="73" t="s">
        <v>11994</v>
      </c>
      <c r="I818" s="73" t="s">
        <v>11995</v>
      </c>
      <c r="J818" s="73" t="s">
        <v>909</v>
      </c>
      <c r="K818" s="73" t="s">
        <v>1067</v>
      </c>
      <c r="L818" s="73" t="s">
        <v>3337</v>
      </c>
      <c r="M818" s="73" t="s">
        <v>362</v>
      </c>
      <c r="N818" s="75" t="b">
        <v>0</v>
      </c>
      <c r="O818" s="75" t="b">
        <v>0</v>
      </c>
      <c r="P818" s="76">
        <v>46023.523650659699</v>
      </c>
      <c r="Q818" s="73" t="s">
        <v>11990</v>
      </c>
      <c r="R818" s="76">
        <v>46172.469313692098</v>
      </c>
      <c r="S818" s="73" t="s">
        <v>11991</v>
      </c>
      <c r="T818" s="73" t="s">
        <v>5292</v>
      </c>
      <c r="U818" s="73" t="s">
        <v>362</v>
      </c>
      <c r="V818" s="77" t="s">
        <v>813</v>
      </c>
    </row>
    <row r="819" spans="1:22" hidden="1" x14ac:dyDescent="0.25">
      <c r="A819" s="73" t="s">
        <v>9812</v>
      </c>
      <c r="B819" s="73" t="s">
        <v>3367</v>
      </c>
      <c r="C819" s="73" t="s">
        <v>3368</v>
      </c>
      <c r="D819" s="73" t="s">
        <v>362</v>
      </c>
      <c r="E819" s="73" t="s">
        <v>284</v>
      </c>
      <c r="F819" s="73"/>
      <c r="G819" s="74">
        <v>60</v>
      </c>
      <c r="H819" s="73" t="s">
        <v>11994</v>
      </c>
      <c r="I819" s="73" t="s">
        <v>11995</v>
      </c>
      <c r="J819" s="73" t="s">
        <v>909</v>
      </c>
      <c r="K819" s="73" t="s">
        <v>1067</v>
      </c>
      <c r="L819" s="73" t="s">
        <v>3368</v>
      </c>
      <c r="M819" s="73" t="s">
        <v>362</v>
      </c>
      <c r="N819" s="75" t="b">
        <v>0</v>
      </c>
      <c r="O819" s="75" t="b">
        <v>0</v>
      </c>
      <c r="P819" s="76">
        <v>46023.523660914398</v>
      </c>
      <c r="Q819" s="73" t="s">
        <v>11990</v>
      </c>
      <c r="R819" s="76">
        <v>46172.469315856499</v>
      </c>
      <c r="S819" s="73" t="s">
        <v>11991</v>
      </c>
      <c r="T819" s="73" t="s">
        <v>5292</v>
      </c>
      <c r="U819" s="73" t="s">
        <v>362</v>
      </c>
      <c r="V819" s="77" t="s">
        <v>813</v>
      </c>
    </row>
    <row r="820" spans="1:22" hidden="1" x14ac:dyDescent="0.25">
      <c r="A820" s="73" t="s">
        <v>9813</v>
      </c>
      <c r="B820" s="73" t="s">
        <v>3373</v>
      </c>
      <c r="C820" s="73" t="s">
        <v>3374</v>
      </c>
      <c r="D820" s="73" t="s">
        <v>362</v>
      </c>
      <c r="E820" s="73" t="s">
        <v>284</v>
      </c>
      <c r="F820" s="73"/>
      <c r="G820" s="74">
        <v>60</v>
      </c>
      <c r="H820" s="73" t="s">
        <v>11994</v>
      </c>
      <c r="I820" s="73" t="s">
        <v>11995</v>
      </c>
      <c r="J820" s="73" t="s">
        <v>909</v>
      </c>
      <c r="K820" s="73" t="s">
        <v>1067</v>
      </c>
      <c r="L820" s="73" t="s">
        <v>3374</v>
      </c>
      <c r="M820" s="73" t="s">
        <v>362</v>
      </c>
      <c r="N820" s="75" t="b">
        <v>0</v>
      </c>
      <c r="O820" s="75" t="b">
        <v>0</v>
      </c>
      <c r="P820" s="76">
        <v>46023.523662812499</v>
      </c>
      <c r="Q820" s="73" t="s">
        <v>11990</v>
      </c>
      <c r="R820" s="76">
        <v>46172.469317974501</v>
      </c>
      <c r="S820" s="73" t="s">
        <v>11991</v>
      </c>
      <c r="T820" s="73" t="s">
        <v>5292</v>
      </c>
      <c r="U820" s="73" t="s">
        <v>362</v>
      </c>
      <c r="V820" s="77" t="s">
        <v>813</v>
      </c>
    </row>
    <row r="821" spans="1:22" hidden="1" x14ac:dyDescent="0.25">
      <c r="A821" s="73" t="s">
        <v>9814</v>
      </c>
      <c r="B821" s="73" t="s">
        <v>3379</v>
      </c>
      <c r="C821" s="73" t="s">
        <v>3380</v>
      </c>
      <c r="D821" s="73" t="s">
        <v>362</v>
      </c>
      <c r="E821" s="73" t="s">
        <v>284</v>
      </c>
      <c r="F821" s="73"/>
      <c r="G821" s="74">
        <v>60</v>
      </c>
      <c r="H821" s="73" t="s">
        <v>11994</v>
      </c>
      <c r="I821" s="73" t="s">
        <v>11995</v>
      </c>
      <c r="J821" s="73" t="s">
        <v>909</v>
      </c>
      <c r="K821" s="73" t="s">
        <v>1067</v>
      </c>
      <c r="L821" s="73" t="s">
        <v>12256</v>
      </c>
      <c r="M821" s="73" t="s">
        <v>362</v>
      </c>
      <c r="N821" s="75" t="b">
        <v>0</v>
      </c>
      <c r="O821" s="75" t="b">
        <v>0</v>
      </c>
      <c r="P821" s="76">
        <v>46023.523664664397</v>
      </c>
      <c r="Q821" s="73" t="s">
        <v>11990</v>
      </c>
      <c r="R821" s="76">
        <v>46172.469320138902</v>
      </c>
      <c r="S821" s="73" t="s">
        <v>11991</v>
      </c>
      <c r="T821" s="73" t="s">
        <v>5292</v>
      </c>
      <c r="U821" s="73" t="s">
        <v>362</v>
      </c>
      <c r="V821" s="77" t="s">
        <v>813</v>
      </c>
    </row>
    <row r="822" spans="1:22" hidden="1" x14ac:dyDescent="0.25">
      <c r="A822" s="73" t="s">
        <v>9815</v>
      </c>
      <c r="B822" s="73" t="s">
        <v>3388</v>
      </c>
      <c r="C822" s="73" t="s">
        <v>3389</v>
      </c>
      <c r="D822" s="73" t="s">
        <v>362</v>
      </c>
      <c r="E822" s="73" t="s">
        <v>284</v>
      </c>
      <c r="F822" s="73"/>
      <c r="G822" s="74">
        <v>60</v>
      </c>
      <c r="H822" s="73" t="s">
        <v>11994</v>
      </c>
      <c r="I822" s="73" t="s">
        <v>11995</v>
      </c>
      <c r="J822" s="73" t="s">
        <v>909</v>
      </c>
      <c r="K822" s="73" t="s">
        <v>1067</v>
      </c>
      <c r="L822" s="73" t="s">
        <v>3389</v>
      </c>
      <c r="M822" s="73" t="s">
        <v>362</v>
      </c>
      <c r="N822" s="75" t="b">
        <v>0</v>
      </c>
      <c r="O822" s="75" t="b">
        <v>0</v>
      </c>
      <c r="P822" s="76">
        <v>46023.523670173599</v>
      </c>
      <c r="Q822" s="73" t="s">
        <v>11990</v>
      </c>
      <c r="R822" s="76">
        <v>46172.469322256897</v>
      </c>
      <c r="S822" s="73" t="s">
        <v>11991</v>
      </c>
      <c r="T822" s="73" t="s">
        <v>5292</v>
      </c>
      <c r="U822" s="73" t="s">
        <v>362</v>
      </c>
      <c r="V822" s="77" t="s">
        <v>813</v>
      </c>
    </row>
    <row r="823" spans="1:22" hidden="1" x14ac:dyDescent="0.25">
      <c r="A823" s="73" t="s">
        <v>9816</v>
      </c>
      <c r="B823" s="73" t="s">
        <v>3394</v>
      </c>
      <c r="C823" s="73" t="s">
        <v>3395</v>
      </c>
      <c r="D823" s="73" t="s">
        <v>362</v>
      </c>
      <c r="E823" s="73" t="s">
        <v>284</v>
      </c>
      <c r="F823" s="73"/>
      <c r="G823" s="74">
        <v>60</v>
      </c>
      <c r="H823" s="73" t="s">
        <v>11994</v>
      </c>
      <c r="I823" s="73" t="s">
        <v>11995</v>
      </c>
      <c r="J823" s="73" t="s">
        <v>909</v>
      </c>
      <c r="K823" s="73" t="s">
        <v>1067</v>
      </c>
      <c r="L823" s="73" t="s">
        <v>3395</v>
      </c>
      <c r="M823" s="73" t="s">
        <v>362</v>
      </c>
      <c r="N823" s="75" t="b">
        <v>0</v>
      </c>
      <c r="O823" s="75" t="b">
        <v>0</v>
      </c>
      <c r="P823" s="76">
        <v>46023.523672106501</v>
      </c>
      <c r="Q823" s="73" t="s">
        <v>11990</v>
      </c>
      <c r="R823" s="76">
        <v>46172.469324455997</v>
      </c>
      <c r="S823" s="73" t="s">
        <v>11991</v>
      </c>
      <c r="T823" s="73" t="s">
        <v>5292</v>
      </c>
      <c r="U823" s="73" t="s">
        <v>362</v>
      </c>
      <c r="V823" s="77" t="s">
        <v>813</v>
      </c>
    </row>
    <row r="824" spans="1:22" hidden="1" x14ac:dyDescent="0.25">
      <c r="A824" s="73" t="s">
        <v>9817</v>
      </c>
      <c r="B824" s="73" t="s">
        <v>3419</v>
      </c>
      <c r="C824" s="73" t="s">
        <v>3420</v>
      </c>
      <c r="D824" s="73" t="s">
        <v>362</v>
      </c>
      <c r="E824" s="73" t="s">
        <v>284</v>
      </c>
      <c r="F824" s="73"/>
      <c r="G824" s="74">
        <v>60</v>
      </c>
      <c r="H824" s="73" t="s">
        <v>11994</v>
      </c>
      <c r="I824" s="73" t="s">
        <v>11995</v>
      </c>
      <c r="J824" s="73" t="s">
        <v>909</v>
      </c>
      <c r="K824" s="73" t="s">
        <v>1067</v>
      </c>
      <c r="L824" s="73" t="s">
        <v>3420</v>
      </c>
      <c r="M824" s="73" t="s">
        <v>362</v>
      </c>
      <c r="N824" s="75" t="b">
        <v>0</v>
      </c>
      <c r="O824" s="75" t="b">
        <v>0</v>
      </c>
      <c r="P824" s="76">
        <v>46023.523686921297</v>
      </c>
      <c r="Q824" s="73" t="s">
        <v>11990</v>
      </c>
      <c r="R824" s="76">
        <v>46172.469326585597</v>
      </c>
      <c r="S824" s="73" t="s">
        <v>11991</v>
      </c>
      <c r="T824" s="73" t="s">
        <v>5292</v>
      </c>
      <c r="U824" s="73" t="s">
        <v>362</v>
      </c>
      <c r="V824" s="77" t="s">
        <v>813</v>
      </c>
    </row>
    <row r="825" spans="1:22" hidden="1" x14ac:dyDescent="0.25">
      <c r="A825" s="73" t="s">
        <v>9818</v>
      </c>
      <c r="B825" s="73" t="s">
        <v>3437</v>
      </c>
      <c r="C825" s="73" t="s">
        <v>3438</v>
      </c>
      <c r="D825" s="73" t="s">
        <v>362</v>
      </c>
      <c r="E825" s="73" t="s">
        <v>284</v>
      </c>
      <c r="F825" s="73"/>
      <c r="G825" s="74">
        <v>60</v>
      </c>
      <c r="H825" s="73" t="s">
        <v>11994</v>
      </c>
      <c r="I825" s="73" t="s">
        <v>11995</v>
      </c>
      <c r="J825" s="73" t="s">
        <v>909</v>
      </c>
      <c r="K825" s="73" t="s">
        <v>1067</v>
      </c>
      <c r="L825" s="73" t="s">
        <v>3438</v>
      </c>
      <c r="M825" s="73" t="s">
        <v>362</v>
      </c>
      <c r="N825" s="75" t="b">
        <v>0</v>
      </c>
      <c r="O825" s="75" t="b">
        <v>0</v>
      </c>
      <c r="P825" s="76">
        <v>46023.523695173601</v>
      </c>
      <c r="Q825" s="73" t="s">
        <v>11990</v>
      </c>
      <c r="R825" s="76">
        <v>46172.469328819403</v>
      </c>
      <c r="S825" s="73" t="s">
        <v>11991</v>
      </c>
      <c r="T825" s="73" t="s">
        <v>5292</v>
      </c>
      <c r="U825" s="73" t="s">
        <v>362</v>
      </c>
      <c r="V825" s="77" t="s">
        <v>813</v>
      </c>
    </row>
    <row r="826" spans="1:22" hidden="1" x14ac:dyDescent="0.25">
      <c r="A826" s="73" t="s">
        <v>9819</v>
      </c>
      <c r="B826" s="73" t="s">
        <v>3443</v>
      </c>
      <c r="C826" s="73" t="s">
        <v>3444</v>
      </c>
      <c r="D826" s="73" t="s">
        <v>362</v>
      </c>
      <c r="E826" s="73" t="s">
        <v>284</v>
      </c>
      <c r="F826" s="73"/>
      <c r="G826" s="74">
        <v>60</v>
      </c>
      <c r="H826" s="73" t="s">
        <v>11994</v>
      </c>
      <c r="I826" s="73" t="s">
        <v>11995</v>
      </c>
      <c r="J826" s="73" t="s">
        <v>909</v>
      </c>
      <c r="K826" s="73" t="s">
        <v>1067</v>
      </c>
      <c r="L826" s="73" t="s">
        <v>3444</v>
      </c>
      <c r="M826" s="73" t="s">
        <v>362</v>
      </c>
      <c r="N826" s="75" t="b">
        <v>0</v>
      </c>
      <c r="O826" s="75" t="b">
        <v>0</v>
      </c>
      <c r="P826" s="76">
        <v>46023.523699386598</v>
      </c>
      <c r="Q826" s="73" t="s">
        <v>11990</v>
      </c>
      <c r="R826" s="76">
        <v>46172.469331053202</v>
      </c>
      <c r="S826" s="73" t="s">
        <v>11991</v>
      </c>
      <c r="T826" s="73" t="s">
        <v>5292</v>
      </c>
      <c r="U826" s="73" t="s">
        <v>362</v>
      </c>
      <c r="V826" s="77" t="s">
        <v>813</v>
      </c>
    </row>
    <row r="827" spans="1:22" hidden="1" x14ac:dyDescent="0.25">
      <c r="A827" s="73" t="s">
        <v>9820</v>
      </c>
      <c r="B827" s="73" t="s">
        <v>3446</v>
      </c>
      <c r="C827" s="73" t="s">
        <v>3447</v>
      </c>
      <c r="D827" s="73" t="s">
        <v>362</v>
      </c>
      <c r="E827" s="73" t="s">
        <v>284</v>
      </c>
      <c r="F827" s="73"/>
      <c r="G827" s="74">
        <v>60</v>
      </c>
      <c r="H827" s="73" t="s">
        <v>11994</v>
      </c>
      <c r="I827" s="73" t="s">
        <v>11995</v>
      </c>
      <c r="J827" s="73" t="s">
        <v>909</v>
      </c>
      <c r="K827" s="73" t="s">
        <v>1067</v>
      </c>
      <c r="L827" s="73" t="s">
        <v>3447</v>
      </c>
      <c r="M827" s="73" t="s">
        <v>362</v>
      </c>
      <c r="N827" s="75" t="b">
        <v>0</v>
      </c>
      <c r="O827" s="75" t="b">
        <v>0</v>
      </c>
      <c r="P827" s="76">
        <v>46023.523700497703</v>
      </c>
      <c r="Q827" s="73" t="s">
        <v>11990</v>
      </c>
      <c r="R827" s="76">
        <v>46172.469333252302</v>
      </c>
      <c r="S827" s="73" t="s">
        <v>11991</v>
      </c>
      <c r="T827" s="73" t="s">
        <v>5292</v>
      </c>
      <c r="U827" s="73" t="s">
        <v>362</v>
      </c>
      <c r="V827" s="77" t="s">
        <v>813</v>
      </c>
    </row>
    <row r="828" spans="1:22" hidden="1" x14ac:dyDescent="0.25">
      <c r="A828" s="73" t="s">
        <v>9821</v>
      </c>
      <c r="B828" s="73" t="s">
        <v>3470</v>
      </c>
      <c r="C828" s="73" t="s">
        <v>3471</v>
      </c>
      <c r="D828" s="73" t="s">
        <v>362</v>
      </c>
      <c r="E828" s="73" t="s">
        <v>284</v>
      </c>
      <c r="F828" s="73"/>
      <c r="G828" s="74">
        <v>60</v>
      </c>
      <c r="H828" s="73" t="s">
        <v>11994</v>
      </c>
      <c r="I828" s="73" t="s">
        <v>11995</v>
      </c>
      <c r="J828" s="73" t="s">
        <v>909</v>
      </c>
      <c r="K828" s="73" t="s">
        <v>1067</v>
      </c>
      <c r="L828" s="73" t="s">
        <v>3471</v>
      </c>
      <c r="M828" s="73" t="s">
        <v>362</v>
      </c>
      <c r="N828" s="75" t="b">
        <v>0</v>
      </c>
      <c r="O828" s="75" t="b">
        <v>0</v>
      </c>
      <c r="P828" s="76">
        <v>46023.523710798603</v>
      </c>
      <c r="Q828" s="73" t="s">
        <v>11990</v>
      </c>
      <c r="R828" s="76">
        <v>46172.469335497699</v>
      </c>
      <c r="S828" s="73" t="s">
        <v>11991</v>
      </c>
      <c r="T828" s="73" t="s">
        <v>5292</v>
      </c>
      <c r="U828" s="73" t="s">
        <v>362</v>
      </c>
      <c r="V828" s="77" t="s">
        <v>813</v>
      </c>
    </row>
    <row r="829" spans="1:22" hidden="1" x14ac:dyDescent="0.25">
      <c r="A829" s="73" t="s">
        <v>9822</v>
      </c>
      <c r="B829" s="73" t="s">
        <v>3485</v>
      </c>
      <c r="C829" s="73" t="s">
        <v>3486</v>
      </c>
      <c r="D829" s="73" t="s">
        <v>362</v>
      </c>
      <c r="E829" s="73" t="s">
        <v>284</v>
      </c>
      <c r="F829" s="73"/>
      <c r="G829" s="74">
        <v>60</v>
      </c>
      <c r="H829" s="73" t="s">
        <v>11994</v>
      </c>
      <c r="I829" s="73" t="s">
        <v>11995</v>
      </c>
      <c r="J829" s="73" t="s">
        <v>909</v>
      </c>
      <c r="K829" s="73" t="s">
        <v>1067</v>
      </c>
      <c r="L829" s="73" t="s">
        <v>3486</v>
      </c>
      <c r="M829" s="73" t="s">
        <v>362</v>
      </c>
      <c r="N829" s="75" t="b">
        <v>0</v>
      </c>
      <c r="O829" s="75" t="b">
        <v>0</v>
      </c>
      <c r="P829" s="76">
        <v>46023.523715972202</v>
      </c>
      <c r="Q829" s="73" t="s">
        <v>11990</v>
      </c>
      <c r="R829" s="76">
        <v>46172.469337650502</v>
      </c>
      <c r="S829" s="73" t="s">
        <v>11991</v>
      </c>
      <c r="T829" s="73" t="s">
        <v>5292</v>
      </c>
      <c r="U829" s="73" t="s">
        <v>362</v>
      </c>
      <c r="V829" s="77" t="s">
        <v>813</v>
      </c>
    </row>
    <row r="830" spans="1:22" hidden="1" x14ac:dyDescent="0.25">
      <c r="A830" s="73" t="s">
        <v>9823</v>
      </c>
      <c r="B830" s="73" t="s">
        <v>2920</v>
      </c>
      <c r="C830" s="73" t="s">
        <v>2921</v>
      </c>
      <c r="D830" s="73" t="s">
        <v>362</v>
      </c>
      <c r="E830" s="73" t="s">
        <v>284</v>
      </c>
      <c r="F830" s="73"/>
      <c r="G830" s="74">
        <v>60</v>
      </c>
      <c r="H830" s="73" t="s">
        <v>11994</v>
      </c>
      <c r="I830" s="73" t="s">
        <v>11995</v>
      </c>
      <c r="J830" s="73" t="s">
        <v>909</v>
      </c>
      <c r="K830" s="73" t="s">
        <v>1067</v>
      </c>
      <c r="L830" s="73" t="s">
        <v>2921</v>
      </c>
      <c r="M830" s="73" t="s">
        <v>362</v>
      </c>
      <c r="N830" s="75" t="b">
        <v>0</v>
      </c>
      <c r="O830" s="75" t="b">
        <v>0</v>
      </c>
      <c r="P830" s="76">
        <v>46023.523468171297</v>
      </c>
      <c r="Q830" s="73" t="s">
        <v>11990</v>
      </c>
      <c r="R830" s="76">
        <v>46172.469339780102</v>
      </c>
      <c r="S830" s="73" t="s">
        <v>11991</v>
      </c>
      <c r="T830" s="73" t="s">
        <v>5292</v>
      </c>
      <c r="U830" s="73" t="s">
        <v>362</v>
      </c>
      <c r="V830" s="77" t="s">
        <v>813</v>
      </c>
    </row>
    <row r="831" spans="1:22" hidden="1" x14ac:dyDescent="0.25">
      <c r="A831" s="73" t="s">
        <v>9824</v>
      </c>
      <c r="B831" s="73" t="s">
        <v>2961</v>
      </c>
      <c r="C831" s="73" t="s">
        <v>2962</v>
      </c>
      <c r="D831" s="73" t="s">
        <v>362</v>
      </c>
      <c r="E831" s="73" t="s">
        <v>284</v>
      </c>
      <c r="F831" s="73"/>
      <c r="G831" s="74">
        <v>60</v>
      </c>
      <c r="H831" s="73" t="s">
        <v>11994</v>
      </c>
      <c r="I831" s="73" t="s">
        <v>11995</v>
      </c>
      <c r="J831" s="73" t="s">
        <v>909</v>
      </c>
      <c r="K831" s="73" t="s">
        <v>1067</v>
      </c>
      <c r="L831" s="73" t="s">
        <v>2962</v>
      </c>
      <c r="M831" s="73" t="s">
        <v>362</v>
      </c>
      <c r="N831" s="75" t="b">
        <v>0</v>
      </c>
      <c r="O831" s="75" t="b">
        <v>0</v>
      </c>
      <c r="P831" s="76">
        <v>46023.523485682897</v>
      </c>
      <c r="Q831" s="73" t="s">
        <v>11990</v>
      </c>
      <c r="R831" s="76">
        <v>46172.469341932898</v>
      </c>
      <c r="S831" s="73" t="s">
        <v>11991</v>
      </c>
      <c r="T831" s="73" t="s">
        <v>5292</v>
      </c>
      <c r="U831" s="73" t="s">
        <v>362</v>
      </c>
      <c r="V831" s="77" t="s">
        <v>813</v>
      </c>
    </row>
    <row r="832" spans="1:22" hidden="1" x14ac:dyDescent="0.25">
      <c r="A832" s="73" t="s">
        <v>9825</v>
      </c>
      <c r="B832" s="73" t="s">
        <v>2970</v>
      </c>
      <c r="C832" s="73" t="s">
        <v>2971</v>
      </c>
      <c r="D832" s="73" t="s">
        <v>362</v>
      </c>
      <c r="E832" s="73" t="s">
        <v>284</v>
      </c>
      <c r="F832" s="73"/>
      <c r="G832" s="74">
        <v>60</v>
      </c>
      <c r="H832" s="73" t="s">
        <v>11994</v>
      </c>
      <c r="I832" s="73" t="s">
        <v>11995</v>
      </c>
      <c r="J832" s="73" t="s">
        <v>909</v>
      </c>
      <c r="K832" s="73" t="s">
        <v>1067</v>
      </c>
      <c r="L832" s="73" t="s">
        <v>2971</v>
      </c>
      <c r="M832" s="73" t="s">
        <v>362</v>
      </c>
      <c r="N832" s="75" t="b">
        <v>0</v>
      </c>
      <c r="O832" s="75" t="b">
        <v>0</v>
      </c>
      <c r="P832" s="76">
        <v>46023.523488773099</v>
      </c>
      <c r="Q832" s="73" t="s">
        <v>11990</v>
      </c>
      <c r="R832" s="76">
        <v>46172.469343900499</v>
      </c>
      <c r="S832" s="73" t="s">
        <v>11991</v>
      </c>
      <c r="T832" s="73" t="s">
        <v>5292</v>
      </c>
      <c r="U832" s="73" t="s">
        <v>362</v>
      </c>
      <c r="V832" s="77" t="s">
        <v>813</v>
      </c>
    </row>
    <row r="833" spans="1:22" hidden="1" x14ac:dyDescent="0.25">
      <c r="A833" s="73" t="s">
        <v>9826</v>
      </c>
      <c r="B833" s="73" t="s">
        <v>2980</v>
      </c>
      <c r="C833" s="73" t="s">
        <v>2981</v>
      </c>
      <c r="D833" s="73" t="s">
        <v>362</v>
      </c>
      <c r="E833" s="73" t="s">
        <v>284</v>
      </c>
      <c r="F833" s="73"/>
      <c r="G833" s="74">
        <v>60</v>
      </c>
      <c r="H833" s="73" t="s">
        <v>11994</v>
      </c>
      <c r="I833" s="73" t="s">
        <v>11995</v>
      </c>
      <c r="J833" s="73" t="s">
        <v>909</v>
      </c>
      <c r="K833" s="73" t="s">
        <v>1067</v>
      </c>
      <c r="L833" s="73" t="s">
        <v>2981</v>
      </c>
      <c r="M833" s="73" t="s">
        <v>362</v>
      </c>
      <c r="N833" s="75" t="b">
        <v>0</v>
      </c>
      <c r="O833" s="75" t="b">
        <v>0</v>
      </c>
      <c r="P833" s="76">
        <v>46023.523493055603</v>
      </c>
      <c r="Q833" s="73" t="s">
        <v>11990</v>
      </c>
      <c r="R833" s="76">
        <v>46172.469346099497</v>
      </c>
      <c r="S833" s="73" t="s">
        <v>11991</v>
      </c>
      <c r="T833" s="73" t="s">
        <v>5292</v>
      </c>
      <c r="U833" s="73" t="s">
        <v>362</v>
      </c>
      <c r="V833" s="77" t="s">
        <v>813</v>
      </c>
    </row>
    <row r="834" spans="1:22" hidden="1" x14ac:dyDescent="0.25">
      <c r="A834" s="73" t="s">
        <v>4005</v>
      </c>
      <c r="B834" s="73" t="s">
        <v>4006</v>
      </c>
      <c r="C834" s="73" t="s">
        <v>4007</v>
      </c>
      <c r="D834" s="73" t="s">
        <v>362</v>
      </c>
      <c r="E834" s="73" t="s">
        <v>284</v>
      </c>
      <c r="F834" s="73"/>
      <c r="G834" s="74">
        <v>60</v>
      </c>
      <c r="H834" s="73" t="s">
        <v>11994</v>
      </c>
      <c r="I834" s="73" t="s">
        <v>11995</v>
      </c>
      <c r="J834" s="73" t="s">
        <v>909</v>
      </c>
      <c r="K834" s="73" t="s">
        <v>1067</v>
      </c>
      <c r="L834" s="73" t="s">
        <v>4007</v>
      </c>
      <c r="M834" s="73" t="s">
        <v>362</v>
      </c>
      <c r="N834" s="75" t="b">
        <v>0</v>
      </c>
      <c r="O834" s="75" t="b">
        <v>0</v>
      </c>
      <c r="P834" s="76">
        <v>46023.523930474497</v>
      </c>
      <c r="Q834" s="73" t="s">
        <v>11990</v>
      </c>
      <c r="R834" s="76">
        <v>46172.469348229199</v>
      </c>
      <c r="S834" s="73" t="s">
        <v>11991</v>
      </c>
      <c r="T834" s="73" t="s">
        <v>5292</v>
      </c>
      <c r="U834" s="73" t="s">
        <v>362</v>
      </c>
      <c r="V834" s="77" t="s">
        <v>813</v>
      </c>
    </row>
    <row r="835" spans="1:22" hidden="1" x14ac:dyDescent="0.25">
      <c r="A835" s="73" t="s">
        <v>9827</v>
      </c>
      <c r="B835" s="73" t="s">
        <v>518</v>
      </c>
      <c r="C835" s="73" t="s">
        <v>4200</v>
      </c>
      <c r="D835" s="73" t="s">
        <v>362</v>
      </c>
      <c r="E835" s="73" t="s">
        <v>4201</v>
      </c>
      <c r="F835" s="73"/>
      <c r="G835" s="74">
        <v>60</v>
      </c>
      <c r="H835" s="73" t="s">
        <v>11994</v>
      </c>
      <c r="I835" s="73" t="s">
        <v>11995</v>
      </c>
      <c r="J835" s="73" t="s">
        <v>909</v>
      </c>
      <c r="K835" s="73" t="s">
        <v>1067</v>
      </c>
      <c r="L835" s="73"/>
      <c r="M835" s="73" t="s">
        <v>362</v>
      </c>
      <c r="N835" s="75" t="b">
        <v>0</v>
      </c>
      <c r="O835" s="75" t="b">
        <v>0</v>
      </c>
      <c r="P835" s="76">
        <v>46023.524020335703</v>
      </c>
      <c r="Q835" s="73" t="s">
        <v>11990</v>
      </c>
      <c r="R835" s="76">
        <v>46174.450916238398</v>
      </c>
      <c r="S835" s="73" t="s">
        <v>12225</v>
      </c>
      <c r="T835" s="73" t="s">
        <v>5292</v>
      </c>
      <c r="U835" s="73" t="s">
        <v>362</v>
      </c>
      <c r="V835" s="77" t="s">
        <v>813</v>
      </c>
    </row>
    <row r="836" spans="1:22" hidden="1" x14ac:dyDescent="0.25">
      <c r="A836" s="73" t="s">
        <v>9828</v>
      </c>
      <c r="B836" s="73" t="s">
        <v>3720</v>
      </c>
      <c r="C836" s="73" t="s">
        <v>3721</v>
      </c>
      <c r="D836" s="73" t="s">
        <v>362</v>
      </c>
      <c r="E836" s="73" t="s">
        <v>284</v>
      </c>
      <c r="F836" s="73"/>
      <c r="G836" s="74">
        <v>60</v>
      </c>
      <c r="H836" s="73" t="s">
        <v>11994</v>
      </c>
      <c r="I836" s="73" t="s">
        <v>11995</v>
      </c>
      <c r="J836" s="73" t="s">
        <v>909</v>
      </c>
      <c r="K836" s="73" t="s">
        <v>1067</v>
      </c>
      <c r="L836" s="73" t="s">
        <v>3721</v>
      </c>
      <c r="M836" s="73" t="s">
        <v>362</v>
      </c>
      <c r="N836" s="75" t="b">
        <v>0</v>
      </c>
      <c r="O836" s="75" t="b">
        <v>0</v>
      </c>
      <c r="P836" s="76">
        <v>46023.523810879597</v>
      </c>
      <c r="Q836" s="73" t="s">
        <v>11990</v>
      </c>
      <c r="R836" s="76">
        <v>46172.469352581</v>
      </c>
      <c r="S836" s="73" t="s">
        <v>11991</v>
      </c>
      <c r="T836" s="73" t="s">
        <v>5292</v>
      </c>
      <c r="U836" s="73" t="s">
        <v>362</v>
      </c>
      <c r="V836" s="77" t="s">
        <v>813</v>
      </c>
    </row>
    <row r="837" spans="1:22" hidden="1" x14ac:dyDescent="0.25">
      <c r="A837" s="73" t="s">
        <v>9829</v>
      </c>
      <c r="B837" s="73" t="s">
        <v>369</v>
      </c>
      <c r="C837" s="73" t="s">
        <v>4187</v>
      </c>
      <c r="D837" s="73" t="s">
        <v>362</v>
      </c>
      <c r="E837" s="73" t="s">
        <v>4188</v>
      </c>
      <c r="F837" s="73"/>
      <c r="G837" s="74">
        <v>60</v>
      </c>
      <c r="H837" s="73" t="s">
        <v>11994</v>
      </c>
      <c r="I837" s="73" t="s">
        <v>11995</v>
      </c>
      <c r="J837" s="73" t="s">
        <v>909</v>
      </c>
      <c r="K837" s="73" t="s">
        <v>1067</v>
      </c>
      <c r="L837" s="73" t="s">
        <v>4187</v>
      </c>
      <c r="M837" s="73" t="s">
        <v>362</v>
      </c>
      <c r="N837" s="75" t="b">
        <v>0</v>
      </c>
      <c r="O837" s="75" t="b">
        <v>0</v>
      </c>
      <c r="P837" s="76">
        <v>46023.524016979201</v>
      </c>
      <c r="Q837" s="73" t="s">
        <v>11990</v>
      </c>
      <c r="R837" s="76">
        <v>46174.451040243097</v>
      </c>
      <c r="S837" s="73" t="s">
        <v>12225</v>
      </c>
      <c r="T837" s="73" t="s">
        <v>5292</v>
      </c>
      <c r="U837" s="73" t="s">
        <v>362</v>
      </c>
      <c r="V837" s="77" t="s">
        <v>813</v>
      </c>
    </row>
    <row r="838" spans="1:22" hidden="1" x14ac:dyDescent="0.25">
      <c r="A838" s="73" t="s">
        <v>9830</v>
      </c>
      <c r="B838" s="73" t="s">
        <v>520</v>
      </c>
      <c r="C838" s="73" t="s">
        <v>3910</v>
      </c>
      <c r="D838" s="73" t="s">
        <v>362</v>
      </c>
      <c r="E838" s="73" t="s">
        <v>3911</v>
      </c>
      <c r="F838" s="73"/>
      <c r="G838" s="74">
        <v>60</v>
      </c>
      <c r="H838" s="73" t="s">
        <v>950</v>
      </c>
      <c r="I838" s="73" t="s">
        <v>951</v>
      </c>
      <c r="J838" s="73" t="s">
        <v>909</v>
      </c>
      <c r="K838" s="73" t="s">
        <v>919</v>
      </c>
      <c r="L838" s="73" t="s">
        <v>3910</v>
      </c>
      <c r="M838" s="73" t="s">
        <v>362</v>
      </c>
      <c r="N838" s="75" t="b">
        <v>0</v>
      </c>
      <c r="O838" s="75" t="b">
        <v>0</v>
      </c>
      <c r="P838" s="76">
        <v>46023.523880127301</v>
      </c>
      <c r="Q838" s="73" t="s">
        <v>11990</v>
      </c>
      <c r="R838" s="76">
        <v>46174.451160798599</v>
      </c>
      <c r="S838" s="73" t="s">
        <v>12225</v>
      </c>
      <c r="T838" s="73" t="s">
        <v>5292</v>
      </c>
      <c r="U838" s="73" t="s">
        <v>362</v>
      </c>
      <c r="V838" s="77" t="s">
        <v>813</v>
      </c>
    </row>
    <row r="839" spans="1:22" hidden="1" x14ac:dyDescent="0.25">
      <c r="A839" s="73" t="s">
        <v>9831</v>
      </c>
      <c r="B839" s="73" t="s">
        <v>3876</v>
      </c>
      <c r="C839" s="73" t="s">
        <v>3877</v>
      </c>
      <c r="D839" s="73" t="s">
        <v>362</v>
      </c>
      <c r="E839" s="73" t="s">
        <v>3878</v>
      </c>
      <c r="F839" s="73"/>
      <c r="G839" s="74">
        <v>60</v>
      </c>
      <c r="H839" s="73" t="s">
        <v>950</v>
      </c>
      <c r="I839" s="73" t="s">
        <v>951</v>
      </c>
      <c r="J839" s="73" t="s">
        <v>909</v>
      </c>
      <c r="K839" s="73" t="s">
        <v>919</v>
      </c>
      <c r="L839" s="73"/>
      <c r="M839" s="73" t="s">
        <v>362</v>
      </c>
      <c r="N839" s="75" t="b">
        <v>0</v>
      </c>
      <c r="O839" s="75" t="b">
        <v>0</v>
      </c>
      <c r="P839" s="76">
        <v>46023.523867326403</v>
      </c>
      <c r="Q839" s="73" t="s">
        <v>11990</v>
      </c>
      <c r="R839" s="76">
        <v>46172.469359062503</v>
      </c>
      <c r="S839" s="73" t="s">
        <v>11991</v>
      </c>
      <c r="T839" s="73" t="s">
        <v>5292</v>
      </c>
      <c r="U839" s="73" t="s">
        <v>362</v>
      </c>
      <c r="V839" s="77" t="s">
        <v>813</v>
      </c>
    </row>
    <row r="840" spans="1:22" hidden="1" x14ac:dyDescent="0.25">
      <c r="A840" s="73" t="s">
        <v>9832</v>
      </c>
      <c r="B840" s="73" t="s">
        <v>4036</v>
      </c>
      <c r="C840" s="73" t="s">
        <v>4037</v>
      </c>
      <c r="D840" s="73" t="s">
        <v>362</v>
      </c>
      <c r="E840" s="73" t="s">
        <v>4038</v>
      </c>
      <c r="F840" s="73"/>
      <c r="G840" s="74">
        <v>60</v>
      </c>
      <c r="H840" s="73" t="s">
        <v>950</v>
      </c>
      <c r="I840" s="73" t="s">
        <v>951</v>
      </c>
      <c r="J840" s="73" t="s">
        <v>909</v>
      </c>
      <c r="K840" s="73" t="s">
        <v>919</v>
      </c>
      <c r="L840" s="73"/>
      <c r="M840" s="73" t="s">
        <v>362</v>
      </c>
      <c r="N840" s="75" t="b">
        <v>0</v>
      </c>
      <c r="O840" s="75" t="b">
        <v>0</v>
      </c>
      <c r="P840" s="76">
        <v>46023.523940046303</v>
      </c>
      <c r="Q840" s="73" t="s">
        <v>11990</v>
      </c>
      <c r="R840" s="76">
        <v>46172.4693613079</v>
      </c>
      <c r="S840" s="73" t="s">
        <v>11991</v>
      </c>
      <c r="T840" s="73" t="s">
        <v>5292</v>
      </c>
      <c r="U840" s="73" t="s">
        <v>362</v>
      </c>
      <c r="V840" s="77" t="s">
        <v>813</v>
      </c>
    </row>
    <row r="841" spans="1:22" hidden="1" x14ac:dyDescent="0.25">
      <c r="A841" s="73" t="s">
        <v>9833</v>
      </c>
      <c r="B841" s="73" t="s">
        <v>4194</v>
      </c>
      <c r="C841" s="73" t="s">
        <v>4037</v>
      </c>
      <c r="D841" s="73" t="s">
        <v>362</v>
      </c>
      <c r="E841" s="73" t="s">
        <v>4195</v>
      </c>
      <c r="F841" s="73"/>
      <c r="G841" s="74">
        <v>60</v>
      </c>
      <c r="H841" s="73" t="s">
        <v>950</v>
      </c>
      <c r="I841" s="73" t="s">
        <v>951</v>
      </c>
      <c r="J841" s="73" t="s">
        <v>909</v>
      </c>
      <c r="K841" s="73" t="s">
        <v>919</v>
      </c>
      <c r="L841" s="73" t="s">
        <v>12257</v>
      </c>
      <c r="M841" s="73" t="s">
        <v>362</v>
      </c>
      <c r="N841" s="75" t="b">
        <v>0</v>
      </c>
      <c r="O841" s="75" t="b">
        <v>0</v>
      </c>
      <c r="P841" s="76">
        <v>46023.524015277799</v>
      </c>
      <c r="Q841" s="73" t="s">
        <v>11990</v>
      </c>
      <c r="R841" s="76">
        <v>46172.469363541699</v>
      </c>
      <c r="S841" s="73" t="s">
        <v>11991</v>
      </c>
      <c r="T841" s="73" t="s">
        <v>5292</v>
      </c>
      <c r="U841" s="73" t="s">
        <v>362</v>
      </c>
      <c r="V841" s="77" t="s">
        <v>813</v>
      </c>
    </row>
    <row r="842" spans="1:22" hidden="1" x14ac:dyDescent="0.25">
      <c r="A842" s="73" t="s">
        <v>9834</v>
      </c>
      <c r="B842" s="73" t="s">
        <v>4093</v>
      </c>
      <c r="C842" s="73" t="s">
        <v>4094</v>
      </c>
      <c r="D842" s="73" t="s">
        <v>362</v>
      </c>
      <c r="E842" s="73" t="s">
        <v>284</v>
      </c>
      <c r="F842" s="73"/>
      <c r="G842" s="74">
        <v>60</v>
      </c>
      <c r="H842" s="73" t="s">
        <v>914</v>
      </c>
      <c r="I842" s="73" t="s">
        <v>915</v>
      </c>
      <c r="J842" s="73" t="s">
        <v>909</v>
      </c>
      <c r="K842" s="73" t="s">
        <v>916</v>
      </c>
      <c r="L842" s="73" t="s">
        <v>4094</v>
      </c>
      <c r="M842" s="73" t="s">
        <v>362</v>
      </c>
      <c r="N842" s="75" t="b">
        <v>0</v>
      </c>
      <c r="O842" s="75" t="b">
        <v>0</v>
      </c>
      <c r="P842" s="76">
        <v>46023.5239651968</v>
      </c>
      <c r="Q842" s="73" t="s">
        <v>11990</v>
      </c>
      <c r="R842" s="76">
        <v>46172.469365659701</v>
      </c>
      <c r="S842" s="73" t="s">
        <v>11991</v>
      </c>
      <c r="T842" s="73" t="s">
        <v>5292</v>
      </c>
      <c r="U842" s="73" t="s">
        <v>362</v>
      </c>
      <c r="V842" s="77" t="s">
        <v>813</v>
      </c>
    </row>
    <row r="843" spans="1:22" hidden="1" x14ac:dyDescent="0.25">
      <c r="A843" s="73" t="s">
        <v>9835</v>
      </c>
      <c r="B843" s="73" t="s">
        <v>2757</v>
      </c>
      <c r="C843" s="73" t="s">
        <v>2758</v>
      </c>
      <c r="D843" s="73" t="s">
        <v>362</v>
      </c>
      <c r="E843" s="73" t="s">
        <v>284</v>
      </c>
      <c r="F843" s="73"/>
      <c r="G843" s="74">
        <v>60</v>
      </c>
      <c r="H843" s="73" t="s">
        <v>914</v>
      </c>
      <c r="I843" s="73" t="s">
        <v>915</v>
      </c>
      <c r="J843" s="73" t="s">
        <v>909</v>
      </c>
      <c r="K843" s="73" t="s">
        <v>916</v>
      </c>
      <c r="L843" s="73" t="s">
        <v>2758</v>
      </c>
      <c r="M843" s="73" t="s">
        <v>362</v>
      </c>
      <c r="N843" s="75" t="b">
        <v>0</v>
      </c>
      <c r="O843" s="75" t="b">
        <v>0</v>
      </c>
      <c r="P843" s="76">
        <v>46023.523410416703</v>
      </c>
      <c r="Q843" s="73" t="s">
        <v>11990</v>
      </c>
      <c r="R843" s="76">
        <v>46172.469367743099</v>
      </c>
      <c r="S843" s="73" t="s">
        <v>11991</v>
      </c>
      <c r="T843" s="73" t="s">
        <v>5292</v>
      </c>
      <c r="U843" s="73" t="s">
        <v>362</v>
      </c>
      <c r="V843" s="77" t="s">
        <v>813</v>
      </c>
    </row>
    <row r="844" spans="1:22" hidden="1" x14ac:dyDescent="0.25">
      <c r="A844" s="73" t="s">
        <v>9836</v>
      </c>
      <c r="B844" s="73" t="s">
        <v>724</v>
      </c>
      <c r="C844" s="73" t="s">
        <v>2836</v>
      </c>
      <c r="D844" s="73" t="s">
        <v>362</v>
      </c>
      <c r="E844" s="73" t="s">
        <v>284</v>
      </c>
      <c r="F844" s="73"/>
      <c r="G844" s="74">
        <v>60</v>
      </c>
      <c r="H844" s="73" t="s">
        <v>914</v>
      </c>
      <c r="I844" s="73" t="s">
        <v>915</v>
      </c>
      <c r="J844" s="73" t="s">
        <v>909</v>
      </c>
      <c r="K844" s="73" t="s">
        <v>916</v>
      </c>
      <c r="L844" s="73" t="s">
        <v>2836</v>
      </c>
      <c r="M844" s="73" t="s">
        <v>362</v>
      </c>
      <c r="N844" s="75" t="b">
        <v>0</v>
      </c>
      <c r="O844" s="75" t="b">
        <v>0</v>
      </c>
      <c r="P844" s="76">
        <v>46023.523435844902</v>
      </c>
      <c r="Q844" s="73" t="s">
        <v>11990</v>
      </c>
      <c r="R844" s="76">
        <v>46172.469369756902</v>
      </c>
      <c r="S844" s="73" t="s">
        <v>11991</v>
      </c>
      <c r="T844" s="73" t="s">
        <v>5292</v>
      </c>
      <c r="U844" s="73" t="s">
        <v>362</v>
      </c>
      <c r="V844" s="77" t="s">
        <v>813</v>
      </c>
    </row>
    <row r="845" spans="1:22" hidden="1" x14ac:dyDescent="0.25">
      <c r="A845" s="73" t="s">
        <v>9837</v>
      </c>
      <c r="B845" s="73" t="s">
        <v>2882</v>
      </c>
      <c r="C845" s="73" t="s">
        <v>2883</v>
      </c>
      <c r="D845" s="73" t="s">
        <v>362</v>
      </c>
      <c r="E845" s="73" t="s">
        <v>284</v>
      </c>
      <c r="F845" s="73"/>
      <c r="G845" s="74">
        <v>60</v>
      </c>
      <c r="H845" s="73" t="s">
        <v>914</v>
      </c>
      <c r="I845" s="73" t="s">
        <v>915</v>
      </c>
      <c r="J845" s="73" t="s">
        <v>909</v>
      </c>
      <c r="K845" s="73" t="s">
        <v>916</v>
      </c>
      <c r="L845" s="73"/>
      <c r="M845" s="73" t="s">
        <v>362</v>
      </c>
      <c r="N845" s="75" t="b">
        <v>0</v>
      </c>
      <c r="O845" s="75" t="b">
        <v>0</v>
      </c>
      <c r="P845" s="76">
        <v>46023.523453703703</v>
      </c>
      <c r="Q845" s="73" t="s">
        <v>11990</v>
      </c>
      <c r="R845" s="76">
        <v>46172.469371956002</v>
      </c>
      <c r="S845" s="73" t="s">
        <v>11991</v>
      </c>
      <c r="T845" s="73" t="s">
        <v>5292</v>
      </c>
      <c r="U845" s="73" t="s">
        <v>362</v>
      </c>
      <c r="V845" s="77" t="s">
        <v>813</v>
      </c>
    </row>
    <row r="846" spans="1:22" hidden="1" x14ac:dyDescent="0.25">
      <c r="A846" s="73" t="s">
        <v>9838</v>
      </c>
      <c r="B846" s="73" t="s">
        <v>3001</v>
      </c>
      <c r="C846" s="73" t="s">
        <v>3002</v>
      </c>
      <c r="D846" s="73" t="s">
        <v>362</v>
      </c>
      <c r="E846" s="73" t="s">
        <v>284</v>
      </c>
      <c r="F846" s="73"/>
      <c r="G846" s="74">
        <v>60</v>
      </c>
      <c r="H846" s="73" t="s">
        <v>914</v>
      </c>
      <c r="I846" s="73" t="s">
        <v>915</v>
      </c>
      <c r="J846" s="73" t="s">
        <v>909</v>
      </c>
      <c r="K846" s="73" t="s">
        <v>916</v>
      </c>
      <c r="L846" s="73" t="s">
        <v>3002</v>
      </c>
      <c r="M846" s="73" t="s">
        <v>362</v>
      </c>
      <c r="N846" s="75" t="b">
        <v>0</v>
      </c>
      <c r="O846" s="75" t="b">
        <v>0</v>
      </c>
      <c r="P846" s="76">
        <v>46023.523499687501</v>
      </c>
      <c r="Q846" s="73" t="s">
        <v>11990</v>
      </c>
      <c r="R846" s="76">
        <v>46172.469374108798</v>
      </c>
      <c r="S846" s="73" t="s">
        <v>11991</v>
      </c>
      <c r="T846" s="73" t="s">
        <v>5292</v>
      </c>
      <c r="U846" s="73" t="s">
        <v>362</v>
      </c>
      <c r="V846" s="77" t="s">
        <v>813</v>
      </c>
    </row>
    <row r="847" spans="1:22" hidden="1" x14ac:dyDescent="0.25">
      <c r="A847" s="73" t="s">
        <v>9839</v>
      </c>
      <c r="B847" s="73" t="s">
        <v>3015</v>
      </c>
      <c r="C847" s="73" t="s">
        <v>3016</v>
      </c>
      <c r="D847" s="73" t="s">
        <v>362</v>
      </c>
      <c r="E847" s="73" t="s">
        <v>284</v>
      </c>
      <c r="F847" s="73"/>
      <c r="G847" s="74">
        <v>60</v>
      </c>
      <c r="H847" s="73" t="s">
        <v>914</v>
      </c>
      <c r="I847" s="73" t="s">
        <v>915</v>
      </c>
      <c r="J847" s="73" t="s">
        <v>909</v>
      </c>
      <c r="K847" s="73" t="s">
        <v>916</v>
      </c>
      <c r="L847" s="73" t="s">
        <v>3016</v>
      </c>
      <c r="M847" s="73" t="s">
        <v>362</v>
      </c>
      <c r="N847" s="75" t="b">
        <v>0</v>
      </c>
      <c r="O847" s="75" t="b">
        <v>0</v>
      </c>
      <c r="P847" s="76">
        <v>46023.523504166697</v>
      </c>
      <c r="Q847" s="73" t="s">
        <v>11990</v>
      </c>
      <c r="R847" s="76">
        <v>46172.469376238398</v>
      </c>
      <c r="S847" s="73" t="s">
        <v>11991</v>
      </c>
      <c r="T847" s="73" t="s">
        <v>5292</v>
      </c>
      <c r="U847" s="73" t="s">
        <v>362</v>
      </c>
      <c r="V847" s="77" t="s">
        <v>813</v>
      </c>
    </row>
    <row r="848" spans="1:22" hidden="1" x14ac:dyDescent="0.25">
      <c r="A848" s="73" t="s">
        <v>9840</v>
      </c>
      <c r="B848" s="73" t="s">
        <v>3119</v>
      </c>
      <c r="C848" s="73" t="s">
        <v>3120</v>
      </c>
      <c r="D848" s="73" t="s">
        <v>362</v>
      </c>
      <c r="E848" s="73" t="s">
        <v>284</v>
      </c>
      <c r="F848" s="73"/>
      <c r="G848" s="74">
        <v>60</v>
      </c>
      <c r="H848" s="73" t="s">
        <v>914</v>
      </c>
      <c r="I848" s="73" t="s">
        <v>915</v>
      </c>
      <c r="J848" s="73" t="s">
        <v>909</v>
      </c>
      <c r="K848" s="73" t="s">
        <v>916</v>
      </c>
      <c r="L848" s="73" t="s">
        <v>12258</v>
      </c>
      <c r="M848" s="73" t="s">
        <v>362</v>
      </c>
      <c r="N848" s="75" t="b">
        <v>0</v>
      </c>
      <c r="O848" s="75" t="b">
        <v>0</v>
      </c>
      <c r="P848" s="76">
        <v>46023.523551238402</v>
      </c>
      <c r="Q848" s="73" t="s">
        <v>11990</v>
      </c>
      <c r="R848" s="76">
        <v>46172.469378437498</v>
      </c>
      <c r="S848" s="73" t="s">
        <v>11991</v>
      </c>
      <c r="T848" s="73" t="s">
        <v>5292</v>
      </c>
      <c r="U848" s="73" t="s">
        <v>362</v>
      </c>
      <c r="V848" s="77" t="s">
        <v>813</v>
      </c>
    </row>
    <row r="849" spans="1:22" hidden="1" x14ac:dyDescent="0.25">
      <c r="A849" s="73" t="s">
        <v>9841</v>
      </c>
      <c r="B849" s="73" t="s">
        <v>477</v>
      </c>
      <c r="C849" s="73" t="s">
        <v>3126</v>
      </c>
      <c r="D849" s="73" t="s">
        <v>362</v>
      </c>
      <c r="E849" s="73" t="s">
        <v>3127</v>
      </c>
      <c r="F849" s="73"/>
      <c r="G849" s="74">
        <v>60</v>
      </c>
      <c r="H849" s="73" t="s">
        <v>914</v>
      </c>
      <c r="I849" s="73" t="s">
        <v>915</v>
      </c>
      <c r="J849" s="73" t="s">
        <v>909</v>
      </c>
      <c r="K849" s="73" t="s">
        <v>916</v>
      </c>
      <c r="L849" s="73"/>
      <c r="M849" s="73" t="s">
        <v>362</v>
      </c>
      <c r="N849" s="75" t="b">
        <v>0</v>
      </c>
      <c r="O849" s="75" t="b">
        <v>0</v>
      </c>
      <c r="P849" s="76">
        <v>46023.523553784697</v>
      </c>
      <c r="Q849" s="73" t="s">
        <v>11990</v>
      </c>
      <c r="R849" s="76">
        <v>46172.469380555602</v>
      </c>
      <c r="S849" s="73" t="s">
        <v>11991</v>
      </c>
      <c r="T849" s="73" t="s">
        <v>5292</v>
      </c>
      <c r="U849" s="73" t="s">
        <v>362</v>
      </c>
      <c r="V849" s="77" t="s">
        <v>813</v>
      </c>
    </row>
    <row r="850" spans="1:22" hidden="1" x14ac:dyDescent="0.25">
      <c r="A850" s="73" t="s">
        <v>9842</v>
      </c>
      <c r="B850" s="73" t="s">
        <v>3177</v>
      </c>
      <c r="C850" s="73" t="s">
        <v>3178</v>
      </c>
      <c r="D850" s="73" t="s">
        <v>362</v>
      </c>
      <c r="E850" s="73" t="s">
        <v>284</v>
      </c>
      <c r="F850" s="73"/>
      <c r="G850" s="74">
        <v>60</v>
      </c>
      <c r="H850" s="73" t="s">
        <v>914</v>
      </c>
      <c r="I850" s="73" t="s">
        <v>915</v>
      </c>
      <c r="J850" s="73" t="s">
        <v>909</v>
      </c>
      <c r="K850" s="73" t="s">
        <v>916</v>
      </c>
      <c r="L850" s="73" t="s">
        <v>3178</v>
      </c>
      <c r="M850" s="73" t="s">
        <v>362</v>
      </c>
      <c r="N850" s="75" t="b">
        <v>0</v>
      </c>
      <c r="O850" s="75" t="b">
        <v>0</v>
      </c>
      <c r="P850" s="76">
        <v>46023.523573298597</v>
      </c>
      <c r="Q850" s="73" t="s">
        <v>11990</v>
      </c>
      <c r="R850" s="76">
        <v>46172.469382523203</v>
      </c>
      <c r="S850" s="73" t="s">
        <v>11991</v>
      </c>
      <c r="T850" s="73" t="s">
        <v>5292</v>
      </c>
      <c r="U850" s="73" t="s">
        <v>362</v>
      </c>
      <c r="V850" s="77" t="s">
        <v>813</v>
      </c>
    </row>
    <row r="851" spans="1:22" hidden="1" x14ac:dyDescent="0.25">
      <c r="A851" s="73" t="s">
        <v>4008</v>
      </c>
      <c r="B851" s="73" t="s">
        <v>4009</v>
      </c>
      <c r="C851" s="73" t="s">
        <v>4010</v>
      </c>
      <c r="D851" s="73" t="s">
        <v>362</v>
      </c>
      <c r="E851" s="73" t="s">
        <v>284</v>
      </c>
      <c r="F851" s="73"/>
      <c r="G851" s="74">
        <v>60</v>
      </c>
      <c r="H851" s="73" t="s">
        <v>914</v>
      </c>
      <c r="I851" s="73" t="s">
        <v>915</v>
      </c>
      <c r="J851" s="73" t="s">
        <v>909</v>
      </c>
      <c r="K851" s="73" t="s">
        <v>916</v>
      </c>
      <c r="L851" s="73" t="s">
        <v>4010</v>
      </c>
      <c r="M851" s="73" t="s">
        <v>362</v>
      </c>
      <c r="N851" s="75" t="b">
        <v>0</v>
      </c>
      <c r="O851" s="75" t="b">
        <v>0</v>
      </c>
      <c r="P851" s="76">
        <v>46023.523931331001</v>
      </c>
      <c r="Q851" s="73" t="s">
        <v>11990</v>
      </c>
      <c r="R851" s="76">
        <v>46172.4693847569</v>
      </c>
      <c r="S851" s="73" t="s">
        <v>11991</v>
      </c>
      <c r="T851" s="73" t="s">
        <v>5292</v>
      </c>
      <c r="U851" s="73" t="s">
        <v>362</v>
      </c>
      <c r="V851" s="77" t="s">
        <v>813</v>
      </c>
    </row>
    <row r="852" spans="1:22" hidden="1" x14ac:dyDescent="0.25">
      <c r="A852" s="73" t="s">
        <v>9843</v>
      </c>
      <c r="B852" s="73" t="s">
        <v>837</v>
      </c>
      <c r="C852" s="73" t="s">
        <v>3227</v>
      </c>
      <c r="D852" s="73" t="s">
        <v>362</v>
      </c>
      <c r="E852" s="73" t="s">
        <v>284</v>
      </c>
      <c r="F852" s="73"/>
      <c r="G852" s="74">
        <v>60</v>
      </c>
      <c r="H852" s="73" t="s">
        <v>914</v>
      </c>
      <c r="I852" s="73" t="s">
        <v>915</v>
      </c>
      <c r="J852" s="73" t="s">
        <v>909</v>
      </c>
      <c r="K852" s="73" t="s">
        <v>916</v>
      </c>
      <c r="L852" s="73" t="s">
        <v>3227</v>
      </c>
      <c r="M852" s="73" t="s">
        <v>362</v>
      </c>
      <c r="N852" s="75" t="b">
        <v>0</v>
      </c>
      <c r="O852" s="75" t="b">
        <v>0</v>
      </c>
      <c r="P852" s="76">
        <v>46023.523599039298</v>
      </c>
      <c r="Q852" s="73" t="s">
        <v>11990</v>
      </c>
      <c r="R852" s="76">
        <v>46172.469386886602</v>
      </c>
      <c r="S852" s="73" t="s">
        <v>11991</v>
      </c>
      <c r="T852" s="73" t="s">
        <v>5292</v>
      </c>
      <c r="U852" s="73" t="s">
        <v>362</v>
      </c>
      <c r="V852" s="77" t="s">
        <v>813</v>
      </c>
    </row>
    <row r="853" spans="1:22" hidden="1" x14ac:dyDescent="0.25">
      <c r="A853" s="73" t="s">
        <v>9844</v>
      </c>
      <c r="B853" s="73" t="s">
        <v>3248</v>
      </c>
      <c r="C853" s="73" t="s">
        <v>3249</v>
      </c>
      <c r="D853" s="73" t="s">
        <v>362</v>
      </c>
      <c r="E853" s="73" t="s">
        <v>284</v>
      </c>
      <c r="F853" s="73"/>
      <c r="G853" s="74">
        <v>60</v>
      </c>
      <c r="H853" s="73" t="s">
        <v>914</v>
      </c>
      <c r="I853" s="73" t="s">
        <v>915</v>
      </c>
      <c r="J853" s="73" t="s">
        <v>909</v>
      </c>
      <c r="K853" s="73" t="s">
        <v>916</v>
      </c>
      <c r="L853" s="73" t="s">
        <v>3249</v>
      </c>
      <c r="M853" s="73" t="s">
        <v>362</v>
      </c>
      <c r="N853" s="75" t="b">
        <v>0</v>
      </c>
      <c r="O853" s="75" t="b">
        <v>0</v>
      </c>
      <c r="P853" s="76">
        <v>46023.523611261597</v>
      </c>
      <c r="Q853" s="73" t="s">
        <v>11990</v>
      </c>
      <c r="R853" s="76">
        <v>46172.469388969897</v>
      </c>
      <c r="S853" s="73" t="s">
        <v>11991</v>
      </c>
      <c r="T853" s="73" t="s">
        <v>5292</v>
      </c>
      <c r="U853" s="73" t="s">
        <v>362</v>
      </c>
      <c r="V853" s="77" t="s">
        <v>813</v>
      </c>
    </row>
    <row r="854" spans="1:22" hidden="1" x14ac:dyDescent="0.25">
      <c r="A854" s="73" t="s">
        <v>9845</v>
      </c>
      <c r="B854" s="73" t="s">
        <v>3382</v>
      </c>
      <c r="C854" s="73" t="s">
        <v>3383</v>
      </c>
      <c r="D854" s="73" t="s">
        <v>362</v>
      </c>
      <c r="E854" s="73" t="s">
        <v>284</v>
      </c>
      <c r="F854" s="73"/>
      <c r="G854" s="74">
        <v>60</v>
      </c>
      <c r="H854" s="73" t="s">
        <v>914</v>
      </c>
      <c r="I854" s="73" t="s">
        <v>915</v>
      </c>
      <c r="J854" s="73" t="s">
        <v>909</v>
      </c>
      <c r="K854" s="73" t="s">
        <v>916</v>
      </c>
      <c r="L854" s="73" t="s">
        <v>3383</v>
      </c>
      <c r="M854" s="73" t="s">
        <v>362</v>
      </c>
      <c r="N854" s="75" t="b">
        <v>0</v>
      </c>
      <c r="O854" s="75" t="b">
        <v>0</v>
      </c>
      <c r="P854" s="76">
        <v>46023.523665775501</v>
      </c>
      <c r="Q854" s="73" t="s">
        <v>11990</v>
      </c>
      <c r="R854" s="76">
        <v>46172.469391168997</v>
      </c>
      <c r="S854" s="73" t="s">
        <v>11991</v>
      </c>
      <c r="T854" s="73" t="s">
        <v>5292</v>
      </c>
      <c r="U854" s="73" t="s">
        <v>362</v>
      </c>
      <c r="V854" s="77" t="s">
        <v>813</v>
      </c>
    </row>
    <row r="855" spans="1:22" hidden="1" x14ac:dyDescent="0.25">
      <c r="A855" s="73" t="s">
        <v>9846</v>
      </c>
      <c r="B855" s="73" t="s">
        <v>2914</v>
      </c>
      <c r="C855" s="73" t="s">
        <v>2915</v>
      </c>
      <c r="D855" s="73" t="s">
        <v>362</v>
      </c>
      <c r="E855" s="73" t="s">
        <v>284</v>
      </c>
      <c r="F855" s="73"/>
      <c r="G855" s="74">
        <v>60</v>
      </c>
      <c r="H855" s="73" t="s">
        <v>914</v>
      </c>
      <c r="I855" s="73" t="s">
        <v>915</v>
      </c>
      <c r="J855" s="73" t="s">
        <v>909</v>
      </c>
      <c r="K855" s="73" t="s">
        <v>916</v>
      </c>
      <c r="L855" s="73" t="s">
        <v>2915</v>
      </c>
      <c r="M855" s="73" t="s">
        <v>362</v>
      </c>
      <c r="N855" s="75" t="b">
        <v>0</v>
      </c>
      <c r="O855" s="75" t="b">
        <v>0</v>
      </c>
      <c r="P855" s="76">
        <v>46023.523463622703</v>
      </c>
      <c r="Q855" s="73" t="s">
        <v>11990</v>
      </c>
      <c r="R855" s="76">
        <v>46172.4693933218</v>
      </c>
      <c r="S855" s="73" t="s">
        <v>11991</v>
      </c>
      <c r="T855" s="73" t="s">
        <v>5292</v>
      </c>
      <c r="U855" s="73" t="s">
        <v>362</v>
      </c>
      <c r="V855" s="77" t="s">
        <v>813</v>
      </c>
    </row>
    <row r="856" spans="1:22" hidden="1" x14ac:dyDescent="0.25">
      <c r="A856" s="73" t="s">
        <v>9847</v>
      </c>
      <c r="B856" s="73" t="s">
        <v>2926</v>
      </c>
      <c r="C856" s="73" t="s">
        <v>2927</v>
      </c>
      <c r="D856" s="73" t="s">
        <v>362</v>
      </c>
      <c r="E856" s="73" t="s">
        <v>284</v>
      </c>
      <c r="F856" s="73"/>
      <c r="G856" s="74">
        <v>60</v>
      </c>
      <c r="H856" s="73" t="s">
        <v>914</v>
      </c>
      <c r="I856" s="73" t="s">
        <v>915</v>
      </c>
      <c r="J856" s="73" t="s">
        <v>909</v>
      </c>
      <c r="K856" s="73" t="s">
        <v>916</v>
      </c>
      <c r="L856" s="73" t="s">
        <v>2927</v>
      </c>
      <c r="M856" s="73" t="s">
        <v>362</v>
      </c>
      <c r="N856" s="75" t="b">
        <v>0</v>
      </c>
      <c r="O856" s="75" t="b">
        <v>0</v>
      </c>
      <c r="P856" s="76">
        <v>46023.523469988402</v>
      </c>
      <c r="Q856" s="73" t="s">
        <v>11990</v>
      </c>
      <c r="R856" s="76">
        <v>46172.469395405104</v>
      </c>
      <c r="S856" s="73" t="s">
        <v>11991</v>
      </c>
      <c r="T856" s="73" t="s">
        <v>5292</v>
      </c>
      <c r="U856" s="73" t="s">
        <v>362</v>
      </c>
      <c r="V856" s="77" t="s">
        <v>813</v>
      </c>
    </row>
    <row r="857" spans="1:22" hidden="1" x14ac:dyDescent="0.25">
      <c r="A857" s="73" t="s">
        <v>9848</v>
      </c>
      <c r="B857" s="73" t="s">
        <v>836</v>
      </c>
      <c r="C857" s="73" t="s">
        <v>2931</v>
      </c>
      <c r="D857" s="73" t="s">
        <v>362</v>
      </c>
      <c r="E857" s="73" t="s">
        <v>284</v>
      </c>
      <c r="F857" s="73"/>
      <c r="G857" s="74">
        <v>60</v>
      </c>
      <c r="H857" s="73" t="s">
        <v>914</v>
      </c>
      <c r="I857" s="73" t="s">
        <v>915</v>
      </c>
      <c r="J857" s="73" t="s">
        <v>909</v>
      </c>
      <c r="K857" s="73" t="s">
        <v>916</v>
      </c>
      <c r="L857" s="73" t="s">
        <v>2931</v>
      </c>
      <c r="M857" s="73" t="s">
        <v>362</v>
      </c>
      <c r="N857" s="75" t="b">
        <v>0</v>
      </c>
      <c r="O857" s="75" t="b">
        <v>0</v>
      </c>
      <c r="P857" s="76">
        <v>46023.523471840301</v>
      </c>
      <c r="Q857" s="73" t="s">
        <v>11990</v>
      </c>
      <c r="R857" s="76">
        <v>46172.4693974537</v>
      </c>
      <c r="S857" s="73" t="s">
        <v>11991</v>
      </c>
      <c r="T857" s="73" t="s">
        <v>5292</v>
      </c>
      <c r="U857" s="73" t="s">
        <v>362</v>
      </c>
      <c r="V857" s="77" t="s">
        <v>813</v>
      </c>
    </row>
    <row r="858" spans="1:22" hidden="1" x14ac:dyDescent="0.25">
      <c r="A858" s="79" t="s">
        <v>12259</v>
      </c>
      <c r="B858" s="79" t="s">
        <v>12260</v>
      </c>
      <c r="C858" s="79" t="s">
        <v>12261</v>
      </c>
      <c r="D858" s="79" t="s">
        <v>362</v>
      </c>
      <c r="E858" s="79"/>
      <c r="F858" s="79"/>
      <c r="G858" s="80"/>
      <c r="H858" s="79" t="s">
        <v>914</v>
      </c>
      <c r="I858" s="79" t="s">
        <v>915</v>
      </c>
      <c r="J858" s="79" t="s">
        <v>909</v>
      </c>
      <c r="K858" s="79" t="s">
        <v>916</v>
      </c>
      <c r="L858" s="79" t="s">
        <v>12261</v>
      </c>
      <c r="M858" s="79" t="s">
        <v>362</v>
      </c>
      <c r="N858" s="81" t="b">
        <v>0</v>
      </c>
      <c r="O858" s="81" t="b">
        <v>0</v>
      </c>
      <c r="P858" s="82">
        <v>46191.674186145799</v>
      </c>
      <c r="Q858" s="79" t="s">
        <v>12244</v>
      </c>
      <c r="R858" s="82">
        <v>46208.683024965299</v>
      </c>
      <c r="S858" s="79" t="s">
        <v>11991</v>
      </c>
      <c r="T858" s="79" t="s">
        <v>5292</v>
      </c>
      <c r="U858" s="79" t="s">
        <v>362</v>
      </c>
      <c r="V858" s="77" t="s">
        <v>813</v>
      </c>
    </row>
    <row r="859" spans="1:22" hidden="1" x14ac:dyDescent="0.25">
      <c r="A859" s="73" t="s">
        <v>9849</v>
      </c>
      <c r="B859" s="73" t="s">
        <v>3657</v>
      </c>
      <c r="C859" s="73" t="s">
        <v>3658</v>
      </c>
      <c r="D859" s="73" t="s">
        <v>362</v>
      </c>
      <c r="E859" s="73" t="s">
        <v>284</v>
      </c>
      <c r="F859" s="73"/>
      <c r="G859" s="74">
        <v>60</v>
      </c>
      <c r="H859" s="73" t="s">
        <v>914</v>
      </c>
      <c r="I859" s="73" t="s">
        <v>915</v>
      </c>
      <c r="J859" s="73" t="s">
        <v>909</v>
      </c>
      <c r="K859" s="73" t="s">
        <v>916</v>
      </c>
      <c r="L859" s="73" t="s">
        <v>3658</v>
      </c>
      <c r="M859" s="73" t="s">
        <v>362</v>
      </c>
      <c r="N859" s="75" t="b">
        <v>0</v>
      </c>
      <c r="O859" s="75" t="b">
        <v>0</v>
      </c>
      <c r="P859" s="76">
        <v>46023.5237849884</v>
      </c>
      <c r="Q859" s="73" t="s">
        <v>11990</v>
      </c>
      <c r="R859" s="76">
        <v>46172.469399571797</v>
      </c>
      <c r="S859" s="73" t="s">
        <v>11991</v>
      </c>
      <c r="T859" s="73" t="s">
        <v>5292</v>
      </c>
      <c r="U859" s="73" t="s">
        <v>362</v>
      </c>
      <c r="V859" s="77" t="s">
        <v>813</v>
      </c>
    </row>
    <row r="860" spans="1:22" hidden="1" x14ac:dyDescent="0.25">
      <c r="A860" s="73" t="s">
        <v>9850</v>
      </c>
      <c r="B860" s="73" t="s">
        <v>3691</v>
      </c>
      <c r="C860" s="73" t="s">
        <v>3692</v>
      </c>
      <c r="D860" s="73" t="s">
        <v>362</v>
      </c>
      <c r="E860" s="73" t="s">
        <v>284</v>
      </c>
      <c r="F860" s="73"/>
      <c r="G860" s="74">
        <v>60</v>
      </c>
      <c r="H860" s="73" t="s">
        <v>914</v>
      </c>
      <c r="I860" s="73" t="s">
        <v>915</v>
      </c>
      <c r="J860" s="73" t="s">
        <v>909</v>
      </c>
      <c r="K860" s="73" t="s">
        <v>916</v>
      </c>
      <c r="L860" s="73" t="s">
        <v>3692</v>
      </c>
      <c r="M860" s="73" t="s">
        <v>362</v>
      </c>
      <c r="N860" s="75" t="b">
        <v>0</v>
      </c>
      <c r="O860" s="75" t="b">
        <v>0</v>
      </c>
      <c r="P860" s="76">
        <v>46023.523800810202</v>
      </c>
      <c r="Q860" s="73" t="s">
        <v>11990</v>
      </c>
      <c r="R860" s="76">
        <v>46172.469401770803</v>
      </c>
      <c r="S860" s="73" t="s">
        <v>11991</v>
      </c>
      <c r="T860" s="73" t="s">
        <v>5292</v>
      </c>
      <c r="U860" s="73" t="s">
        <v>362</v>
      </c>
      <c r="V860" s="77" t="s">
        <v>813</v>
      </c>
    </row>
    <row r="861" spans="1:22" hidden="1" x14ac:dyDescent="0.25">
      <c r="A861" s="73" t="s">
        <v>4011</v>
      </c>
      <c r="B861" s="73" t="s">
        <v>4012</v>
      </c>
      <c r="C861" s="73" t="s">
        <v>4013</v>
      </c>
      <c r="D861" s="73" t="s">
        <v>362</v>
      </c>
      <c r="E861" s="73"/>
      <c r="F861" s="73"/>
      <c r="G861" s="74"/>
      <c r="H861" s="73" t="s">
        <v>914</v>
      </c>
      <c r="I861" s="73" t="s">
        <v>915</v>
      </c>
      <c r="J861" s="73" t="s">
        <v>909</v>
      </c>
      <c r="K861" s="73" t="s">
        <v>916</v>
      </c>
      <c r="L861" s="73" t="s">
        <v>4013</v>
      </c>
      <c r="M861" s="73" t="s">
        <v>362</v>
      </c>
      <c r="N861" s="75" t="b">
        <v>0</v>
      </c>
      <c r="O861" s="75" t="b">
        <v>0</v>
      </c>
      <c r="P861" s="76">
        <v>46023.5239321759</v>
      </c>
      <c r="Q861" s="73" t="s">
        <v>11990</v>
      </c>
      <c r="R861" s="76">
        <v>46172.469403900497</v>
      </c>
      <c r="S861" s="73" t="s">
        <v>11991</v>
      </c>
      <c r="T861" s="73" t="s">
        <v>5292</v>
      </c>
      <c r="U861" s="73" t="s">
        <v>362</v>
      </c>
      <c r="V861" s="77" t="s">
        <v>813</v>
      </c>
    </row>
    <row r="862" spans="1:22" hidden="1" x14ac:dyDescent="0.25">
      <c r="A862" s="73" t="s">
        <v>9851</v>
      </c>
      <c r="B862" s="73" t="s">
        <v>3734</v>
      </c>
      <c r="C862" s="73" t="s">
        <v>3735</v>
      </c>
      <c r="D862" s="73" t="s">
        <v>362</v>
      </c>
      <c r="E862" s="73" t="s">
        <v>284</v>
      </c>
      <c r="F862" s="73"/>
      <c r="G862" s="74">
        <v>60</v>
      </c>
      <c r="H862" s="73" t="s">
        <v>914</v>
      </c>
      <c r="I862" s="73" t="s">
        <v>915</v>
      </c>
      <c r="J862" s="73" t="s">
        <v>909</v>
      </c>
      <c r="K862" s="73" t="s">
        <v>916</v>
      </c>
      <c r="L862" s="73" t="s">
        <v>3735</v>
      </c>
      <c r="M862" s="73" t="s">
        <v>362</v>
      </c>
      <c r="N862" s="75" t="b">
        <v>0</v>
      </c>
      <c r="O862" s="75" t="b">
        <v>0</v>
      </c>
      <c r="P862" s="76">
        <v>46023.523818020803</v>
      </c>
      <c r="Q862" s="73" t="s">
        <v>11990</v>
      </c>
      <c r="R862" s="76">
        <v>46172.469406053198</v>
      </c>
      <c r="S862" s="73" t="s">
        <v>11991</v>
      </c>
      <c r="T862" s="73" t="s">
        <v>5292</v>
      </c>
      <c r="U862" s="73" t="s">
        <v>362</v>
      </c>
      <c r="V862" s="77" t="s">
        <v>813</v>
      </c>
    </row>
    <row r="863" spans="1:22" hidden="1" x14ac:dyDescent="0.25">
      <c r="A863" s="73" t="s">
        <v>9852</v>
      </c>
      <c r="B863" s="73" t="s">
        <v>3743</v>
      </c>
      <c r="C863" s="73" t="s">
        <v>3744</v>
      </c>
      <c r="D863" s="73" t="s">
        <v>362</v>
      </c>
      <c r="E863" s="73" t="s">
        <v>284</v>
      </c>
      <c r="F863" s="73"/>
      <c r="G863" s="74">
        <v>60</v>
      </c>
      <c r="H863" s="73" t="s">
        <v>914</v>
      </c>
      <c r="I863" s="73" t="s">
        <v>915</v>
      </c>
      <c r="J863" s="73" t="s">
        <v>909</v>
      </c>
      <c r="K863" s="73" t="s">
        <v>916</v>
      </c>
      <c r="L863" s="73" t="s">
        <v>3744</v>
      </c>
      <c r="M863" s="73" t="s">
        <v>362</v>
      </c>
      <c r="N863" s="75" t="b">
        <v>0</v>
      </c>
      <c r="O863" s="75" t="b">
        <v>0</v>
      </c>
      <c r="P863" s="76">
        <v>46023.523825844903</v>
      </c>
      <c r="Q863" s="73" t="s">
        <v>11990</v>
      </c>
      <c r="R863" s="76">
        <v>46172.469408101897</v>
      </c>
      <c r="S863" s="73" t="s">
        <v>11991</v>
      </c>
      <c r="T863" s="73" t="s">
        <v>5292</v>
      </c>
      <c r="U863" s="73" t="s">
        <v>362</v>
      </c>
      <c r="V863" s="77" t="s">
        <v>813</v>
      </c>
    </row>
    <row r="864" spans="1:22" hidden="1" x14ac:dyDescent="0.25">
      <c r="A864" s="73" t="s">
        <v>9853</v>
      </c>
      <c r="B864" s="73" t="s">
        <v>2760</v>
      </c>
      <c r="C864" s="73" t="s">
        <v>2761</v>
      </c>
      <c r="D864" s="73" t="s">
        <v>362</v>
      </c>
      <c r="E864" s="73" t="s">
        <v>284</v>
      </c>
      <c r="F864" s="73"/>
      <c r="G864" s="74">
        <v>60</v>
      </c>
      <c r="H864" s="73" t="s">
        <v>950</v>
      </c>
      <c r="I864" s="73" t="s">
        <v>951</v>
      </c>
      <c r="J864" s="73" t="s">
        <v>909</v>
      </c>
      <c r="K864" s="73" t="s">
        <v>924</v>
      </c>
      <c r="L864" s="73" t="s">
        <v>2761</v>
      </c>
      <c r="M864" s="73" t="s">
        <v>362</v>
      </c>
      <c r="N864" s="75" t="b">
        <v>0</v>
      </c>
      <c r="O864" s="75" t="b">
        <v>0</v>
      </c>
      <c r="P864" s="76">
        <v>46023.523411342598</v>
      </c>
      <c r="Q864" s="73" t="s">
        <v>11990</v>
      </c>
      <c r="R864" s="76">
        <v>46172.469410300902</v>
      </c>
      <c r="S864" s="73" t="s">
        <v>11991</v>
      </c>
      <c r="T864" s="73" t="s">
        <v>5292</v>
      </c>
      <c r="U864" s="73" t="s">
        <v>362</v>
      </c>
      <c r="V864" s="77" t="s">
        <v>813</v>
      </c>
    </row>
    <row r="865" spans="1:22" hidden="1" x14ac:dyDescent="0.25">
      <c r="A865" s="73" t="s">
        <v>9854</v>
      </c>
      <c r="B865" s="73" t="s">
        <v>3497</v>
      </c>
      <c r="C865" s="73" t="s">
        <v>3498</v>
      </c>
      <c r="D865" s="73" t="s">
        <v>362</v>
      </c>
      <c r="E865" s="73" t="s">
        <v>284</v>
      </c>
      <c r="F865" s="73"/>
      <c r="G865" s="74">
        <v>60</v>
      </c>
      <c r="H865" s="73" t="s">
        <v>950</v>
      </c>
      <c r="I865" s="73" t="s">
        <v>951</v>
      </c>
      <c r="J865" s="73" t="s">
        <v>909</v>
      </c>
      <c r="K865" s="73" t="s">
        <v>924</v>
      </c>
      <c r="L865" s="73" t="s">
        <v>3498</v>
      </c>
      <c r="M865" s="73" t="s">
        <v>362</v>
      </c>
      <c r="N865" s="75" t="b">
        <v>0</v>
      </c>
      <c r="O865" s="75" t="b">
        <v>0</v>
      </c>
      <c r="P865" s="76">
        <v>46023.523721956</v>
      </c>
      <c r="Q865" s="73" t="s">
        <v>11990</v>
      </c>
      <c r="R865" s="76">
        <v>46172.469412418999</v>
      </c>
      <c r="S865" s="73" t="s">
        <v>11991</v>
      </c>
      <c r="T865" s="73" t="s">
        <v>5292</v>
      </c>
      <c r="U865" s="73" t="s">
        <v>362</v>
      </c>
      <c r="V865" s="77" t="s">
        <v>813</v>
      </c>
    </row>
    <row r="866" spans="1:22" hidden="1" x14ac:dyDescent="0.25">
      <c r="A866" s="73" t="s">
        <v>9855</v>
      </c>
      <c r="B866" s="73" t="s">
        <v>3538</v>
      </c>
      <c r="C866" s="73" t="s">
        <v>3539</v>
      </c>
      <c r="D866" s="73" t="s">
        <v>362</v>
      </c>
      <c r="E866" s="73" t="s">
        <v>284</v>
      </c>
      <c r="F866" s="73"/>
      <c r="G866" s="74">
        <v>60</v>
      </c>
      <c r="H866" s="73" t="s">
        <v>950</v>
      </c>
      <c r="I866" s="73" t="s">
        <v>951</v>
      </c>
      <c r="J866" s="73" t="s">
        <v>909</v>
      </c>
      <c r="K866" s="73" t="s">
        <v>924</v>
      </c>
      <c r="L866" s="73" t="s">
        <v>3539</v>
      </c>
      <c r="M866" s="73" t="s">
        <v>362</v>
      </c>
      <c r="N866" s="75" t="b">
        <v>0</v>
      </c>
      <c r="O866" s="75" t="b">
        <v>0</v>
      </c>
      <c r="P866" s="76">
        <v>46023.523735335701</v>
      </c>
      <c r="Q866" s="73" t="s">
        <v>11990</v>
      </c>
      <c r="R866" s="76">
        <v>46172.469414583298</v>
      </c>
      <c r="S866" s="73" t="s">
        <v>11991</v>
      </c>
      <c r="T866" s="73" t="s">
        <v>5292</v>
      </c>
      <c r="U866" s="73" t="s">
        <v>362</v>
      </c>
      <c r="V866" s="77" t="s">
        <v>813</v>
      </c>
    </row>
    <row r="867" spans="1:22" hidden="1" x14ac:dyDescent="0.25">
      <c r="A867" s="73" t="s">
        <v>9856</v>
      </c>
      <c r="B867" s="73" t="s">
        <v>3589</v>
      </c>
      <c r="C867" s="73" t="s">
        <v>3590</v>
      </c>
      <c r="D867" s="73" t="s">
        <v>362</v>
      </c>
      <c r="E867" s="73" t="s">
        <v>284</v>
      </c>
      <c r="F867" s="73"/>
      <c r="G867" s="74">
        <v>60</v>
      </c>
      <c r="H867" s="73" t="s">
        <v>950</v>
      </c>
      <c r="I867" s="73" t="s">
        <v>951</v>
      </c>
      <c r="J867" s="73" t="s">
        <v>909</v>
      </c>
      <c r="K867" s="73" t="s">
        <v>924</v>
      </c>
      <c r="L867" s="73" t="s">
        <v>3590</v>
      </c>
      <c r="M867" s="73" t="s">
        <v>362</v>
      </c>
      <c r="N867" s="75" t="b">
        <v>0</v>
      </c>
      <c r="O867" s="75" t="b">
        <v>0</v>
      </c>
      <c r="P867" s="76">
        <v>46023.523758217598</v>
      </c>
      <c r="Q867" s="73" t="s">
        <v>11990</v>
      </c>
      <c r="R867" s="76">
        <v>46172.469416782398</v>
      </c>
      <c r="S867" s="73" t="s">
        <v>11991</v>
      </c>
      <c r="T867" s="73" t="s">
        <v>5292</v>
      </c>
      <c r="U867" s="73" t="s">
        <v>362</v>
      </c>
      <c r="V867" s="77" t="s">
        <v>813</v>
      </c>
    </row>
    <row r="868" spans="1:22" hidden="1" x14ac:dyDescent="0.25">
      <c r="A868" s="73" t="s">
        <v>9857</v>
      </c>
      <c r="B868" s="73" t="s">
        <v>3639</v>
      </c>
      <c r="C868" s="73" t="s">
        <v>3640</v>
      </c>
      <c r="D868" s="73" t="s">
        <v>362</v>
      </c>
      <c r="E868" s="73" t="s">
        <v>284</v>
      </c>
      <c r="F868" s="73"/>
      <c r="G868" s="74">
        <v>60</v>
      </c>
      <c r="H868" s="73" t="s">
        <v>950</v>
      </c>
      <c r="I868" s="73" t="s">
        <v>951</v>
      </c>
      <c r="J868" s="73" t="s">
        <v>909</v>
      </c>
      <c r="K868" s="73" t="s">
        <v>924</v>
      </c>
      <c r="L868" s="73" t="s">
        <v>3640</v>
      </c>
      <c r="M868" s="73" t="s">
        <v>362</v>
      </c>
      <c r="N868" s="75" t="b">
        <v>0</v>
      </c>
      <c r="O868" s="75" t="b">
        <v>0</v>
      </c>
      <c r="P868" s="76">
        <v>46023.523779780102</v>
      </c>
      <c r="Q868" s="73" t="s">
        <v>11990</v>
      </c>
      <c r="R868" s="76">
        <v>46172.4694190972</v>
      </c>
      <c r="S868" s="73" t="s">
        <v>11991</v>
      </c>
      <c r="T868" s="73" t="s">
        <v>5292</v>
      </c>
      <c r="U868" s="73" t="s">
        <v>362</v>
      </c>
      <c r="V868" s="77" t="s">
        <v>813</v>
      </c>
    </row>
    <row r="869" spans="1:22" hidden="1" x14ac:dyDescent="0.25">
      <c r="A869" s="73" t="s">
        <v>9858</v>
      </c>
      <c r="B869" s="73" t="s">
        <v>359</v>
      </c>
      <c r="C869" s="73" t="s">
        <v>4110</v>
      </c>
      <c r="D869" s="73" t="s">
        <v>362</v>
      </c>
      <c r="E869" s="73" t="s">
        <v>4111</v>
      </c>
      <c r="F869" s="73"/>
      <c r="G869" s="74">
        <v>60</v>
      </c>
      <c r="H869" s="73" t="s">
        <v>950</v>
      </c>
      <c r="I869" s="73" t="s">
        <v>951</v>
      </c>
      <c r="J869" s="73" t="s">
        <v>909</v>
      </c>
      <c r="K869" s="73" t="s">
        <v>924</v>
      </c>
      <c r="L869" s="73" t="s">
        <v>4110</v>
      </c>
      <c r="M869" s="73" t="s">
        <v>362</v>
      </c>
      <c r="N869" s="75" t="b">
        <v>0</v>
      </c>
      <c r="O869" s="75" t="b">
        <v>0</v>
      </c>
      <c r="P869" s="76">
        <v>46023.5239742708</v>
      </c>
      <c r="Q869" s="73" t="s">
        <v>11990</v>
      </c>
      <c r="R869" s="76">
        <v>46174.451374733799</v>
      </c>
      <c r="S869" s="73" t="s">
        <v>12225</v>
      </c>
      <c r="T869" s="73" t="s">
        <v>5292</v>
      </c>
      <c r="U869" s="73" t="s">
        <v>362</v>
      </c>
      <c r="V869" s="77" t="s">
        <v>813</v>
      </c>
    </row>
    <row r="870" spans="1:22" hidden="1" x14ac:dyDescent="0.25">
      <c r="A870" s="73" t="s">
        <v>9859</v>
      </c>
      <c r="B870" s="73" t="s">
        <v>361</v>
      </c>
      <c r="C870" s="73" t="s">
        <v>4124</v>
      </c>
      <c r="D870" s="73" t="s">
        <v>362</v>
      </c>
      <c r="E870" s="73" t="s">
        <v>4125</v>
      </c>
      <c r="F870" s="73"/>
      <c r="G870" s="74">
        <v>60</v>
      </c>
      <c r="H870" s="73" t="s">
        <v>950</v>
      </c>
      <c r="I870" s="73" t="s">
        <v>951</v>
      </c>
      <c r="J870" s="73" t="s">
        <v>909</v>
      </c>
      <c r="K870" s="73" t="s">
        <v>924</v>
      </c>
      <c r="L870" s="73" t="s">
        <v>4124</v>
      </c>
      <c r="M870" s="73" t="s">
        <v>362</v>
      </c>
      <c r="N870" s="75" t="b">
        <v>0</v>
      </c>
      <c r="O870" s="75" t="b">
        <v>0</v>
      </c>
      <c r="P870" s="76">
        <v>46023.523978391197</v>
      </c>
      <c r="Q870" s="73" t="s">
        <v>11990</v>
      </c>
      <c r="R870" s="76">
        <v>46174.451553587998</v>
      </c>
      <c r="S870" s="73" t="s">
        <v>12225</v>
      </c>
      <c r="T870" s="73" t="s">
        <v>5292</v>
      </c>
      <c r="U870" s="73" t="s">
        <v>362</v>
      </c>
      <c r="V870" s="77" t="s">
        <v>813</v>
      </c>
    </row>
    <row r="871" spans="1:22" hidden="1" x14ac:dyDescent="0.25">
      <c r="A871" s="73" t="s">
        <v>9860</v>
      </c>
      <c r="B871" s="73" t="s">
        <v>3356</v>
      </c>
      <c r="C871" s="73" t="s">
        <v>3357</v>
      </c>
      <c r="D871" s="73" t="s">
        <v>362</v>
      </c>
      <c r="E871" s="73" t="s">
        <v>284</v>
      </c>
      <c r="F871" s="73"/>
      <c r="G871" s="74">
        <v>60</v>
      </c>
      <c r="H871" s="73" t="s">
        <v>914</v>
      </c>
      <c r="I871" s="73" t="s">
        <v>915</v>
      </c>
      <c r="J871" s="73" t="s">
        <v>909</v>
      </c>
      <c r="K871" s="73" t="s">
        <v>1156</v>
      </c>
      <c r="L871" s="73" t="s">
        <v>3357</v>
      </c>
      <c r="M871" s="73" t="s">
        <v>362</v>
      </c>
      <c r="N871" s="75" t="b">
        <v>0</v>
      </c>
      <c r="O871" s="75" t="b">
        <v>0</v>
      </c>
      <c r="P871" s="76">
        <v>46023.523657407401</v>
      </c>
      <c r="Q871" s="73" t="s">
        <v>11990</v>
      </c>
      <c r="R871" s="76">
        <v>46172.469425578704</v>
      </c>
      <c r="S871" s="73" t="s">
        <v>11991</v>
      </c>
      <c r="T871" s="73" t="s">
        <v>5292</v>
      </c>
      <c r="U871" s="73" t="s">
        <v>362</v>
      </c>
      <c r="V871" s="77" t="s">
        <v>813</v>
      </c>
    </row>
    <row r="872" spans="1:22" hidden="1" x14ac:dyDescent="0.25">
      <c r="A872" s="73" t="s">
        <v>9861</v>
      </c>
      <c r="B872" s="73" t="s">
        <v>2923</v>
      </c>
      <c r="C872" s="73" t="s">
        <v>2924</v>
      </c>
      <c r="D872" s="73" t="s">
        <v>362</v>
      </c>
      <c r="E872" s="73" t="s">
        <v>284</v>
      </c>
      <c r="F872" s="73"/>
      <c r="G872" s="74">
        <v>60</v>
      </c>
      <c r="H872" s="73" t="s">
        <v>914</v>
      </c>
      <c r="I872" s="73" t="s">
        <v>915</v>
      </c>
      <c r="J872" s="73" t="s">
        <v>909</v>
      </c>
      <c r="K872" s="73" t="s">
        <v>1156</v>
      </c>
      <c r="L872" s="73" t="s">
        <v>2924</v>
      </c>
      <c r="M872" s="73" t="s">
        <v>362</v>
      </c>
      <c r="N872" s="75" t="b">
        <v>0</v>
      </c>
      <c r="O872" s="75" t="b">
        <v>0</v>
      </c>
      <c r="P872" s="76">
        <v>46023.523469131898</v>
      </c>
      <c r="Q872" s="73" t="s">
        <v>11990</v>
      </c>
      <c r="R872" s="76">
        <v>46172.469427777804</v>
      </c>
      <c r="S872" s="73" t="s">
        <v>11991</v>
      </c>
      <c r="T872" s="73" t="s">
        <v>5292</v>
      </c>
      <c r="U872" s="73" t="s">
        <v>362</v>
      </c>
      <c r="V872" s="77" t="s">
        <v>813</v>
      </c>
    </row>
    <row r="873" spans="1:22" hidden="1" x14ac:dyDescent="0.25">
      <c r="A873" s="73" t="s">
        <v>9862</v>
      </c>
      <c r="B873" s="73" t="s">
        <v>3668</v>
      </c>
      <c r="C873" s="73" t="s">
        <v>3669</v>
      </c>
      <c r="D873" s="73" t="s">
        <v>362</v>
      </c>
      <c r="E873" s="73" t="s">
        <v>284</v>
      </c>
      <c r="F873" s="73"/>
      <c r="G873" s="74">
        <v>60</v>
      </c>
      <c r="H873" s="73" t="s">
        <v>914</v>
      </c>
      <c r="I873" s="73" t="s">
        <v>915</v>
      </c>
      <c r="J873" s="73" t="s">
        <v>909</v>
      </c>
      <c r="K873" s="73" t="s">
        <v>1156</v>
      </c>
      <c r="L873" s="73" t="s">
        <v>3669</v>
      </c>
      <c r="M873" s="73" t="s">
        <v>362</v>
      </c>
      <c r="N873" s="75" t="b">
        <v>0</v>
      </c>
      <c r="O873" s="75" t="b">
        <v>0</v>
      </c>
      <c r="P873" s="76">
        <v>46023.523790972198</v>
      </c>
      <c r="Q873" s="73" t="s">
        <v>11990</v>
      </c>
      <c r="R873" s="76">
        <v>46172.469429942103</v>
      </c>
      <c r="S873" s="73" t="s">
        <v>11991</v>
      </c>
      <c r="T873" s="73" t="s">
        <v>5292</v>
      </c>
      <c r="U873" s="73" t="s">
        <v>362</v>
      </c>
      <c r="V873" s="77" t="s">
        <v>813</v>
      </c>
    </row>
    <row r="874" spans="1:22" hidden="1" x14ac:dyDescent="0.25">
      <c r="A874" s="73" t="s">
        <v>9863</v>
      </c>
      <c r="B874" s="73" t="s">
        <v>728</v>
      </c>
      <c r="C874" s="73" t="s">
        <v>3683</v>
      </c>
      <c r="D874" s="73" t="s">
        <v>362</v>
      </c>
      <c r="E874" s="73" t="s">
        <v>284</v>
      </c>
      <c r="F874" s="73"/>
      <c r="G874" s="74">
        <v>60</v>
      </c>
      <c r="H874" s="73" t="s">
        <v>914</v>
      </c>
      <c r="I874" s="73" t="s">
        <v>915</v>
      </c>
      <c r="J874" s="73" t="s">
        <v>909</v>
      </c>
      <c r="K874" s="73" t="s">
        <v>1156</v>
      </c>
      <c r="L874" s="73" t="s">
        <v>3683</v>
      </c>
      <c r="M874" s="73" t="s">
        <v>362</v>
      </c>
      <c r="N874" s="75" t="b">
        <v>0</v>
      </c>
      <c r="O874" s="75" t="b">
        <v>0</v>
      </c>
      <c r="P874" s="76">
        <v>46023.523795567096</v>
      </c>
      <c r="Q874" s="73" t="s">
        <v>11990</v>
      </c>
      <c r="R874" s="76">
        <v>46172.469432060199</v>
      </c>
      <c r="S874" s="73" t="s">
        <v>11991</v>
      </c>
      <c r="T874" s="73" t="s">
        <v>5292</v>
      </c>
      <c r="U874" s="73" t="s">
        <v>362</v>
      </c>
      <c r="V874" s="77" t="s">
        <v>813</v>
      </c>
    </row>
    <row r="875" spans="1:22" hidden="1" x14ac:dyDescent="0.25">
      <c r="A875" s="73" t="s">
        <v>9864</v>
      </c>
      <c r="B875" s="73" t="s">
        <v>3737</v>
      </c>
      <c r="C875" s="73" t="s">
        <v>3738</v>
      </c>
      <c r="D875" s="73" t="s">
        <v>362</v>
      </c>
      <c r="E875" s="73" t="s">
        <v>284</v>
      </c>
      <c r="F875" s="73"/>
      <c r="G875" s="74">
        <v>60</v>
      </c>
      <c r="H875" s="73" t="s">
        <v>914</v>
      </c>
      <c r="I875" s="73" t="s">
        <v>915</v>
      </c>
      <c r="J875" s="73" t="s">
        <v>909</v>
      </c>
      <c r="K875" s="73" t="s">
        <v>1156</v>
      </c>
      <c r="L875" s="73" t="s">
        <v>3738</v>
      </c>
      <c r="M875" s="73" t="s">
        <v>362</v>
      </c>
      <c r="N875" s="75" t="b">
        <v>0</v>
      </c>
      <c r="O875" s="75" t="b">
        <v>0</v>
      </c>
      <c r="P875" s="76">
        <v>46023.523818900503</v>
      </c>
      <c r="Q875" s="73" t="s">
        <v>11990</v>
      </c>
      <c r="R875" s="76">
        <v>46172.469434259299</v>
      </c>
      <c r="S875" s="73" t="s">
        <v>11991</v>
      </c>
      <c r="T875" s="73" t="s">
        <v>5292</v>
      </c>
      <c r="U875" s="73" t="s">
        <v>362</v>
      </c>
      <c r="V875" s="77" t="s">
        <v>813</v>
      </c>
    </row>
    <row r="876" spans="1:22" hidden="1" x14ac:dyDescent="0.25">
      <c r="A876" s="73" t="s">
        <v>9865</v>
      </c>
      <c r="B876" s="73" t="s">
        <v>2739</v>
      </c>
      <c r="C876" s="73" t="s">
        <v>2740</v>
      </c>
      <c r="D876" s="73" t="s">
        <v>362</v>
      </c>
      <c r="E876" s="73" t="s">
        <v>284</v>
      </c>
      <c r="F876" s="73"/>
      <c r="G876" s="74">
        <v>60</v>
      </c>
      <c r="H876" s="73" t="s">
        <v>950</v>
      </c>
      <c r="I876" s="73" t="s">
        <v>951</v>
      </c>
      <c r="J876" s="73" t="s">
        <v>909</v>
      </c>
      <c r="K876" s="73" t="s">
        <v>932</v>
      </c>
      <c r="L876" s="73" t="s">
        <v>2740</v>
      </c>
      <c r="M876" s="73" t="s">
        <v>362</v>
      </c>
      <c r="N876" s="75" t="b">
        <v>0</v>
      </c>
      <c r="O876" s="75" t="b">
        <v>0</v>
      </c>
      <c r="P876" s="76">
        <v>46023.523403043997</v>
      </c>
      <c r="Q876" s="73" t="s">
        <v>11990</v>
      </c>
      <c r="R876" s="76">
        <v>46172.469436377301</v>
      </c>
      <c r="S876" s="73" t="s">
        <v>11991</v>
      </c>
      <c r="T876" s="73" t="s">
        <v>5292</v>
      </c>
      <c r="U876" s="73" t="s">
        <v>362</v>
      </c>
      <c r="V876" s="77" t="s">
        <v>813</v>
      </c>
    </row>
    <row r="877" spans="1:22" hidden="1" x14ac:dyDescent="0.25">
      <c r="A877" s="73" t="s">
        <v>9866</v>
      </c>
      <c r="B877" s="73" t="s">
        <v>2745</v>
      </c>
      <c r="C877" s="73" t="s">
        <v>2746</v>
      </c>
      <c r="D877" s="73" t="s">
        <v>362</v>
      </c>
      <c r="E877" s="73" t="s">
        <v>284</v>
      </c>
      <c r="F877" s="73"/>
      <c r="G877" s="74">
        <v>60</v>
      </c>
      <c r="H877" s="73" t="s">
        <v>950</v>
      </c>
      <c r="I877" s="73" t="s">
        <v>951</v>
      </c>
      <c r="J877" s="73" t="s">
        <v>909</v>
      </c>
      <c r="K877" s="73" t="s">
        <v>932</v>
      </c>
      <c r="L877" s="73" t="s">
        <v>2746</v>
      </c>
      <c r="M877" s="73" t="s">
        <v>362</v>
      </c>
      <c r="N877" s="75" t="b">
        <v>0</v>
      </c>
      <c r="O877" s="75" t="b">
        <v>0</v>
      </c>
      <c r="P877" s="76">
        <v>46023.523407210603</v>
      </c>
      <c r="Q877" s="73" t="s">
        <v>11990</v>
      </c>
      <c r="R877" s="76">
        <v>46172.469438541702</v>
      </c>
      <c r="S877" s="73" t="s">
        <v>11991</v>
      </c>
      <c r="T877" s="73" t="s">
        <v>5292</v>
      </c>
      <c r="U877" s="73" t="s">
        <v>362</v>
      </c>
      <c r="V877" s="77" t="s">
        <v>813</v>
      </c>
    </row>
    <row r="878" spans="1:22" hidden="1" x14ac:dyDescent="0.25">
      <c r="A878" s="73" t="s">
        <v>9867</v>
      </c>
      <c r="B878" s="73" t="s">
        <v>2902</v>
      </c>
      <c r="C878" s="73" t="s">
        <v>2903</v>
      </c>
      <c r="D878" s="73" t="s">
        <v>362</v>
      </c>
      <c r="E878" s="73" t="s">
        <v>284</v>
      </c>
      <c r="F878" s="73"/>
      <c r="G878" s="74">
        <v>60</v>
      </c>
      <c r="H878" s="73" t="s">
        <v>950</v>
      </c>
      <c r="I878" s="73" t="s">
        <v>951</v>
      </c>
      <c r="J878" s="73" t="s">
        <v>909</v>
      </c>
      <c r="K878" s="73" t="s">
        <v>932</v>
      </c>
      <c r="L878" s="73" t="s">
        <v>2903</v>
      </c>
      <c r="M878" s="73" t="s">
        <v>362</v>
      </c>
      <c r="N878" s="75" t="b">
        <v>0</v>
      </c>
      <c r="O878" s="75" t="b">
        <v>0</v>
      </c>
      <c r="P878" s="76">
        <v>46023.5234601505</v>
      </c>
      <c r="Q878" s="73" t="s">
        <v>11990</v>
      </c>
      <c r="R878" s="76">
        <v>46172.469440659697</v>
      </c>
      <c r="S878" s="73" t="s">
        <v>11991</v>
      </c>
      <c r="T878" s="73" t="s">
        <v>5292</v>
      </c>
      <c r="U878" s="73" t="s">
        <v>362</v>
      </c>
      <c r="V878" s="77" t="s">
        <v>813</v>
      </c>
    </row>
    <row r="879" spans="1:22" hidden="1" x14ac:dyDescent="0.25">
      <c r="A879" s="73" t="s">
        <v>9868</v>
      </c>
      <c r="B879" s="73" t="s">
        <v>3511</v>
      </c>
      <c r="C879" s="73" t="s">
        <v>3512</v>
      </c>
      <c r="D879" s="73" t="s">
        <v>362</v>
      </c>
      <c r="E879" s="73" t="s">
        <v>284</v>
      </c>
      <c r="F879" s="73"/>
      <c r="G879" s="74">
        <v>60</v>
      </c>
      <c r="H879" s="73" t="s">
        <v>950</v>
      </c>
      <c r="I879" s="73" t="s">
        <v>951</v>
      </c>
      <c r="J879" s="73" t="s">
        <v>909</v>
      </c>
      <c r="K879" s="73" t="s">
        <v>932</v>
      </c>
      <c r="L879" s="73" t="s">
        <v>3512</v>
      </c>
      <c r="M879" s="73" t="s">
        <v>362</v>
      </c>
      <c r="N879" s="75" t="b">
        <v>0</v>
      </c>
      <c r="O879" s="75" t="b">
        <v>0</v>
      </c>
      <c r="P879" s="76">
        <v>46023.5237267708</v>
      </c>
      <c r="Q879" s="73" t="s">
        <v>11990</v>
      </c>
      <c r="R879" s="76">
        <v>46172.469442824098</v>
      </c>
      <c r="S879" s="73" t="s">
        <v>11991</v>
      </c>
      <c r="T879" s="73" t="s">
        <v>5292</v>
      </c>
      <c r="U879" s="73" t="s">
        <v>362</v>
      </c>
      <c r="V879" s="77" t="s">
        <v>813</v>
      </c>
    </row>
    <row r="880" spans="1:22" hidden="1" x14ac:dyDescent="0.25">
      <c r="A880" s="73" t="s">
        <v>9869</v>
      </c>
      <c r="B880" s="73" t="s">
        <v>377</v>
      </c>
      <c r="C880" s="73" t="s">
        <v>3882</v>
      </c>
      <c r="D880" s="73" t="s">
        <v>362</v>
      </c>
      <c r="E880" s="73" t="s">
        <v>3883</v>
      </c>
      <c r="F880" s="73"/>
      <c r="G880" s="74">
        <v>60</v>
      </c>
      <c r="H880" s="73" t="s">
        <v>950</v>
      </c>
      <c r="I880" s="73" t="s">
        <v>951</v>
      </c>
      <c r="J880" s="73" t="s">
        <v>909</v>
      </c>
      <c r="K880" s="73" t="s">
        <v>932</v>
      </c>
      <c r="L880" s="73" t="s">
        <v>3882</v>
      </c>
      <c r="M880" s="73" t="s">
        <v>362</v>
      </c>
      <c r="N880" s="75" t="b">
        <v>0</v>
      </c>
      <c r="O880" s="75" t="b">
        <v>0</v>
      </c>
      <c r="P880" s="76">
        <v>46023.523868830998</v>
      </c>
      <c r="Q880" s="73" t="s">
        <v>11990</v>
      </c>
      <c r="R880" s="76">
        <v>46174.4517619213</v>
      </c>
      <c r="S880" s="73" t="s">
        <v>12225</v>
      </c>
      <c r="T880" s="73" t="s">
        <v>5292</v>
      </c>
      <c r="U880" s="73" t="s">
        <v>362</v>
      </c>
      <c r="V880" s="77" t="s">
        <v>813</v>
      </c>
    </row>
    <row r="881" spans="1:22" hidden="1" x14ac:dyDescent="0.25">
      <c r="A881" s="73" t="s">
        <v>9870</v>
      </c>
      <c r="B881" s="73" t="s">
        <v>2787</v>
      </c>
      <c r="C881" s="73" t="s">
        <v>2788</v>
      </c>
      <c r="D881" s="73" t="s">
        <v>362</v>
      </c>
      <c r="E881" s="73" t="s">
        <v>284</v>
      </c>
      <c r="F881" s="73"/>
      <c r="G881" s="74">
        <v>60</v>
      </c>
      <c r="H881" s="73" t="s">
        <v>934</v>
      </c>
      <c r="I881" s="73" t="s">
        <v>935</v>
      </c>
      <c r="J881" s="73" t="s">
        <v>909</v>
      </c>
      <c r="K881" s="73" t="s">
        <v>936</v>
      </c>
      <c r="L881" s="73"/>
      <c r="M881" s="73" t="s">
        <v>362</v>
      </c>
      <c r="N881" s="75" t="b">
        <v>0</v>
      </c>
      <c r="O881" s="75" t="b">
        <v>0</v>
      </c>
      <c r="P881" s="76">
        <v>46023.523420717604</v>
      </c>
      <c r="Q881" s="73" t="s">
        <v>11990</v>
      </c>
      <c r="R881" s="76">
        <v>46172.469447187497</v>
      </c>
      <c r="S881" s="73" t="s">
        <v>11991</v>
      </c>
      <c r="T881" s="73" t="s">
        <v>5292</v>
      </c>
      <c r="U881" s="73" t="s">
        <v>362</v>
      </c>
      <c r="V881" s="77" t="s">
        <v>813</v>
      </c>
    </row>
    <row r="882" spans="1:22" hidden="1" x14ac:dyDescent="0.25">
      <c r="A882" s="73" t="s">
        <v>9871</v>
      </c>
      <c r="B882" s="73" t="s">
        <v>2908</v>
      </c>
      <c r="C882" s="73" t="s">
        <v>2909</v>
      </c>
      <c r="D882" s="73" t="s">
        <v>362</v>
      </c>
      <c r="E882" s="73" t="s">
        <v>284</v>
      </c>
      <c r="F882" s="73"/>
      <c r="G882" s="74">
        <v>60</v>
      </c>
      <c r="H882" s="73" t="s">
        <v>934</v>
      </c>
      <c r="I882" s="73" t="s">
        <v>935</v>
      </c>
      <c r="J882" s="73" t="s">
        <v>909</v>
      </c>
      <c r="K882" s="73" t="s">
        <v>936</v>
      </c>
      <c r="L882" s="73" t="s">
        <v>2909</v>
      </c>
      <c r="M882" s="73" t="s">
        <v>362</v>
      </c>
      <c r="N882" s="75" t="b">
        <v>0</v>
      </c>
      <c r="O882" s="75" t="b">
        <v>0</v>
      </c>
      <c r="P882" s="76">
        <v>46023.523462037003</v>
      </c>
      <c r="Q882" s="73" t="s">
        <v>11990</v>
      </c>
      <c r="R882" s="76">
        <v>46172.469449536999</v>
      </c>
      <c r="S882" s="73" t="s">
        <v>11991</v>
      </c>
      <c r="T882" s="73" t="s">
        <v>5292</v>
      </c>
      <c r="U882" s="73" t="s">
        <v>362</v>
      </c>
      <c r="V882" s="77" t="s">
        <v>813</v>
      </c>
    </row>
    <row r="883" spans="1:22" hidden="1" x14ac:dyDescent="0.25">
      <c r="A883" s="73" t="s">
        <v>9872</v>
      </c>
      <c r="B883" s="73" t="s">
        <v>3046</v>
      </c>
      <c r="C883" s="73" t="s">
        <v>3047</v>
      </c>
      <c r="D883" s="73" t="s">
        <v>362</v>
      </c>
      <c r="E883" s="73" t="s">
        <v>284</v>
      </c>
      <c r="F883" s="73"/>
      <c r="G883" s="74">
        <v>60</v>
      </c>
      <c r="H883" s="73" t="s">
        <v>934</v>
      </c>
      <c r="I883" s="73" t="s">
        <v>935</v>
      </c>
      <c r="J883" s="73" t="s">
        <v>909</v>
      </c>
      <c r="K883" s="73" t="s">
        <v>936</v>
      </c>
      <c r="L883" s="73" t="s">
        <v>3047</v>
      </c>
      <c r="M883" s="73" t="s">
        <v>362</v>
      </c>
      <c r="N883" s="75" t="b">
        <v>0</v>
      </c>
      <c r="O883" s="75" t="b">
        <v>0</v>
      </c>
      <c r="P883" s="76">
        <v>46023.523514664397</v>
      </c>
      <c r="Q883" s="73" t="s">
        <v>11990</v>
      </c>
      <c r="R883" s="76">
        <v>46172.469451585603</v>
      </c>
      <c r="S883" s="73" t="s">
        <v>11991</v>
      </c>
      <c r="T883" s="73" t="s">
        <v>5292</v>
      </c>
      <c r="U883" s="73" t="s">
        <v>362</v>
      </c>
      <c r="V883" s="77" t="s">
        <v>813</v>
      </c>
    </row>
    <row r="884" spans="1:22" hidden="1" x14ac:dyDescent="0.25">
      <c r="A884" s="73" t="s">
        <v>9873</v>
      </c>
      <c r="B884" s="73" t="s">
        <v>3099</v>
      </c>
      <c r="C884" s="73" t="s">
        <v>3100</v>
      </c>
      <c r="D884" s="73" t="s">
        <v>362</v>
      </c>
      <c r="E884" s="73" t="s">
        <v>284</v>
      </c>
      <c r="F884" s="73"/>
      <c r="G884" s="74">
        <v>60</v>
      </c>
      <c r="H884" s="73" t="s">
        <v>934</v>
      </c>
      <c r="I884" s="73" t="s">
        <v>935</v>
      </c>
      <c r="J884" s="73" t="s">
        <v>909</v>
      </c>
      <c r="K884" s="73" t="s">
        <v>936</v>
      </c>
      <c r="L884" s="73" t="s">
        <v>3100</v>
      </c>
      <c r="M884" s="73" t="s">
        <v>362</v>
      </c>
      <c r="N884" s="75" t="b">
        <v>0</v>
      </c>
      <c r="O884" s="75" t="b">
        <v>0</v>
      </c>
      <c r="P884" s="76">
        <v>46023.523540740702</v>
      </c>
      <c r="Q884" s="73" t="s">
        <v>11990</v>
      </c>
      <c r="R884" s="76">
        <v>46172.469453819402</v>
      </c>
      <c r="S884" s="73" t="s">
        <v>11991</v>
      </c>
      <c r="T884" s="73" t="s">
        <v>5292</v>
      </c>
      <c r="U884" s="73" t="s">
        <v>362</v>
      </c>
      <c r="V884" s="77" t="s">
        <v>813</v>
      </c>
    </row>
    <row r="885" spans="1:22" hidden="1" x14ac:dyDescent="0.25">
      <c r="A885" s="73" t="s">
        <v>9874</v>
      </c>
      <c r="B885" s="73" t="s">
        <v>3217</v>
      </c>
      <c r="C885" s="73" t="s">
        <v>3218</v>
      </c>
      <c r="D885" s="73" t="s">
        <v>362</v>
      </c>
      <c r="E885" s="73" t="s">
        <v>284</v>
      </c>
      <c r="F885" s="73"/>
      <c r="G885" s="74">
        <v>60</v>
      </c>
      <c r="H885" s="73" t="s">
        <v>934</v>
      </c>
      <c r="I885" s="73" t="s">
        <v>935</v>
      </c>
      <c r="J885" s="73" t="s">
        <v>909</v>
      </c>
      <c r="K885" s="73" t="s">
        <v>936</v>
      </c>
      <c r="L885" s="73" t="s">
        <v>3218</v>
      </c>
      <c r="M885" s="73" t="s">
        <v>362</v>
      </c>
      <c r="N885" s="75" t="b">
        <v>0</v>
      </c>
      <c r="O885" s="75" t="b">
        <v>0</v>
      </c>
      <c r="P885" s="76">
        <v>46023.523594988401</v>
      </c>
      <c r="Q885" s="73" t="s">
        <v>11990</v>
      </c>
      <c r="R885" s="76">
        <v>46172.469455937498</v>
      </c>
      <c r="S885" s="73" t="s">
        <v>11991</v>
      </c>
      <c r="T885" s="73" t="s">
        <v>5292</v>
      </c>
      <c r="U885" s="73" t="s">
        <v>362</v>
      </c>
      <c r="V885" s="77" t="s">
        <v>813</v>
      </c>
    </row>
    <row r="886" spans="1:22" hidden="1" x14ac:dyDescent="0.25">
      <c r="A886" s="73" t="s">
        <v>9875</v>
      </c>
      <c r="B886" s="73" t="s">
        <v>3254</v>
      </c>
      <c r="C886" s="73" t="s">
        <v>3255</v>
      </c>
      <c r="D886" s="73" t="s">
        <v>362</v>
      </c>
      <c r="E886" s="73" t="s">
        <v>284</v>
      </c>
      <c r="F886" s="73"/>
      <c r="G886" s="74">
        <v>60</v>
      </c>
      <c r="H886" s="73" t="s">
        <v>934</v>
      </c>
      <c r="I886" s="73" t="s">
        <v>935</v>
      </c>
      <c r="J886" s="73" t="s">
        <v>909</v>
      </c>
      <c r="K886" s="73" t="s">
        <v>936</v>
      </c>
      <c r="L886" s="73" t="s">
        <v>3255</v>
      </c>
      <c r="M886" s="73" t="s">
        <v>362</v>
      </c>
      <c r="N886" s="75" t="b">
        <v>0</v>
      </c>
      <c r="O886" s="75" t="b">
        <v>0</v>
      </c>
      <c r="P886" s="76">
        <v>46023.523615509301</v>
      </c>
      <c r="Q886" s="73" t="s">
        <v>11990</v>
      </c>
      <c r="R886" s="76">
        <v>46172.469458101797</v>
      </c>
      <c r="S886" s="73" t="s">
        <v>11991</v>
      </c>
      <c r="T886" s="73" t="s">
        <v>5292</v>
      </c>
      <c r="U886" s="73" t="s">
        <v>362</v>
      </c>
      <c r="V886" s="77" t="s">
        <v>813</v>
      </c>
    </row>
    <row r="887" spans="1:22" hidden="1" x14ac:dyDescent="0.25">
      <c r="A887" s="73" t="s">
        <v>9876</v>
      </c>
      <c r="B887" s="73" t="s">
        <v>3307</v>
      </c>
      <c r="C887" s="73" t="s">
        <v>3308</v>
      </c>
      <c r="D887" s="73" t="s">
        <v>362</v>
      </c>
      <c r="E887" s="73" t="s">
        <v>284</v>
      </c>
      <c r="F887" s="73"/>
      <c r="G887" s="74">
        <v>60</v>
      </c>
      <c r="H887" s="73" t="s">
        <v>934</v>
      </c>
      <c r="I887" s="73" t="s">
        <v>935</v>
      </c>
      <c r="J887" s="73" t="s">
        <v>909</v>
      </c>
      <c r="K887" s="73" t="s">
        <v>936</v>
      </c>
      <c r="L887" s="73" t="s">
        <v>3308</v>
      </c>
      <c r="M887" s="73" t="s">
        <v>362</v>
      </c>
      <c r="N887" s="75" t="b">
        <v>0</v>
      </c>
      <c r="O887" s="75" t="b">
        <v>0</v>
      </c>
      <c r="P887" s="76">
        <v>46023.5236379282</v>
      </c>
      <c r="Q887" s="73" t="s">
        <v>11990</v>
      </c>
      <c r="R887" s="76">
        <v>46172.469460300897</v>
      </c>
      <c r="S887" s="73" t="s">
        <v>11991</v>
      </c>
      <c r="T887" s="73" t="s">
        <v>5292</v>
      </c>
      <c r="U887" s="73" t="s">
        <v>362</v>
      </c>
      <c r="V887" s="77" t="s">
        <v>813</v>
      </c>
    </row>
    <row r="888" spans="1:22" hidden="1" x14ac:dyDescent="0.25">
      <c r="A888" s="73" t="s">
        <v>9877</v>
      </c>
      <c r="B888" s="73" t="s">
        <v>3577</v>
      </c>
      <c r="C888" s="73" t="s">
        <v>3578</v>
      </c>
      <c r="D888" s="73" t="s">
        <v>362</v>
      </c>
      <c r="E888" s="73" t="s">
        <v>284</v>
      </c>
      <c r="F888" s="73"/>
      <c r="G888" s="74">
        <v>60</v>
      </c>
      <c r="H888" s="73" t="s">
        <v>934</v>
      </c>
      <c r="I888" s="73" t="s">
        <v>935</v>
      </c>
      <c r="J888" s="73" t="s">
        <v>909</v>
      </c>
      <c r="K888" s="73" t="s">
        <v>936</v>
      </c>
      <c r="L888" s="73" t="s">
        <v>3578</v>
      </c>
      <c r="M888" s="73" t="s">
        <v>362</v>
      </c>
      <c r="N888" s="75" t="b">
        <v>0</v>
      </c>
      <c r="O888" s="75" t="b">
        <v>0</v>
      </c>
      <c r="P888" s="76">
        <v>46023.523751585701</v>
      </c>
      <c r="Q888" s="73" t="s">
        <v>11990</v>
      </c>
      <c r="R888" s="76">
        <v>46172.469462384302</v>
      </c>
      <c r="S888" s="73" t="s">
        <v>11991</v>
      </c>
      <c r="T888" s="73" t="s">
        <v>5292</v>
      </c>
      <c r="U888" s="73" t="s">
        <v>362</v>
      </c>
      <c r="V888" s="77" t="s">
        <v>813</v>
      </c>
    </row>
    <row r="889" spans="1:22" hidden="1" x14ac:dyDescent="0.25">
      <c r="A889" s="73" t="s">
        <v>9878</v>
      </c>
      <c r="B889" s="73" t="s">
        <v>3636</v>
      </c>
      <c r="C889" s="73" t="s">
        <v>3637</v>
      </c>
      <c r="D889" s="73" t="s">
        <v>362</v>
      </c>
      <c r="E889" s="73" t="s">
        <v>284</v>
      </c>
      <c r="F889" s="73"/>
      <c r="G889" s="74">
        <v>60</v>
      </c>
      <c r="H889" s="73" t="s">
        <v>934</v>
      </c>
      <c r="I889" s="73" t="s">
        <v>935</v>
      </c>
      <c r="J889" s="73" t="s">
        <v>909</v>
      </c>
      <c r="K889" s="73" t="s">
        <v>936</v>
      </c>
      <c r="L889" s="73" t="s">
        <v>3637</v>
      </c>
      <c r="M889" s="73" t="s">
        <v>362</v>
      </c>
      <c r="N889" s="75" t="b">
        <v>0</v>
      </c>
      <c r="O889" s="75" t="b">
        <v>0</v>
      </c>
      <c r="P889" s="76">
        <v>46023.523779016199</v>
      </c>
      <c r="Q889" s="73" t="s">
        <v>11990</v>
      </c>
      <c r="R889" s="76">
        <v>46172.469464583301</v>
      </c>
      <c r="S889" s="73" t="s">
        <v>11991</v>
      </c>
      <c r="T889" s="73" t="s">
        <v>5292</v>
      </c>
      <c r="U889" s="73" t="s">
        <v>362</v>
      </c>
      <c r="V889" s="77" t="s">
        <v>813</v>
      </c>
    </row>
    <row r="890" spans="1:22" hidden="1" x14ac:dyDescent="0.25">
      <c r="A890" s="73" t="s">
        <v>9879</v>
      </c>
      <c r="B890" s="73" t="s">
        <v>375</v>
      </c>
      <c r="C890" s="73" t="s">
        <v>4003</v>
      </c>
      <c r="D890" s="73" t="s">
        <v>362</v>
      </c>
      <c r="E890" s="73" t="s">
        <v>4004</v>
      </c>
      <c r="F890" s="73"/>
      <c r="G890" s="74">
        <v>60</v>
      </c>
      <c r="H890" s="73" t="s">
        <v>934</v>
      </c>
      <c r="I890" s="73" t="s">
        <v>935</v>
      </c>
      <c r="J890" s="73" t="s">
        <v>909</v>
      </c>
      <c r="K890" s="73" t="s">
        <v>936</v>
      </c>
      <c r="L890" s="73"/>
      <c r="M890" s="73" t="s">
        <v>362</v>
      </c>
      <c r="N890" s="75" t="b">
        <v>0</v>
      </c>
      <c r="O890" s="75" t="b">
        <v>0</v>
      </c>
      <c r="P890" s="76">
        <v>46023.524026932901</v>
      </c>
      <c r="Q890" s="73" t="s">
        <v>11990</v>
      </c>
      <c r="R890" s="76">
        <v>46174.451890011602</v>
      </c>
      <c r="S890" s="73" t="s">
        <v>12225</v>
      </c>
      <c r="T890" s="73" t="s">
        <v>5292</v>
      </c>
      <c r="U890" s="73" t="s">
        <v>362</v>
      </c>
      <c r="V890" s="77" t="s">
        <v>813</v>
      </c>
    </row>
    <row r="891" spans="1:22" hidden="1" x14ac:dyDescent="0.25">
      <c r="A891" s="73" t="s">
        <v>9880</v>
      </c>
      <c r="B891" s="73" t="s">
        <v>405</v>
      </c>
      <c r="C891" s="73" t="s">
        <v>4126</v>
      </c>
      <c r="D891" s="73" t="s">
        <v>362</v>
      </c>
      <c r="E891" s="73" t="s">
        <v>4127</v>
      </c>
      <c r="F891" s="73"/>
      <c r="G891" s="74">
        <v>60</v>
      </c>
      <c r="H891" s="73" t="s">
        <v>934</v>
      </c>
      <c r="I891" s="73" t="s">
        <v>935</v>
      </c>
      <c r="J891" s="73" t="s">
        <v>909</v>
      </c>
      <c r="K891" s="73" t="s">
        <v>936</v>
      </c>
      <c r="L891" s="73"/>
      <c r="M891" s="73" t="s">
        <v>362</v>
      </c>
      <c r="N891" s="75" t="b">
        <v>0</v>
      </c>
      <c r="O891" s="75" t="b">
        <v>0</v>
      </c>
      <c r="P891" s="76">
        <v>46023.523979166697</v>
      </c>
      <c r="Q891" s="73" t="s">
        <v>11990</v>
      </c>
      <c r="R891" s="76">
        <v>46174.452018321797</v>
      </c>
      <c r="S891" s="73" t="s">
        <v>12225</v>
      </c>
      <c r="T891" s="73" t="s">
        <v>5292</v>
      </c>
      <c r="U891" s="73" t="s">
        <v>362</v>
      </c>
      <c r="V891" s="77" t="s">
        <v>813</v>
      </c>
    </row>
    <row r="892" spans="1:22" hidden="1" x14ac:dyDescent="0.25">
      <c r="A892" s="73" t="s">
        <v>9881</v>
      </c>
      <c r="B892" s="73" t="s">
        <v>3880</v>
      </c>
      <c r="C892" s="73" t="s">
        <v>3881</v>
      </c>
      <c r="D892" s="73" t="s">
        <v>362</v>
      </c>
      <c r="E892" s="73" t="s">
        <v>284</v>
      </c>
      <c r="F892" s="73"/>
      <c r="G892" s="74">
        <v>60</v>
      </c>
      <c r="H892" s="73" t="s">
        <v>914</v>
      </c>
      <c r="I892" s="73" t="s">
        <v>915</v>
      </c>
      <c r="J892" s="73" t="s">
        <v>909</v>
      </c>
      <c r="K892" s="73" t="s">
        <v>938</v>
      </c>
      <c r="L892" s="73" t="s">
        <v>3881</v>
      </c>
      <c r="M892" s="73" t="s">
        <v>362</v>
      </c>
      <c r="N892" s="75" t="b">
        <v>0</v>
      </c>
      <c r="O892" s="75" t="b">
        <v>0</v>
      </c>
      <c r="P892" s="76">
        <v>46023.523868020799</v>
      </c>
      <c r="Q892" s="73" t="s">
        <v>11990</v>
      </c>
      <c r="R892" s="76">
        <v>46172.469471064796</v>
      </c>
      <c r="S892" s="73" t="s">
        <v>11991</v>
      </c>
      <c r="T892" s="73" t="s">
        <v>5292</v>
      </c>
      <c r="U892" s="73" t="s">
        <v>362</v>
      </c>
      <c r="V892" s="77" t="s">
        <v>813</v>
      </c>
    </row>
    <row r="893" spans="1:22" hidden="1" x14ac:dyDescent="0.25">
      <c r="A893" s="73" t="s">
        <v>9882</v>
      </c>
      <c r="B893" s="73" t="s">
        <v>2684</v>
      </c>
      <c r="C893" s="73" t="s">
        <v>2685</v>
      </c>
      <c r="D893" s="73" t="s">
        <v>362</v>
      </c>
      <c r="E893" s="73" t="s">
        <v>284</v>
      </c>
      <c r="F893" s="73"/>
      <c r="G893" s="74">
        <v>60</v>
      </c>
      <c r="H893" s="73" t="s">
        <v>914</v>
      </c>
      <c r="I893" s="73" t="s">
        <v>915</v>
      </c>
      <c r="J893" s="73" t="s">
        <v>909</v>
      </c>
      <c r="K893" s="73" t="s">
        <v>938</v>
      </c>
      <c r="L893" s="73" t="s">
        <v>2685</v>
      </c>
      <c r="M893" s="73" t="s">
        <v>362</v>
      </c>
      <c r="N893" s="75" t="b">
        <v>0</v>
      </c>
      <c r="O893" s="75" t="b">
        <v>0</v>
      </c>
      <c r="P893" s="76">
        <v>46023.523381794002</v>
      </c>
      <c r="Q893" s="73" t="s">
        <v>11990</v>
      </c>
      <c r="R893" s="76">
        <v>46172.469473148201</v>
      </c>
      <c r="S893" s="73" t="s">
        <v>11991</v>
      </c>
      <c r="T893" s="73" t="s">
        <v>5292</v>
      </c>
      <c r="U893" s="73" t="s">
        <v>362</v>
      </c>
      <c r="V893" s="77" t="s">
        <v>813</v>
      </c>
    </row>
    <row r="894" spans="1:22" hidden="1" x14ac:dyDescent="0.25">
      <c r="A894" s="73" t="s">
        <v>9883</v>
      </c>
      <c r="B894" s="73" t="s">
        <v>2687</v>
      </c>
      <c r="C894" s="73" t="s">
        <v>2688</v>
      </c>
      <c r="D894" s="73" t="s">
        <v>362</v>
      </c>
      <c r="E894" s="73" t="s">
        <v>284</v>
      </c>
      <c r="F894" s="73"/>
      <c r="G894" s="74">
        <v>60</v>
      </c>
      <c r="H894" s="73" t="s">
        <v>914</v>
      </c>
      <c r="I894" s="73" t="s">
        <v>915</v>
      </c>
      <c r="J894" s="73" t="s">
        <v>909</v>
      </c>
      <c r="K894" s="73" t="s">
        <v>938</v>
      </c>
      <c r="L894" s="73" t="s">
        <v>2688</v>
      </c>
      <c r="M894" s="73" t="s">
        <v>362</v>
      </c>
      <c r="N894" s="75" t="b">
        <v>0</v>
      </c>
      <c r="O894" s="75" t="b">
        <v>0</v>
      </c>
      <c r="P894" s="76">
        <v>46023.523382638901</v>
      </c>
      <c r="Q894" s="73" t="s">
        <v>11990</v>
      </c>
      <c r="R894" s="76">
        <v>46172.4694753125</v>
      </c>
      <c r="S894" s="73" t="s">
        <v>11991</v>
      </c>
      <c r="T894" s="73" t="s">
        <v>5292</v>
      </c>
      <c r="U894" s="73" t="s">
        <v>362</v>
      </c>
      <c r="V894" s="77" t="s">
        <v>813</v>
      </c>
    </row>
    <row r="895" spans="1:22" hidden="1" x14ac:dyDescent="0.25">
      <c r="A895" s="73" t="s">
        <v>9884</v>
      </c>
      <c r="B895" s="73" t="s">
        <v>762</v>
      </c>
      <c r="C895" s="73" t="s">
        <v>2690</v>
      </c>
      <c r="D895" s="73" t="s">
        <v>362</v>
      </c>
      <c r="E895" s="73" t="s">
        <v>284</v>
      </c>
      <c r="F895" s="73"/>
      <c r="G895" s="74">
        <v>60</v>
      </c>
      <c r="H895" s="73" t="s">
        <v>914</v>
      </c>
      <c r="I895" s="73" t="s">
        <v>915</v>
      </c>
      <c r="J895" s="73" t="s">
        <v>909</v>
      </c>
      <c r="K895" s="73" t="s">
        <v>938</v>
      </c>
      <c r="L895" s="73" t="s">
        <v>2690</v>
      </c>
      <c r="M895" s="73" t="s">
        <v>362</v>
      </c>
      <c r="N895" s="75" t="b">
        <v>0</v>
      </c>
      <c r="O895" s="75" t="b">
        <v>0</v>
      </c>
      <c r="P895" s="76">
        <v>46023.523383564803</v>
      </c>
      <c r="Q895" s="73" t="s">
        <v>11990</v>
      </c>
      <c r="R895" s="76">
        <v>46172.4694775116</v>
      </c>
      <c r="S895" s="73" t="s">
        <v>11991</v>
      </c>
      <c r="T895" s="73" t="s">
        <v>5292</v>
      </c>
      <c r="U895" s="73" t="s">
        <v>362</v>
      </c>
      <c r="V895" s="77" t="s">
        <v>813</v>
      </c>
    </row>
    <row r="896" spans="1:22" hidden="1" x14ac:dyDescent="0.25">
      <c r="A896" s="73" t="s">
        <v>9885</v>
      </c>
      <c r="B896" s="73" t="s">
        <v>729</v>
      </c>
      <c r="C896" s="73" t="s">
        <v>2697</v>
      </c>
      <c r="D896" s="73" t="s">
        <v>362</v>
      </c>
      <c r="E896" s="73" t="s">
        <v>284</v>
      </c>
      <c r="F896" s="73"/>
      <c r="G896" s="74">
        <v>60</v>
      </c>
      <c r="H896" s="73" t="s">
        <v>914</v>
      </c>
      <c r="I896" s="73" t="s">
        <v>915</v>
      </c>
      <c r="J896" s="73" t="s">
        <v>909</v>
      </c>
      <c r="K896" s="73" t="s">
        <v>938</v>
      </c>
      <c r="L896" s="73" t="s">
        <v>2697</v>
      </c>
      <c r="M896" s="73" t="s">
        <v>362</v>
      </c>
      <c r="N896" s="75" t="b">
        <v>0</v>
      </c>
      <c r="O896" s="75" t="b">
        <v>0</v>
      </c>
      <c r="P896" s="76">
        <v>46023.5233870023</v>
      </c>
      <c r="Q896" s="73" t="s">
        <v>11990</v>
      </c>
      <c r="R896" s="76">
        <v>46172.469479664403</v>
      </c>
      <c r="S896" s="73" t="s">
        <v>11991</v>
      </c>
      <c r="T896" s="73" t="s">
        <v>5292</v>
      </c>
      <c r="U896" s="73" t="s">
        <v>362</v>
      </c>
      <c r="V896" s="77" t="s">
        <v>813</v>
      </c>
    </row>
    <row r="897" spans="1:22" hidden="1" x14ac:dyDescent="0.25">
      <c r="A897" s="73" t="s">
        <v>9886</v>
      </c>
      <c r="B897" s="73" t="s">
        <v>2699</v>
      </c>
      <c r="C897" s="73" t="s">
        <v>2700</v>
      </c>
      <c r="D897" s="73" t="s">
        <v>362</v>
      </c>
      <c r="E897" s="73" t="s">
        <v>284</v>
      </c>
      <c r="F897" s="73"/>
      <c r="G897" s="74">
        <v>60</v>
      </c>
      <c r="H897" s="73" t="s">
        <v>914</v>
      </c>
      <c r="I897" s="73" t="s">
        <v>915</v>
      </c>
      <c r="J897" s="73" t="s">
        <v>909</v>
      </c>
      <c r="K897" s="73" t="s">
        <v>938</v>
      </c>
      <c r="L897" s="73" t="s">
        <v>2700</v>
      </c>
      <c r="M897" s="73" t="s">
        <v>362</v>
      </c>
      <c r="N897" s="75" t="b">
        <v>0</v>
      </c>
      <c r="O897" s="75" t="b">
        <v>0</v>
      </c>
      <c r="P897" s="76">
        <v>46023.523388078698</v>
      </c>
      <c r="Q897" s="73" t="s">
        <v>11990</v>
      </c>
      <c r="R897" s="76">
        <v>46172.469481747699</v>
      </c>
      <c r="S897" s="73" t="s">
        <v>11991</v>
      </c>
      <c r="T897" s="73" t="s">
        <v>5292</v>
      </c>
      <c r="U897" s="73" t="s">
        <v>362</v>
      </c>
      <c r="V897" s="77" t="s">
        <v>813</v>
      </c>
    </row>
    <row r="898" spans="1:22" hidden="1" x14ac:dyDescent="0.25">
      <c r="A898" s="73" t="s">
        <v>9887</v>
      </c>
      <c r="B898" s="73" t="s">
        <v>2808</v>
      </c>
      <c r="C898" s="73" t="s">
        <v>2809</v>
      </c>
      <c r="D898" s="73" t="s">
        <v>362</v>
      </c>
      <c r="E898" s="73" t="s">
        <v>284</v>
      </c>
      <c r="F898" s="73"/>
      <c r="G898" s="74">
        <v>60</v>
      </c>
      <c r="H898" s="73" t="s">
        <v>914</v>
      </c>
      <c r="I898" s="73" t="s">
        <v>915</v>
      </c>
      <c r="J898" s="73" t="s">
        <v>909</v>
      </c>
      <c r="K898" s="73" t="s">
        <v>938</v>
      </c>
      <c r="L898" s="73"/>
      <c r="M898" s="73" t="s">
        <v>362</v>
      </c>
      <c r="N898" s="75" t="b">
        <v>0</v>
      </c>
      <c r="O898" s="75" t="b">
        <v>0</v>
      </c>
      <c r="P898" s="76">
        <v>46023.523427395798</v>
      </c>
      <c r="Q898" s="73" t="s">
        <v>11990</v>
      </c>
      <c r="R898" s="76">
        <v>46172.469483877299</v>
      </c>
      <c r="S898" s="73" t="s">
        <v>11991</v>
      </c>
      <c r="T898" s="73" t="s">
        <v>5292</v>
      </c>
      <c r="U898" s="73" t="s">
        <v>362</v>
      </c>
      <c r="V898" s="77" t="s">
        <v>813</v>
      </c>
    </row>
    <row r="899" spans="1:22" hidden="1" x14ac:dyDescent="0.25">
      <c r="A899" s="73" t="s">
        <v>9888</v>
      </c>
      <c r="B899" s="73" t="s">
        <v>577</v>
      </c>
      <c r="C899" s="73" t="s">
        <v>2877</v>
      </c>
      <c r="D899" s="73" t="s">
        <v>362</v>
      </c>
      <c r="E899" s="73" t="s">
        <v>284</v>
      </c>
      <c r="F899" s="73"/>
      <c r="G899" s="74">
        <v>60</v>
      </c>
      <c r="H899" s="73" t="s">
        <v>914</v>
      </c>
      <c r="I899" s="73" t="s">
        <v>915</v>
      </c>
      <c r="J899" s="73" t="s">
        <v>909</v>
      </c>
      <c r="K899" s="73" t="s">
        <v>938</v>
      </c>
      <c r="L899" s="73" t="s">
        <v>2877</v>
      </c>
      <c r="M899" s="73" t="s">
        <v>362</v>
      </c>
      <c r="N899" s="75" t="b">
        <v>0</v>
      </c>
      <c r="O899" s="75" t="b">
        <v>0</v>
      </c>
      <c r="P899" s="76">
        <v>46023.523451354202</v>
      </c>
      <c r="Q899" s="73" t="s">
        <v>11990</v>
      </c>
      <c r="R899" s="76">
        <v>46172.469486226903</v>
      </c>
      <c r="S899" s="73" t="s">
        <v>11991</v>
      </c>
      <c r="T899" s="73" t="s">
        <v>5292</v>
      </c>
      <c r="U899" s="73" t="s">
        <v>362</v>
      </c>
      <c r="V899" s="77" t="s">
        <v>813</v>
      </c>
    </row>
    <row r="900" spans="1:22" hidden="1" x14ac:dyDescent="0.25">
      <c r="A900" s="73" t="s">
        <v>9889</v>
      </c>
      <c r="B900" s="73" t="s">
        <v>835</v>
      </c>
      <c r="C900" s="73" t="s">
        <v>3051</v>
      </c>
      <c r="D900" s="73" t="s">
        <v>362</v>
      </c>
      <c r="E900" s="73" t="s">
        <v>284</v>
      </c>
      <c r="F900" s="73"/>
      <c r="G900" s="74">
        <v>60</v>
      </c>
      <c r="H900" s="73" t="s">
        <v>914</v>
      </c>
      <c r="I900" s="73" t="s">
        <v>915</v>
      </c>
      <c r="J900" s="73" t="s">
        <v>909</v>
      </c>
      <c r="K900" s="73" t="s">
        <v>938</v>
      </c>
      <c r="L900" s="73" t="s">
        <v>3051</v>
      </c>
      <c r="M900" s="73" t="s">
        <v>362</v>
      </c>
      <c r="N900" s="75" t="b">
        <v>0</v>
      </c>
      <c r="O900" s="75" t="b">
        <v>0</v>
      </c>
      <c r="P900" s="76">
        <v>46023.5235165509</v>
      </c>
      <c r="Q900" s="73" t="s">
        <v>11990</v>
      </c>
      <c r="R900" s="76">
        <v>46172.469488391202</v>
      </c>
      <c r="S900" s="73" t="s">
        <v>11991</v>
      </c>
      <c r="T900" s="73" t="s">
        <v>5292</v>
      </c>
      <c r="U900" s="73" t="s">
        <v>362</v>
      </c>
      <c r="V900" s="77" t="s">
        <v>813</v>
      </c>
    </row>
    <row r="901" spans="1:22" hidden="1" x14ac:dyDescent="0.25">
      <c r="A901" s="73" t="s">
        <v>9890</v>
      </c>
      <c r="B901" s="73" t="s">
        <v>730</v>
      </c>
      <c r="C901" s="73" t="s">
        <v>3062</v>
      </c>
      <c r="D901" s="73" t="s">
        <v>362</v>
      </c>
      <c r="E901" s="73" t="s">
        <v>284</v>
      </c>
      <c r="F901" s="73"/>
      <c r="G901" s="74">
        <v>60</v>
      </c>
      <c r="H901" s="73" t="s">
        <v>914</v>
      </c>
      <c r="I901" s="73" t="s">
        <v>915</v>
      </c>
      <c r="J901" s="73" t="s">
        <v>909</v>
      </c>
      <c r="K901" s="73" t="s">
        <v>938</v>
      </c>
      <c r="L901" s="73" t="s">
        <v>3062</v>
      </c>
      <c r="M901" s="73" t="s">
        <v>362</v>
      </c>
      <c r="N901" s="75" t="b">
        <v>0</v>
      </c>
      <c r="O901" s="75" t="b">
        <v>0</v>
      </c>
      <c r="P901" s="76">
        <v>46023.523520914401</v>
      </c>
      <c r="Q901" s="73" t="s">
        <v>11990</v>
      </c>
      <c r="R901" s="76">
        <v>46172.469490474497</v>
      </c>
      <c r="S901" s="73" t="s">
        <v>11991</v>
      </c>
      <c r="T901" s="73" t="s">
        <v>5292</v>
      </c>
      <c r="U901" s="73" t="s">
        <v>362</v>
      </c>
      <c r="V901" s="77" t="s">
        <v>813</v>
      </c>
    </row>
    <row r="902" spans="1:22" hidden="1" x14ac:dyDescent="0.25">
      <c r="A902" s="73" t="s">
        <v>9891</v>
      </c>
      <c r="B902" s="73" t="s">
        <v>3169</v>
      </c>
      <c r="C902" s="73" t="s">
        <v>3170</v>
      </c>
      <c r="D902" s="73" t="s">
        <v>362</v>
      </c>
      <c r="E902" s="73" t="s">
        <v>284</v>
      </c>
      <c r="F902" s="73"/>
      <c r="G902" s="74">
        <v>60</v>
      </c>
      <c r="H902" s="73" t="s">
        <v>914</v>
      </c>
      <c r="I902" s="73" t="s">
        <v>915</v>
      </c>
      <c r="J902" s="73" t="s">
        <v>909</v>
      </c>
      <c r="K902" s="73" t="s">
        <v>938</v>
      </c>
      <c r="L902" s="73" t="s">
        <v>3170</v>
      </c>
      <c r="M902" s="73" t="s">
        <v>362</v>
      </c>
      <c r="N902" s="75" t="b">
        <v>0</v>
      </c>
      <c r="O902" s="75" t="b">
        <v>0</v>
      </c>
      <c r="P902" s="76">
        <v>46023.523570486097</v>
      </c>
      <c r="Q902" s="73" t="s">
        <v>11990</v>
      </c>
      <c r="R902" s="76">
        <v>46172.469492708296</v>
      </c>
      <c r="S902" s="73" t="s">
        <v>11991</v>
      </c>
      <c r="T902" s="73" t="s">
        <v>5292</v>
      </c>
      <c r="U902" s="73" t="s">
        <v>362</v>
      </c>
      <c r="V902" s="77" t="s">
        <v>813</v>
      </c>
    </row>
    <row r="903" spans="1:22" hidden="1" x14ac:dyDescent="0.25">
      <c r="A903" s="73" t="s">
        <v>9892</v>
      </c>
      <c r="B903" s="73" t="s">
        <v>3277</v>
      </c>
      <c r="C903" s="73" t="s">
        <v>3278</v>
      </c>
      <c r="D903" s="73" t="s">
        <v>362</v>
      </c>
      <c r="E903" s="73" t="s">
        <v>284</v>
      </c>
      <c r="F903" s="73"/>
      <c r="G903" s="74">
        <v>60</v>
      </c>
      <c r="H903" s="73" t="s">
        <v>914</v>
      </c>
      <c r="I903" s="73" t="s">
        <v>915</v>
      </c>
      <c r="J903" s="73" t="s">
        <v>909</v>
      </c>
      <c r="K903" s="73" t="s">
        <v>938</v>
      </c>
      <c r="L903" s="73" t="s">
        <v>3278</v>
      </c>
      <c r="M903" s="73" t="s">
        <v>362</v>
      </c>
      <c r="N903" s="75" t="b">
        <v>0</v>
      </c>
      <c r="O903" s="75" t="b">
        <v>0</v>
      </c>
      <c r="P903" s="76">
        <v>46023.523625810201</v>
      </c>
      <c r="Q903" s="73" t="s">
        <v>11990</v>
      </c>
      <c r="R903" s="76">
        <v>46172.469494791701</v>
      </c>
      <c r="S903" s="73" t="s">
        <v>11991</v>
      </c>
      <c r="T903" s="73" t="s">
        <v>5292</v>
      </c>
      <c r="U903" s="73" t="s">
        <v>362</v>
      </c>
      <c r="V903" s="77" t="s">
        <v>813</v>
      </c>
    </row>
    <row r="904" spans="1:22" hidden="1" x14ac:dyDescent="0.25">
      <c r="A904" s="73" t="s">
        <v>9893</v>
      </c>
      <c r="B904" s="73" t="s">
        <v>3328</v>
      </c>
      <c r="C904" s="73" t="s">
        <v>3329</v>
      </c>
      <c r="D904" s="73" t="s">
        <v>362</v>
      </c>
      <c r="E904" s="73" t="s">
        <v>284</v>
      </c>
      <c r="F904" s="73"/>
      <c r="G904" s="74">
        <v>60</v>
      </c>
      <c r="H904" s="73" t="s">
        <v>914</v>
      </c>
      <c r="I904" s="73" t="s">
        <v>915</v>
      </c>
      <c r="J904" s="73" t="s">
        <v>909</v>
      </c>
      <c r="K904" s="73" t="s">
        <v>938</v>
      </c>
      <c r="L904" s="73" t="s">
        <v>3329</v>
      </c>
      <c r="M904" s="73" t="s">
        <v>362</v>
      </c>
      <c r="N904" s="75" t="b">
        <v>0</v>
      </c>
      <c r="O904" s="75" t="b">
        <v>0</v>
      </c>
      <c r="P904" s="76">
        <v>46023.523648148097</v>
      </c>
      <c r="Q904" s="73" t="s">
        <v>11990</v>
      </c>
      <c r="R904" s="76">
        <v>46172.4694969907</v>
      </c>
      <c r="S904" s="73" t="s">
        <v>11991</v>
      </c>
      <c r="T904" s="73" t="s">
        <v>5292</v>
      </c>
      <c r="U904" s="73" t="s">
        <v>362</v>
      </c>
      <c r="V904" s="77" t="s">
        <v>813</v>
      </c>
    </row>
    <row r="905" spans="1:22" hidden="1" x14ac:dyDescent="0.25">
      <c r="A905" s="73" t="s">
        <v>9894</v>
      </c>
      <c r="B905" s="73" t="s">
        <v>2917</v>
      </c>
      <c r="C905" s="73" t="s">
        <v>2918</v>
      </c>
      <c r="D905" s="73" t="s">
        <v>362</v>
      </c>
      <c r="E905" s="73" t="s">
        <v>284</v>
      </c>
      <c r="F905" s="73"/>
      <c r="G905" s="74">
        <v>60</v>
      </c>
      <c r="H905" s="73" t="s">
        <v>914</v>
      </c>
      <c r="I905" s="73" t="s">
        <v>915</v>
      </c>
      <c r="J905" s="73" t="s">
        <v>909</v>
      </c>
      <c r="K905" s="73" t="s">
        <v>938</v>
      </c>
      <c r="L905" s="73" t="s">
        <v>2918</v>
      </c>
      <c r="M905" s="73" t="s">
        <v>362</v>
      </c>
      <c r="N905" s="75" t="b">
        <v>0</v>
      </c>
      <c r="O905" s="75" t="b">
        <v>0</v>
      </c>
      <c r="P905" s="76">
        <v>46023.523464814803</v>
      </c>
      <c r="Q905" s="73" t="s">
        <v>11990</v>
      </c>
      <c r="R905" s="76">
        <v>46172.469499108804</v>
      </c>
      <c r="S905" s="73" t="s">
        <v>11991</v>
      </c>
      <c r="T905" s="73" t="s">
        <v>5292</v>
      </c>
      <c r="U905" s="73" t="s">
        <v>362</v>
      </c>
      <c r="V905" s="77" t="s">
        <v>813</v>
      </c>
    </row>
    <row r="906" spans="1:22" hidden="1" x14ac:dyDescent="0.25">
      <c r="A906" s="73" t="s">
        <v>9895</v>
      </c>
      <c r="B906" s="73" t="s">
        <v>2938</v>
      </c>
      <c r="C906" s="73" t="s">
        <v>2939</v>
      </c>
      <c r="D906" s="73" t="s">
        <v>362</v>
      </c>
      <c r="E906" s="73" t="s">
        <v>284</v>
      </c>
      <c r="F906" s="73"/>
      <c r="G906" s="74">
        <v>60</v>
      </c>
      <c r="H906" s="73" t="s">
        <v>914</v>
      </c>
      <c r="I906" s="73" t="s">
        <v>915</v>
      </c>
      <c r="J906" s="73" t="s">
        <v>909</v>
      </c>
      <c r="K906" s="73" t="s">
        <v>938</v>
      </c>
      <c r="L906" s="73" t="s">
        <v>2939</v>
      </c>
      <c r="M906" s="73" t="s">
        <v>362</v>
      </c>
      <c r="N906" s="75" t="b">
        <v>0</v>
      </c>
      <c r="O906" s="75" t="b">
        <v>0</v>
      </c>
      <c r="P906" s="76">
        <v>46023.523475080998</v>
      </c>
      <c r="Q906" s="73" t="s">
        <v>11990</v>
      </c>
      <c r="R906" s="76">
        <v>46172.4695013542</v>
      </c>
      <c r="S906" s="73" t="s">
        <v>11991</v>
      </c>
      <c r="T906" s="73" t="s">
        <v>5292</v>
      </c>
      <c r="U906" s="73" t="s">
        <v>362</v>
      </c>
      <c r="V906" s="77" t="s">
        <v>813</v>
      </c>
    </row>
    <row r="907" spans="1:22" hidden="1" x14ac:dyDescent="0.25">
      <c r="A907" s="73" t="s">
        <v>9896</v>
      </c>
      <c r="B907" s="73" t="s">
        <v>2944</v>
      </c>
      <c r="C907" s="73" t="s">
        <v>2945</v>
      </c>
      <c r="D907" s="73" t="s">
        <v>362</v>
      </c>
      <c r="E907" s="73" t="s">
        <v>284</v>
      </c>
      <c r="F907" s="73"/>
      <c r="G907" s="74">
        <v>60</v>
      </c>
      <c r="H907" s="73" t="s">
        <v>914</v>
      </c>
      <c r="I907" s="73" t="s">
        <v>915</v>
      </c>
      <c r="J907" s="73" t="s">
        <v>909</v>
      </c>
      <c r="K907" s="73" t="s">
        <v>938</v>
      </c>
      <c r="L907" s="73" t="s">
        <v>2945</v>
      </c>
      <c r="M907" s="73" t="s">
        <v>362</v>
      </c>
      <c r="N907" s="75" t="b">
        <v>0</v>
      </c>
      <c r="O907" s="75" t="b">
        <v>0</v>
      </c>
      <c r="P907" s="76">
        <v>46023.523479282398</v>
      </c>
      <c r="Q907" s="73" t="s">
        <v>11990</v>
      </c>
      <c r="R907" s="76">
        <v>46172.469503437504</v>
      </c>
      <c r="S907" s="73" t="s">
        <v>11991</v>
      </c>
      <c r="T907" s="73" t="s">
        <v>5292</v>
      </c>
      <c r="U907" s="73" t="s">
        <v>362</v>
      </c>
      <c r="V907" s="77" t="s">
        <v>813</v>
      </c>
    </row>
    <row r="908" spans="1:22" hidden="1" x14ac:dyDescent="0.25">
      <c r="A908" s="73" t="s">
        <v>9897</v>
      </c>
      <c r="B908" s="73" t="s">
        <v>2950</v>
      </c>
      <c r="C908" s="73" t="s">
        <v>2951</v>
      </c>
      <c r="D908" s="73" t="s">
        <v>362</v>
      </c>
      <c r="E908" s="73" t="s">
        <v>284</v>
      </c>
      <c r="F908" s="73"/>
      <c r="G908" s="74">
        <v>60</v>
      </c>
      <c r="H908" s="73" t="s">
        <v>914</v>
      </c>
      <c r="I908" s="73" t="s">
        <v>915</v>
      </c>
      <c r="J908" s="73" t="s">
        <v>909</v>
      </c>
      <c r="K908" s="73" t="s">
        <v>938</v>
      </c>
      <c r="L908" s="73" t="s">
        <v>2951</v>
      </c>
      <c r="M908" s="73" t="s">
        <v>362</v>
      </c>
      <c r="N908" s="75" t="b">
        <v>0</v>
      </c>
      <c r="O908" s="75" t="b">
        <v>0</v>
      </c>
      <c r="P908" s="76">
        <v>46023.523481331002</v>
      </c>
      <c r="Q908" s="73" t="s">
        <v>11990</v>
      </c>
      <c r="R908" s="76">
        <v>46172.469505636604</v>
      </c>
      <c r="S908" s="73" t="s">
        <v>11991</v>
      </c>
      <c r="T908" s="73" t="s">
        <v>5292</v>
      </c>
      <c r="U908" s="73" t="s">
        <v>362</v>
      </c>
      <c r="V908" s="77" t="s">
        <v>813</v>
      </c>
    </row>
    <row r="909" spans="1:22" hidden="1" x14ac:dyDescent="0.25">
      <c r="A909" s="73" t="s">
        <v>9898</v>
      </c>
      <c r="B909" s="73" t="s">
        <v>691</v>
      </c>
      <c r="C909" s="73" t="s">
        <v>3663</v>
      </c>
      <c r="D909" s="73" t="s">
        <v>362</v>
      </c>
      <c r="E909" s="73" t="s">
        <v>284</v>
      </c>
      <c r="F909" s="73"/>
      <c r="G909" s="74">
        <v>60</v>
      </c>
      <c r="H909" s="73" t="s">
        <v>914</v>
      </c>
      <c r="I909" s="73" t="s">
        <v>915</v>
      </c>
      <c r="J909" s="73" t="s">
        <v>909</v>
      </c>
      <c r="K909" s="73" t="s">
        <v>938</v>
      </c>
      <c r="L909" s="73" t="s">
        <v>3663</v>
      </c>
      <c r="M909" s="73" t="s">
        <v>362</v>
      </c>
      <c r="N909" s="75" t="b">
        <v>0</v>
      </c>
      <c r="O909" s="75" t="b">
        <v>0</v>
      </c>
      <c r="P909" s="76">
        <v>46023.523789039398</v>
      </c>
      <c r="Q909" s="73" t="s">
        <v>11990</v>
      </c>
      <c r="R909" s="76">
        <v>46172.469507835602</v>
      </c>
      <c r="S909" s="73" t="s">
        <v>11991</v>
      </c>
      <c r="T909" s="73" t="s">
        <v>5292</v>
      </c>
      <c r="U909" s="73" t="s">
        <v>362</v>
      </c>
      <c r="V909" s="77" t="s">
        <v>813</v>
      </c>
    </row>
    <row r="910" spans="1:22" hidden="1" x14ac:dyDescent="0.25">
      <c r="A910" s="73" t="s">
        <v>9899</v>
      </c>
      <c r="B910" s="73" t="s">
        <v>3714</v>
      </c>
      <c r="C910" s="73" t="s">
        <v>3715</v>
      </c>
      <c r="D910" s="73" t="s">
        <v>362</v>
      </c>
      <c r="E910" s="73"/>
      <c r="F910" s="73"/>
      <c r="G910" s="74"/>
      <c r="H910" s="73" t="s">
        <v>914</v>
      </c>
      <c r="I910" s="73" t="s">
        <v>915</v>
      </c>
      <c r="J910" s="73" t="s">
        <v>909</v>
      </c>
      <c r="K910" s="73" t="s">
        <v>938</v>
      </c>
      <c r="L910" s="73" t="s">
        <v>3715</v>
      </c>
      <c r="M910" s="73" t="s">
        <v>362</v>
      </c>
      <c r="N910" s="75" t="b">
        <v>0</v>
      </c>
      <c r="O910" s="75" t="b">
        <v>0</v>
      </c>
      <c r="P910" s="76">
        <v>46023.523808993101</v>
      </c>
      <c r="Q910" s="73" t="s">
        <v>11990</v>
      </c>
      <c r="R910" s="76">
        <v>46172.469509918999</v>
      </c>
      <c r="S910" s="73" t="s">
        <v>11991</v>
      </c>
      <c r="T910" s="73" t="s">
        <v>5292</v>
      </c>
      <c r="U910" s="73" t="s">
        <v>362</v>
      </c>
      <c r="V910" s="77" t="s">
        <v>813</v>
      </c>
    </row>
    <row r="911" spans="1:22" hidden="1" x14ac:dyDescent="0.25">
      <c r="A911" s="73" t="s">
        <v>9900</v>
      </c>
      <c r="B911" s="73" t="s">
        <v>357</v>
      </c>
      <c r="C911" s="73" t="s">
        <v>4108</v>
      </c>
      <c r="D911" s="73" t="s">
        <v>362</v>
      </c>
      <c r="E911" s="73" t="s">
        <v>4109</v>
      </c>
      <c r="F911" s="73"/>
      <c r="G911" s="74">
        <v>60</v>
      </c>
      <c r="H911" s="73" t="s">
        <v>914</v>
      </c>
      <c r="I911" s="73" t="s">
        <v>915</v>
      </c>
      <c r="J911" s="73" t="s">
        <v>909</v>
      </c>
      <c r="K911" s="73" t="s">
        <v>938</v>
      </c>
      <c r="L911" s="73" t="s">
        <v>4108</v>
      </c>
      <c r="M911" s="73" t="s">
        <v>362</v>
      </c>
      <c r="N911" s="75" t="b">
        <v>0</v>
      </c>
      <c r="O911" s="75" t="b">
        <v>0</v>
      </c>
      <c r="P911" s="76">
        <v>46023.523973344898</v>
      </c>
      <c r="Q911" s="73" t="s">
        <v>11990</v>
      </c>
      <c r="R911" s="76">
        <v>46172.469512118099</v>
      </c>
      <c r="S911" s="73" t="s">
        <v>11991</v>
      </c>
      <c r="T911" s="73" t="s">
        <v>5292</v>
      </c>
      <c r="U911" s="73" t="s">
        <v>362</v>
      </c>
      <c r="V911" s="77" t="s">
        <v>813</v>
      </c>
    </row>
    <row r="912" spans="1:22" hidden="1" x14ac:dyDescent="0.25">
      <c r="A912" s="73" t="s">
        <v>9901</v>
      </c>
      <c r="B912" s="73" t="s">
        <v>2742</v>
      </c>
      <c r="C912" s="73" t="s">
        <v>2743</v>
      </c>
      <c r="D912" s="73" t="s">
        <v>362</v>
      </c>
      <c r="E912" s="73" t="s">
        <v>284</v>
      </c>
      <c r="F912" s="73"/>
      <c r="G912" s="74">
        <v>60</v>
      </c>
      <c r="H912" s="73" t="s">
        <v>950</v>
      </c>
      <c r="I912" s="73" t="s">
        <v>951</v>
      </c>
      <c r="J912" s="73" t="s">
        <v>909</v>
      </c>
      <c r="K912" s="73" t="s">
        <v>2204</v>
      </c>
      <c r="L912" s="73" t="s">
        <v>2743</v>
      </c>
      <c r="M912" s="73" t="s">
        <v>362</v>
      </c>
      <c r="N912" s="75" t="b">
        <v>0</v>
      </c>
      <c r="O912" s="75" t="b">
        <v>0</v>
      </c>
      <c r="P912" s="76">
        <v>46023.523406284701</v>
      </c>
      <c r="Q912" s="73" t="s">
        <v>11990</v>
      </c>
      <c r="R912" s="76">
        <v>46172.469514201402</v>
      </c>
      <c r="S912" s="73" t="s">
        <v>11991</v>
      </c>
      <c r="T912" s="73" t="s">
        <v>5292</v>
      </c>
      <c r="U912" s="73" t="s">
        <v>362</v>
      </c>
      <c r="V912" s="77" t="s">
        <v>813</v>
      </c>
    </row>
    <row r="913" spans="1:22" hidden="1" x14ac:dyDescent="0.25">
      <c r="A913" s="73" t="s">
        <v>9902</v>
      </c>
      <c r="B913" s="73" t="s">
        <v>784</v>
      </c>
      <c r="C913" s="73" t="s">
        <v>2752</v>
      </c>
      <c r="D913" s="73" t="s">
        <v>362</v>
      </c>
      <c r="E913" s="73" t="s">
        <v>284</v>
      </c>
      <c r="F913" s="73"/>
      <c r="G913" s="74">
        <v>60</v>
      </c>
      <c r="H913" s="73" t="s">
        <v>950</v>
      </c>
      <c r="I913" s="73" t="s">
        <v>951</v>
      </c>
      <c r="J913" s="73" t="s">
        <v>909</v>
      </c>
      <c r="K913" s="73" t="s">
        <v>2204</v>
      </c>
      <c r="L913" s="73" t="s">
        <v>2752</v>
      </c>
      <c r="M913" s="73" t="s">
        <v>362</v>
      </c>
      <c r="N913" s="75" t="b">
        <v>0</v>
      </c>
      <c r="O913" s="75" t="b">
        <v>0</v>
      </c>
      <c r="P913" s="76">
        <v>46023.523408761597</v>
      </c>
      <c r="Q913" s="73" t="s">
        <v>11990</v>
      </c>
      <c r="R913" s="76">
        <v>46172.469516400502</v>
      </c>
      <c r="S913" s="73" t="s">
        <v>11991</v>
      </c>
      <c r="T913" s="73" t="s">
        <v>5292</v>
      </c>
      <c r="U913" s="73" t="s">
        <v>362</v>
      </c>
      <c r="V913" s="77" t="s">
        <v>813</v>
      </c>
    </row>
    <row r="914" spans="1:22" hidden="1" x14ac:dyDescent="0.25">
      <c r="A914" s="73" t="s">
        <v>9903</v>
      </c>
      <c r="B914" s="73" t="s">
        <v>2754</v>
      </c>
      <c r="C914" s="73" t="s">
        <v>2755</v>
      </c>
      <c r="D914" s="73" t="s">
        <v>362</v>
      </c>
      <c r="E914" s="73" t="s">
        <v>284</v>
      </c>
      <c r="F914" s="73"/>
      <c r="G914" s="74">
        <v>60</v>
      </c>
      <c r="H914" s="73" t="s">
        <v>950</v>
      </c>
      <c r="I914" s="73" t="s">
        <v>951</v>
      </c>
      <c r="J914" s="73" t="s">
        <v>909</v>
      </c>
      <c r="K914" s="73" t="s">
        <v>2204</v>
      </c>
      <c r="L914" s="73"/>
      <c r="M914" s="73" t="s">
        <v>362</v>
      </c>
      <c r="N914" s="75" t="b">
        <v>0</v>
      </c>
      <c r="O914" s="75" t="b">
        <v>0</v>
      </c>
      <c r="P914" s="76">
        <v>46023.523409606503</v>
      </c>
      <c r="Q914" s="73" t="s">
        <v>11990</v>
      </c>
      <c r="R914" s="76">
        <v>46172.469518483798</v>
      </c>
      <c r="S914" s="73" t="s">
        <v>11991</v>
      </c>
      <c r="T914" s="73" t="s">
        <v>5292</v>
      </c>
      <c r="U914" s="73" t="s">
        <v>362</v>
      </c>
      <c r="V914" s="77" t="s">
        <v>813</v>
      </c>
    </row>
    <row r="915" spans="1:22" hidden="1" x14ac:dyDescent="0.25">
      <c r="A915" s="73" t="s">
        <v>9904</v>
      </c>
      <c r="B915" s="73" t="s">
        <v>2793</v>
      </c>
      <c r="C915" s="73" t="s">
        <v>2794</v>
      </c>
      <c r="D915" s="73" t="s">
        <v>362</v>
      </c>
      <c r="E915" s="73" t="s">
        <v>284</v>
      </c>
      <c r="F915" s="73"/>
      <c r="G915" s="74">
        <v>60</v>
      </c>
      <c r="H915" s="73" t="s">
        <v>950</v>
      </c>
      <c r="I915" s="73" t="s">
        <v>951</v>
      </c>
      <c r="J915" s="73" t="s">
        <v>909</v>
      </c>
      <c r="K915" s="73" t="s">
        <v>2204</v>
      </c>
      <c r="L915" s="73" t="s">
        <v>2794</v>
      </c>
      <c r="M915" s="73" t="s">
        <v>362</v>
      </c>
      <c r="N915" s="75" t="b">
        <v>0</v>
      </c>
      <c r="O915" s="75" t="b">
        <v>0</v>
      </c>
      <c r="P915" s="76">
        <v>46023.523422256898</v>
      </c>
      <c r="Q915" s="73" t="s">
        <v>11990</v>
      </c>
      <c r="R915" s="76">
        <v>46172.469520601902</v>
      </c>
      <c r="S915" s="73" t="s">
        <v>11991</v>
      </c>
      <c r="T915" s="73" t="s">
        <v>5292</v>
      </c>
      <c r="U915" s="73" t="s">
        <v>362</v>
      </c>
      <c r="V915" s="77" t="s">
        <v>813</v>
      </c>
    </row>
    <row r="916" spans="1:22" hidden="1" x14ac:dyDescent="0.25">
      <c r="A916" s="73" t="s">
        <v>9905</v>
      </c>
      <c r="B916" s="73" t="s">
        <v>2814</v>
      </c>
      <c r="C916" s="73" t="s">
        <v>2815</v>
      </c>
      <c r="D916" s="73" t="s">
        <v>362</v>
      </c>
      <c r="E916" s="73" t="s">
        <v>284</v>
      </c>
      <c r="F916" s="73"/>
      <c r="G916" s="74">
        <v>60</v>
      </c>
      <c r="H916" s="73" t="s">
        <v>950</v>
      </c>
      <c r="I916" s="73" t="s">
        <v>951</v>
      </c>
      <c r="J916" s="73" t="s">
        <v>909</v>
      </c>
      <c r="K916" s="73" t="s">
        <v>2204</v>
      </c>
      <c r="L916" s="73" t="s">
        <v>2815</v>
      </c>
      <c r="M916" s="73" t="s">
        <v>362</v>
      </c>
      <c r="N916" s="75" t="b">
        <v>0</v>
      </c>
      <c r="O916" s="75" t="b">
        <v>0</v>
      </c>
      <c r="P916" s="76">
        <v>46023.523429016197</v>
      </c>
      <c r="Q916" s="73" t="s">
        <v>11990</v>
      </c>
      <c r="R916" s="76">
        <v>46172.469522881896</v>
      </c>
      <c r="S916" s="73" t="s">
        <v>11991</v>
      </c>
      <c r="T916" s="73" t="s">
        <v>5292</v>
      </c>
      <c r="U916" s="73" t="s">
        <v>362</v>
      </c>
      <c r="V916" s="77" t="s">
        <v>813</v>
      </c>
    </row>
    <row r="917" spans="1:22" hidden="1" x14ac:dyDescent="0.25">
      <c r="A917" s="73" t="s">
        <v>9906</v>
      </c>
      <c r="B917" s="73" t="s">
        <v>2863</v>
      </c>
      <c r="C917" s="73" t="s">
        <v>2864</v>
      </c>
      <c r="D917" s="73" t="s">
        <v>362</v>
      </c>
      <c r="E917" s="73" t="s">
        <v>284</v>
      </c>
      <c r="F917" s="73"/>
      <c r="G917" s="74">
        <v>60</v>
      </c>
      <c r="H917" s="73" t="s">
        <v>950</v>
      </c>
      <c r="I917" s="73" t="s">
        <v>951</v>
      </c>
      <c r="J917" s="73" t="s">
        <v>909</v>
      </c>
      <c r="K917" s="73" t="s">
        <v>2204</v>
      </c>
      <c r="L917" s="73" t="s">
        <v>2864</v>
      </c>
      <c r="M917" s="73" t="s">
        <v>362</v>
      </c>
      <c r="N917" s="75" t="b">
        <v>0</v>
      </c>
      <c r="O917" s="75" t="b">
        <v>0</v>
      </c>
      <c r="P917" s="76">
        <v>46023.523446990701</v>
      </c>
      <c r="Q917" s="73" t="s">
        <v>11990</v>
      </c>
      <c r="R917" s="76">
        <v>46172.469524965301</v>
      </c>
      <c r="S917" s="73" t="s">
        <v>11991</v>
      </c>
      <c r="T917" s="73" t="s">
        <v>5292</v>
      </c>
      <c r="U917" s="73" t="s">
        <v>362</v>
      </c>
      <c r="V917" s="77" t="s">
        <v>813</v>
      </c>
    </row>
    <row r="918" spans="1:22" hidden="1" x14ac:dyDescent="0.25">
      <c r="A918" s="73" t="s">
        <v>9907</v>
      </c>
      <c r="B918" s="73" t="s">
        <v>2872</v>
      </c>
      <c r="C918" s="73" t="s">
        <v>2873</v>
      </c>
      <c r="D918" s="73" t="s">
        <v>362</v>
      </c>
      <c r="E918" s="73" t="s">
        <v>284</v>
      </c>
      <c r="F918" s="73"/>
      <c r="G918" s="74">
        <v>60</v>
      </c>
      <c r="H918" s="73" t="s">
        <v>950</v>
      </c>
      <c r="I918" s="73" t="s">
        <v>951</v>
      </c>
      <c r="J918" s="73" t="s">
        <v>909</v>
      </c>
      <c r="K918" s="73" t="s">
        <v>2204</v>
      </c>
      <c r="L918" s="73"/>
      <c r="M918" s="73" t="s">
        <v>362</v>
      </c>
      <c r="N918" s="75" t="b">
        <v>0</v>
      </c>
      <c r="O918" s="75" t="b">
        <v>0</v>
      </c>
      <c r="P918" s="76">
        <v>46023.523449386601</v>
      </c>
      <c r="Q918" s="73" t="s">
        <v>11990</v>
      </c>
      <c r="R918" s="76">
        <v>46172.469527164401</v>
      </c>
      <c r="S918" s="73" t="s">
        <v>11991</v>
      </c>
      <c r="T918" s="73" t="s">
        <v>5292</v>
      </c>
      <c r="U918" s="73" t="s">
        <v>362</v>
      </c>
      <c r="V918" s="77" t="s">
        <v>813</v>
      </c>
    </row>
    <row r="919" spans="1:22" hidden="1" x14ac:dyDescent="0.25">
      <c r="A919" s="73" t="s">
        <v>9908</v>
      </c>
      <c r="B919" s="73" t="s">
        <v>692</v>
      </c>
      <c r="C919" s="73" t="s">
        <v>2875</v>
      </c>
      <c r="D919" s="73" t="s">
        <v>362</v>
      </c>
      <c r="E919" s="73" t="s">
        <v>284</v>
      </c>
      <c r="F919" s="73"/>
      <c r="G919" s="74">
        <v>60</v>
      </c>
      <c r="H919" s="73" t="s">
        <v>950</v>
      </c>
      <c r="I919" s="73" t="s">
        <v>951</v>
      </c>
      <c r="J919" s="73" t="s">
        <v>909</v>
      </c>
      <c r="K919" s="73" t="s">
        <v>2204</v>
      </c>
      <c r="L919" s="73" t="s">
        <v>2875</v>
      </c>
      <c r="M919" s="73" t="s">
        <v>362</v>
      </c>
      <c r="N919" s="75" t="b">
        <v>0</v>
      </c>
      <c r="O919" s="75" t="b">
        <v>0</v>
      </c>
      <c r="P919" s="76">
        <v>46023.523450428198</v>
      </c>
      <c r="Q919" s="73" t="s">
        <v>11990</v>
      </c>
      <c r="R919" s="76">
        <v>46172.469529282404</v>
      </c>
      <c r="S919" s="73" t="s">
        <v>11991</v>
      </c>
      <c r="T919" s="73" t="s">
        <v>5292</v>
      </c>
      <c r="U919" s="73" t="s">
        <v>362</v>
      </c>
      <c r="V919" s="77" t="s">
        <v>813</v>
      </c>
    </row>
    <row r="920" spans="1:22" hidden="1" x14ac:dyDescent="0.25">
      <c r="A920" s="73" t="s">
        <v>4014</v>
      </c>
      <c r="B920" s="73" t="s">
        <v>4015</v>
      </c>
      <c r="C920" s="73" t="s">
        <v>4016</v>
      </c>
      <c r="D920" s="73" t="s">
        <v>362</v>
      </c>
      <c r="E920" s="73" t="s">
        <v>284</v>
      </c>
      <c r="F920" s="73" t="s">
        <v>284</v>
      </c>
      <c r="G920" s="74"/>
      <c r="H920" s="73" t="s">
        <v>950</v>
      </c>
      <c r="I920" s="73" t="s">
        <v>951</v>
      </c>
      <c r="J920" s="73" t="s">
        <v>909</v>
      </c>
      <c r="K920" s="73" t="s">
        <v>2204</v>
      </c>
      <c r="L920" s="73" t="s">
        <v>4016</v>
      </c>
      <c r="M920" s="73" t="s">
        <v>362</v>
      </c>
      <c r="N920" s="75" t="b">
        <v>0</v>
      </c>
      <c r="O920" s="75" t="b">
        <v>0</v>
      </c>
      <c r="P920" s="76">
        <v>46023.523933067103</v>
      </c>
      <c r="Q920" s="73" t="s">
        <v>11990</v>
      </c>
      <c r="R920" s="76">
        <v>46172.469531446797</v>
      </c>
      <c r="S920" s="73" t="s">
        <v>11991</v>
      </c>
      <c r="T920" s="73" t="s">
        <v>4017</v>
      </c>
      <c r="U920" s="73" t="s">
        <v>362</v>
      </c>
      <c r="V920" s="77" t="s">
        <v>813</v>
      </c>
    </row>
    <row r="921" spans="1:22" hidden="1" x14ac:dyDescent="0.25">
      <c r="A921" s="73" t="s">
        <v>9909</v>
      </c>
      <c r="B921" s="73" t="s">
        <v>2995</v>
      </c>
      <c r="C921" s="73" t="s">
        <v>2996</v>
      </c>
      <c r="D921" s="73" t="s">
        <v>362</v>
      </c>
      <c r="E921" s="73" t="s">
        <v>284</v>
      </c>
      <c r="F921" s="73"/>
      <c r="G921" s="74">
        <v>60</v>
      </c>
      <c r="H921" s="73" t="s">
        <v>950</v>
      </c>
      <c r="I921" s="73" t="s">
        <v>951</v>
      </c>
      <c r="J921" s="73" t="s">
        <v>909</v>
      </c>
      <c r="K921" s="73" t="s">
        <v>2204</v>
      </c>
      <c r="L921" s="73" t="s">
        <v>2996</v>
      </c>
      <c r="M921" s="73" t="s">
        <v>362</v>
      </c>
      <c r="N921" s="75" t="b">
        <v>0</v>
      </c>
      <c r="O921" s="75" t="b">
        <v>0</v>
      </c>
      <c r="P921" s="76">
        <v>46023.5234979167</v>
      </c>
      <c r="Q921" s="73" t="s">
        <v>11990</v>
      </c>
      <c r="R921" s="76">
        <v>46172.469533599498</v>
      </c>
      <c r="S921" s="73" t="s">
        <v>11991</v>
      </c>
      <c r="T921" s="73" t="s">
        <v>5292</v>
      </c>
      <c r="U921" s="73" t="s">
        <v>362</v>
      </c>
      <c r="V921" s="77" t="s">
        <v>813</v>
      </c>
    </row>
    <row r="922" spans="1:22" hidden="1" x14ac:dyDescent="0.25">
      <c r="A922" s="73" t="s">
        <v>9910</v>
      </c>
      <c r="B922" s="73" t="s">
        <v>3160</v>
      </c>
      <c r="C922" s="73" t="s">
        <v>3161</v>
      </c>
      <c r="D922" s="73" t="s">
        <v>362</v>
      </c>
      <c r="E922" s="73" t="s">
        <v>284</v>
      </c>
      <c r="F922" s="73"/>
      <c r="G922" s="74">
        <v>60</v>
      </c>
      <c r="H922" s="73" t="s">
        <v>950</v>
      </c>
      <c r="I922" s="73" t="s">
        <v>951</v>
      </c>
      <c r="J922" s="73" t="s">
        <v>909</v>
      </c>
      <c r="K922" s="73" t="s">
        <v>2204</v>
      </c>
      <c r="L922" s="73" t="s">
        <v>3161</v>
      </c>
      <c r="M922" s="73" t="s">
        <v>362</v>
      </c>
      <c r="N922" s="75" t="b">
        <v>0</v>
      </c>
      <c r="O922" s="75" t="b">
        <v>0</v>
      </c>
      <c r="P922" s="76">
        <v>46023.5235642361</v>
      </c>
      <c r="Q922" s="73" t="s">
        <v>11990</v>
      </c>
      <c r="R922" s="76">
        <v>46172.4695357292</v>
      </c>
      <c r="S922" s="73" t="s">
        <v>11991</v>
      </c>
      <c r="T922" s="73" t="s">
        <v>5292</v>
      </c>
      <c r="U922" s="73" t="s">
        <v>362</v>
      </c>
      <c r="V922" s="77" t="s">
        <v>813</v>
      </c>
    </row>
    <row r="923" spans="1:22" hidden="1" x14ac:dyDescent="0.25">
      <c r="A923" s="73" t="s">
        <v>9911</v>
      </c>
      <c r="B923" s="73" t="s">
        <v>3291</v>
      </c>
      <c r="C923" s="73" t="s">
        <v>2755</v>
      </c>
      <c r="D923" s="73" t="s">
        <v>362</v>
      </c>
      <c r="E923" s="73" t="s">
        <v>284</v>
      </c>
      <c r="F923" s="73"/>
      <c r="G923" s="74">
        <v>60</v>
      </c>
      <c r="H923" s="73" t="s">
        <v>950</v>
      </c>
      <c r="I923" s="73" t="s">
        <v>951</v>
      </c>
      <c r="J923" s="73" t="s">
        <v>909</v>
      </c>
      <c r="K923" s="73" t="s">
        <v>2204</v>
      </c>
      <c r="L923" s="73" t="s">
        <v>12262</v>
      </c>
      <c r="M923" s="73" t="s">
        <v>362</v>
      </c>
      <c r="N923" s="75" t="b">
        <v>0</v>
      </c>
      <c r="O923" s="75" t="b">
        <v>0</v>
      </c>
      <c r="P923" s="76">
        <v>46023.523630520802</v>
      </c>
      <c r="Q923" s="73" t="s">
        <v>11990</v>
      </c>
      <c r="R923" s="76">
        <v>46172.469537928198</v>
      </c>
      <c r="S923" s="73" t="s">
        <v>11991</v>
      </c>
      <c r="T923" s="73" t="s">
        <v>5292</v>
      </c>
      <c r="U923" s="73" t="s">
        <v>362</v>
      </c>
      <c r="V923" s="77" t="s">
        <v>813</v>
      </c>
    </row>
    <row r="924" spans="1:22" hidden="1" x14ac:dyDescent="0.25">
      <c r="A924" s="73" t="s">
        <v>9912</v>
      </c>
      <c r="B924" s="73" t="s">
        <v>3541</v>
      </c>
      <c r="C924" s="73" t="s">
        <v>3542</v>
      </c>
      <c r="D924" s="73" t="s">
        <v>362</v>
      </c>
      <c r="E924" s="73" t="s">
        <v>284</v>
      </c>
      <c r="F924" s="73"/>
      <c r="G924" s="74">
        <v>60</v>
      </c>
      <c r="H924" s="73" t="s">
        <v>950</v>
      </c>
      <c r="I924" s="73" t="s">
        <v>951</v>
      </c>
      <c r="J924" s="73" t="s">
        <v>909</v>
      </c>
      <c r="K924" s="73" t="s">
        <v>2204</v>
      </c>
      <c r="L924" s="73" t="s">
        <v>3542</v>
      </c>
      <c r="M924" s="73" t="s">
        <v>362</v>
      </c>
      <c r="N924" s="75" t="b">
        <v>0</v>
      </c>
      <c r="O924" s="75" t="b">
        <v>0</v>
      </c>
      <c r="P924" s="76">
        <v>46023.5237363079</v>
      </c>
      <c r="Q924" s="73" t="s">
        <v>11990</v>
      </c>
      <c r="R924" s="76">
        <v>46172.469540011603</v>
      </c>
      <c r="S924" s="73" t="s">
        <v>11991</v>
      </c>
      <c r="T924" s="73" t="s">
        <v>5292</v>
      </c>
      <c r="U924" s="73" t="s">
        <v>362</v>
      </c>
      <c r="V924" s="77" t="s">
        <v>813</v>
      </c>
    </row>
    <row r="925" spans="1:22" hidden="1" x14ac:dyDescent="0.25">
      <c r="A925" s="73" t="s">
        <v>9913</v>
      </c>
      <c r="B925" s="73" t="s">
        <v>3660</v>
      </c>
      <c r="C925" s="73" t="s">
        <v>3661</v>
      </c>
      <c r="D925" s="73" t="s">
        <v>362</v>
      </c>
      <c r="E925" s="73" t="s">
        <v>284</v>
      </c>
      <c r="F925" s="73"/>
      <c r="G925" s="74">
        <v>60</v>
      </c>
      <c r="H925" s="73" t="s">
        <v>950</v>
      </c>
      <c r="I925" s="73" t="s">
        <v>951</v>
      </c>
      <c r="J925" s="73" t="s">
        <v>909</v>
      </c>
      <c r="K925" s="73" t="s">
        <v>2204</v>
      </c>
      <c r="L925" s="73" t="s">
        <v>12263</v>
      </c>
      <c r="M925" s="73" t="s">
        <v>362</v>
      </c>
      <c r="N925" s="75" t="b">
        <v>0</v>
      </c>
      <c r="O925" s="75" t="b">
        <v>0</v>
      </c>
      <c r="P925" s="76">
        <v>46023.523788275503</v>
      </c>
      <c r="Q925" s="73" t="s">
        <v>11990</v>
      </c>
      <c r="R925" s="76">
        <v>46172.469542245402</v>
      </c>
      <c r="S925" s="73" t="s">
        <v>11991</v>
      </c>
      <c r="T925" s="73" t="s">
        <v>5292</v>
      </c>
      <c r="U925" s="73" t="s">
        <v>362</v>
      </c>
      <c r="V925" s="77" t="s">
        <v>813</v>
      </c>
    </row>
    <row r="926" spans="1:22" hidden="1" x14ac:dyDescent="0.25">
      <c r="A926" s="73" t="s">
        <v>9914</v>
      </c>
      <c r="B926" s="73" t="s">
        <v>3671</v>
      </c>
      <c r="C926" s="73" t="s">
        <v>3672</v>
      </c>
      <c r="D926" s="73" t="s">
        <v>362</v>
      </c>
      <c r="E926" s="73" t="s">
        <v>284</v>
      </c>
      <c r="F926" s="73"/>
      <c r="G926" s="74">
        <v>60</v>
      </c>
      <c r="H926" s="73" t="s">
        <v>950</v>
      </c>
      <c r="I926" s="73" t="s">
        <v>951</v>
      </c>
      <c r="J926" s="73" t="s">
        <v>909</v>
      </c>
      <c r="K926" s="73" t="s">
        <v>2204</v>
      </c>
      <c r="L926" s="73" t="s">
        <v>3672</v>
      </c>
      <c r="M926" s="73" t="s">
        <v>362</v>
      </c>
      <c r="N926" s="75" t="b">
        <v>0</v>
      </c>
      <c r="O926" s="75" t="b">
        <v>0</v>
      </c>
      <c r="P926" s="76">
        <v>46023.523791863401</v>
      </c>
      <c r="Q926" s="73" t="s">
        <v>11990</v>
      </c>
      <c r="R926" s="76">
        <v>46172.469544328698</v>
      </c>
      <c r="S926" s="73" t="s">
        <v>11991</v>
      </c>
      <c r="T926" s="73" t="s">
        <v>5292</v>
      </c>
      <c r="U926" s="73" t="s">
        <v>362</v>
      </c>
      <c r="V926" s="77" t="s">
        <v>813</v>
      </c>
    </row>
    <row r="927" spans="1:22" hidden="1" x14ac:dyDescent="0.25">
      <c r="A927" s="73" t="s">
        <v>9915</v>
      </c>
      <c r="B927" s="73" t="s">
        <v>522</v>
      </c>
      <c r="C927" s="73" t="s">
        <v>3894</v>
      </c>
      <c r="D927" s="73" t="s">
        <v>362</v>
      </c>
      <c r="E927" s="73" t="s">
        <v>3895</v>
      </c>
      <c r="F927" s="73"/>
      <c r="G927" s="74">
        <v>60</v>
      </c>
      <c r="H927" s="73" t="s">
        <v>950</v>
      </c>
      <c r="I927" s="73" t="s">
        <v>951</v>
      </c>
      <c r="J927" s="73" t="s">
        <v>909</v>
      </c>
      <c r="K927" s="73" t="s">
        <v>2204</v>
      </c>
      <c r="L927" s="73" t="s">
        <v>3894</v>
      </c>
      <c r="M927" s="73" t="s">
        <v>362</v>
      </c>
      <c r="N927" s="75" t="b">
        <v>1</v>
      </c>
      <c r="O927" s="75" t="b">
        <v>0</v>
      </c>
      <c r="P927" s="76">
        <v>46023.523874884297</v>
      </c>
      <c r="Q927" s="73" t="s">
        <v>11990</v>
      </c>
      <c r="R927" s="76">
        <v>46174.452339236101</v>
      </c>
      <c r="S927" s="73" t="s">
        <v>12225</v>
      </c>
      <c r="T927" s="73" t="s">
        <v>5292</v>
      </c>
      <c r="U927" s="73" t="s">
        <v>362</v>
      </c>
      <c r="V927" s="77" t="s">
        <v>813</v>
      </c>
    </row>
    <row r="928" spans="1:22" hidden="1" x14ac:dyDescent="0.25">
      <c r="A928" s="73" t="s">
        <v>9916</v>
      </c>
      <c r="B928" s="73" t="s">
        <v>4129</v>
      </c>
      <c r="C928" s="73" t="s">
        <v>4130</v>
      </c>
      <c r="D928" s="73" t="s">
        <v>362</v>
      </c>
      <c r="E928" s="73" t="s">
        <v>284</v>
      </c>
      <c r="F928" s="73"/>
      <c r="G928" s="74">
        <v>60</v>
      </c>
      <c r="H928" s="73" t="s">
        <v>950</v>
      </c>
      <c r="I928" s="73" t="s">
        <v>951</v>
      </c>
      <c r="J928" s="73" t="s">
        <v>909</v>
      </c>
      <c r="K928" s="73" t="s">
        <v>2204</v>
      </c>
      <c r="L928" s="73" t="s">
        <v>4130</v>
      </c>
      <c r="M928" s="73" t="s">
        <v>362</v>
      </c>
      <c r="N928" s="75" t="b">
        <v>0</v>
      </c>
      <c r="O928" s="75" t="b">
        <v>0</v>
      </c>
      <c r="P928" s="76">
        <v>46023.523979942103</v>
      </c>
      <c r="Q928" s="73" t="s">
        <v>11990</v>
      </c>
      <c r="R928" s="76">
        <v>46172.4695486458</v>
      </c>
      <c r="S928" s="73" t="s">
        <v>11991</v>
      </c>
      <c r="T928" s="73" t="s">
        <v>5292</v>
      </c>
      <c r="U928" s="73" t="s">
        <v>362</v>
      </c>
      <c r="V928" s="77" t="s">
        <v>813</v>
      </c>
    </row>
    <row r="929" spans="1:22" hidden="1" x14ac:dyDescent="0.25">
      <c r="A929" s="73" t="s">
        <v>9917</v>
      </c>
      <c r="B929" s="73" t="s">
        <v>2664</v>
      </c>
      <c r="C929" s="73" t="s">
        <v>2665</v>
      </c>
      <c r="D929" s="73" t="s">
        <v>362</v>
      </c>
      <c r="E929" s="73" t="s">
        <v>284</v>
      </c>
      <c r="F929" s="73"/>
      <c r="G929" s="74">
        <v>60</v>
      </c>
      <c r="H929" s="73" t="s">
        <v>950</v>
      </c>
      <c r="I929" s="73" t="s">
        <v>951</v>
      </c>
      <c r="J929" s="73" t="s">
        <v>909</v>
      </c>
      <c r="K929" s="73" t="s">
        <v>998</v>
      </c>
      <c r="L929" s="73" t="s">
        <v>2665</v>
      </c>
      <c r="M929" s="73" t="s">
        <v>362</v>
      </c>
      <c r="N929" s="75" t="b">
        <v>0</v>
      </c>
      <c r="O929" s="75" t="b">
        <v>0</v>
      </c>
      <c r="P929" s="76">
        <v>46023.523373182899</v>
      </c>
      <c r="Q929" s="73" t="s">
        <v>11990</v>
      </c>
      <c r="R929" s="76">
        <v>46172.4695508449</v>
      </c>
      <c r="S929" s="73" t="s">
        <v>11991</v>
      </c>
      <c r="T929" s="73" t="s">
        <v>5292</v>
      </c>
      <c r="U929" s="73" t="s">
        <v>362</v>
      </c>
      <c r="V929" s="77" t="s">
        <v>813</v>
      </c>
    </row>
    <row r="930" spans="1:22" hidden="1" x14ac:dyDescent="0.25">
      <c r="A930" s="73" t="s">
        <v>9918</v>
      </c>
      <c r="B930" s="73" t="s">
        <v>2670</v>
      </c>
      <c r="C930" s="73" t="s">
        <v>2671</v>
      </c>
      <c r="D930" s="73" t="s">
        <v>362</v>
      </c>
      <c r="E930" s="73" t="s">
        <v>284</v>
      </c>
      <c r="F930" s="73"/>
      <c r="G930" s="74">
        <v>60</v>
      </c>
      <c r="H930" s="73" t="s">
        <v>950</v>
      </c>
      <c r="I930" s="73" t="s">
        <v>951</v>
      </c>
      <c r="J930" s="73" t="s">
        <v>909</v>
      </c>
      <c r="K930" s="73" t="s">
        <v>998</v>
      </c>
      <c r="L930" s="73" t="s">
        <v>12264</v>
      </c>
      <c r="M930" s="73" t="s">
        <v>362</v>
      </c>
      <c r="N930" s="75" t="b">
        <v>0</v>
      </c>
      <c r="O930" s="75" t="b">
        <v>0</v>
      </c>
      <c r="P930" s="76">
        <v>46023.523375081</v>
      </c>
      <c r="Q930" s="73" t="s">
        <v>11990</v>
      </c>
      <c r="R930" s="76">
        <v>46172.469553009301</v>
      </c>
      <c r="S930" s="73" t="s">
        <v>11991</v>
      </c>
      <c r="T930" s="73" t="s">
        <v>5292</v>
      </c>
      <c r="U930" s="73" t="s">
        <v>362</v>
      </c>
      <c r="V930" s="77" t="s">
        <v>813</v>
      </c>
    </row>
    <row r="931" spans="1:22" hidden="1" x14ac:dyDescent="0.25">
      <c r="A931" s="73" t="s">
        <v>9919</v>
      </c>
      <c r="B931" s="73" t="s">
        <v>2678</v>
      </c>
      <c r="C931" s="73" t="s">
        <v>2679</v>
      </c>
      <c r="D931" s="73" t="s">
        <v>362</v>
      </c>
      <c r="E931" s="73" t="s">
        <v>284</v>
      </c>
      <c r="F931" s="73"/>
      <c r="G931" s="74">
        <v>60</v>
      </c>
      <c r="H931" s="73" t="s">
        <v>950</v>
      </c>
      <c r="I931" s="73" t="s">
        <v>951</v>
      </c>
      <c r="J931" s="73" t="s">
        <v>909</v>
      </c>
      <c r="K931" s="73" t="s">
        <v>998</v>
      </c>
      <c r="L931" s="73" t="s">
        <v>2679</v>
      </c>
      <c r="M931" s="73" t="s">
        <v>362</v>
      </c>
      <c r="N931" s="75" t="b">
        <v>0</v>
      </c>
      <c r="O931" s="75" t="b">
        <v>0</v>
      </c>
      <c r="P931" s="76">
        <v>46023.523377662001</v>
      </c>
      <c r="Q931" s="73" t="s">
        <v>11990</v>
      </c>
      <c r="R931" s="76">
        <v>46172.4695551736</v>
      </c>
      <c r="S931" s="73" t="s">
        <v>11991</v>
      </c>
      <c r="T931" s="73" t="s">
        <v>5292</v>
      </c>
      <c r="U931" s="73" t="s">
        <v>362</v>
      </c>
      <c r="V931" s="77" t="s">
        <v>813</v>
      </c>
    </row>
    <row r="932" spans="1:22" hidden="1" x14ac:dyDescent="0.25">
      <c r="A932" s="73" t="s">
        <v>9920</v>
      </c>
      <c r="B932" s="73" t="s">
        <v>2711</v>
      </c>
      <c r="C932" s="73" t="s">
        <v>2712</v>
      </c>
      <c r="D932" s="73" t="s">
        <v>362</v>
      </c>
      <c r="E932" s="73" t="s">
        <v>284</v>
      </c>
      <c r="F932" s="73"/>
      <c r="G932" s="74">
        <v>60</v>
      </c>
      <c r="H932" s="73" t="s">
        <v>950</v>
      </c>
      <c r="I932" s="73" t="s">
        <v>951</v>
      </c>
      <c r="J932" s="73" t="s">
        <v>909</v>
      </c>
      <c r="K932" s="73" t="s">
        <v>998</v>
      </c>
      <c r="L932" s="73" t="s">
        <v>2712</v>
      </c>
      <c r="M932" s="73" t="s">
        <v>362</v>
      </c>
      <c r="N932" s="75" t="b">
        <v>0</v>
      </c>
      <c r="O932" s="75" t="b">
        <v>0</v>
      </c>
      <c r="P932" s="76">
        <v>46023.523391898103</v>
      </c>
      <c r="Q932" s="73" t="s">
        <v>11990</v>
      </c>
      <c r="R932" s="76">
        <v>46172.4695573727</v>
      </c>
      <c r="S932" s="73" t="s">
        <v>11991</v>
      </c>
      <c r="T932" s="73" t="s">
        <v>5292</v>
      </c>
      <c r="U932" s="73" t="s">
        <v>362</v>
      </c>
      <c r="V932" s="77" t="s">
        <v>813</v>
      </c>
    </row>
    <row r="933" spans="1:22" hidden="1" x14ac:dyDescent="0.25">
      <c r="A933" s="73" t="s">
        <v>9921</v>
      </c>
      <c r="B933" s="73" t="s">
        <v>2714</v>
      </c>
      <c r="C933" s="73" t="s">
        <v>2715</v>
      </c>
      <c r="D933" s="73" t="s">
        <v>362</v>
      </c>
      <c r="E933" s="73" t="s">
        <v>284</v>
      </c>
      <c r="F933" s="73"/>
      <c r="G933" s="74">
        <v>60</v>
      </c>
      <c r="H933" s="73" t="s">
        <v>950</v>
      </c>
      <c r="I933" s="73" t="s">
        <v>951</v>
      </c>
      <c r="J933" s="73" t="s">
        <v>909</v>
      </c>
      <c r="K933" s="73" t="s">
        <v>998</v>
      </c>
      <c r="L933" s="73" t="s">
        <v>2715</v>
      </c>
      <c r="M933" s="73" t="s">
        <v>362</v>
      </c>
      <c r="N933" s="75" t="b">
        <v>0</v>
      </c>
      <c r="O933" s="75" t="b">
        <v>0</v>
      </c>
      <c r="P933" s="76">
        <v>46023.523392789401</v>
      </c>
      <c r="Q933" s="73" t="s">
        <v>11990</v>
      </c>
      <c r="R933" s="76">
        <v>46172.469559606499</v>
      </c>
      <c r="S933" s="73" t="s">
        <v>11991</v>
      </c>
      <c r="T933" s="73" t="s">
        <v>5292</v>
      </c>
      <c r="U933" s="73" t="s">
        <v>362</v>
      </c>
      <c r="V933" s="77" t="s">
        <v>813</v>
      </c>
    </row>
    <row r="934" spans="1:22" hidden="1" x14ac:dyDescent="0.25">
      <c r="A934" s="73" t="s">
        <v>9922</v>
      </c>
      <c r="B934" s="73" t="s">
        <v>2717</v>
      </c>
      <c r="C934" s="73" t="s">
        <v>2718</v>
      </c>
      <c r="D934" s="73" t="s">
        <v>362</v>
      </c>
      <c r="E934" s="73" t="s">
        <v>284</v>
      </c>
      <c r="F934" s="73"/>
      <c r="G934" s="74">
        <v>60</v>
      </c>
      <c r="H934" s="73" t="s">
        <v>950</v>
      </c>
      <c r="I934" s="73" t="s">
        <v>951</v>
      </c>
      <c r="J934" s="73" t="s">
        <v>909</v>
      </c>
      <c r="K934" s="73" t="s">
        <v>998</v>
      </c>
      <c r="L934" s="73" t="s">
        <v>2718</v>
      </c>
      <c r="M934" s="73" t="s">
        <v>362</v>
      </c>
      <c r="N934" s="75" t="b">
        <v>0</v>
      </c>
      <c r="O934" s="75" t="b">
        <v>0</v>
      </c>
      <c r="P934" s="76">
        <v>46023.523393634299</v>
      </c>
      <c r="Q934" s="73" t="s">
        <v>11990</v>
      </c>
      <c r="R934" s="76">
        <v>46172.469561956001</v>
      </c>
      <c r="S934" s="73" t="s">
        <v>11991</v>
      </c>
      <c r="T934" s="73" t="s">
        <v>5292</v>
      </c>
      <c r="U934" s="73" t="s">
        <v>362</v>
      </c>
      <c r="V934" s="77" t="s">
        <v>813</v>
      </c>
    </row>
    <row r="935" spans="1:22" hidden="1" x14ac:dyDescent="0.25">
      <c r="A935" s="73" t="s">
        <v>9923</v>
      </c>
      <c r="B935" s="73" t="s">
        <v>765</v>
      </c>
      <c r="C935" s="73" t="s">
        <v>2729</v>
      </c>
      <c r="D935" s="73" t="s">
        <v>362</v>
      </c>
      <c r="E935" s="73" t="s">
        <v>284</v>
      </c>
      <c r="F935" s="73"/>
      <c r="G935" s="74">
        <v>60</v>
      </c>
      <c r="H935" s="73" t="s">
        <v>950</v>
      </c>
      <c r="I935" s="73" t="s">
        <v>951</v>
      </c>
      <c r="J935" s="73" t="s">
        <v>909</v>
      </c>
      <c r="K935" s="73" t="s">
        <v>998</v>
      </c>
      <c r="L935" s="73" t="s">
        <v>2729</v>
      </c>
      <c r="M935" s="73" t="s">
        <v>362</v>
      </c>
      <c r="N935" s="75" t="b">
        <v>0</v>
      </c>
      <c r="O935" s="75" t="b">
        <v>0</v>
      </c>
      <c r="P935" s="76">
        <v>46023.523399455997</v>
      </c>
      <c r="Q935" s="73" t="s">
        <v>11990</v>
      </c>
      <c r="R935" s="76">
        <v>46172.469564432897</v>
      </c>
      <c r="S935" s="73" t="s">
        <v>11991</v>
      </c>
      <c r="T935" s="73" t="s">
        <v>5292</v>
      </c>
      <c r="U935" s="73" t="s">
        <v>362</v>
      </c>
      <c r="V935" s="77" t="s">
        <v>813</v>
      </c>
    </row>
    <row r="936" spans="1:22" hidden="1" x14ac:dyDescent="0.25">
      <c r="A936" s="73" t="s">
        <v>9924</v>
      </c>
      <c r="B936" s="73" t="s">
        <v>2731</v>
      </c>
      <c r="C936" s="73" t="s">
        <v>2732</v>
      </c>
      <c r="D936" s="73" t="s">
        <v>362</v>
      </c>
      <c r="E936" s="73" t="s">
        <v>284</v>
      </c>
      <c r="F936" s="73"/>
      <c r="G936" s="74">
        <v>60</v>
      </c>
      <c r="H936" s="73" t="s">
        <v>950</v>
      </c>
      <c r="I936" s="73" t="s">
        <v>951</v>
      </c>
      <c r="J936" s="73" t="s">
        <v>909</v>
      </c>
      <c r="K936" s="73" t="s">
        <v>998</v>
      </c>
      <c r="L936" s="73" t="s">
        <v>2732</v>
      </c>
      <c r="M936" s="73" t="s">
        <v>362</v>
      </c>
      <c r="N936" s="75" t="b">
        <v>0</v>
      </c>
      <c r="O936" s="75" t="b">
        <v>0</v>
      </c>
      <c r="P936" s="76">
        <v>46023.523400231497</v>
      </c>
      <c r="Q936" s="73" t="s">
        <v>11990</v>
      </c>
      <c r="R936" s="76">
        <v>46172.4695665162</v>
      </c>
      <c r="S936" s="73" t="s">
        <v>11991</v>
      </c>
      <c r="T936" s="73" t="s">
        <v>5292</v>
      </c>
      <c r="U936" s="73" t="s">
        <v>362</v>
      </c>
      <c r="V936" s="77" t="s">
        <v>813</v>
      </c>
    </row>
    <row r="937" spans="1:22" hidden="1" x14ac:dyDescent="0.25">
      <c r="A937" s="73" t="s">
        <v>9925</v>
      </c>
      <c r="B937" s="73" t="s">
        <v>614</v>
      </c>
      <c r="C937" s="73" t="s">
        <v>2734</v>
      </c>
      <c r="D937" s="73" t="s">
        <v>362</v>
      </c>
      <c r="E937" s="73" t="s">
        <v>284</v>
      </c>
      <c r="F937" s="73"/>
      <c r="G937" s="74">
        <v>60</v>
      </c>
      <c r="H937" s="73" t="s">
        <v>950</v>
      </c>
      <c r="I937" s="73" t="s">
        <v>951</v>
      </c>
      <c r="J937" s="73" t="s">
        <v>909</v>
      </c>
      <c r="K937" s="73" t="s">
        <v>998</v>
      </c>
      <c r="L937" s="73" t="s">
        <v>2734</v>
      </c>
      <c r="M937" s="73" t="s">
        <v>362</v>
      </c>
      <c r="N937" s="75" t="b">
        <v>0</v>
      </c>
      <c r="O937" s="75" t="b">
        <v>0</v>
      </c>
      <c r="P937" s="76">
        <v>46023.523401273102</v>
      </c>
      <c r="Q937" s="73" t="s">
        <v>11990</v>
      </c>
      <c r="R937" s="76">
        <v>46172.4695710995</v>
      </c>
      <c r="S937" s="73" t="s">
        <v>11991</v>
      </c>
      <c r="T937" s="73" t="s">
        <v>5292</v>
      </c>
      <c r="U937" s="73" t="s">
        <v>362</v>
      </c>
      <c r="V937" s="77" t="s">
        <v>813</v>
      </c>
    </row>
    <row r="938" spans="1:22" hidden="1" x14ac:dyDescent="0.25">
      <c r="A938" s="73" t="s">
        <v>9926</v>
      </c>
      <c r="B938" s="73" t="s">
        <v>2736</v>
      </c>
      <c r="C938" s="73" t="s">
        <v>2737</v>
      </c>
      <c r="D938" s="73" t="s">
        <v>362</v>
      </c>
      <c r="E938" s="73" t="s">
        <v>284</v>
      </c>
      <c r="F938" s="73"/>
      <c r="G938" s="74">
        <v>60</v>
      </c>
      <c r="H938" s="73" t="s">
        <v>950</v>
      </c>
      <c r="I938" s="73" t="s">
        <v>951</v>
      </c>
      <c r="J938" s="73" t="s">
        <v>909</v>
      </c>
      <c r="K938" s="73" t="s">
        <v>998</v>
      </c>
      <c r="L938" s="73" t="s">
        <v>2737</v>
      </c>
      <c r="M938" s="73" t="s">
        <v>362</v>
      </c>
      <c r="N938" s="75" t="b">
        <v>0</v>
      </c>
      <c r="O938" s="75" t="b">
        <v>0</v>
      </c>
      <c r="P938" s="76">
        <v>46023.523402164297</v>
      </c>
      <c r="Q938" s="73" t="s">
        <v>11990</v>
      </c>
      <c r="R938" s="76">
        <v>46172.469573229202</v>
      </c>
      <c r="S938" s="73" t="s">
        <v>11991</v>
      </c>
      <c r="T938" s="73" t="s">
        <v>5292</v>
      </c>
      <c r="U938" s="73" t="s">
        <v>362</v>
      </c>
      <c r="V938" s="77" t="s">
        <v>813</v>
      </c>
    </row>
    <row r="939" spans="1:22" hidden="1" x14ac:dyDescent="0.25">
      <c r="A939" s="73" t="s">
        <v>9927</v>
      </c>
      <c r="B939" s="73" t="s">
        <v>2769</v>
      </c>
      <c r="C939" s="73" t="s">
        <v>2770</v>
      </c>
      <c r="D939" s="73" t="s">
        <v>362</v>
      </c>
      <c r="E939" s="73" t="s">
        <v>284</v>
      </c>
      <c r="F939" s="73"/>
      <c r="G939" s="74">
        <v>60</v>
      </c>
      <c r="H939" s="73" t="s">
        <v>950</v>
      </c>
      <c r="I939" s="73" t="s">
        <v>951</v>
      </c>
      <c r="J939" s="73" t="s">
        <v>909</v>
      </c>
      <c r="K939" s="73" t="s">
        <v>998</v>
      </c>
      <c r="L939" s="73" t="s">
        <v>2770</v>
      </c>
      <c r="M939" s="73" t="s">
        <v>362</v>
      </c>
      <c r="N939" s="75" t="b">
        <v>0</v>
      </c>
      <c r="O939" s="75" t="b">
        <v>0</v>
      </c>
      <c r="P939" s="76">
        <v>46023.523413888899</v>
      </c>
      <c r="Q939" s="73" t="s">
        <v>11990</v>
      </c>
      <c r="R939" s="76">
        <v>46172.469575347197</v>
      </c>
      <c r="S939" s="73" t="s">
        <v>11991</v>
      </c>
      <c r="T939" s="73" t="s">
        <v>5292</v>
      </c>
      <c r="U939" s="73" t="s">
        <v>362</v>
      </c>
      <c r="V939" s="77" t="s">
        <v>813</v>
      </c>
    </row>
    <row r="940" spans="1:22" hidden="1" x14ac:dyDescent="0.25">
      <c r="A940" s="73" t="s">
        <v>9928</v>
      </c>
      <c r="B940" s="73" t="s">
        <v>2772</v>
      </c>
      <c r="C940" s="73" t="s">
        <v>2773</v>
      </c>
      <c r="D940" s="73" t="s">
        <v>362</v>
      </c>
      <c r="E940" s="73" t="s">
        <v>284</v>
      </c>
      <c r="F940" s="73"/>
      <c r="G940" s="74">
        <v>60</v>
      </c>
      <c r="H940" s="73" t="s">
        <v>950</v>
      </c>
      <c r="I940" s="73" t="s">
        <v>951</v>
      </c>
      <c r="J940" s="73" t="s">
        <v>909</v>
      </c>
      <c r="K940" s="73" t="s">
        <v>998</v>
      </c>
      <c r="L940" s="73" t="s">
        <v>2773</v>
      </c>
      <c r="M940" s="73" t="s">
        <v>362</v>
      </c>
      <c r="N940" s="75" t="b">
        <v>0</v>
      </c>
      <c r="O940" s="75" t="b">
        <v>0</v>
      </c>
      <c r="P940" s="76">
        <v>46023.523414780102</v>
      </c>
      <c r="Q940" s="73" t="s">
        <v>11990</v>
      </c>
      <c r="R940" s="76">
        <v>46172.469577546297</v>
      </c>
      <c r="S940" s="73" t="s">
        <v>11991</v>
      </c>
      <c r="T940" s="73" t="s">
        <v>5292</v>
      </c>
      <c r="U940" s="73" t="s">
        <v>362</v>
      </c>
      <c r="V940" s="77" t="s">
        <v>813</v>
      </c>
    </row>
    <row r="941" spans="1:22" hidden="1" x14ac:dyDescent="0.25">
      <c r="A941" s="73" t="s">
        <v>9929</v>
      </c>
      <c r="B941" s="73" t="s">
        <v>2775</v>
      </c>
      <c r="C941" s="73" t="s">
        <v>2776</v>
      </c>
      <c r="D941" s="73" t="s">
        <v>362</v>
      </c>
      <c r="E941" s="73" t="s">
        <v>284</v>
      </c>
      <c r="F941" s="73"/>
      <c r="G941" s="74">
        <v>60</v>
      </c>
      <c r="H941" s="73" t="s">
        <v>950</v>
      </c>
      <c r="I941" s="73" t="s">
        <v>951</v>
      </c>
      <c r="J941" s="73" t="s">
        <v>909</v>
      </c>
      <c r="K941" s="73" t="s">
        <v>998</v>
      </c>
      <c r="L941" s="73" t="s">
        <v>2776</v>
      </c>
      <c r="M941" s="73" t="s">
        <v>362</v>
      </c>
      <c r="N941" s="75" t="b">
        <v>0</v>
      </c>
      <c r="O941" s="75" t="b">
        <v>0</v>
      </c>
      <c r="P941" s="76">
        <v>46023.523415972202</v>
      </c>
      <c r="Q941" s="73" t="s">
        <v>11990</v>
      </c>
      <c r="R941" s="76">
        <v>46172.469579664401</v>
      </c>
      <c r="S941" s="73" t="s">
        <v>11991</v>
      </c>
      <c r="T941" s="73" t="s">
        <v>5292</v>
      </c>
      <c r="U941" s="73" t="s">
        <v>362</v>
      </c>
      <c r="V941" s="77" t="s">
        <v>813</v>
      </c>
    </row>
    <row r="942" spans="1:22" hidden="1" x14ac:dyDescent="0.25">
      <c r="A942" s="73" t="s">
        <v>9930</v>
      </c>
      <c r="B942" s="73" t="s">
        <v>2778</v>
      </c>
      <c r="C942" s="73" t="s">
        <v>2779</v>
      </c>
      <c r="D942" s="73" t="s">
        <v>362</v>
      </c>
      <c r="E942" s="73" t="s">
        <v>284</v>
      </c>
      <c r="F942" s="73"/>
      <c r="G942" s="74">
        <v>60</v>
      </c>
      <c r="H942" s="73" t="s">
        <v>950</v>
      </c>
      <c r="I942" s="73" t="s">
        <v>951</v>
      </c>
      <c r="J942" s="73" t="s">
        <v>909</v>
      </c>
      <c r="K942" s="73" t="s">
        <v>998</v>
      </c>
      <c r="L942" s="73" t="s">
        <v>2779</v>
      </c>
      <c r="M942" s="73" t="s">
        <v>362</v>
      </c>
      <c r="N942" s="75" t="b">
        <v>0</v>
      </c>
      <c r="O942" s="75" t="b">
        <v>0</v>
      </c>
      <c r="P942" s="76">
        <v>46023.523416898097</v>
      </c>
      <c r="Q942" s="73" t="s">
        <v>11990</v>
      </c>
      <c r="R942" s="76">
        <v>46172.4695818287</v>
      </c>
      <c r="S942" s="73" t="s">
        <v>11991</v>
      </c>
      <c r="T942" s="73" t="s">
        <v>5292</v>
      </c>
      <c r="U942" s="73" t="s">
        <v>362</v>
      </c>
      <c r="V942" s="77" t="s">
        <v>813</v>
      </c>
    </row>
    <row r="943" spans="1:22" hidden="1" x14ac:dyDescent="0.25">
      <c r="A943" s="73" t="s">
        <v>9931</v>
      </c>
      <c r="B943" s="73" t="s">
        <v>2822</v>
      </c>
      <c r="C943" s="73" t="s">
        <v>2823</v>
      </c>
      <c r="D943" s="73" t="s">
        <v>362</v>
      </c>
      <c r="E943" s="73" t="s">
        <v>284</v>
      </c>
      <c r="F943" s="73"/>
      <c r="G943" s="74">
        <v>60</v>
      </c>
      <c r="H943" s="73" t="s">
        <v>950</v>
      </c>
      <c r="I943" s="73" t="s">
        <v>951</v>
      </c>
      <c r="J943" s="73" t="s">
        <v>909</v>
      </c>
      <c r="K943" s="73" t="s">
        <v>998</v>
      </c>
      <c r="L943" s="73" t="s">
        <v>2823</v>
      </c>
      <c r="M943" s="73" t="s">
        <v>362</v>
      </c>
      <c r="N943" s="75" t="b">
        <v>0</v>
      </c>
      <c r="O943" s="75" t="b">
        <v>0</v>
      </c>
      <c r="P943" s="76">
        <v>46023.5234319097</v>
      </c>
      <c r="Q943" s="73" t="s">
        <v>11990</v>
      </c>
      <c r="R943" s="76">
        <v>46172.4695840278</v>
      </c>
      <c r="S943" s="73" t="s">
        <v>11991</v>
      </c>
      <c r="T943" s="73" t="s">
        <v>5292</v>
      </c>
      <c r="U943" s="73" t="s">
        <v>362</v>
      </c>
      <c r="V943" s="77" t="s">
        <v>813</v>
      </c>
    </row>
    <row r="944" spans="1:22" hidden="1" x14ac:dyDescent="0.25">
      <c r="A944" s="73" t="s">
        <v>9932</v>
      </c>
      <c r="B944" s="73" t="s">
        <v>2857</v>
      </c>
      <c r="C944" s="73" t="s">
        <v>2858</v>
      </c>
      <c r="D944" s="73" t="s">
        <v>362</v>
      </c>
      <c r="E944" s="73" t="s">
        <v>284</v>
      </c>
      <c r="F944" s="73"/>
      <c r="G944" s="74">
        <v>60</v>
      </c>
      <c r="H944" s="73" t="s">
        <v>950</v>
      </c>
      <c r="I944" s="73" t="s">
        <v>951</v>
      </c>
      <c r="J944" s="73" t="s">
        <v>909</v>
      </c>
      <c r="K944" s="73" t="s">
        <v>998</v>
      </c>
      <c r="L944" s="73" t="s">
        <v>2858</v>
      </c>
      <c r="M944" s="73" t="s">
        <v>362</v>
      </c>
      <c r="N944" s="75" t="b">
        <v>0</v>
      </c>
      <c r="O944" s="75" t="b">
        <v>0</v>
      </c>
      <c r="P944" s="76">
        <v>46023.523444594903</v>
      </c>
      <c r="Q944" s="73" t="s">
        <v>11990</v>
      </c>
      <c r="R944" s="76">
        <v>46172.469586145802</v>
      </c>
      <c r="S944" s="73" t="s">
        <v>11991</v>
      </c>
      <c r="T944" s="73" t="s">
        <v>5292</v>
      </c>
      <c r="U944" s="73" t="s">
        <v>362</v>
      </c>
      <c r="V944" s="77" t="s">
        <v>813</v>
      </c>
    </row>
    <row r="945" spans="1:22" hidden="1" x14ac:dyDescent="0.25">
      <c r="A945" s="73" t="s">
        <v>9933</v>
      </c>
      <c r="B945" s="73" t="s">
        <v>2866</v>
      </c>
      <c r="C945" s="73" t="s">
        <v>2867</v>
      </c>
      <c r="D945" s="73" t="s">
        <v>362</v>
      </c>
      <c r="E945" s="73" t="s">
        <v>284</v>
      </c>
      <c r="F945" s="73"/>
      <c r="G945" s="74">
        <v>60</v>
      </c>
      <c r="H945" s="73" t="s">
        <v>950</v>
      </c>
      <c r="I945" s="73" t="s">
        <v>951</v>
      </c>
      <c r="J945" s="73" t="s">
        <v>909</v>
      </c>
      <c r="K945" s="73" t="s">
        <v>998</v>
      </c>
      <c r="L945" s="73" t="s">
        <v>2867</v>
      </c>
      <c r="M945" s="73" t="s">
        <v>362</v>
      </c>
      <c r="N945" s="75" t="b">
        <v>0</v>
      </c>
      <c r="O945" s="75" t="b">
        <v>0</v>
      </c>
      <c r="P945" s="76">
        <v>46023.523447881897</v>
      </c>
      <c r="Q945" s="73" t="s">
        <v>11990</v>
      </c>
      <c r="R945" s="76">
        <v>46172.469588310203</v>
      </c>
      <c r="S945" s="73" t="s">
        <v>11991</v>
      </c>
      <c r="T945" s="73" t="s">
        <v>5292</v>
      </c>
      <c r="U945" s="73" t="s">
        <v>362</v>
      </c>
      <c r="V945" s="77" t="s">
        <v>813</v>
      </c>
    </row>
    <row r="946" spans="1:22" hidden="1" x14ac:dyDescent="0.25">
      <c r="A946" s="73" t="s">
        <v>4018</v>
      </c>
      <c r="B946" s="73" t="s">
        <v>4019</v>
      </c>
      <c r="C946" s="73" t="s">
        <v>4020</v>
      </c>
      <c r="D946" s="73" t="s">
        <v>362</v>
      </c>
      <c r="E946" s="73"/>
      <c r="F946" s="73"/>
      <c r="G946" s="74"/>
      <c r="H946" s="73" t="s">
        <v>950</v>
      </c>
      <c r="I946" s="73" t="s">
        <v>951</v>
      </c>
      <c r="J946" s="73" t="s">
        <v>909</v>
      </c>
      <c r="K946" s="73" t="s">
        <v>998</v>
      </c>
      <c r="L946" s="73" t="s">
        <v>4020</v>
      </c>
      <c r="M946" s="73" t="s">
        <v>362</v>
      </c>
      <c r="N946" s="75" t="b">
        <v>0</v>
      </c>
      <c r="O946" s="75" t="b">
        <v>0</v>
      </c>
      <c r="P946" s="76">
        <v>46023.523933912002</v>
      </c>
      <c r="Q946" s="73" t="s">
        <v>11990</v>
      </c>
      <c r="R946" s="76">
        <v>46172.469590474502</v>
      </c>
      <c r="S946" s="73" t="s">
        <v>11991</v>
      </c>
      <c r="T946" s="73" t="s">
        <v>5292</v>
      </c>
      <c r="U946" s="73" t="s">
        <v>362</v>
      </c>
      <c r="V946" s="77" t="s">
        <v>813</v>
      </c>
    </row>
    <row r="947" spans="1:22" hidden="1" x14ac:dyDescent="0.25">
      <c r="A947" s="73" t="s">
        <v>9934</v>
      </c>
      <c r="B947" s="73" t="s">
        <v>3072</v>
      </c>
      <c r="C947" s="73" t="s">
        <v>3073</v>
      </c>
      <c r="D947" s="73" t="s">
        <v>362</v>
      </c>
      <c r="E947" s="73" t="s">
        <v>284</v>
      </c>
      <c r="F947" s="73"/>
      <c r="G947" s="74">
        <v>60</v>
      </c>
      <c r="H947" s="73" t="s">
        <v>950</v>
      </c>
      <c r="I947" s="73" t="s">
        <v>951</v>
      </c>
      <c r="J947" s="73" t="s">
        <v>909</v>
      </c>
      <c r="K947" s="73" t="s">
        <v>998</v>
      </c>
      <c r="L947" s="73" t="s">
        <v>12265</v>
      </c>
      <c r="M947" s="73" t="s">
        <v>362</v>
      </c>
      <c r="N947" s="75" t="b">
        <v>0</v>
      </c>
      <c r="O947" s="75" t="b">
        <v>0</v>
      </c>
      <c r="P947" s="76">
        <v>46023.523529664402</v>
      </c>
      <c r="Q947" s="73" t="s">
        <v>11990</v>
      </c>
      <c r="R947" s="76">
        <v>46172.4695925579</v>
      </c>
      <c r="S947" s="73" t="s">
        <v>11991</v>
      </c>
      <c r="T947" s="73" t="s">
        <v>5292</v>
      </c>
      <c r="U947" s="73" t="s">
        <v>362</v>
      </c>
      <c r="V947" s="77" t="s">
        <v>813</v>
      </c>
    </row>
    <row r="948" spans="1:22" hidden="1" x14ac:dyDescent="0.25">
      <c r="A948" s="73" t="s">
        <v>9935</v>
      </c>
      <c r="B948" s="73" t="s">
        <v>3221</v>
      </c>
      <c r="C948" s="73" t="s">
        <v>3222</v>
      </c>
      <c r="D948" s="73" t="s">
        <v>362</v>
      </c>
      <c r="E948" s="73" t="s">
        <v>284</v>
      </c>
      <c r="F948" s="73"/>
      <c r="G948" s="74">
        <v>60</v>
      </c>
      <c r="H948" s="73" t="s">
        <v>950</v>
      </c>
      <c r="I948" s="73" t="s">
        <v>951</v>
      </c>
      <c r="J948" s="73" t="s">
        <v>909</v>
      </c>
      <c r="K948" s="73" t="s">
        <v>998</v>
      </c>
      <c r="L948" s="73" t="s">
        <v>3222</v>
      </c>
      <c r="M948" s="73" t="s">
        <v>362</v>
      </c>
      <c r="N948" s="75" t="b">
        <v>0</v>
      </c>
      <c r="O948" s="75" t="b">
        <v>0</v>
      </c>
      <c r="P948" s="76">
        <v>46023.523597256899</v>
      </c>
      <c r="Q948" s="73" t="s">
        <v>11990</v>
      </c>
      <c r="R948" s="76">
        <v>46172.469594710601</v>
      </c>
      <c r="S948" s="73" t="s">
        <v>11991</v>
      </c>
      <c r="T948" s="73" t="s">
        <v>5292</v>
      </c>
      <c r="U948" s="73" t="s">
        <v>362</v>
      </c>
      <c r="V948" s="77" t="s">
        <v>813</v>
      </c>
    </row>
    <row r="949" spans="1:22" hidden="1" x14ac:dyDescent="0.25">
      <c r="A949" s="73" t="s">
        <v>9936</v>
      </c>
      <c r="B949" s="73" t="s">
        <v>3257</v>
      </c>
      <c r="C949" s="73" t="s">
        <v>3258</v>
      </c>
      <c r="D949" s="73" t="s">
        <v>362</v>
      </c>
      <c r="E949" s="73" t="s">
        <v>284</v>
      </c>
      <c r="F949" s="73"/>
      <c r="G949" s="74">
        <v>60</v>
      </c>
      <c r="H949" s="73" t="s">
        <v>950</v>
      </c>
      <c r="I949" s="73" t="s">
        <v>951</v>
      </c>
      <c r="J949" s="73" t="s">
        <v>909</v>
      </c>
      <c r="K949" s="73" t="s">
        <v>998</v>
      </c>
      <c r="L949" s="73" t="s">
        <v>3258</v>
      </c>
      <c r="M949" s="73" t="s">
        <v>362</v>
      </c>
      <c r="N949" s="75" t="b">
        <v>0</v>
      </c>
      <c r="O949" s="75" t="b">
        <v>0</v>
      </c>
      <c r="P949" s="76">
        <v>46023.523616435203</v>
      </c>
      <c r="Q949" s="73" t="s">
        <v>11990</v>
      </c>
      <c r="R949" s="76">
        <v>46172.469596909701</v>
      </c>
      <c r="S949" s="73" t="s">
        <v>11991</v>
      </c>
      <c r="T949" s="73" t="s">
        <v>5292</v>
      </c>
      <c r="U949" s="73" t="s">
        <v>362</v>
      </c>
      <c r="V949" s="77" t="s">
        <v>813</v>
      </c>
    </row>
    <row r="950" spans="1:22" hidden="1" x14ac:dyDescent="0.25">
      <c r="A950" s="73" t="s">
        <v>9937</v>
      </c>
      <c r="B950" s="73" t="s">
        <v>3316</v>
      </c>
      <c r="C950" s="73" t="s">
        <v>3317</v>
      </c>
      <c r="D950" s="73" t="s">
        <v>362</v>
      </c>
      <c r="E950" s="73" t="s">
        <v>284</v>
      </c>
      <c r="F950" s="73"/>
      <c r="G950" s="74">
        <v>60</v>
      </c>
      <c r="H950" s="73" t="s">
        <v>950</v>
      </c>
      <c r="I950" s="73" t="s">
        <v>951</v>
      </c>
      <c r="J950" s="73" t="s">
        <v>909</v>
      </c>
      <c r="K950" s="73" t="s">
        <v>998</v>
      </c>
      <c r="L950" s="73" t="s">
        <v>3317</v>
      </c>
      <c r="M950" s="73" t="s">
        <v>362</v>
      </c>
      <c r="N950" s="75" t="b">
        <v>0</v>
      </c>
      <c r="O950" s="75" t="b">
        <v>0</v>
      </c>
      <c r="P950" s="76">
        <v>46023.523643171298</v>
      </c>
      <c r="Q950" s="73" t="s">
        <v>11990</v>
      </c>
      <c r="R950" s="76">
        <v>46172.469599039403</v>
      </c>
      <c r="S950" s="73" t="s">
        <v>11991</v>
      </c>
      <c r="T950" s="73" t="s">
        <v>5292</v>
      </c>
      <c r="U950" s="73" t="s">
        <v>362</v>
      </c>
      <c r="V950" s="77" t="s">
        <v>813</v>
      </c>
    </row>
    <row r="951" spans="1:22" hidden="1" x14ac:dyDescent="0.25">
      <c r="A951" s="73" t="s">
        <v>9938</v>
      </c>
      <c r="B951" s="73" t="s">
        <v>3461</v>
      </c>
      <c r="C951" s="73" t="s">
        <v>3462</v>
      </c>
      <c r="D951" s="73" t="s">
        <v>362</v>
      </c>
      <c r="E951" s="73" t="s">
        <v>284</v>
      </c>
      <c r="F951" s="73"/>
      <c r="G951" s="74">
        <v>60</v>
      </c>
      <c r="H951" s="73" t="s">
        <v>950</v>
      </c>
      <c r="I951" s="73" t="s">
        <v>951</v>
      </c>
      <c r="J951" s="73" t="s">
        <v>909</v>
      </c>
      <c r="K951" s="73" t="s">
        <v>998</v>
      </c>
      <c r="L951" s="73" t="s">
        <v>3462</v>
      </c>
      <c r="M951" s="73" t="s">
        <v>362</v>
      </c>
      <c r="N951" s="75" t="b">
        <v>0</v>
      </c>
      <c r="O951" s="75" t="b">
        <v>0</v>
      </c>
      <c r="P951" s="76">
        <v>46023.5237079051</v>
      </c>
      <c r="Q951" s="73" t="s">
        <v>11990</v>
      </c>
      <c r="R951" s="76">
        <v>46172.469601238401</v>
      </c>
      <c r="S951" s="73" t="s">
        <v>11991</v>
      </c>
      <c r="T951" s="73" t="s">
        <v>5292</v>
      </c>
      <c r="U951" s="73" t="s">
        <v>362</v>
      </c>
      <c r="V951" s="77" t="s">
        <v>813</v>
      </c>
    </row>
    <row r="952" spans="1:22" hidden="1" x14ac:dyDescent="0.25">
      <c r="A952" s="73" t="s">
        <v>9939</v>
      </c>
      <c r="B952" s="73" t="s">
        <v>3482</v>
      </c>
      <c r="C952" s="73" t="s">
        <v>3483</v>
      </c>
      <c r="D952" s="73" t="s">
        <v>362</v>
      </c>
      <c r="E952" s="73" t="s">
        <v>284</v>
      </c>
      <c r="F952" s="73"/>
      <c r="G952" s="74">
        <v>60</v>
      </c>
      <c r="H952" s="73" t="s">
        <v>950</v>
      </c>
      <c r="I952" s="73" t="s">
        <v>951</v>
      </c>
      <c r="J952" s="73" t="s">
        <v>909</v>
      </c>
      <c r="K952" s="73" t="s">
        <v>998</v>
      </c>
      <c r="L952" s="73" t="s">
        <v>3483</v>
      </c>
      <c r="M952" s="73" t="s">
        <v>362</v>
      </c>
      <c r="N952" s="75" t="b">
        <v>0</v>
      </c>
      <c r="O952" s="75" t="b">
        <v>0</v>
      </c>
      <c r="P952" s="76">
        <v>46023.523715011601</v>
      </c>
      <c r="Q952" s="73" t="s">
        <v>11990</v>
      </c>
      <c r="R952" s="76">
        <v>46172.469603437501</v>
      </c>
      <c r="S952" s="73" t="s">
        <v>11991</v>
      </c>
      <c r="T952" s="73" t="s">
        <v>5292</v>
      </c>
      <c r="U952" s="73" t="s">
        <v>362</v>
      </c>
      <c r="V952" s="77" t="s">
        <v>813</v>
      </c>
    </row>
    <row r="953" spans="1:22" hidden="1" x14ac:dyDescent="0.25">
      <c r="A953" s="73" t="s">
        <v>9940</v>
      </c>
      <c r="B953" s="73" t="s">
        <v>704</v>
      </c>
      <c r="C953" s="73" t="s">
        <v>3611</v>
      </c>
      <c r="D953" s="73" t="s">
        <v>362</v>
      </c>
      <c r="E953" s="73" t="s">
        <v>284</v>
      </c>
      <c r="F953" s="73"/>
      <c r="G953" s="74">
        <v>60</v>
      </c>
      <c r="H953" s="73" t="s">
        <v>950</v>
      </c>
      <c r="I953" s="73" t="s">
        <v>951</v>
      </c>
      <c r="J953" s="73" t="s">
        <v>909</v>
      </c>
      <c r="K953" s="73" t="s">
        <v>998</v>
      </c>
      <c r="L953" s="73" t="s">
        <v>3611</v>
      </c>
      <c r="M953" s="73" t="s">
        <v>362</v>
      </c>
      <c r="N953" s="75" t="b">
        <v>0</v>
      </c>
      <c r="O953" s="75" t="b">
        <v>0</v>
      </c>
      <c r="P953" s="76">
        <v>46023.523767974497</v>
      </c>
      <c r="Q953" s="73" t="s">
        <v>11990</v>
      </c>
      <c r="R953" s="76">
        <v>46172.469605555598</v>
      </c>
      <c r="S953" s="73" t="s">
        <v>11991</v>
      </c>
      <c r="T953" s="73" t="s">
        <v>5292</v>
      </c>
      <c r="U953" s="73" t="s">
        <v>362</v>
      </c>
      <c r="V953" s="77" t="s">
        <v>813</v>
      </c>
    </row>
    <row r="954" spans="1:22" hidden="1" x14ac:dyDescent="0.25">
      <c r="A954" s="73" t="s">
        <v>9941</v>
      </c>
      <c r="B954" s="73" t="s">
        <v>3613</v>
      </c>
      <c r="C954" s="73" t="s">
        <v>3614</v>
      </c>
      <c r="D954" s="73" t="s">
        <v>362</v>
      </c>
      <c r="E954" s="73" t="s">
        <v>284</v>
      </c>
      <c r="F954" s="73"/>
      <c r="G954" s="74">
        <v>60</v>
      </c>
      <c r="H954" s="73" t="s">
        <v>950</v>
      </c>
      <c r="I954" s="73" t="s">
        <v>951</v>
      </c>
      <c r="J954" s="73" t="s">
        <v>909</v>
      </c>
      <c r="K954" s="73" t="s">
        <v>998</v>
      </c>
      <c r="L954" s="73" t="s">
        <v>3614</v>
      </c>
      <c r="M954" s="73" t="s">
        <v>362</v>
      </c>
      <c r="N954" s="75" t="b">
        <v>0</v>
      </c>
      <c r="O954" s="75" t="b">
        <v>0</v>
      </c>
      <c r="P954" s="76">
        <v>46023.523768946798</v>
      </c>
      <c r="Q954" s="73" t="s">
        <v>11990</v>
      </c>
      <c r="R954" s="76">
        <v>46172.469607789397</v>
      </c>
      <c r="S954" s="73" t="s">
        <v>11991</v>
      </c>
      <c r="T954" s="73" t="s">
        <v>5292</v>
      </c>
      <c r="U954" s="73" t="s">
        <v>362</v>
      </c>
      <c r="V954" s="77" t="s">
        <v>813</v>
      </c>
    </row>
    <row r="955" spans="1:22" hidden="1" x14ac:dyDescent="0.25">
      <c r="A955" s="73" t="s">
        <v>9942</v>
      </c>
      <c r="B955" s="73" t="s">
        <v>3616</v>
      </c>
      <c r="C955" s="73" t="s">
        <v>3617</v>
      </c>
      <c r="D955" s="73" t="s">
        <v>362</v>
      </c>
      <c r="E955" s="73" t="s">
        <v>284</v>
      </c>
      <c r="F955" s="73"/>
      <c r="G955" s="74">
        <v>60</v>
      </c>
      <c r="H955" s="73" t="s">
        <v>950</v>
      </c>
      <c r="I955" s="73" t="s">
        <v>951</v>
      </c>
      <c r="J955" s="73" t="s">
        <v>909</v>
      </c>
      <c r="K955" s="73" t="s">
        <v>998</v>
      </c>
      <c r="L955" s="73" t="s">
        <v>3617</v>
      </c>
      <c r="M955" s="73" t="s">
        <v>362</v>
      </c>
      <c r="N955" s="75" t="b">
        <v>0</v>
      </c>
      <c r="O955" s="75" t="b">
        <v>0</v>
      </c>
      <c r="P955" s="76">
        <v>46023.523769907399</v>
      </c>
      <c r="Q955" s="73" t="s">
        <v>11990</v>
      </c>
      <c r="R955" s="76">
        <v>46172.469610104199</v>
      </c>
      <c r="S955" s="73" t="s">
        <v>11991</v>
      </c>
      <c r="T955" s="73" t="s">
        <v>5292</v>
      </c>
      <c r="U955" s="73" t="s">
        <v>362</v>
      </c>
      <c r="V955" s="77" t="s">
        <v>813</v>
      </c>
    </row>
    <row r="956" spans="1:22" hidden="1" x14ac:dyDescent="0.25">
      <c r="A956" s="73" t="s">
        <v>9943</v>
      </c>
      <c r="B956" s="73" t="s">
        <v>3619</v>
      </c>
      <c r="C956" s="73" t="s">
        <v>3620</v>
      </c>
      <c r="D956" s="73" t="s">
        <v>362</v>
      </c>
      <c r="E956" s="73" t="s">
        <v>284</v>
      </c>
      <c r="F956" s="73"/>
      <c r="G956" s="74">
        <v>60</v>
      </c>
      <c r="H956" s="73" t="s">
        <v>950</v>
      </c>
      <c r="I956" s="73" t="s">
        <v>951</v>
      </c>
      <c r="J956" s="73" t="s">
        <v>909</v>
      </c>
      <c r="K956" s="73" t="s">
        <v>998</v>
      </c>
      <c r="L956" s="73" t="s">
        <v>3620</v>
      </c>
      <c r="M956" s="73" t="s">
        <v>362</v>
      </c>
      <c r="N956" s="75" t="b">
        <v>0</v>
      </c>
      <c r="O956" s="75" t="b">
        <v>0</v>
      </c>
      <c r="P956" s="76">
        <v>46023.523770914398</v>
      </c>
      <c r="Q956" s="73" t="s">
        <v>11990</v>
      </c>
      <c r="R956" s="76">
        <v>46172.469612152803</v>
      </c>
      <c r="S956" s="73" t="s">
        <v>11991</v>
      </c>
      <c r="T956" s="73" t="s">
        <v>5292</v>
      </c>
      <c r="U956" s="73" t="s">
        <v>362</v>
      </c>
      <c r="V956" s="77" t="s">
        <v>813</v>
      </c>
    </row>
    <row r="957" spans="1:22" hidden="1" x14ac:dyDescent="0.25">
      <c r="A957" s="73" t="s">
        <v>9944</v>
      </c>
      <c r="B957" s="73" t="s">
        <v>3622</v>
      </c>
      <c r="C957" s="73" t="s">
        <v>3623</v>
      </c>
      <c r="D957" s="73" t="s">
        <v>362</v>
      </c>
      <c r="E957" s="73" t="s">
        <v>284</v>
      </c>
      <c r="F957" s="73"/>
      <c r="G957" s="74">
        <v>60</v>
      </c>
      <c r="H957" s="73" t="s">
        <v>950</v>
      </c>
      <c r="I957" s="73" t="s">
        <v>951</v>
      </c>
      <c r="J957" s="73" t="s">
        <v>909</v>
      </c>
      <c r="K957" s="73" t="s">
        <v>998</v>
      </c>
      <c r="L957" s="73" t="s">
        <v>3623</v>
      </c>
      <c r="M957" s="73" t="s">
        <v>362</v>
      </c>
      <c r="N957" s="75" t="b">
        <v>0</v>
      </c>
      <c r="O957" s="75" t="b">
        <v>0</v>
      </c>
      <c r="P957" s="76">
        <v>46023.523771875</v>
      </c>
      <c r="Q957" s="73" t="s">
        <v>11990</v>
      </c>
      <c r="R957" s="76">
        <v>46172.469614351903</v>
      </c>
      <c r="S957" s="73" t="s">
        <v>11991</v>
      </c>
      <c r="T957" s="73" t="s">
        <v>5292</v>
      </c>
      <c r="U957" s="73" t="s">
        <v>362</v>
      </c>
      <c r="V957" s="77" t="s">
        <v>813</v>
      </c>
    </row>
    <row r="958" spans="1:22" hidden="1" x14ac:dyDescent="0.25">
      <c r="A958" s="73" t="s">
        <v>9945</v>
      </c>
      <c r="B958" s="73" t="s">
        <v>3625</v>
      </c>
      <c r="C958" s="73" t="s">
        <v>3626</v>
      </c>
      <c r="D958" s="73" t="s">
        <v>362</v>
      </c>
      <c r="E958" s="73" t="s">
        <v>284</v>
      </c>
      <c r="F958" s="73"/>
      <c r="G958" s="74">
        <v>60</v>
      </c>
      <c r="H958" s="73" t="s">
        <v>950</v>
      </c>
      <c r="I958" s="73" t="s">
        <v>951</v>
      </c>
      <c r="J958" s="73" t="s">
        <v>909</v>
      </c>
      <c r="K958" s="73" t="s">
        <v>998</v>
      </c>
      <c r="L958" s="73" t="s">
        <v>3626</v>
      </c>
      <c r="M958" s="73" t="s">
        <v>362</v>
      </c>
      <c r="N958" s="75" t="b">
        <v>0</v>
      </c>
      <c r="O958" s="75" t="b">
        <v>0</v>
      </c>
      <c r="P958" s="76">
        <v>46023.523772835702</v>
      </c>
      <c r="Q958" s="73" t="s">
        <v>11990</v>
      </c>
      <c r="R958" s="76">
        <v>46172.469616469898</v>
      </c>
      <c r="S958" s="73" t="s">
        <v>11991</v>
      </c>
      <c r="T958" s="73" t="s">
        <v>5292</v>
      </c>
      <c r="U958" s="73" t="s">
        <v>362</v>
      </c>
      <c r="V958" s="77" t="s">
        <v>813</v>
      </c>
    </row>
    <row r="959" spans="1:22" hidden="1" x14ac:dyDescent="0.25">
      <c r="A959" s="73" t="s">
        <v>9946</v>
      </c>
      <c r="B959" s="73" t="s">
        <v>2941</v>
      </c>
      <c r="C959" s="73" t="s">
        <v>2942</v>
      </c>
      <c r="D959" s="73" t="s">
        <v>362</v>
      </c>
      <c r="E959" s="73" t="s">
        <v>284</v>
      </c>
      <c r="F959" s="73"/>
      <c r="G959" s="74">
        <v>60</v>
      </c>
      <c r="H959" s="73" t="s">
        <v>950</v>
      </c>
      <c r="I959" s="73" t="s">
        <v>951</v>
      </c>
      <c r="J959" s="73" t="s">
        <v>909</v>
      </c>
      <c r="K959" s="73" t="s">
        <v>998</v>
      </c>
      <c r="L959" s="73" t="s">
        <v>2942</v>
      </c>
      <c r="M959" s="73" t="s">
        <v>362</v>
      </c>
      <c r="N959" s="75" t="b">
        <v>0</v>
      </c>
      <c r="O959" s="75" t="b">
        <v>0</v>
      </c>
      <c r="P959" s="76">
        <v>46023.523478472198</v>
      </c>
      <c r="Q959" s="73" t="s">
        <v>11990</v>
      </c>
      <c r="R959" s="76">
        <v>46172.469618634299</v>
      </c>
      <c r="S959" s="73" t="s">
        <v>11991</v>
      </c>
      <c r="T959" s="73" t="s">
        <v>5292</v>
      </c>
      <c r="U959" s="73" t="s">
        <v>362</v>
      </c>
      <c r="V959" s="77" t="s">
        <v>813</v>
      </c>
    </row>
    <row r="960" spans="1:22" hidden="1" x14ac:dyDescent="0.25">
      <c r="A960" s="73" t="s">
        <v>9947</v>
      </c>
      <c r="B960" s="73" t="s">
        <v>838</v>
      </c>
      <c r="C960" s="73" t="s">
        <v>2956</v>
      </c>
      <c r="D960" s="73" t="s">
        <v>362</v>
      </c>
      <c r="E960" s="73" t="s">
        <v>284</v>
      </c>
      <c r="F960" s="73"/>
      <c r="G960" s="74">
        <v>60</v>
      </c>
      <c r="H960" s="73" t="s">
        <v>950</v>
      </c>
      <c r="I960" s="73" t="s">
        <v>951</v>
      </c>
      <c r="J960" s="73" t="s">
        <v>909</v>
      </c>
      <c r="K960" s="73" t="s">
        <v>998</v>
      </c>
      <c r="L960" s="73" t="s">
        <v>2956</v>
      </c>
      <c r="M960" s="73" t="s">
        <v>362</v>
      </c>
      <c r="N960" s="75" t="b">
        <v>0</v>
      </c>
      <c r="O960" s="75" t="b">
        <v>0</v>
      </c>
      <c r="P960" s="76">
        <v>46023.523483368102</v>
      </c>
      <c r="Q960" s="73" t="s">
        <v>11990</v>
      </c>
      <c r="R960" s="76">
        <v>46172.469620752301</v>
      </c>
      <c r="S960" s="73" t="s">
        <v>11991</v>
      </c>
      <c r="T960" s="73" t="s">
        <v>5292</v>
      </c>
      <c r="U960" s="73" t="s">
        <v>362</v>
      </c>
      <c r="V960" s="77" t="s">
        <v>813</v>
      </c>
    </row>
    <row r="961" spans="1:22" hidden="1" x14ac:dyDescent="0.25">
      <c r="A961" s="73" t="s">
        <v>9948</v>
      </c>
      <c r="B961" s="73" t="s">
        <v>3688</v>
      </c>
      <c r="C961" s="73" t="s">
        <v>3689</v>
      </c>
      <c r="D961" s="73" t="s">
        <v>362</v>
      </c>
      <c r="E961" s="73" t="s">
        <v>284</v>
      </c>
      <c r="F961" s="73"/>
      <c r="G961" s="74">
        <v>60</v>
      </c>
      <c r="H961" s="73" t="s">
        <v>950</v>
      </c>
      <c r="I961" s="73" t="s">
        <v>951</v>
      </c>
      <c r="J961" s="73" t="s">
        <v>909</v>
      </c>
      <c r="K961" s="73" t="s">
        <v>998</v>
      </c>
      <c r="L961" s="73" t="s">
        <v>12266</v>
      </c>
      <c r="M961" s="73" t="s">
        <v>362</v>
      </c>
      <c r="N961" s="75" t="b">
        <v>0</v>
      </c>
      <c r="O961" s="75" t="b">
        <v>0</v>
      </c>
      <c r="P961" s="76">
        <v>46023.523799965304</v>
      </c>
      <c r="Q961" s="73" t="s">
        <v>11990</v>
      </c>
      <c r="R961" s="76">
        <v>46172.469622916702</v>
      </c>
      <c r="S961" s="73" t="s">
        <v>11991</v>
      </c>
      <c r="T961" s="73" t="s">
        <v>5292</v>
      </c>
      <c r="U961" s="73" t="s">
        <v>362</v>
      </c>
      <c r="V961" s="77" t="s">
        <v>813</v>
      </c>
    </row>
    <row r="962" spans="1:22" hidden="1" x14ac:dyDescent="0.25">
      <c r="A962" s="73" t="s">
        <v>9949</v>
      </c>
      <c r="B962" s="73" t="s">
        <v>3705</v>
      </c>
      <c r="C962" s="73" t="s">
        <v>3706</v>
      </c>
      <c r="D962" s="73" t="s">
        <v>362</v>
      </c>
      <c r="E962" s="73" t="s">
        <v>284</v>
      </c>
      <c r="F962" s="73"/>
      <c r="G962" s="74">
        <v>60</v>
      </c>
      <c r="H962" s="73" t="s">
        <v>950</v>
      </c>
      <c r="I962" s="73" t="s">
        <v>951</v>
      </c>
      <c r="J962" s="73" t="s">
        <v>909</v>
      </c>
      <c r="K962" s="73" t="s">
        <v>998</v>
      </c>
      <c r="L962" s="73" t="s">
        <v>3706</v>
      </c>
      <c r="M962" s="73" t="s">
        <v>362</v>
      </c>
      <c r="N962" s="75" t="b">
        <v>0</v>
      </c>
      <c r="O962" s="75" t="b">
        <v>0</v>
      </c>
      <c r="P962" s="76">
        <v>46023.523805289398</v>
      </c>
      <c r="Q962" s="73" t="s">
        <v>11990</v>
      </c>
      <c r="R962" s="76">
        <v>46172.469625347199</v>
      </c>
      <c r="S962" s="73" t="s">
        <v>11991</v>
      </c>
      <c r="T962" s="73" t="s">
        <v>5292</v>
      </c>
      <c r="U962" s="73" t="s">
        <v>362</v>
      </c>
      <c r="V962" s="77" t="s">
        <v>813</v>
      </c>
    </row>
    <row r="963" spans="1:22" hidden="1" x14ac:dyDescent="0.25">
      <c r="A963" s="73" t="s">
        <v>9950</v>
      </c>
      <c r="B963" s="73" t="s">
        <v>3711</v>
      </c>
      <c r="C963" s="73" t="s">
        <v>3712</v>
      </c>
      <c r="D963" s="73" t="s">
        <v>362</v>
      </c>
      <c r="E963" s="73" t="s">
        <v>284</v>
      </c>
      <c r="F963" s="73"/>
      <c r="G963" s="74">
        <v>60</v>
      </c>
      <c r="H963" s="73" t="s">
        <v>950</v>
      </c>
      <c r="I963" s="73" t="s">
        <v>951</v>
      </c>
      <c r="J963" s="73" t="s">
        <v>909</v>
      </c>
      <c r="K963" s="73" t="s">
        <v>998</v>
      </c>
      <c r="L963" s="73" t="s">
        <v>3712</v>
      </c>
      <c r="M963" s="73" t="s">
        <v>362</v>
      </c>
      <c r="N963" s="75" t="b">
        <v>0</v>
      </c>
      <c r="O963" s="75" t="b">
        <v>0</v>
      </c>
      <c r="P963" s="76">
        <v>46023.523807835598</v>
      </c>
      <c r="Q963" s="73" t="s">
        <v>11990</v>
      </c>
      <c r="R963" s="76">
        <v>46172.469627395803</v>
      </c>
      <c r="S963" s="73" t="s">
        <v>11991</v>
      </c>
      <c r="T963" s="73" t="s">
        <v>5292</v>
      </c>
      <c r="U963" s="73" t="s">
        <v>362</v>
      </c>
      <c r="V963" s="77" t="s">
        <v>813</v>
      </c>
    </row>
    <row r="964" spans="1:22" hidden="1" x14ac:dyDescent="0.25">
      <c r="A964" s="73" t="s">
        <v>9951</v>
      </c>
      <c r="B964" s="73" t="s">
        <v>3726</v>
      </c>
      <c r="C964" s="73" t="s">
        <v>3727</v>
      </c>
      <c r="D964" s="73" t="s">
        <v>362</v>
      </c>
      <c r="E964" s="73" t="s">
        <v>284</v>
      </c>
      <c r="F964" s="73"/>
      <c r="G964" s="74">
        <v>60</v>
      </c>
      <c r="H964" s="73" t="s">
        <v>950</v>
      </c>
      <c r="I964" s="73" t="s">
        <v>951</v>
      </c>
      <c r="J964" s="73" t="s">
        <v>909</v>
      </c>
      <c r="K964" s="73" t="s">
        <v>998</v>
      </c>
      <c r="L964" s="73" t="s">
        <v>3727</v>
      </c>
      <c r="M964" s="73" t="s">
        <v>362</v>
      </c>
      <c r="N964" s="75" t="b">
        <v>0</v>
      </c>
      <c r="O964" s="75" t="b">
        <v>0</v>
      </c>
      <c r="P964" s="76">
        <v>46023.523815162</v>
      </c>
      <c r="Q964" s="73" t="s">
        <v>11990</v>
      </c>
      <c r="R964" s="76">
        <v>46172.469629548599</v>
      </c>
      <c r="S964" s="73" t="s">
        <v>11991</v>
      </c>
      <c r="T964" s="73" t="s">
        <v>5292</v>
      </c>
      <c r="U964" s="73" t="s">
        <v>362</v>
      </c>
      <c r="V964" s="77" t="s">
        <v>813</v>
      </c>
    </row>
    <row r="965" spans="1:22" hidden="1" x14ac:dyDescent="0.25">
      <c r="A965" s="73" t="s">
        <v>9952</v>
      </c>
      <c r="B965" s="73" t="s">
        <v>365</v>
      </c>
      <c r="C965" s="73" t="s">
        <v>4209</v>
      </c>
      <c r="D965" s="73" t="s">
        <v>362</v>
      </c>
      <c r="E965" s="73" t="s">
        <v>4210</v>
      </c>
      <c r="F965" s="73"/>
      <c r="G965" s="74">
        <v>60</v>
      </c>
      <c r="H965" s="73" t="s">
        <v>950</v>
      </c>
      <c r="I965" s="73" t="s">
        <v>951</v>
      </c>
      <c r="J965" s="73" t="s">
        <v>909</v>
      </c>
      <c r="K965" s="73" t="s">
        <v>998</v>
      </c>
      <c r="L965" s="73"/>
      <c r="M965" s="73" t="s">
        <v>362</v>
      </c>
      <c r="N965" s="75" t="b">
        <v>0</v>
      </c>
      <c r="O965" s="75" t="b">
        <v>0</v>
      </c>
      <c r="P965" s="76">
        <v>46023.5240241551</v>
      </c>
      <c r="Q965" s="73" t="s">
        <v>11990</v>
      </c>
      <c r="R965" s="76">
        <v>46174.452484456</v>
      </c>
      <c r="S965" s="73" t="s">
        <v>12225</v>
      </c>
      <c r="T965" s="73" t="s">
        <v>5292</v>
      </c>
      <c r="U965" s="73" t="s">
        <v>362</v>
      </c>
      <c r="V965" s="77" t="s">
        <v>813</v>
      </c>
    </row>
    <row r="966" spans="1:22" hidden="1" x14ac:dyDescent="0.25">
      <c r="A966" s="73" t="s">
        <v>9953</v>
      </c>
      <c r="B966" s="73" t="s">
        <v>2860</v>
      </c>
      <c r="C966" s="73" t="s">
        <v>2861</v>
      </c>
      <c r="D966" s="73" t="s">
        <v>362</v>
      </c>
      <c r="E966" s="73" t="s">
        <v>284</v>
      </c>
      <c r="F966" s="73"/>
      <c r="G966" s="74">
        <v>60</v>
      </c>
      <c r="H966" s="73" t="s">
        <v>11994</v>
      </c>
      <c r="I966" s="73" t="s">
        <v>11995</v>
      </c>
      <c r="J966" s="73" t="s">
        <v>909</v>
      </c>
      <c r="K966" s="73" t="s">
        <v>952</v>
      </c>
      <c r="L966" s="73" t="s">
        <v>2861</v>
      </c>
      <c r="M966" s="73" t="s">
        <v>362</v>
      </c>
      <c r="N966" s="75" t="b">
        <v>0</v>
      </c>
      <c r="O966" s="75" t="b">
        <v>0</v>
      </c>
      <c r="P966" s="76">
        <v>46023.523445868101</v>
      </c>
      <c r="Q966" s="73" t="s">
        <v>11990</v>
      </c>
      <c r="R966" s="76">
        <v>46172.469633796303</v>
      </c>
      <c r="S966" s="73" t="s">
        <v>11991</v>
      </c>
      <c r="T966" s="73" t="s">
        <v>5292</v>
      </c>
      <c r="U966" s="73" t="s">
        <v>362</v>
      </c>
      <c r="V966" s="77" t="s">
        <v>813</v>
      </c>
    </row>
    <row r="967" spans="1:22" hidden="1" x14ac:dyDescent="0.25">
      <c r="A967" s="73" t="s">
        <v>9954</v>
      </c>
      <c r="B967" s="73" t="s">
        <v>3038</v>
      </c>
      <c r="C967" s="73" t="s">
        <v>3039</v>
      </c>
      <c r="D967" s="73" t="s">
        <v>362</v>
      </c>
      <c r="E967" s="73" t="s">
        <v>284</v>
      </c>
      <c r="F967" s="73"/>
      <c r="G967" s="74">
        <v>60</v>
      </c>
      <c r="H967" s="73" t="s">
        <v>11994</v>
      </c>
      <c r="I967" s="73" t="s">
        <v>11995</v>
      </c>
      <c r="J967" s="73" t="s">
        <v>909</v>
      </c>
      <c r="K967" s="73" t="s">
        <v>952</v>
      </c>
      <c r="L967" s="73" t="s">
        <v>3039</v>
      </c>
      <c r="M967" s="73" t="s">
        <v>362</v>
      </c>
      <c r="N967" s="75" t="b">
        <v>0</v>
      </c>
      <c r="O967" s="75" t="b">
        <v>0</v>
      </c>
      <c r="P967" s="76">
        <v>46023.523512233798</v>
      </c>
      <c r="Q967" s="73" t="s">
        <v>11990</v>
      </c>
      <c r="R967" s="76">
        <v>46172.469635914298</v>
      </c>
      <c r="S967" s="73" t="s">
        <v>11991</v>
      </c>
      <c r="T967" s="73" t="s">
        <v>5292</v>
      </c>
      <c r="U967" s="73" t="s">
        <v>362</v>
      </c>
      <c r="V967" s="77" t="s">
        <v>813</v>
      </c>
    </row>
    <row r="968" spans="1:22" hidden="1" x14ac:dyDescent="0.25">
      <c r="A968" s="73" t="s">
        <v>9955</v>
      </c>
      <c r="B968" s="73" t="s">
        <v>3110</v>
      </c>
      <c r="C968" s="73" t="s">
        <v>3111</v>
      </c>
      <c r="D968" s="73" t="s">
        <v>362</v>
      </c>
      <c r="E968" s="73" t="s">
        <v>284</v>
      </c>
      <c r="F968" s="73"/>
      <c r="G968" s="74">
        <v>60</v>
      </c>
      <c r="H968" s="73" t="s">
        <v>11994</v>
      </c>
      <c r="I968" s="73" t="s">
        <v>11995</v>
      </c>
      <c r="J968" s="73" t="s">
        <v>909</v>
      </c>
      <c r="K968" s="73" t="s">
        <v>952</v>
      </c>
      <c r="L968" s="73" t="s">
        <v>3111</v>
      </c>
      <c r="M968" s="73" t="s">
        <v>362</v>
      </c>
      <c r="N968" s="75" t="b">
        <v>0</v>
      </c>
      <c r="O968" s="75" t="b">
        <v>0</v>
      </c>
      <c r="P968" s="76">
        <v>46023.523547835597</v>
      </c>
      <c r="Q968" s="73" t="s">
        <v>11990</v>
      </c>
      <c r="R968" s="76">
        <v>46172.469637928203</v>
      </c>
      <c r="S968" s="73" t="s">
        <v>11991</v>
      </c>
      <c r="T968" s="73" t="s">
        <v>5292</v>
      </c>
      <c r="U968" s="73" t="s">
        <v>362</v>
      </c>
      <c r="V968" s="77" t="s">
        <v>813</v>
      </c>
    </row>
    <row r="969" spans="1:22" hidden="1" x14ac:dyDescent="0.25">
      <c r="A969" s="73" t="s">
        <v>9956</v>
      </c>
      <c r="B969" s="73" t="s">
        <v>3151</v>
      </c>
      <c r="C969" s="73" t="s">
        <v>3152</v>
      </c>
      <c r="D969" s="73" t="s">
        <v>362</v>
      </c>
      <c r="E969" s="73" t="s">
        <v>284</v>
      </c>
      <c r="F969" s="73"/>
      <c r="G969" s="74">
        <v>60</v>
      </c>
      <c r="H969" s="73" t="s">
        <v>11994</v>
      </c>
      <c r="I969" s="73" t="s">
        <v>11995</v>
      </c>
      <c r="J969" s="73" t="s">
        <v>909</v>
      </c>
      <c r="K969" s="73" t="s">
        <v>952</v>
      </c>
      <c r="L969" s="73" t="s">
        <v>3152</v>
      </c>
      <c r="M969" s="73" t="s">
        <v>362</v>
      </c>
      <c r="N969" s="75" t="b">
        <v>0</v>
      </c>
      <c r="O969" s="75" t="b">
        <v>0</v>
      </c>
      <c r="P969" s="76">
        <v>46023.523561192102</v>
      </c>
      <c r="Q969" s="73" t="s">
        <v>11990</v>
      </c>
      <c r="R969" s="76">
        <v>46172.469640080999</v>
      </c>
      <c r="S969" s="73" t="s">
        <v>11991</v>
      </c>
      <c r="T969" s="73" t="s">
        <v>5292</v>
      </c>
      <c r="U969" s="73" t="s">
        <v>362</v>
      </c>
      <c r="V969" s="77" t="s">
        <v>813</v>
      </c>
    </row>
    <row r="970" spans="1:22" hidden="1" x14ac:dyDescent="0.25">
      <c r="A970" s="73" t="s">
        <v>9957</v>
      </c>
      <c r="B970" s="73" t="s">
        <v>3157</v>
      </c>
      <c r="C970" s="73" t="s">
        <v>3158</v>
      </c>
      <c r="D970" s="73" t="s">
        <v>362</v>
      </c>
      <c r="E970" s="73" t="s">
        <v>284</v>
      </c>
      <c r="F970" s="73"/>
      <c r="G970" s="74">
        <v>60</v>
      </c>
      <c r="H970" s="73" t="s">
        <v>11994</v>
      </c>
      <c r="I970" s="73" t="s">
        <v>11995</v>
      </c>
      <c r="J970" s="73" t="s">
        <v>909</v>
      </c>
      <c r="K970" s="73" t="s">
        <v>952</v>
      </c>
      <c r="L970" s="73" t="s">
        <v>3158</v>
      </c>
      <c r="M970" s="73" t="s">
        <v>362</v>
      </c>
      <c r="N970" s="75" t="b">
        <v>0</v>
      </c>
      <c r="O970" s="75" t="b">
        <v>0</v>
      </c>
      <c r="P970" s="76">
        <v>46023.523563194402</v>
      </c>
      <c r="Q970" s="73" t="s">
        <v>11990</v>
      </c>
      <c r="R970" s="76">
        <v>46172.4696422454</v>
      </c>
      <c r="S970" s="73" t="s">
        <v>11991</v>
      </c>
      <c r="T970" s="73" t="s">
        <v>5292</v>
      </c>
      <c r="U970" s="73" t="s">
        <v>362</v>
      </c>
      <c r="V970" s="77" t="s">
        <v>813</v>
      </c>
    </row>
    <row r="971" spans="1:22" hidden="1" x14ac:dyDescent="0.25">
      <c r="A971" s="73" t="s">
        <v>9958</v>
      </c>
      <c r="B971" s="73" t="s">
        <v>3245</v>
      </c>
      <c r="C971" s="73" t="s">
        <v>3246</v>
      </c>
      <c r="D971" s="73" t="s">
        <v>362</v>
      </c>
      <c r="E971" s="73" t="s">
        <v>284</v>
      </c>
      <c r="F971" s="73"/>
      <c r="G971" s="74">
        <v>60</v>
      </c>
      <c r="H971" s="73" t="s">
        <v>11994</v>
      </c>
      <c r="I971" s="73" t="s">
        <v>11995</v>
      </c>
      <c r="J971" s="73" t="s">
        <v>909</v>
      </c>
      <c r="K971" s="73" t="s">
        <v>952</v>
      </c>
      <c r="L971" s="73" t="s">
        <v>3246</v>
      </c>
      <c r="M971" s="73" t="s">
        <v>362</v>
      </c>
      <c r="N971" s="75" t="b">
        <v>0</v>
      </c>
      <c r="O971" s="75" t="b">
        <v>0</v>
      </c>
      <c r="P971" s="76">
        <v>46023.523607719901</v>
      </c>
      <c r="Q971" s="73" t="s">
        <v>11990</v>
      </c>
      <c r="R971" s="76">
        <v>46172.469644363402</v>
      </c>
      <c r="S971" s="73" t="s">
        <v>11991</v>
      </c>
      <c r="T971" s="73" t="s">
        <v>5292</v>
      </c>
      <c r="U971" s="73" t="s">
        <v>362</v>
      </c>
      <c r="V971" s="77" t="s">
        <v>813</v>
      </c>
    </row>
    <row r="972" spans="1:22" hidden="1" x14ac:dyDescent="0.25">
      <c r="A972" s="73" t="s">
        <v>9959</v>
      </c>
      <c r="B972" s="73" t="s">
        <v>3283</v>
      </c>
      <c r="C972" s="73" t="s">
        <v>3284</v>
      </c>
      <c r="D972" s="73" t="s">
        <v>362</v>
      </c>
      <c r="E972" s="73" t="s">
        <v>284</v>
      </c>
      <c r="F972" s="73"/>
      <c r="G972" s="74">
        <v>60</v>
      </c>
      <c r="H972" s="73" t="s">
        <v>11994</v>
      </c>
      <c r="I972" s="73" t="s">
        <v>11995</v>
      </c>
      <c r="J972" s="73" t="s">
        <v>909</v>
      </c>
      <c r="K972" s="73" t="s">
        <v>952</v>
      </c>
      <c r="L972" s="73" t="s">
        <v>3284</v>
      </c>
      <c r="M972" s="73" t="s">
        <v>362</v>
      </c>
      <c r="N972" s="75" t="b">
        <v>0</v>
      </c>
      <c r="O972" s="75" t="b">
        <v>0</v>
      </c>
      <c r="P972" s="76">
        <v>46023.523627661998</v>
      </c>
      <c r="Q972" s="73" t="s">
        <v>11990</v>
      </c>
      <c r="R972" s="76">
        <v>46172.469646678197</v>
      </c>
      <c r="S972" s="73" t="s">
        <v>11991</v>
      </c>
      <c r="T972" s="73" t="s">
        <v>5292</v>
      </c>
      <c r="U972" s="73" t="s">
        <v>362</v>
      </c>
      <c r="V972" s="77" t="s">
        <v>813</v>
      </c>
    </row>
    <row r="973" spans="1:22" hidden="1" x14ac:dyDescent="0.25">
      <c r="A973" s="73" t="s">
        <v>9960</v>
      </c>
      <c r="B973" s="73" t="s">
        <v>3361</v>
      </c>
      <c r="C973" s="73" t="s">
        <v>3362</v>
      </c>
      <c r="D973" s="73" t="s">
        <v>362</v>
      </c>
      <c r="E973" s="73" t="s">
        <v>284</v>
      </c>
      <c r="F973" s="73"/>
      <c r="G973" s="74">
        <v>60</v>
      </c>
      <c r="H973" s="73" t="s">
        <v>11994</v>
      </c>
      <c r="I973" s="73" t="s">
        <v>11995</v>
      </c>
      <c r="J973" s="73" t="s">
        <v>909</v>
      </c>
      <c r="K973" s="73" t="s">
        <v>952</v>
      </c>
      <c r="L973" s="73" t="s">
        <v>3362</v>
      </c>
      <c r="M973" s="73" t="s">
        <v>362</v>
      </c>
      <c r="N973" s="75" t="b">
        <v>0</v>
      </c>
      <c r="O973" s="75" t="b">
        <v>0</v>
      </c>
      <c r="P973" s="76">
        <v>46023.523659143502</v>
      </c>
      <c r="Q973" s="73" t="s">
        <v>11990</v>
      </c>
      <c r="R973" s="76">
        <v>46172.469648842598</v>
      </c>
      <c r="S973" s="73" t="s">
        <v>11991</v>
      </c>
      <c r="T973" s="73" t="s">
        <v>5292</v>
      </c>
      <c r="U973" s="73" t="s">
        <v>362</v>
      </c>
      <c r="V973" s="77" t="s">
        <v>813</v>
      </c>
    </row>
    <row r="974" spans="1:22" hidden="1" x14ac:dyDescent="0.25">
      <c r="A974" s="73" t="s">
        <v>9961</v>
      </c>
      <c r="B974" s="73" t="s">
        <v>3397</v>
      </c>
      <c r="C974" s="73" t="s">
        <v>3398</v>
      </c>
      <c r="D974" s="73" t="s">
        <v>362</v>
      </c>
      <c r="E974" s="73" t="s">
        <v>284</v>
      </c>
      <c r="F974" s="73"/>
      <c r="G974" s="74">
        <v>60</v>
      </c>
      <c r="H974" s="73" t="s">
        <v>11994</v>
      </c>
      <c r="I974" s="73" t="s">
        <v>11995</v>
      </c>
      <c r="J974" s="73" t="s">
        <v>909</v>
      </c>
      <c r="K974" s="73" t="s">
        <v>952</v>
      </c>
      <c r="L974" s="73" t="s">
        <v>3398</v>
      </c>
      <c r="M974" s="73" t="s">
        <v>362</v>
      </c>
      <c r="N974" s="75" t="b">
        <v>0</v>
      </c>
      <c r="O974" s="75" t="b">
        <v>0</v>
      </c>
      <c r="P974" s="76">
        <v>46023.523673032403</v>
      </c>
      <c r="Q974" s="73" t="s">
        <v>11990</v>
      </c>
      <c r="R974" s="76">
        <v>46172.469651006897</v>
      </c>
      <c r="S974" s="73" t="s">
        <v>11991</v>
      </c>
      <c r="T974" s="73" t="s">
        <v>5292</v>
      </c>
      <c r="U974" s="73" t="s">
        <v>362</v>
      </c>
      <c r="V974" s="77" t="s">
        <v>813</v>
      </c>
    </row>
    <row r="975" spans="1:22" hidden="1" x14ac:dyDescent="0.25">
      <c r="A975" s="73" t="s">
        <v>9962</v>
      </c>
      <c r="B975" s="73" t="s">
        <v>3422</v>
      </c>
      <c r="C975" s="73" t="s">
        <v>3423</v>
      </c>
      <c r="D975" s="73" t="s">
        <v>362</v>
      </c>
      <c r="E975" s="73" t="s">
        <v>284</v>
      </c>
      <c r="F975" s="73"/>
      <c r="G975" s="74">
        <v>60</v>
      </c>
      <c r="H975" s="73" t="s">
        <v>11994</v>
      </c>
      <c r="I975" s="73" t="s">
        <v>11995</v>
      </c>
      <c r="J975" s="73" t="s">
        <v>909</v>
      </c>
      <c r="K975" s="73" t="s">
        <v>952</v>
      </c>
      <c r="L975" s="73" t="s">
        <v>3423</v>
      </c>
      <c r="M975" s="73" t="s">
        <v>362</v>
      </c>
      <c r="N975" s="75" t="b">
        <v>0</v>
      </c>
      <c r="O975" s="75" t="b">
        <v>0</v>
      </c>
      <c r="P975" s="76">
        <v>46023.5236878125</v>
      </c>
      <c r="Q975" s="73" t="s">
        <v>11990</v>
      </c>
      <c r="R975" s="76">
        <v>46172.469653125001</v>
      </c>
      <c r="S975" s="73" t="s">
        <v>11991</v>
      </c>
      <c r="T975" s="73" t="s">
        <v>5292</v>
      </c>
      <c r="U975" s="73" t="s">
        <v>362</v>
      </c>
      <c r="V975" s="77" t="s">
        <v>813</v>
      </c>
    </row>
    <row r="976" spans="1:22" hidden="1" x14ac:dyDescent="0.25">
      <c r="A976" s="73" t="s">
        <v>9963</v>
      </c>
      <c r="B976" s="73" t="s">
        <v>3464</v>
      </c>
      <c r="C976" s="73" t="s">
        <v>3465</v>
      </c>
      <c r="D976" s="73" t="s">
        <v>362</v>
      </c>
      <c r="E976" s="73" t="s">
        <v>284</v>
      </c>
      <c r="F976" s="73"/>
      <c r="G976" s="74">
        <v>60</v>
      </c>
      <c r="H976" s="73" t="s">
        <v>11994</v>
      </c>
      <c r="I976" s="73" t="s">
        <v>11995</v>
      </c>
      <c r="J976" s="73" t="s">
        <v>909</v>
      </c>
      <c r="K976" s="73" t="s">
        <v>952</v>
      </c>
      <c r="L976" s="73" t="s">
        <v>3465</v>
      </c>
      <c r="M976" s="73" t="s">
        <v>362</v>
      </c>
      <c r="N976" s="75" t="b">
        <v>0</v>
      </c>
      <c r="O976" s="75" t="b">
        <v>0</v>
      </c>
      <c r="P976" s="76">
        <v>46023.523708796303</v>
      </c>
      <c r="Q976" s="73" t="s">
        <v>11990</v>
      </c>
      <c r="R976" s="76">
        <v>46172.4696553588</v>
      </c>
      <c r="S976" s="73" t="s">
        <v>11991</v>
      </c>
      <c r="T976" s="73" t="s">
        <v>5292</v>
      </c>
      <c r="U976" s="73" t="s">
        <v>362</v>
      </c>
      <c r="V976" s="77" t="s">
        <v>813</v>
      </c>
    </row>
    <row r="977" spans="1:22" hidden="1" x14ac:dyDescent="0.25">
      <c r="A977" s="73" t="s">
        <v>9964</v>
      </c>
      <c r="B977" s="73" t="s">
        <v>3544</v>
      </c>
      <c r="C977" s="73" t="s">
        <v>3545</v>
      </c>
      <c r="D977" s="73" t="s">
        <v>362</v>
      </c>
      <c r="E977" s="73" t="s">
        <v>284</v>
      </c>
      <c r="F977" s="73"/>
      <c r="G977" s="74">
        <v>60</v>
      </c>
      <c r="H977" s="73" t="s">
        <v>11994</v>
      </c>
      <c r="I977" s="73" t="s">
        <v>11995</v>
      </c>
      <c r="J977" s="73" t="s">
        <v>909</v>
      </c>
      <c r="K977" s="73" t="s">
        <v>952</v>
      </c>
      <c r="L977" s="73" t="s">
        <v>3545</v>
      </c>
      <c r="M977" s="73" t="s">
        <v>362</v>
      </c>
      <c r="N977" s="75" t="b">
        <v>0</v>
      </c>
      <c r="O977" s="75" t="b">
        <v>0</v>
      </c>
      <c r="P977" s="76">
        <v>46023.523739895798</v>
      </c>
      <c r="Q977" s="73" t="s">
        <v>11990</v>
      </c>
      <c r="R977" s="76">
        <v>46172.469657523201</v>
      </c>
      <c r="S977" s="73" t="s">
        <v>11991</v>
      </c>
      <c r="T977" s="73" t="s">
        <v>5292</v>
      </c>
      <c r="U977" s="73" t="s">
        <v>362</v>
      </c>
      <c r="V977" s="77" t="s">
        <v>813</v>
      </c>
    </row>
    <row r="978" spans="1:22" hidden="1" x14ac:dyDescent="0.25">
      <c r="A978" s="73" t="s">
        <v>9965</v>
      </c>
      <c r="B978" s="73" t="s">
        <v>3642</v>
      </c>
      <c r="C978" s="73" t="s">
        <v>3643</v>
      </c>
      <c r="D978" s="73" t="s">
        <v>362</v>
      </c>
      <c r="E978" s="73" t="s">
        <v>284</v>
      </c>
      <c r="F978" s="73"/>
      <c r="G978" s="74">
        <v>60</v>
      </c>
      <c r="H978" s="73" t="s">
        <v>11994</v>
      </c>
      <c r="I978" s="73" t="s">
        <v>11995</v>
      </c>
      <c r="J978" s="73" t="s">
        <v>909</v>
      </c>
      <c r="K978" s="73" t="s">
        <v>952</v>
      </c>
      <c r="L978" s="73" t="s">
        <v>3643</v>
      </c>
      <c r="M978" s="73" t="s">
        <v>362</v>
      </c>
      <c r="N978" s="75" t="b">
        <v>0</v>
      </c>
      <c r="O978" s="75" t="b">
        <v>0</v>
      </c>
      <c r="P978" s="76">
        <v>46023.523780752301</v>
      </c>
      <c r="Q978" s="73" t="s">
        <v>11990</v>
      </c>
      <c r="R978" s="76">
        <v>46172.469659606497</v>
      </c>
      <c r="S978" s="73" t="s">
        <v>11991</v>
      </c>
      <c r="T978" s="73" t="s">
        <v>5292</v>
      </c>
      <c r="U978" s="73" t="s">
        <v>362</v>
      </c>
      <c r="V978" s="77" t="s">
        <v>813</v>
      </c>
    </row>
    <row r="979" spans="1:22" hidden="1" x14ac:dyDescent="0.25">
      <c r="A979" s="73" t="s">
        <v>9966</v>
      </c>
      <c r="B979" s="73" t="s">
        <v>2983</v>
      </c>
      <c r="C979" s="73" t="s">
        <v>2984</v>
      </c>
      <c r="D979" s="73" t="s">
        <v>362</v>
      </c>
      <c r="E979" s="73" t="s">
        <v>284</v>
      </c>
      <c r="F979" s="73"/>
      <c r="G979" s="74">
        <v>60</v>
      </c>
      <c r="H979" s="73" t="s">
        <v>11994</v>
      </c>
      <c r="I979" s="73" t="s">
        <v>11995</v>
      </c>
      <c r="J979" s="73" t="s">
        <v>909</v>
      </c>
      <c r="K979" s="73" t="s">
        <v>952</v>
      </c>
      <c r="L979" s="73" t="s">
        <v>2984</v>
      </c>
      <c r="M979" s="73" t="s">
        <v>362</v>
      </c>
      <c r="N979" s="75" t="b">
        <v>0</v>
      </c>
      <c r="O979" s="75" t="b">
        <v>0</v>
      </c>
      <c r="P979" s="76">
        <v>46023.523493946799</v>
      </c>
      <c r="Q979" s="73" t="s">
        <v>11990</v>
      </c>
      <c r="R979" s="76">
        <v>46172.469661770803</v>
      </c>
      <c r="S979" s="73" t="s">
        <v>11991</v>
      </c>
      <c r="T979" s="73" t="s">
        <v>5292</v>
      </c>
      <c r="U979" s="73" t="s">
        <v>362</v>
      </c>
      <c r="V979" s="77" t="s">
        <v>813</v>
      </c>
    </row>
    <row r="980" spans="1:22" hidden="1" x14ac:dyDescent="0.25">
      <c r="A980" s="73" t="s">
        <v>9967</v>
      </c>
      <c r="B980" s="73" t="s">
        <v>3680</v>
      </c>
      <c r="C980" s="73" t="s">
        <v>3681</v>
      </c>
      <c r="D980" s="73" t="s">
        <v>362</v>
      </c>
      <c r="E980" s="73" t="s">
        <v>284</v>
      </c>
      <c r="F980" s="73"/>
      <c r="G980" s="74">
        <v>60</v>
      </c>
      <c r="H980" s="73" t="s">
        <v>11994</v>
      </c>
      <c r="I980" s="73" t="s">
        <v>11995</v>
      </c>
      <c r="J980" s="73" t="s">
        <v>909</v>
      </c>
      <c r="K980" s="73" t="s">
        <v>952</v>
      </c>
      <c r="L980" s="73" t="s">
        <v>3681</v>
      </c>
      <c r="M980" s="73" t="s">
        <v>362</v>
      </c>
      <c r="N980" s="75" t="b">
        <v>0</v>
      </c>
      <c r="O980" s="75" t="b">
        <v>0</v>
      </c>
      <c r="P980" s="76">
        <v>46023.523794594897</v>
      </c>
      <c r="Q980" s="73" t="s">
        <v>11990</v>
      </c>
      <c r="R980" s="76">
        <v>46172.469663854201</v>
      </c>
      <c r="S980" s="73" t="s">
        <v>11991</v>
      </c>
      <c r="T980" s="73" t="s">
        <v>5292</v>
      </c>
      <c r="U980" s="73" t="s">
        <v>362</v>
      </c>
      <c r="V980" s="77" t="s">
        <v>813</v>
      </c>
    </row>
    <row r="981" spans="1:22" hidden="1" x14ac:dyDescent="0.25">
      <c r="A981" s="73" t="s">
        <v>9968</v>
      </c>
      <c r="B981" s="73" t="s">
        <v>4105</v>
      </c>
      <c r="C981" s="73" t="s">
        <v>4106</v>
      </c>
      <c r="D981" s="73" t="s">
        <v>362</v>
      </c>
      <c r="E981" s="73" t="s">
        <v>284</v>
      </c>
      <c r="F981" s="73"/>
      <c r="G981" s="74">
        <v>60</v>
      </c>
      <c r="H981" s="73" t="s">
        <v>950</v>
      </c>
      <c r="I981" s="73" t="s">
        <v>951</v>
      </c>
      <c r="J981" s="73" t="s">
        <v>909</v>
      </c>
      <c r="K981" s="73" t="s">
        <v>993</v>
      </c>
      <c r="L981" s="73" t="s">
        <v>4106</v>
      </c>
      <c r="M981" s="73" t="s">
        <v>362</v>
      </c>
      <c r="N981" s="75" t="b">
        <v>0</v>
      </c>
      <c r="O981" s="75" t="b">
        <v>0</v>
      </c>
      <c r="P981" s="76">
        <v>46023.523971446797</v>
      </c>
      <c r="Q981" s="73" t="s">
        <v>11990</v>
      </c>
      <c r="R981" s="76">
        <v>46172.469666053199</v>
      </c>
      <c r="S981" s="73" t="s">
        <v>11991</v>
      </c>
      <c r="T981" s="73" t="s">
        <v>5292</v>
      </c>
      <c r="U981" s="73" t="s">
        <v>362</v>
      </c>
      <c r="V981" s="77" t="s">
        <v>813</v>
      </c>
    </row>
    <row r="982" spans="1:22" hidden="1" x14ac:dyDescent="0.25">
      <c r="A982" s="73" t="s">
        <v>9969</v>
      </c>
      <c r="B982" s="73" t="s">
        <v>2681</v>
      </c>
      <c r="C982" s="73" t="s">
        <v>2682</v>
      </c>
      <c r="D982" s="73" t="s">
        <v>362</v>
      </c>
      <c r="E982" s="73" t="s">
        <v>284</v>
      </c>
      <c r="F982" s="73"/>
      <c r="G982" s="74">
        <v>60</v>
      </c>
      <c r="H982" s="73" t="s">
        <v>950</v>
      </c>
      <c r="I982" s="73" t="s">
        <v>951</v>
      </c>
      <c r="J982" s="73" t="s">
        <v>909</v>
      </c>
      <c r="K982" s="73" t="s">
        <v>993</v>
      </c>
      <c r="L982" s="73" t="s">
        <v>2682</v>
      </c>
      <c r="M982" s="73" t="s">
        <v>362</v>
      </c>
      <c r="N982" s="75" t="b">
        <v>0</v>
      </c>
      <c r="O982" s="75" t="b">
        <v>0</v>
      </c>
      <c r="P982" s="76">
        <v>46023.523380983803</v>
      </c>
      <c r="Q982" s="73" t="s">
        <v>11990</v>
      </c>
      <c r="R982" s="76">
        <v>46172.469668171303</v>
      </c>
      <c r="S982" s="73" t="s">
        <v>11991</v>
      </c>
      <c r="T982" s="73" t="s">
        <v>5292</v>
      </c>
      <c r="U982" s="73" t="s">
        <v>362</v>
      </c>
      <c r="V982" s="77" t="s">
        <v>813</v>
      </c>
    </row>
    <row r="983" spans="1:22" hidden="1" x14ac:dyDescent="0.25">
      <c r="A983" s="73" t="s">
        <v>9970</v>
      </c>
      <c r="B983" s="73" t="s">
        <v>2692</v>
      </c>
      <c r="C983" s="73" t="s">
        <v>2693</v>
      </c>
      <c r="D983" s="73" t="s">
        <v>362</v>
      </c>
      <c r="E983" s="73" t="s">
        <v>284</v>
      </c>
      <c r="F983" s="73"/>
      <c r="G983" s="74">
        <v>60</v>
      </c>
      <c r="H983" s="73" t="s">
        <v>950</v>
      </c>
      <c r="I983" s="73" t="s">
        <v>951</v>
      </c>
      <c r="J983" s="73" t="s">
        <v>909</v>
      </c>
      <c r="K983" s="73" t="s">
        <v>993</v>
      </c>
      <c r="L983" s="73" t="s">
        <v>2693</v>
      </c>
      <c r="M983" s="73" t="s">
        <v>362</v>
      </c>
      <c r="N983" s="75" t="b">
        <v>0</v>
      </c>
      <c r="O983" s="75" t="b">
        <v>1</v>
      </c>
      <c r="P983" s="76">
        <v>46023.523384756903</v>
      </c>
      <c r="Q983" s="73" t="s">
        <v>11990</v>
      </c>
      <c r="R983" s="76">
        <v>46172.469670405102</v>
      </c>
      <c r="S983" s="73" t="s">
        <v>11991</v>
      </c>
      <c r="T983" s="73" t="s">
        <v>5292</v>
      </c>
      <c r="U983" s="73" t="s">
        <v>362</v>
      </c>
      <c r="V983" s="77" t="s">
        <v>813</v>
      </c>
    </row>
    <row r="984" spans="1:22" hidden="1" x14ac:dyDescent="0.25">
      <c r="A984" s="73" t="s">
        <v>9971</v>
      </c>
      <c r="B984" s="73" t="s">
        <v>2692</v>
      </c>
      <c r="C984" s="73" t="s">
        <v>2695</v>
      </c>
      <c r="D984" s="73" t="s">
        <v>362</v>
      </c>
      <c r="E984" s="73" t="s">
        <v>284</v>
      </c>
      <c r="F984" s="73"/>
      <c r="G984" s="74">
        <v>60</v>
      </c>
      <c r="H984" s="73" t="s">
        <v>950</v>
      </c>
      <c r="I984" s="73" t="s">
        <v>951</v>
      </c>
      <c r="J984" s="73" t="s">
        <v>909</v>
      </c>
      <c r="K984" s="73" t="s">
        <v>993</v>
      </c>
      <c r="L984" s="73" t="s">
        <v>2695</v>
      </c>
      <c r="M984" s="73" t="s">
        <v>362</v>
      </c>
      <c r="N984" s="75" t="b">
        <v>0</v>
      </c>
      <c r="O984" s="75" t="b">
        <v>0</v>
      </c>
      <c r="P984" s="76">
        <v>46023.5233856134</v>
      </c>
      <c r="Q984" s="73" t="s">
        <v>11990</v>
      </c>
      <c r="R984" s="76">
        <v>46172.469672534702</v>
      </c>
      <c r="S984" s="73" t="s">
        <v>11991</v>
      </c>
      <c r="T984" s="73" t="s">
        <v>5292</v>
      </c>
      <c r="U984" s="73" t="s">
        <v>362</v>
      </c>
      <c r="V984" s="77" t="s">
        <v>813</v>
      </c>
    </row>
    <row r="985" spans="1:22" hidden="1" x14ac:dyDescent="0.25">
      <c r="A985" s="73" t="s">
        <v>9972</v>
      </c>
      <c r="B985" s="73" t="s">
        <v>2702</v>
      </c>
      <c r="C985" s="73" t="s">
        <v>2703</v>
      </c>
      <c r="D985" s="73" t="s">
        <v>362</v>
      </c>
      <c r="E985" s="73" t="s">
        <v>284</v>
      </c>
      <c r="F985" s="73"/>
      <c r="G985" s="74">
        <v>60</v>
      </c>
      <c r="H985" s="73" t="s">
        <v>950</v>
      </c>
      <c r="I985" s="73" t="s">
        <v>951</v>
      </c>
      <c r="J985" s="73" t="s">
        <v>909</v>
      </c>
      <c r="K985" s="73" t="s">
        <v>993</v>
      </c>
      <c r="L985" s="73" t="s">
        <v>2703</v>
      </c>
      <c r="M985" s="73" t="s">
        <v>362</v>
      </c>
      <c r="N985" s="75" t="b">
        <v>0</v>
      </c>
      <c r="O985" s="75" t="b">
        <v>0</v>
      </c>
      <c r="P985" s="76">
        <v>46023.523389039401</v>
      </c>
      <c r="Q985" s="73" t="s">
        <v>11990</v>
      </c>
      <c r="R985" s="76">
        <v>46172.469674687498</v>
      </c>
      <c r="S985" s="73" t="s">
        <v>11991</v>
      </c>
      <c r="T985" s="73" t="s">
        <v>5292</v>
      </c>
      <c r="U985" s="73" t="s">
        <v>362</v>
      </c>
      <c r="V985" s="77" t="s">
        <v>813</v>
      </c>
    </row>
    <row r="986" spans="1:22" hidden="1" x14ac:dyDescent="0.25">
      <c r="A986" s="73" t="s">
        <v>9973</v>
      </c>
      <c r="B986" s="73" t="s">
        <v>2705</v>
      </c>
      <c r="C986" s="73" t="s">
        <v>2706</v>
      </c>
      <c r="D986" s="73" t="s">
        <v>362</v>
      </c>
      <c r="E986" s="73" t="s">
        <v>284</v>
      </c>
      <c r="F986" s="73"/>
      <c r="G986" s="74">
        <v>60</v>
      </c>
      <c r="H986" s="73" t="s">
        <v>950</v>
      </c>
      <c r="I986" s="73" t="s">
        <v>951</v>
      </c>
      <c r="J986" s="73" t="s">
        <v>909</v>
      </c>
      <c r="K986" s="73" t="s">
        <v>993</v>
      </c>
      <c r="L986" s="73" t="s">
        <v>2706</v>
      </c>
      <c r="M986" s="73" t="s">
        <v>362</v>
      </c>
      <c r="N986" s="75" t="b">
        <v>0</v>
      </c>
      <c r="O986" s="75" t="b">
        <v>0</v>
      </c>
      <c r="P986" s="76">
        <v>46023.523389930597</v>
      </c>
      <c r="Q986" s="73" t="s">
        <v>11990</v>
      </c>
      <c r="R986" s="76">
        <v>46172.469676886598</v>
      </c>
      <c r="S986" s="73" t="s">
        <v>11991</v>
      </c>
      <c r="T986" s="73" t="s">
        <v>5292</v>
      </c>
      <c r="U986" s="73" t="s">
        <v>362</v>
      </c>
      <c r="V986" s="77" t="s">
        <v>813</v>
      </c>
    </row>
    <row r="987" spans="1:22" hidden="1" x14ac:dyDescent="0.25">
      <c r="A987" s="73" t="s">
        <v>9974</v>
      </c>
      <c r="B987" s="73" t="s">
        <v>2763</v>
      </c>
      <c r="C987" s="73" t="s">
        <v>2764</v>
      </c>
      <c r="D987" s="73" t="s">
        <v>362</v>
      </c>
      <c r="E987" s="73" t="s">
        <v>284</v>
      </c>
      <c r="F987" s="73"/>
      <c r="G987" s="74">
        <v>60</v>
      </c>
      <c r="H987" s="73" t="s">
        <v>950</v>
      </c>
      <c r="I987" s="73" t="s">
        <v>951</v>
      </c>
      <c r="J987" s="73" t="s">
        <v>909</v>
      </c>
      <c r="K987" s="73" t="s">
        <v>993</v>
      </c>
      <c r="L987" s="73" t="s">
        <v>2764</v>
      </c>
      <c r="M987" s="73" t="s">
        <v>362</v>
      </c>
      <c r="N987" s="75" t="b">
        <v>0</v>
      </c>
      <c r="O987" s="75" t="b">
        <v>0</v>
      </c>
      <c r="P987" s="76">
        <v>46023.523412349503</v>
      </c>
      <c r="Q987" s="73" t="s">
        <v>11990</v>
      </c>
      <c r="R987" s="76">
        <v>46172.469679016198</v>
      </c>
      <c r="S987" s="73" t="s">
        <v>11991</v>
      </c>
      <c r="T987" s="73" t="s">
        <v>5292</v>
      </c>
      <c r="U987" s="73" t="s">
        <v>362</v>
      </c>
      <c r="V987" s="77" t="s">
        <v>813</v>
      </c>
    </row>
    <row r="988" spans="1:22" hidden="1" x14ac:dyDescent="0.25">
      <c r="A988" s="73" t="s">
        <v>9975</v>
      </c>
      <c r="B988" s="73" t="s">
        <v>2833</v>
      </c>
      <c r="C988" s="73" t="s">
        <v>2834</v>
      </c>
      <c r="D988" s="73" t="s">
        <v>362</v>
      </c>
      <c r="E988" s="73" t="s">
        <v>284</v>
      </c>
      <c r="F988" s="73"/>
      <c r="G988" s="74">
        <v>60</v>
      </c>
      <c r="H988" s="73" t="s">
        <v>950</v>
      </c>
      <c r="I988" s="73" t="s">
        <v>951</v>
      </c>
      <c r="J988" s="73" t="s">
        <v>909</v>
      </c>
      <c r="K988" s="73" t="s">
        <v>993</v>
      </c>
      <c r="L988" s="73" t="s">
        <v>2834</v>
      </c>
      <c r="M988" s="73" t="s">
        <v>362</v>
      </c>
      <c r="N988" s="75" t="b">
        <v>0</v>
      </c>
      <c r="O988" s="75" t="b">
        <v>0</v>
      </c>
      <c r="P988" s="76">
        <v>46023.523435069401</v>
      </c>
      <c r="Q988" s="73" t="s">
        <v>11990</v>
      </c>
      <c r="R988" s="76">
        <v>46172.469681169001</v>
      </c>
      <c r="S988" s="73" t="s">
        <v>11991</v>
      </c>
      <c r="T988" s="73" t="s">
        <v>5292</v>
      </c>
      <c r="U988" s="73" t="s">
        <v>362</v>
      </c>
      <c r="V988" s="77" t="s">
        <v>813</v>
      </c>
    </row>
    <row r="989" spans="1:22" hidden="1" x14ac:dyDescent="0.25">
      <c r="A989" s="73" t="s">
        <v>9976</v>
      </c>
      <c r="B989" s="73" t="s">
        <v>2838</v>
      </c>
      <c r="C989" s="73" t="s">
        <v>2839</v>
      </c>
      <c r="D989" s="73" t="s">
        <v>362</v>
      </c>
      <c r="E989" s="73" t="s">
        <v>284</v>
      </c>
      <c r="F989" s="73"/>
      <c r="G989" s="74">
        <v>60</v>
      </c>
      <c r="H989" s="73" t="s">
        <v>950</v>
      </c>
      <c r="I989" s="73" t="s">
        <v>951</v>
      </c>
      <c r="J989" s="73" t="s">
        <v>909</v>
      </c>
      <c r="K989" s="73" t="s">
        <v>993</v>
      </c>
      <c r="L989" s="73" t="s">
        <v>2839</v>
      </c>
      <c r="M989" s="73" t="s">
        <v>362</v>
      </c>
      <c r="N989" s="75" t="b">
        <v>0</v>
      </c>
      <c r="O989" s="75" t="b">
        <v>0</v>
      </c>
      <c r="P989" s="76">
        <v>46023.523439201403</v>
      </c>
      <c r="Q989" s="73" t="s">
        <v>11990</v>
      </c>
      <c r="R989" s="76">
        <v>46172.4696833333</v>
      </c>
      <c r="S989" s="73" t="s">
        <v>11991</v>
      </c>
      <c r="T989" s="73" t="s">
        <v>5292</v>
      </c>
      <c r="U989" s="73" t="s">
        <v>362</v>
      </c>
      <c r="V989" s="77" t="s">
        <v>813</v>
      </c>
    </row>
    <row r="990" spans="1:22" hidden="1" x14ac:dyDescent="0.25">
      <c r="A990" s="73" t="s">
        <v>9977</v>
      </c>
      <c r="B990" s="73" t="s">
        <v>2841</v>
      </c>
      <c r="C990" s="73" t="s">
        <v>2842</v>
      </c>
      <c r="D990" s="73" t="s">
        <v>362</v>
      </c>
      <c r="E990" s="73" t="s">
        <v>284</v>
      </c>
      <c r="F990" s="73"/>
      <c r="G990" s="74">
        <v>60</v>
      </c>
      <c r="H990" s="73" t="s">
        <v>950</v>
      </c>
      <c r="I990" s="73" t="s">
        <v>951</v>
      </c>
      <c r="J990" s="73" t="s">
        <v>909</v>
      </c>
      <c r="K990" s="73" t="s">
        <v>993</v>
      </c>
      <c r="L990" s="73" t="s">
        <v>2842</v>
      </c>
      <c r="M990" s="73" t="s">
        <v>362</v>
      </c>
      <c r="N990" s="75" t="b">
        <v>0</v>
      </c>
      <c r="O990" s="75" t="b">
        <v>0</v>
      </c>
      <c r="P990" s="76">
        <v>46023.523440127297</v>
      </c>
      <c r="Q990" s="73" t="s">
        <v>11990</v>
      </c>
      <c r="R990" s="76">
        <v>46172.4696855324</v>
      </c>
      <c r="S990" s="73" t="s">
        <v>11991</v>
      </c>
      <c r="T990" s="73" t="s">
        <v>5292</v>
      </c>
      <c r="U990" s="73" t="s">
        <v>362</v>
      </c>
      <c r="V990" s="77" t="s">
        <v>813</v>
      </c>
    </row>
    <row r="991" spans="1:22" hidden="1" x14ac:dyDescent="0.25">
      <c r="A991" s="73" t="s">
        <v>9978</v>
      </c>
      <c r="B991" s="73" t="s">
        <v>464</v>
      </c>
      <c r="C991" s="73" t="s">
        <v>2844</v>
      </c>
      <c r="D991" s="73" t="s">
        <v>362</v>
      </c>
      <c r="E991" s="73" t="s">
        <v>284</v>
      </c>
      <c r="F991" s="73"/>
      <c r="G991" s="74">
        <v>60</v>
      </c>
      <c r="H991" s="73" t="s">
        <v>950</v>
      </c>
      <c r="I991" s="73" t="s">
        <v>951</v>
      </c>
      <c r="J991" s="73" t="s">
        <v>909</v>
      </c>
      <c r="K991" s="73" t="s">
        <v>993</v>
      </c>
      <c r="L991" s="73" t="s">
        <v>2844</v>
      </c>
      <c r="M991" s="73" t="s">
        <v>362</v>
      </c>
      <c r="N991" s="75" t="b">
        <v>0</v>
      </c>
      <c r="O991" s="75" t="b">
        <v>0</v>
      </c>
      <c r="P991" s="76">
        <v>46023.523440937497</v>
      </c>
      <c r="Q991" s="73" t="s">
        <v>11990</v>
      </c>
      <c r="R991" s="76">
        <v>46172.469687696801</v>
      </c>
      <c r="S991" s="73" t="s">
        <v>11991</v>
      </c>
      <c r="T991" s="73" t="s">
        <v>5292</v>
      </c>
      <c r="U991" s="73" t="s">
        <v>362</v>
      </c>
      <c r="V991" s="77" t="s">
        <v>813</v>
      </c>
    </row>
    <row r="992" spans="1:22" hidden="1" x14ac:dyDescent="0.25">
      <c r="A992" s="73" t="s">
        <v>9979</v>
      </c>
      <c r="B992" s="73" t="s">
        <v>2967</v>
      </c>
      <c r="C992" s="73" t="s">
        <v>2968</v>
      </c>
      <c r="D992" s="73" t="s">
        <v>362</v>
      </c>
      <c r="E992" s="73" t="s">
        <v>284</v>
      </c>
      <c r="F992" s="73"/>
      <c r="G992" s="74">
        <v>60</v>
      </c>
      <c r="H992" s="73" t="s">
        <v>950</v>
      </c>
      <c r="I992" s="73" t="s">
        <v>951</v>
      </c>
      <c r="J992" s="73" t="s">
        <v>909</v>
      </c>
      <c r="K992" s="73" t="s">
        <v>993</v>
      </c>
      <c r="L992" s="73" t="s">
        <v>2968</v>
      </c>
      <c r="M992" s="73" t="s">
        <v>362</v>
      </c>
      <c r="N992" s="75" t="b">
        <v>0</v>
      </c>
      <c r="O992" s="75" t="b">
        <v>0</v>
      </c>
      <c r="P992" s="76">
        <v>46023.523487580998</v>
      </c>
      <c r="Q992" s="73" t="s">
        <v>11990</v>
      </c>
      <c r="R992" s="76">
        <v>46172.469689780097</v>
      </c>
      <c r="S992" s="73" t="s">
        <v>11991</v>
      </c>
      <c r="T992" s="73" t="s">
        <v>5292</v>
      </c>
      <c r="U992" s="73" t="s">
        <v>362</v>
      </c>
      <c r="V992" s="77" t="s">
        <v>813</v>
      </c>
    </row>
    <row r="993" spans="1:22" hidden="1" x14ac:dyDescent="0.25">
      <c r="A993" s="79" t="s">
        <v>12267</v>
      </c>
      <c r="B993" s="79" t="s">
        <v>12268</v>
      </c>
      <c r="C993" s="79" t="s">
        <v>12269</v>
      </c>
      <c r="D993" s="79" t="s">
        <v>362</v>
      </c>
      <c r="E993" s="79"/>
      <c r="F993" s="79"/>
      <c r="G993" s="80"/>
      <c r="H993" s="79" t="s">
        <v>950</v>
      </c>
      <c r="I993" s="79" t="s">
        <v>951</v>
      </c>
      <c r="J993" s="79" t="s">
        <v>909</v>
      </c>
      <c r="K993" s="79" t="s">
        <v>993</v>
      </c>
      <c r="L993" s="79" t="s">
        <v>12269</v>
      </c>
      <c r="M993" s="79" t="s">
        <v>362</v>
      </c>
      <c r="N993" s="81" t="b">
        <v>0</v>
      </c>
      <c r="O993" s="81" t="b">
        <v>0</v>
      </c>
      <c r="P993" s="82">
        <v>46158.4111106829</v>
      </c>
      <c r="Q993" s="79" t="s">
        <v>12244</v>
      </c>
      <c r="R993" s="82">
        <v>46184.5926877315</v>
      </c>
      <c r="S993" s="79" t="s">
        <v>11991</v>
      </c>
      <c r="T993" s="79" t="s">
        <v>5292</v>
      </c>
      <c r="U993" s="79" t="s">
        <v>362</v>
      </c>
      <c r="V993" s="77" t="s">
        <v>813</v>
      </c>
    </row>
    <row r="994" spans="1:22" hidden="1" x14ac:dyDescent="0.25">
      <c r="A994" s="73" t="s">
        <v>9980</v>
      </c>
      <c r="B994" s="73" t="s">
        <v>3018</v>
      </c>
      <c r="C994" s="73" t="s">
        <v>3019</v>
      </c>
      <c r="D994" s="73" t="s">
        <v>362</v>
      </c>
      <c r="E994" s="73" t="s">
        <v>284</v>
      </c>
      <c r="F994" s="73"/>
      <c r="G994" s="74">
        <v>60</v>
      </c>
      <c r="H994" s="73" t="s">
        <v>950</v>
      </c>
      <c r="I994" s="73" t="s">
        <v>951</v>
      </c>
      <c r="J994" s="73" t="s">
        <v>909</v>
      </c>
      <c r="K994" s="73" t="s">
        <v>993</v>
      </c>
      <c r="L994" s="73" t="s">
        <v>3019</v>
      </c>
      <c r="M994" s="73" t="s">
        <v>362</v>
      </c>
      <c r="N994" s="75" t="b">
        <v>0</v>
      </c>
      <c r="O994" s="75" t="b">
        <v>0</v>
      </c>
      <c r="P994" s="76">
        <v>46023.523505092598</v>
      </c>
      <c r="Q994" s="73" t="s">
        <v>11990</v>
      </c>
      <c r="R994" s="76">
        <v>46172.469694097199</v>
      </c>
      <c r="S994" s="73" t="s">
        <v>11991</v>
      </c>
      <c r="T994" s="73" t="s">
        <v>5292</v>
      </c>
      <c r="U994" s="73" t="s">
        <v>362</v>
      </c>
      <c r="V994" s="77" t="s">
        <v>813</v>
      </c>
    </row>
    <row r="995" spans="1:22" hidden="1" x14ac:dyDescent="0.25">
      <c r="A995" s="73" t="s">
        <v>9981</v>
      </c>
      <c r="B995" s="73" t="s">
        <v>3069</v>
      </c>
      <c r="C995" s="73" t="s">
        <v>3070</v>
      </c>
      <c r="D995" s="73" t="s">
        <v>362</v>
      </c>
      <c r="E995" s="73" t="s">
        <v>284</v>
      </c>
      <c r="F995" s="73"/>
      <c r="G995" s="74">
        <v>60</v>
      </c>
      <c r="H995" s="73" t="s">
        <v>950</v>
      </c>
      <c r="I995" s="73" t="s">
        <v>951</v>
      </c>
      <c r="J995" s="73" t="s">
        <v>909</v>
      </c>
      <c r="K995" s="73" t="s">
        <v>993</v>
      </c>
      <c r="L995" s="73" t="s">
        <v>3070</v>
      </c>
      <c r="M995" s="73" t="s">
        <v>362</v>
      </c>
      <c r="N995" s="75" t="b">
        <v>0</v>
      </c>
      <c r="O995" s="75" t="b">
        <v>0</v>
      </c>
      <c r="P995" s="76">
        <v>46023.523528703699</v>
      </c>
      <c r="Q995" s="73" t="s">
        <v>11990</v>
      </c>
      <c r="R995" s="76">
        <v>46172.4696962616</v>
      </c>
      <c r="S995" s="73" t="s">
        <v>11991</v>
      </c>
      <c r="T995" s="73" t="s">
        <v>5292</v>
      </c>
      <c r="U995" s="73" t="s">
        <v>362</v>
      </c>
      <c r="V995" s="77" t="s">
        <v>813</v>
      </c>
    </row>
    <row r="996" spans="1:22" hidden="1" x14ac:dyDescent="0.25">
      <c r="A996" s="73" t="s">
        <v>9982</v>
      </c>
      <c r="B996" s="73" t="s">
        <v>3229</v>
      </c>
      <c r="C996" s="73" t="s">
        <v>3230</v>
      </c>
      <c r="D996" s="73" t="s">
        <v>362</v>
      </c>
      <c r="E996" s="73" t="s">
        <v>284</v>
      </c>
      <c r="F996" s="73"/>
      <c r="G996" s="74">
        <v>60</v>
      </c>
      <c r="H996" s="73" t="s">
        <v>950</v>
      </c>
      <c r="I996" s="73" t="s">
        <v>951</v>
      </c>
      <c r="J996" s="73" t="s">
        <v>909</v>
      </c>
      <c r="K996" s="73" t="s">
        <v>993</v>
      </c>
      <c r="L996" s="73" t="s">
        <v>3230</v>
      </c>
      <c r="M996" s="73" t="s">
        <v>362</v>
      </c>
      <c r="N996" s="75" t="b">
        <v>0</v>
      </c>
      <c r="O996" s="75" t="b">
        <v>0</v>
      </c>
      <c r="P996" s="76">
        <v>46023.523599965301</v>
      </c>
      <c r="Q996" s="73" t="s">
        <v>11990</v>
      </c>
      <c r="R996" s="76">
        <v>46172.469698414403</v>
      </c>
      <c r="S996" s="73" t="s">
        <v>11991</v>
      </c>
      <c r="T996" s="73" t="s">
        <v>5292</v>
      </c>
      <c r="U996" s="73" t="s">
        <v>362</v>
      </c>
      <c r="V996" s="77" t="s">
        <v>813</v>
      </c>
    </row>
    <row r="997" spans="1:22" hidden="1" x14ac:dyDescent="0.25">
      <c r="A997" s="73" t="s">
        <v>9983</v>
      </c>
      <c r="B997" s="73" t="s">
        <v>722</v>
      </c>
      <c r="C997" s="73" t="s">
        <v>3231</v>
      </c>
      <c r="D997" s="73" t="s">
        <v>362</v>
      </c>
      <c r="E997" s="73" t="s">
        <v>3232</v>
      </c>
      <c r="F997" s="73"/>
      <c r="G997" s="74">
        <v>60</v>
      </c>
      <c r="H997" s="73" t="s">
        <v>950</v>
      </c>
      <c r="I997" s="73" t="s">
        <v>951</v>
      </c>
      <c r="J997" s="73" t="s">
        <v>909</v>
      </c>
      <c r="K997" s="73" t="s">
        <v>993</v>
      </c>
      <c r="L997" s="73"/>
      <c r="M997" s="73" t="s">
        <v>362</v>
      </c>
      <c r="N997" s="75" t="b">
        <v>0</v>
      </c>
      <c r="O997" s="75" t="b">
        <v>0</v>
      </c>
      <c r="P997" s="76">
        <v>46023.523603205998</v>
      </c>
      <c r="Q997" s="73" t="s">
        <v>11990</v>
      </c>
      <c r="R997" s="76">
        <v>46172.469700578702</v>
      </c>
      <c r="S997" s="73" t="s">
        <v>11991</v>
      </c>
      <c r="T997" s="73" t="s">
        <v>5292</v>
      </c>
      <c r="U997" s="73" t="s">
        <v>362</v>
      </c>
      <c r="V997" s="77" t="s">
        <v>813</v>
      </c>
    </row>
    <row r="998" spans="1:22" hidden="1" x14ac:dyDescent="0.25">
      <c r="A998" s="73" t="s">
        <v>9984</v>
      </c>
      <c r="B998" s="73" t="s">
        <v>3242</v>
      </c>
      <c r="C998" s="73" t="s">
        <v>3243</v>
      </c>
      <c r="D998" s="73" t="s">
        <v>362</v>
      </c>
      <c r="E998" s="73" t="s">
        <v>284</v>
      </c>
      <c r="F998" s="73"/>
      <c r="G998" s="74">
        <v>60</v>
      </c>
      <c r="H998" s="73" t="s">
        <v>950</v>
      </c>
      <c r="I998" s="73" t="s">
        <v>951</v>
      </c>
      <c r="J998" s="73" t="s">
        <v>909</v>
      </c>
      <c r="K998" s="73" t="s">
        <v>993</v>
      </c>
      <c r="L998" s="73" t="s">
        <v>3243</v>
      </c>
      <c r="M998" s="73" t="s">
        <v>362</v>
      </c>
      <c r="N998" s="75" t="b">
        <v>0</v>
      </c>
      <c r="O998" s="75" t="b">
        <v>0</v>
      </c>
      <c r="P998" s="76">
        <v>46023.523606828698</v>
      </c>
      <c r="Q998" s="73" t="s">
        <v>11990</v>
      </c>
      <c r="R998" s="76">
        <v>46172.469702777802</v>
      </c>
      <c r="S998" s="73" t="s">
        <v>11991</v>
      </c>
      <c r="T998" s="73" t="s">
        <v>5292</v>
      </c>
      <c r="U998" s="73" t="s">
        <v>362</v>
      </c>
      <c r="V998" s="77" t="s">
        <v>813</v>
      </c>
    </row>
    <row r="999" spans="1:22" hidden="1" x14ac:dyDescent="0.25">
      <c r="A999" s="73" t="s">
        <v>9985</v>
      </c>
      <c r="B999" s="73" t="s">
        <v>3322</v>
      </c>
      <c r="C999" s="73" t="s">
        <v>3323</v>
      </c>
      <c r="D999" s="73" t="s">
        <v>362</v>
      </c>
      <c r="E999" s="73" t="s">
        <v>284</v>
      </c>
      <c r="F999" s="73"/>
      <c r="G999" s="74">
        <v>60</v>
      </c>
      <c r="H999" s="73" t="s">
        <v>950</v>
      </c>
      <c r="I999" s="73" t="s">
        <v>951</v>
      </c>
      <c r="J999" s="73" t="s">
        <v>909</v>
      </c>
      <c r="K999" s="73" t="s">
        <v>993</v>
      </c>
      <c r="L999" s="73" t="s">
        <v>3323</v>
      </c>
      <c r="M999" s="73" t="s">
        <v>362</v>
      </c>
      <c r="N999" s="75" t="b">
        <v>0</v>
      </c>
      <c r="O999" s="75" t="b">
        <v>0</v>
      </c>
      <c r="P999" s="76">
        <v>46023.523645833302</v>
      </c>
      <c r="Q999" s="73" t="s">
        <v>11990</v>
      </c>
      <c r="R999" s="76">
        <v>46172.469705011601</v>
      </c>
      <c r="S999" s="73" t="s">
        <v>11991</v>
      </c>
      <c r="T999" s="73" t="s">
        <v>5292</v>
      </c>
      <c r="U999" s="73" t="s">
        <v>362</v>
      </c>
      <c r="V999" s="77" t="s">
        <v>813</v>
      </c>
    </row>
    <row r="1000" spans="1:22" hidden="1" x14ac:dyDescent="0.25">
      <c r="A1000" s="73" t="s">
        <v>9986</v>
      </c>
      <c r="B1000" s="73" t="s">
        <v>3348</v>
      </c>
      <c r="C1000" s="73" t="s">
        <v>3349</v>
      </c>
      <c r="D1000" s="73" t="s">
        <v>362</v>
      </c>
      <c r="E1000" s="73" t="s">
        <v>284</v>
      </c>
      <c r="F1000" s="73"/>
      <c r="G1000" s="74">
        <v>60</v>
      </c>
      <c r="H1000" s="73" t="s">
        <v>950</v>
      </c>
      <c r="I1000" s="73" t="s">
        <v>951</v>
      </c>
      <c r="J1000" s="73" t="s">
        <v>909</v>
      </c>
      <c r="K1000" s="73" t="s">
        <v>993</v>
      </c>
      <c r="L1000" s="73" t="s">
        <v>3349</v>
      </c>
      <c r="M1000" s="73" t="s">
        <v>362</v>
      </c>
      <c r="N1000" s="75" t="b">
        <v>0</v>
      </c>
      <c r="O1000" s="75" t="b">
        <v>0</v>
      </c>
      <c r="P1000" s="76">
        <v>46023.5236548264</v>
      </c>
      <c r="Q1000" s="73" t="s">
        <v>11990</v>
      </c>
      <c r="R1000" s="76">
        <v>46172.469707141201</v>
      </c>
      <c r="S1000" s="73" t="s">
        <v>11991</v>
      </c>
      <c r="T1000" s="73" t="s">
        <v>5292</v>
      </c>
      <c r="U1000" s="73" t="s">
        <v>362</v>
      </c>
      <c r="V1000" s="77" t="s">
        <v>813</v>
      </c>
    </row>
    <row r="1001" spans="1:22" hidden="1" x14ac:dyDescent="0.25">
      <c r="A1001" s="73" t="s">
        <v>9987</v>
      </c>
      <c r="B1001" s="73" t="s">
        <v>3376</v>
      </c>
      <c r="C1001" s="73" t="s">
        <v>3377</v>
      </c>
      <c r="D1001" s="73" t="s">
        <v>362</v>
      </c>
      <c r="E1001" s="73" t="s">
        <v>284</v>
      </c>
      <c r="F1001" s="73"/>
      <c r="G1001" s="74">
        <v>60</v>
      </c>
      <c r="H1001" s="73" t="s">
        <v>950</v>
      </c>
      <c r="I1001" s="73" t="s">
        <v>951</v>
      </c>
      <c r="J1001" s="73" t="s">
        <v>909</v>
      </c>
      <c r="K1001" s="73" t="s">
        <v>993</v>
      </c>
      <c r="L1001" s="73" t="s">
        <v>3377</v>
      </c>
      <c r="M1001" s="73" t="s">
        <v>362</v>
      </c>
      <c r="N1001" s="75" t="b">
        <v>0</v>
      </c>
      <c r="O1001" s="75" t="b">
        <v>0</v>
      </c>
      <c r="P1001" s="76">
        <v>46023.523663773201</v>
      </c>
      <c r="Q1001" s="73" t="s">
        <v>11990</v>
      </c>
      <c r="R1001" s="76">
        <v>46172.469709340301</v>
      </c>
      <c r="S1001" s="73" t="s">
        <v>11991</v>
      </c>
      <c r="T1001" s="73" t="s">
        <v>5292</v>
      </c>
      <c r="U1001" s="73" t="s">
        <v>362</v>
      </c>
      <c r="V1001" s="77" t="s">
        <v>813</v>
      </c>
    </row>
    <row r="1002" spans="1:22" hidden="1" x14ac:dyDescent="0.25">
      <c r="A1002" s="73" t="s">
        <v>9988</v>
      </c>
      <c r="B1002" s="73" t="s">
        <v>3405</v>
      </c>
      <c r="C1002" s="73" t="s">
        <v>3406</v>
      </c>
      <c r="D1002" s="73" t="s">
        <v>362</v>
      </c>
      <c r="E1002" s="73" t="s">
        <v>284</v>
      </c>
      <c r="F1002" s="73"/>
      <c r="G1002" s="74">
        <v>60</v>
      </c>
      <c r="H1002" s="73" t="s">
        <v>950</v>
      </c>
      <c r="I1002" s="73" t="s">
        <v>951</v>
      </c>
      <c r="J1002" s="73" t="s">
        <v>909</v>
      </c>
      <c r="K1002" s="73" t="s">
        <v>993</v>
      </c>
      <c r="L1002" s="73" t="s">
        <v>3406</v>
      </c>
      <c r="M1002" s="73" t="s">
        <v>362</v>
      </c>
      <c r="N1002" s="75" t="b">
        <v>0</v>
      </c>
      <c r="O1002" s="75" t="b">
        <v>0</v>
      </c>
      <c r="P1002" s="76">
        <v>46023.523678819402</v>
      </c>
      <c r="Q1002" s="73" t="s">
        <v>11990</v>
      </c>
      <c r="R1002" s="76">
        <v>46172.469711342601</v>
      </c>
      <c r="S1002" s="73" t="s">
        <v>11991</v>
      </c>
      <c r="T1002" s="73" t="s">
        <v>5292</v>
      </c>
      <c r="U1002" s="73" t="s">
        <v>362</v>
      </c>
      <c r="V1002" s="77" t="s">
        <v>813</v>
      </c>
    </row>
    <row r="1003" spans="1:22" hidden="1" x14ac:dyDescent="0.25">
      <c r="A1003" s="73" t="s">
        <v>9989</v>
      </c>
      <c r="B1003" s="73" t="s">
        <v>3425</v>
      </c>
      <c r="C1003" s="73" t="s">
        <v>3426</v>
      </c>
      <c r="D1003" s="73" t="s">
        <v>362</v>
      </c>
      <c r="E1003" s="73" t="s">
        <v>284</v>
      </c>
      <c r="F1003" s="73"/>
      <c r="G1003" s="74">
        <v>60</v>
      </c>
      <c r="H1003" s="73" t="s">
        <v>950</v>
      </c>
      <c r="I1003" s="73" t="s">
        <v>951</v>
      </c>
      <c r="J1003" s="73" t="s">
        <v>909</v>
      </c>
      <c r="K1003" s="73" t="s">
        <v>993</v>
      </c>
      <c r="L1003" s="73" t="s">
        <v>3426</v>
      </c>
      <c r="M1003" s="73" t="s">
        <v>362</v>
      </c>
      <c r="N1003" s="75" t="b">
        <v>0</v>
      </c>
      <c r="O1003" s="75" t="b">
        <v>0</v>
      </c>
      <c r="P1003" s="76">
        <v>46023.523688657398</v>
      </c>
      <c r="Q1003" s="73" t="s">
        <v>11990</v>
      </c>
      <c r="R1003" s="76">
        <v>46172.469713344901</v>
      </c>
      <c r="S1003" s="73" t="s">
        <v>11991</v>
      </c>
      <c r="T1003" s="73" t="s">
        <v>5292</v>
      </c>
      <c r="U1003" s="73" t="s">
        <v>362</v>
      </c>
      <c r="V1003" s="77" t="s">
        <v>813</v>
      </c>
    </row>
    <row r="1004" spans="1:22" hidden="1" x14ac:dyDescent="0.25">
      <c r="A1004" s="73" t="s">
        <v>9990</v>
      </c>
      <c r="B1004" s="73" t="s">
        <v>3452</v>
      </c>
      <c r="C1004" s="73" t="s">
        <v>3453</v>
      </c>
      <c r="D1004" s="73" t="s">
        <v>362</v>
      </c>
      <c r="E1004" s="73" t="s">
        <v>284</v>
      </c>
      <c r="F1004" s="73"/>
      <c r="G1004" s="74">
        <v>60</v>
      </c>
      <c r="H1004" s="73" t="s">
        <v>950</v>
      </c>
      <c r="I1004" s="73" t="s">
        <v>951</v>
      </c>
      <c r="J1004" s="73" t="s">
        <v>909</v>
      </c>
      <c r="K1004" s="73" t="s">
        <v>993</v>
      </c>
      <c r="L1004" s="73" t="s">
        <v>3453</v>
      </c>
      <c r="M1004" s="73" t="s">
        <v>362</v>
      </c>
      <c r="N1004" s="75" t="b">
        <v>0</v>
      </c>
      <c r="O1004" s="75" t="b">
        <v>0</v>
      </c>
      <c r="P1004" s="76">
        <v>46023.523705173597</v>
      </c>
      <c r="Q1004" s="73" t="s">
        <v>11990</v>
      </c>
      <c r="R1004" s="76">
        <v>46172.469715659703</v>
      </c>
      <c r="S1004" s="73" t="s">
        <v>11991</v>
      </c>
      <c r="T1004" s="73" t="s">
        <v>5292</v>
      </c>
      <c r="U1004" s="73" t="s">
        <v>362</v>
      </c>
      <c r="V1004" s="77" t="s">
        <v>813</v>
      </c>
    </row>
    <row r="1005" spans="1:22" hidden="1" x14ac:dyDescent="0.25">
      <c r="A1005" s="73" t="s">
        <v>9991</v>
      </c>
      <c r="B1005" s="73" t="s">
        <v>3455</v>
      </c>
      <c r="C1005" s="73" t="s">
        <v>3456</v>
      </c>
      <c r="D1005" s="73" t="s">
        <v>362</v>
      </c>
      <c r="E1005" s="73" t="s">
        <v>284</v>
      </c>
      <c r="F1005" s="73"/>
      <c r="G1005" s="74">
        <v>60</v>
      </c>
      <c r="H1005" s="73" t="s">
        <v>950</v>
      </c>
      <c r="I1005" s="73" t="s">
        <v>951</v>
      </c>
      <c r="J1005" s="73" t="s">
        <v>909</v>
      </c>
      <c r="K1005" s="73" t="s">
        <v>993</v>
      </c>
      <c r="L1005" s="73" t="s">
        <v>3456</v>
      </c>
      <c r="M1005" s="73" t="s">
        <v>362</v>
      </c>
      <c r="N1005" s="75" t="b">
        <v>0</v>
      </c>
      <c r="O1005" s="75" t="b">
        <v>0</v>
      </c>
      <c r="P1005" s="76">
        <v>46023.523706099499</v>
      </c>
      <c r="Q1005" s="73" t="s">
        <v>11990</v>
      </c>
      <c r="R1005" s="76">
        <v>46172.469717789398</v>
      </c>
      <c r="S1005" s="73" t="s">
        <v>11991</v>
      </c>
      <c r="T1005" s="73" t="s">
        <v>5292</v>
      </c>
      <c r="U1005" s="73" t="s">
        <v>362</v>
      </c>
      <c r="V1005" s="77" t="s">
        <v>813</v>
      </c>
    </row>
    <row r="1006" spans="1:22" hidden="1" x14ac:dyDescent="0.25">
      <c r="A1006" s="73" t="s">
        <v>9992</v>
      </c>
      <c r="B1006" s="73" t="s">
        <v>3529</v>
      </c>
      <c r="C1006" s="73" t="s">
        <v>3530</v>
      </c>
      <c r="D1006" s="73" t="s">
        <v>362</v>
      </c>
      <c r="E1006" s="73" t="s">
        <v>284</v>
      </c>
      <c r="F1006" s="73"/>
      <c r="G1006" s="74">
        <v>60</v>
      </c>
      <c r="H1006" s="73" t="s">
        <v>950</v>
      </c>
      <c r="I1006" s="73" t="s">
        <v>951</v>
      </c>
      <c r="J1006" s="73" t="s">
        <v>909</v>
      </c>
      <c r="K1006" s="73" t="s">
        <v>993</v>
      </c>
      <c r="L1006" s="73" t="s">
        <v>3530</v>
      </c>
      <c r="M1006" s="73" t="s">
        <v>362</v>
      </c>
      <c r="N1006" s="75" t="b">
        <v>0</v>
      </c>
      <c r="O1006" s="75" t="b">
        <v>0</v>
      </c>
      <c r="P1006" s="76">
        <v>46023.523732719899</v>
      </c>
      <c r="Q1006" s="73" t="s">
        <v>11990</v>
      </c>
      <c r="R1006" s="76">
        <v>46172.469719826397</v>
      </c>
      <c r="S1006" s="73" t="s">
        <v>11991</v>
      </c>
      <c r="T1006" s="73" t="s">
        <v>5292</v>
      </c>
      <c r="U1006" s="73" t="s">
        <v>362</v>
      </c>
      <c r="V1006" s="77" t="s">
        <v>813</v>
      </c>
    </row>
    <row r="1007" spans="1:22" hidden="1" x14ac:dyDescent="0.25">
      <c r="A1007" s="73" t="s">
        <v>9993</v>
      </c>
      <c r="B1007" s="73" t="s">
        <v>3565</v>
      </c>
      <c r="C1007" s="73" t="s">
        <v>3566</v>
      </c>
      <c r="D1007" s="73" t="s">
        <v>362</v>
      </c>
      <c r="E1007" s="73" t="s">
        <v>284</v>
      </c>
      <c r="F1007" s="73"/>
      <c r="G1007" s="74">
        <v>60</v>
      </c>
      <c r="H1007" s="73" t="s">
        <v>950</v>
      </c>
      <c r="I1007" s="73" t="s">
        <v>951</v>
      </c>
      <c r="J1007" s="73" t="s">
        <v>909</v>
      </c>
      <c r="K1007" s="73" t="s">
        <v>993</v>
      </c>
      <c r="L1007" s="73" t="s">
        <v>3566</v>
      </c>
      <c r="M1007" s="73" t="s">
        <v>362</v>
      </c>
      <c r="N1007" s="75" t="b">
        <v>0</v>
      </c>
      <c r="O1007" s="75" t="b">
        <v>0</v>
      </c>
      <c r="P1007" s="76">
        <v>46023.523747106497</v>
      </c>
      <c r="Q1007" s="73" t="s">
        <v>11990</v>
      </c>
      <c r="R1007" s="76">
        <v>46172.469722025497</v>
      </c>
      <c r="S1007" s="73" t="s">
        <v>11991</v>
      </c>
      <c r="T1007" s="73" t="s">
        <v>5292</v>
      </c>
      <c r="U1007" s="73" t="s">
        <v>362</v>
      </c>
      <c r="V1007" s="77" t="s">
        <v>813</v>
      </c>
    </row>
    <row r="1008" spans="1:22" hidden="1" x14ac:dyDescent="0.25">
      <c r="A1008" s="73" t="s">
        <v>9994</v>
      </c>
      <c r="B1008" s="73" t="s">
        <v>3580</v>
      </c>
      <c r="C1008" s="73" t="s">
        <v>3581</v>
      </c>
      <c r="D1008" s="73" t="s">
        <v>362</v>
      </c>
      <c r="E1008" s="73" t="s">
        <v>284</v>
      </c>
      <c r="F1008" s="73"/>
      <c r="G1008" s="74">
        <v>60</v>
      </c>
      <c r="H1008" s="73" t="s">
        <v>950</v>
      </c>
      <c r="I1008" s="73" t="s">
        <v>951</v>
      </c>
      <c r="J1008" s="73" t="s">
        <v>909</v>
      </c>
      <c r="K1008" s="73" t="s">
        <v>993</v>
      </c>
      <c r="L1008" s="73" t="s">
        <v>3581</v>
      </c>
      <c r="M1008" s="73" t="s">
        <v>362</v>
      </c>
      <c r="N1008" s="75" t="b">
        <v>0</v>
      </c>
      <c r="O1008" s="75" t="b">
        <v>0</v>
      </c>
      <c r="P1008" s="76">
        <v>46023.523752511603</v>
      </c>
      <c r="Q1008" s="73" t="s">
        <v>11990</v>
      </c>
      <c r="R1008" s="76">
        <v>46172.469724224502</v>
      </c>
      <c r="S1008" s="73" t="s">
        <v>11991</v>
      </c>
      <c r="T1008" s="73" t="s">
        <v>5292</v>
      </c>
      <c r="U1008" s="73" t="s">
        <v>362</v>
      </c>
      <c r="V1008" s="77" t="s">
        <v>813</v>
      </c>
    </row>
    <row r="1009" spans="1:22" hidden="1" x14ac:dyDescent="0.25">
      <c r="A1009" s="73" t="s">
        <v>9995</v>
      </c>
      <c r="B1009" s="73" t="s">
        <v>3586</v>
      </c>
      <c r="C1009" s="73" t="s">
        <v>3587</v>
      </c>
      <c r="D1009" s="73" t="s">
        <v>362</v>
      </c>
      <c r="E1009" s="73" t="s">
        <v>284</v>
      </c>
      <c r="F1009" s="73"/>
      <c r="G1009" s="74">
        <v>60</v>
      </c>
      <c r="H1009" s="73" t="s">
        <v>950</v>
      </c>
      <c r="I1009" s="73" t="s">
        <v>951</v>
      </c>
      <c r="J1009" s="73" t="s">
        <v>909</v>
      </c>
      <c r="K1009" s="73" t="s">
        <v>993</v>
      </c>
      <c r="L1009" s="73" t="s">
        <v>3587</v>
      </c>
      <c r="M1009" s="73" t="s">
        <v>362</v>
      </c>
      <c r="N1009" s="75" t="b">
        <v>0</v>
      </c>
      <c r="O1009" s="75" t="b">
        <v>0</v>
      </c>
      <c r="P1009" s="76">
        <v>46023.5237549421</v>
      </c>
      <c r="Q1009" s="73" t="s">
        <v>11990</v>
      </c>
      <c r="R1009" s="76">
        <v>46172.469726354197</v>
      </c>
      <c r="S1009" s="73" t="s">
        <v>11991</v>
      </c>
      <c r="T1009" s="73" t="s">
        <v>5292</v>
      </c>
      <c r="U1009" s="73" t="s">
        <v>362</v>
      </c>
      <c r="V1009" s="77" t="s">
        <v>813</v>
      </c>
    </row>
    <row r="1010" spans="1:22" hidden="1" x14ac:dyDescent="0.25">
      <c r="A1010" s="73" t="s">
        <v>9996</v>
      </c>
      <c r="B1010" s="73" t="s">
        <v>3597</v>
      </c>
      <c r="C1010" s="73" t="s">
        <v>3598</v>
      </c>
      <c r="D1010" s="73" t="s">
        <v>362</v>
      </c>
      <c r="E1010" s="73"/>
      <c r="F1010" s="73"/>
      <c r="G1010" s="74"/>
      <c r="H1010" s="73" t="s">
        <v>950</v>
      </c>
      <c r="I1010" s="73" t="s">
        <v>951</v>
      </c>
      <c r="J1010" s="73" t="s">
        <v>909</v>
      </c>
      <c r="K1010" s="73" t="s">
        <v>993</v>
      </c>
      <c r="L1010" s="73" t="s">
        <v>3598</v>
      </c>
      <c r="M1010" s="73" t="s">
        <v>362</v>
      </c>
      <c r="N1010" s="75" t="b">
        <v>0</v>
      </c>
      <c r="O1010" s="75" t="b">
        <v>0</v>
      </c>
      <c r="P1010" s="76">
        <v>46023.523760844902</v>
      </c>
      <c r="Q1010" s="73" t="s">
        <v>11990</v>
      </c>
      <c r="R1010" s="76">
        <v>46172.469728506898</v>
      </c>
      <c r="S1010" s="73" t="s">
        <v>11991</v>
      </c>
      <c r="T1010" s="73" t="s">
        <v>5292</v>
      </c>
      <c r="U1010" s="73" t="s">
        <v>362</v>
      </c>
      <c r="V1010" s="77" t="s">
        <v>813</v>
      </c>
    </row>
    <row r="1011" spans="1:22" hidden="1" x14ac:dyDescent="0.25">
      <c r="A1011" s="73" t="s">
        <v>9997</v>
      </c>
      <c r="B1011" s="73" t="s">
        <v>363</v>
      </c>
      <c r="C1011" s="73" t="s">
        <v>3606</v>
      </c>
      <c r="D1011" s="73" t="s">
        <v>362</v>
      </c>
      <c r="E1011" s="73"/>
      <c r="F1011" s="73"/>
      <c r="G1011" s="74"/>
      <c r="H1011" s="73" t="s">
        <v>950</v>
      </c>
      <c r="I1011" s="73" t="s">
        <v>951</v>
      </c>
      <c r="J1011" s="73" t="s">
        <v>909</v>
      </c>
      <c r="K1011" s="73" t="s">
        <v>993</v>
      </c>
      <c r="L1011" s="73" t="s">
        <v>3606</v>
      </c>
      <c r="M1011" s="73" t="s">
        <v>362</v>
      </c>
      <c r="N1011" s="75" t="b">
        <v>0</v>
      </c>
      <c r="O1011" s="75" t="b">
        <v>0</v>
      </c>
      <c r="P1011" s="76">
        <v>46023.5237660532</v>
      </c>
      <c r="Q1011" s="73" t="s">
        <v>11990</v>
      </c>
      <c r="R1011" s="76">
        <v>46172.469730705998</v>
      </c>
      <c r="S1011" s="73" t="s">
        <v>11991</v>
      </c>
      <c r="T1011" s="73" t="s">
        <v>5292</v>
      </c>
      <c r="U1011" s="73" t="s">
        <v>362</v>
      </c>
      <c r="V1011" s="77" t="s">
        <v>813</v>
      </c>
    </row>
    <row r="1012" spans="1:22" hidden="1" x14ac:dyDescent="0.25">
      <c r="A1012" s="73" t="s">
        <v>9998</v>
      </c>
      <c r="B1012" s="73" t="s">
        <v>3630</v>
      </c>
      <c r="C1012" s="73" t="s">
        <v>3631</v>
      </c>
      <c r="D1012" s="73" t="s">
        <v>362</v>
      </c>
      <c r="E1012" s="73" t="s">
        <v>284</v>
      </c>
      <c r="F1012" s="73"/>
      <c r="G1012" s="74">
        <v>60</v>
      </c>
      <c r="H1012" s="73" t="s">
        <v>950</v>
      </c>
      <c r="I1012" s="73" t="s">
        <v>951</v>
      </c>
      <c r="J1012" s="73" t="s">
        <v>909</v>
      </c>
      <c r="K1012" s="73" t="s">
        <v>993</v>
      </c>
      <c r="L1012" s="73" t="s">
        <v>3631</v>
      </c>
      <c r="M1012" s="73" t="s">
        <v>362</v>
      </c>
      <c r="N1012" s="75" t="b">
        <v>0</v>
      </c>
      <c r="O1012" s="75" t="b">
        <v>0</v>
      </c>
      <c r="P1012" s="76">
        <v>46023.523777164402</v>
      </c>
      <c r="Q1012" s="73" t="s">
        <v>11990</v>
      </c>
      <c r="R1012" s="76">
        <v>46172.469732870399</v>
      </c>
      <c r="S1012" s="73" t="s">
        <v>11991</v>
      </c>
      <c r="T1012" s="73" t="s">
        <v>5292</v>
      </c>
      <c r="U1012" s="73" t="s">
        <v>362</v>
      </c>
      <c r="V1012" s="77" t="s">
        <v>813</v>
      </c>
    </row>
    <row r="1013" spans="1:22" hidden="1" x14ac:dyDescent="0.25">
      <c r="A1013" s="73" t="s">
        <v>9999</v>
      </c>
      <c r="B1013" s="73" t="s">
        <v>3633</v>
      </c>
      <c r="C1013" s="73" t="s">
        <v>3634</v>
      </c>
      <c r="D1013" s="73" t="s">
        <v>362</v>
      </c>
      <c r="E1013" s="73" t="s">
        <v>284</v>
      </c>
      <c r="F1013" s="73"/>
      <c r="G1013" s="74">
        <v>60</v>
      </c>
      <c r="H1013" s="73" t="s">
        <v>950</v>
      </c>
      <c r="I1013" s="73" t="s">
        <v>951</v>
      </c>
      <c r="J1013" s="73" t="s">
        <v>909</v>
      </c>
      <c r="K1013" s="73" t="s">
        <v>993</v>
      </c>
      <c r="L1013" s="73" t="s">
        <v>3634</v>
      </c>
      <c r="M1013" s="73" t="s">
        <v>362</v>
      </c>
      <c r="N1013" s="75" t="b">
        <v>0</v>
      </c>
      <c r="O1013" s="75" t="b">
        <v>0</v>
      </c>
      <c r="P1013" s="76">
        <v>46023.523778090297</v>
      </c>
      <c r="Q1013" s="73" t="s">
        <v>11990</v>
      </c>
      <c r="R1013" s="76">
        <v>46172.469734919003</v>
      </c>
      <c r="S1013" s="73" t="s">
        <v>11991</v>
      </c>
      <c r="T1013" s="73" t="s">
        <v>5292</v>
      </c>
      <c r="U1013" s="73" t="s">
        <v>362</v>
      </c>
      <c r="V1013" s="77" t="s">
        <v>813</v>
      </c>
    </row>
    <row r="1014" spans="1:22" hidden="1" x14ac:dyDescent="0.25">
      <c r="A1014" s="73" t="s">
        <v>10000</v>
      </c>
      <c r="B1014" s="73" t="s">
        <v>2933</v>
      </c>
      <c r="C1014" s="73" t="s">
        <v>2934</v>
      </c>
      <c r="D1014" s="73" t="s">
        <v>362</v>
      </c>
      <c r="E1014" s="73" t="s">
        <v>284</v>
      </c>
      <c r="F1014" s="73"/>
      <c r="G1014" s="74">
        <v>60</v>
      </c>
      <c r="H1014" s="73" t="s">
        <v>950</v>
      </c>
      <c r="I1014" s="73" t="s">
        <v>951</v>
      </c>
      <c r="J1014" s="73" t="s">
        <v>909</v>
      </c>
      <c r="K1014" s="73" t="s">
        <v>993</v>
      </c>
      <c r="L1014" s="73" t="s">
        <v>2934</v>
      </c>
      <c r="M1014" s="73" t="s">
        <v>362</v>
      </c>
      <c r="N1014" s="75" t="b">
        <v>0</v>
      </c>
      <c r="O1014" s="75" t="b">
        <v>0</v>
      </c>
      <c r="P1014" s="76">
        <v>46023.523473344903</v>
      </c>
      <c r="Q1014" s="73" t="s">
        <v>11990</v>
      </c>
      <c r="R1014" s="76">
        <v>46172.469737152802</v>
      </c>
      <c r="S1014" s="73" t="s">
        <v>11991</v>
      </c>
      <c r="T1014" s="73" t="s">
        <v>5292</v>
      </c>
      <c r="U1014" s="73" t="s">
        <v>362</v>
      </c>
      <c r="V1014" s="77" t="s">
        <v>813</v>
      </c>
    </row>
    <row r="1015" spans="1:22" hidden="1" x14ac:dyDescent="0.25">
      <c r="A1015" s="73" t="s">
        <v>10001</v>
      </c>
      <c r="B1015" s="73" t="s">
        <v>2986</v>
      </c>
      <c r="C1015" s="73" t="s">
        <v>2987</v>
      </c>
      <c r="D1015" s="73" t="s">
        <v>362</v>
      </c>
      <c r="E1015" s="73" t="s">
        <v>284</v>
      </c>
      <c r="F1015" s="73"/>
      <c r="G1015" s="74">
        <v>60</v>
      </c>
      <c r="H1015" s="73" t="s">
        <v>950</v>
      </c>
      <c r="I1015" s="73" t="s">
        <v>951</v>
      </c>
      <c r="J1015" s="73" t="s">
        <v>909</v>
      </c>
      <c r="K1015" s="73" t="s">
        <v>993</v>
      </c>
      <c r="L1015" s="73" t="s">
        <v>2987</v>
      </c>
      <c r="M1015" s="73" t="s">
        <v>362</v>
      </c>
      <c r="N1015" s="75" t="b">
        <v>0</v>
      </c>
      <c r="O1015" s="75" t="b">
        <v>0</v>
      </c>
      <c r="P1015" s="76">
        <v>46023.5234951042</v>
      </c>
      <c r="Q1015" s="73" t="s">
        <v>11990</v>
      </c>
      <c r="R1015" s="76">
        <v>46172.469739236098</v>
      </c>
      <c r="S1015" s="73" t="s">
        <v>11991</v>
      </c>
      <c r="T1015" s="73" t="s">
        <v>5292</v>
      </c>
      <c r="U1015" s="73" t="s">
        <v>362</v>
      </c>
      <c r="V1015" s="77" t="s">
        <v>813</v>
      </c>
    </row>
    <row r="1016" spans="1:22" hidden="1" x14ac:dyDescent="0.25">
      <c r="A1016" s="73" t="s">
        <v>10002</v>
      </c>
      <c r="B1016" s="73" t="s">
        <v>3651</v>
      </c>
      <c r="C1016" s="73" t="s">
        <v>3652</v>
      </c>
      <c r="D1016" s="73" t="s">
        <v>362</v>
      </c>
      <c r="E1016" s="73" t="s">
        <v>284</v>
      </c>
      <c r="F1016" s="73"/>
      <c r="G1016" s="74">
        <v>60</v>
      </c>
      <c r="H1016" s="73" t="s">
        <v>950</v>
      </c>
      <c r="I1016" s="73" t="s">
        <v>951</v>
      </c>
      <c r="J1016" s="73" t="s">
        <v>909</v>
      </c>
      <c r="K1016" s="73" t="s">
        <v>993</v>
      </c>
      <c r="L1016" s="73" t="s">
        <v>3652</v>
      </c>
      <c r="M1016" s="73" t="s">
        <v>362</v>
      </c>
      <c r="N1016" s="75" t="b">
        <v>0</v>
      </c>
      <c r="O1016" s="75" t="b">
        <v>0</v>
      </c>
      <c r="P1016" s="76">
        <v>46023.523783252298</v>
      </c>
      <c r="Q1016" s="73" t="s">
        <v>11990</v>
      </c>
      <c r="R1016" s="76">
        <v>46172.469741400499</v>
      </c>
      <c r="S1016" s="73" t="s">
        <v>11991</v>
      </c>
      <c r="T1016" s="73" t="s">
        <v>5292</v>
      </c>
      <c r="U1016" s="73" t="s">
        <v>362</v>
      </c>
      <c r="V1016" s="77" t="s">
        <v>813</v>
      </c>
    </row>
    <row r="1017" spans="1:22" hidden="1" x14ac:dyDescent="0.25">
      <c r="A1017" s="73" t="s">
        <v>10003</v>
      </c>
      <c r="B1017" s="73" t="s">
        <v>3665</v>
      </c>
      <c r="C1017" s="73" t="s">
        <v>3666</v>
      </c>
      <c r="D1017" s="73" t="s">
        <v>362</v>
      </c>
      <c r="E1017" s="73" t="s">
        <v>284</v>
      </c>
      <c r="F1017" s="73"/>
      <c r="G1017" s="74">
        <v>60</v>
      </c>
      <c r="H1017" s="73" t="s">
        <v>950</v>
      </c>
      <c r="I1017" s="73" t="s">
        <v>951</v>
      </c>
      <c r="J1017" s="73" t="s">
        <v>909</v>
      </c>
      <c r="K1017" s="73" t="s">
        <v>993</v>
      </c>
      <c r="L1017" s="73" t="s">
        <v>3666</v>
      </c>
      <c r="M1017" s="73" t="s">
        <v>362</v>
      </c>
      <c r="N1017" s="75" t="b">
        <v>0</v>
      </c>
      <c r="O1017" s="75" t="b">
        <v>0</v>
      </c>
      <c r="P1017" s="76">
        <v>46023.523789849503</v>
      </c>
      <c r="Q1017" s="73" t="s">
        <v>11990</v>
      </c>
      <c r="R1017" s="76">
        <v>46172.4697435532</v>
      </c>
      <c r="S1017" s="73" t="s">
        <v>11991</v>
      </c>
      <c r="T1017" s="73" t="s">
        <v>5292</v>
      </c>
      <c r="U1017" s="73" t="s">
        <v>362</v>
      </c>
      <c r="V1017" s="77" t="s">
        <v>813</v>
      </c>
    </row>
    <row r="1018" spans="1:22" hidden="1" x14ac:dyDescent="0.25">
      <c r="A1018" s="73" t="s">
        <v>10004</v>
      </c>
      <c r="B1018" s="73" t="s">
        <v>3677</v>
      </c>
      <c r="C1018" s="73" t="s">
        <v>3678</v>
      </c>
      <c r="D1018" s="73" t="s">
        <v>362</v>
      </c>
      <c r="E1018" s="73" t="s">
        <v>284</v>
      </c>
      <c r="F1018" s="73"/>
      <c r="G1018" s="74">
        <v>60</v>
      </c>
      <c r="H1018" s="73" t="s">
        <v>950</v>
      </c>
      <c r="I1018" s="73" t="s">
        <v>951</v>
      </c>
      <c r="J1018" s="73" t="s">
        <v>909</v>
      </c>
      <c r="K1018" s="73" t="s">
        <v>993</v>
      </c>
      <c r="L1018" s="73" t="s">
        <v>3678</v>
      </c>
      <c r="M1018" s="73" t="s">
        <v>362</v>
      </c>
      <c r="N1018" s="75" t="b">
        <v>0</v>
      </c>
      <c r="O1018" s="75" t="b">
        <v>0</v>
      </c>
      <c r="P1018" s="76">
        <v>46023.523793669003</v>
      </c>
      <c r="Q1018" s="73" t="s">
        <v>11990</v>
      </c>
      <c r="R1018" s="76">
        <v>46172.4697457523</v>
      </c>
      <c r="S1018" s="73" t="s">
        <v>11991</v>
      </c>
      <c r="T1018" s="73" t="s">
        <v>5292</v>
      </c>
      <c r="U1018" s="73" t="s">
        <v>362</v>
      </c>
      <c r="V1018" s="77" t="s">
        <v>813</v>
      </c>
    </row>
    <row r="1019" spans="1:22" hidden="1" x14ac:dyDescent="0.25">
      <c r="A1019" s="73" t="s">
        <v>10005</v>
      </c>
      <c r="B1019" s="73" t="s">
        <v>381</v>
      </c>
      <c r="C1019" s="73" t="s">
        <v>3703</v>
      </c>
      <c r="D1019" s="73" t="s">
        <v>362</v>
      </c>
      <c r="E1019" s="73" t="s">
        <v>284</v>
      </c>
      <c r="F1019" s="73"/>
      <c r="G1019" s="74">
        <v>60</v>
      </c>
      <c r="H1019" s="73" t="s">
        <v>950</v>
      </c>
      <c r="I1019" s="73" t="s">
        <v>951</v>
      </c>
      <c r="J1019" s="73" t="s">
        <v>909</v>
      </c>
      <c r="K1019" s="73" t="s">
        <v>993</v>
      </c>
      <c r="L1019" s="73" t="s">
        <v>3703</v>
      </c>
      <c r="M1019" s="73" t="s">
        <v>362</v>
      </c>
      <c r="N1019" s="75" t="b">
        <v>0</v>
      </c>
      <c r="O1019" s="75" t="b">
        <v>0</v>
      </c>
      <c r="P1019" s="76">
        <v>46023.523804363402</v>
      </c>
      <c r="Q1019" s="73" t="s">
        <v>11990</v>
      </c>
      <c r="R1019" s="76">
        <v>46172.469747835603</v>
      </c>
      <c r="S1019" s="73" t="s">
        <v>11991</v>
      </c>
      <c r="T1019" s="73" t="s">
        <v>5292</v>
      </c>
      <c r="U1019" s="73" t="s">
        <v>362</v>
      </c>
      <c r="V1019" s="77" t="s">
        <v>813</v>
      </c>
    </row>
    <row r="1020" spans="1:22" hidden="1" x14ac:dyDescent="0.25">
      <c r="A1020" s="73" t="s">
        <v>10006</v>
      </c>
      <c r="B1020" s="73" t="s">
        <v>3723</v>
      </c>
      <c r="C1020" s="73" t="s">
        <v>3724</v>
      </c>
      <c r="D1020" s="73" t="s">
        <v>362</v>
      </c>
      <c r="E1020" s="73" t="s">
        <v>284</v>
      </c>
      <c r="F1020" s="73"/>
      <c r="G1020" s="74">
        <v>60</v>
      </c>
      <c r="H1020" s="73" t="s">
        <v>950</v>
      </c>
      <c r="I1020" s="73" t="s">
        <v>951</v>
      </c>
      <c r="J1020" s="73" t="s">
        <v>909</v>
      </c>
      <c r="K1020" s="73" t="s">
        <v>993</v>
      </c>
      <c r="L1020" s="73" t="s">
        <v>3724</v>
      </c>
      <c r="M1020" s="73" t="s">
        <v>362</v>
      </c>
      <c r="N1020" s="75" t="b">
        <v>0</v>
      </c>
      <c r="O1020" s="75" t="b">
        <v>0</v>
      </c>
      <c r="P1020" s="76">
        <v>46023.523814236098</v>
      </c>
      <c r="Q1020" s="73" t="s">
        <v>11990</v>
      </c>
      <c r="R1020" s="76">
        <v>46172.469749999997</v>
      </c>
      <c r="S1020" s="73" t="s">
        <v>11991</v>
      </c>
      <c r="T1020" s="73" t="s">
        <v>5292</v>
      </c>
      <c r="U1020" s="73" t="s">
        <v>362</v>
      </c>
      <c r="V1020" s="77" t="s">
        <v>813</v>
      </c>
    </row>
    <row r="1021" spans="1:22" hidden="1" x14ac:dyDescent="0.25">
      <c r="A1021" s="73" t="s">
        <v>10007</v>
      </c>
      <c r="B1021" s="73" t="s">
        <v>514</v>
      </c>
      <c r="C1021" s="73" t="s">
        <v>3729</v>
      </c>
      <c r="D1021" s="73" t="s">
        <v>362</v>
      </c>
      <c r="E1021" s="73" t="s">
        <v>284</v>
      </c>
      <c r="F1021" s="73"/>
      <c r="G1021" s="74">
        <v>60</v>
      </c>
      <c r="H1021" s="73" t="s">
        <v>950</v>
      </c>
      <c r="I1021" s="73" t="s">
        <v>951</v>
      </c>
      <c r="J1021" s="73" t="s">
        <v>909</v>
      </c>
      <c r="K1021" s="73" t="s">
        <v>993</v>
      </c>
      <c r="L1021" s="73" t="s">
        <v>3729</v>
      </c>
      <c r="M1021" s="73" t="s">
        <v>362</v>
      </c>
      <c r="N1021" s="75" t="b">
        <v>0</v>
      </c>
      <c r="O1021" s="75" t="b">
        <v>0</v>
      </c>
      <c r="P1021" s="76">
        <v>46023.523816168999</v>
      </c>
      <c r="Q1021" s="73" t="s">
        <v>11990</v>
      </c>
      <c r="R1021" s="76">
        <v>46172.469752118101</v>
      </c>
      <c r="S1021" s="73" t="s">
        <v>11991</v>
      </c>
      <c r="T1021" s="73" t="s">
        <v>5292</v>
      </c>
      <c r="U1021" s="73" t="s">
        <v>362</v>
      </c>
      <c r="V1021" s="77" t="s">
        <v>813</v>
      </c>
    </row>
    <row r="1022" spans="1:22" hidden="1" x14ac:dyDescent="0.25">
      <c r="A1022" s="73" t="s">
        <v>10008</v>
      </c>
      <c r="B1022" s="73" t="s">
        <v>720</v>
      </c>
      <c r="C1022" s="73" t="s">
        <v>3746</v>
      </c>
      <c r="D1022" s="73" t="s">
        <v>362</v>
      </c>
      <c r="E1022" s="73" t="s">
        <v>284</v>
      </c>
      <c r="F1022" s="73"/>
      <c r="G1022" s="74">
        <v>60</v>
      </c>
      <c r="H1022" s="73" t="s">
        <v>950</v>
      </c>
      <c r="I1022" s="73" t="s">
        <v>951</v>
      </c>
      <c r="J1022" s="73" t="s">
        <v>909</v>
      </c>
      <c r="K1022" s="73" t="s">
        <v>993</v>
      </c>
      <c r="L1022" s="73" t="s">
        <v>3746</v>
      </c>
      <c r="M1022" s="73" t="s">
        <v>362</v>
      </c>
      <c r="N1022" s="75" t="b">
        <v>0</v>
      </c>
      <c r="O1022" s="75" t="b">
        <v>0</v>
      </c>
      <c r="P1022" s="76">
        <v>46023.523826770797</v>
      </c>
      <c r="Q1022" s="73" t="s">
        <v>11990</v>
      </c>
      <c r="R1022" s="76">
        <v>46172.469754317099</v>
      </c>
      <c r="S1022" s="73" t="s">
        <v>11991</v>
      </c>
      <c r="T1022" s="73" t="s">
        <v>5292</v>
      </c>
      <c r="U1022" s="73" t="s">
        <v>362</v>
      </c>
      <c r="V1022" s="77" t="s">
        <v>813</v>
      </c>
    </row>
    <row r="1023" spans="1:22" hidden="1" x14ac:dyDescent="0.25">
      <c r="A1023" s="73" t="s">
        <v>10009</v>
      </c>
      <c r="B1023" s="73" t="s">
        <v>383</v>
      </c>
      <c r="C1023" s="73" t="s">
        <v>3898</v>
      </c>
      <c r="D1023" s="73" t="s">
        <v>362</v>
      </c>
      <c r="E1023" s="73" t="s">
        <v>3899</v>
      </c>
      <c r="F1023" s="73"/>
      <c r="G1023" s="74">
        <v>60</v>
      </c>
      <c r="H1023" s="73" t="s">
        <v>950</v>
      </c>
      <c r="I1023" s="73" t="s">
        <v>951</v>
      </c>
      <c r="J1023" s="73" t="s">
        <v>909</v>
      </c>
      <c r="K1023" s="73" t="s">
        <v>993</v>
      </c>
      <c r="L1023" s="73" t="s">
        <v>12270</v>
      </c>
      <c r="M1023" s="73" t="s">
        <v>362</v>
      </c>
      <c r="N1023" s="75" t="b">
        <v>0</v>
      </c>
      <c r="O1023" s="75" t="b">
        <v>0</v>
      </c>
      <c r="P1023" s="76">
        <v>46023.5238763542</v>
      </c>
      <c r="Q1023" s="73" t="s">
        <v>11990</v>
      </c>
      <c r="R1023" s="76">
        <v>46172.469756400496</v>
      </c>
      <c r="S1023" s="73" t="s">
        <v>11991</v>
      </c>
      <c r="T1023" s="73" t="s">
        <v>5292</v>
      </c>
      <c r="U1023" s="73" t="s">
        <v>362</v>
      </c>
      <c r="V1023" s="77" t="s">
        <v>813</v>
      </c>
    </row>
    <row r="1024" spans="1:22" hidden="1" x14ac:dyDescent="0.25">
      <c r="A1024" s="73" t="s">
        <v>10010</v>
      </c>
      <c r="B1024" s="73" t="s">
        <v>10011</v>
      </c>
      <c r="C1024" s="73" t="s">
        <v>12271</v>
      </c>
      <c r="D1024" s="73" t="s">
        <v>362</v>
      </c>
      <c r="E1024" s="73"/>
      <c r="F1024" s="73"/>
      <c r="G1024" s="74"/>
      <c r="H1024" s="73" t="s">
        <v>11994</v>
      </c>
      <c r="I1024" s="73" t="s">
        <v>11995</v>
      </c>
      <c r="J1024" s="73" t="s">
        <v>909</v>
      </c>
      <c r="K1024" s="73" t="s">
        <v>910</v>
      </c>
      <c r="L1024" s="73" t="s">
        <v>12271</v>
      </c>
      <c r="M1024" s="73" t="s">
        <v>362</v>
      </c>
      <c r="N1024" s="75" t="b">
        <v>0</v>
      </c>
      <c r="O1024" s="75" t="b">
        <v>0</v>
      </c>
      <c r="P1024" s="76">
        <v>46023.523934837998</v>
      </c>
      <c r="Q1024" s="73" t="s">
        <v>11990</v>
      </c>
      <c r="R1024" s="76">
        <v>46172.469758796302</v>
      </c>
      <c r="S1024" s="73" t="s">
        <v>11991</v>
      </c>
      <c r="T1024" s="73" t="s">
        <v>5292</v>
      </c>
      <c r="U1024" s="73" t="s">
        <v>362</v>
      </c>
      <c r="V1024" s="77" t="s">
        <v>813</v>
      </c>
    </row>
    <row r="1025" spans="1:22" hidden="1" x14ac:dyDescent="0.25">
      <c r="A1025" s="73" t="s">
        <v>10012</v>
      </c>
      <c r="B1025" s="73" t="s">
        <v>10013</v>
      </c>
      <c r="C1025" s="73" t="s">
        <v>12272</v>
      </c>
      <c r="D1025" s="73" t="s">
        <v>362</v>
      </c>
      <c r="E1025" s="73"/>
      <c r="F1025" s="73"/>
      <c r="G1025" s="74"/>
      <c r="H1025" s="73" t="s">
        <v>11994</v>
      </c>
      <c r="I1025" s="73" t="s">
        <v>11995</v>
      </c>
      <c r="J1025" s="73" t="s">
        <v>909</v>
      </c>
      <c r="K1025" s="73" t="s">
        <v>910</v>
      </c>
      <c r="L1025" s="73" t="s">
        <v>12272</v>
      </c>
      <c r="M1025" s="73" t="s">
        <v>362</v>
      </c>
      <c r="N1025" s="75" t="b">
        <v>0</v>
      </c>
      <c r="O1025" s="75" t="b">
        <v>0</v>
      </c>
      <c r="P1025" s="76">
        <v>46023.523935798599</v>
      </c>
      <c r="Q1025" s="73" t="s">
        <v>11990</v>
      </c>
      <c r="R1025" s="76">
        <v>46172.469761076398</v>
      </c>
      <c r="S1025" s="73" t="s">
        <v>11991</v>
      </c>
      <c r="T1025" s="73" t="s">
        <v>5292</v>
      </c>
      <c r="U1025" s="73" t="s">
        <v>362</v>
      </c>
      <c r="V1025" s="77" t="s">
        <v>813</v>
      </c>
    </row>
    <row r="1026" spans="1:22" hidden="1" x14ac:dyDescent="0.25">
      <c r="A1026" s="79" t="s">
        <v>12273</v>
      </c>
      <c r="B1026" s="79" t="s">
        <v>12274</v>
      </c>
      <c r="C1026" s="79" t="s">
        <v>12275</v>
      </c>
      <c r="D1026" s="79" t="s">
        <v>362</v>
      </c>
      <c r="E1026" s="79"/>
      <c r="F1026" s="79"/>
      <c r="G1026" s="80"/>
      <c r="H1026" s="79" t="s">
        <v>11994</v>
      </c>
      <c r="I1026" s="79" t="s">
        <v>11995</v>
      </c>
      <c r="J1026" s="79" t="s">
        <v>909</v>
      </c>
      <c r="K1026" s="79" t="s">
        <v>910</v>
      </c>
      <c r="L1026" s="79" t="s">
        <v>12275</v>
      </c>
      <c r="M1026" s="79" t="s">
        <v>362</v>
      </c>
      <c r="N1026" s="81" t="b">
        <v>0</v>
      </c>
      <c r="O1026" s="81" t="b">
        <v>0</v>
      </c>
      <c r="P1026" s="82">
        <v>46158.412142164401</v>
      </c>
      <c r="Q1026" s="79" t="s">
        <v>12244</v>
      </c>
      <c r="R1026" s="82">
        <v>46184.592799618098</v>
      </c>
      <c r="S1026" s="79" t="s">
        <v>11991</v>
      </c>
      <c r="T1026" s="79" t="s">
        <v>5292</v>
      </c>
      <c r="U1026" s="79" t="s">
        <v>362</v>
      </c>
      <c r="V1026" s="77" t="s">
        <v>813</v>
      </c>
    </row>
    <row r="1027" spans="1:22" hidden="1" x14ac:dyDescent="0.25">
      <c r="A1027" s="73" t="s">
        <v>10014</v>
      </c>
      <c r="B1027" s="73" t="s">
        <v>3004</v>
      </c>
      <c r="C1027" s="73" t="s">
        <v>3005</v>
      </c>
      <c r="D1027" s="73" t="s">
        <v>362</v>
      </c>
      <c r="E1027" s="73" t="s">
        <v>284</v>
      </c>
      <c r="F1027" s="73"/>
      <c r="G1027" s="74">
        <v>60</v>
      </c>
      <c r="H1027" s="73" t="s">
        <v>11994</v>
      </c>
      <c r="I1027" s="73" t="s">
        <v>11995</v>
      </c>
      <c r="J1027" s="73" t="s">
        <v>909</v>
      </c>
      <c r="K1027" s="73" t="s">
        <v>910</v>
      </c>
      <c r="L1027" s="73" t="s">
        <v>3005</v>
      </c>
      <c r="M1027" s="73" t="s">
        <v>362</v>
      </c>
      <c r="N1027" s="75" t="b">
        <v>0</v>
      </c>
      <c r="O1027" s="75" t="b">
        <v>0</v>
      </c>
      <c r="P1027" s="76">
        <v>46023.523500543997</v>
      </c>
      <c r="Q1027" s="73" t="s">
        <v>11990</v>
      </c>
      <c r="R1027" s="76">
        <v>46172.469765312497</v>
      </c>
      <c r="S1027" s="73" t="s">
        <v>11991</v>
      </c>
      <c r="T1027" s="73" t="s">
        <v>5292</v>
      </c>
      <c r="U1027" s="73" t="s">
        <v>362</v>
      </c>
      <c r="V1027" s="77" t="s">
        <v>813</v>
      </c>
    </row>
    <row r="1028" spans="1:22" hidden="1" x14ac:dyDescent="0.25">
      <c r="A1028" s="73" t="s">
        <v>10015</v>
      </c>
      <c r="B1028" s="73" t="s">
        <v>3035</v>
      </c>
      <c r="C1028" s="73" t="s">
        <v>3036</v>
      </c>
      <c r="D1028" s="73" t="s">
        <v>362</v>
      </c>
      <c r="E1028" s="73" t="s">
        <v>284</v>
      </c>
      <c r="F1028" s="73"/>
      <c r="G1028" s="74">
        <v>60</v>
      </c>
      <c r="H1028" s="73" t="s">
        <v>11994</v>
      </c>
      <c r="I1028" s="73" t="s">
        <v>11995</v>
      </c>
      <c r="J1028" s="73" t="s">
        <v>909</v>
      </c>
      <c r="K1028" s="73" t="s">
        <v>910</v>
      </c>
      <c r="L1028" s="73" t="s">
        <v>3036</v>
      </c>
      <c r="M1028" s="73" t="s">
        <v>362</v>
      </c>
      <c r="N1028" s="75" t="b">
        <v>0</v>
      </c>
      <c r="O1028" s="75" t="b">
        <v>0</v>
      </c>
      <c r="P1028" s="76">
        <v>46023.523511226798</v>
      </c>
      <c r="Q1028" s="73" t="s">
        <v>11990</v>
      </c>
      <c r="R1028" s="76">
        <v>46172.469767476898</v>
      </c>
      <c r="S1028" s="73" t="s">
        <v>11991</v>
      </c>
      <c r="T1028" s="73" t="s">
        <v>5292</v>
      </c>
      <c r="U1028" s="73" t="s">
        <v>362</v>
      </c>
      <c r="V1028" s="77" t="s">
        <v>813</v>
      </c>
    </row>
    <row r="1029" spans="1:22" hidden="1" x14ac:dyDescent="0.25">
      <c r="A1029" s="73" t="s">
        <v>10016</v>
      </c>
      <c r="B1029" s="73" t="s">
        <v>3057</v>
      </c>
      <c r="C1029" s="73" t="s">
        <v>3058</v>
      </c>
      <c r="D1029" s="73" t="s">
        <v>362</v>
      </c>
      <c r="E1029" s="73" t="s">
        <v>284</v>
      </c>
      <c r="F1029" s="73"/>
      <c r="G1029" s="74">
        <v>60</v>
      </c>
      <c r="H1029" s="73" t="s">
        <v>11994</v>
      </c>
      <c r="I1029" s="73" t="s">
        <v>11995</v>
      </c>
      <c r="J1029" s="73" t="s">
        <v>909</v>
      </c>
      <c r="K1029" s="73" t="s">
        <v>910</v>
      </c>
      <c r="L1029" s="73" t="s">
        <v>3058</v>
      </c>
      <c r="M1029" s="73" t="s">
        <v>362</v>
      </c>
      <c r="N1029" s="75" t="b">
        <v>0</v>
      </c>
      <c r="O1029" s="75" t="b">
        <v>0</v>
      </c>
      <c r="P1029" s="76">
        <v>46023.523518981499</v>
      </c>
      <c r="Q1029" s="73" t="s">
        <v>11990</v>
      </c>
      <c r="R1029" s="76">
        <v>46172.469769641197</v>
      </c>
      <c r="S1029" s="73" t="s">
        <v>11991</v>
      </c>
      <c r="T1029" s="73" t="s">
        <v>5292</v>
      </c>
      <c r="U1029" s="73" t="s">
        <v>362</v>
      </c>
      <c r="V1029" s="77" t="s">
        <v>813</v>
      </c>
    </row>
    <row r="1030" spans="1:22" hidden="1" x14ac:dyDescent="0.25">
      <c r="A1030" s="73" t="s">
        <v>10017</v>
      </c>
      <c r="B1030" s="73" t="s">
        <v>3093</v>
      </c>
      <c r="C1030" s="73" t="s">
        <v>3094</v>
      </c>
      <c r="D1030" s="73" t="s">
        <v>362</v>
      </c>
      <c r="E1030" s="73" t="s">
        <v>284</v>
      </c>
      <c r="F1030" s="73"/>
      <c r="G1030" s="74">
        <v>60</v>
      </c>
      <c r="H1030" s="73" t="s">
        <v>11994</v>
      </c>
      <c r="I1030" s="73" t="s">
        <v>11995</v>
      </c>
      <c r="J1030" s="73" t="s">
        <v>909</v>
      </c>
      <c r="K1030" s="73" t="s">
        <v>910</v>
      </c>
      <c r="L1030" s="73" t="s">
        <v>3094</v>
      </c>
      <c r="M1030" s="73" t="s">
        <v>362</v>
      </c>
      <c r="N1030" s="75" t="b">
        <v>0</v>
      </c>
      <c r="O1030" s="75" t="b">
        <v>0</v>
      </c>
      <c r="P1030" s="76">
        <v>46023.523538854199</v>
      </c>
      <c r="Q1030" s="73" t="s">
        <v>11990</v>
      </c>
      <c r="R1030" s="76">
        <v>46172.469771794</v>
      </c>
      <c r="S1030" s="73" t="s">
        <v>11991</v>
      </c>
      <c r="T1030" s="73" t="s">
        <v>5292</v>
      </c>
      <c r="U1030" s="73" t="s">
        <v>362</v>
      </c>
      <c r="V1030" s="77" t="s">
        <v>813</v>
      </c>
    </row>
    <row r="1031" spans="1:22" hidden="1" x14ac:dyDescent="0.25">
      <c r="A1031" s="73" t="s">
        <v>10018</v>
      </c>
      <c r="B1031" s="73" t="s">
        <v>3166</v>
      </c>
      <c r="C1031" s="73" t="s">
        <v>3167</v>
      </c>
      <c r="D1031" s="73" t="s">
        <v>362</v>
      </c>
      <c r="E1031" s="73" t="s">
        <v>284</v>
      </c>
      <c r="F1031" s="73"/>
      <c r="G1031" s="74">
        <v>60</v>
      </c>
      <c r="H1031" s="73" t="s">
        <v>11994</v>
      </c>
      <c r="I1031" s="73" t="s">
        <v>11995</v>
      </c>
      <c r="J1031" s="73" t="s">
        <v>909</v>
      </c>
      <c r="K1031" s="73" t="s">
        <v>910</v>
      </c>
      <c r="L1031" s="73" t="s">
        <v>3167</v>
      </c>
      <c r="M1031" s="73" t="s">
        <v>362</v>
      </c>
      <c r="N1031" s="75" t="b">
        <v>0</v>
      </c>
      <c r="O1031" s="75" t="b">
        <v>0</v>
      </c>
      <c r="P1031" s="76">
        <v>46023.5235691782</v>
      </c>
      <c r="Q1031" s="73" t="s">
        <v>11990</v>
      </c>
      <c r="R1031" s="76">
        <v>46172.469773958299</v>
      </c>
      <c r="S1031" s="73" t="s">
        <v>11991</v>
      </c>
      <c r="T1031" s="73" t="s">
        <v>5292</v>
      </c>
      <c r="U1031" s="73" t="s">
        <v>362</v>
      </c>
      <c r="V1031" s="77" t="s">
        <v>813</v>
      </c>
    </row>
    <row r="1032" spans="1:22" hidden="1" x14ac:dyDescent="0.25">
      <c r="A1032" s="73" t="s">
        <v>10019</v>
      </c>
      <c r="B1032" s="73" t="s">
        <v>3234</v>
      </c>
      <c r="C1032" s="73" t="s">
        <v>3235</v>
      </c>
      <c r="D1032" s="73" t="s">
        <v>362</v>
      </c>
      <c r="E1032" s="73" t="s">
        <v>284</v>
      </c>
      <c r="F1032" s="73"/>
      <c r="G1032" s="74">
        <v>60</v>
      </c>
      <c r="H1032" s="73" t="s">
        <v>11994</v>
      </c>
      <c r="I1032" s="73" t="s">
        <v>11995</v>
      </c>
      <c r="J1032" s="73" t="s">
        <v>909</v>
      </c>
      <c r="K1032" s="73" t="s">
        <v>910</v>
      </c>
      <c r="L1032" s="73" t="s">
        <v>3235</v>
      </c>
      <c r="M1032" s="73" t="s">
        <v>362</v>
      </c>
      <c r="N1032" s="75" t="b">
        <v>0</v>
      </c>
      <c r="O1032" s="75" t="b">
        <v>0</v>
      </c>
      <c r="P1032" s="76">
        <v>46023.523604085603</v>
      </c>
      <c r="Q1032" s="73" t="s">
        <v>11990</v>
      </c>
      <c r="R1032" s="76">
        <v>46172.469776157399</v>
      </c>
      <c r="S1032" s="73" t="s">
        <v>11991</v>
      </c>
      <c r="T1032" s="73" t="s">
        <v>5292</v>
      </c>
      <c r="U1032" s="73" t="s">
        <v>362</v>
      </c>
      <c r="V1032" s="77" t="s">
        <v>813</v>
      </c>
    </row>
    <row r="1033" spans="1:22" hidden="1" x14ac:dyDescent="0.25">
      <c r="A1033" s="73" t="s">
        <v>10020</v>
      </c>
      <c r="B1033" s="73" t="s">
        <v>3325</v>
      </c>
      <c r="C1033" s="73" t="s">
        <v>3326</v>
      </c>
      <c r="D1033" s="73" t="s">
        <v>362</v>
      </c>
      <c r="E1033" s="73" t="s">
        <v>284</v>
      </c>
      <c r="F1033" s="73"/>
      <c r="G1033" s="74">
        <v>60</v>
      </c>
      <c r="H1033" s="73" t="s">
        <v>11994</v>
      </c>
      <c r="I1033" s="73" t="s">
        <v>11995</v>
      </c>
      <c r="J1033" s="73" t="s">
        <v>909</v>
      </c>
      <c r="K1033" s="73" t="s">
        <v>910</v>
      </c>
      <c r="L1033" s="73" t="s">
        <v>3326</v>
      </c>
      <c r="M1033" s="73" t="s">
        <v>362</v>
      </c>
      <c r="N1033" s="75" t="b">
        <v>0</v>
      </c>
      <c r="O1033" s="75" t="b">
        <v>0</v>
      </c>
      <c r="P1033" s="76">
        <v>46023.5236471065</v>
      </c>
      <c r="Q1033" s="73" t="s">
        <v>11990</v>
      </c>
      <c r="R1033" s="76">
        <v>46172.4697783218</v>
      </c>
      <c r="S1033" s="73" t="s">
        <v>11991</v>
      </c>
      <c r="T1033" s="73" t="s">
        <v>5292</v>
      </c>
      <c r="U1033" s="73" t="s">
        <v>362</v>
      </c>
      <c r="V1033" s="77" t="s">
        <v>813</v>
      </c>
    </row>
    <row r="1034" spans="1:22" hidden="1" x14ac:dyDescent="0.25">
      <c r="A1034" s="73" t="s">
        <v>10021</v>
      </c>
      <c r="B1034" s="73" t="s">
        <v>3331</v>
      </c>
      <c r="C1034" s="73" t="s">
        <v>3332</v>
      </c>
      <c r="D1034" s="73" t="s">
        <v>362</v>
      </c>
      <c r="E1034" s="73" t="s">
        <v>284</v>
      </c>
      <c r="F1034" s="73"/>
      <c r="G1034" s="74">
        <v>60</v>
      </c>
      <c r="H1034" s="73" t="s">
        <v>11994</v>
      </c>
      <c r="I1034" s="73" t="s">
        <v>11995</v>
      </c>
      <c r="J1034" s="73" t="s">
        <v>909</v>
      </c>
      <c r="K1034" s="73" t="s">
        <v>910</v>
      </c>
      <c r="L1034" s="73" t="s">
        <v>3332</v>
      </c>
      <c r="M1034" s="73" t="s">
        <v>362</v>
      </c>
      <c r="N1034" s="75" t="b">
        <v>0</v>
      </c>
      <c r="O1034" s="75" t="b">
        <v>0</v>
      </c>
      <c r="P1034" s="76">
        <v>46023.523648923598</v>
      </c>
      <c r="Q1034" s="73" t="s">
        <v>11990</v>
      </c>
      <c r="R1034" s="76">
        <v>46172.469780636602</v>
      </c>
      <c r="S1034" s="73" t="s">
        <v>11991</v>
      </c>
      <c r="T1034" s="73" t="s">
        <v>5292</v>
      </c>
      <c r="U1034" s="73" t="s">
        <v>362</v>
      </c>
      <c r="V1034" s="77" t="s">
        <v>813</v>
      </c>
    </row>
    <row r="1035" spans="1:22" hidden="1" x14ac:dyDescent="0.25">
      <c r="A1035" s="73" t="s">
        <v>10022</v>
      </c>
      <c r="B1035" s="73" t="s">
        <v>3339</v>
      </c>
      <c r="C1035" s="73" t="s">
        <v>3340</v>
      </c>
      <c r="D1035" s="73" t="s">
        <v>362</v>
      </c>
      <c r="E1035" s="73" t="s">
        <v>284</v>
      </c>
      <c r="F1035" s="73"/>
      <c r="G1035" s="74">
        <v>60</v>
      </c>
      <c r="H1035" s="73" t="s">
        <v>11994</v>
      </c>
      <c r="I1035" s="73" t="s">
        <v>11995</v>
      </c>
      <c r="J1035" s="73" t="s">
        <v>909</v>
      </c>
      <c r="K1035" s="73" t="s">
        <v>910</v>
      </c>
      <c r="L1035" s="73" t="s">
        <v>3340</v>
      </c>
      <c r="M1035" s="73" t="s">
        <v>362</v>
      </c>
      <c r="N1035" s="75" t="b">
        <v>0</v>
      </c>
      <c r="O1035" s="75" t="b">
        <v>0</v>
      </c>
      <c r="P1035" s="76">
        <v>46023.523651736097</v>
      </c>
      <c r="Q1035" s="73" t="s">
        <v>11990</v>
      </c>
      <c r="R1035" s="76">
        <v>46172.469782789398</v>
      </c>
      <c r="S1035" s="73" t="s">
        <v>11991</v>
      </c>
      <c r="T1035" s="73" t="s">
        <v>5292</v>
      </c>
      <c r="U1035" s="73" t="s">
        <v>362</v>
      </c>
      <c r="V1035" s="77" t="s">
        <v>813</v>
      </c>
    </row>
    <row r="1036" spans="1:22" hidden="1" x14ac:dyDescent="0.25">
      <c r="A1036" s="73" t="s">
        <v>10023</v>
      </c>
      <c r="B1036" s="73" t="s">
        <v>3364</v>
      </c>
      <c r="C1036" s="73" t="s">
        <v>3365</v>
      </c>
      <c r="D1036" s="73" t="s">
        <v>362</v>
      </c>
      <c r="E1036" s="73" t="s">
        <v>284</v>
      </c>
      <c r="F1036" s="73"/>
      <c r="G1036" s="74">
        <v>60</v>
      </c>
      <c r="H1036" s="73" t="s">
        <v>11994</v>
      </c>
      <c r="I1036" s="73" t="s">
        <v>11995</v>
      </c>
      <c r="J1036" s="73" t="s">
        <v>909</v>
      </c>
      <c r="K1036" s="73" t="s">
        <v>910</v>
      </c>
      <c r="L1036" s="73" t="s">
        <v>3365</v>
      </c>
      <c r="M1036" s="73" t="s">
        <v>362</v>
      </c>
      <c r="N1036" s="75" t="b">
        <v>0</v>
      </c>
      <c r="O1036" s="75" t="b">
        <v>0</v>
      </c>
      <c r="P1036" s="76">
        <v>46023.523660034698</v>
      </c>
      <c r="Q1036" s="73" t="s">
        <v>11990</v>
      </c>
      <c r="R1036" s="76">
        <v>46172.469785150497</v>
      </c>
      <c r="S1036" s="73" t="s">
        <v>11991</v>
      </c>
      <c r="T1036" s="73" t="s">
        <v>5292</v>
      </c>
      <c r="U1036" s="73" t="s">
        <v>362</v>
      </c>
      <c r="V1036" s="77" t="s">
        <v>813</v>
      </c>
    </row>
    <row r="1037" spans="1:22" hidden="1" x14ac:dyDescent="0.25">
      <c r="A1037" s="73" t="s">
        <v>10024</v>
      </c>
      <c r="B1037" s="73" t="s">
        <v>3391</v>
      </c>
      <c r="C1037" s="73" t="s">
        <v>3392</v>
      </c>
      <c r="D1037" s="73" t="s">
        <v>362</v>
      </c>
      <c r="E1037" s="73" t="s">
        <v>284</v>
      </c>
      <c r="F1037" s="73"/>
      <c r="G1037" s="74">
        <v>60</v>
      </c>
      <c r="H1037" s="73" t="s">
        <v>11994</v>
      </c>
      <c r="I1037" s="73" t="s">
        <v>11995</v>
      </c>
      <c r="J1037" s="73" t="s">
        <v>909</v>
      </c>
      <c r="K1037" s="73" t="s">
        <v>910</v>
      </c>
      <c r="L1037" s="73" t="s">
        <v>3392</v>
      </c>
      <c r="M1037" s="73" t="s">
        <v>362</v>
      </c>
      <c r="N1037" s="75" t="b">
        <v>0</v>
      </c>
      <c r="O1037" s="75" t="b">
        <v>0</v>
      </c>
      <c r="P1037" s="76">
        <v>46023.523671099501</v>
      </c>
      <c r="Q1037" s="73" t="s">
        <v>11990</v>
      </c>
      <c r="R1037" s="76">
        <v>46172.469787419002</v>
      </c>
      <c r="S1037" s="73" t="s">
        <v>11991</v>
      </c>
      <c r="T1037" s="73" t="s">
        <v>5292</v>
      </c>
      <c r="U1037" s="73" t="s">
        <v>362</v>
      </c>
      <c r="V1037" s="77" t="s">
        <v>813</v>
      </c>
    </row>
    <row r="1038" spans="1:22" hidden="1" x14ac:dyDescent="0.25">
      <c r="A1038" s="73" t="s">
        <v>10025</v>
      </c>
      <c r="B1038" s="73" t="s">
        <v>3440</v>
      </c>
      <c r="C1038" s="73" t="s">
        <v>3441</v>
      </c>
      <c r="D1038" s="73" t="s">
        <v>362</v>
      </c>
      <c r="E1038" s="73" t="s">
        <v>284</v>
      </c>
      <c r="F1038" s="73"/>
      <c r="G1038" s="74">
        <v>60</v>
      </c>
      <c r="H1038" s="73" t="s">
        <v>11994</v>
      </c>
      <c r="I1038" s="73" t="s">
        <v>11995</v>
      </c>
      <c r="J1038" s="73" t="s">
        <v>909</v>
      </c>
      <c r="K1038" s="73" t="s">
        <v>910</v>
      </c>
      <c r="L1038" s="73" t="s">
        <v>3441</v>
      </c>
      <c r="M1038" s="73" t="s">
        <v>362</v>
      </c>
      <c r="N1038" s="75" t="b">
        <v>0</v>
      </c>
      <c r="O1038" s="75" t="b">
        <v>0</v>
      </c>
      <c r="P1038" s="76">
        <v>46023.523698611098</v>
      </c>
      <c r="Q1038" s="73" t="s">
        <v>11990</v>
      </c>
      <c r="R1038" s="76">
        <v>46172.469789548602</v>
      </c>
      <c r="S1038" s="73" t="s">
        <v>11991</v>
      </c>
      <c r="T1038" s="73" t="s">
        <v>5292</v>
      </c>
      <c r="U1038" s="73" t="s">
        <v>362</v>
      </c>
      <c r="V1038" s="77" t="s">
        <v>813</v>
      </c>
    </row>
    <row r="1039" spans="1:22" hidden="1" x14ac:dyDescent="0.25">
      <c r="A1039" s="73" t="s">
        <v>10026</v>
      </c>
      <c r="B1039" s="73" t="s">
        <v>3458</v>
      </c>
      <c r="C1039" s="73" t="s">
        <v>3459</v>
      </c>
      <c r="D1039" s="73" t="s">
        <v>362</v>
      </c>
      <c r="E1039" s="73" t="s">
        <v>284</v>
      </c>
      <c r="F1039" s="73"/>
      <c r="G1039" s="74">
        <v>60</v>
      </c>
      <c r="H1039" s="73" t="s">
        <v>11994</v>
      </c>
      <c r="I1039" s="73" t="s">
        <v>11995</v>
      </c>
      <c r="J1039" s="73" t="s">
        <v>909</v>
      </c>
      <c r="K1039" s="73" t="s">
        <v>910</v>
      </c>
      <c r="L1039" s="73" t="s">
        <v>3459</v>
      </c>
      <c r="M1039" s="73" t="s">
        <v>362</v>
      </c>
      <c r="N1039" s="75" t="b">
        <v>0</v>
      </c>
      <c r="O1039" s="75" t="b">
        <v>0</v>
      </c>
      <c r="P1039" s="76">
        <v>46023.523707025503</v>
      </c>
      <c r="Q1039" s="73" t="s">
        <v>11990</v>
      </c>
      <c r="R1039" s="76">
        <v>46172.4697918171</v>
      </c>
      <c r="S1039" s="73" t="s">
        <v>11991</v>
      </c>
      <c r="T1039" s="73" t="s">
        <v>5292</v>
      </c>
      <c r="U1039" s="73" t="s">
        <v>362</v>
      </c>
      <c r="V1039" s="77" t="s">
        <v>813</v>
      </c>
    </row>
    <row r="1040" spans="1:22" hidden="1" x14ac:dyDescent="0.25">
      <c r="A1040" s="73" t="s">
        <v>10027</v>
      </c>
      <c r="B1040" s="73" t="s">
        <v>3503</v>
      </c>
      <c r="C1040" s="73" t="s">
        <v>3504</v>
      </c>
      <c r="D1040" s="73" t="s">
        <v>362</v>
      </c>
      <c r="E1040" s="73" t="s">
        <v>284</v>
      </c>
      <c r="F1040" s="73"/>
      <c r="G1040" s="74">
        <v>60</v>
      </c>
      <c r="H1040" s="73" t="s">
        <v>11994</v>
      </c>
      <c r="I1040" s="73" t="s">
        <v>11995</v>
      </c>
      <c r="J1040" s="73" t="s">
        <v>909</v>
      </c>
      <c r="K1040" s="73" t="s">
        <v>910</v>
      </c>
      <c r="L1040" s="73" t="s">
        <v>3504</v>
      </c>
      <c r="M1040" s="73" t="s">
        <v>362</v>
      </c>
      <c r="N1040" s="75" t="b">
        <v>0</v>
      </c>
      <c r="O1040" s="75" t="b">
        <v>0</v>
      </c>
      <c r="P1040" s="76">
        <v>46023.523723923601</v>
      </c>
      <c r="Q1040" s="73" t="s">
        <v>11990</v>
      </c>
      <c r="R1040" s="76">
        <v>46172.469793981501</v>
      </c>
      <c r="S1040" s="73" t="s">
        <v>11991</v>
      </c>
      <c r="T1040" s="73" t="s">
        <v>5292</v>
      </c>
      <c r="U1040" s="73" t="s">
        <v>362</v>
      </c>
      <c r="V1040" s="77" t="s">
        <v>813</v>
      </c>
    </row>
    <row r="1041" spans="1:22" hidden="1" x14ac:dyDescent="0.25">
      <c r="A1041" s="73" t="s">
        <v>10028</v>
      </c>
      <c r="B1041" s="73" t="s">
        <v>3514</v>
      </c>
      <c r="C1041" s="73" t="s">
        <v>3515</v>
      </c>
      <c r="D1041" s="73" t="s">
        <v>362</v>
      </c>
      <c r="E1041" s="73" t="s">
        <v>284</v>
      </c>
      <c r="F1041" s="73"/>
      <c r="G1041" s="74">
        <v>60</v>
      </c>
      <c r="H1041" s="73" t="s">
        <v>11994</v>
      </c>
      <c r="I1041" s="73" t="s">
        <v>11995</v>
      </c>
      <c r="J1041" s="73" t="s">
        <v>909</v>
      </c>
      <c r="K1041" s="73" t="s">
        <v>910</v>
      </c>
      <c r="L1041" s="73" t="s">
        <v>3515</v>
      </c>
      <c r="M1041" s="73" t="s">
        <v>362</v>
      </c>
      <c r="N1041" s="75" t="b">
        <v>0</v>
      </c>
      <c r="O1041" s="75" t="b">
        <v>0</v>
      </c>
      <c r="P1041" s="76">
        <v>46023.523727662003</v>
      </c>
      <c r="Q1041" s="73" t="s">
        <v>11990</v>
      </c>
      <c r="R1041" s="76">
        <v>46172.4697962153</v>
      </c>
      <c r="S1041" s="73" t="s">
        <v>11991</v>
      </c>
      <c r="T1041" s="73" t="s">
        <v>5292</v>
      </c>
      <c r="U1041" s="73" t="s">
        <v>362</v>
      </c>
      <c r="V1041" s="77" t="s">
        <v>813</v>
      </c>
    </row>
    <row r="1042" spans="1:22" hidden="1" x14ac:dyDescent="0.25">
      <c r="A1042" s="73" t="s">
        <v>10029</v>
      </c>
      <c r="B1042" s="73" t="s">
        <v>3559</v>
      </c>
      <c r="C1042" s="73" t="s">
        <v>3560</v>
      </c>
      <c r="D1042" s="73" t="s">
        <v>362</v>
      </c>
      <c r="E1042" s="73" t="s">
        <v>284</v>
      </c>
      <c r="F1042" s="73"/>
      <c r="G1042" s="74">
        <v>60</v>
      </c>
      <c r="H1042" s="73" t="s">
        <v>11994</v>
      </c>
      <c r="I1042" s="73" t="s">
        <v>11995</v>
      </c>
      <c r="J1042" s="73" t="s">
        <v>909</v>
      </c>
      <c r="K1042" s="73" t="s">
        <v>910</v>
      </c>
      <c r="L1042" s="73" t="s">
        <v>3560</v>
      </c>
      <c r="M1042" s="73" t="s">
        <v>362</v>
      </c>
      <c r="N1042" s="75" t="b">
        <v>0</v>
      </c>
      <c r="O1042" s="75" t="b">
        <v>0</v>
      </c>
      <c r="P1042" s="76">
        <v>46023.523744756902</v>
      </c>
      <c r="Q1042" s="73" t="s">
        <v>11990</v>
      </c>
      <c r="R1042" s="76">
        <v>46172.469798495396</v>
      </c>
      <c r="S1042" s="73" t="s">
        <v>11991</v>
      </c>
      <c r="T1042" s="73" t="s">
        <v>5292</v>
      </c>
      <c r="U1042" s="73" t="s">
        <v>362</v>
      </c>
      <c r="V1042" s="77" t="s">
        <v>813</v>
      </c>
    </row>
    <row r="1043" spans="1:22" hidden="1" x14ac:dyDescent="0.25">
      <c r="A1043" s="73" t="s">
        <v>10030</v>
      </c>
      <c r="B1043" s="73" t="s">
        <v>3608</v>
      </c>
      <c r="C1043" s="73" t="s">
        <v>3609</v>
      </c>
      <c r="D1043" s="73" t="s">
        <v>362</v>
      </c>
      <c r="E1043" s="73" t="s">
        <v>284</v>
      </c>
      <c r="F1043" s="73"/>
      <c r="G1043" s="74">
        <v>60</v>
      </c>
      <c r="H1043" s="73" t="s">
        <v>11994</v>
      </c>
      <c r="I1043" s="73" t="s">
        <v>11995</v>
      </c>
      <c r="J1043" s="73" t="s">
        <v>909</v>
      </c>
      <c r="K1043" s="73" t="s">
        <v>910</v>
      </c>
      <c r="L1043" s="73" t="s">
        <v>3609</v>
      </c>
      <c r="M1043" s="73" t="s">
        <v>362</v>
      </c>
      <c r="N1043" s="75" t="b">
        <v>0</v>
      </c>
      <c r="O1043" s="75" t="b">
        <v>0</v>
      </c>
      <c r="P1043" s="76">
        <v>46023.523767013903</v>
      </c>
      <c r="Q1043" s="73" t="s">
        <v>11990</v>
      </c>
      <c r="R1043" s="76">
        <v>46172.469800659703</v>
      </c>
      <c r="S1043" s="73" t="s">
        <v>11991</v>
      </c>
      <c r="T1043" s="73" t="s">
        <v>5292</v>
      </c>
      <c r="U1043" s="73" t="s">
        <v>362</v>
      </c>
      <c r="V1043" s="77" t="s">
        <v>813</v>
      </c>
    </row>
    <row r="1044" spans="1:22" hidden="1" x14ac:dyDescent="0.25">
      <c r="A1044" s="73" t="s">
        <v>10031</v>
      </c>
      <c r="B1044" s="73" t="s">
        <v>3645</v>
      </c>
      <c r="C1044" s="73" t="s">
        <v>3646</v>
      </c>
      <c r="D1044" s="73" t="s">
        <v>362</v>
      </c>
      <c r="E1044" s="73" t="s">
        <v>284</v>
      </c>
      <c r="F1044" s="73"/>
      <c r="G1044" s="74">
        <v>60</v>
      </c>
      <c r="H1044" s="73" t="s">
        <v>11994</v>
      </c>
      <c r="I1044" s="73" t="s">
        <v>11995</v>
      </c>
      <c r="J1044" s="73" t="s">
        <v>909</v>
      </c>
      <c r="K1044" s="73" t="s">
        <v>910</v>
      </c>
      <c r="L1044" s="73" t="s">
        <v>3646</v>
      </c>
      <c r="M1044" s="73" t="s">
        <v>362</v>
      </c>
      <c r="N1044" s="75" t="b">
        <v>0</v>
      </c>
      <c r="O1044" s="75" t="b">
        <v>0</v>
      </c>
      <c r="P1044" s="76">
        <v>46023.523781516204</v>
      </c>
      <c r="Q1044" s="73" t="s">
        <v>11990</v>
      </c>
      <c r="R1044" s="76">
        <v>46172.469802777799</v>
      </c>
      <c r="S1044" s="73" t="s">
        <v>11991</v>
      </c>
      <c r="T1044" s="73" t="s">
        <v>5292</v>
      </c>
      <c r="U1044" s="73" t="s">
        <v>362</v>
      </c>
      <c r="V1044" s="77" t="s">
        <v>813</v>
      </c>
    </row>
    <row r="1045" spans="1:22" hidden="1" x14ac:dyDescent="0.25">
      <c r="A1045" s="73" t="s">
        <v>10032</v>
      </c>
      <c r="B1045" s="73" t="s">
        <v>10033</v>
      </c>
      <c r="C1045" s="73" t="s">
        <v>12276</v>
      </c>
      <c r="D1045" s="73" t="s">
        <v>362</v>
      </c>
      <c r="E1045" s="73" t="s">
        <v>284</v>
      </c>
      <c r="F1045" s="73"/>
      <c r="G1045" s="74">
        <v>60</v>
      </c>
      <c r="H1045" s="73" t="s">
        <v>11994</v>
      </c>
      <c r="I1045" s="73" t="s">
        <v>11995</v>
      </c>
      <c r="J1045" s="73" t="s">
        <v>909</v>
      </c>
      <c r="K1045" s="73" t="s">
        <v>910</v>
      </c>
      <c r="L1045" s="73" t="s">
        <v>12276</v>
      </c>
      <c r="M1045" s="73" t="s">
        <v>362</v>
      </c>
      <c r="N1045" s="75" t="b">
        <v>0</v>
      </c>
      <c r="O1045" s="75" t="b">
        <v>0</v>
      </c>
      <c r="P1045" s="76">
        <v>46028.648773611101</v>
      </c>
      <c r="Q1045" s="73" t="s">
        <v>12277</v>
      </c>
      <c r="R1045" s="76">
        <v>46172.469805011599</v>
      </c>
      <c r="S1045" s="73" t="s">
        <v>11991</v>
      </c>
      <c r="T1045" s="73" t="s">
        <v>5292</v>
      </c>
      <c r="U1045" s="73" t="s">
        <v>362</v>
      </c>
      <c r="V1045" s="77" t="s">
        <v>813</v>
      </c>
    </row>
    <row r="1046" spans="1:22" hidden="1" x14ac:dyDescent="0.25">
      <c r="A1046" s="73" t="s">
        <v>10034</v>
      </c>
      <c r="B1046" s="73" t="s">
        <v>3717</v>
      </c>
      <c r="C1046" s="73" t="s">
        <v>3718</v>
      </c>
      <c r="D1046" s="73" t="s">
        <v>362</v>
      </c>
      <c r="E1046" s="73" t="s">
        <v>284</v>
      </c>
      <c r="F1046" s="73"/>
      <c r="G1046" s="74">
        <v>60</v>
      </c>
      <c r="H1046" s="73" t="s">
        <v>11994</v>
      </c>
      <c r="I1046" s="73" t="s">
        <v>11995</v>
      </c>
      <c r="J1046" s="73" t="s">
        <v>909</v>
      </c>
      <c r="K1046" s="73" t="s">
        <v>910</v>
      </c>
      <c r="L1046" s="73" t="s">
        <v>3718</v>
      </c>
      <c r="M1046" s="73" t="s">
        <v>362</v>
      </c>
      <c r="N1046" s="75" t="b">
        <v>0</v>
      </c>
      <c r="O1046" s="75" t="b">
        <v>0</v>
      </c>
      <c r="P1046" s="76">
        <v>46023.523809919003</v>
      </c>
      <c r="Q1046" s="73" t="s">
        <v>11990</v>
      </c>
      <c r="R1046" s="76">
        <v>46172.469807175898</v>
      </c>
      <c r="S1046" s="73" t="s">
        <v>11991</v>
      </c>
      <c r="T1046" s="73" t="s">
        <v>5292</v>
      </c>
      <c r="U1046" s="73" t="s">
        <v>362</v>
      </c>
      <c r="V1046" s="77" t="s">
        <v>813</v>
      </c>
    </row>
    <row r="1047" spans="1:22" hidden="1" x14ac:dyDescent="0.25">
      <c r="A1047" s="73" t="s">
        <v>10035</v>
      </c>
      <c r="B1047" s="73" t="s">
        <v>3748</v>
      </c>
      <c r="C1047" s="73" t="s">
        <v>3749</v>
      </c>
      <c r="D1047" s="73" t="s">
        <v>362</v>
      </c>
      <c r="E1047" s="73" t="s">
        <v>284</v>
      </c>
      <c r="F1047" s="73"/>
      <c r="G1047" s="74">
        <v>60</v>
      </c>
      <c r="H1047" s="73" t="s">
        <v>11994</v>
      </c>
      <c r="I1047" s="73" t="s">
        <v>11995</v>
      </c>
      <c r="J1047" s="73" t="s">
        <v>909</v>
      </c>
      <c r="K1047" s="73" t="s">
        <v>910</v>
      </c>
      <c r="L1047" s="73" t="s">
        <v>3749</v>
      </c>
      <c r="M1047" s="73" t="s">
        <v>362</v>
      </c>
      <c r="N1047" s="75" t="b">
        <v>0</v>
      </c>
      <c r="O1047" s="75" t="b">
        <v>0</v>
      </c>
      <c r="P1047" s="76">
        <v>46023.523827662</v>
      </c>
      <c r="Q1047" s="73" t="s">
        <v>11990</v>
      </c>
      <c r="R1047" s="76">
        <v>46172.469809259303</v>
      </c>
      <c r="S1047" s="73" t="s">
        <v>11991</v>
      </c>
      <c r="T1047" s="73" t="s">
        <v>5292</v>
      </c>
      <c r="U1047" s="73" t="s">
        <v>362</v>
      </c>
      <c r="V1047" s="77" t="s">
        <v>813</v>
      </c>
    </row>
    <row r="1048" spans="1:22" hidden="1" x14ac:dyDescent="0.25">
      <c r="A1048" s="73" t="s">
        <v>10036</v>
      </c>
      <c r="B1048" s="73" t="s">
        <v>3751</v>
      </c>
      <c r="C1048" s="73" t="s">
        <v>3752</v>
      </c>
      <c r="D1048" s="73" t="s">
        <v>362</v>
      </c>
      <c r="E1048" s="73" t="s">
        <v>284</v>
      </c>
      <c r="F1048" s="73"/>
      <c r="G1048" s="74">
        <v>60</v>
      </c>
      <c r="H1048" s="73" t="s">
        <v>11994</v>
      </c>
      <c r="I1048" s="73" t="s">
        <v>11995</v>
      </c>
      <c r="J1048" s="73" t="s">
        <v>909</v>
      </c>
      <c r="K1048" s="73" t="s">
        <v>910</v>
      </c>
      <c r="L1048" s="73" t="s">
        <v>3752</v>
      </c>
      <c r="M1048" s="73" t="s">
        <v>362</v>
      </c>
      <c r="N1048" s="75" t="b">
        <v>0</v>
      </c>
      <c r="O1048" s="75" t="b">
        <v>0</v>
      </c>
      <c r="P1048" s="76">
        <v>46023.523828587997</v>
      </c>
      <c r="Q1048" s="73" t="s">
        <v>11990</v>
      </c>
      <c r="R1048" s="76">
        <v>46172.469811423602</v>
      </c>
      <c r="S1048" s="73" t="s">
        <v>11991</v>
      </c>
      <c r="T1048" s="73" t="s">
        <v>5292</v>
      </c>
      <c r="U1048" s="73" t="s">
        <v>362</v>
      </c>
      <c r="V1048" s="77" t="s">
        <v>813</v>
      </c>
    </row>
    <row r="1049" spans="1:22" hidden="1" x14ac:dyDescent="0.25">
      <c r="A1049" s="73" t="s">
        <v>10037</v>
      </c>
      <c r="B1049" s="73" t="s">
        <v>407</v>
      </c>
      <c r="C1049" s="73" t="s">
        <v>4021</v>
      </c>
      <c r="D1049" s="73" t="s">
        <v>362</v>
      </c>
      <c r="E1049" s="73" t="s">
        <v>4022</v>
      </c>
      <c r="F1049" s="73"/>
      <c r="G1049" s="74">
        <v>60</v>
      </c>
      <c r="H1049" s="73" t="s">
        <v>11994</v>
      </c>
      <c r="I1049" s="73" t="s">
        <v>11995</v>
      </c>
      <c r="J1049" s="73" t="s">
        <v>909</v>
      </c>
      <c r="K1049" s="73" t="s">
        <v>910</v>
      </c>
      <c r="L1049" s="73"/>
      <c r="M1049" s="73" t="s">
        <v>362</v>
      </c>
      <c r="N1049" s="75" t="b">
        <v>0</v>
      </c>
      <c r="O1049" s="75" t="b">
        <v>0</v>
      </c>
      <c r="P1049" s="76">
        <v>46023.5240277431</v>
      </c>
      <c r="Q1049" s="73" t="s">
        <v>11990</v>
      </c>
      <c r="R1049" s="76">
        <v>46172.469813576397</v>
      </c>
      <c r="S1049" s="73" t="s">
        <v>11991</v>
      </c>
      <c r="T1049" s="73" t="s">
        <v>5292</v>
      </c>
      <c r="U1049" s="73" t="s">
        <v>362</v>
      </c>
      <c r="V1049" s="77" t="s">
        <v>813</v>
      </c>
    </row>
    <row r="1050" spans="1:22" hidden="1" x14ac:dyDescent="0.25">
      <c r="A1050" s="79" t="s">
        <v>12278</v>
      </c>
      <c r="B1050" s="79" t="s">
        <v>369</v>
      </c>
      <c r="C1050" s="79" t="s">
        <v>4187</v>
      </c>
      <c r="D1050" s="79"/>
      <c r="E1050" s="79" t="s">
        <v>4188</v>
      </c>
      <c r="F1050" s="79"/>
      <c r="G1050" s="80"/>
      <c r="H1050" s="79" t="s">
        <v>950</v>
      </c>
      <c r="I1050" s="79" t="s">
        <v>951</v>
      </c>
      <c r="J1050" s="79" t="s">
        <v>909</v>
      </c>
      <c r="K1050" s="79" t="s">
        <v>910</v>
      </c>
      <c r="L1050" s="79" t="s">
        <v>4187</v>
      </c>
      <c r="M1050" s="79" t="s">
        <v>362</v>
      </c>
      <c r="N1050" s="81" t="b">
        <v>0</v>
      </c>
      <c r="O1050" s="81" t="b">
        <v>0</v>
      </c>
      <c r="P1050" s="82">
        <v>46170.861518865699</v>
      </c>
      <c r="Q1050" s="79" t="s">
        <v>11991</v>
      </c>
      <c r="R1050" s="82">
        <v>46198.582594363397</v>
      </c>
      <c r="S1050" s="79" t="s">
        <v>11991</v>
      </c>
      <c r="T1050" s="79" t="s">
        <v>5292</v>
      </c>
      <c r="U1050" s="79" t="s">
        <v>362</v>
      </c>
      <c r="V1050" s="77" t="s">
        <v>813</v>
      </c>
    </row>
    <row r="1051" spans="1:22" hidden="1" x14ac:dyDescent="0.25">
      <c r="A1051" s="73" t="s">
        <v>10038</v>
      </c>
      <c r="B1051" s="73" t="s">
        <v>3779</v>
      </c>
      <c r="C1051" s="73" t="s">
        <v>3780</v>
      </c>
      <c r="D1051" s="73" t="s">
        <v>362</v>
      </c>
      <c r="E1051" s="73"/>
      <c r="F1051" s="73"/>
      <c r="G1051" s="74"/>
      <c r="H1051" s="73" t="s">
        <v>1099</v>
      </c>
      <c r="I1051" s="73" t="s">
        <v>1100</v>
      </c>
      <c r="J1051" s="73" t="s">
        <v>963</v>
      </c>
      <c r="K1051" s="73" t="s">
        <v>1159</v>
      </c>
      <c r="L1051" s="73" t="s">
        <v>3780</v>
      </c>
      <c r="M1051" s="73" t="s">
        <v>362</v>
      </c>
      <c r="N1051" s="75" t="b">
        <v>0</v>
      </c>
      <c r="O1051" s="75" t="b">
        <v>0</v>
      </c>
      <c r="P1051" s="76">
        <v>46023.523836030101</v>
      </c>
      <c r="Q1051" s="73" t="s">
        <v>11990</v>
      </c>
      <c r="R1051" s="76">
        <v>46172.469817939796</v>
      </c>
      <c r="S1051" s="73" t="s">
        <v>11991</v>
      </c>
      <c r="T1051" s="73" t="s">
        <v>3756</v>
      </c>
      <c r="U1051" s="73" t="s">
        <v>362</v>
      </c>
      <c r="V1051" s="77" t="s">
        <v>813</v>
      </c>
    </row>
    <row r="1052" spans="1:22" hidden="1" x14ac:dyDescent="0.25">
      <c r="A1052" s="73" t="s">
        <v>10039</v>
      </c>
      <c r="B1052" s="73" t="s">
        <v>3785</v>
      </c>
      <c r="C1052" s="73" t="s">
        <v>3786</v>
      </c>
      <c r="D1052" s="73" t="s">
        <v>362</v>
      </c>
      <c r="E1052" s="73"/>
      <c r="F1052" s="73"/>
      <c r="G1052" s="74"/>
      <c r="H1052" s="73" t="s">
        <v>1099</v>
      </c>
      <c r="I1052" s="73" t="s">
        <v>1100</v>
      </c>
      <c r="J1052" s="73" t="s">
        <v>963</v>
      </c>
      <c r="K1052" s="73" t="s">
        <v>1159</v>
      </c>
      <c r="L1052" s="73" t="s">
        <v>3786</v>
      </c>
      <c r="M1052" s="73" t="s">
        <v>362</v>
      </c>
      <c r="N1052" s="75" t="b">
        <v>0</v>
      </c>
      <c r="O1052" s="75" t="b">
        <v>0</v>
      </c>
      <c r="P1052" s="76">
        <v>46023.5238378125</v>
      </c>
      <c r="Q1052" s="73" t="s">
        <v>11990</v>
      </c>
      <c r="R1052" s="76">
        <v>46172.469820254599</v>
      </c>
      <c r="S1052" s="73" t="s">
        <v>11991</v>
      </c>
      <c r="T1052" s="73" t="s">
        <v>3756</v>
      </c>
      <c r="U1052" s="73" t="s">
        <v>362</v>
      </c>
      <c r="V1052" s="77" t="s">
        <v>813</v>
      </c>
    </row>
    <row r="1053" spans="1:22" hidden="1" x14ac:dyDescent="0.25">
      <c r="A1053" s="73" t="s">
        <v>10040</v>
      </c>
      <c r="B1053" s="73" t="s">
        <v>3788</v>
      </c>
      <c r="C1053" s="73" t="s">
        <v>3789</v>
      </c>
      <c r="D1053" s="73" t="s">
        <v>362</v>
      </c>
      <c r="E1053" s="73"/>
      <c r="F1053" s="73"/>
      <c r="G1053" s="74"/>
      <c r="H1053" s="73" t="s">
        <v>1099</v>
      </c>
      <c r="I1053" s="73" t="s">
        <v>1100</v>
      </c>
      <c r="J1053" s="73" t="s">
        <v>963</v>
      </c>
      <c r="K1053" s="73" t="s">
        <v>1159</v>
      </c>
      <c r="L1053" s="73" t="s">
        <v>3789</v>
      </c>
      <c r="M1053" s="73" t="s">
        <v>362</v>
      </c>
      <c r="N1053" s="75" t="b">
        <v>0</v>
      </c>
      <c r="O1053" s="75" t="b">
        <v>0</v>
      </c>
      <c r="P1053" s="76">
        <v>46023.523841284703</v>
      </c>
      <c r="Q1053" s="73" t="s">
        <v>11990</v>
      </c>
      <c r="R1053" s="76">
        <v>46172.469822453699</v>
      </c>
      <c r="S1053" s="73" t="s">
        <v>11991</v>
      </c>
      <c r="T1053" s="73" t="s">
        <v>3756</v>
      </c>
      <c r="U1053" s="73" t="s">
        <v>362</v>
      </c>
      <c r="V1053" s="77" t="s">
        <v>813</v>
      </c>
    </row>
    <row r="1054" spans="1:22" hidden="1" x14ac:dyDescent="0.25">
      <c r="A1054" s="73" t="s">
        <v>10041</v>
      </c>
      <c r="B1054" s="73" t="s">
        <v>3807</v>
      </c>
      <c r="C1054" s="73" t="s">
        <v>3808</v>
      </c>
      <c r="D1054" s="73" t="s">
        <v>362</v>
      </c>
      <c r="E1054" s="73"/>
      <c r="F1054" s="73"/>
      <c r="G1054" s="74"/>
      <c r="H1054" s="73" t="s">
        <v>1099</v>
      </c>
      <c r="I1054" s="73" t="s">
        <v>1100</v>
      </c>
      <c r="J1054" s="73" t="s">
        <v>963</v>
      </c>
      <c r="K1054" s="73" t="s">
        <v>1159</v>
      </c>
      <c r="L1054" s="73" t="s">
        <v>3808</v>
      </c>
      <c r="M1054" s="73" t="s">
        <v>362</v>
      </c>
      <c r="N1054" s="75" t="b">
        <v>0</v>
      </c>
      <c r="O1054" s="75" t="b">
        <v>0</v>
      </c>
      <c r="P1054" s="76">
        <v>46023.523846099502</v>
      </c>
      <c r="Q1054" s="73" t="s">
        <v>11990</v>
      </c>
      <c r="R1054" s="76">
        <v>46172.469824537002</v>
      </c>
      <c r="S1054" s="73" t="s">
        <v>11991</v>
      </c>
      <c r="T1054" s="73" t="s">
        <v>3756</v>
      </c>
      <c r="U1054" s="73" t="s">
        <v>362</v>
      </c>
      <c r="V1054" s="77" t="s">
        <v>813</v>
      </c>
    </row>
    <row r="1055" spans="1:22" hidden="1" x14ac:dyDescent="0.25">
      <c r="A1055" s="73" t="s">
        <v>10042</v>
      </c>
      <c r="B1055" s="73" t="s">
        <v>3810</v>
      </c>
      <c r="C1055" s="73" t="s">
        <v>3811</v>
      </c>
      <c r="D1055" s="73" t="s">
        <v>362</v>
      </c>
      <c r="E1055" s="73"/>
      <c r="F1055" s="73"/>
      <c r="G1055" s="74"/>
      <c r="H1055" s="73" t="s">
        <v>1099</v>
      </c>
      <c r="I1055" s="73" t="s">
        <v>1100</v>
      </c>
      <c r="J1055" s="73" t="s">
        <v>963</v>
      </c>
      <c r="K1055" s="73" t="s">
        <v>1159</v>
      </c>
      <c r="L1055" s="73" t="s">
        <v>3811</v>
      </c>
      <c r="M1055" s="73" t="s">
        <v>362</v>
      </c>
      <c r="N1055" s="75" t="b">
        <v>0</v>
      </c>
      <c r="O1055" s="75" t="b">
        <v>0</v>
      </c>
      <c r="P1055" s="76">
        <v>46023.523847025499</v>
      </c>
      <c r="Q1055" s="73" t="s">
        <v>11990</v>
      </c>
      <c r="R1055" s="76">
        <v>46172.469826701403</v>
      </c>
      <c r="S1055" s="73" t="s">
        <v>11991</v>
      </c>
      <c r="T1055" s="73" t="s">
        <v>3756</v>
      </c>
      <c r="U1055" s="73" t="s">
        <v>362</v>
      </c>
      <c r="V1055" s="77" t="s">
        <v>813</v>
      </c>
    </row>
    <row r="1056" spans="1:22" hidden="1" x14ac:dyDescent="0.25">
      <c r="A1056" s="73" t="s">
        <v>10043</v>
      </c>
      <c r="B1056" s="73" t="s">
        <v>3837</v>
      </c>
      <c r="C1056" s="73" t="s">
        <v>3838</v>
      </c>
      <c r="D1056" s="73" t="s">
        <v>362</v>
      </c>
      <c r="E1056" s="73"/>
      <c r="F1056" s="73"/>
      <c r="G1056" s="74"/>
      <c r="H1056" s="73" t="s">
        <v>1099</v>
      </c>
      <c r="I1056" s="73" t="s">
        <v>1100</v>
      </c>
      <c r="J1056" s="73" t="s">
        <v>963</v>
      </c>
      <c r="K1056" s="73" t="s">
        <v>1159</v>
      </c>
      <c r="L1056" s="73" t="s">
        <v>3838</v>
      </c>
      <c r="M1056" s="73" t="s">
        <v>362</v>
      </c>
      <c r="N1056" s="75" t="b">
        <v>0</v>
      </c>
      <c r="O1056" s="75" t="b">
        <v>0</v>
      </c>
      <c r="P1056" s="76">
        <v>46023.523855474501</v>
      </c>
      <c r="Q1056" s="73" t="s">
        <v>11990</v>
      </c>
      <c r="R1056" s="76">
        <v>46172.469828854199</v>
      </c>
      <c r="S1056" s="73" t="s">
        <v>11991</v>
      </c>
      <c r="T1056" s="73" t="s">
        <v>3756</v>
      </c>
      <c r="U1056" s="73" t="s">
        <v>362</v>
      </c>
      <c r="V1056" s="77" t="s">
        <v>813</v>
      </c>
    </row>
    <row r="1057" spans="1:22" hidden="1" x14ac:dyDescent="0.25">
      <c r="A1057" s="73" t="s">
        <v>10044</v>
      </c>
      <c r="B1057" s="73" t="s">
        <v>3843</v>
      </c>
      <c r="C1057" s="73" t="s">
        <v>3844</v>
      </c>
      <c r="D1057" s="73" t="s">
        <v>362</v>
      </c>
      <c r="E1057" s="73"/>
      <c r="F1057" s="73"/>
      <c r="G1057" s="74"/>
      <c r="H1057" s="73" t="s">
        <v>1099</v>
      </c>
      <c r="I1057" s="73" t="s">
        <v>1100</v>
      </c>
      <c r="J1057" s="73" t="s">
        <v>963</v>
      </c>
      <c r="K1057" s="73" t="s">
        <v>1159</v>
      </c>
      <c r="L1057" s="73" t="s">
        <v>3844</v>
      </c>
      <c r="M1057" s="73" t="s">
        <v>362</v>
      </c>
      <c r="N1057" s="75" t="b">
        <v>0</v>
      </c>
      <c r="O1057" s="75" t="b">
        <v>0</v>
      </c>
      <c r="P1057" s="76">
        <v>46023.523856944397</v>
      </c>
      <c r="Q1057" s="73" t="s">
        <v>11990</v>
      </c>
      <c r="R1057" s="76">
        <v>46172.469831018498</v>
      </c>
      <c r="S1057" s="73" t="s">
        <v>11991</v>
      </c>
      <c r="T1057" s="73" t="s">
        <v>3756</v>
      </c>
      <c r="U1057" s="73" t="s">
        <v>362</v>
      </c>
      <c r="V1057" s="77" t="s">
        <v>813</v>
      </c>
    </row>
    <row r="1058" spans="1:22" hidden="1" x14ac:dyDescent="0.25">
      <c r="A1058" s="73" t="s">
        <v>10045</v>
      </c>
      <c r="B1058" s="73" t="s">
        <v>3855</v>
      </c>
      <c r="C1058" s="73" t="s">
        <v>3856</v>
      </c>
      <c r="D1058" s="73" t="s">
        <v>362</v>
      </c>
      <c r="E1058" s="73"/>
      <c r="F1058" s="73"/>
      <c r="G1058" s="74"/>
      <c r="H1058" s="73" t="s">
        <v>1099</v>
      </c>
      <c r="I1058" s="73" t="s">
        <v>1100</v>
      </c>
      <c r="J1058" s="73" t="s">
        <v>963</v>
      </c>
      <c r="K1058" s="73" t="s">
        <v>1141</v>
      </c>
      <c r="L1058" s="73" t="s">
        <v>3856</v>
      </c>
      <c r="M1058" s="73" t="s">
        <v>362</v>
      </c>
      <c r="N1058" s="75" t="b">
        <v>0</v>
      </c>
      <c r="O1058" s="75" t="b">
        <v>0</v>
      </c>
      <c r="P1058" s="76">
        <v>46023.523860648202</v>
      </c>
      <c r="Q1058" s="73" t="s">
        <v>11990</v>
      </c>
      <c r="R1058" s="76">
        <v>46172.469833252297</v>
      </c>
      <c r="S1058" s="73" t="s">
        <v>11991</v>
      </c>
      <c r="T1058" s="73" t="s">
        <v>3756</v>
      </c>
      <c r="U1058" s="73" t="s">
        <v>362</v>
      </c>
      <c r="V1058" s="77" t="s">
        <v>813</v>
      </c>
    </row>
    <row r="1059" spans="1:22" hidden="1" x14ac:dyDescent="0.25">
      <c r="A1059" s="73" t="s">
        <v>10046</v>
      </c>
      <c r="B1059" s="73" t="s">
        <v>4028</v>
      </c>
      <c r="C1059" s="73" t="s">
        <v>4029</v>
      </c>
      <c r="D1059" s="73" t="s">
        <v>362</v>
      </c>
      <c r="E1059" s="73" t="s">
        <v>4030</v>
      </c>
      <c r="F1059" s="73"/>
      <c r="G1059" s="74">
        <v>60</v>
      </c>
      <c r="H1059" s="73" t="s">
        <v>1011</v>
      </c>
      <c r="I1059" s="73" t="s">
        <v>1012</v>
      </c>
      <c r="J1059" s="73" t="s">
        <v>963</v>
      </c>
      <c r="K1059" s="73" t="s">
        <v>1101</v>
      </c>
      <c r="L1059" s="73"/>
      <c r="M1059" s="73" t="s">
        <v>362</v>
      </c>
      <c r="N1059" s="75" t="b">
        <v>0</v>
      </c>
      <c r="O1059" s="75" t="b">
        <v>0</v>
      </c>
      <c r="P1059" s="76">
        <v>46023.524029363398</v>
      </c>
      <c r="Q1059" s="73" t="s">
        <v>11990</v>
      </c>
      <c r="R1059" s="76">
        <v>46172.469835335702</v>
      </c>
      <c r="S1059" s="73" t="s">
        <v>11991</v>
      </c>
      <c r="T1059" s="73" t="s">
        <v>5292</v>
      </c>
      <c r="U1059" s="73" t="s">
        <v>362</v>
      </c>
      <c r="V1059" s="77" t="s">
        <v>813</v>
      </c>
    </row>
    <row r="1060" spans="1:22" hidden="1" x14ac:dyDescent="0.25">
      <c r="A1060" s="73" t="s">
        <v>10047</v>
      </c>
      <c r="B1060" s="73" t="s">
        <v>3773</v>
      </c>
      <c r="C1060" s="73" t="s">
        <v>3774</v>
      </c>
      <c r="D1060" s="73" t="s">
        <v>362</v>
      </c>
      <c r="E1060" s="73"/>
      <c r="F1060" s="73"/>
      <c r="G1060" s="74"/>
      <c r="H1060" s="73" t="s">
        <v>1099</v>
      </c>
      <c r="I1060" s="73" t="s">
        <v>1100</v>
      </c>
      <c r="J1060" s="73" t="s">
        <v>963</v>
      </c>
      <c r="K1060" s="73" t="s">
        <v>1101</v>
      </c>
      <c r="L1060" s="73" t="s">
        <v>3774</v>
      </c>
      <c r="M1060" s="73" t="s">
        <v>362</v>
      </c>
      <c r="N1060" s="75" t="b">
        <v>0</v>
      </c>
      <c r="O1060" s="75" t="b">
        <v>0</v>
      </c>
      <c r="P1060" s="76">
        <v>46023.523834525498</v>
      </c>
      <c r="Q1060" s="73" t="s">
        <v>11990</v>
      </c>
      <c r="R1060" s="76">
        <v>46172.469837500001</v>
      </c>
      <c r="S1060" s="73" t="s">
        <v>11991</v>
      </c>
      <c r="T1060" s="73" t="s">
        <v>3756</v>
      </c>
      <c r="U1060" s="73" t="s">
        <v>362</v>
      </c>
      <c r="V1060" s="77" t="s">
        <v>813</v>
      </c>
    </row>
    <row r="1061" spans="1:22" hidden="1" x14ac:dyDescent="0.25">
      <c r="A1061" s="73" t="s">
        <v>10048</v>
      </c>
      <c r="B1061" s="73" t="s">
        <v>3776</v>
      </c>
      <c r="C1061" s="73" t="s">
        <v>3777</v>
      </c>
      <c r="D1061" s="73" t="s">
        <v>362</v>
      </c>
      <c r="E1061" s="73"/>
      <c r="F1061" s="73"/>
      <c r="G1061" s="74"/>
      <c r="H1061" s="73" t="s">
        <v>1099</v>
      </c>
      <c r="I1061" s="73" t="s">
        <v>1100</v>
      </c>
      <c r="J1061" s="73" t="s">
        <v>963</v>
      </c>
      <c r="K1061" s="73" t="s">
        <v>1101</v>
      </c>
      <c r="L1061" s="73" t="s">
        <v>3777</v>
      </c>
      <c r="M1061" s="73" t="s">
        <v>362</v>
      </c>
      <c r="N1061" s="75" t="b">
        <v>0</v>
      </c>
      <c r="O1061" s="75" t="b">
        <v>0</v>
      </c>
      <c r="P1061" s="76">
        <v>46023.523835266198</v>
      </c>
      <c r="Q1061" s="73" t="s">
        <v>11990</v>
      </c>
      <c r="R1061" s="76">
        <v>46172.469839618097</v>
      </c>
      <c r="S1061" s="73" t="s">
        <v>11991</v>
      </c>
      <c r="T1061" s="73" t="s">
        <v>3756</v>
      </c>
      <c r="U1061" s="73" t="s">
        <v>362</v>
      </c>
      <c r="V1061" s="77" t="s">
        <v>813</v>
      </c>
    </row>
    <row r="1062" spans="1:22" hidden="1" x14ac:dyDescent="0.25">
      <c r="A1062" s="73" t="s">
        <v>10049</v>
      </c>
      <c r="B1062" s="73" t="s">
        <v>3782</v>
      </c>
      <c r="C1062" s="73" t="s">
        <v>3783</v>
      </c>
      <c r="D1062" s="73" t="s">
        <v>362</v>
      </c>
      <c r="E1062" s="73"/>
      <c r="F1062" s="73"/>
      <c r="G1062" s="74"/>
      <c r="H1062" s="73" t="s">
        <v>1099</v>
      </c>
      <c r="I1062" s="73" t="s">
        <v>1100</v>
      </c>
      <c r="J1062" s="73" t="s">
        <v>963</v>
      </c>
      <c r="K1062" s="73" t="s">
        <v>1101</v>
      </c>
      <c r="L1062" s="73" t="s">
        <v>3783</v>
      </c>
      <c r="M1062" s="73" t="s">
        <v>362</v>
      </c>
      <c r="N1062" s="75" t="b">
        <v>0</v>
      </c>
      <c r="O1062" s="75" t="b">
        <v>0</v>
      </c>
      <c r="P1062" s="76">
        <v>46023.523836956003</v>
      </c>
      <c r="Q1062" s="73" t="s">
        <v>11990</v>
      </c>
      <c r="R1062" s="76">
        <v>46172.469841747698</v>
      </c>
      <c r="S1062" s="73" t="s">
        <v>11991</v>
      </c>
      <c r="T1062" s="73" t="s">
        <v>3756</v>
      </c>
      <c r="U1062" s="73" t="s">
        <v>362</v>
      </c>
      <c r="V1062" s="77" t="s">
        <v>813</v>
      </c>
    </row>
    <row r="1063" spans="1:22" hidden="1" x14ac:dyDescent="0.25">
      <c r="A1063" s="73" t="s">
        <v>10050</v>
      </c>
      <c r="B1063" s="73" t="s">
        <v>3794</v>
      </c>
      <c r="C1063" s="73" t="s">
        <v>3795</v>
      </c>
      <c r="D1063" s="73" t="s">
        <v>362</v>
      </c>
      <c r="E1063" s="73"/>
      <c r="F1063" s="73"/>
      <c r="G1063" s="74"/>
      <c r="H1063" s="73" t="s">
        <v>1099</v>
      </c>
      <c r="I1063" s="73" t="s">
        <v>1100</v>
      </c>
      <c r="J1063" s="73" t="s">
        <v>963</v>
      </c>
      <c r="K1063" s="73" t="s">
        <v>1101</v>
      </c>
      <c r="L1063" s="73" t="s">
        <v>3795</v>
      </c>
      <c r="M1063" s="73" t="s">
        <v>362</v>
      </c>
      <c r="N1063" s="75" t="b">
        <v>0</v>
      </c>
      <c r="O1063" s="75" t="b">
        <v>0</v>
      </c>
      <c r="P1063" s="76">
        <v>46023.523842858798</v>
      </c>
      <c r="Q1063" s="73" t="s">
        <v>11990</v>
      </c>
      <c r="R1063" s="76">
        <v>46172.469843981497</v>
      </c>
      <c r="S1063" s="73" t="s">
        <v>11991</v>
      </c>
      <c r="T1063" s="73" t="s">
        <v>3756</v>
      </c>
      <c r="U1063" s="73" t="s">
        <v>362</v>
      </c>
      <c r="V1063" s="77" t="s">
        <v>813</v>
      </c>
    </row>
    <row r="1064" spans="1:22" hidden="1" x14ac:dyDescent="0.25">
      <c r="A1064" s="73" t="s">
        <v>10051</v>
      </c>
      <c r="B1064" s="73" t="s">
        <v>3804</v>
      </c>
      <c r="C1064" s="73" t="s">
        <v>3805</v>
      </c>
      <c r="D1064" s="73" t="s">
        <v>362</v>
      </c>
      <c r="E1064" s="73"/>
      <c r="F1064" s="73"/>
      <c r="G1064" s="74"/>
      <c r="H1064" s="73" t="s">
        <v>1099</v>
      </c>
      <c r="I1064" s="73" t="s">
        <v>1100</v>
      </c>
      <c r="J1064" s="73" t="s">
        <v>963</v>
      </c>
      <c r="K1064" s="73" t="s">
        <v>1101</v>
      </c>
      <c r="L1064" s="73" t="s">
        <v>3805</v>
      </c>
      <c r="M1064" s="73" t="s">
        <v>362</v>
      </c>
      <c r="N1064" s="75" t="b">
        <v>0</v>
      </c>
      <c r="O1064" s="75" t="b">
        <v>0</v>
      </c>
      <c r="P1064" s="76">
        <v>46023.523845289397</v>
      </c>
      <c r="Q1064" s="73" t="s">
        <v>11990</v>
      </c>
      <c r="R1064" s="76">
        <v>46172.469846099499</v>
      </c>
      <c r="S1064" s="73" t="s">
        <v>11991</v>
      </c>
      <c r="T1064" s="73" t="s">
        <v>3756</v>
      </c>
      <c r="U1064" s="73" t="s">
        <v>362</v>
      </c>
      <c r="V1064" s="77" t="s">
        <v>813</v>
      </c>
    </row>
    <row r="1065" spans="1:22" hidden="1" x14ac:dyDescent="0.25">
      <c r="A1065" s="73" t="s">
        <v>10052</v>
      </c>
      <c r="B1065" s="73" t="s">
        <v>3822</v>
      </c>
      <c r="C1065" s="73" t="s">
        <v>3823</v>
      </c>
      <c r="D1065" s="73" t="s">
        <v>362</v>
      </c>
      <c r="E1065" s="73"/>
      <c r="F1065" s="73"/>
      <c r="G1065" s="74"/>
      <c r="H1065" s="73" t="s">
        <v>1099</v>
      </c>
      <c r="I1065" s="73" t="s">
        <v>1100</v>
      </c>
      <c r="J1065" s="73" t="s">
        <v>963</v>
      </c>
      <c r="K1065" s="73" t="s">
        <v>1101</v>
      </c>
      <c r="L1065" s="73" t="s">
        <v>3823</v>
      </c>
      <c r="M1065" s="73" t="s">
        <v>362</v>
      </c>
      <c r="N1065" s="75" t="b">
        <v>0</v>
      </c>
      <c r="O1065" s="75" t="b">
        <v>0</v>
      </c>
      <c r="P1065" s="76">
        <v>46023.523851157399</v>
      </c>
      <c r="Q1065" s="73" t="s">
        <v>11990</v>
      </c>
      <c r="R1065" s="76">
        <v>46172.4698482639</v>
      </c>
      <c r="S1065" s="73" t="s">
        <v>11991</v>
      </c>
      <c r="T1065" s="73" t="s">
        <v>3756</v>
      </c>
      <c r="U1065" s="73" t="s">
        <v>362</v>
      </c>
      <c r="V1065" s="77" t="s">
        <v>813</v>
      </c>
    </row>
    <row r="1066" spans="1:22" hidden="1" x14ac:dyDescent="0.25">
      <c r="A1066" s="73" t="s">
        <v>10053</v>
      </c>
      <c r="B1066" s="73" t="s">
        <v>3831</v>
      </c>
      <c r="C1066" s="73" t="s">
        <v>3832</v>
      </c>
      <c r="D1066" s="73" t="s">
        <v>362</v>
      </c>
      <c r="E1066" s="73"/>
      <c r="F1066" s="73"/>
      <c r="G1066" s="74"/>
      <c r="H1066" s="73" t="s">
        <v>1099</v>
      </c>
      <c r="I1066" s="73" t="s">
        <v>1100</v>
      </c>
      <c r="J1066" s="73" t="s">
        <v>963</v>
      </c>
      <c r="K1066" s="73" t="s">
        <v>1101</v>
      </c>
      <c r="L1066" s="73" t="s">
        <v>3832</v>
      </c>
      <c r="M1066" s="73" t="s">
        <v>362</v>
      </c>
      <c r="N1066" s="75" t="b">
        <v>0</v>
      </c>
      <c r="O1066" s="75" t="b">
        <v>0</v>
      </c>
      <c r="P1066" s="76">
        <v>46023.5238537037</v>
      </c>
      <c r="Q1066" s="73" t="s">
        <v>11990</v>
      </c>
      <c r="R1066" s="76">
        <v>46172.469850381902</v>
      </c>
      <c r="S1066" s="73" t="s">
        <v>11991</v>
      </c>
      <c r="T1066" s="73" t="s">
        <v>3756</v>
      </c>
      <c r="U1066" s="73" t="s">
        <v>362</v>
      </c>
      <c r="V1066" s="77" t="s">
        <v>813</v>
      </c>
    </row>
    <row r="1067" spans="1:22" hidden="1" x14ac:dyDescent="0.25">
      <c r="A1067" s="73" t="s">
        <v>10054</v>
      </c>
      <c r="B1067" s="73" t="s">
        <v>3861</v>
      </c>
      <c r="C1067" s="73" t="s">
        <v>3862</v>
      </c>
      <c r="D1067" s="73" t="s">
        <v>362</v>
      </c>
      <c r="E1067" s="73"/>
      <c r="F1067" s="73"/>
      <c r="G1067" s="74"/>
      <c r="H1067" s="73" t="s">
        <v>1099</v>
      </c>
      <c r="I1067" s="73" t="s">
        <v>1100</v>
      </c>
      <c r="J1067" s="73" t="s">
        <v>963</v>
      </c>
      <c r="K1067" s="73" t="s">
        <v>1101</v>
      </c>
      <c r="L1067" s="73" t="s">
        <v>3862</v>
      </c>
      <c r="M1067" s="73" t="s">
        <v>362</v>
      </c>
      <c r="N1067" s="75" t="b">
        <v>0</v>
      </c>
      <c r="O1067" s="75" t="b">
        <v>0</v>
      </c>
      <c r="P1067" s="76">
        <v>46023.523862650502</v>
      </c>
      <c r="Q1067" s="73" t="s">
        <v>11990</v>
      </c>
      <c r="R1067" s="76">
        <v>46172.469852627299</v>
      </c>
      <c r="S1067" s="73" t="s">
        <v>11991</v>
      </c>
      <c r="T1067" s="73" t="s">
        <v>3756</v>
      </c>
      <c r="U1067" s="73" t="s">
        <v>362</v>
      </c>
      <c r="V1067" s="77" t="s">
        <v>813</v>
      </c>
    </row>
    <row r="1068" spans="1:22" hidden="1" x14ac:dyDescent="0.25">
      <c r="A1068" s="73" t="s">
        <v>10055</v>
      </c>
      <c r="B1068" s="73" t="s">
        <v>10056</v>
      </c>
      <c r="C1068" s="73" t="s">
        <v>12279</v>
      </c>
      <c r="D1068" s="73" t="s">
        <v>362</v>
      </c>
      <c r="E1068" s="73"/>
      <c r="F1068" s="73"/>
      <c r="G1068" s="74"/>
      <c r="H1068" s="73" t="s">
        <v>1099</v>
      </c>
      <c r="I1068" s="73" t="s">
        <v>1100</v>
      </c>
      <c r="J1068" s="73" t="s">
        <v>963</v>
      </c>
      <c r="K1068" s="73" t="s">
        <v>1101</v>
      </c>
      <c r="L1068" s="73" t="s">
        <v>12279</v>
      </c>
      <c r="M1068" s="73" t="s">
        <v>362</v>
      </c>
      <c r="N1068" s="75" t="b">
        <v>0</v>
      </c>
      <c r="O1068" s="75" t="b">
        <v>0</v>
      </c>
      <c r="P1068" s="76">
        <v>46023.5239391551</v>
      </c>
      <c r="Q1068" s="73" t="s">
        <v>11990</v>
      </c>
      <c r="R1068" s="76">
        <v>46172.469854895797</v>
      </c>
      <c r="S1068" s="73" t="s">
        <v>11991</v>
      </c>
      <c r="T1068" s="73" t="s">
        <v>5292</v>
      </c>
      <c r="U1068" s="73" t="s">
        <v>362</v>
      </c>
      <c r="V1068" s="77" t="s">
        <v>813</v>
      </c>
    </row>
    <row r="1069" spans="1:22" hidden="1" x14ac:dyDescent="0.25">
      <c r="A1069" s="73" t="s">
        <v>10057</v>
      </c>
      <c r="B1069" s="73" t="s">
        <v>292</v>
      </c>
      <c r="C1069" s="73" t="s">
        <v>4029</v>
      </c>
      <c r="D1069" s="73" t="s">
        <v>362</v>
      </c>
      <c r="E1069" s="73" t="s">
        <v>284</v>
      </c>
      <c r="F1069" s="73"/>
      <c r="G1069" s="74">
        <v>60</v>
      </c>
      <c r="H1069" s="73" t="s">
        <v>1099</v>
      </c>
      <c r="I1069" s="73" t="s">
        <v>1100</v>
      </c>
      <c r="J1069" s="73" t="s">
        <v>963</v>
      </c>
      <c r="K1069" s="73" t="s">
        <v>1101</v>
      </c>
      <c r="L1069" s="73" t="s">
        <v>12280</v>
      </c>
      <c r="M1069" s="73" t="s">
        <v>362</v>
      </c>
      <c r="N1069" s="75" t="b">
        <v>0</v>
      </c>
      <c r="O1069" s="75" t="b">
        <v>0</v>
      </c>
      <c r="P1069" s="76">
        <v>46023.523972338</v>
      </c>
      <c r="Q1069" s="73" t="s">
        <v>11990</v>
      </c>
      <c r="R1069" s="76">
        <v>46172.469857060198</v>
      </c>
      <c r="S1069" s="73" t="s">
        <v>11991</v>
      </c>
      <c r="T1069" s="73" t="s">
        <v>5292</v>
      </c>
      <c r="U1069" s="73" t="s">
        <v>362</v>
      </c>
      <c r="V1069" s="77" t="s">
        <v>813</v>
      </c>
    </row>
    <row r="1070" spans="1:22" hidden="1" x14ac:dyDescent="0.25">
      <c r="A1070" s="73" t="s">
        <v>10058</v>
      </c>
      <c r="B1070" s="73" t="s">
        <v>292</v>
      </c>
      <c r="C1070" s="73" t="s">
        <v>4001</v>
      </c>
      <c r="D1070" s="73" t="s">
        <v>362</v>
      </c>
      <c r="E1070" s="73" t="s">
        <v>4002</v>
      </c>
      <c r="F1070" s="73"/>
      <c r="G1070" s="74">
        <v>60</v>
      </c>
      <c r="H1070" s="73" t="s">
        <v>1099</v>
      </c>
      <c r="I1070" s="73" t="s">
        <v>1100</v>
      </c>
      <c r="J1070" s="73" t="s">
        <v>963</v>
      </c>
      <c r="K1070" s="73" t="s">
        <v>1101</v>
      </c>
      <c r="L1070" s="73" t="s">
        <v>4001</v>
      </c>
      <c r="M1070" s="73" t="s">
        <v>362</v>
      </c>
      <c r="N1070" s="75" t="b">
        <v>0</v>
      </c>
      <c r="O1070" s="75" t="b">
        <v>0</v>
      </c>
      <c r="P1070" s="76">
        <v>46023.524025891202</v>
      </c>
      <c r="Q1070" s="73" t="s">
        <v>11990</v>
      </c>
      <c r="R1070" s="76">
        <v>46172.4698591782</v>
      </c>
      <c r="S1070" s="73" t="s">
        <v>11991</v>
      </c>
      <c r="T1070" s="73" t="s">
        <v>5292</v>
      </c>
      <c r="U1070" s="73" t="s">
        <v>362</v>
      </c>
      <c r="V1070" s="77" t="s">
        <v>813</v>
      </c>
    </row>
    <row r="1071" spans="1:22" hidden="1" x14ac:dyDescent="0.25">
      <c r="A1071" s="73" t="s">
        <v>10059</v>
      </c>
      <c r="B1071" s="73" t="s">
        <v>3797</v>
      </c>
      <c r="C1071" s="73" t="s">
        <v>3798</v>
      </c>
      <c r="D1071" s="73" t="s">
        <v>362</v>
      </c>
      <c r="E1071" s="73"/>
      <c r="F1071" s="73"/>
      <c r="G1071" s="74"/>
      <c r="H1071" s="73" t="s">
        <v>1011</v>
      </c>
      <c r="I1071" s="73" t="s">
        <v>1012</v>
      </c>
      <c r="J1071" s="73" t="s">
        <v>963</v>
      </c>
      <c r="K1071" s="73" t="s">
        <v>1115</v>
      </c>
      <c r="L1071" s="73" t="s">
        <v>3798</v>
      </c>
      <c r="M1071" s="73" t="s">
        <v>362</v>
      </c>
      <c r="N1071" s="75" t="b">
        <v>0</v>
      </c>
      <c r="O1071" s="75" t="b">
        <v>0</v>
      </c>
      <c r="P1071" s="76">
        <v>46023.523843668998</v>
      </c>
      <c r="Q1071" s="73" t="s">
        <v>11990</v>
      </c>
      <c r="R1071" s="76">
        <v>46172.469861342601</v>
      </c>
      <c r="S1071" s="73" t="s">
        <v>11991</v>
      </c>
      <c r="T1071" s="73" t="s">
        <v>3756</v>
      </c>
      <c r="U1071" s="73" t="s">
        <v>362</v>
      </c>
      <c r="V1071" s="77" t="s">
        <v>813</v>
      </c>
    </row>
    <row r="1072" spans="1:22" hidden="1" x14ac:dyDescent="0.25">
      <c r="A1072" s="73" t="s">
        <v>10060</v>
      </c>
      <c r="B1072" s="73" t="s">
        <v>3813</v>
      </c>
      <c r="C1072" s="73" t="s">
        <v>3814</v>
      </c>
      <c r="D1072" s="73" t="s">
        <v>362</v>
      </c>
      <c r="E1072" s="73"/>
      <c r="F1072" s="73"/>
      <c r="G1072" s="74"/>
      <c r="H1072" s="73" t="s">
        <v>1011</v>
      </c>
      <c r="I1072" s="73" t="s">
        <v>1012</v>
      </c>
      <c r="J1072" s="73" t="s">
        <v>963</v>
      </c>
      <c r="K1072" s="73" t="s">
        <v>1115</v>
      </c>
      <c r="L1072" s="73" t="s">
        <v>3814</v>
      </c>
      <c r="M1072" s="73" t="s">
        <v>362</v>
      </c>
      <c r="N1072" s="75" t="b">
        <v>0</v>
      </c>
      <c r="O1072" s="75" t="b">
        <v>0</v>
      </c>
      <c r="P1072" s="76">
        <v>46023.523847951401</v>
      </c>
      <c r="Q1072" s="73" t="s">
        <v>11990</v>
      </c>
      <c r="R1072" s="76">
        <v>46172.4698635069</v>
      </c>
      <c r="S1072" s="73" t="s">
        <v>11991</v>
      </c>
      <c r="T1072" s="73" t="s">
        <v>3756</v>
      </c>
      <c r="U1072" s="73" t="s">
        <v>362</v>
      </c>
      <c r="V1072" s="77" t="s">
        <v>813</v>
      </c>
    </row>
    <row r="1073" spans="1:22" hidden="1" x14ac:dyDescent="0.25">
      <c r="A1073" s="73" t="s">
        <v>10061</v>
      </c>
      <c r="B1073" s="73" t="s">
        <v>3816</v>
      </c>
      <c r="C1073" s="73" t="s">
        <v>3817</v>
      </c>
      <c r="D1073" s="73" t="s">
        <v>362</v>
      </c>
      <c r="E1073" s="73"/>
      <c r="F1073" s="73"/>
      <c r="G1073" s="74"/>
      <c r="H1073" s="73" t="s">
        <v>1011</v>
      </c>
      <c r="I1073" s="73" t="s">
        <v>1012</v>
      </c>
      <c r="J1073" s="73" t="s">
        <v>963</v>
      </c>
      <c r="K1073" s="73" t="s">
        <v>1115</v>
      </c>
      <c r="L1073" s="73" t="s">
        <v>3817</v>
      </c>
      <c r="M1073" s="73" t="s">
        <v>362</v>
      </c>
      <c r="N1073" s="75" t="b">
        <v>0</v>
      </c>
      <c r="O1073" s="75" t="b">
        <v>0</v>
      </c>
      <c r="P1073" s="76">
        <v>46023.523848877303</v>
      </c>
      <c r="Q1073" s="73" t="s">
        <v>11990</v>
      </c>
      <c r="R1073" s="76">
        <v>46172.469865706</v>
      </c>
      <c r="S1073" s="73" t="s">
        <v>11991</v>
      </c>
      <c r="T1073" s="73" t="s">
        <v>3756</v>
      </c>
      <c r="U1073" s="73" t="s">
        <v>362</v>
      </c>
      <c r="V1073" s="77" t="s">
        <v>813</v>
      </c>
    </row>
    <row r="1074" spans="1:22" hidden="1" x14ac:dyDescent="0.25">
      <c r="A1074" s="73" t="s">
        <v>10062</v>
      </c>
      <c r="B1074" s="73" t="s">
        <v>3819</v>
      </c>
      <c r="C1074" s="73" t="s">
        <v>3820</v>
      </c>
      <c r="D1074" s="73" t="s">
        <v>362</v>
      </c>
      <c r="E1074" s="73"/>
      <c r="F1074" s="73"/>
      <c r="G1074" s="74"/>
      <c r="H1074" s="73" t="s">
        <v>1011</v>
      </c>
      <c r="I1074" s="73" t="s">
        <v>1012</v>
      </c>
      <c r="J1074" s="73" t="s">
        <v>963</v>
      </c>
      <c r="K1074" s="73" t="s">
        <v>1115</v>
      </c>
      <c r="L1074" s="73" t="s">
        <v>3820</v>
      </c>
      <c r="M1074" s="73" t="s">
        <v>362</v>
      </c>
      <c r="N1074" s="75" t="b">
        <v>0</v>
      </c>
      <c r="O1074" s="75" t="b">
        <v>0</v>
      </c>
      <c r="P1074" s="76">
        <v>46023.523849965299</v>
      </c>
      <c r="Q1074" s="73" t="s">
        <v>11990</v>
      </c>
      <c r="R1074" s="76">
        <v>46172.469867858803</v>
      </c>
      <c r="S1074" s="73" t="s">
        <v>11991</v>
      </c>
      <c r="T1074" s="73" t="s">
        <v>3756</v>
      </c>
      <c r="U1074" s="73" t="s">
        <v>362</v>
      </c>
      <c r="V1074" s="77" t="s">
        <v>813</v>
      </c>
    </row>
    <row r="1075" spans="1:22" hidden="1" x14ac:dyDescent="0.25">
      <c r="A1075" s="73" t="s">
        <v>10063</v>
      </c>
      <c r="B1075" s="73" t="s">
        <v>3834</v>
      </c>
      <c r="C1075" s="73" t="s">
        <v>3835</v>
      </c>
      <c r="D1075" s="73" t="s">
        <v>362</v>
      </c>
      <c r="E1075" s="73"/>
      <c r="F1075" s="73"/>
      <c r="G1075" s="74"/>
      <c r="H1075" s="73" t="s">
        <v>1011</v>
      </c>
      <c r="I1075" s="73" t="s">
        <v>1012</v>
      </c>
      <c r="J1075" s="73" t="s">
        <v>963</v>
      </c>
      <c r="K1075" s="73" t="s">
        <v>1115</v>
      </c>
      <c r="L1075" s="73" t="s">
        <v>3835</v>
      </c>
      <c r="M1075" s="73" t="s">
        <v>362</v>
      </c>
      <c r="N1075" s="75" t="b">
        <v>0</v>
      </c>
      <c r="O1075" s="75" t="b">
        <v>0</v>
      </c>
      <c r="P1075" s="76">
        <v>46023.523854629602</v>
      </c>
      <c r="Q1075" s="73" t="s">
        <v>11990</v>
      </c>
      <c r="R1075" s="76">
        <v>46172.469870023102</v>
      </c>
      <c r="S1075" s="73" t="s">
        <v>11991</v>
      </c>
      <c r="T1075" s="73" t="s">
        <v>3756</v>
      </c>
      <c r="U1075" s="73" t="s">
        <v>362</v>
      </c>
      <c r="V1075" s="77" t="s">
        <v>813</v>
      </c>
    </row>
    <row r="1076" spans="1:22" hidden="1" x14ac:dyDescent="0.25">
      <c r="A1076" s="73" t="s">
        <v>10064</v>
      </c>
      <c r="B1076" s="73" t="s">
        <v>3846</v>
      </c>
      <c r="C1076" s="73" t="s">
        <v>3847</v>
      </c>
      <c r="D1076" s="73" t="s">
        <v>362</v>
      </c>
      <c r="E1076" s="73"/>
      <c r="F1076" s="73"/>
      <c r="G1076" s="74"/>
      <c r="H1076" s="73" t="s">
        <v>1011</v>
      </c>
      <c r="I1076" s="73" t="s">
        <v>1012</v>
      </c>
      <c r="J1076" s="73" t="s">
        <v>963</v>
      </c>
      <c r="K1076" s="73" t="s">
        <v>1115</v>
      </c>
      <c r="L1076" s="73" t="s">
        <v>3847</v>
      </c>
      <c r="M1076" s="73" t="s">
        <v>362</v>
      </c>
      <c r="N1076" s="75" t="b">
        <v>0</v>
      </c>
      <c r="O1076" s="75" t="b">
        <v>0</v>
      </c>
      <c r="P1076" s="76">
        <v>46023.523857835702</v>
      </c>
      <c r="Q1076" s="73" t="s">
        <v>11990</v>
      </c>
      <c r="R1076" s="76">
        <v>46172.469872141199</v>
      </c>
      <c r="S1076" s="73" t="s">
        <v>11991</v>
      </c>
      <c r="T1076" s="73" t="s">
        <v>3756</v>
      </c>
      <c r="U1076" s="73" t="s">
        <v>362</v>
      </c>
      <c r="V1076" s="77" t="s">
        <v>813</v>
      </c>
    </row>
    <row r="1077" spans="1:22" hidden="1" x14ac:dyDescent="0.25">
      <c r="A1077" s="73" t="s">
        <v>10065</v>
      </c>
      <c r="B1077" s="73" t="s">
        <v>3849</v>
      </c>
      <c r="C1077" s="73" t="s">
        <v>3850</v>
      </c>
      <c r="D1077" s="73" t="s">
        <v>362</v>
      </c>
      <c r="E1077" s="73"/>
      <c r="F1077" s="73"/>
      <c r="G1077" s="74"/>
      <c r="H1077" s="73" t="s">
        <v>1011</v>
      </c>
      <c r="I1077" s="73" t="s">
        <v>1012</v>
      </c>
      <c r="J1077" s="73" t="s">
        <v>963</v>
      </c>
      <c r="K1077" s="73" t="s">
        <v>1115</v>
      </c>
      <c r="L1077" s="73" t="s">
        <v>12281</v>
      </c>
      <c r="M1077" s="73" t="s">
        <v>362</v>
      </c>
      <c r="N1077" s="75" t="b">
        <v>0</v>
      </c>
      <c r="O1077" s="75" t="b">
        <v>0</v>
      </c>
      <c r="P1077" s="76">
        <v>46023.523858796303</v>
      </c>
      <c r="Q1077" s="73" t="s">
        <v>11990</v>
      </c>
      <c r="R1077" s="76">
        <v>46172.4698743056</v>
      </c>
      <c r="S1077" s="73" t="s">
        <v>11991</v>
      </c>
      <c r="T1077" s="73" t="s">
        <v>3756</v>
      </c>
      <c r="U1077" s="73" t="s">
        <v>362</v>
      </c>
      <c r="V1077" s="77" t="s">
        <v>813</v>
      </c>
    </row>
    <row r="1078" spans="1:22" hidden="1" x14ac:dyDescent="0.25">
      <c r="A1078" s="73" t="s">
        <v>10066</v>
      </c>
      <c r="B1078" s="73" t="s">
        <v>3791</v>
      </c>
      <c r="C1078" s="73" t="s">
        <v>3792</v>
      </c>
      <c r="D1078" s="73" t="s">
        <v>362</v>
      </c>
      <c r="E1078" s="73"/>
      <c r="F1078" s="73"/>
      <c r="G1078" s="74"/>
      <c r="H1078" s="73" t="s">
        <v>1011</v>
      </c>
      <c r="I1078" s="73" t="s">
        <v>1012</v>
      </c>
      <c r="J1078" s="73" t="s">
        <v>963</v>
      </c>
      <c r="K1078" s="73" t="s">
        <v>991</v>
      </c>
      <c r="L1078" s="73" t="s">
        <v>3792</v>
      </c>
      <c r="M1078" s="73" t="s">
        <v>362</v>
      </c>
      <c r="N1078" s="75" t="b">
        <v>0</v>
      </c>
      <c r="O1078" s="75" t="b">
        <v>0</v>
      </c>
      <c r="P1078" s="76">
        <v>46023.523842094903</v>
      </c>
      <c r="Q1078" s="73" t="s">
        <v>11990</v>
      </c>
      <c r="R1078" s="76">
        <v>46172.469876701398</v>
      </c>
      <c r="S1078" s="73" t="s">
        <v>11991</v>
      </c>
      <c r="T1078" s="73" t="s">
        <v>3756</v>
      </c>
      <c r="U1078" s="73" t="s">
        <v>362</v>
      </c>
      <c r="V1078" s="77" t="s">
        <v>813</v>
      </c>
    </row>
    <row r="1079" spans="1:22" hidden="1" x14ac:dyDescent="0.25">
      <c r="A1079" s="73" t="s">
        <v>10067</v>
      </c>
      <c r="B1079" s="73" t="s">
        <v>3758</v>
      </c>
      <c r="C1079" s="73" t="s">
        <v>3759</v>
      </c>
      <c r="D1079" s="73" t="s">
        <v>362</v>
      </c>
      <c r="E1079" s="73"/>
      <c r="F1079" s="73"/>
      <c r="G1079" s="74"/>
      <c r="H1079" s="73" t="s">
        <v>1099</v>
      </c>
      <c r="I1079" s="73" t="s">
        <v>1100</v>
      </c>
      <c r="J1079" s="73" t="s">
        <v>963</v>
      </c>
      <c r="K1079" s="73" t="s">
        <v>1105</v>
      </c>
      <c r="L1079" s="73" t="s">
        <v>3759</v>
      </c>
      <c r="M1079" s="73" t="s">
        <v>362</v>
      </c>
      <c r="N1079" s="75" t="b">
        <v>0</v>
      </c>
      <c r="O1079" s="75" t="b">
        <v>0</v>
      </c>
      <c r="P1079" s="76">
        <v>46023.523830173603</v>
      </c>
      <c r="Q1079" s="73" t="s">
        <v>11990</v>
      </c>
      <c r="R1079" s="76">
        <v>46172.469878969903</v>
      </c>
      <c r="S1079" s="73" t="s">
        <v>11991</v>
      </c>
      <c r="T1079" s="73" t="s">
        <v>3756</v>
      </c>
      <c r="U1079" s="73" t="s">
        <v>362</v>
      </c>
      <c r="V1079" s="77" t="s">
        <v>813</v>
      </c>
    </row>
    <row r="1080" spans="1:22" hidden="1" x14ac:dyDescent="0.25">
      <c r="A1080" s="73" t="s">
        <v>10068</v>
      </c>
      <c r="B1080" s="73" t="s">
        <v>3764</v>
      </c>
      <c r="C1080" s="73" t="s">
        <v>3765</v>
      </c>
      <c r="D1080" s="73" t="s">
        <v>362</v>
      </c>
      <c r="E1080" s="73"/>
      <c r="F1080" s="73"/>
      <c r="G1080" s="74"/>
      <c r="H1080" s="73" t="s">
        <v>1099</v>
      </c>
      <c r="I1080" s="73" t="s">
        <v>1100</v>
      </c>
      <c r="J1080" s="73" t="s">
        <v>963</v>
      </c>
      <c r="K1080" s="73" t="s">
        <v>1105</v>
      </c>
      <c r="L1080" s="73" t="s">
        <v>3765</v>
      </c>
      <c r="M1080" s="73" t="s">
        <v>362</v>
      </c>
      <c r="N1080" s="75" t="b">
        <v>0</v>
      </c>
      <c r="O1080" s="75" t="b">
        <v>0</v>
      </c>
      <c r="P1080" s="76">
        <v>46023.523831828701</v>
      </c>
      <c r="Q1080" s="73" t="s">
        <v>11990</v>
      </c>
      <c r="R1080" s="76">
        <v>46172.4698812153</v>
      </c>
      <c r="S1080" s="73" t="s">
        <v>11991</v>
      </c>
      <c r="T1080" s="73" t="s">
        <v>3756</v>
      </c>
      <c r="U1080" s="73" t="s">
        <v>362</v>
      </c>
      <c r="V1080" s="77" t="s">
        <v>813</v>
      </c>
    </row>
    <row r="1081" spans="1:22" hidden="1" x14ac:dyDescent="0.25">
      <c r="A1081" s="73" t="s">
        <v>10069</v>
      </c>
      <c r="B1081" s="73" t="s">
        <v>3770</v>
      </c>
      <c r="C1081" s="73" t="s">
        <v>3771</v>
      </c>
      <c r="D1081" s="73" t="s">
        <v>362</v>
      </c>
      <c r="E1081" s="73"/>
      <c r="F1081" s="73"/>
      <c r="G1081" s="74"/>
      <c r="H1081" s="73" t="s">
        <v>1099</v>
      </c>
      <c r="I1081" s="73" t="s">
        <v>1100</v>
      </c>
      <c r="J1081" s="73" t="s">
        <v>963</v>
      </c>
      <c r="K1081" s="73" t="s">
        <v>1105</v>
      </c>
      <c r="L1081" s="73" t="s">
        <v>3771</v>
      </c>
      <c r="M1081" s="73" t="s">
        <v>362</v>
      </c>
      <c r="N1081" s="75" t="b">
        <v>0</v>
      </c>
      <c r="O1081" s="75" t="b">
        <v>0</v>
      </c>
      <c r="P1081" s="76">
        <v>46023.523833715299</v>
      </c>
      <c r="Q1081" s="73" t="s">
        <v>11990</v>
      </c>
      <c r="R1081" s="76">
        <v>46172.469883449099</v>
      </c>
      <c r="S1081" s="73" t="s">
        <v>11991</v>
      </c>
      <c r="T1081" s="73" t="s">
        <v>3756</v>
      </c>
      <c r="U1081" s="73" t="s">
        <v>362</v>
      </c>
      <c r="V1081" s="77" t="s">
        <v>813</v>
      </c>
    </row>
    <row r="1082" spans="1:22" hidden="1" x14ac:dyDescent="0.25">
      <c r="A1082" s="73" t="s">
        <v>10070</v>
      </c>
      <c r="B1082" s="73" t="s">
        <v>3828</v>
      </c>
      <c r="C1082" s="73" t="s">
        <v>3829</v>
      </c>
      <c r="D1082" s="73" t="s">
        <v>362</v>
      </c>
      <c r="E1082" s="73"/>
      <c r="F1082" s="73"/>
      <c r="G1082" s="74"/>
      <c r="H1082" s="73" t="s">
        <v>1099</v>
      </c>
      <c r="I1082" s="73" t="s">
        <v>1100</v>
      </c>
      <c r="J1082" s="73" t="s">
        <v>963</v>
      </c>
      <c r="K1082" s="73" t="s">
        <v>1105</v>
      </c>
      <c r="L1082" s="73" t="s">
        <v>3829</v>
      </c>
      <c r="M1082" s="73" t="s">
        <v>362</v>
      </c>
      <c r="N1082" s="75" t="b">
        <v>0</v>
      </c>
      <c r="O1082" s="75" t="b">
        <v>0</v>
      </c>
      <c r="P1082" s="76">
        <v>46023.523852893501</v>
      </c>
      <c r="Q1082" s="73" t="s">
        <v>11990</v>
      </c>
      <c r="R1082" s="76">
        <v>46172.469885613398</v>
      </c>
      <c r="S1082" s="73" t="s">
        <v>11991</v>
      </c>
      <c r="T1082" s="73" t="s">
        <v>3756</v>
      </c>
      <c r="U1082" s="73" t="s">
        <v>362</v>
      </c>
      <c r="V1082" s="77" t="s">
        <v>813</v>
      </c>
    </row>
    <row r="1083" spans="1:22" hidden="1" x14ac:dyDescent="0.25">
      <c r="A1083" s="73" t="s">
        <v>10071</v>
      </c>
      <c r="B1083" s="73" t="s">
        <v>3852</v>
      </c>
      <c r="C1083" s="73" t="s">
        <v>3853</v>
      </c>
      <c r="D1083" s="73" t="s">
        <v>362</v>
      </c>
      <c r="E1083" s="73"/>
      <c r="F1083" s="73"/>
      <c r="G1083" s="74"/>
      <c r="H1083" s="73" t="s">
        <v>1099</v>
      </c>
      <c r="I1083" s="73" t="s">
        <v>1100</v>
      </c>
      <c r="J1083" s="73" t="s">
        <v>963</v>
      </c>
      <c r="K1083" s="73" t="s">
        <v>1105</v>
      </c>
      <c r="L1083" s="73" t="s">
        <v>3853</v>
      </c>
      <c r="M1083" s="73" t="s">
        <v>362</v>
      </c>
      <c r="N1083" s="75" t="b">
        <v>0</v>
      </c>
      <c r="O1083" s="75" t="b">
        <v>0</v>
      </c>
      <c r="P1083" s="76">
        <v>46023.523859722198</v>
      </c>
      <c r="Q1083" s="73" t="s">
        <v>11990</v>
      </c>
      <c r="R1083" s="76">
        <v>46172.4698879282</v>
      </c>
      <c r="S1083" s="73" t="s">
        <v>11991</v>
      </c>
      <c r="T1083" s="73" t="s">
        <v>3756</v>
      </c>
      <c r="U1083" s="73" t="s">
        <v>362</v>
      </c>
      <c r="V1083" s="77" t="s">
        <v>813</v>
      </c>
    </row>
    <row r="1084" spans="1:22" hidden="1" x14ac:dyDescent="0.25">
      <c r="A1084" s="73" t="s">
        <v>10072</v>
      </c>
      <c r="B1084" s="73" t="s">
        <v>3800</v>
      </c>
      <c r="C1084" s="73" t="s">
        <v>3801</v>
      </c>
      <c r="D1084" s="73" t="s">
        <v>362</v>
      </c>
      <c r="E1084" s="73"/>
      <c r="F1084" s="73"/>
      <c r="G1084" s="74"/>
      <c r="H1084" s="73" t="s">
        <v>1099</v>
      </c>
      <c r="I1084" s="73" t="s">
        <v>1100</v>
      </c>
      <c r="J1084" s="73" t="s">
        <v>963</v>
      </c>
      <c r="K1084" s="73" t="s">
        <v>3802</v>
      </c>
      <c r="L1084" s="73" t="s">
        <v>3801</v>
      </c>
      <c r="M1084" s="73" t="s">
        <v>362</v>
      </c>
      <c r="N1084" s="75" t="b">
        <v>0</v>
      </c>
      <c r="O1084" s="75" t="b">
        <v>0</v>
      </c>
      <c r="P1084" s="76">
        <v>46023.523844479198</v>
      </c>
      <c r="Q1084" s="73" t="s">
        <v>11990</v>
      </c>
      <c r="R1084" s="76">
        <v>46172.469890277796</v>
      </c>
      <c r="S1084" s="73" t="s">
        <v>11991</v>
      </c>
      <c r="T1084" s="73" t="s">
        <v>3756</v>
      </c>
      <c r="U1084" s="73" t="s">
        <v>362</v>
      </c>
      <c r="V1084" s="77" t="s">
        <v>813</v>
      </c>
    </row>
    <row r="1085" spans="1:22" hidden="1" x14ac:dyDescent="0.25">
      <c r="A1085" s="73" t="s">
        <v>10073</v>
      </c>
      <c r="B1085" s="73" t="s">
        <v>3825</v>
      </c>
      <c r="C1085" s="73" t="s">
        <v>3826</v>
      </c>
      <c r="D1085" s="73" t="s">
        <v>362</v>
      </c>
      <c r="E1085" s="73"/>
      <c r="F1085" s="73"/>
      <c r="G1085" s="74"/>
      <c r="H1085" s="73" t="s">
        <v>1011</v>
      </c>
      <c r="I1085" s="73" t="s">
        <v>1012</v>
      </c>
      <c r="J1085" s="73" t="s">
        <v>963</v>
      </c>
      <c r="K1085" s="73" t="s">
        <v>1149</v>
      </c>
      <c r="L1085" s="73" t="s">
        <v>3826</v>
      </c>
      <c r="M1085" s="73" t="s">
        <v>362</v>
      </c>
      <c r="N1085" s="75" t="b">
        <v>0</v>
      </c>
      <c r="O1085" s="75" t="b">
        <v>0</v>
      </c>
      <c r="P1085" s="76">
        <v>46023.523852048602</v>
      </c>
      <c r="Q1085" s="73" t="s">
        <v>11990</v>
      </c>
      <c r="R1085" s="76">
        <v>46172.469892395799</v>
      </c>
      <c r="S1085" s="73" t="s">
        <v>11991</v>
      </c>
      <c r="T1085" s="73" t="s">
        <v>3756</v>
      </c>
      <c r="U1085" s="73" t="s">
        <v>362</v>
      </c>
      <c r="V1085" s="77" t="s">
        <v>813</v>
      </c>
    </row>
    <row r="1086" spans="1:22" hidden="1" x14ac:dyDescent="0.25">
      <c r="A1086" s="73" t="s">
        <v>10074</v>
      </c>
      <c r="B1086" s="73" t="s">
        <v>3858</v>
      </c>
      <c r="C1086" s="73" t="s">
        <v>3859</v>
      </c>
      <c r="D1086" s="73" t="s">
        <v>362</v>
      </c>
      <c r="E1086" s="73"/>
      <c r="F1086" s="73"/>
      <c r="G1086" s="74"/>
      <c r="H1086" s="73" t="s">
        <v>1011</v>
      </c>
      <c r="I1086" s="73" t="s">
        <v>1012</v>
      </c>
      <c r="J1086" s="73" t="s">
        <v>963</v>
      </c>
      <c r="K1086" s="73" t="s">
        <v>1149</v>
      </c>
      <c r="L1086" s="73" t="s">
        <v>3859</v>
      </c>
      <c r="M1086" s="73" t="s">
        <v>362</v>
      </c>
      <c r="N1086" s="75" t="b">
        <v>0</v>
      </c>
      <c r="O1086" s="75" t="b">
        <v>0</v>
      </c>
      <c r="P1086" s="76">
        <v>46023.5238614931</v>
      </c>
      <c r="Q1086" s="73" t="s">
        <v>11990</v>
      </c>
      <c r="R1086" s="76">
        <v>46172.4698945255</v>
      </c>
      <c r="S1086" s="73" t="s">
        <v>11991</v>
      </c>
      <c r="T1086" s="73" t="s">
        <v>3756</v>
      </c>
      <c r="U1086" s="73" t="s">
        <v>362</v>
      </c>
      <c r="V1086" s="77" t="s">
        <v>813</v>
      </c>
    </row>
    <row r="1087" spans="1:22" hidden="1" x14ac:dyDescent="0.25">
      <c r="A1087" s="73" t="s">
        <v>10075</v>
      </c>
      <c r="B1087" s="73" t="s">
        <v>3754</v>
      </c>
      <c r="C1087" s="73" t="s">
        <v>3755</v>
      </c>
      <c r="D1087" s="73" t="s">
        <v>362</v>
      </c>
      <c r="E1087" s="73"/>
      <c r="F1087" s="73"/>
      <c r="G1087" s="74"/>
      <c r="H1087" s="73" t="s">
        <v>1099</v>
      </c>
      <c r="I1087" s="73" t="s">
        <v>1100</v>
      </c>
      <c r="J1087" s="73" t="s">
        <v>963</v>
      </c>
      <c r="K1087" s="73" t="s">
        <v>1110</v>
      </c>
      <c r="L1087" s="73" t="s">
        <v>3755</v>
      </c>
      <c r="M1087" s="73" t="s">
        <v>362</v>
      </c>
      <c r="N1087" s="75" t="b">
        <v>0</v>
      </c>
      <c r="O1087" s="75" t="b">
        <v>0</v>
      </c>
      <c r="P1087" s="76">
        <v>46023.523829363403</v>
      </c>
      <c r="Q1087" s="73" t="s">
        <v>11990</v>
      </c>
      <c r="R1087" s="76">
        <v>46172.469896724499</v>
      </c>
      <c r="S1087" s="73" t="s">
        <v>11991</v>
      </c>
      <c r="T1087" s="73" t="s">
        <v>3756</v>
      </c>
      <c r="U1087" s="73" t="s">
        <v>362</v>
      </c>
      <c r="V1087" s="77" t="s">
        <v>813</v>
      </c>
    </row>
    <row r="1088" spans="1:22" hidden="1" x14ac:dyDescent="0.25">
      <c r="A1088" s="73" t="s">
        <v>10076</v>
      </c>
      <c r="B1088" s="73" t="s">
        <v>3761</v>
      </c>
      <c r="C1088" s="73" t="s">
        <v>3762</v>
      </c>
      <c r="D1088" s="73" t="s">
        <v>362</v>
      </c>
      <c r="E1088" s="73"/>
      <c r="F1088" s="73"/>
      <c r="G1088" s="74"/>
      <c r="H1088" s="73" t="s">
        <v>1099</v>
      </c>
      <c r="I1088" s="73" t="s">
        <v>1100</v>
      </c>
      <c r="J1088" s="73" t="s">
        <v>963</v>
      </c>
      <c r="K1088" s="73" t="s">
        <v>1110</v>
      </c>
      <c r="L1088" s="73" t="s">
        <v>3762</v>
      </c>
      <c r="M1088" s="73" t="s">
        <v>362</v>
      </c>
      <c r="N1088" s="75" t="b">
        <v>0</v>
      </c>
      <c r="O1088" s="75" t="b">
        <v>0</v>
      </c>
      <c r="P1088" s="76">
        <v>46023.523831018501</v>
      </c>
      <c r="Q1088" s="73" t="s">
        <v>11990</v>
      </c>
      <c r="R1088" s="76">
        <v>46172.469898993098</v>
      </c>
      <c r="S1088" s="73" t="s">
        <v>11991</v>
      </c>
      <c r="T1088" s="73" t="s">
        <v>3756</v>
      </c>
      <c r="U1088" s="73" t="s">
        <v>362</v>
      </c>
      <c r="V1088" s="77" t="s">
        <v>813</v>
      </c>
    </row>
    <row r="1089" spans="1:22" hidden="1" x14ac:dyDescent="0.25">
      <c r="A1089" s="73" t="s">
        <v>10077</v>
      </c>
      <c r="B1089" s="73" t="s">
        <v>3767</v>
      </c>
      <c r="C1089" s="73" t="s">
        <v>3768</v>
      </c>
      <c r="D1089" s="73" t="s">
        <v>362</v>
      </c>
      <c r="E1089" s="73"/>
      <c r="F1089" s="73"/>
      <c r="G1089" s="74"/>
      <c r="H1089" s="73" t="s">
        <v>1099</v>
      </c>
      <c r="I1089" s="73" t="s">
        <v>1100</v>
      </c>
      <c r="J1089" s="73" t="s">
        <v>963</v>
      </c>
      <c r="K1089" s="73" t="s">
        <v>1110</v>
      </c>
      <c r="L1089" s="73" t="s">
        <v>3768</v>
      </c>
      <c r="M1089" s="73" t="s">
        <v>362</v>
      </c>
      <c r="N1089" s="75" t="b">
        <v>0</v>
      </c>
      <c r="O1089" s="75" t="b">
        <v>0</v>
      </c>
      <c r="P1089" s="76">
        <v>46023.523832835701</v>
      </c>
      <c r="Q1089" s="73" t="s">
        <v>11990</v>
      </c>
      <c r="R1089" s="76">
        <v>46172.469901157398</v>
      </c>
      <c r="S1089" s="73" t="s">
        <v>11991</v>
      </c>
      <c r="T1089" s="73" t="s">
        <v>3756</v>
      </c>
      <c r="U1089" s="73" t="s">
        <v>362</v>
      </c>
      <c r="V1089" s="77" t="s">
        <v>813</v>
      </c>
    </row>
    <row r="1090" spans="1:22" hidden="1" x14ac:dyDescent="0.25">
      <c r="A1090" s="73" t="s">
        <v>10078</v>
      </c>
      <c r="B1090" s="73" t="s">
        <v>3840</v>
      </c>
      <c r="C1090" s="73" t="s">
        <v>3841</v>
      </c>
      <c r="D1090" s="73" t="s">
        <v>362</v>
      </c>
      <c r="E1090" s="73"/>
      <c r="F1090" s="73"/>
      <c r="G1090" s="74"/>
      <c r="H1090" s="73" t="s">
        <v>1099</v>
      </c>
      <c r="I1090" s="73" t="s">
        <v>1100</v>
      </c>
      <c r="J1090" s="73" t="s">
        <v>963</v>
      </c>
      <c r="K1090" s="73" t="s">
        <v>1110</v>
      </c>
      <c r="L1090" s="73" t="s">
        <v>3841</v>
      </c>
      <c r="M1090" s="73" t="s">
        <v>362</v>
      </c>
      <c r="N1090" s="75" t="b">
        <v>0</v>
      </c>
      <c r="O1090" s="75" t="b">
        <v>0</v>
      </c>
      <c r="P1090" s="76">
        <v>46023.523856215303</v>
      </c>
      <c r="Q1090" s="73" t="s">
        <v>11990</v>
      </c>
      <c r="R1090" s="76">
        <v>46172.469903356498</v>
      </c>
      <c r="S1090" s="73" t="s">
        <v>11991</v>
      </c>
      <c r="T1090" s="73" t="s">
        <v>3756</v>
      </c>
      <c r="U1090" s="73" t="s">
        <v>362</v>
      </c>
      <c r="V1090" s="77" t="s">
        <v>813</v>
      </c>
    </row>
    <row r="1091" spans="1:22" hidden="1" x14ac:dyDescent="0.25">
      <c r="A1091" s="73" t="s">
        <v>10079</v>
      </c>
      <c r="B1091" s="73" t="s">
        <v>824</v>
      </c>
      <c r="C1091" s="73" t="s">
        <v>3288</v>
      </c>
      <c r="D1091" s="73" t="s">
        <v>362</v>
      </c>
      <c r="E1091" s="73" t="s">
        <v>3289</v>
      </c>
      <c r="F1091" s="73"/>
      <c r="G1091" s="74">
        <v>60</v>
      </c>
      <c r="H1091" s="73" t="s">
        <v>971</v>
      </c>
      <c r="I1091" s="73" t="s">
        <v>972</v>
      </c>
      <c r="J1091" s="73" t="s">
        <v>1092</v>
      </c>
      <c r="K1091" s="73" t="s">
        <v>974</v>
      </c>
      <c r="L1091" s="73" t="s">
        <v>3288</v>
      </c>
      <c r="M1091" s="73" t="s">
        <v>362</v>
      </c>
      <c r="N1091" s="75" t="b">
        <v>0</v>
      </c>
      <c r="O1091" s="75" t="b">
        <v>0</v>
      </c>
      <c r="P1091" s="76">
        <v>46023.5236295949</v>
      </c>
      <c r="Q1091" s="73" t="s">
        <v>11990</v>
      </c>
      <c r="R1091" s="76">
        <v>46172.469905705999</v>
      </c>
      <c r="S1091" s="73" t="s">
        <v>11991</v>
      </c>
      <c r="T1091" s="73" t="s">
        <v>5292</v>
      </c>
      <c r="U1091" s="73" t="s">
        <v>362</v>
      </c>
      <c r="V1091" s="77" t="s">
        <v>813</v>
      </c>
    </row>
    <row r="1092" spans="1:22" hidden="1" x14ac:dyDescent="0.25">
      <c r="A1092" s="73" t="s">
        <v>10080</v>
      </c>
      <c r="B1092" s="73" t="s">
        <v>290</v>
      </c>
      <c r="C1092" s="73" t="s">
        <v>3999</v>
      </c>
      <c r="D1092" s="73" t="s">
        <v>362</v>
      </c>
      <c r="E1092" s="73" t="s">
        <v>4000</v>
      </c>
      <c r="F1092" s="73"/>
      <c r="G1092" s="74">
        <v>60</v>
      </c>
      <c r="H1092" s="73" t="s">
        <v>971</v>
      </c>
      <c r="I1092" s="73" t="s">
        <v>972</v>
      </c>
      <c r="J1092" s="73" t="s">
        <v>1092</v>
      </c>
      <c r="K1092" s="73" t="s">
        <v>974</v>
      </c>
      <c r="L1092" s="73" t="s">
        <v>3999</v>
      </c>
      <c r="M1092" s="73" t="s">
        <v>362</v>
      </c>
      <c r="N1092" s="75" t="b">
        <v>0</v>
      </c>
      <c r="O1092" s="75" t="b">
        <v>0</v>
      </c>
      <c r="P1092" s="76">
        <v>46023.5240249653</v>
      </c>
      <c r="Q1092" s="73" t="s">
        <v>11990</v>
      </c>
      <c r="R1092" s="76">
        <v>46172.469907835701</v>
      </c>
      <c r="S1092" s="73" t="s">
        <v>11991</v>
      </c>
      <c r="T1092" s="73" t="s">
        <v>5292</v>
      </c>
      <c r="U1092" s="73" t="s">
        <v>362</v>
      </c>
      <c r="V1092" s="77" t="s">
        <v>813</v>
      </c>
    </row>
    <row r="1093" spans="1:22" hidden="1" x14ac:dyDescent="0.25">
      <c r="A1093" s="73" t="s">
        <v>10081</v>
      </c>
      <c r="B1093" s="73" t="s">
        <v>3293</v>
      </c>
      <c r="C1093" s="73" t="s">
        <v>3294</v>
      </c>
      <c r="D1093" s="73" t="s">
        <v>362</v>
      </c>
      <c r="E1093" s="73" t="s">
        <v>3295</v>
      </c>
      <c r="F1093" s="73"/>
      <c r="G1093" s="74">
        <v>60</v>
      </c>
      <c r="H1093" s="73" t="s">
        <v>971</v>
      </c>
      <c r="I1093" s="73" t="s">
        <v>972</v>
      </c>
      <c r="J1093" s="73" t="s">
        <v>3296</v>
      </c>
      <c r="K1093" s="73" t="s">
        <v>974</v>
      </c>
      <c r="L1093" s="73" t="s">
        <v>3294</v>
      </c>
      <c r="M1093" s="73" t="s">
        <v>362</v>
      </c>
      <c r="N1093" s="75" t="b">
        <v>0</v>
      </c>
      <c r="O1093" s="75" t="b">
        <v>0</v>
      </c>
      <c r="P1093" s="76">
        <v>46023.523631631899</v>
      </c>
      <c r="Q1093" s="73" t="s">
        <v>11990</v>
      </c>
      <c r="R1093" s="76">
        <v>46172.469909988402</v>
      </c>
      <c r="S1093" s="73" t="s">
        <v>11991</v>
      </c>
      <c r="T1093" s="73" t="s">
        <v>5292</v>
      </c>
      <c r="U1093" s="73" t="s">
        <v>362</v>
      </c>
      <c r="V1093" s="77" t="s">
        <v>813</v>
      </c>
    </row>
    <row r="1094" spans="1:22" hidden="1" x14ac:dyDescent="0.25">
      <c r="A1094" s="73" t="s">
        <v>10082</v>
      </c>
      <c r="B1094" s="73" t="s">
        <v>3298</v>
      </c>
      <c r="C1094" s="73" t="s">
        <v>3299</v>
      </c>
      <c r="D1094" s="73" t="s">
        <v>362</v>
      </c>
      <c r="E1094" s="73" t="s">
        <v>284</v>
      </c>
      <c r="F1094" s="73"/>
      <c r="G1094" s="74">
        <v>60</v>
      </c>
      <c r="H1094" s="73" t="s">
        <v>971</v>
      </c>
      <c r="I1094" s="73" t="s">
        <v>972</v>
      </c>
      <c r="J1094" s="73" t="s">
        <v>3296</v>
      </c>
      <c r="K1094" s="73" t="s">
        <v>974</v>
      </c>
      <c r="L1094" s="73" t="s">
        <v>3299</v>
      </c>
      <c r="M1094" s="73" t="s">
        <v>362</v>
      </c>
      <c r="N1094" s="75" t="b">
        <v>0</v>
      </c>
      <c r="O1094" s="75" t="b">
        <v>0</v>
      </c>
      <c r="P1094" s="76">
        <v>46023.523632557903</v>
      </c>
      <c r="Q1094" s="73" t="s">
        <v>11990</v>
      </c>
      <c r="R1094" s="76">
        <v>46172.469912233799</v>
      </c>
      <c r="S1094" s="73" t="s">
        <v>11991</v>
      </c>
      <c r="T1094" s="73" t="s">
        <v>5292</v>
      </c>
      <c r="U1094" s="73" t="s">
        <v>362</v>
      </c>
      <c r="V1094" s="77" t="s">
        <v>813</v>
      </c>
    </row>
    <row r="1095" spans="1:22" hidden="1" x14ac:dyDescent="0.25">
      <c r="A1095" s="73" t="s">
        <v>10083</v>
      </c>
      <c r="B1095" s="73" t="s">
        <v>3694</v>
      </c>
      <c r="C1095" s="73" t="s">
        <v>3695</v>
      </c>
      <c r="D1095" s="73" t="s">
        <v>362</v>
      </c>
      <c r="E1095" s="73" t="s">
        <v>3295</v>
      </c>
      <c r="F1095" s="73"/>
      <c r="G1095" s="74">
        <v>60</v>
      </c>
      <c r="H1095" s="73" t="s">
        <v>971</v>
      </c>
      <c r="I1095" s="73" t="s">
        <v>972</v>
      </c>
      <c r="J1095" s="73" t="s">
        <v>3296</v>
      </c>
      <c r="K1095" s="73" t="s">
        <v>974</v>
      </c>
      <c r="L1095" s="73" t="s">
        <v>12282</v>
      </c>
      <c r="M1095" s="73" t="s">
        <v>362</v>
      </c>
      <c r="N1095" s="75" t="b">
        <v>0</v>
      </c>
      <c r="O1095" s="75" t="b">
        <v>0</v>
      </c>
      <c r="P1095" s="76">
        <v>46023.523801701398</v>
      </c>
      <c r="Q1095" s="73" t="s">
        <v>11990</v>
      </c>
      <c r="R1095" s="76">
        <v>46172.469914467598</v>
      </c>
      <c r="S1095" s="73" t="s">
        <v>11991</v>
      </c>
      <c r="T1095" s="73" t="s">
        <v>5292</v>
      </c>
      <c r="U1095" s="73" t="s">
        <v>362</v>
      </c>
      <c r="V1095" s="77" t="s">
        <v>813</v>
      </c>
    </row>
    <row r="1096" spans="1:22" hidden="1" x14ac:dyDescent="0.25">
      <c r="A1096" s="73" t="s">
        <v>10084</v>
      </c>
      <c r="B1096" s="73" t="s">
        <v>3697</v>
      </c>
      <c r="C1096" s="73" t="s">
        <v>3698</v>
      </c>
      <c r="D1096" s="73" t="s">
        <v>362</v>
      </c>
      <c r="E1096" s="73" t="s">
        <v>3295</v>
      </c>
      <c r="F1096" s="73"/>
      <c r="G1096" s="74">
        <v>60</v>
      </c>
      <c r="H1096" s="73" t="s">
        <v>971</v>
      </c>
      <c r="I1096" s="73" t="s">
        <v>972</v>
      </c>
      <c r="J1096" s="73" t="s">
        <v>3296</v>
      </c>
      <c r="K1096" s="73" t="s">
        <v>974</v>
      </c>
      <c r="L1096" s="73" t="s">
        <v>12283</v>
      </c>
      <c r="M1096" s="73" t="s">
        <v>362</v>
      </c>
      <c r="N1096" s="75" t="b">
        <v>0</v>
      </c>
      <c r="O1096" s="75" t="b">
        <v>0</v>
      </c>
      <c r="P1096" s="76">
        <v>46023.523802661999</v>
      </c>
      <c r="Q1096" s="73" t="s">
        <v>11990</v>
      </c>
      <c r="R1096" s="76">
        <v>46172.469916631897</v>
      </c>
      <c r="S1096" s="73" t="s">
        <v>11991</v>
      </c>
      <c r="T1096" s="73" t="s">
        <v>5292</v>
      </c>
      <c r="U1096" s="73" t="s">
        <v>362</v>
      </c>
      <c r="V1096" s="77" t="s">
        <v>813</v>
      </c>
    </row>
    <row r="1097" spans="1:22" hidden="1" x14ac:dyDescent="0.25">
      <c r="A1097" s="73" t="s">
        <v>10085</v>
      </c>
      <c r="B1097" s="73" t="s">
        <v>3700</v>
      </c>
      <c r="C1097" s="73" t="s">
        <v>3701</v>
      </c>
      <c r="D1097" s="73" t="s">
        <v>362</v>
      </c>
      <c r="E1097" s="73" t="s">
        <v>3295</v>
      </c>
      <c r="F1097" s="73"/>
      <c r="G1097" s="74">
        <v>60</v>
      </c>
      <c r="H1097" s="73" t="s">
        <v>971</v>
      </c>
      <c r="I1097" s="73" t="s">
        <v>972</v>
      </c>
      <c r="J1097" s="73" t="s">
        <v>3296</v>
      </c>
      <c r="K1097" s="73" t="s">
        <v>974</v>
      </c>
      <c r="L1097" s="73" t="s">
        <v>3701</v>
      </c>
      <c r="M1097" s="73" t="s">
        <v>362</v>
      </c>
      <c r="N1097" s="75" t="b">
        <v>0</v>
      </c>
      <c r="O1097" s="75" t="b">
        <v>0</v>
      </c>
      <c r="P1097" s="76">
        <v>46023.523803472199</v>
      </c>
      <c r="Q1097" s="73" t="s">
        <v>11990</v>
      </c>
      <c r="R1097" s="76">
        <v>46172.4699187847</v>
      </c>
      <c r="S1097" s="73" t="s">
        <v>11991</v>
      </c>
      <c r="T1097" s="73" t="s">
        <v>5292</v>
      </c>
      <c r="U1097" s="73" t="s">
        <v>362</v>
      </c>
      <c r="V1097" s="77" t="s">
        <v>813</v>
      </c>
    </row>
    <row r="1098" spans="1:22" hidden="1" x14ac:dyDescent="0.25">
      <c r="A1098" s="73" t="s">
        <v>10086</v>
      </c>
      <c r="B1098" s="73" t="s">
        <v>538</v>
      </c>
      <c r="C1098" s="73" t="s">
        <v>4153</v>
      </c>
      <c r="D1098" s="73" t="s">
        <v>362</v>
      </c>
      <c r="E1098" s="73" t="s">
        <v>4154</v>
      </c>
      <c r="F1098" s="73"/>
      <c r="G1098" s="74"/>
      <c r="H1098" s="73" t="s">
        <v>971</v>
      </c>
      <c r="I1098" s="73" t="s">
        <v>972</v>
      </c>
      <c r="J1098" s="73" t="s">
        <v>3296</v>
      </c>
      <c r="K1098" s="73" t="s">
        <v>974</v>
      </c>
      <c r="L1098" s="73"/>
      <c r="M1098" s="73" t="s">
        <v>362</v>
      </c>
      <c r="N1098" s="75" t="b">
        <v>0</v>
      </c>
      <c r="O1098" s="75" t="b">
        <v>0</v>
      </c>
      <c r="P1098" s="76">
        <v>46023.906410763899</v>
      </c>
      <c r="Q1098" s="73" t="s">
        <v>11991</v>
      </c>
      <c r="R1098" s="76">
        <v>46172.469920949101</v>
      </c>
      <c r="S1098" s="73" t="s">
        <v>11991</v>
      </c>
      <c r="T1098" s="73" t="s">
        <v>5292</v>
      </c>
      <c r="U1098" s="73" t="s">
        <v>362</v>
      </c>
      <c r="V1098" s="77" t="s">
        <v>813</v>
      </c>
    </row>
    <row r="1099" spans="1:22" hidden="1" x14ac:dyDescent="0.25">
      <c r="A1099" s="73" t="s">
        <v>10087</v>
      </c>
      <c r="B1099" s="73" t="s">
        <v>4113</v>
      </c>
      <c r="C1099" s="73" t="s">
        <v>4114</v>
      </c>
      <c r="D1099" s="73" t="s">
        <v>362</v>
      </c>
      <c r="E1099" s="73" t="s">
        <v>4115</v>
      </c>
      <c r="F1099" s="73"/>
      <c r="G1099" s="74">
        <v>60</v>
      </c>
      <c r="H1099" s="73" t="s">
        <v>942</v>
      </c>
      <c r="I1099" s="73" t="s">
        <v>943</v>
      </c>
      <c r="J1099" s="73" t="s">
        <v>1046</v>
      </c>
      <c r="K1099" s="73" t="s">
        <v>945</v>
      </c>
      <c r="L1099" s="73"/>
      <c r="M1099" s="73" t="s">
        <v>362</v>
      </c>
      <c r="N1099" s="75" t="b">
        <v>0</v>
      </c>
      <c r="O1099" s="75" t="b">
        <v>0</v>
      </c>
      <c r="P1099" s="76">
        <v>46023.523975196797</v>
      </c>
      <c r="Q1099" s="73" t="s">
        <v>11990</v>
      </c>
      <c r="R1099" s="76">
        <v>46172.469923067103</v>
      </c>
      <c r="S1099" s="73" t="s">
        <v>11991</v>
      </c>
      <c r="T1099" s="73" t="s">
        <v>5292</v>
      </c>
      <c r="U1099" s="73" t="s">
        <v>362</v>
      </c>
      <c r="V1099" s="77" t="s">
        <v>813</v>
      </c>
    </row>
    <row r="1100" spans="1:22" hidden="1" x14ac:dyDescent="0.25">
      <c r="A1100" s="73" t="s">
        <v>10088</v>
      </c>
      <c r="B1100" s="73" t="s">
        <v>4168</v>
      </c>
      <c r="C1100" s="73" t="s">
        <v>4169</v>
      </c>
      <c r="D1100" s="73" t="s">
        <v>362</v>
      </c>
      <c r="E1100" s="73" t="s">
        <v>4170</v>
      </c>
      <c r="F1100" s="73"/>
      <c r="G1100" s="74"/>
      <c r="H1100" s="73" t="s">
        <v>942</v>
      </c>
      <c r="I1100" s="73" t="s">
        <v>943</v>
      </c>
      <c r="J1100" s="73" t="s">
        <v>1027</v>
      </c>
      <c r="K1100" s="73" t="s">
        <v>945</v>
      </c>
      <c r="L1100" s="73"/>
      <c r="M1100" s="73" t="s">
        <v>362</v>
      </c>
      <c r="N1100" s="75" t="b">
        <v>0</v>
      </c>
      <c r="O1100" s="75" t="b">
        <v>0</v>
      </c>
      <c r="P1100" s="76">
        <v>46023.906413969897</v>
      </c>
      <c r="Q1100" s="73" t="s">
        <v>11991</v>
      </c>
      <c r="R1100" s="76">
        <v>46172.469925231497</v>
      </c>
      <c r="S1100" s="73" t="s">
        <v>11991</v>
      </c>
      <c r="T1100" s="73" t="s">
        <v>5292</v>
      </c>
      <c r="U1100" s="73" t="s">
        <v>362</v>
      </c>
      <c r="V1100" s="77" t="s">
        <v>813</v>
      </c>
    </row>
    <row r="1101" spans="1:22" hidden="1" x14ac:dyDescent="0.25">
      <c r="A1101" s="73" t="s">
        <v>10089</v>
      </c>
      <c r="B1101" s="73" t="s">
        <v>333</v>
      </c>
      <c r="C1101" s="73" t="s">
        <v>4146</v>
      </c>
      <c r="D1101" s="73" t="s">
        <v>362</v>
      </c>
      <c r="E1101" s="73" t="s">
        <v>4147</v>
      </c>
      <c r="F1101" s="73"/>
      <c r="G1101" s="74"/>
      <c r="H1101" s="73" t="s">
        <v>942</v>
      </c>
      <c r="I1101" s="73" t="s">
        <v>943</v>
      </c>
      <c r="J1101" s="73" t="s">
        <v>979</v>
      </c>
      <c r="K1101" s="73" t="s">
        <v>945</v>
      </c>
      <c r="L1101" s="73"/>
      <c r="M1101" s="73" t="s">
        <v>362</v>
      </c>
      <c r="N1101" s="75" t="b">
        <v>0</v>
      </c>
      <c r="O1101" s="75" t="b">
        <v>0</v>
      </c>
      <c r="P1101" s="76">
        <v>46023.906415625002</v>
      </c>
      <c r="Q1101" s="73" t="s">
        <v>11991</v>
      </c>
      <c r="R1101" s="76">
        <v>46174.454295289397</v>
      </c>
      <c r="S1101" s="73" t="s">
        <v>12225</v>
      </c>
      <c r="T1101" s="73" t="s">
        <v>5292</v>
      </c>
      <c r="U1101" s="73" t="s">
        <v>362</v>
      </c>
      <c r="V1101" s="77" t="s">
        <v>813</v>
      </c>
    </row>
    <row r="1102" spans="1:22" hidden="1" x14ac:dyDescent="0.25">
      <c r="A1102" s="73" t="s">
        <v>10090</v>
      </c>
      <c r="B1102" s="73" t="s">
        <v>563</v>
      </c>
      <c r="C1102" s="73" t="s">
        <v>4122</v>
      </c>
      <c r="D1102" s="73" t="s">
        <v>362</v>
      </c>
      <c r="E1102" s="73" t="s">
        <v>4123</v>
      </c>
      <c r="F1102" s="73"/>
      <c r="G1102" s="74">
        <v>60</v>
      </c>
      <c r="H1102" s="73" t="s">
        <v>942</v>
      </c>
      <c r="I1102" s="73" t="s">
        <v>943</v>
      </c>
      <c r="J1102" s="73" t="s">
        <v>979</v>
      </c>
      <c r="K1102" s="73" t="s">
        <v>945</v>
      </c>
      <c r="L1102" s="73"/>
      <c r="M1102" s="73" t="s">
        <v>362</v>
      </c>
      <c r="N1102" s="75" t="b">
        <v>0</v>
      </c>
      <c r="O1102" s="75" t="b">
        <v>0</v>
      </c>
      <c r="P1102" s="76">
        <v>46023.523977627301</v>
      </c>
      <c r="Q1102" s="73" t="s">
        <v>11990</v>
      </c>
      <c r="R1102" s="76">
        <v>46174.454453356499</v>
      </c>
      <c r="S1102" s="73" t="s">
        <v>12225</v>
      </c>
      <c r="T1102" s="73" t="s">
        <v>5292</v>
      </c>
      <c r="U1102" s="73" t="s">
        <v>362</v>
      </c>
      <c r="V1102" s="77" t="s">
        <v>813</v>
      </c>
    </row>
    <row r="1103" spans="1:22" hidden="1" x14ac:dyDescent="0.25">
      <c r="A1103" s="73" t="s">
        <v>10091</v>
      </c>
      <c r="B1103" s="73" t="s">
        <v>570</v>
      </c>
      <c r="C1103" s="73" t="s">
        <v>4159</v>
      </c>
      <c r="D1103" s="73" t="s">
        <v>362</v>
      </c>
      <c r="E1103" s="73" t="s">
        <v>4160</v>
      </c>
      <c r="F1103" s="73"/>
      <c r="G1103" s="74"/>
      <c r="H1103" s="73" t="s">
        <v>942</v>
      </c>
      <c r="I1103" s="73" t="s">
        <v>943</v>
      </c>
      <c r="J1103" s="73" t="s">
        <v>979</v>
      </c>
      <c r="K1103" s="73" t="s">
        <v>945</v>
      </c>
      <c r="L1103" s="73"/>
      <c r="M1103" s="73" t="s">
        <v>362</v>
      </c>
      <c r="N1103" s="75" t="b">
        <v>0</v>
      </c>
      <c r="O1103" s="75" t="b">
        <v>0</v>
      </c>
      <c r="P1103" s="76">
        <v>46023.906418518498</v>
      </c>
      <c r="Q1103" s="73" t="s">
        <v>11991</v>
      </c>
      <c r="R1103" s="76">
        <v>46174.454587615699</v>
      </c>
      <c r="S1103" s="73" t="s">
        <v>12225</v>
      </c>
      <c r="T1103" s="73" t="s">
        <v>5292</v>
      </c>
      <c r="U1103" s="73" t="s">
        <v>362</v>
      </c>
      <c r="V1103" s="77" t="s">
        <v>813</v>
      </c>
    </row>
    <row r="1104" spans="1:22" hidden="1" x14ac:dyDescent="0.25">
      <c r="A1104" s="73" t="s">
        <v>4039</v>
      </c>
      <c r="B1104" s="73" t="s">
        <v>4040</v>
      </c>
      <c r="C1104" s="73" t="s">
        <v>4041</v>
      </c>
      <c r="D1104" s="73" t="s">
        <v>362</v>
      </c>
      <c r="E1104" s="73"/>
      <c r="F1104" s="73"/>
      <c r="G1104" s="74"/>
      <c r="H1104" s="73" t="s">
        <v>942</v>
      </c>
      <c r="I1104" s="73" t="s">
        <v>943</v>
      </c>
      <c r="J1104" s="73" t="s">
        <v>1003</v>
      </c>
      <c r="K1104" s="73" t="s">
        <v>945</v>
      </c>
      <c r="L1104" s="73" t="s">
        <v>4041</v>
      </c>
      <c r="M1104" s="73" t="s">
        <v>362</v>
      </c>
      <c r="N1104" s="75" t="b">
        <v>0</v>
      </c>
      <c r="O1104" s="75" t="b">
        <v>0</v>
      </c>
      <c r="P1104" s="76">
        <v>46023.5239407755</v>
      </c>
      <c r="Q1104" s="73" t="s">
        <v>11990</v>
      </c>
      <c r="R1104" s="76">
        <v>46172.469934062501</v>
      </c>
      <c r="S1104" s="73" t="s">
        <v>11991</v>
      </c>
      <c r="T1104" s="73" t="s">
        <v>5292</v>
      </c>
      <c r="U1104" s="73" t="s">
        <v>362</v>
      </c>
      <c r="V1104" s="77" t="s">
        <v>813</v>
      </c>
    </row>
    <row r="1105" spans="1:22" hidden="1" x14ac:dyDescent="0.25">
      <c r="A1105" s="73" t="s">
        <v>10092</v>
      </c>
      <c r="B1105" s="73" t="s">
        <v>714</v>
      </c>
      <c r="C1105" s="73" t="s">
        <v>2888</v>
      </c>
      <c r="D1105" s="73" t="s">
        <v>362</v>
      </c>
      <c r="E1105" s="73" t="s">
        <v>2889</v>
      </c>
      <c r="F1105" s="73"/>
      <c r="G1105" s="74">
        <v>60</v>
      </c>
      <c r="H1105" s="73" t="s">
        <v>942</v>
      </c>
      <c r="I1105" s="73" t="s">
        <v>943</v>
      </c>
      <c r="J1105" s="73" t="s">
        <v>1069</v>
      </c>
      <c r="K1105" s="73" t="s">
        <v>945</v>
      </c>
      <c r="L1105" s="73"/>
      <c r="M1105" s="73" t="s">
        <v>362</v>
      </c>
      <c r="N1105" s="75" t="b">
        <v>0</v>
      </c>
      <c r="O1105" s="75" t="b">
        <v>0</v>
      </c>
      <c r="P1105" s="76">
        <v>46023.523456053197</v>
      </c>
      <c r="Q1105" s="73" t="s">
        <v>11990</v>
      </c>
      <c r="R1105" s="76">
        <v>46174.454785682901</v>
      </c>
      <c r="S1105" s="73" t="s">
        <v>12225</v>
      </c>
      <c r="T1105" s="73" t="s">
        <v>5292</v>
      </c>
      <c r="U1105" s="73" t="s">
        <v>362</v>
      </c>
      <c r="V1105" s="77" t="s">
        <v>813</v>
      </c>
    </row>
    <row r="1106" spans="1:22" hidden="1" x14ac:dyDescent="0.25">
      <c r="A1106" s="73" t="s">
        <v>10093</v>
      </c>
      <c r="B1106" s="73" t="s">
        <v>503</v>
      </c>
      <c r="C1106" s="73" t="s">
        <v>3190</v>
      </c>
      <c r="D1106" s="73" t="s">
        <v>362</v>
      </c>
      <c r="E1106" s="73" t="s">
        <v>3191</v>
      </c>
      <c r="F1106" s="73"/>
      <c r="G1106" s="74">
        <v>60</v>
      </c>
      <c r="H1106" s="73" t="s">
        <v>942</v>
      </c>
      <c r="I1106" s="73" t="s">
        <v>943</v>
      </c>
      <c r="J1106" s="73" t="s">
        <v>1069</v>
      </c>
      <c r="K1106" s="73" t="s">
        <v>945</v>
      </c>
      <c r="L1106" s="73" t="s">
        <v>3190</v>
      </c>
      <c r="M1106" s="73" t="s">
        <v>362</v>
      </c>
      <c r="N1106" s="75" t="b">
        <v>0</v>
      </c>
      <c r="O1106" s="75" t="b">
        <v>0</v>
      </c>
      <c r="P1106" s="76">
        <v>46023.5235781597</v>
      </c>
      <c r="Q1106" s="73" t="s">
        <v>11990</v>
      </c>
      <c r="R1106" s="76">
        <v>46174.454943206001</v>
      </c>
      <c r="S1106" s="73" t="s">
        <v>12225</v>
      </c>
      <c r="T1106" s="73" t="s">
        <v>5292</v>
      </c>
      <c r="U1106" s="73" t="s">
        <v>362</v>
      </c>
      <c r="V1106" s="77" t="s">
        <v>813</v>
      </c>
    </row>
    <row r="1107" spans="1:22" hidden="1" x14ac:dyDescent="0.25">
      <c r="A1107" s="73" t="s">
        <v>10094</v>
      </c>
      <c r="B1107" s="73" t="s">
        <v>329</v>
      </c>
      <c r="C1107" s="73" t="s">
        <v>3888</v>
      </c>
      <c r="D1107" s="73" t="s">
        <v>362</v>
      </c>
      <c r="E1107" s="73" t="s">
        <v>3889</v>
      </c>
      <c r="F1107" s="73"/>
      <c r="G1107" s="74">
        <v>60</v>
      </c>
      <c r="H1107" s="73" t="s">
        <v>942</v>
      </c>
      <c r="I1107" s="73" t="s">
        <v>943</v>
      </c>
      <c r="J1107" s="73" t="s">
        <v>1069</v>
      </c>
      <c r="K1107" s="73" t="s">
        <v>945</v>
      </c>
      <c r="L1107" s="73"/>
      <c r="M1107" s="73" t="s">
        <v>362</v>
      </c>
      <c r="N1107" s="75" t="b">
        <v>0</v>
      </c>
      <c r="O1107" s="75" t="b">
        <v>0</v>
      </c>
      <c r="P1107" s="76">
        <v>46023.523872187499</v>
      </c>
      <c r="Q1107" s="73" t="s">
        <v>11990</v>
      </c>
      <c r="R1107" s="76">
        <v>46174.455115740697</v>
      </c>
      <c r="S1107" s="73" t="s">
        <v>12225</v>
      </c>
      <c r="T1107" s="73" t="s">
        <v>5292</v>
      </c>
      <c r="U1107" s="73" t="s">
        <v>362</v>
      </c>
      <c r="V1107" s="77" t="s">
        <v>813</v>
      </c>
    </row>
    <row r="1108" spans="1:22" hidden="1" x14ac:dyDescent="0.25">
      <c r="A1108" s="73" t="s">
        <v>10095</v>
      </c>
      <c r="B1108" s="73" t="s">
        <v>572</v>
      </c>
      <c r="C1108" s="73" t="s">
        <v>4161</v>
      </c>
      <c r="D1108" s="73" t="s">
        <v>362</v>
      </c>
      <c r="E1108" s="73" t="s">
        <v>4162</v>
      </c>
      <c r="F1108" s="73"/>
      <c r="G1108" s="74"/>
      <c r="H1108" s="73" t="s">
        <v>942</v>
      </c>
      <c r="I1108" s="73" t="s">
        <v>943</v>
      </c>
      <c r="J1108" s="73" t="s">
        <v>1069</v>
      </c>
      <c r="K1108" s="73" t="s">
        <v>945</v>
      </c>
      <c r="L1108" s="73"/>
      <c r="M1108" s="73" t="s">
        <v>362</v>
      </c>
      <c r="N1108" s="75" t="b">
        <v>0</v>
      </c>
      <c r="O1108" s="75" t="b">
        <v>0</v>
      </c>
      <c r="P1108" s="76">
        <v>46023.906426469897</v>
      </c>
      <c r="Q1108" s="73" t="s">
        <v>11991</v>
      </c>
      <c r="R1108" s="76">
        <v>46174.455261655101</v>
      </c>
      <c r="S1108" s="73" t="s">
        <v>12225</v>
      </c>
      <c r="T1108" s="73" t="s">
        <v>5292</v>
      </c>
      <c r="U1108" s="73" t="s">
        <v>362</v>
      </c>
      <c r="V1108" s="77" t="s">
        <v>813</v>
      </c>
    </row>
    <row r="1109" spans="1:22" hidden="1" x14ac:dyDescent="0.25">
      <c r="A1109" s="73" t="s">
        <v>10096</v>
      </c>
      <c r="B1109" s="73" t="s">
        <v>294</v>
      </c>
      <c r="C1109" s="73" t="s">
        <v>4054</v>
      </c>
      <c r="D1109" s="73" t="s">
        <v>362</v>
      </c>
      <c r="E1109" s="73" t="s">
        <v>4055</v>
      </c>
      <c r="F1109" s="73"/>
      <c r="G1109" s="74">
        <v>60</v>
      </c>
      <c r="H1109" s="73" t="s">
        <v>1099</v>
      </c>
      <c r="I1109" s="73" t="s">
        <v>1100</v>
      </c>
      <c r="J1109" s="73" t="s">
        <v>963</v>
      </c>
      <c r="K1109" s="73" t="s">
        <v>1101</v>
      </c>
      <c r="L1109" s="73" t="s">
        <v>12284</v>
      </c>
      <c r="M1109" s="73" t="s">
        <v>362</v>
      </c>
      <c r="N1109" s="75" t="b">
        <v>0</v>
      </c>
      <c r="O1109" s="75" t="b">
        <v>0</v>
      </c>
      <c r="P1109" s="76">
        <v>46023.5239451042</v>
      </c>
      <c r="Q1109" s="73" t="s">
        <v>11990</v>
      </c>
      <c r="R1109" s="76">
        <v>46172.4699448264</v>
      </c>
      <c r="S1109" s="73" t="s">
        <v>11991</v>
      </c>
      <c r="T1109" s="73" t="s">
        <v>5292</v>
      </c>
      <c r="U1109" s="73" t="s">
        <v>362</v>
      </c>
      <c r="V1109" s="77" t="s">
        <v>813</v>
      </c>
    </row>
    <row r="1110" spans="1:22" hidden="1" x14ac:dyDescent="0.25">
      <c r="A1110" s="73" t="s">
        <v>10097</v>
      </c>
      <c r="B1110" s="73" t="s">
        <v>4060</v>
      </c>
      <c r="C1110" s="73" t="s">
        <v>4061</v>
      </c>
      <c r="D1110" s="73" t="s">
        <v>362</v>
      </c>
      <c r="E1110" s="73" t="s">
        <v>284</v>
      </c>
      <c r="F1110" s="73"/>
      <c r="G1110" s="74">
        <v>60</v>
      </c>
      <c r="H1110" s="73" t="s">
        <v>1099</v>
      </c>
      <c r="I1110" s="73" t="s">
        <v>1100</v>
      </c>
      <c r="J1110" s="73" t="s">
        <v>963</v>
      </c>
      <c r="K1110" s="73" t="s">
        <v>1101</v>
      </c>
      <c r="L1110" s="73" t="s">
        <v>4061</v>
      </c>
      <c r="M1110" s="73" t="s">
        <v>362</v>
      </c>
      <c r="N1110" s="75" t="b">
        <v>0</v>
      </c>
      <c r="O1110" s="75" t="b">
        <v>0</v>
      </c>
      <c r="P1110" s="76">
        <v>46023.523947025496</v>
      </c>
      <c r="Q1110" s="73" t="s">
        <v>11990</v>
      </c>
      <c r="R1110" s="76">
        <v>46172.469946990699</v>
      </c>
      <c r="S1110" s="73" t="s">
        <v>11991</v>
      </c>
      <c r="T1110" s="73" t="s">
        <v>5292</v>
      </c>
      <c r="U1110" s="73" t="s">
        <v>362</v>
      </c>
      <c r="V1110" s="77" t="s">
        <v>813</v>
      </c>
    </row>
    <row r="1111" spans="1:22" hidden="1" x14ac:dyDescent="0.25">
      <c r="A1111" s="73" t="s">
        <v>10098</v>
      </c>
      <c r="B1111" s="73" t="s">
        <v>4063</v>
      </c>
      <c r="C1111" s="73" t="s">
        <v>4064</v>
      </c>
      <c r="D1111" s="73" t="s">
        <v>362</v>
      </c>
      <c r="E1111" s="73" t="s">
        <v>284</v>
      </c>
      <c r="F1111" s="73"/>
      <c r="G1111" s="74">
        <v>60</v>
      </c>
      <c r="H1111" s="73" t="s">
        <v>1099</v>
      </c>
      <c r="I1111" s="73" t="s">
        <v>1100</v>
      </c>
      <c r="J1111" s="73" t="s">
        <v>963</v>
      </c>
      <c r="K1111" s="73" t="s">
        <v>1101</v>
      </c>
      <c r="L1111" s="73" t="s">
        <v>12285</v>
      </c>
      <c r="M1111" s="73" t="s">
        <v>362</v>
      </c>
      <c r="N1111" s="75" t="b">
        <v>0</v>
      </c>
      <c r="O1111" s="75" t="b">
        <v>0</v>
      </c>
      <c r="P1111" s="76">
        <v>46023.523948032402</v>
      </c>
      <c r="Q1111" s="73" t="s">
        <v>11990</v>
      </c>
      <c r="R1111" s="76">
        <v>46172.4699491551</v>
      </c>
      <c r="S1111" s="73" t="s">
        <v>11991</v>
      </c>
      <c r="T1111" s="73" t="s">
        <v>5292</v>
      </c>
      <c r="U1111" s="73" t="s">
        <v>362</v>
      </c>
      <c r="V1111" s="77" t="s">
        <v>813</v>
      </c>
    </row>
    <row r="1112" spans="1:22" hidden="1" x14ac:dyDescent="0.25">
      <c r="A1112" s="73" t="s">
        <v>10099</v>
      </c>
      <c r="B1112" s="73" t="s">
        <v>4066</v>
      </c>
      <c r="C1112" s="73" t="s">
        <v>4067</v>
      </c>
      <c r="D1112" s="73" t="s">
        <v>362</v>
      </c>
      <c r="E1112" s="73"/>
      <c r="F1112" s="73"/>
      <c r="G1112" s="74"/>
      <c r="H1112" s="73" t="s">
        <v>1011</v>
      </c>
      <c r="I1112" s="73" t="s">
        <v>1012</v>
      </c>
      <c r="J1112" s="73" t="s">
        <v>963</v>
      </c>
      <c r="K1112" s="73" t="s">
        <v>964</v>
      </c>
      <c r="L1112" s="73" t="s">
        <v>4067</v>
      </c>
      <c r="M1112" s="73" t="s">
        <v>362</v>
      </c>
      <c r="N1112" s="75" t="b">
        <v>0</v>
      </c>
      <c r="O1112" s="75" t="b">
        <v>0</v>
      </c>
      <c r="P1112" s="76">
        <v>46023.523949039401</v>
      </c>
      <c r="Q1112" s="73" t="s">
        <v>11990</v>
      </c>
      <c r="R1112" s="76">
        <v>46172.469951273102</v>
      </c>
      <c r="S1112" s="73" t="s">
        <v>11991</v>
      </c>
      <c r="T1112" s="73" t="s">
        <v>3756</v>
      </c>
      <c r="U1112" s="73" t="s">
        <v>362</v>
      </c>
      <c r="V1112" s="77" t="s">
        <v>813</v>
      </c>
    </row>
    <row r="1113" spans="1:22" hidden="1" x14ac:dyDescent="0.25">
      <c r="A1113" s="73" t="s">
        <v>10100</v>
      </c>
      <c r="B1113" s="73" t="s">
        <v>4057</v>
      </c>
      <c r="C1113" s="73" t="s">
        <v>4058</v>
      </c>
      <c r="D1113" s="73" t="s">
        <v>362</v>
      </c>
      <c r="E1113" s="73" t="s">
        <v>284</v>
      </c>
      <c r="F1113" s="73"/>
      <c r="G1113" s="74">
        <v>60</v>
      </c>
      <c r="H1113" s="73" t="s">
        <v>1011</v>
      </c>
      <c r="I1113" s="73" t="s">
        <v>1012</v>
      </c>
      <c r="J1113" s="73" t="s">
        <v>963</v>
      </c>
      <c r="K1113" s="73" t="s">
        <v>991</v>
      </c>
      <c r="L1113" s="73" t="s">
        <v>4058</v>
      </c>
      <c r="M1113" s="73" t="s">
        <v>362</v>
      </c>
      <c r="N1113" s="75" t="b">
        <v>0</v>
      </c>
      <c r="O1113" s="75" t="b">
        <v>0</v>
      </c>
      <c r="P1113" s="76">
        <v>46023.523946145797</v>
      </c>
      <c r="Q1113" s="73" t="s">
        <v>11990</v>
      </c>
      <c r="R1113" s="76">
        <v>46172.469953472202</v>
      </c>
      <c r="S1113" s="73" t="s">
        <v>11991</v>
      </c>
      <c r="T1113" s="73" t="s">
        <v>5292</v>
      </c>
      <c r="U1113" s="73" t="s">
        <v>362</v>
      </c>
      <c r="V1113" s="77" t="s">
        <v>813</v>
      </c>
    </row>
    <row r="1114" spans="1:22" hidden="1" x14ac:dyDescent="0.25">
      <c r="A1114" s="73" t="s">
        <v>10101</v>
      </c>
      <c r="B1114" s="73" t="s">
        <v>4049</v>
      </c>
      <c r="C1114" s="73" t="s">
        <v>4050</v>
      </c>
      <c r="D1114" s="73" t="s">
        <v>362</v>
      </c>
      <c r="E1114" s="73" t="s">
        <v>284</v>
      </c>
      <c r="F1114" s="73"/>
      <c r="G1114" s="74">
        <v>60</v>
      </c>
      <c r="H1114" s="73" t="s">
        <v>934</v>
      </c>
      <c r="I1114" s="73" t="s">
        <v>935</v>
      </c>
      <c r="J1114" s="73" t="s">
        <v>909</v>
      </c>
      <c r="K1114" s="73" t="s">
        <v>1001</v>
      </c>
      <c r="L1114" s="73" t="s">
        <v>4050</v>
      </c>
      <c r="M1114" s="73" t="s">
        <v>362</v>
      </c>
      <c r="N1114" s="75" t="b">
        <v>0</v>
      </c>
      <c r="O1114" s="75" t="b">
        <v>0</v>
      </c>
      <c r="P1114" s="76">
        <v>46023.523943287</v>
      </c>
      <c r="Q1114" s="73" t="s">
        <v>11990</v>
      </c>
      <c r="R1114" s="76">
        <v>46172.4699555556</v>
      </c>
      <c r="S1114" s="73" t="s">
        <v>11991</v>
      </c>
      <c r="T1114" s="73" t="s">
        <v>5292</v>
      </c>
      <c r="U1114" s="73" t="s">
        <v>362</v>
      </c>
      <c r="V1114" s="77" t="s">
        <v>813</v>
      </c>
    </row>
    <row r="1115" spans="1:22" hidden="1" x14ac:dyDescent="0.25">
      <c r="A1115" s="73" t="s">
        <v>10102</v>
      </c>
      <c r="B1115" s="73" t="s">
        <v>4045</v>
      </c>
      <c r="C1115" s="73" t="s">
        <v>4046</v>
      </c>
      <c r="D1115" s="73" t="s">
        <v>362</v>
      </c>
      <c r="E1115" s="73" t="s">
        <v>4047</v>
      </c>
      <c r="F1115" s="73"/>
      <c r="G1115" s="74">
        <v>60</v>
      </c>
      <c r="H1115" s="73" t="s">
        <v>950</v>
      </c>
      <c r="I1115" s="73" t="s">
        <v>951</v>
      </c>
      <c r="J1115" s="73" t="s">
        <v>909</v>
      </c>
      <c r="K1115" s="73" t="s">
        <v>919</v>
      </c>
      <c r="L1115" s="73"/>
      <c r="M1115" s="73" t="s">
        <v>362</v>
      </c>
      <c r="N1115" s="75" t="b">
        <v>0</v>
      </c>
      <c r="O1115" s="75" t="b">
        <v>0</v>
      </c>
      <c r="P1115" s="76">
        <v>46023.523942511601</v>
      </c>
      <c r="Q1115" s="73" t="s">
        <v>11990</v>
      </c>
      <c r="R1115" s="76">
        <v>46172.469957719899</v>
      </c>
      <c r="S1115" s="73" t="s">
        <v>11991</v>
      </c>
      <c r="T1115" s="73" t="s">
        <v>5292</v>
      </c>
      <c r="U1115" s="73" t="s">
        <v>362</v>
      </c>
      <c r="V1115" s="77" t="s">
        <v>813</v>
      </c>
    </row>
    <row r="1116" spans="1:22" hidden="1" x14ac:dyDescent="0.25">
      <c r="A1116" s="73" t="s">
        <v>10103</v>
      </c>
      <c r="B1116" s="73" t="s">
        <v>4052</v>
      </c>
      <c r="C1116" s="73" t="s">
        <v>4053</v>
      </c>
      <c r="D1116" s="73" t="s">
        <v>362</v>
      </c>
      <c r="E1116" s="73" t="s">
        <v>284</v>
      </c>
      <c r="F1116" s="73"/>
      <c r="G1116" s="74">
        <v>60</v>
      </c>
      <c r="H1116" s="73" t="s">
        <v>11994</v>
      </c>
      <c r="I1116" s="73" t="s">
        <v>11995</v>
      </c>
      <c r="J1116" s="73" t="s">
        <v>909</v>
      </c>
      <c r="K1116" s="73" t="s">
        <v>952</v>
      </c>
      <c r="L1116" s="73" t="s">
        <v>4053</v>
      </c>
      <c r="M1116" s="73" t="s">
        <v>362</v>
      </c>
      <c r="N1116" s="75" t="b">
        <v>0</v>
      </c>
      <c r="O1116" s="75" t="b">
        <v>0</v>
      </c>
      <c r="P1116" s="76">
        <v>46023.523944178203</v>
      </c>
      <c r="Q1116" s="73" t="s">
        <v>11990</v>
      </c>
      <c r="R1116" s="76">
        <v>46172.469959872702</v>
      </c>
      <c r="S1116" s="73" t="s">
        <v>11991</v>
      </c>
      <c r="T1116" s="73" t="s">
        <v>5292</v>
      </c>
      <c r="U1116" s="73" t="s">
        <v>362</v>
      </c>
      <c r="V1116" s="77" t="s">
        <v>813</v>
      </c>
    </row>
    <row r="1117" spans="1:22" hidden="1" x14ac:dyDescent="0.25">
      <c r="A1117" s="73" t="s">
        <v>10104</v>
      </c>
      <c r="B1117" s="73" t="s">
        <v>391</v>
      </c>
      <c r="C1117" s="73" t="s">
        <v>2672</v>
      </c>
      <c r="D1117" s="73" t="s">
        <v>362</v>
      </c>
      <c r="E1117" s="73" t="s">
        <v>4069</v>
      </c>
      <c r="F1117" s="73"/>
      <c r="G1117" s="74">
        <v>60</v>
      </c>
      <c r="H1117" s="73" t="s">
        <v>950</v>
      </c>
      <c r="I1117" s="73" t="s">
        <v>951</v>
      </c>
      <c r="J1117" s="73" t="s">
        <v>909</v>
      </c>
      <c r="K1117" s="73" t="s">
        <v>919</v>
      </c>
      <c r="L1117" s="73"/>
      <c r="M1117" s="73" t="s">
        <v>362</v>
      </c>
      <c r="N1117" s="75" t="b">
        <v>0</v>
      </c>
      <c r="O1117" s="75" t="b">
        <v>0</v>
      </c>
      <c r="P1117" s="76">
        <v>46023.523949803202</v>
      </c>
      <c r="Q1117" s="73" t="s">
        <v>11990</v>
      </c>
      <c r="R1117" s="76">
        <v>46172.469962002302</v>
      </c>
      <c r="S1117" s="73" t="s">
        <v>11991</v>
      </c>
      <c r="T1117" s="73" t="s">
        <v>5292</v>
      </c>
      <c r="U1117" s="73" t="s">
        <v>362</v>
      </c>
      <c r="V1117" s="77" t="s">
        <v>813</v>
      </c>
    </row>
    <row r="1118" spans="1:22" hidden="1" x14ac:dyDescent="0.25">
      <c r="A1118" s="73" t="s">
        <v>10105</v>
      </c>
      <c r="B1118" s="73" t="s">
        <v>4074</v>
      </c>
      <c r="C1118" s="73" t="s">
        <v>4075</v>
      </c>
      <c r="D1118" s="73" t="s">
        <v>362</v>
      </c>
      <c r="E1118" s="73" t="s">
        <v>4076</v>
      </c>
      <c r="F1118" s="73"/>
      <c r="G1118" s="74">
        <v>60</v>
      </c>
      <c r="H1118" s="73" t="s">
        <v>914</v>
      </c>
      <c r="I1118" s="73" t="s">
        <v>915</v>
      </c>
      <c r="J1118" s="73" t="s">
        <v>909</v>
      </c>
      <c r="K1118" s="73" t="s">
        <v>1007</v>
      </c>
      <c r="L1118" s="73" t="s">
        <v>4075</v>
      </c>
      <c r="M1118" s="73" t="s">
        <v>362</v>
      </c>
      <c r="N1118" s="75" t="b">
        <v>0</v>
      </c>
      <c r="O1118" s="75" t="b">
        <v>0</v>
      </c>
      <c r="P1118" s="76">
        <v>46023.523953969903</v>
      </c>
      <c r="Q1118" s="73" t="s">
        <v>11990</v>
      </c>
      <c r="R1118" s="76">
        <v>46172.469964201402</v>
      </c>
      <c r="S1118" s="73" t="s">
        <v>11991</v>
      </c>
      <c r="T1118" s="73" t="s">
        <v>5292</v>
      </c>
      <c r="U1118" s="73" t="s">
        <v>362</v>
      </c>
      <c r="V1118" s="77" t="s">
        <v>813</v>
      </c>
    </row>
    <row r="1119" spans="1:22" hidden="1" x14ac:dyDescent="0.25">
      <c r="A1119" s="73" t="s">
        <v>10106</v>
      </c>
      <c r="B1119" s="73" t="s">
        <v>4071</v>
      </c>
      <c r="C1119" s="73" t="s">
        <v>4072</v>
      </c>
      <c r="D1119" s="73" t="s">
        <v>362</v>
      </c>
      <c r="E1119" s="73" t="s">
        <v>4068</v>
      </c>
      <c r="F1119" s="73"/>
      <c r="G1119" s="74">
        <v>60</v>
      </c>
      <c r="H1119" s="73" t="s">
        <v>11994</v>
      </c>
      <c r="I1119" s="73" t="s">
        <v>11995</v>
      </c>
      <c r="J1119" s="73" t="s">
        <v>909</v>
      </c>
      <c r="K1119" s="73" t="s">
        <v>952</v>
      </c>
      <c r="L1119" s="73" t="s">
        <v>4072</v>
      </c>
      <c r="M1119" s="73" t="s">
        <v>362</v>
      </c>
      <c r="N1119" s="75" t="b">
        <v>0</v>
      </c>
      <c r="O1119" s="75" t="b">
        <v>0</v>
      </c>
      <c r="P1119" s="76">
        <v>46023.523950543997</v>
      </c>
      <c r="Q1119" s="73" t="s">
        <v>11990</v>
      </c>
      <c r="R1119" s="76">
        <v>46172.469966319397</v>
      </c>
      <c r="S1119" s="73" t="s">
        <v>11991</v>
      </c>
      <c r="T1119" s="73" t="s">
        <v>5292</v>
      </c>
      <c r="U1119" s="73" t="s">
        <v>362</v>
      </c>
      <c r="V1119" s="77" t="s">
        <v>813</v>
      </c>
    </row>
    <row r="1120" spans="1:22" hidden="1" x14ac:dyDescent="0.25">
      <c r="A1120" s="73" t="s">
        <v>10107</v>
      </c>
      <c r="B1120" s="73" t="s">
        <v>3131</v>
      </c>
      <c r="C1120" s="73" t="s">
        <v>3132</v>
      </c>
      <c r="D1120" s="73" t="s">
        <v>362</v>
      </c>
      <c r="E1120" s="73" t="s">
        <v>3133</v>
      </c>
      <c r="F1120" s="73"/>
      <c r="G1120" s="74"/>
      <c r="H1120" s="73" t="s">
        <v>971</v>
      </c>
      <c r="I1120" s="73" t="s">
        <v>972</v>
      </c>
      <c r="J1120" s="73" t="s">
        <v>3134</v>
      </c>
      <c r="K1120" s="73" t="s">
        <v>974</v>
      </c>
      <c r="L1120" s="73"/>
      <c r="M1120" s="73" t="s">
        <v>362</v>
      </c>
      <c r="N1120" s="75" t="b">
        <v>0</v>
      </c>
      <c r="O1120" s="75" t="b">
        <v>0</v>
      </c>
      <c r="P1120" s="76">
        <v>46023.523555289401</v>
      </c>
      <c r="Q1120" s="73" t="s">
        <v>11990</v>
      </c>
      <c r="R1120" s="76">
        <v>46172.469968518497</v>
      </c>
      <c r="S1120" s="73" t="s">
        <v>11991</v>
      </c>
      <c r="T1120" s="73" t="s">
        <v>5292</v>
      </c>
      <c r="U1120" s="73" t="s">
        <v>362</v>
      </c>
      <c r="V1120" s="77" t="s">
        <v>813</v>
      </c>
    </row>
    <row r="1121" spans="1:22" hidden="1" x14ac:dyDescent="0.25">
      <c r="A1121" s="73" t="s">
        <v>10108</v>
      </c>
      <c r="B1121" s="73" t="s">
        <v>703</v>
      </c>
      <c r="C1121" s="73" t="s">
        <v>3183</v>
      </c>
      <c r="D1121" s="73" t="s">
        <v>362</v>
      </c>
      <c r="E1121" s="73" t="s">
        <v>3184</v>
      </c>
      <c r="F1121" s="73"/>
      <c r="G1121" s="74">
        <v>60</v>
      </c>
      <c r="H1121" s="73" t="s">
        <v>942</v>
      </c>
      <c r="I1121" s="73" t="s">
        <v>943</v>
      </c>
      <c r="J1121" s="73" t="s">
        <v>3185</v>
      </c>
      <c r="K1121" s="73" t="s">
        <v>974</v>
      </c>
      <c r="L1121" s="73"/>
      <c r="M1121" s="73" t="s">
        <v>362</v>
      </c>
      <c r="N1121" s="75" t="b">
        <v>0</v>
      </c>
      <c r="O1121" s="75" t="b">
        <v>0</v>
      </c>
      <c r="P1121" s="76">
        <v>46023.523575659703</v>
      </c>
      <c r="Q1121" s="73" t="s">
        <v>11990</v>
      </c>
      <c r="R1121" s="76">
        <v>46174.455659108797</v>
      </c>
      <c r="S1121" s="73" t="s">
        <v>12225</v>
      </c>
      <c r="T1121" s="73" t="s">
        <v>5292</v>
      </c>
      <c r="U1121" s="73" t="s">
        <v>362</v>
      </c>
      <c r="V1121" s="77" t="s">
        <v>813</v>
      </c>
    </row>
    <row r="1122" spans="1:22" hidden="1" x14ac:dyDescent="0.25">
      <c r="A1122" s="73" t="s">
        <v>10109</v>
      </c>
      <c r="B1122" s="73" t="s">
        <v>699</v>
      </c>
      <c r="C1122" s="73" t="s">
        <v>4202</v>
      </c>
      <c r="D1122" s="73" t="s">
        <v>362</v>
      </c>
      <c r="E1122" s="73" t="s">
        <v>4203</v>
      </c>
      <c r="F1122" s="73"/>
      <c r="G1122" s="74">
        <v>60</v>
      </c>
      <c r="H1122" s="73" t="s">
        <v>942</v>
      </c>
      <c r="I1122" s="73" t="s">
        <v>943</v>
      </c>
      <c r="J1122" s="73" t="s">
        <v>3185</v>
      </c>
      <c r="K1122" s="73" t="s">
        <v>974</v>
      </c>
      <c r="L1122" s="73"/>
      <c r="M1122" s="73" t="s">
        <v>362</v>
      </c>
      <c r="N1122" s="75" t="b">
        <v>0</v>
      </c>
      <c r="O1122" s="75" t="b">
        <v>0</v>
      </c>
      <c r="P1122" s="76">
        <v>46023.524021562502</v>
      </c>
      <c r="Q1122" s="73" t="s">
        <v>11990</v>
      </c>
      <c r="R1122" s="76">
        <v>46184.701334571801</v>
      </c>
      <c r="S1122" s="73" t="s">
        <v>11991</v>
      </c>
      <c r="T1122" s="73" t="s">
        <v>5292</v>
      </c>
      <c r="U1122" s="73" t="s">
        <v>362</v>
      </c>
      <c r="V1122" s="77" t="s">
        <v>813</v>
      </c>
    </row>
    <row r="1123" spans="1:22" hidden="1" x14ac:dyDescent="0.25">
      <c r="A1123" s="73" t="s">
        <v>10110</v>
      </c>
      <c r="B1123" s="73" t="s">
        <v>2748</v>
      </c>
      <c r="C1123" s="73" t="s">
        <v>2749</v>
      </c>
      <c r="D1123" s="73" t="s">
        <v>362</v>
      </c>
      <c r="E1123" s="73" t="s">
        <v>2750</v>
      </c>
      <c r="F1123" s="73"/>
      <c r="G1123" s="74">
        <v>60</v>
      </c>
      <c r="H1123" s="73" t="s">
        <v>971</v>
      </c>
      <c r="I1123" s="73" t="s">
        <v>972</v>
      </c>
      <c r="J1123" s="73" t="s">
        <v>1151</v>
      </c>
      <c r="K1123" s="73" t="s">
        <v>974</v>
      </c>
      <c r="L1123" s="73"/>
      <c r="M1123" s="73" t="s">
        <v>362</v>
      </c>
      <c r="N1123" s="75" t="b">
        <v>0</v>
      </c>
      <c r="O1123" s="75" t="b">
        <v>0</v>
      </c>
      <c r="P1123" s="76">
        <v>46023.523408101901</v>
      </c>
      <c r="Q1123" s="73" t="s">
        <v>11990</v>
      </c>
      <c r="R1123" s="76">
        <v>46172.469974965301</v>
      </c>
      <c r="S1123" s="73" t="s">
        <v>11991</v>
      </c>
      <c r="T1123" s="73" t="s">
        <v>5292</v>
      </c>
      <c r="U1123" s="73" t="s">
        <v>362</v>
      </c>
      <c r="V1123" s="77" t="s">
        <v>813</v>
      </c>
    </row>
    <row r="1124" spans="1:22" hidden="1" x14ac:dyDescent="0.25">
      <c r="A1124" s="73" t="s">
        <v>10111</v>
      </c>
      <c r="B1124" s="73" t="s">
        <v>10112</v>
      </c>
      <c r="C1124" s="73" t="s">
        <v>12286</v>
      </c>
      <c r="D1124" s="73" t="s">
        <v>362</v>
      </c>
      <c r="E1124" s="73" t="s">
        <v>284</v>
      </c>
      <c r="F1124" s="73"/>
      <c r="G1124" s="74">
        <v>60</v>
      </c>
      <c r="H1124" s="73" t="s">
        <v>942</v>
      </c>
      <c r="I1124" s="73" t="s">
        <v>943</v>
      </c>
      <c r="J1124" s="73" t="s">
        <v>3125</v>
      </c>
      <c r="K1124" s="73" t="s">
        <v>945</v>
      </c>
      <c r="L1124" s="73" t="s">
        <v>12286</v>
      </c>
      <c r="M1124" s="73" t="s">
        <v>362</v>
      </c>
      <c r="N1124" s="75" t="b">
        <v>0</v>
      </c>
      <c r="O1124" s="75" t="b">
        <v>0</v>
      </c>
      <c r="P1124" s="76">
        <v>46023.523553125</v>
      </c>
      <c r="Q1124" s="73" t="s">
        <v>11990</v>
      </c>
      <c r="R1124" s="76">
        <v>46172.469977083303</v>
      </c>
      <c r="S1124" s="73" t="s">
        <v>11991</v>
      </c>
      <c r="T1124" s="73" t="s">
        <v>5292</v>
      </c>
      <c r="U1124" s="73" t="s">
        <v>362</v>
      </c>
      <c r="V1124" s="77" t="s">
        <v>813</v>
      </c>
    </row>
    <row r="1125" spans="1:22" hidden="1" x14ac:dyDescent="0.25">
      <c r="A1125" s="73" t="s">
        <v>10113</v>
      </c>
      <c r="B1125" s="73" t="s">
        <v>509</v>
      </c>
      <c r="C1125" s="73" t="s">
        <v>3135</v>
      </c>
      <c r="D1125" s="73" t="s">
        <v>362</v>
      </c>
      <c r="E1125" s="73" t="s">
        <v>3136</v>
      </c>
      <c r="F1125" s="73"/>
      <c r="G1125" s="74">
        <v>60</v>
      </c>
      <c r="H1125" s="73" t="s">
        <v>942</v>
      </c>
      <c r="I1125" s="73" t="s">
        <v>943</v>
      </c>
      <c r="J1125" s="73" t="s">
        <v>3125</v>
      </c>
      <c r="K1125" s="73" t="s">
        <v>945</v>
      </c>
      <c r="L1125" s="73"/>
      <c r="M1125" s="73" t="s">
        <v>362</v>
      </c>
      <c r="N1125" s="75" t="b">
        <v>0</v>
      </c>
      <c r="O1125" s="75" t="b">
        <v>0</v>
      </c>
      <c r="P1125" s="76">
        <v>46023.523556018503</v>
      </c>
      <c r="Q1125" s="73" t="s">
        <v>11990</v>
      </c>
      <c r="R1125" s="76">
        <v>46174.455974536999</v>
      </c>
      <c r="S1125" s="73" t="s">
        <v>12225</v>
      </c>
      <c r="T1125" s="73" t="s">
        <v>5292</v>
      </c>
      <c r="U1125" s="73" t="s">
        <v>362</v>
      </c>
      <c r="V1125" s="77" t="s">
        <v>813</v>
      </c>
    </row>
    <row r="1126" spans="1:22" hidden="1" x14ac:dyDescent="0.25">
      <c r="A1126" s="73" t="s">
        <v>10114</v>
      </c>
      <c r="B1126" s="73" t="s">
        <v>505</v>
      </c>
      <c r="C1126" s="73" t="s">
        <v>4165</v>
      </c>
      <c r="D1126" s="73" t="s">
        <v>362</v>
      </c>
      <c r="E1126" s="73" t="s">
        <v>4166</v>
      </c>
      <c r="F1126" s="73"/>
      <c r="G1126" s="74"/>
      <c r="H1126" s="73" t="s">
        <v>942</v>
      </c>
      <c r="I1126" s="73" t="s">
        <v>943</v>
      </c>
      <c r="J1126" s="73" t="s">
        <v>3125</v>
      </c>
      <c r="K1126" s="73" t="s">
        <v>945</v>
      </c>
      <c r="L1126" s="73"/>
      <c r="M1126" s="73" t="s">
        <v>362</v>
      </c>
      <c r="N1126" s="75" t="b">
        <v>0</v>
      </c>
      <c r="O1126" s="75" t="b">
        <v>0</v>
      </c>
      <c r="P1126" s="76">
        <v>46023.906457754601</v>
      </c>
      <c r="Q1126" s="73" t="s">
        <v>11991</v>
      </c>
      <c r="R1126" s="76">
        <v>46174.456092395798</v>
      </c>
      <c r="S1126" s="73" t="s">
        <v>12225</v>
      </c>
      <c r="T1126" s="73" t="s">
        <v>5292</v>
      </c>
      <c r="U1126" s="73" t="s">
        <v>362</v>
      </c>
      <c r="V1126" s="77" t="s">
        <v>813</v>
      </c>
    </row>
    <row r="1127" spans="1:22" hidden="1" x14ac:dyDescent="0.25">
      <c r="A1127" s="73" t="s">
        <v>10115</v>
      </c>
      <c r="B1127" s="73" t="s">
        <v>335</v>
      </c>
      <c r="C1127" s="73" t="s">
        <v>2895</v>
      </c>
      <c r="D1127" s="73" t="s">
        <v>362</v>
      </c>
      <c r="E1127" s="73" t="s">
        <v>2896</v>
      </c>
      <c r="F1127" s="73"/>
      <c r="G1127" s="74">
        <v>60</v>
      </c>
      <c r="H1127" s="73" t="s">
        <v>942</v>
      </c>
      <c r="I1127" s="73" t="s">
        <v>943</v>
      </c>
      <c r="J1127" s="73" t="s">
        <v>2897</v>
      </c>
      <c r="K1127" s="73" t="s">
        <v>945</v>
      </c>
      <c r="L1127" s="73"/>
      <c r="M1127" s="73" t="s">
        <v>362</v>
      </c>
      <c r="N1127" s="75" t="b">
        <v>0</v>
      </c>
      <c r="O1127" s="75" t="b">
        <v>0</v>
      </c>
      <c r="P1127" s="76">
        <v>46023.523458645803</v>
      </c>
      <c r="Q1127" s="73" t="s">
        <v>11990</v>
      </c>
      <c r="R1127" s="76">
        <v>46174.456289780101</v>
      </c>
      <c r="S1127" s="73" t="s">
        <v>12225</v>
      </c>
      <c r="T1127" s="73" t="s">
        <v>5292</v>
      </c>
      <c r="U1127" s="73" t="s">
        <v>362</v>
      </c>
      <c r="V1127" s="77" t="s">
        <v>813</v>
      </c>
    </row>
    <row r="1128" spans="1:22" hidden="1" x14ac:dyDescent="0.25">
      <c r="A1128" s="73" t="s">
        <v>10116</v>
      </c>
      <c r="B1128" s="73" t="s">
        <v>351</v>
      </c>
      <c r="C1128" s="73" t="s">
        <v>4149</v>
      </c>
      <c r="D1128" s="73" t="s">
        <v>362</v>
      </c>
      <c r="E1128" s="73" t="s">
        <v>4150</v>
      </c>
      <c r="F1128" s="73"/>
      <c r="G1128" s="74"/>
      <c r="H1128" s="73" t="s">
        <v>942</v>
      </c>
      <c r="I1128" s="73" t="s">
        <v>943</v>
      </c>
      <c r="J1128" s="73" t="s">
        <v>2897</v>
      </c>
      <c r="K1128" s="73" t="s">
        <v>945</v>
      </c>
      <c r="L1128" s="73"/>
      <c r="M1128" s="73" t="s">
        <v>362</v>
      </c>
      <c r="N1128" s="75" t="b">
        <v>0</v>
      </c>
      <c r="O1128" s="75" t="b">
        <v>0</v>
      </c>
      <c r="P1128" s="76">
        <v>46023.9064616088</v>
      </c>
      <c r="Q1128" s="73" t="s">
        <v>11991</v>
      </c>
      <c r="R1128" s="76">
        <v>46174.4566009259</v>
      </c>
      <c r="S1128" s="73" t="s">
        <v>12225</v>
      </c>
      <c r="T1128" s="73" t="s">
        <v>5292</v>
      </c>
      <c r="U1128" s="73" t="s">
        <v>362</v>
      </c>
      <c r="V1128" s="77" t="s">
        <v>813</v>
      </c>
    </row>
    <row r="1129" spans="1:22" hidden="1" x14ac:dyDescent="0.25">
      <c r="A1129" s="73" t="s">
        <v>458</v>
      </c>
      <c r="B1129" s="73" t="s">
        <v>459</v>
      </c>
      <c r="C1129" s="73" t="s">
        <v>4139</v>
      </c>
      <c r="D1129" s="73" t="s">
        <v>362</v>
      </c>
      <c r="E1129" s="73" t="s">
        <v>4140</v>
      </c>
      <c r="F1129" s="73"/>
      <c r="G1129" s="74">
        <v>60</v>
      </c>
      <c r="H1129" s="73" t="s">
        <v>942</v>
      </c>
      <c r="I1129" s="73" t="s">
        <v>943</v>
      </c>
      <c r="J1129" s="73" t="s">
        <v>1023</v>
      </c>
      <c r="K1129" s="73" t="s">
        <v>945</v>
      </c>
      <c r="L1129" s="73"/>
      <c r="M1129" s="73" t="s">
        <v>362</v>
      </c>
      <c r="N1129" s="75" t="b">
        <v>0</v>
      </c>
      <c r="O1129" s="75" t="b">
        <v>0</v>
      </c>
      <c r="P1129" s="76">
        <v>46023.523983599502</v>
      </c>
      <c r="Q1129" s="73" t="s">
        <v>11990</v>
      </c>
      <c r="R1129" s="76">
        <v>46172.469990243102</v>
      </c>
      <c r="S1129" s="73" t="s">
        <v>11991</v>
      </c>
      <c r="T1129" s="73" t="s">
        <v>5292</v>
      </c>
      <c r="U1129" s="73" t="s">
        <v>362</v>
      </c>
      <c r="V1129" s="77" t="s">
        <v>813</v>
      </c>
    </row>
    <row r="1130" spans="1:22" hidden="1" x14ac:dyDescent="0.25">
      <c r="A1130" s="73" t="s">
        <v>4167</v>
      </c>
      <c r="B1130" s="73" t="s">
        <v>4168</v>
      </c>
      <c r="C1130" s="73" t="s">
        <v>4169</v>
      </c>
      <c r="D1130" s="73" t="s">
        <v>362</v>
      </c>
      <c r="E1130" s="73" t="s">
        <v>4170</v>
      </c>
      <c r="F1130" s="73"/>
      <c r="G1130" s="74">
        <v>60</v>
      </c>
      <c r="H1130" s="73" t="s">
        <v>942</v>
      </c>
      <c r="I1130" s="73" t="s">
        <v>943</v>
      </c>
      <c r="J1130" s="73" t="s">
        <v>1027</v>
      </c>
      <c r="K1130" s="73" t="s">
        <v>945</v>
      </c>
      <c r="L1130" s="73"/>
      <c r="M1130" s="73" t="s">
        <v>362</v>
      </c>
      <c r="N1130" s="75" t="b">
        <v>0</v>
      </c>
      <c r="O1130" s="75" t="b">
        <v>0</v>
      </c>
      <c r="P1130" s="76">
        <v>46023.523992557901</v>
      </c>
      <c r="Q1130" s="73" t="s">
        <v>11990</v>
      </c>
      <c r="R1130" s="76">
        <v>46172.470022800902</v>
      </c>
      <c r="S1130" s="73" t="s">
        <v>11991</v>
      </c>
      <c r="T1130" s="73" t="s">
        <v>5292</v>
      </c>
      <c r="U1130" s="73" t="s">
        <v>362</v>
      </c>
      <c r="V1130" s="77" t="s">
        <v>813</v>
      </c>
    </row>
    <row r="1131" spans="1:22" hidden="1" x14ac:dyDescent="0.25">
      <c r="A1131" s="73" t="s">
        <v>10120</v>
      </c>
      <c r="B1131" s="73" t="s">
        <v>3301</v>
      </c>
      <c r="C1131" s="73" t="s">
        <v>3302</v>
      </c>
      <c r="D1131" s="73" t="s">
        <v>362</v>
      </c>
      <c r="E1131" s="73"/>
      <c r="F1131" s="73"/>
      <c r="G1131" s="74"/>
      <c r="H1131" s="73" t="s">
        <v>971</v>
      </c>
      <c r="I1131" s="73" t="s">
        <v>972</v>
      </c>
      <c r="J1131" s="73" t="s">
        <v>3303</v>
      </c>
      <c r="K1131" s="73" t="s">
        <v>974</v>
      </c>
      <c r="L1131" s="73" t="s">
        <v>3302</v>
      </c>
      <c r="M1131" s="73" t="s">
        <v>362</v>
      </c>
      <c r="N1131" s="75" t="b">
        <v>0</v>
      </c>
      <c r="O1131" s="75" t="b">
        <v>0</v>
      </c>
      <c r="P1131" s="76">
        <v>46023.523633530102</v>
      </c>
      <c r="Q1131" s="73" t="s">
        <v>11990</v>
      </c>
      <c r="R1131" s="76">
        <v>46172.470042210603</v>
      </c>
      <c r="S1131" s="73" t="s">
        <v>11991</v>
      </c>
      <c r="T1131" s="73" t="s">
        <v>5292</v>
      </c>
      <c r="U1131" s="73" t="s">
        <v>362</v>
      </c>
      <c r="V1131" s="77" t="s">
        <v>813</v>
      </c>
    </row>
    <row r="1132" spans="1:22" hidden="1" x14ac:dyDescent="0.25">
      <c r="A1132" s="73" t="s">
        <v>10121</v>
      </c>
      <c r="B1132" s="73" t="s">
        <v>288</v>
      </c>
      <c r="C1132" s="73" t="s">
        <v>4189</v>
      </c>
      <c r="D1132" s="73" t="s">
        <v>362</v>
      </c>
      <c r="E1132" s="73" t="s">
        <v>4190</v>
      </c>
      <c r="F1132" s="73"/>
      <c r="G1132" s="74">
        <v>60</v>
      </c>
      <c r="H1132" s="73" t="s">
        <v>971</v>
      </c>
      <c r="I1132" s="73" t="s">
        <v>972</v>
      </c>
      <c r="J1132" s="73" t="s">
        <v>3303</v>
      </c>
      <c r="K1132" s="73" t="s">
        <v>974</v>
      </c>
      <c r="L1132" s="73" t="s">
        <v>4189</v>
      </c>
      <c r="M1132" s="73" t="s">
        <v>362</v>
      </c>
      <c r="N1132" s="75" t="b">
        <v>0</v>
      </c>
      <c r="O1132" s="75" t="b">
        <v>0</v>
      </c>
      <c r="P1132" s="76">
        <v>46023.524017673597</v>
      </c>
      <c r="Q1132" s="73" t="s">
        <v>11990</v>
      </c>
      <c r="R1132" s="76">
        <v>46172.4700443287</v>
      </c>
      <c r="S1132" s="73" t="s">
        <v>11991</v>
      </c>
      <c r="T1132" s="73" t="s">
        <v>5292</v>
      </c>
      <c r="U1132" s="73" t="s">
        <v>362</v>
      </c>
      <c r="V1132" s="77" t="s">
        <v>813</v>
      </c>
    </row>
    <row r="1133" spans="1:22" hidden="1" x14ac:dyDescent="0.25">
      <c r="A1133" s="73" t="s">
        <v>10122</v>
      </c>
      <c r="B1133" s="73" t="s">
        <v>347</v>
      </c>
      <c r="C1133" s="73" t="s">
        <v>2935</v>
      </c>
      <c r="D1133" s="73" t="s">
        <v>362</v>
      </c>
      <c r="E1133" s="73" t="s">
        <v>2936</v>
      </c>
      <c r="F1133" s="73"/>
      <c r="G1133" s="74">
        <v>60</v>
      </c>
      <c r="H1133" s="73" t="s">
        <v>942</v>
      </c>
      <c r="I1133" s="73" t="s">
        <v>943</v>
      </c>
      <c r="J1133" s="73" t="s">
        <v>1030</v>
      </c>
      <c r="K1133" s="73" t="s">
        <v>945</v>
      </c>
      <c r="L1133" s="73"/>
      <c r="M1133" s="73" t="s">
        <v>362</v>
      </c>
      <c r="N1133" s="75" t="b">
        <v>0</v>
      </c>
      <c r="O1133" s="75" t="b">
        <v>0</v>
      </c>
      <c r="P1133" s="76">
        <v>46023.523474305599</v>
      </c>
      <c r="Q1133" s="73" t="s">
        <v>11990</v>
      </c>
      <c r="R1133" s="76">
        <v>46174.456934027803</v>
      </c>
      <c r="S1133" s="73" t="s">
        <v>12225</v>
      </c>
      <c r="T1133" s="73" t="s">
        <v>5292</v>
      </c>
      <c r="U1133" s="73" t="s">
        <v>362</v>
      </c>
      <c r="V1133" s="77" t="s">
        <v>813</v>
      </c>
    </row>
    <row r="1134" spans="1:22" hidden="1" x14ac:dyDescent="0.25">
      <c r="A1134" s="73" t="s">
        <v>10123</v>
      </c>
      <c r="B1134" s="73" t="s">
        <v>574</v>
      </c>
      <c r="C1134" s="73" t="s">
        <v>3009</v>
      </c>
      <c r="D1134" s="73" t="s">
        <v>362</v>
      </c>
      <c r="E1134" s="73" t="s">
        <v>3010</v>
      </c>
      <c r="F1134" s="73"/>
      <c r="G1134" s="74">
        <v>60</v>
      </c>
      <c r="H1134" s="73" t="s">
        <v>942</v>
      </c>
      <c r="I1134" s="73" t="s">
        <v>943</v>
      </c>
      <c r="J1134" s="73" t="s">
        <v>1030</v>
      </c>
      <c r="K1134" s="73" t="s">
        <v>945</v>
      </c>
      <c r="L1134" s="73"/>
      <c r="M1134" s="73" t="s">
        <v>362</v>
      </c>
      <c r="N1134" s="75" t="b">
        <v>0</v>
      </c>
      <c r="O1134" s="75" t="b">
        <v>0</v>
      </c>
      <c r="P1134" s="76">
        <v>46023.523502430602</v>
      </c>
      <c r="Q1134" s="73" t="s">
        <v>11990</v>
      </c>
      <c r="R1134" s="76">
        <v>46174.457192013899</v>
      </c>
      <c r="S1134" s="73" t="s">
        <v>12225</v>
      </c>
      <c r="T1134" s="73" t="s">
        <v>5292</v>
      </c>
      <c r="U1134" s="73" t="s">
        <v>362</v>
      </c>
      <c r="V1134" s="77" t="s">
        <v>813</v>
      </c>
    </row>
    <row r="1135" spans="1:22" hidden="1" x14ac:dyDescent="0.25">
      <c r="A1135" s="73" t="s">
        <v>10124</v>
      </c>
      <c r="B1135" s="73" t="s">
        <v>451</v>
      </c>
      <c r="C1135" s="73" t="s">
        <v>3128</v>
      </c>
      <c r="D1135" s="73" t="s">
        <v>362</v>
      </c>
      <c r="E1135" s="73" t="s">
        <v>3129</v>
      </c>
      <c r="F1135" s="73"/>
      <c r="G1135" s="74">
        <v>60</v>
      </c>
      <c r="H1135" s="73" t="s">
        <v>942</v>
      </c>
      <c r="I1135" s="73" t="s">
        <v>943</v>
      </c>
      <c r="J1135" s="73" t="s">
        <v>1030</v>
      </c>
      <c r="K1135" s="73" t="s">
        <v>945</v>
      </c>
      <c r="L1135" s="73" t="s">
        <v>3128</v>
      </c>
      <c r="M1135" s="73" t="s">
        <v>362</v>
      </c>
      <c r="N1135" s="75" t="b">
        <v>0</v>
      </c>
      <c r="O1135" s="75" t="b">
        <v>0</v>
      </c>
      <c r="P1135" s="76">
        <v>46023.523554479201</v>
      </c>
      <c r="Q1135" s="73" t="s">
        <v>11990</v>
      </c>
      <c r="R1135" s="76">
        <v>46174.457302858798</v>
      </c>
      <c r="S1135" s="73" t="s">
        <v>12225</v>
      </c>
      <c r="T1135" s="73" t="s">
        <v>5292</v>
      </c>
      <c r="U1135" s="73" t="s">
        <v>362</v>
      </c>
      <c r="V1135" s="77" t="s">
        <v>813</v>
      </c>
    </row>
    <row r="1136" spans="1:22" hidden="1" x14ac:dyDescent="0.25">
      <c r="A1136" s="73" t="s">
        <v>10125</v>
      </c>
      <c r="B1136" s="73" t="s">
        <v>604</v>
      </c>
      <c r="C1136" s="73" t="s">
        <v>3174</v>
      </c>
      <c r="D1136" s="73" t="s">
        <v>362</v>
      </c>
      <c r="E1136" s="73" t="s">
        <v>3175</v>
      </c>
      <c r="F1136" s="73"/>
      <c r="G1136" s="74">
        <v>60</v>
      </c>
      <c r="H1136" s="73" t="s">
        <v>942</v>
      </c>
      <c r="I1136" s="73" t="s">
        <v>943</v>
      </c>
      <c r="J1136" s="73" t="s">
        <v>1030</v>
      </c>
      <c r="K1136" s="73" t="s">
        <v>945</v>
      </c>
      <c r="L1136" s="73"/>
      <c r="M1136" s="73" t="s">
        <v>362</v>
      </c>
      <c r="N1136" s="75" t="b">
        <v>0</v>
      </c>
      <c r="O1136" s="75" t="b">
        <v>0</v>
      </c>
      <c r="P1136" s="76">
        <v>46023.523572534701</v>
      </c>
      <c r="Q1136" s="73" t="s">
        <v>11990</v>
      </c>
      <c r="R1136" s="76">
        <v>46174.457412071803</v>
      </c>
      <c r="S1136" s="73" t="s">
        <v>12225</v>
      </c>
      <c r="T1136" s="73" t="s">
        <v>5292</v>
      </c>
      <c r="U1136" s="73" t="s">
        <v>362</v>
      </c>
      <c r="V1136" s="77" t="s">
        <v>813</v>
      </c>
    </row>
    <row r="1137" spans="1:22" hidden="1" x14ac:dyDescent="0.25">
      <c r="A1137" s="73" t="s">
        <v>10126</v>
      </c>
      <c r="B1137" s="73" t="s">
        <v>597</v>
      </c>
      <c r="C1137" s="73" t="s">
        <v>3181</v>
      </c>
      <c r="D1137" s="73" t="s">
        <v>362</v>
      </c>
      <c r="E1137" s="73" t="s">
        <v>3182</v>
      </c>
      <c r="F1137" s="73"/>
      <c r="G1137" s="74">
        <v>60</v>
      </c>
      <c r="H1137" s="73" t="s">
        <v>942</v>
      </c>
      <c r="I1137" s="73" t="s">
        <v>943</v>
      </c>
      <c r="J1137" s="73" t="s">
        <v>1030</v>
      </c>
      <c r="K1137" s="73" t="s">
        <v>945</v>
      </c>
      <c r="L1137" s="73"/>
      <c r="M1137" s="73" t="s">
        <v>362</v>
      </c>
      <c r="N1137" s="75" t="b">
        <v>0</v>
      </c>
      <c r="O1137" s="75" t="b">
        <v>0</v>
      </c>
      <c r="P1137" s="76">
        <v>46023.5235749653</v>
      </c>
      <c r="Q1137" s="73" t="s">
        <v>11990</v>
      </c>
      <c r="R1137" s="76">
        <v>46174.457525231497</v>
      </c>
      <c r="S1137" s="73" t="s">
        <v>12225</v>
      </c>
      <c r="T1137" s="73" t="s">
        <v>5292</v>
      </c>
      <c r="U1137" s="73" t="s">
        <v>362</v>
      </c>
      <c r="V1137" s="77" t="s">
        <v>813</v>
      </c>
    </row>
    <row r="1138" spans="1:22" hidden="1" x14ac:dyDescent="0.25">
      <c r="A1138" s="73" t="s">
        <v>10127</v>
      </c>
      <c r="B1138" s="73" t="s">
        <v>343</v>
      </c>
      <c r="C1138" s="73" t="s">
        <v>3188</v>
      </c>
      <c r="D1138" s="73" t="s">
        <v>362</v>
      </c>
      <c r="E1138" s="73" t="s">
        <v>3189</v>
      </c>
      <c r="F1138" s="73"/>
      <c r="G1138" s="74">
        <v>60</v>
      </c>
      <c r="H1138" s="73" t="s">
        <v>942</v>
      </c>
      <c r="I1138" s="73" t="s">
        <v>943</v>
      </c>
      <c r="J1138" s="73" t="s">
        <v>1030</v>
      </c>
      <c r="K1138" s="73" t="s">
        <v>945</v>
      </c>
      <c r="L1138" s="73"/>
      <c r="M1138" s="73" t="s">
        <v>362</v>
      </c>
      <c r="N1138" s="75" t="b">
        <v>0</v>
      </c>
      <c r="O1138" s="75" t="b">
        <v>0</v>
      </c>
      <c r="P1138" s="76">
        <v>46023.523577395797</v>
      </c>
      <c r="Q1138" s="73" t="s">
        <v>11990</v>
      </c>
      <c r="R1138" s="76">
        <v>46176.635067326402</v>
      </c>
      <c r="S1138" s="73" t="s">
        <v>12225</v>
      </c>
      <c r="T1138" s="73" t="s">
        <v>5292</v>
      </c>
      <c r="U1138" s="73" t="s">
        <v>362</v>
      </c>
      <c r="V1138" s="77" t="s">
        <v>813</v>
      </c>
    </row>
    <row r="1139" spans="1:22" hidden="1" x14ac:dyDescent="0.25">
      <c r="A1139" s="73" t="s">
        <v>10128</v>
      </c>
      <c r="B1139" s="73" t="s">
        <v>804</v>
      </c>
      <c r="C1139" s="73" t="s">
        <v>12287</v>
      </c>
      <c r="D1139" s="73" t="s">
        <v>362</v>
      </c>
      <c r="E1139" s="73" t="s">
        <v>3194</v>
      </c>
      <c r="F1139" s="73"/>
      <c r="G1139" s="74">
        <v>60</v>
      </c>
      <c r="H1139" s="73" t="s">
        <v>942</v>
      </c>
      <c r="I1139" s="73" t="s">
        <v>943</v>
      </c>
      <c r="J1139" s="73" t="s">
        <v>1030</v>
      </c>
      <c r="K1139" s="73" t="s">
        <v>945</v>
      </c>
      <c r="L1139" s="73"/>
      <c r="M1139" s="73" t="s">
        <v>362</v>
      </c>
      <c r="N1139" s="75" t="b">
        <v>0</v>
      </c>
      <c r="O1139" s="75" t="b">
        <v>0</v>
      </c>
      <c r="P1139" s="76">
        <v>46023.523579942099</v>
      </c>
      <c r="Q1139" s="73" t="s">
        <v>11990</v>
      </c>
      <c r="R1139" s="76">
        <v>46174.457856944398</v>
      </c>
      <c r="S1139" s="73" t="s">
        <v>12225</v>
      </c>
      <c r="T1139" s="73" t="s">
        <v>5292</v>
      </c>
      <c r="U1139" s="73" t="s">
        <v>362</v>
      </c>
      <c r="V1139" s="77" t="s">
        <v>813</v>
      </c>
    </row>
    <row r="1140" spans="1:22" hidden="1" x14ac:dyDescent="0.25">
      <c r="A1140" s="73" t="s">
        <v>10129</v>
      </c>
      <c r="B1140" s="73" t="s">
        <v>461</v>
      </c>
      <c r="C1140" s="73" t="s">
        <v>12288</v>
      </c>
      <c r="D1140" s="73" t="s">
        <v>362</v>
      </c>
      <c r="E1140" s="73" t="s">
        <v>3215</v>
      </c>
      <c r="F1140" s="73"/>
      <c r="G1140" s="74">
        <v>60</v>
      </c>
      <c r="H1140" s="73" t="s">
        <v>942</v>
      </c>
      <c r="I1140" s="73" t="s">
        <v>943</v>
      </c>
      <c r="J1140" s="73" t="s">
        <v>1030</v>
      </c>
      <c r="K1140" s="73" t="s">
        <v>945</v>
      </c>
      <c r="L1140" s="73"/>
      <c r="M1140" s="73" t="s">
        <v>362</v>
      </c>
      <c r="N1140" s="75" t="b">
        <v>0</v>
      </c>
      <c r="O1140" s="75" t="b">
        <v>0</v>
      </c>
      <c r="P1140" s="76">
        <v>46023.523593946797</v>
      </c>
      <c r="Q1140" s="73" t="s">
        <v>11990</v>
      </c>
      <c r="R1140" s="76">
        <v>46174.457992442098</v>
      </c>
      <c r="S1140" s="73" t="s">
        <v>12225</v>
      </c>
      <c r="T1140" s="73" t="s">
        <v>5292</v>
      </c>
      <c r="U1140" s="73" t="s">
        <v>362</v>
      </c>
      <c r="V1140" s="77" t="s">
        <v>813</v>
      </c>
    </row>
    <row r="1141" spans="1:22" hidden="1" x14ac:dyDescent="0.25">
      <c r="A1141" s="73" t="s">
        <v>10130</v>
      </c>
      <c r="B1141" s="73" t="s">
        <v>687</v>
      </c>
      <c r="C1141" s="73" t="s">
        <v>12289</v>
      </c>
      <c r="D1141" s="73" t="s">
        <v>362</v>
      </c>
      <c r="E1141" s="73" t="s">
        <v>3219</v>
      </c>
      <c r="F1141" s="73"/>
      <c r="G1141" s="74">
        <v>60</v>
      </c>
      <c r="H1141" s="73" t="s">
        <v>942</v>
      </c>
      <c r="I1141" s="73" t="s">
        <v>943</v>
      </c>
      <c r="J1141" s="73" t="s">
        <v>1030</v>
      </c>
      <c r="K1141" s="73" t="s">
        <v>945</v>
      </c>
      <c r="L1141" s="73"/>
      <c r="M1141" s="73" t="s">
        <v>362</v>
      </c>
      <c r="N1141" s="75" t="b">
        <v>0</v>
      </c>
      <c r="O1141" s="75" t="b">
        <v>0</v>
      </c>
      <c r="P1141" s="76">
        <v>46023.523596261599</v>
      </c>
      <c r="Q1141" s="73" t="s">
        <v>11990</v>
      </c>
      <c r="R1141" s="76">
        <v>46174.4581314815</v>
      </c>
      <c r="S1141" s="73" t="s">
        <v>12225</v>
      </c>
      <c r="T1141" s="73" t="s">
        <v>5292</v>
      </c>
      <c r="U1141" s="73" t="s">
        <v>362</v>
      </c>
      <c r="V1141" s="77" t="s">
        <v>813</v>
      </c>
    </row>
    <row r="1142" spans="1:22" hidden="1" x14ac:dyDescent="0.25">
      <c r="A1142" s="73" t="s">
        <v>10131</v>
      </c>
      <c r="B1142" s="73" t="s">
        <v>339</v>
      </c>
      <c r="C1142" s="73" t="s">
        <v>4042</v>
      </c>
      <c r="D1142" s="73" t="s">
        <v>362</v>
      </c>
      <c r="E1142" s="73" t="s">
        <v>4043</v>
      </c>
      <c r="F1142" s="73"/>
      <c r="G1142" s="74">
        <v>60</v>
      </c>
      <c r="H1142" s="73" t="s">
        <v>942</v>
      </c>
      <c r="I1142" s="73" t="s">
        <v>943</v>
      </c>
      <c r="J1142" s="73" t="s">
        <v>1030</v>
      </c>
      <c r="K1142" s="73" t="s">
        <v>945</v>
      </c>
      <c r="L1142" s="73"/>
      <c r="M1142" s="73" t="s">
        <v>362</v>
      </c>
      <c r="N1142" s="75" t="b">
        <v>0</v>
      </c>
      <c r="O1142" s="75" t="b">
        <v>0</v>
      </c>
      <c r="P1142" s="76">
        <v>46023.523941701402</v>
      </c>
      <c r="Q1142" s="73" t="s">
        <v>11990</v>
      </c>
      <c r="R1142" s="76">
        <v>46172.470068252303</v>
      </c>
      <c r="S1142" s="73" t="s">
        <v>11991</v>
      </c>
      <c r="T1142" s="73" t="s">
        <v>5292</v>
      </c>
      <c r="U1142" s="73" t="s">
        <v>362</v>
      </c>
      <c r="V1142" s="77" t="s">
        <v>813</v>
      </c>
    </row>
    <row r="1143" spans="1:22" hidden="1" x14ac:dyDescent="0.25">
      <c r="A1143" s="73" t="s">
        <v>10132</v>
      </c>
      <c r="B1143" s="73" t="s">
        <v>445</v>
      </c>
      <c r="C1143" s="73" t="s">
        <v>4173</v>
      </c>
      <c r="D1143" s="73" t="s">
        <v>362</v>
      </c>
      <c r="E1143" s="73" t="s">
        <v>4174</v>
      </c>
      <c r="F1143" s="73"/>
      <c r="G1143" s="74"/>
      <c r="H1143" s="73" t="s">
        <v>942</v>
      </c>
      <c r="I1143" s="73" t="s">
        <v>943</v>
      </c>
      <c r="J1143" s="73" t="s">
        <v>1030</v>
      </c>
      <c r="K1143" s="73" t="s">
        <v>945</v>
      </c>
      <c r="L1143" s="73"/>
      <c r="M1143" s="73" t="s">
        <v>362</v>
      </c>
      <c r="N1143" s="75" t="b">
        <v>0</v>
      </c>
      <c r="O1143" s="75" t="b">
        <v>0</v>
      </c>
      <c r="P1143" s="76">
        <v>46023.906490821799</v>
      </c>
      <c r="Q1143" s="73" t="s">
        <v>11991</v>
      </c>
      <c r="R1143" s="76">
        <v>46174.458290590301</v>
      </c>
      <c r="S1143" s="73" t="s">
        <v>12225</v>
      </c>
      <c r="T1143" s="73" t="s">
        <v>5292</v>
      </c>
      <c r="U1143" s="73" t="s">
        <v>362</v>
      </c>
      <c r="V1143" s="77" t="s">
        <v>813</v>
      </c>
    </row>
    <row r="1144" spans="1:22" hidden="1" x14ac:dyDescent="0.25">
      <c r="A1144" s="73" t="s">
        <v>10133</v>
      </c>
      <c r="B1144" s="73" t="s">
        <v>600</v>
      </c>
      <c r="C1144" s="73" t="s">
        <v>4198</v>
      </c>
      <c r="D1144" s="73" t="s">
        <v>362</v>
      </c>
      <c r="E1144" s="73" t="s">
        <v>4199</v>
      </c>
      <c r="F1144" s="73"/>
      <c r="G1144" s="74">
        <v>60</v>
      </c>
      <c r="H1144" s="73" t="s">
        <v>942</v>
      </c>
      <c r="I1144" s="73" t="s">
        <v>943</v>
      </c>
      <c r="J1144" s="73" t="s">
        <v>1030</v>
      </c>
      <c r="K1144" s="73" t="s">
        <v>945</v>
      </c>
      <c r="L1144" s="73"/>
      <c r="M1144" s="73" t="s">
        <v>362</v>
      </c>
      <c r="N1144" s="75" t="b">
        <v>0</v>
      </c>
      <c r="O1144" s="75" t="b">
        <v>0</v>
      </c>
      <c r="P1144" s="76">
        <v>46023.524019363402</v>
      </c>
      <c r="Q1144" s="73" t="s">
        <v>11990</v>
      </c>
      <c r="R1144" s="76">
        <v>46174.458401585602</v>
      </c>
      <c r="S1144" s="73" t="s">
        <v>12225</v>
      </c>
      <c r="T1144" s="73" t="s">
        <v>5292</v>
      </c>
      <c r="U1144" s="73" t="s">
        <v>362</v>
      </c>
      <c r="V1144" s="77" t="s">
        <v>813</v>
      </c>
    </row>
    <row r="1145" spans="1:22" hidden="1" x14ac:dyDescent="0.25">
      <c r="A1145" s="73" t="s">
        <v>10134</v>
      </c>
      <c r="B1145" s="73" t="s">
        <v>323</v>
      </c>
      <c r="C1145" s="73" t="s">
        <v>4032</v>
      </c>
      <c r="D1145" s="73" t="s">
        <v>362</v>
      </c>
      <c r="E1145" s="73" t="s">
        <v>4033</v>
      </c>
      <c r="F1145" s="73"/>
      <c r="G1145" s="74">
        <v>60</v>
      </c>
      <c r="H1145" s="73" t="s">
        <v>942</v>
      </c>
      <c r="I1145" s="73" t="s">
        <v>943</v>
      </c>
      <c r="J1145" s="73" t="s">
        <v>4034</v>
      </c>
      <c r="K1145" s="73" t="s">
        <v>945</v>
      </c>
      <c r="L1145" s="73"/>
      <c r="M1145" s="73" t="s">
        <v>362</v>
      </c>
      <c r="N1145" s="75" t="b">
        <v>0</v>
      </c>
      <c r="O1145" s="75" t="b">
        <v>0</v>
      </c>
      <c r="P1145" s="76">
        <v>46023.524030752298</v>
      </c>
      <c r="Q1145" s="73" t="s">
        <v>11990</v>
      </c>
      <c r="R1145" s="76">
        <v>46174.458593900497</v>
      </c>
      <c r="S1145" s="73" t="s">
        <v>12225</v>
      </c>
      <c r="T1145" s="73" t="s">
        <v>5292</v>
      </c>
      <c r="U1145" s="73" t="s">
        <v>362</v>
      </c>
      <c r="V1145" s="77" t="s">
        <v>813</v>
      </c>
    </row>
    <row r="1146" spans="1:22" hidden="1" x14ac:dyDescent="0.25">
      <c r="A1146" s="73" t="s">
        <v>10135</v>
      </c>
      <c r="B1146" s="73" t="s">
        <v>567</v>
      </c>
      <c r="C1146" s="73" t="s">
        <v>2802</v>
      </c>
      <c r="D1146" s="73" t="s">
        <v>362</v>
      </c>
      <c r="E1146" s="73" t="s">
        <v>2803</v>
      </c>
      <c r="F1146" s="73"/>
      <c r="G1146" s="74">
        <v>60</v>
      </c>
      <c r="H1146" s="73" t="s">
        <v>942</v>
      </c>
      <c r="I1146" s="73" t="s">
        <v>943</v>
      </c>
      <c r="J1146" s="73" t="s">
        <v>1054</v>
      </c>
      <c r="K1146" s="73" t="s">
        <v>945</v>
      </c>
      <c r="L1146" s="73"/>
      <c r="M1146" s="73" t="s">
        <v>362</v>
      </c>
      <c r="N1146" s="75" t="b">
        <v>0</v>
      </c>
      <c r="O1146" s="75" t="b">
        <v>0</v>
      </c>
      <c r="P1146" s="76">
        <v>46023.5234257755</v>
      </c>
      <c r="Q1146" s="73" t="s">
        <v>11990</v>
      </c>
      <c r="R1146" s="76">
        <v>46174.458756863402</v>
      </c>
      <c r="S1146" s="73" t="s">
        <v>12225</v>
      </c>
      <c r="T1146" s="73" t="s">
        <v>5292</v>
      </c>
      <c r="U1146" s="73" t="s">
        <v>362</v>
      </c>
      <c r="V1146" s="77" t="s">
        <v>813</v>
      </c>
    </row>
    <row r="1147" spans="1:22" hidden="1" x14ac:dyDescent="0.25">
      <c r="A1147" s="73" t="s">
        <v>10136</v>
      </c>
      <c r="B1147" s="73" t="s">
        <v>565</v>
      </c>
      <c r="C1147" s="73" t="s">
        <v>3186</v>
      </c>
      <c r="D1147" s="73" t="s">
        <v>362</v>
      </c>
      <c r="E1147" s="73" t="s">
        <v>3187</v>
      </c>
      <c r="F1147" s="73"/>
      <c r="G1147" s="74">
        <v>60</v>
      </c>
      <c r="H1147" s="73" t="s">
        <v>942</v>
      </c>
      <c r="I1147" s="73" t="s">
        <v>943</v>
      </c>
      <c r="J1147" s="73" t="s">
        <v>1054</v>
      </c>
      <c r="K1147" s="73" t="s">
        <v>945</v>
      </c>
      <c r="L1147" s="73"/>
      <c r="M1147" s="73" t="s">
        <v>362</v>
      </c>
      <c r="N1147" s="75" t="b">
        <v>0</v>
      </c>
      <c r="O1147" s="75" t="b">
        <v>0</v>
      </c>
      <c r="P1147" s="76">
        <v>46023.523576539403</v>
      </c>
      <c r="Q1147" s="73" t="s">
        <v>11990</v>
      </c>
      <c r="R1147" s="76">
        <v>46174.458903125</v>
      </c>
      <c r="S1147" s="73" t="s">
        <v>12225</v>
      </c>
      <c r="T1147" s="73" t="s">
        <v>5292</v>
      </c>
      <c r="U1147" s="73" t="s">
        <v>362</v>
      </c>
      <c r="V1147" s="77" t="s">
        <v>813</v>
      </c>
    </row>
    <row r="1148" spans="1:22" hidden="1" x14ac:dyDescent="0.25">
      <c r="A1148" s="73" t="s">
        <v>10137</v>
      </c>
      <c r="B1148" s="73" t="s">
        <v>828</v>
      </c>
      <c r="C1148" s="73" t="s">
        <v>3192</v>
      </c>
      <c r="D1148" s="73" t="s">
        <v>362</v>
      </c>
      <c r="E1148" s="73" t="s">
        <v>3193</v>
      </c>
      <c r="F1148" s="73"/>
      <c r="G1148" s="74">
        <v>60</v>
      </c>
      <c r="H1148" s="73" t="s">
        <v>942</v>
      </c>
      <c r="I1148" s="73" t="s">
        <v>943</v>
      </c>
      <c r="J1148" s="73" t="s">
        <v>1054</v>
      </c>
      <c r="K1148" s="73" t="s">
        <v>945</v>
      </c>
      <c r="L1148" s="73" t="s">
        <v>3192</v>
      </c>
      <c r="M1148" s="73" t="s">
        <v>362</v>
      </c>
      <c r="N1148" s="75" t="b">
        <v>0</v>
      </c>
      <c r="O1148" s="75" t="b">
        <v>0</v>
      </c>
      <c r="P1148" s="76">
        <v>46023.523579050903</v>
      </c>
      <c r="Q1148" s="73" t="s">
        <v>11990</v>
      </c>
      <c r="R1148" s="76">
        <v>46174.459033761603</v>
      </c>
      <c r="S1148" s="73" t="s">
        <v>12225</v>
      </c>
      <c r="T1148" s="73" t="s">
        <v>5292</v>
      </c>
      <c r="U1148" s="73" t="s">
        <v>362</v>
      </c>
      <c r="V1148" s="77" t="s">
        <v>813</v>
      </c>
    </row>
    <row r="1149" spans="1:22" hidden="1" x14ac:dyDescent="0.25">
      <c r="A1149" s="73" t="s">
        <v>10138</v>
      </c>
      <c r="B1149" s="73" t="s">
        <v>821</v>
      </c>
      <c r="C1149" s="73" t="s">
        <v>12290</v>
      </c>
      <c r="D1149" s="73" t="s">
        <v>362</v>
      </c>
      <c r="E1149" s="73" t="s">
        <v>4175</v>
      </c>
      <c r="F1149" s="73"/>
      <c r="G1149" s="74"/>
      <c r="H1149" s="73" t="s">
        <v>942</v>
      </c>
      <c r="I1149" s="73" t="s">
        <v>943</v>
      </c>
      <c r="J1149" s="73" t="s">
        <v>1054</v>
      </c>
      <c r="K1149" s="73" t="s">
        <v>945</v>
      </c>
      <c r="L1149" s="73"/>
      <c r="M1149" s="73" t="s">
        <v>362</v>
      </c>
      <c r="N1149" s="75" t="b">
        <v>0</v>
      </c>
      <c r="O1149" s="75" t="b">
        <v>0</v>
      </c>
      <c r="P1149" s="76">
        <v>46023.906501041703</v>
      </c>
      <c r="Q1149" s="73" t="s">
        <v>11991</v>
      </c>
      <c r="R1149" s="76">
        <v>46174.459150613402</v>
      </c>
      <c r="S1149" s="73" t="s">
        <v>12225</v>
      </c>
      <c r="T1149" s="73" t="s">
        <v>5292</v>
      </c>
      <c r="U1149" s="73" t="s">
        <v>362</v>
      </c>
      <c r="V1149" s="77" t="s">
        <v>813</v>
      </c>
    </row>
    <row r="1150" spans="1:22" hidden="1" x14ac:dyDescent="0.25">
      <c r="A1150" s="73" t="s">
        <v>10139</v>
      </c>
      <c r="B1150" s="73" t="s">
        <v>802</v>
      </c>
      <c r="C1150" s="73" t="s">
        <v>4176</v>
      </c>
      <c r="D1150" s="73" t="s">
        <v>362</v>
      </c>
      <c r="E1150" s="73" t="s">
        <v>4177</v>
      </c>
      <c r="F1150" s="73"/>
      <c r="G1150" s="74"/>
      <c r="H1150" s="73" t="s">
        <v>942</v>
      </c>
      <c r="I1150" s="73" t="s">
        <v>943</v>
      </c>
      <c r="J1150" s="73" t="s">
        <v>1054</v>
      </c>
      <c r="K1150" s="73" t="s">
        <v>945</v>
      </c>
      <c r="L1150" s="73"/>
      <c r="M1150" s="73" t="s">
        <v>362</v>
      </c>
      <c r="N1150" s="75" t="b">
        <v>0</v>
      </c>
      <c r="O1150" s="75" t="b">
        <v>0</v>
      </c>
      <c r="P1150" s="76">
        <v>46023.906503159698</v>
      </c>
      <c r="Q1150" s="73" t="s">
        <v>11991</v>
      </c>
      <c r="R1150" s="76">
        <v>46174.459339351903</v>
      </c>
      <c r="S1150" s="73" t="s">
        <v>12225</v>
      </c>
      <c r="T1150" s="73" t="s">
        <v>5292</v>
      </c>
      <c r="U1150" s="73" t="s">
        <v>362</v>
      </c>
      <c r="V1150" s="77" t="s">
        <v>813</v>
      </c>
    </row>
    <row r="1151" spans="1:22" hidden="1" x14ac:dyDescent="0.25">
      <c r="A1151" s="73" t="s">
        <v>10140</v>
      </c>
      <c r="B1151" s="73" t="s">
        <v>447</v>
      </c>
      <c r="C1151" s="73" t="s">
        <v>3020</v>
      </c>
      <c r="D1151" s="73" t="s">
        <v>362</v>
      </c>
      <c r="E1151" s="73" t="s">
        <v>3021</v>
      </c>
      <c r="F1151" s="73"/>
      <c r="G1151" s="74">
        <v>60</v>
      </c>
      <c r="H1151" s="73" t="s">
        <v>5285</v>
      </c>
      <c r="I1151" s="73" t="s">
        <v>5286</v>
      </c>
      <c r="J1151" s="73" t="s">
        <v>1015</v>
      </c>
      <c r="K1151" s="73" t="s">
        <v>945</v>
      </c>
      <c r="L1151" s="73"/>
      <c r="M1151" s="73" t="s">
        <v>362</v>
      </c>
      <c r="N1151" s="75" t="b">
        <v>0</v>
      </c>
      <c r="O1151" s="75" t="b">
        <v>0</v>
      </c>
      <c r="P1151" s="76">
        <v>46023.5235060185</v>
      </c>
      <c r="Q1151" s="73" t="s">
        <v>11990</v>
      </c>
      <c r="R1151" s="76">
        <v>46174.459468171299</v>
      </c>
      <c r="S1151" s="73" t="s">
        <v>12225</v>
      </c>
      <c r="T1151" s="73" t="s">
        <v>5292</v>
      </c>
      <c r="U1151" s="73" t="s">
        <v>362</v>
      </c>
      <c r="V1151" s="77" t="s">
        <v>813</v>
      </c>
    </row>
    <row r="1152" spans="1:22" hidden="1" x14ac:dyDescent="0.25">
      <c r="A1152" s="73" t="s">
        <v>10141</v>
      </c>
      <c r="B1152" s="73" t="s">
        <v>321</v>
      </c>
      <c r="C1152" s="73" t="s">
        <v>3141</v>
      </c>
      <c r="D1152" s="73" t="s">
        <v>362</v>
      </c>
      <c r="E1152" s="73" t="s">
        <v>3142</v>
      </c>
      <c r="F1152" s="73"/>
      <c r="G1152" s="74">
        <v>60</v>
      </c>
      <c r="H1152" s="73" t="s">
        <v>5285</v>
      </c>
      <c r="I1152" s="73" t="s">
        <v>5286</v>
      </c>
      <c r="J1152" s="73" t="s">
        <v>1015</v>
      </c>
      <c r="K1152" s="73" t="s">
        <v>945</v>
      </c>
      <c r="L1152" s="73"/>
      <c r="M1152" s="73" t="s">
        <v>362</v>
      </c>
      <c r="N1152" s="75" t="b">
        <v>0</v>
      </c>
      <c r="O1152" s="75" t="b">
        <v>0</v>
      </c>
      <c r="P1152" s="76">
        <v>46023.523558182897</v>
      </c>
      <c r="Q1152" s="73" t="s">
        <v>11990</v>
      </c>
      <c r="R1152" s="76">
        <v>46174.4595808218</v>
      </c>
      <c r="S1152" s="73" t="s">
        <v>12225</v>
      </c>
      <c r="T1152" s="73" t="s">
        <v>5292</v>
      </c>
      <c r="U1152" s="73" t="s">
        <v>362</v>
      </c>
      <c r="V1152" s="77" t="s">
        <v>813</v>
      </c>
    </row>
    <row r="1153" spans="1:22" hidden="1" x14ac:dyDescent="0.25">
      <c r="A1153" s="79" t="s">
        <v>12291</v>
      </c>
      <c r="B1153" s="79" t="s">
        <v>4179</v>
      </c>
      <c r="C1153" s="79" t="s">
        <v>4180</v>
      </c>
      <c r="D1153" s="79" t="s">
        <v>362</v>
      </c>
      <c r="E1153" s="79" t="s">
        <v>4181</v>
      </c>
      <c r="F1153" s="79"/>
      <c r="G1153" s="80"/>
      <c r="H1153" s="79" t="s">
        <v>942</v>
      </c>
      <c r="I1153" s="79" t="s">
        <v>943</v>
      </c>
      <c r="J1153" s="79" t="s">
        <v>1015</v>
      </c>
      <c r="K1153" s="79" t="s">
        <v>945</v>
      </c>
      <c r="L1153" s="79"/>
      <c r="M1153" s="79" t="s">
        <v>362</v>
      </c>
      <c r="N1153" s="81" t="b">
        <v>0</v>
      </c>
      <c r="O1153" s="81" t="b">
        <v>0</v>
      </c>
      <c r="P1153" s="82">
        <v>46170.861522685198</v>
      </c>
      <c r="Q1153" s="79" t="s">
        <v>11991</v>
      </c>
      <c r="R1153" s="82">
        <v>46184.592400381902</v>
      </c>
      <c r="S1153" s="79" t="s">
        <v>11991</v>
      </c>
      <c r="T1153" s="79" t="s">
        <v>5292</v>
      </c>
      <c r="U1153" s="79" t="s">
        <v>362</v>
      </c>
      <c r="V1153" s="77" t="s">
        <v>813</v>
      </c>
    </row>
    <row r="1154" spans="1:22" hidden="1" x14ac:dyDescent="0.25">
      <c r="A1154" s="73" t="s">
        <v>10142</v>
      </c>
      <c r="B1154" s="73" t="s">
        <v>449</v>
      </c>
      <c r="C1154" s="73" t="s">
        <v>4204</v>
      </c>
      <c r="D1154" s="73" t="s">
        <v>362</v>
      </c>
      <c r="E1154" s="73" t="s">
        <v>4181</v>
      </c>
      <c r="F1154" s="73"/>
      <c r="G1154" s="74">
        <v>60</v>
      </c>
      <c r="H1154" s="73" t="s">
        <v>5285</v>
      </c>
      <c r="I1154" s="73" t="s">
        <v>5286</v>
      </c>
      <c r="J1154" s="73" t="s">
        <v>1015</v>
      </c>
      <c r="K1154" s="73" t="s">
        <v>945</v>
      </c>
      <c r="L1154" s="73"/>
      <c r="M1154" s="73" t="s">
        <v>362</v>
      </c>
      <c r="N1154" s="75" t="b">
        <v>0</v>
      </c>
      <c r="O1154" s="75" t="b">
        <v>0</v>
      </c>
      <c r="P1154" s="76">
        <v>46023.524022303201</v>
      </c>
      <c r="Q1154" s="73" t="s">
        <v>11990</v>
      </c>
      <c r="R1154" s="76">
        <v>46174.459752743103</v>
      </c>
      <c r="S1154" s="73" t="s">
        <v>12225</v>
      </c>
      <c r="T1154" s="73" t="s">
        <v>5292</v>
      </c>
      <c r="U1154" s="73" t="s">
        <v>362</v>
      </c>
      <c r="V1154" s="77" t="s">
        <v>813</v>
      </c>
    </row>
    <row r="1155" spans="1:22" hidden="1" x14ac:dyDescent="0.25">
      <c r="A1155" s="73" t="s">
        <v>10143</v>
      </c>
      <c r="B1155" s="73" t="s">
        <v>4206</v>
      </c>
      <c r="C1155" s="73" t="s">
        <v>4207</v>
      </c>
      <c r="D1155" s="73" t="s">
        <v>362</v>
      </c>
      <c r="E1155" s="73" t="s">
        <v>4208</v>
      </c>
      <c r="F1155" s="73"/>
      <c r="G1155" s="74">
        <v>60</v>
      </c>
      <c r="H1155" s="73" t="s">
        <v>5285</v>
      </c>
      <c r="I1155" s="73" t="s">
        <v>5286</v>
      </c>
      <c r="J1155" s="73" t="s">
        <v>1015</v>
      </c>
      <c r="K1155" s="73" t="s">
        <v>945</v>
      </c>
      <c r="L1155" s="73"/>
      <c r="M1155" s="73" t="s">
        <v>362</v>
      </c>
      <c r="N1155" s="75" t="b">
        <v>0</v>
      </c>
      <c r="O1155" s="75" t="b">
        <v>0</v>
      </c>
      <c r="P1155" s="76">
        <v>46023.524023414298</v>
      </c>
      <c r="Q1155" s="73" t="s">
        <v>11990</v>
      </c>
      <c r="R1155" s="76">
        <v>46172.470096840298</v>
      </c>
      <c r="S1155" s="73" t="s">
        <v>11991</v>
      </c>
      <c r="T1155" s="73" t="s">
        <v>5292</v>
      </c>
      <c r="U1155" s="73" t="s">
        <v>362</v>
      </c>
      <c r="V1155" s="77" t="s">
        <v>813</v>
      </c>
    </row>
    <row r="1156" spans="1:22" hidden="1" x14ac:dyDescent="0.25">
      <c r="A1156" s="73" t="s">
        <v>10144</v>
      </c>
      <c r="B1156" s="73" t="s">
        <v>4331</v>
      </c>
      <c r="C1156" s="73" t="s">
        <v>4332</v>
      </c>
      <c r="D1156" s="73" t="s">
        <v>4264</v>
      </c>
      <c r="E1156" s="73"/>
      <c r="F1156" s="73"/>
      <c r="G1156" s="74"/>
      <c r="H1156" s="73" t="s">
        <v>930</v>
      </c>
      <c r="I1156" s="73" t="s">
        <v>931</v>
      </c>
      <c r="J1156" s="73" t="s">
        <v>1052</v>
      </c>
      <c r="K1156" s="73" t="s">
        <v>945</v>
      </c>
      <c r="L1156" s="73" t="s">
        <v>4332</v>
      </c>
      <c r="M1156" s="73" t="s">
        <v>282</v>
      </c>
      <c r="N1156" s="75" t="b">
        <v>0</v>
      </c>
      <c r="O1156" s="75" t="b">
        <v>0</v>
      </c>
      <c r="P1156" s="76">
        <v>46023.524195717597</v>
      </c>
      <c r="Q1156" s="73" t="s">
        <v>11990</v>
      </c>
      <c r="R1156" s="76">
        <v>46172.470224155099</v>
      </c>
      <c r="S1156" s="73" t="s">
        <v>11991</v>
      </c>
      <c r="T1156" s="73" t="s">
        <v>5292</v>
      </c>
      <c r="U1156" s="73" t="s">
        <v>282</v>
      </c>
      <c r="V1156" s="77" t="s">
        <v>12292</v>
      </c>
    </row>
    <row r="1157" spans="1:22" hidden="1" x14ac:dyDescent="0.25">
      <c r="A1157" s="73" t="s">
        <v>10145</v>
      </c>
      <c r="B1157" s="73" t="s">
        <v>4455</v>
      </c>
      <c r="C1157" s="73" t="s">
        <v>4456</v>
      </c>
      <c r="D1157" s="73" t="s">
        <v>4264</v>
      </c>
      <c r="E1157" s="73" t="s">
        <v>284</v>
      </c>
      <c r="F1157" s="73"/>
      <c r="G1157" s="74">
        <v>60</v>
      </c>
      <c r="H1157" s="73" t="s">
        <v>5285</v>
      </c>
      <c r="I1157" s="73" t="s">
        <v>5286</v>
      </c>
      <c r="J1157" s="73" t="s">
        <v>944</v>
      </c>
      <c r="K1157" s="73" t="s">
        <v>945</v>
      </c>
      <c r="L1157" s="73" t="s">
        <v>4456</v>
      </c>
      <c r="M1157" s="73" t="s">
        <v>282</v>
      </c>
      <c r="N1157" s="75" t="b">
        <v>0</v>
      </c>
      <c r="O1157" s="75" t="b">
        <v>0</v>
      </c>
      <c r="P1157" s="76">
        <v>46023.524266666704</v>
      </c>
      <c r="Q1157" s="73" t="s">
        <v>11990</v>
      </c>
      <c r="R1157" s="76">
        <v>46172.470226273203</v>
      </c>
      <c r="S1157" s="73" t="s">
        <v>11991</v>
      </c>
      <c r="T1157" s="73" t="s">
        <v>5292</v>
      </c>
      <c r="U1157" s="73" t="s">
        <v>282</v>
      </c>
      <c r="V1157" s="77" t="s">
        <v>12292</v>
      </c>
    </row>
    <row r="1158" spans="1:22" hidden="1" x14ac:dyDescent="0.25">
      <c r="A1158" s="73" t="s">
        <v>10146</v>
      </c>
      <c r="B1158" s="73" t="s">
        <v>4458</v>
      </c>
      <c r="C1158" s="73" t="s">
        <v>4459</v>
      </c>
      <c r="D1158" s="73" t="s">
        <v>4264</v>
      </c>
      <c r="E1158" s="73" t="s">
        <v>284</v>
      </c>
      <c r="F1158" s="73"/>
      <c r="G1158" s="74">
        <v>60</v>
      </c>
      <c r="H1158" s="73" t="s">
        <v>5285</v>
      </c>
      <c r="I1158" s="73" t="s">
        <v>5286</v>
      </c>
      <c r="J1158" s="73" t="s">
        <v>944</v>
      </c>
      <c r="K1158" s="73" t="s">
        <v>945</v>
      </c>
      <c r="L1158" s="73" t="s">
        <v>4459</v>
      </c>
      <c r="M1158" s="73" t="s">
        <v>282</v>
      </c>
      <c r="N1158" s="75" t="b">
        <v>0</v>
      </c>
      <c r="O1158" s="75" t="b">
        <v>0</v>
      </c>
      <c r="P1158" s="76">
        <v>46023.524267557899</v>
      </c>
      <c r="Q1158" s="73" t="s">
        <v>11990</v>
      </c>
      <c r="R1158" s="76">
        <v>46172.470228437502</v>
      </c>
      <c r="S1158" s="73" t="s">
        <v>11991</v>
      </c>
      <c r="T1158" s="73" t="s">
        <v>5292</v>
      </c>
      <c r="U1158" s="73" t="s">
        <v>282</v>
      </c>
      <c r="V1158" s="77" t="s">
        <v>12292</v>
      </c>
    </row>
    <row r="1159" spans="1:22" hidden="1" x14ac:dyDescent="0.25">
      <c r="A1159" s="73" t="s">
        <v>10147</v>
      </c>
      <c r="B1159" s="73" t="s">
        <v>4461</v>
      </c>
      <c r="C1159" s="73" t="s">
        <v>4462</v>
      </c>
      <c r="D1159" s="73" t="s">
        <v>4264</v>
      </c>
      <c r="E1159" s="73" t="s">
        <v>284</v>
      </c>
      <c r="F1159" s="73"/>
      <c r="G1159" s="74">
        <v>60</v>
      </c>
      <c r="H1159" s="73" t="s">
        <v>5285</v>
      </c>
      <c r="I1159" s="73" t="s">
        <v>5286</v>
      </c>
      <c r="J1159" s="73" t="s">
        <v>944</v>
      </c>
      <c r="K1159" s="73" t="s">
        <v>945</v>
      </c>
      <c r="L1159" s="73" t="s">
        <v>4462</v>
      </c>
      <c r="M1159" s="73" t="s">
        <v>282</v>
      </c>
      <c r="N1159" s="75" t="b">
        <v>0</v>
      </c>
      <c r="O1159" s="75" t="b">
        <v>0</v>
      </c>
      <c r="P1159" s="76">
        <v>46023.524268599504</v>
      </c>
      <c r="Q1159" s="73" t="s">
        <v>11990</v>
      </c>
      <c r="R1159" s="76">
        <v>46172.470230555598</v>
      </c>
      <c r="S1159" s="73" t="s">
        <v>11991</v>
      </c>
      <c r="T1159" s="73" t="s">
        <v>5292</v>
      </c>
      <c r="U1159" s="73" t="s">
        <v>282</v>
      </c>
      <c r="V1159" s="77" t="s">
        <v>12292</v>
      </c>
    </row>
    <row r="1160" spans="1:22" hidden="1" x14ac:dyDescent="0.25">
      <c r="A1160" s="73" t="s">
        <v>10148</v>
      </c>
      <c r="B1160" s="73" t="s">
        <v>4494</v>
      </c>
      <c r="C1160" s="73" t="s">
        <v>4494</v>
      </c>
      <c r="D1160" s="73" t="s">
        <v>4264</v>
      </c>
      <c r="E1160" s="73" t="s">
        <v>284</v>
      </c>
      <c r="F1160" s="73"/>
      <c r="G1160" s="74">
        <v>60</v>
      </c>
      <c r="H1160" s="73" t="s">
        <v>971</v>
      </c>
      <c r="I1160" s="73" t="s">
        <v>972</v>
      </c>
      <c r="J1160" s="73" t="s">
        <v>4234</v>
      </c>
      <c r="K1160" s="73" t="s">
        <v>974</v>
      </c>
      <c r="L1160" s="73" t="s">
        <v>4494</v>
      </c>
      <c r="M1160" s="73" t="s">
        <v>282</v>
      </c>
      <c r="N1160" s="75" t="b">
        <v>0</v>
      </c>
      <c r="O1160" s="75" t="b">
        <v>1</v>
      </c>
      <c r="P1160" s="76">
        <v>46023.52428125</v>
      </c>
      <c r="Q1160" s="73" t="s">
        <v>11990</v>
      </c>
      <c r="R1160" s="76">
        <v>46172.470232754597</v>
      </c>
      <c r="S1160" s="73" t="s">
        <v>11991</v>
      </c>
      <c r="T1160" s="73" t="s">
        <v>5292</v>
      </c>
      <c r="U1160" s="73" t="s">
        <v>282</v>
      </c>
      <c r="V1160" s="77" t="s">
        <v>12292</v>
      </c>
    </row>
    <row r="1161" spans="1:22" hidden="1" x14ac:dyDescent="0.25">
      <c r="A1161" s="73" t="s">
        <v>10149</v>
      </c>
      <c r="B1161" s="73" t="s">
        <v>4301</v>
      </c>
      <c r="C1161" s="73" t="s">
        <v>4302</v>
      </c>
      <c r="D1161" s="73" t="s">
        <v>4264</v>
      </c>
      <c r="E1161" s="73" t="s">
        <v>284</v>
      </c>
      <c r="F1161" s="73"/>
      <c r="G1161" s="74">
        <v>60</v>
      </c>
      <c r="H1161" s="73" t="s">
        <v>971</v>
      </c>
      <c r="I1161" s="73" t="s">
        <v>972</v>
      </c>
      <c r="J1161" s="73" t="s">
        <v>1206</v>
      </c>
      <c r="K1161" s="73" t="s">
        <v>974</v>
      </c>
      <c r="L1161" s="73" t="s">
        <v>4302</v>
      </c>
      <c r="M1161" s="73" t="s">
        <v>282</v>
      </c>
      <c r="N1161" s="75" t="b">
        <v>0</v>
      </c>
      <c r="O1161" s="75" t="b">
        <v>0</v>
      </c>
      <c r="P1161" s="76">
        <v>46023.524184027803</v>
      </c>
      <c r="Q1161" s="73" t="s">
        <v>11990</v>
      </c>
      <c r="R1161" s="76">
        <v>46172.470234872701</v>
      </c>
      <c r="S1161" s="73" t="s">
        <v>11991</v>
      </c>
      <c r="T1161" s="73" t="s">
        <v>5292</v>
      </c>
      <c r="U1161" s="73" t="s">
        <v>282</v>
      </c>
      <c r="V1161" s="77" t="s">
        <v>12292</v>
      </c>
    </row>
    <row r="1162" spans="1:22" hidden="1" x14ac:dyDescent="0.25">
      <c r="A1162" s="73" t="s">
        <v>10150</v>
      </c>
      <c r="B1162" s="73" t="s">
        <v>4355</v>
      </c>
      <c r="C1162" s="73" t="s">
        <v>4356</v>
      </c>
      <c r="D1162" s="73" t="s">
        <v>4264</v>
      </c>
      <c r="E1162" s="73" t="s">
        <v>284</v>
      </c>
      <c r="F1162" s="73"/>
      <c r="G1162" s="74">
        <v>60</v>
      </c>
      <c r="H1162" s="73" t="s">
        <v>930</v>
      </c>
      <c r="I1162" s="73" t="s">
        <v>931</v>
      </c>
      <c r="J1162" s="73" t="s">
        <v>1023</v>
      </c>
      <c r="K1162" s="73" t="s">
        <v>945</v>
      </c>
      <c r="L1162" s="73" t="s">
        <v>4356</v>
      </c>
      <c r="M1162" s="73" t="s">
        <v>282</v>
      </c>
      <c r="N1162" s="75" t="b">
        <v>0</v>
      </c>
      <c r="O1162" s="75" t="b">
        <v>0</v>
      </c>
      <c r="P1162" s="76">
        <v>46023.524208993098</v>
      </c>
      <c r="Q1162" s="73" t="s">
        <v>11990</v>
      </c>
      <c r="R1162" s="76">
        <v>46172.470237002301</v>
      </c>
      <c r="S1162" s="73" t="s">
        <v>11991</v>
      </c>
      <c r="T1162" s="73" t="s">
        <v>5292</v>
      </c>
      <c r="U1162" s="73" t="s">
        <v>282</v>
      </c>
      <c r="V1162" s="77" t="s">
        <v>12292</v>
      </c>
    </row>
    <row r="1163" spans="1:22" hidden="1" x14ac:dyDescent="0.25">
      <c r="A1163" s="73" t="s">
        <v>10151</v>
      </c>
      <c r="B1163" s="73" t="s">
        <v>4470</v>
      </c>
      <c r="C1163" s="73" t="s">
        <v>4471</v>
      </c>
      <c r="D1163" s="73" t="s">
        <v>4264</v>
      </c>
      <c r="E1163" s="73" t="s">
        <v>284</v>
      </c>
      <c r="F1163" s="73"/>
      <c r="G1163" s="74">
        <v>60</v>
      </c>
      <c r="H1163" s="73" t="s">
        <v>930</v>
      </c>
      <c r="I1163" s="73" t="s">
        <v>931</v>
      </c>
      <c r="J1163" s="73" t="s">
        <v>1036</v>
      </c>
      <c r="K1163" s="73" t="s">
        <v>945</v>
      </c>
      <c r="L1163" s="73" t="s">
        <v>4471</v>
      </c>
      <c r="M1163" s="73" t="s">
        <v>282</v>
      </c>
      <c r="N1163" s="75" t="b">
        <v>0</v>
      </c>
      <c r="O1163" s="75" t="b">
        <v>0</v>
      </c>
      <c r="P1163" s="76">
        <v>46023.524271446797</v>
      </c>
      <c r="Q1163" s="73" t="s">
        <v>11990</v>
      </c>
      <c r="R1163" s="76">
        <v>46172.470239201401</v>
      </c>
      <c r="S1163" s="73" t="s">
        <v>11991</v>
      </c>
      <c r="T1163" s="73" t="s">
        <v>5292</v>
      </c>
      <c r="U1163" s="73" t="s">
        <v>282</v>
      </c>
      <c r="V1163" s="77" t="s">
        <v>12292</v>
      </c>
    </row>
    <row r="1164" spans="1:22" hidden="1" x14ac:dyDescent="0.25">
      <c r="A1164" s="73" t="s">
        <v>10152</v>
      </c>
      <c r="B1164" s="73" t="s">
        <v>4413</v>
      </c>
      <c r="C1164" s="73" t="s">
        <v>4414</v>
      </c>
      <c r="D1164" s="73" t="s">
        <v>4264</v>
      </c>
      <c r="E1164" s="73" t="s">
        <v>284</v>
      </c>
      <c r="F1164" s="73"/>
      <c r="G1164" s="74">
        <v>60</v>
      </c>
      <c r="H1164" s="73" t="s">
        <v>930</v>
      </c>
      <c r="I1164" s="73" t="s">
        <v>931</v>
      </c>
      <c r="J1164" s="73" t="s">
        <v>1065</v>
      </c>
      <c r="K1164" s="73" t="s">
        <v>945</v>
      </c>
      <c r="L1164" s="73" t="s">
        <v>4414</v>
      </c>
      <c r="M1164" s="73" t="s">
        <v>282</v>
      </c>
      <c r="N1164" s="75" t="b">
        <v>0</v>
      </c>
      <c r="O1164" s="75" t="b">
        <v>0</v>
      </c>
      <c r="P1164" s="76">
        <v>46023.524240243103</v>
      </c>
      <c r="Q1164" s="73" t="s">
        <v>11990</v>
      </c>
      <c r="R1164" s="76">
        <v>46172.4702414352</v>
      </c>
      <c r="S1164" s="73" t="s">
        <v>11991</v>
      </c>
      <c r="T1164" s="73" t="s">
        <v>5292</v>
      </c>
      <c r="U1164" s="73" t="s">
        <v>282</v>
      </c>
      <c r="V1164" s="77" t="s">
        <v>12292</v>
      </c>
    </row>
    <row r="1165" spans="1:22" hidden="1" x14ac:dyDescent="0.25">
      <c r="A1165" s="73" t="s">
        <v>10153</v>
      </c>
      <c r="B1165" s="73" t="s">
        <v>4316</v>
      </c>
      <c r="C1165" s="73" t="s">
        <v>4317</v>
      </c>
      <c r="D1165" s="73" t="s">
        <v>4264</v>
      </c>
      <c r="E1165" s="73" t="s">
        <v>284</v>
      </c>
      <c r="F1165" s="73"/>
      <c r="G1165" s="74">
        <v>60</v>
      </c>
      <c r="H1165" s="73" t="s">
        <v>930</v>
      </c>
      <c r="I1165" s="73" t="s">
        <v>931</v>
      </c>
      <c r="J1165" s="73" t="s">
        <v>3202</v>
      </c>
      <c r="K1165" s="73" t="s">
        <v>945</v>
      </c>
      <c r="L1165" s="73" t="s">
        <v>4317</v>
      </c>
      <c r="M1165" s="73" t="s">
        <v>282</v>
      </c>
      <c r="N1165" s="75" t="b">
        <v>0</v>
      </c>
      <c r="O1165" s="75" t="b">
        <v>0</v>
      </c>
      <c r="P1165" s="76">
        <v>46023.524191203702</v>
      </c>
      <c r="Q1165" s="73" t="s">
        <v>11990</v>
      </c>
      <c r="R1165" s="76">
        <v>46172.470243668999</v>
      </c>
      <c r="S1165" s="73" t="s">
        <v>11991</v>
      </c>
      <c r="T1165" s="73" t="s">
        <v>5292</v>
      </c>
      <c r="U1165" s="73" t="s">
        <v>282</v>
      </c>
      <c r="V1165" s="77" t="s">
        <v>12292</v>
      </c>
    </row>
    <row r="1166" spans="1:22" hidden="1" x14ac:dyDescent="0.25">
      <c r="A1166" s="73" t="s">
        <v>10154</v>
      </c>
      <c r="B1166" s="73" t="s">
        <v>4325</v>
      </c>
      <c r="C1166" s="73" t="s">
        <v>4326</v>
      </c>
      <c r="D1166" s="73" t="s">
        <v>4264</v>
      </c>
      <c r="E1166" s="73" t="s">
        <v>284</v>
      </c>
      <c r="F1166" s="73"/>
      <c r="G1166" s="74">
        <v>60</v>
      </c>
      <c r="H1166" s="73" t="s">
        <v>930</v>
      </c>
      <c r="I1166" s="73" t="s">
        <v>931</v>
      </c>
      <c r="J1166" s="73" t="s">
        <v>3202</v>
      </c>
      <c r="K1166" s="73" t="s">
        <v>945</v>
      </c>
      <c r="L1166" s="73" t="s">
        <v>4326</v>
      </c>
      <c r="M1166" s="73" t="s">
        <v>282</v>
      </c>
      <c r="N1166" s="75" t="b">
        <v>0</v>
      </c>
      <c r="O1166" s="75" t="b">
        <v>0</v>
      </c>
      <c r="P1166" s="76">
        <v>46023.524193900499</v>
      </c>
      <c r="Q1166" s="73" t="s">
        <v>11990</v>
      </c>
      <c r="R1166" s="76">
        <v>46172.470245983801</v>
      </c>
      <c r="S1166" s="73" t="s">
        <v>11991</v>
      </c>
      <c r="T1166" s="73" t="s">
        <v>5292</v>
      </c>
      <c r="U1166" s="73" t="s">
        <v>282</v>
      </c>
      <c r="V1166" s="77" t="s">
        <v>12292</v>
      </c>
    </row>
    <row r="1167" spans="1:22" hidden="1" x14ac:dyDescent="0.25">
      <c r="A1167" s="73" t="s">
        <v>10155</v>
      </c>
      <c r="B1167" s="73" t="s">
        <v>4410</v>
      </c>
      <c r="C1167" s="73" t="s">
        <v>4411</v>
      </c>
      <c r="D1167" s="73" t="s">
        <v>4264</v>
      </c>
      <c r="E1167" s="73" t="s">
        <v>284</v>
      </c>
      <c r="F1167" s="73"/>
      <c r="G1167" s="74">
        <v>60</v>
      </c>
      <c r="H1167" s="73" t="s">
        <v>930</v>
      </c>
      <c r="I1167" s="73" t="s">
        <v>931</v>
      </c>
      <c r="J1167" s="73" t="s">
        <v>3202</v>
      </c>
      <c r="K1167" s="73" t="s">
        <v>945</v>
      </c>
      <c r="L1167" s="73" t="s">
        <v>4411</v>
      </c>
      <c r="M1167" s="73" t="s">
        <v>282</v>
      </c>
      <c r="N1167" s="75" t="b">
        <v>0</v>
      </c>
      <c r="O1167" s="75" t="b">
        <v>0</v>
      </c>
      <c r="P1167" s="76">
        <v>46023.5242365741</v>
      </c>
      <c r="Q1167" s="73" t="s">
        <v>11990</v>
      </c>
      <c r="R1167" s="76">
        <v>46172.470248182901</v>
      </c>
      <c r="S1167" s="73" t="s">
        <v>11991</v>
      </c>
      <c r="T1167" s="73" t="s">
        <v>5292</v>
      </c>
      <c r="U1167" s="73" t="s">
        <v>282</v>
      </c>
      <c r="V1167" s="77" t="s">
        <v>12292</v>
      </c>
    </row>
    <row r="1168" spans="1:22" hidden="1" x14ac:dyDescent="0.25">
      <c r="A1168" s="73" t="s">
        <v>10156</v>
      </c>
      <c r="B1168" s="73" t="s">
        <v>4322</v>
      </c>
      <c r="C1168" s="73" t="s">
        <v>4323</v>
      </c>
      <c r="D1168" s="73" t="s">
        <v>4264</v>
      </c>
      <c r="E1168" s="73" t="s">
        <v>284</v>
      </c>
      <c r="F1168" s="73"/>
      <c r="G1168" s="74">
        <v>60</v>
      </c>
      <c r="H1168" s="73" t="s">
        <v>5285</v>
      </c>
      <c r="I1168" s="73" t="s">
        <v>5286</v>
      </c>
      <c r="J1168" s="73" t="s">
        <v>1034</v>
      </c>
      <c r="K1168" s="73" t="s">
        <v>945</v>
      </c>
      <c r="L1168" s="73" t="s">
        <v>4323</v>
      </c>
      <c r="M1168" s="73" t="s">
        <v>282</v>
      </c>
      <c r="N1168" s="75" t="b">
        <v>0</v>
      </c>
      <c r="O1168" s="75" t="b">
        <v>0</v>
      </c>
      <c r="P1168" s="76">
        <v>46023.524193020799</v>
      </c>
      <c r="Q1168" s="73" t="s">
        <v>11990</v>
      </c>
      <c r="R1168" s="76">
        <v>46172.4702503472</v>
      </c>
      <c r="S1168" s="73" t="s">
        <v>11991</v>
      </c>
      <c r="T1168" s="73" t="s">
        <v>5292</v>
      </c>
      <c r="U1168" s="73" t="s">
        <v>282</v>
      </c>
      <c r="V1168" s="77" t="s">
        <v>12292</v>
      </c>
    </row>
    <row r="1169" spans="1:22" hidden="1" x14ac:dyDescent="0.25">
      <c r="A1169" s="73" t="s">
        <v>10157</v>
      </c>
      <c r="B1169" s="73" t="s">
        <v>4352</v>
      </c>
      <c r="C1169" s="73" t="s">
        <v>4353</v>
      </c>
      <c r="D1169" s="73" t="s">
        <v>4264</v>
      </c>
      <c r="E1169" s="73" t="s">
        <v>284</v>
      </c>
      <c r="F1169" s="73"/>
      <c r="G1169" s="74">
        <v>60</v>
      </c>
      <c r="H1169" s="73" t="s">
        <v>5285</v>
      </c>
      <c r="I1169" s="73" t="s">
        <v>5286</v>
      </c>
      <c r="J1169" s="73" t="s">
        <v>1034</v>
      </c>
      <c r="K1169" s="73" t="s">
        <v>945</v>
      </c>
      <c r="L1169" s="73" t="s">
        <v>4353</v>
      </c>
      <c r="M1169" s="73" t="s">
        <v>282</v>
      </c>
      <c r="N1169" s="75" t="b">
        <v>0</v>
      </c>
      <c r="O1169" s="75" t="b">
        <v>0</v>
      </c>
      <c r="P1169" s="76">
        <v>46023.5242047801</v>
      </c>
      <c r="Q1169" s="73" t="s">
        <v>11990</v>
      </c>
      <c r="R1169" s="76">
        <v>46172.470252511601</v>
      </c>
      <c r="S1169" s="73" t="s">
        <v>11991</v>
      </c>
      <c r="T1169" s="73" t="s">
        <v>5292</v>
      </c>
      <c r="U1169" s="73" t="s">
        <v>282</v>
      </c>
      <c r="V1169" s="77" t="s">
        <v>12292</v>
      </c>
    </row>
    <row r="1170" spans="1:22" hidden="1" x14ac:dyDescent="0.25">
      <c r="A1170" s="73" t="s">
        <v>10158</v>
      </c>
      <c r="B1170" s="73" t="s">
        <v>4449</v>
      </c>
      <c r="C1170" s="73" t="s">
        <v>4450</v>
      </c>
      <c r="D1170" s="73" t="s">
        <v>4264</v>
      </c>
      <c r="E1170" s="73" t="s">
        <v>284</v>
      </c>
      <c r="F1170" s="73"/>
      <c r="G1170" s="74">
        <v>60</v>
      </c>
      <c r="H1170" s="73" t="s">
        <v>5285</v>
      </c>
      <c r="I1170" s="73" t="s">
        <v>5286</v>
      </c>
      <c r="J1170" s="73" t="s">
        <v>1034</v>
      </c>
      <c r="K1170" s="73" t="s">
        <v>945</v>
      </c>
      <c r="L1170" s="73" t="s">
        <v>4450</v>
      </c>
      <c r="M1170" s="73" t="s">
        <v>282</v>
      </c>
      <c r="N1170" s="75" t="b">
        <v>0</v>
      </c>
      <c r="O1170" s="75" t="b">
        <v>0</v>
      </c>
      <c r="P1170" s="76">
        <v>46023.524264780099</v>
      </c>
      <c r="Q1170" s="73" t="s">
        <v>11990</v>
      </c>
      <c r="R1170" s="76">
        <v>46172.470254861102</v>
      </c>
      <c r="S1170" s="73" t="s">
        <v>11991</v>
      </c>
      <c r="T1170" s="73" t="s">
        <v>5292</v>
      </c>
      <c r="U1170" s="73" t="s">
        <v>282</v>
      </c>
      <c r="V1170" s="77" t="s">
        <v>12292</v>
      </c>
    </row>
    <row r="1171" spans="1:22" hidden="1" x14ac:dyDescent="0.25">
      <c r="A1171" s="73" t="s">
        <v>10159</v>
      </c>
      <c r="B1171" s="73" t="s">
        <v>4452</v>
      </c>
      <c r="C1171" s="73" t="s">
        <v>4453</v>
      </c>
      <c r="D1171" s="73" t="s">
        <v>4264</v>
      </c>
      <c r="E1171" s="73" t="s">
        <v>284</v>
      </c>
      <c r="F1171" s="73"/>
      <c r="G1171" s="74">
        <v>60</v>
      </c>
      <c r="H1171" s="73" t="s">
        <v>5285</v>
      </c>
      <c r="I1171" s="73" t="s">
        <v>5286</v>
      </c>
      <c r="J1171" s="73" t="s">
        <v>1034</v>
      </c>
      <c r="K1171" s="73" t="s">
        <v>945</v>
      </c>
      <c r="L1171" s="73" t="s">
        <v>4453</v>
      </c>
      <c r="M1171" s="73" t="s">
        <v>282</v>
      </c>
      <c r="N1171" s="75" t="b">
        <v>0</v>
      </c>
      <c r="O1171" s="75" t="b">
        <v>0</v>
      </c>
      <c r="P1171" s="76">
        <v>46023.524265775501</v>
      </c>
      <c r="Q1171" s="73" t="s">
        <v>11990</v>
      </c>
      <c r="R1171" s="76">
        <v>46172.470256979199</v>
      </c>
      <c r="S1171" s="73" t="s">
        <v>11991</v>
      </c>
      <c r="T1171" s="73" t="s">
        <v>5292</v>
      </c>
      <c r="U1171" s="73" t="s">
        <v>282</v>
      </c>
      <c r="V1171" s="77" t="s">
        <v>12292</v>
      </c>
    </row>
    <row r="1172" spans="1:22" hidden="1" x14ac:dyDescent="0.25">
      <c r="A1172" s="73" t="s">
        <v>10160</v>
      </c>
      <c r="B1172" s="73" t="s">
        <v>4334</v>
      </c>
      <c r="C1172" s="73" t="s">
        <v>4335</v>
      </c>
      <c r="D1172" s="73" t="s">
        <v>4264</v>
      </c>
      <c r="E1172" s="73" t="s">
        <v>284</v>
      </c>
      <c r="F1172" s="73"/>
      <c r="G1172" s="74">
        <v>60</v>
      </c>
      <c r="H1172" s="73" t="s">
        <v>930</v>
      </c>
      <c r="I1172" s="73" t="s">
        <v>931</v>
      </c>
      <c r="J1172" s="73" t="s">
        <v>1025</v>
      </c>
      <c r="K1172" s="73" t="s">
        <v>945</v>
      </c>
      <c r="L1172" s="73" t="s">
        <v>4335</v>
      </c>
      <c r="M1172" s="73" t="s">
        <v>282</v>
      </c>
      <c r="N1172" s="75" t="b">
        <v>0</v>
      </c>
      <c r="O1172" s="75" t="b">
        <v>0</v>
      </c>
      <c r="P1172" s="76">
        <v>46023.524199155101</v>
      </c>
      <c r="Q1172" s="73" t="s">
        <v>11990</v>
      </c>
      <c r="R1172" s="76">
        <v>46172.470259259302</v>
      </c>
      <c r="S1172" s="73" t="s">
        <v>11991</v>
      </c>
      <c r="T1172" s="73" t="s">
        <v>5292</v>
      </c>
      <c r="U1172" s="73" t="s">
        <v>282</v>
      </c>
      <c r="V1172" s="77" t="s">
        <v>12292</v>
      </c>
    </row>
    <row r="1173" spans="1:22" hidden="1" x14ac:dyDescent="0.25">
      <c r="A1173" s="73" t="s">
        <v>10161</v>
      </c>
      <c r="B1173" s="73" t="s">
        <v>4337</v>
      </c>
      <c r="C1173" s="73" t="s">
        <v>4338</v>
      </c>
      <c r="D1173" s="73" t="s">
        <v>4264</v>
      </c>
      <c r="E1173" s="73" t="s">
        <v>284</v>
      </c>
      <c r="F1173" s="73"/>
      <c r="G1173" s="74">
        <v>60</v>
      </c>
      <c r="H1173" s="73" t="s">
        <v>930</v>
      </c>
      <c r="I1173" s="73" t="s">
        <v>931</v>
      </c>
      <c r="J1173" s="73" t="s">
        <v>1025</v>
      </c>
      <c r="K1173" s="73" t="s">
        <v>945</v>
      </c>
      <c r="L1173" s="73" t="s">
        <v>4338</v>
      </c>
      <c r="M1173" s="73" t="s">
        <v>282</v>
      </c>
      <c r="N1173" s="75" t="b">
        <v>0</v>
      </c>
      <c r="O1173" s="75" t="b">
        <v>0</v>
      </c>
      <c r="P1173" s="76">
        <v>46023.524199965301</v>
      </c>
      <c r="Q1173" s="73" t="s">
        <v>11990</v>
      </c>
      <c r="R1173" s="76">
        <v>46172.470261493101</v>
      </c>
      <c r="S1173" s="73" t="s">
        <v>11991</v>
      </c>
      <c r="T1173" s="73" t="s">
        <v>5292</v>
      </c>
      <c r="U1173" s="73" t="s">
        <v>282</v>
      </c>
      <c r="V1173" s="77" t="s">
        <v>12292</v>
      </c>
    </row>
    <row r="1174" spans="1:22" hidden="1" x14ac:dyDescent="0.25">
      <c r="A1174" s="73" t="s">
        <v>10162</v>
      </c>
      <c r="B1174" s="73" t="s">
        <v>4349</v>
      </c>
      <c r="C1174" s="73" t="s">
        <v>4350</v>
      </c>
      <c r="D1174" s="73" t="s">
        <v>4264</v>
      </c>
      <c r="E1174" s="73" t="s">
        <v>284</v>
      </c>
      <c r="F1174" s="73"/>
      <c r="G1174" s="74">
        <v>60</v>
      </c>
      <c r="H1174" s="73" t="s">
        <v>930</v>
      </c>
      <c r="I1174" s="73" t="s">
        <v>931</v>
      </c>
      <c r="J1174" s="73" t="s">
        <v>1025</v>
      </c>
      <c r="K1174" s="73" t="s">
        <v>945</v>
      </c>
      <c r="L1174" s="73" t="s">
        <v>4350</v>
      </c>
      <c r="M1174" s="73" t="s">
        <v>282</v>
      </c>
      <c r="N1174" s="75" t="b">
        <v>0</v>
      </c>
      <c r="O1174" s="75" t="b">
        <v>0</v>
      </c>
      <c r="P1174" s="76">
        <v>46023.524203900502</v>
      </c>
      <c r="Q1174" s="73" t="s">
        <v>11990</v>
      </c>
      <c r="R1174" s="76">
        <v>46172.470263622701</v>
      </c>
      <c r="S1174" s="73" t="s">
        <v>11991</v>
      </c>
      <c r="T1174" s="73" t="s">
        <v>5292</v>
      </c>
      <c r="U1174" s="73" t="s">
        <v>282</v>
      </c>
      <c r="V1174" s="77" t="s">
        <v>12292</v>
      </c>
    </row>
    <row r="1175" spans="1:22" hidden="1" x14ac:dyDescent="0.25">
      <c r="A1175" s="73" t="s">
        <v>4495</v>
      </c>
      <c r="B1175" s="73" t="s">
        <v>4496</v>
      </c>
      <c r="C1175" s="73" t="s">
        <v>4497</v>
      </c>
      <c r="D1175" s="73" t="s">
        <v>4264</v>
      </c>
      <c r="E1175" s="73" t="s">
        <v>284</v>
      </c>
      <c r="F1175" s="73"/>
      <c r="G1175" s="74">
        <v>60</v>
      </c>
      <c r="H1175" s="73" t="s">
        <v>930</v>
      </c>
      <c r="I1175" s="73" t="s">
        <v>931</v>
      </c>
      <c r="J1175" s="73" t="s">
        <v>1025</v>
      </c>
      <c r="K1175" s="73" t="s">
        <v>945</v>
      </c>
      <c r="L1175" s="73" t="s">
        <v>4497</v>
      </c>
      <c r="M1175" s="73" t="s">
        <v>282</v>
      </c>
      <c r="N1175" s="75" t="b">
        <v>0</v>
      </c>
      <c r="O1175" s="75" t="b">
        <v>0</v>
      </c>
      <c r="P1175" s="76">
        <v>46023.524282210601</v>
      </c>
      <c r="Q1175" s="73" t="s">
        <v>11990</v>
      </c>
      <c r="R1175" s="76">
        <v>46172.4702658565</v>
      </c>
      <c r="S1175" s="73" t="s">
        <v>11991</v>
      </c>
      <c r="T1175" s="73" t="s">
        <v>5292</v>
      </c>
      <c r="U1175" s="73" t="s">
        <v>282</v>
      </c>
      <c r="V1175" s="77" t="s">
        <v>12292</v>
      </c>
    </row>
    <row r="1176" spans="1:22" hidden="1" x14ac:dyDescent="0.25">
      <c r="A1176" s="73" t="s">
        <v>10163</v>
      </c>
      <c r="B1176" s="73" t="s">
        <v>4464</v>
      </c>
      <c r="C1176" s="73" t="s">
        <v>4465</v>
      </c>
      <c r="D1176" s="73" t="s">
        <v>4264</v>
      </c>
      <c r="E1176" s="73" t="s">
        <v>284</v>
      </c>
      <c r="F1176" s="73"/>
      <c r="G1176" s="74">
        <v>60</v>
      </c>
      <c r="H1176" s="73" t="s">
        <v>930</v>
      </c>
      <c r="I1176" s="73" t="s">
        <v>931</v>
      </c>
      <c r="J1176" s="73" t="s">
        <v>1025</v>
      </c>
      <c r="K1176" s="73" t="s">
        <v>945</v>
      </c>
      <c r="L1176" s="73" t="s">
        <v>4465</v>
      </c>
      <c r="M1176" s="73" t="s">
        <v>282</v>
      </c>
      <c r="N1176" s="75" t="b">
        <v>0</v>
      </c>
      <c r="O1176" s="75" t="b">
        <v>0</v>
      </c>
      <c r="P1176" s="76">
        <v>46023.5242695255</v>
      </c>
      <c r="Q1176" s="73" t="s">
        <v>11990</v>
      </c>
      <c r="R1176" s="76">
        <v>46172.470268090299</v>
      </c>
      <c r="S1176" s="73" t="s">
        <v>11991</v>
      </c>
      <c r="T1176" s="73" t="s">
        <v>5292</v>
      </c>
      <c r="U1176" s="73" t="s">
        <v>282</v>
      </c>
      <c r="V1176" s="77" t="s">
        <v>12292</v>
      </c>
    </row>
    <row r="1177" spans="1:22" hidden="1" x14ac:dyDescent="0.25">
      <c r="A1177" s="73" t="s">
        <v>10164</v>
      </c>
      <c r="B1177" s="73" t="s">
        <v>4343</v>
      </c>
      <c r="C1177" s="73" t="s">
        <v>4344</v>
      </c>
      <c r="D1177" s="73" t="s">
        <v>4264</v>
      </c>
      <c r="E1177" s="73" t="s">
        <v>284</v>
      </c>
      <c r="F1177" s="73"/>
      <c r="G1177" s="74">
        <v>60</v>
      </c>
      <c r="H1177" s="73" t="s">
        <v>930</v>
      </c>
      <c r="I1177" s="73" t="s">
        <v>931</v>
      </c>
      <c r="J1177" s="73" t="s">
        <v>3887</v>
      </c>
      <c r="K1177" s="73" t="s">
        <v>945</v>
      </c>
      <c r="L1177" s="73" t="s">
        <v>4344</v>
      </c>
      <c r="M1177" s="73" t="s">
        <v>282</v>
      </c>
      <c r="N1177" s="75" t="b">
        <v>0</v>
      </c>
      <c r="O1177" s="75" t="b">
        <v>0</v>
      </c>
      <c r="P1177" s="76">
        <v>46023.524202048597</v>
      </c>
      <c r="Q1177" s="73" t="s">
        <v>11990</v>
      </c>
      <c r="R1177" s="76">
        <v>46172.470270405101</v>
      </c>
      <c r="S1177" s="73" t="s">
        <v>11991</v>
      </c>
      <c r="T1177" s="73" t="s">
        <v>5292</v>
      </c>
      <c r="U1177" s="73" t="s">
        <v>282</v>
      </c>
      <c r="V1177" s="77" t="s">
        <v>12292</v>
      </c>
    </row>
    <row r="1178" spans="1:22" hidden="1" x14ac:dyDescent="0.25">
      <c r="A1178" s="73" t="s">
        <v>10165</v>
      </c>
      <c r="B1178" s="73" t="s">
        <v>4488</v>
      </c>
      <c r="C1178" s="73" t="s">
        <v>4489</v>
      </c>
      <c r="D1178" s="73" t="s">
        <v>4264</v>
      </c>
      <c r="E1178" s="73" t="s">
        <v>284</v>
      </c>
      <c r="F1178" s="73"/>
      <c r="G1178" s="74">
        <v>60</v>
      </c>
      <c r="H1178" s="73" t="s">
        <v>930</v>
      </c>
      <c r="I1178" s="73" t="s">
        <v>931</v>
      </c>
      <c r="J1178" s="73" t="s">
        <v>3887</v>
      </c>
      <c r="K1178" s="73" t="s">
        <v>945</v>
      </c>
      <c r="L1178" s="73" t="s">
        <v>4489</v>
      </c>
      <c r="M1178" s="73" t="s">
        <v>282</v>
      </c>
      <c r="N1178" s="75" t="b">
        <v>0</v>
      </c>
      <c r="O1178" s="75" t="b">
        <v>0</v>
      </c>
      <c r="P1178" s="76">
        <v>46023.524276851902</v>
      </c>
      <c r="Q1178" s="73" t="s">
        <v>11990</v>
      </c>
      <c r="R1178" s="76">
        <v>46172.470272569401</v>
      </c>
      <c r="S1178" s="73" t="s">
        <v>11991</v>
      </c>
      <c r="T1178" s="73" t="s">
        <v>5292</v>
      </c>
      <c r="U1178" s="73" t="s">
        <v>282</v>
      </c>
      <c r="V1178" s="77" t="s">
        <v>12292</v>
      </c>
    </row>
    <row r="1179" spans="1:22" hidden="1" x14ac:dyDescent="0.25">
      <c r="A1179" s="73" t="s">
        <v>10166</v>
      </c>
      <c r="B1179" s="73" t="s">
        <v>4434</v>
      </c>
      <c r="C1179" s="73" t="s">
        <v>4435</v>
      </c>
      <c r="D1179" s="73" t="s">
        <v>4264</v>
      </c>
      <c r="E1179" s="73" t="s">
        <v>284</v>
      </c>
      <c r="F1179" s="73"/>
      <c r="G1179" s="74">
        <v>60</v>
      </c>
      <c r="H1179" s="73" t="s">
        <v>934</v>
      </c>
      <c r="I1179" s="73" t="s">
        <v>935</v>
      </c>
      <c r="J1179" s="73" t="s">
        <v>909</v>
      </c>
      <c r="K1179" s="73" t="s">
        <v>982</v>
      </c>
      <c r="L1179" s="73" t="s">
        <v>4435</v>
      </c>
      <c r="M1179" s="73" t="s">
        <v>282</v>
      </c>
      <c r="N1179" s="75" t="b">
        <v>0</v>
      </c>
      <c r="O1179" s="75" t="b">
        <v>0</v>
      </c>
      <c r="P1179" s="76">
        <v>46023.524248645801</v>
      </c>
      <c r="Q1179" s="73" t="s">
        <v>11990</v>
      </c>
      <c r="R1179" s="76">
        <v>46172.470274733801</v>
      </c>
      <c r="S1179" s="73" t="s">
        <v>11991</v>
      </c>
      <c r="T1179" s="73" t="s">
        <v>5292</v>
      </c>
      <c r="U1179" s="73" t="s">
        <v>282</v>
      </c>
      <c r="V1179" s="77" t="s">
        <v>12292</v>
      </c>
    </row>
    <row r="1180" spans="1:22" hidden="1" x14ac:dyDescent="0.25">
      <c r="A1180" s="73" t="s">
        <v>10167</v>
      </c>
      <c r="B1180" s="73" t="s">
        <v>4425</v>
      </c>
      <c r="C1180" s="73" t="s">
        <v>4426</v>
      </c>
      <c r="D1180" s="73" t="s">
        <v>4264</v>
      </c>
      <c r="E1180" s="73" t="s">
        <v>284</v>
      </c>
      <c r="F1180" s="73"/>
      <c r="G1180" s="74">
        <v>60</v>
      </c>
      <c r="H1180" s="73" t="s">
        <v>934</v>
      </c>
      <c r="I1180" s="73" t="s">
        <v>935</v>
      </c>
      <c r="J1180" s="73" t="s">
        <v>909</v>
      </c>
      <c r="K1180" s="73" t="s">
        <v>1001</v>
      </c>
      <c r="L1180" s="73" t="s">
        <v>4426</v>
      </c>
      <c r="M1180" s="73" t="s">
        <v>282</v>
      </c>
      <c r="N1180" s="75" t="b">
        <v>0</v>
      </c>
      <c r="O1180" s="75" t="b">
        <v>0</v>
      </c>
      <c r="P1180" s="76">
        <v>46023.524245219902</v>
      </c>
      <c r="Q1180" s="73" t="s">
        <v>11990</v>
      </c>
      <c r="R1180" s="76">
        <v>46172.470276851898</v>
      </c>
      <c r="S1180" s="73" t="s">
        <v>11991</v>
      </c>
      <c r="T1180" s="73" t="s">
        <v>5292</v>
      </c>
      <c r="U1180" s="73" t="s">
        <v>282</v>
      </c>
      <c r="V1180" s="77" t="s">
        <v>12292</v>
      </c>
    </row>
    <row r="1181" spans="1:22" hidden="1" x14ac:dyDescent="0.25">
      <c r="A1181" s="73" t="s">
        <v>10168</v>
      </c>
      <c r="B1181" s="73" t="s">
        <v>283</v>
      </c>
      <c r="C1181" s="73" t="s">
        <v>4262</v>
      </c>
      <c r="D1181" s="73" t="s">
        <v>4264</v>
      </c>
      <c r="E1181" s="73" t="s">
        <v>4263</v>
      </c>
      <c r="F1181" s="73"/>
      <c r="G1181" s="74">
        <v>60</v>
      </c>
      <c r="H1181" s="73" t="s">
        <v>930</v>
      </c>
      <c r="I1181" s="73" t="s">
        <v>931</v>
      </c>
      <c r="J1181" s="73" t="s">
        <v>909</v>
      </c>
      <c r="K1181" s="73" t="s">
        <v>977</v>
      </c>
      <c r="L1181" s="73"/>
      <c r="M1181" s="73" t="s">
        <v>282</v>
      </c>
      <c r="N1181" s="75" t="b">
        <v>1</v>
      </c>
      <c r="O1181" s="75" t="b">
        <v>0</v>
      </c>
      <c r="P1181" s="76">
        <v>46023.5241725694</v>
      </c>
      <c r="Q1181" s="73" t="s">
        <v>11990</v>
      </c>
      <c r="R1181" s="76">
        <v>46172.470279050904</v>
      </c>
      <c r="S1181" s="73" t="s">
        <v>11991</v>
      </c>
      <c r="T1181" s="73" t="s">
        <v>5292</v>
      </c>
      <c r="U1181" s="73" t="s">
        <v>282</v>
      </c>
      <c r="V1181" s="77" t="s">
        <v>12292</v>
      </c>
    </row>
    <row r="1182" spans="1:22" hidden="1" x14ac:dyDescent="0.25">
      <c r="A1182" s="73" t="s">
        <v>10169</v>
      </c>
      <c r="B1182" s="73" t="s">
        <v>4431</v>
      </c>
      <c r="C1182" s="73" t="s">
        <v>4432</v>
      </c>
      <c r="D1182" s="73" t="s">
        <v>4264</v>
      </c>
      <c r="E1182" s="73" t="s">
        <v>284</v>
      </c>
      <c r="F1182" s="73"/>
      <c r="G1182" s="74">
        <v>60</v>
      </c>
      <c r="H1182" s="73" t="s">
        <v>914</v>
      </c>
      <c r="I1182" s="73" t="s">
        <v>915</v>
      </c>
      <c r="J1182" s="73" t="s">
        <v>909</v>
      </c>
      <c r="K1182" s="73" t="s">
        <v>1007</v>
      </c>
      <c r="L1182" s="73" t="s">
        <v>4432</v>
      </c>
      <c r="M1182" s="73" t="s">
        <v>282</v>
      </c>
      <c r="N1182" s="75" t="b">
        <v>0</v>
      </c>
      <c r="O1182" s="75" t="b">
        <v>0</v>
      </c>
      <c r="P1182" s="76">
        <v>46023.524247222202</v>
      </c>
      <c r="Q1182" s="73" t="s">
        <v>11990</v>
      </c>
      <c r="R1182" s="76">
        <v>46172.470281169</v>
      </c>
      <c r="S1182" s="73" t="s">
        <v>11991</v>
      </c>
      <c r="T1182" s="73" t="s">
        <v>5292</v>
      </c>
      <c r="U1182" s="73" t="s">
        <v>282</v>
      </c>
      <c r="V1182" s="77" t="s">
        <v>12292</v>
      </c>
    </row>
    <row r="1183" spans="1:22" hidden="1" x14ac:dyDescent="0.25">
      <c r="A1183" s="73" t="s">
        <v>10170</v>
      </c>
      <c r="B1183" s="73" t="s">
        <v>4419</v>
      </c>
      <c r="C1183" s="73" t="s">
        <v>4420</v>
      </c>
      <c r="D1183" s="73" t="s">
        <v>4264</v>
      </c>
      <c r="E1183" s="73" t="s">
        <v>284</v>
      </c>
      <c r="F1183" s="73"/>
      <c r="G1183" s="74">
        <v>60</v>
      </c>
      <c r="H1183" s="73" t="s">
        <v>914</v>
      </c>
      <c r="I1183" s="73" t="s">
        <v>915</v>
      </c>
      <c r="J1183" s="73" t="s">
        <v>909</v>
      </c>
      <c r="K1183" s="73" t="s">
        <v>916</v>
      </c>
      <c r="L1183" s="73" t="s">
        <v>4420</v>
      </c>
      <c r="M1183" s="73" t="s">
        <v>282</v>
      </c>
      <c r="N1183" s="75" t="b">
        <v>0</v>
      </c>
      <c r="O1183" s="75" t="b">
        <v>0</v>
      </c>
      <c r="P1183" s="76">
        <v>46023.524243205997</v>
      </c>
      <c r="Q1183" s="73" t="s">
        <v>11990</v>
      </c>
      <c r="R1183" s="76">
        <v>46172.4702833681</v>
      </c>
      <c r="S1183" s="73" t="s">
        <v>11991</v>
      </c>
      <c r="T1183" s="73" t="s">
        <v>5292</v>
      </c>
      <c r="U1183" s="73" t="s">
        <v>282</v>
      </c>
      <c r="V1183" s="77" t="s">
        <v>12292</v>
      </c>
    </row>
    <row r="1184" spans="1:22" hidden="1" x14ac:dyDescent="0.25">
      <c r="A1184" s="73" t="s">
        <v>10171</v>
      </c>
      <c r="B1184" s="73" t="s">
        <v>4443</v>
      </c>
      <c r="C1184" s="73" t="s">
        <v>4444</v>
      </c>
      <c r="D1184" s="73" t="s">
        <v>4264</v>
      </c>
      <c r="E1184" s="73" t="s">
        <v>284</v>
      </c>
      <c r="F1184" s="73"/>
      <c r="G1184" s="74">
        <v>60</v>
      </c>
      <c r="H1184" s="73" t="s">
        <v>914</v>
      </c>
      <c r="I1184" s="73" t="s">
        <v>915</v>
      </c>
      <c r="J1184" s="73" t="s">
        <v>909</v>
      </c>
      <c r="K1184" s="73" t="s">
        <v>916</v>
      </c>
      <c r="L1184" s="73" t="s">
        <v>4444</v>
      </c>
      <c r="M1184" s="73" t="s">
        <v>282</v>
      </c>
      <c r="N1184" s="75" t="b">
        <v>0</v>
      </c>
      <c r="O1184" s="75" t="b">
        <v>0</v>
      </c>
      <c r="P1184" s="76">
        <v>46023.5242629282</v>
      </c>
      <c r="Q1184" s="73" t="s">
        <v>11990</v>
      </c>
      <c r="R1184" s="76">
        <v>46172.470285451403</v>
      </c>
      <c r="S1184" s="73" t="s">
        <v>11991</v>
      </c>
      <c r="T1184" s="73" t="s">
        <v>5292</v>
      </c>
      <c r="U1184" s="73" t="s">
        <v>282</v>
      </c>
      <c r="V1184" s="77" t="s">
        <v>12292</v>
      </c>
    </row>
    <row r="1185" spans="1:22" hidden="1" x14ac:dyDescent="0.25">
      <c r="A1185" s="73" t="s">
        <v>10172</v>
      </c>
      <c r="B1185" s="73" t="s">
        <v>4437</v>
      </c>
      <c r="C1185" s="73" t="s">
        <v>4438</v>
      </c>
      <c r="D1185" s="73" t="s">
        <v>4264</v>
      </c>
      <c r="E1185" s="73" t="s">
        <v>284</v>
      </c>
      <c r="F1185" s="73"/>
      <c r="G1185" s="74">
        <v>60</v>
      </c>
      <c r="H1185" s="73" t="s">
        <v>914</v>
      </c>
      <c r="I1185" s="73" t="s">
        <v>915</v>
      </c>
      <c r="J1185" s="73" t="s">
        <v>909</v>
      </c>
      <c r="K1185" s="73" t="s">
        <v>938</v>
      </c>
      <c r="L1185" s="73" t="s">
        <v>4438</v>
      </c>
      <c r="M1185" s="73" t="s">
        <v>282</v>
      </c>
      <c r="N1185" s="75" t="b">
        <v>0</v>
      </c>
      <c r="O1185" s="75" t="b">
        <v>0</v>
      </c>
      <c r="P1185" s="76">
        <v>46023.5242498843</v>
      </c>
      <c r="Q1185" s="73" t="s">
        <v>11990</v>
      </c>
      <c r="R1185" s="76">
        <v>46172.470287615703</v>
      </c>
      <c r="S1185" s="73" t="s">
        <v>11991</v>
      </c>
      <c r="T1185" s="73" t="s">
        <v>5292</v>
      </c>
      <c r="U1185" s="73" t="s">
        <v>282</v>
      </c>
      <c r="V1185" s="77" t="s">
        <v>12292</v>
      </c>
    </row>
    <row r="1186" spans="1:22" hidden="1" x14ac:dyDescent="0.25">
      <c r="A1186" s="73" t="s">
        <v>10173</v>
      </c>
      <c r="B1186" s="73" t="s">
        <v>4446</v>
      </c>
      <c r="C1186" s="73" t="s">
        <v>4447</v>
      </c>
      <c r="D1186" s="73" t="s">
        <v>4264</v>
      </c>
      <c r="E1186" s="73" t="s">
        <v>284</v>
      </c>
      <c r="F1186" s="73"/>
      <c r="G1186" s="74">
        <v>60</v>
      </c>
      <c r="H1186" s="73" t="s">
        <v>950</v>
      </c>
      <c r="I1186" s="73" t="s">
        <v>951</v>
      </c>
      <c r="J1186" s="73" t="s">
        <v>909</v>
      </c>
      <c r="K1186" s="73" t="s">
        <v>993</v>
      </c>
      <c r="L1186" s="73" t="s">
        <v>4447</v>
      </c>
      <c r="M1186" s="73" t="s">
        <v>282</v>
      </c>
      <c r="N1186" s="75" t="b">
        <v>0</v>
      </c>
      <c r="O1186" s="75" t="b">
        <v>0</v>
      </c>
      <c r="P1186" s="76">
        <v>46023.524263854197</v>
      </c>
      <c r="Q1186" s="73" t="s">
        <v>11990</v>
      </c>
      <c r="R1186" s="76">
        <v>46172.470289780103</v>
      </c>
      <c r="S1186" s="73" t="s">
        <v>11991</v>
      </c>
      <c r="T1186" s="73" t="s">
        <v>5292</v>
      </c>
      <c r="U1186" s="73" t="s">
        <v>282</v>
      </c>
      <c r="V1186" s="77" t="s">
        <v>12292</v>
      </c>
    </row>
    <row r="1187" spans="1:22" hidden="1" x14ac:dyDescent="0.25">
      <c r="A1187" s="73" t="s">
        <v>10174</v>
      </c>
      <c r="B1187" s="73" t="s">
        <v>4422</v>
      </c>
      <c r="C1187" s="73" t="s">
        <v>4423</v>
      </c>
      <c r="D1187" s="73" t="s">
        <v>4264</v>
      </c>
      <c r="E1187" s="73" t="s">
        <v>284</v>
      </c>
      <c r="F1187" s="73"/>
      <c r="G1187" s="74">
        <v>60</v>
      </c>
      <c r="H1187" s="73" t="s">
        <v>11994</v>
      </c>
      <c r="I1187" s="73" t="s">
        <v>11995</v>
      </c>
      <c r="J1187" s="73" t="s">
        <v>909</v>
      </c>
      <c r="K1187" s="73" t="s">
        <v>910</v>
      </c>
      <c r="L1187" s="73" t="s">
        <v>4423</v>
      </c>
      <c r="M1187" s="73" t="s">
        <v>282</v>
      </c>
      <c r="N1187" s="75" t="b">
        <v>0</v>
      </c>
      <c r="O1187" s="75" t="b">
        <v>0</v>
      </c>
      <c r="P1187" s="76">
        <v>46023.524244212997</v>
      </c>
      <c r="Q1187" s="73" t="s">
        <v>11990</v>
      </c>
      <c r="R1187" s="76">
        <v>46172.470291898098</v>
      </c>
      <c r="S1187" s="73" t="s">
        <v>11991</v>
      </c>
      <c r="T1187" s="73" t="s">
        <v>5292</v>
      </c>
      <c r="U1187" s="73" t="s">
        <v>282</v>
      </c>
      <c r="V1187" s="77" t="s">
        <v>12292</v>
      </c>
    </row>
    <row r="1188" spans="1:22" hidden="1" x14ac:dyDescent="0.25">
      <c r="A1188" s="73" t="s">
        <v>10175</v>
      </c>
      <c r="B1188" s="73" t="s">
        <v>4428</v>
      </c>
      <c r="C1188" s="73" t="s">
        <v>4429</v>
      </c>
      <c r="D1188" s="73" t="s">
        <v>4264</v>
      </c>
      <c r="E1188" s="73" t="s">
        <v>284</v>
      </c>
      <c r="F1188" s="73"/>
      <c r="G1188" s="74">
        <v>60</v>
      </c>
      <c r="H1188" s="73" t="s">
        <v>11994</v>
      </c>
      <c r="I1188" s="73" t="s">
        <v>11995</v>
      </c>
      <c r="J1188" s="73" t="s">
        <v>909</v>
      </c>
      <c r="K1188" s="73" t="s">
        <v>910</v>
      </c>
      <c r="L1188" s="73" t="s">
        <v>4429</v>
      </c>
      <c r="M1188" s="73" t="s">
        <v>282</v>
      </c>
      <c r="N1188" s="75" t="b">
        <v>0</v>
      </c>
      <c r="O1188" s="75" t="b">
        <v>0</v>
      </c>
      <c r="P1188" s="76">
        <v>46023.5242462963</v>
      </c>
      <c r="Q1188" s="73" t="s">
        <v>11990</v>
      </c>
      <c r="R1188" s="76">
        <v>46172.470294062499</v>
      </c>
      <c r="S1188" s="73" t="s">
        <v>11991</v>
      </c>
      <c r="T1188" s="73" t="s">
        <v>5292</v>
      </c>
      <c r="U1188" s="73" t="s">
        <v>282</v>
      </c>
      <c r="V1188" s="77" t="s">
        <v>12292</v>
      </c>
    </row>
    <row r="1189" spans="1:22" hidden="1" x14ac:dyDescent="0.25">
      <c r="A1189" s="73" t="s">
        <v>10176</v>
      </c>
      <c r="B1189" s="73" t="s">
        <v>4440</v>
      </c>
      <c r="C1189" s="73" t="s">
        <v>4441</v>
      </c>
      <c r="D1189" s="73" t="s">
        <v>4264</v>
      </c>
      <c r="E1189" s="73" t="s">
        <v>284</v>
      </c>
      <c r="F1189" s="73"/>
      <c r="G1189" s="74">
        <v>60</v>
      </c>
      <c r="H1189" s="73" t="s">
        <v>11994</v>
      </c>
      <c r="I1189" s="73" t="s">
        <v>11995</v>
      </c>
      <c r="J1189" s="73" t="s">
        <v>909</v>
      </c>
      <c r="K1189" s="73" t="s">
        <v>910</v>
      </c>
      <c r="L1189" s="73" t="s">
        <v>4441</v>
      </c>
      <c r="M1189" s="73" t="s">
        <v>282</v>
      </c>
      <c r="N1189" s="75" t="b">
        <v>0</v>
      </c>
      <c r="O1189" s="75" t="b">
        <v>0</v>
      </c>
      <c r="P1189" s="76">
        <v>46023.524253622702</v>
      </c>
      <c r="Q1189" s="73" t="s">
        <v>11990</v>
      </c>
      <c r="R1189" s="76">
        <v>46172.470296180603</v>
      </c>
      <c r="S1189" s="73" t="s">
        <v>11991</v>
      </c>
      <c r="T1189" s="73" t="s">
        <v>5292</v>
      </c>
      <c r="U1189" s="73" t="s">
        <v>282</v>
      </c>
      <c r="V1189" s="77" t="s">
        <v>12292</v>
      </c>
    </row>
    <row r="1190" spans="1:22" hidden="1" x14ac:dyDescent="0.25">
      <c r="A1190" s="73" t="s">
        <v>10177</v>
      </c>
      <c r="B1190" s="73" t="s">
        <v>4404</v>
      </c>
      <c r="C1190" s="73" t="s">
        <v>4404</v>
      </c>
      <c r="D1190" s="73" t="s">
        <v>4264</v>
      </c>
      <c r="E1190" s="73" t="s">
        <v>284</v>
      </c>
      <c r="F1190" s="73"/>
      <c r="G1190" s="74">
        <v>60</v>
      </c>
      <c r="H1190" s="73" t="s">
        <v>971</v>
      </c>
      <c r="I1190" s="73" t="s">
        <v>972</v>
      </c>
      <c r="J1190" s="73" t="s">
        <v>1088</v>
      </c>
      <c r="K1190" s="73" t="s">
        <v>974</v>
      </c>
      <c r="L1190" s="73" t="s">
        <v>4404</v>
      </c>
      <c r="M1190" s="73" t="s">
        <v>282</v>
      </c>
      <c r="N1190" s="75" t="b">
        <v>0</v>
      </c>
      <c r="O1190" s="75" t="b">
        <v>0</v>
      </c>
      <c r="P1190" s="76">
        <v>46023.524230937503</v>
      </c>
      <c r="Q1190" s="73" t="s">
        <v>11990</v>
      </c>
      <c r="R1190" s="76">
        <v>46172.470298298598</v>
      </c>
      <c r="S1190" s="73" t="s">
        <v>11991</v>
      </c>
      <c r="T1190" s="73" t="s">
        <v>5292</v>
      </c>
      <c r="U1190" s="73" t="s">
        <v>282</v>
      </c>
      <c r="V1190" s="77" t="s">
        <v>12292</v>
      </c>
    </row>
    <row r="1191" spans="1:22" hidden="1" x14ac:dyDescent="0.25">
      <c r="A1191" s="73" t="s">
        <v>10178</v>
      </c>
      <c r="B1191" s="73" t="s">
        <v>4380</v>
      </c>
      <c r="C1191" s="73" t="s">
        <v>4381</v>
      </c>
      <c r="D1191" s="73" t="s">
        <v>4264</v>
      </c>
      <c r="E1191" s="73" t="s">
        <v>284</v>
      </c>
      <c r="F1191" s="73"/>
      <c r="G1191" s="74">
        <v>60</v>
      </c>
      <c r="H1191" s="73" t="s">
        <v>12293</v>
      </c>
      <c r="I1191" s="73" t="s">
        <v>12294</v>
      </c>
      <c r="J1191" s="73" t="s">
        <v>963</v>
      </c>
      <c r="K1191" s="73" t="s">
        <v>969</v>
      </c>
      <c r="L1191" s="73" t="s">
        <v>4381</v>
      </c>
      <c r="M1191" s="73" t="s">
        <v>282</v>
      </c>
      <c r="N1191" s="75" t="b">
        <v>0</v>
      </c>
      <c r="O1191" s="75" t="b">
        <v>0</v>
      </c>
      <c r="P1191" s="76">
        <v>46023.524221678199</v>
      </c>
      <c r="Q1191" s="73" t="s">
        <v>11990</v>
      </c>
      <c r="R1191" s="76">
        <v>46172.470300497698</v>
      </c>
      <c r="S1191" s="73" t="s">
        <v>11991</v>
      </c>
      <c r="T1191" s="73" t="s">
        <v>5292</v>
      </c>
      <c r="U1191" s="73" t="s">
        <v>282</v>
      </c>
      <c r="V1191" s="77" t="s">
        <v>12292</v>
      </c>
    </row>
    <row r="1192" spans="1:22" hidden="1" x14ac:dyDescent="0.25">
      <c r="A1192" s="73" t="s">
        <v>10179</v>
      </c>
      <c r="B1192" s="73" t="s">
        <v>4266</v>
      </c>
      <c r="C1192" s="73" t="s">
        <v>4267</v>
      </c>
      <c r="D1192" s="73" t="s">
        <v>4264</v>
      </c>
      <c r="E1192" s="73" t="s">
        <v>284</v>
      </c>
      <c r="F1192" s="73"/>
      <c r="G1192" s="74">
        <v>60</v>
      </c>
      <c r="H1192" s="73" t="s">
        <v>12293</v>
      </c>
      <c r="I1192" s="73" t="s">
        <v>12294</v>
      </c>
      <c r="J1192" s="73" t="s">
        <v>963</v>
      </c>
      <c r="K1192" s="73" t="s">
        <v>1101</v>
      </c>
      <c r="L1192" s="73" t="s">
        <v>4267</v>
      </c>
      <c r="M1192" s="73" t="s">
        <v>282</v>
      </c>
      <c r="N1192" s="75" t="b">
        <v>0</v>
      </c>
      <c r="O1192" s="75" t="b">
        <v>0</v>
      </c>
      <c r="P1192" s="76">
        <v>46023.524173414298</v>
      </c>
      <c r="Q1192" s="73" t="s">
        <v>11990</v>
      </c>
      <c r="R1192" s="76">
        <v>46172.470302777801</v>
      </c>
      <c r="S1192" s="73" t="s">
        <v>11991</v>
      </c>
      <c r="T1192" s="73" t="s">
        <v>5292</v>
      </c>
      <c r="U1192" s="73" t="s">
        <v>282</v>
      </c>
      <c r="V1192" s="77" t="s">
        <v>12292</v>
      </c>
    </row>
    <row r="1193" spans="1:22" hidden="1" x14ac:dyDescent="0.25">
      <c r="A1193" s="73" t="s">
        <v>10180</v>
      </c>
      <c r="B1193" s="73" t="s">
        <v>4394</v>
      </c>
      <c r="C1193" s="73" t="s">
        <v>4395</v>
      </c>
      <c r="D1193" s="73" t="s">
        <v>4264</v>
      </c>
      <c r="E1193" s="73" t="s">
        <v>284</v>
      </c>
      <c r="F1193" s="73"/>
      <c r="G1193" s="74">
        <v>60</v>
      </c>
      <c r="H1193" s="73" t="s">
        <v>12293</v>
      </c>
      <c r="I1193" s="73" t="s">
        <v>12294</v>
      </c>
      <c r="J1193" s="73" t="s">
        <v>963</v>
      </c>
      <c r="K1193" s="73" t="s">
        <v>1101</v>
      </c>
      <c r="L1193" s="73" t="s">
        <v>4395</v>
      </c>
      <c r="M1193" s="73" t="s">
        <v>282</v>
      </c>
      <c r="N1193" s="75" t="b">
        <v>0</v>
      </c>
      <c r="O1193" s="75" t="b">
        <v>0</v>
      </c>
      <c r="P1193" s="76">
        <v>46023.524227743103</v>
      </c>
      <c r="Q1193" s="73" t="s">
        <v>11990</v>
      </c>
      <c r="R1193" s="76">
        <v>46172.4703049421</v>
      </c>
      <c r="S1193" s="73" t="s">
        <v>11991</v>
      </c>
      <c r="T1193" s="73" t="s">
        <v>5292</v>
      </c>
      <c r="U1193" s="73" t="s">
        <v>282</v>
      </c>
      <c r="V1193" s="77" t="s">
        <v>12292</v>
      </c>
    </row>
    <row r="1194" spans="1:22" hidden="1" x14ac:dyDescent="0.25">
      <c r="A1194" s="73" t="s">
        <v>10181</v>
      </c>
      <c r="B1194" s="73" t="s">
        <v>4397</v>
      </c>
      <c r="C1194" s="73" t="s">
        <v>4398</v>
      </c>
      <c r="D1194" s="73" t="s">
        <v>4264</v>
      </c>
      <c r="E1194" s="73" t="s">
        <v>284</v>
      </c>
      <c r="F1194" s="73"/>
      <c r="G1194" s="74">
        <v>60</v>
      </c>
      <c r="H1194" s="73" t="s">
        <v>961</v>
      </c>
      <c r="I1194" s="73" t="s">
        <v>962</v>
      </c>
      <c r="J1194" s="73" t="s">
        <v>963</v>
      </c>
      <c r="K1194" s="73" t="s">
        <v>991</v>
      </c>
      <c r="L1194" s="73" t="s">
        <v>4398</v>
      </c>
      <c r="M1194" s="73" t="s">
        <v>282</v>
      </c>
      <c r="N1194" s="75" t="b">
        <v>0</v>
      </c>
      <c r="O1194" s="75" t="b">
        <v>0</v>
      </c>
      <c r="P1194" s="76">
        <v>46023.524228935203</v>
      </c>
      <c r="Q1194" s="73" t="s">
        <v>11990</v>
      </c>
      <c r="R1194" s="76">
        <v>46172.470307060197</v>
      </c>
      <c r="S1194" s="73" t="s">
        <v>11991</v>
      </c>
      <c r="T1194" s="73" t="s">
        <v>5292</v>
      </c>
      <c r="U1194" s="73" t="s">
        <v>282</v>
      </c>
      <c r="V1194" s="77" t="s">
        <v>12292</v>
      </c>
    </row>
    <row r="1195" spans="1:22" hidden="1" x14ac:dyDescent="0.25">
      <c r="A1195" s="73" t="s">
        <v>10182</v>
      </c>
      <c r="B1195" s="73" t="s">
        <v>4400</v>
      </c>
      <c r="C1195" s="73" t="s">
        <v>4401</v>
      </c>
      <c r="D1195" s="73" t="s">
        <v>4264</v>
      </c>
      <c r="E1195" s="73" t="s">
        <v>284</v>
      </c>
      <c r="F1195" s="73"/>
      <c r="G1195" s="74">
        <v>60</v>
      </c>
      <c r="H1195" s="73" t="s">
        <v>961</v>
      </c>
      <c r="I1195" s="73" t="s">
        <v>962</v>
      </c>
      <c r="J1195" s="73" t="s">
        <v>963</v>
      </c>
      <c r="K1195" s="73" t="s">
        <v>4402</v>
      </c>
      <c r="L1195" s="73" t="s">
        <v>4401</v>
      </c>
      <c r="M1195" s="73" t="s">
        <v>282</v>
      </c>
      <c r="N1195" s="75" t="b">
        <v>0</v>
      </c>
      <c r="O1195" s="75" t="b">
        <v>0</v>
      </c>
      <c r="P1195" s="76">
        <v>46023.524230011601</v>
      </c>
      <c r="Q1195" s="73" t="s">
        <v>11990</v>
      </c>
      <c r="R1195" s="76">
        <v>46172.470309224504</v>
      </c>
      <c r="S1195" s="73" t="s">
        <v>11991</v>
      </c>
      <c r="T1195" s="73" t="s">
        <v>5292</v>
      </c>
      <c r="U1195" s="73" t="s">
        <v>282</v>
      </c>
      <c r="V1195" s="77" t="s">
        <v>12292</v>
      </c>
    </row>
    <row r="1196" spans="1:22" hidden="1" x14ac:dyDescent="0.25">
      <c r="A1196" s="73" t="s">
        <v>10183</v>
      </c>
      <c r="B1196" s="73" t="s">
        <v>4383</v>
      </c>
      <c r="C1196" s="73" t="s">
        <v>4384</v>
      </c>
      <c r="D1196" s="73" t="s">
        <v>4264</v>
      </c>
      <c r="E1196" s="73" t="s">
        <v>284</v>
      </c>
      <c r="F1196" s="73"/>
      <c r="G1196" s="74">
        <v>60</v>
      </c>
      <c r="H1196" s="73" t="s">
        <v>12293</v>
      </c>
      <c r="I1196" s="73" t="s">
        <v>12294</v>
      </c>
      <c r="J1196" s="73" t="s">
        <v>963</v>
      </c>
      <c r="K1196" s="73" t="s">
        <v>1105</v>
      </c>
      <c r="L1196" s="73" t="s">
        <v>4384</v>
      </c>
      <c r="M1196" s="73" t="s">
        <v>282</v>
      </c>
      <c r="N1196" s="75" t="b">
        <v>0</v>
      </c>
      <c r="O1196" s="75" t="b">
        <v>0</v>
      </c>
      <c r="P1196" s="76">
        <v>46023.524225115703</v>
      </c>
      <c r="Q1196" s="73" t="s">
        <v>11990</v>
      </c>
      <c r="R1196" s="76">
        <v>46172.470311377299</v>
      </c>
      <c r="S1196" s="73" t="s">
        <v>11991</v>
      </c>
      <c r="T1196" s="73" t="s">
        <v>5292</v>
      </c>
      <c r="U1196" s="73" t="s">
        <v>282</v>
      </c>
      <c r="V1196" s="77" t="s">
        <v>12292</v>
      </c>
    </row>
    <row r="1197" spans="1:22" hidden="1" x14ac:dyDescent="0.25">
      <c r="A1197" s="73" t="s">
        <v>10184</v>
      </c>
      <c r="B1197" s="73" t="s">
        <v>4386</v>
      </c>
      <c r="C1197" s="73" t="s">
        <v>4387</v>
      </c>
      <c r="D1197" s="73" t="s">
        <v>4264</v>
      </c>
      <c r="E1197" s="73" t="s">
        <v>284</v>
      </c>
      <c r="F1197" s="73"/>
      <c r="G1197" s="74">
        <v>60</v>
      </c>
      <c r="H1197" s="73" t="s">
        <v>4388</v>
      </c>
      <c r="I1197" s="73" t="s">
        <v>4389</v>
      </c>
      <c r="J1197" s="73" t="s">
        <v>963</v>
      </c>
      <c r="K1197" s="73" t="s">
        <v>1149</v>
      </c>
      <c r="L1197" s="73" t="s">
        <v>4387</v>
      </c>
      <c r="M1197" s="73" t="s">
        <v>282</v>
      </c>
      <c r="N1197" s="75" t="b">
        <v>0</v>
      </c>
      <c r="O1197" s="75" t="b">
        <v>0</v>
      </c>
      <c r="P1197" s="76">
        <v>46023.5242260417</v>
      </c>
      <c r="Q1197" s="73" t="s">
        <v>11990</v>
      </c>
      <c r="R1197" s="76">
        <v>46172.470313657403</v>
      </c>
      <c r="S1197" s="73" t="s">
        <v>11991</v>
      </c>
      <c r="T1197" s="73" t="s">
        <v>5292</v>
      </c>
      <c r="U1197" s="73" t="s">
        <v>282</v>
      </c>
      <c r="V1197" s="77" t="s">
        <v>12292</v>
      </c>
    </row>
    <row r="1198" spans="1:22" hidden="1" x14ac:dyDescent="0.25">
      <c r="A1198" s="73" t="s">
        <v>10185</v>
      </c>
      <c r="B1198" s="73" t="s">
        <v>4391</v>
      </c>
      <c r="C1198" s="73" t="s">
        <v>4392</v>
      </c>
      <c r="D1198" s="73" t="s">
        <v>4264</v>
      </c>
      <c r="E1198" s="73" t="s">
        <v>284</v>
      </c>
      <c r="F1198" s="73"/>
      <c r="G1198" s="74">
        <v>60</v>
      </c>
      <c r="H1198" s="73" t="s">
        <v>4388</v>
      </c>
      <c r="I1198" s="73" t="s">
        <v>4389</v>
      </c>
      <c r="J1198" s="73" t="s">
        <v>963</v>
      </c>
      <c r="K1198" s="73" t="s">
        <v>1110</v>
      </c>
      <c r="L1198" s="73" t="s">
        <v>4392</v>
      </c>
      <c r="M1198" s="73" t="s">
        <v>282</v>
      </c>
      <c r="N1198" s="75" t="b">
        <v>0</v>
      </c>
      <c r="O1198" s="75" t="b">
        <v>0</v>
      </c>
      <c r="P1198" s="76">
        <v>46023.524227002301</v>
      </c>
      <c r="Q1198" s="73" t="s">
        <v>11990</v>
      </c>
      <c r="R1198" s="76">
        <v>46172.470315856503</v>
      </c>
      <c r="S1198" s="73" t="s">
        <v>11991</v>
      </c>
      <c r="T1198" s="73" t="s">
        <v>5292</v>
      </c>
      <c r="U1198" s="73" t="s">
        <v>282</v>
      </c>
      <c r="V1198" s="77" t="s">
        <v>12292</v>
      </c>
    </row>
    <row r="1199" spans="1:22" hidden="1" x14ac:dyDescent="0.25">
      <c r="A1199" s="73" t="s">
        <v>10186</v>
      </c>
      <c r="B1199" s="73" t="s">
        <v>4269</v>
      </c>
      <c r="C1199" s="73" t="s">
        <v>4270</v>
      </c>
      <c r="D1199" s="73" t="s">
        <v>4264</v>
      </c>
      <c r="E1199" s="73" t="s">
        <v>284</v>
      </c>
      <c r="F1199" s="73"/>
      <c r="G1199" s="74">
        <v>60</v>
      </c>
      <c r="H1199" s="73" t="s">
        <v>971</v>
      </c>
      <c r="I1199" s="73" t="s">
        <v>972</v>
      </c>
      <c r="J1199" s="73" t="s">
        <v>1092</v>
      </c>
      <c r="K1199" s="73" t="s">
        <v>974</v>
      </c>
      <c r="L1199" s="73" t="s">
        <v>4270</v>
      </c>
      <c r="M1199" s="73" t="s">
        <v>282</v>
      </c>
      <c r="N1199" s="75" t="b">
        <v>0</v>
      </c>
      <c r="O1199" s="75" t="b">
        <v>0</v>
      </c>
      <c r="P1199" s="76">
        <v>46023.524174421298</v>
      </c>
      <c r="Q1199" s="73" t="s">
        <v>11990</v>
      </c>
      <c r="R1199" s="76">
        <v>46172.470317974497</v>
      </c>
      <c r="S1199" s="73" t="s">
        <v>11991</v>
      </c>
      <c r="T1199" s="73" t="s">
        <v>5292</v>
      </c>
      <c r="U1199" s="73" t="s">
        <v>282</v>
      </c>
      <c r="V1199" s="77" t="s">
        <v>12292</v>
      </c>
    </row>
    <row r="1200" spans="1:22" hidden="1" x14ac:dyDescent="0.25">
      <c r="A1200" s="73" t="s">
        <v>10187</v>
      </c>
      <c r="B1200" s="73" t="s">
        <v>4272</v>
      </c>
      <c r="C1200" s="73" t="s">
        <v>4273</v>
      </c>
      <c r="D1200" s="73" t="s">
        <v>4264</v>
      </c>
      <c r="E1200" s="73" t="s">
        <v>284</v>
      </c>
      <c r="F1200" s="73"/>
      <c r="G1200" s="74">
        <v>60</v>
      </c>
      <c r="H1200" s="73" t="s">
        <v>971</v>
      </c>
      <c r="I1200" s="73" t="s">
        <v>972</v>
      </c>
      <c r="J1200" s="73" t="s">
        <v>1092</v>
      </c>
      <c r="K1200" s="73" t="s">
        <v>974</v>
      </c>
      <c r="L1200" s="73" t="s">
        <v>4273</v>
      </c>
      <c r="M1200" s="73" t="s">
        <v>282</v>
      </c>
      <c r="N1200" s="75" t="b">
        <v>0</v>
      </c>
      <c r="O1200" s="75" t="b">
        <v>0</v>
      </c>
      <c r="P1200" s="76">
        <v>46023.5241753472</v>
      </c>
      <c r="Q1200" s="73" t="s">
        <v>11990</v>
      </c>
      <c r="R1200" s="76">
        <v>46172.470320138898</v>
      </c>
      <c r="S1200" s="73" t="s">
        <v>11991</v>
      </c>
      <c r="T1200" s="73" t="s">
        <v>5292</v>
      </c>
      <c r="U1200" s="73" t="s">
        <v>282</v>
      </c>
      <c r="V1200" s="77" t="s">
        <v>12292</v>
      </c>
    </row>
    <row r="1201" spans="1:22" hidden="1" x14ac:dyDescent="0.25">
      <c r="A1201" s="73" t="s">
        <v>10188</v>
      </c>
      <c r="B1201" s="73" t="s">
        <v>4286</v>
      </c>
      <c r="C1201" s="73" t="s">
        <v>4287</v>
      </c>
      <c r="D1201" s="73" t="s">
        <v>4264</v>
      </c>
      <c r="E1201" s="73" t="s">
        <v>284</v>
      </c>
      <c r="F1201" s="73"/>
      <c r="G1201" s="74">
        <v>60</v>
      </c>
      <c r="H1201" s="73" t="s">
        <v>971</v>
      </c>
      <c r="I1201" s="73" t="s">
        <v>972</v>
      </c>
      <c r="J1201" s="73" t="s">
        <v>1092</v>
      </c>
      <c r="K1201" s="73" t="s">
        <v>974</v>
      </c>
      <c r="L1201" s="73" t="s">
        <v>4287</v>
      </c>
      <c r="M1201" s="73" t="s">
        <v>282</v>
      </c>
      <c r="N1201" s="75" t="b">
        <v>0</v>
      </c>
      <c r="O1201" s="75" t="b">
        <v>0</v>
      </c>
      <c r="P1201" s="76">
        <v>46023.524179664397</v>
      </c>
      <c r="Q1201" s="73" t="s">
        <v>11990</v>
      </c>
      <c r="R1201" s="76">
        <v>46172.470322256901</v>
      </c>
      <c r="S1201" s="73" t="s">
        <v>11991</v>
      </c>
      <c r="T1201" s="73" t="s">
        <v>5292</v>
      </c>
      <c r="U1201" s="73" t="s">
        <v>282</v>
      </c>
      <c r="V1201" s="77" t="s">
        <v>12292</v>
      </c>
    </row>
    <row r="1202" spans="1:22" hidden="1" x14ac:dyDescent="0.25">
      <c r="A1202" s="73" t="s">
        <v>10189</v>
      </c>
      <c r="B1202" s="73" t="s">
        <v>4367</v>
      </c>
      <c r="C1202" s="73" t="s">
        <v>4367</v>
      </c>
      <c r="D1202" s="73" t="s">
        <v>4264</v>
      </c>
      <c r="E1202" s="73" t="s">
        <v>284</v>
      </c>
      <c r="F1202" s="73"/>
      <c r="G1202" s="74">
        <v>60</v>
      </c>
      <c r="H1202" s="73" t="s">
        <v>971</v>
      </c>
      <c r="I1202" s="73" t="s">
        <v>972</v>
      </c>
      <c r="J1202" s="73" t="s">
        <v>1092</v>
      </c>
      <c r="K1202" s="73" t="s">
        <v>974</v>
      </c>
      <c r="L1202" s="73" t="s">
        <v>4367</v>
      </c>
      <c r="M1202" s="73" t="s">
        <v>282</v>
      </c>
      <c r="N1202" s="75" t="b">
        <v>0</v>
      </c>
      <c r="O1202" s="75" t="b">
        <v>1</v>
      </c>
      <c r="P1202" s="76">
        <v>46023.524212928198</v>
      </c>
      <c r="Q1202" s="73" t="s">
        <v>11990</v>
      </c>
      <c r="R1202" s="76">
        <v>46172.470324421301</v>
      </c>
      <c r="S1202" s="73" t="s">
        <v>11991</v>
      </c>
      <c r="T1202" s="73" t="s">
        <v>5292</v>
      </c>
      <c r="U1202" s="73" t="s">
        <v>282</v>
      </c>
      <c r="V1202" s="77" t="s">
        <v>12292</v>
      </c>
    </row>
    <row r="1203" spans="1:22" hidden="1" x14ac:dyDescent="0.25">
      <c r="A1203" s="73" t="s">
        <v>10190</v>
      </c>
      <c r="B1203" s="73" t="s">
        <v>4309</v>
      </c>
      <c r="C1203" s="73" t="s">
        <v>4310</v>
      </c>
      <c r="D1203" s="73" t="s">
        <v>4264</v>
      </c>
      <c r="E1203" s="73" t="s">
        <v>284</v>
      </c>
      <c r="F1203" s="73"/>
      <c r="G1203" s="74">
        <v>60</v>
      </c>
      <c r="H1203" s="73" t="s">
        <v>971</v>
      </c>
      <c r="I1203" s="73" t="s">
        <v>972</v>
      </c>
      <c r="J1203" s="73" t="s">
        <v>973</v>
      </c>
      <c r="K1203" s="73" t="s">
        <v>974</v>
      </c>
      <c r="L1203" s="73" t="s">
        <v>4310</v>
      </c>
      <c r="M1203" s="73" t="s">
        <v>282</v>
      </c>
      <c r="N1203" s="75" t="b">
        <v>0</v>
      </c>
      <c r="O1203" s="75" t="b">
        <v>0</v>
      </c>
      <c r="P1203" s="76">
        <v>46023.524186921299</v>
      </c>
      <c r="Q1203" s="73" t="s">
        <v>11990</v>
      </c>
      <c r="R1203" s="76">
        <v>46172.470326655101</v>
      </c>
      <c r="S1203" s="73" t="s">
        <v>11991</v>
      </c>
      <c r="T1203" s="73" t="s">
        <v>5292</v>
      </c>
      <c r="U1203" s="73" t="s">
        <v>282</v>
      </c>
      <c r="V1203" s="77" t="s">
        <v>12292</v>
      </c>
    </row>
    <row r="1204" spans="1:22" hidden="1" x14ac:dyDescent="0.25">
      <c r="A1204" s="73" t="s">
        <v>10191</v>
      </c>
      <c r="B1204" s="73" t="s">
        <v>4361</v>
      </c>
      <c r="C1204" s="73" t="s">
        <v>4362</v>
      </c>
      <c r="D1204" s="73" t="s">
        <v>4264</v>
      </c>
      <c r="E1204" s="73" t="s">
        <v>284</v>
      </c>
      <c r="F1204" s="73"/>
      <c r="G1204" s="74">
        <v>60</v>
      </c>
      <c r="H1204" s="73" t="s">
        <v>971</v>
      </c>
      <c r="I1204" s="73" t="s">
        <v>972</v>
      </c>
      <c r="J1204" s="73" t="s">
        <v>973</v>
      </c>
      <c r="K1204" s="73" t="s">
        <v>974</v>
      </c>
      <c r="L1204" s="73" t="s">
        <v>4362</v>
      </c>
      <c r="M1204" s="73" t="s">
        <v>282</v>
      </c>
      <c r="N1204" s="75" t="b">
        <v>0</v>
      </c>
      <c r="O1204" s="75" t="b">
        <v>0</v>
      </c>
      <c r="P1204" s="76">
        <v>46023.524210879601</v>
      </c>
      <c r="Q1204" s="73" t="s">
        <v>11990</v>
      </c>
      <c r="R1204" s="76">
        <v>46172.470328738404</v>
      </c>
      <c r="S1204" s="73" t="s">
        <v>11991</v>
      </c>
      <c r="T1204" s="73" t="s">
        <v>5292</v>
      </c>
      <c r="U1204" s="73" t="s">
        <v>282</v>
      </c>
      <c r="V1204" s="77" t="s">
        <v>12292</v>
      </c>
    </row>
    <row r="1205" spans="1:22" hidden="1" x14ac:dyDescent="0.25">
      <c r="A1205" s="73" t="s">
        <v>10192</v>
      </c>
      <c r="B1205" s="73" t="s">
        <v>10193</v>
      </c>
      <c r="C1205" s="73" t="s">
        <v>12295</v>
      </c>
      <c r="D1205" s="73" t="s">
        <v>4264</v>
      </c>
      <c r="E1205" s="73"/>
      <c r="F1205" s="73"/>
      <c r="G1205" s="74"/>
      <c r="H1205" s="73" t="s">
        <v>1099</v>
      </c>
      <c r="I1205" s="73" t="s">
        <v>1100</v>
      </c>
      <c r="J1205" s="73" t="s">
        <v>973</v>
      </c>
      <c r="K1205" s="73" t="s">
        <v>974</v>
      </c>
      <c r="L1205" s="73" t="s">
        <v>12295</v>
      </c>
      <c r="M1205" s="73" t="s">
        <v>282</v>
      </c>
      <c r="N1205" s="75" t="b">
        <v>0</v>
      </c>
      <c r="O1205" s="75" t="b">
        <v>0</v>
      </c>
      <c r="P1205" s="76">
        <v>46032.704722800903</v>
      </c>
      <c r="Q1205" s="73" t="s">
        <v>12277</v>
      </c>
      <c r="R1205" s="76">
        <v>46172.470330937504</v>
      </c>
      <c r="S1205" s="73" t="s">
        <v>11991</v>
      </c>
      <c r="T1205" s="73" t="s">
        <v>5292</v>
      </c>
      <c r="U1205" s="73" t="s">
        <v>282</v>
      </c>
      <c r="V1205" s="77" t="s">
        <v>12292</v>
      </c>
    </row>
    <row r="1206" spans="1:22" hidden="1" x14ac:dyDescent="0.25">
      <c r="A1206" s="73" t="s">
        <v>10194</v>
      </c>
      <c r="B1206" s="73" t="s">
        <v>4358</v>
      </c>
      <c r="C1206" s="73" t="s">
        <v>4359</v>
      </c>
      <c r="D1206" s="73" t="s">
        <v>4264</v>
      </c>
      <c r="E1206" s="73" t="s">
        <v>284</v>
      </c>
      <c r="F1206" s="73"/>
      <c r="G1206" s="74">
        <v>60</v>
      </c>
      <c r="H1206" s="73" t="s">
        <v>930</v>
      </c>
      <c r="I1206" s="73" t="s">
        <v>931</v>
      </c>
      <c r="J1206" s="73" t="s">
        <v>979</v>
      </c>
      <c r="K1206" s="73" t="s">
        <v>945</v>
      </c>
      <c r="L1206" s="73" t="s">
        <v>4359</v>
      </c>
      <c r="M1206" s="73" t="s">
        <v>282</v>
      </c>
      <c r="N1206" s="75" t="b">
        <v>0</v>
      </c>
      <c r="O1206" s="75" t="b">
        <v>0</v>
      </c>
      <c r="P1206" s="76">
        <v>46023.524210034702</v>
      </c>
      <c r="Q1206" s="73" t="s">
        <v>11990</v>
      </c>
      <c r="R1206" s="76">
        <v>46172.470333252299</v>
      </c>
      <c r="S1206" s="73" t="s">
        <v>11991</v>
      </c>
      <c r="T1206" s="73" t="s">
        <v>5292</v>
      </c>
      <c r="U1206" s="73" t="s">
        <v>282</v>
      </c>
      <c r="V1206" s="77" t="s">
        <v>12292</v>
      </c>
    </row>
    <row r="1207" spans="1:22" hidden="1" x14ac:dyDescent="0.25">
      <c r="A1207" s="73" t="s">
        <v>10195</v>
      </c>
      <c r="B1207" s="73" t="s">
        <v>4491</v>
      </c>
      <c r="C1207" s="73" t="s">
        <v>4492</v>
      </c>
      <c r="D1207" s="73" t="s">
        <v>4264</v>
      </c>
      <c r="E1207" s="73" t="s">
        <v>284</v>
      </c>
      <c r="F1207" s="73"/>
      <c r="G1207" s="74">
        <v>60</v>
      </c>
      <c r="H1207" s="73" t="s">
        <v>930</v>
      </c>
      <c r="I1207" s="73" t="s">
        <v>931</v>
      </c>
      <c r="J1207" s="73" t="s">
        <v>979</v>
      </c>
      <c r="K1207" s="73" t="s">
        <v>945</v>
      </c>
      <c r="L1207" s="73" t="s">
        <v>4492</v>
      </c>
      <c r="M1207" s="73" t="s">
        <v>282</v>
      </c>
      <c r="N1207" s="75" t="b">
        <v>0</v>
      </c>
      <c r="O1207" s="75" t="b">
        <v>0</v>
      </c>
      <c r="P1207" s="76">
        <v>46023.524277777797</v>
      </c>
      <c r="Q1207" s="73" t="s">
        <v>11990</v>
      </c>
      <c r="R1207" s="76">
        <v>46172.470335532402</v>
      </c>
      <c r="S1207" s="73" t="s">
        <v>11991</v>
      </c>
      <c r="T1207" s="73" t="s">
        <v>5292</v>
      </c>
      <c r="U1207" s="73" t="s">
        <v>282</v>
      </c>
      <c r="V1207" s="77" t="s">
        <v>12292</v>
      </c>
    </row>
    <row r="1208" spans="1:22" hidden="1" x14ac:dyDescent="0.25">
      <c r="A1208" s="73" t="s">
        <v>10196</v>
      </c>
      <c r="B1208" s="73" t="s">
        <v>10197</v>
      </c>
      <c r="C1208" s="73" t="s">
        <v>12296</v>
      </c>
      <c r="D1208" s="73" t="s">
        <v>4264</v>
      </c>
      <c r="E1208" s="73"/>
      <c r="F1208" s="73"/>
      <c r="G1208" s="74"/>
      <c r="H1208" s="73" t="s">
        <v>930</v>
      </c>
      <c r="I1208" s="73" t="s">
        <v>931</v>
      </c>
      <c r="J1208" s="73" t="s">
        <v>1003</v>
      </c>
      <c r="K1208" s="73" t="s">
        <v>945</v>
      </c>
      <c r="L1208" s="73" t="s">
        <v>12296</v>
      </c>
      <c r="M1208" s="73" t="s">
        <v>282</v>
      </c>
      <c r="N1208" s="75" t="b">
        <v>0</v>
      </c>
      <c r="O1208" s="75" t="b">
        <v>0</v>
      </c>
      <c r="P1208" s="76">
        <v>46032.579808877301</v>
      </c>
      <c r="Q1208" s="73" t="s">
        <v>12277</v>
      </c>
      <c r="R1208" s="76">
        <v>46175.709840705997</v>
      </c>
      <c r="S1208" s="73" t="s">
        <v>12277</v>
      </c>
      <c r="T1208" s="73" t="s">
        <v>5292</v>
      </c>
      <c r="U1208" s="73" t="s">
        <v>282</v>
      </c>
      <c r="V1208" s="77" t="s">
        <v>12292</v>
      </c>
    </row>
    <row r="1209" spans="1:22" hidden="1" x14ac:dyDescent="0.25">
      <c r="A1209" s="73" t="s">
        <v>10198</v>
      </c>
      <c r="B1209" s="73" t="s">
        <v>4312</v>
      </c>
      <c r="C1209" s="73" t="s">
        <v>4313</v>
      </c>
      <c r="D1209" s="73" t="s">
        <v>4264</v>
      </c>
      <c r="E1209" s="73" t="s">
        <v>284</v>
      </c>
      <c r="F1209" s="73"/>
      <c r="G1209" s="74">
        <v>60</v>
      </c>
      <c r="H1209" s="73" t="s">
        <v>971</v>
      </c>
      <c r="I1209" s="73" t="s">
        <v>972</v>
      </c>
      <c r="J1209" s="73" t="s">
        <v>4314</v>
      </c>
      <c r="K1209" s="73" t="s">
        <v>974</v>
      </c>
      <c r="L1209" s="73" t="s">
        <v>4313</v>
      </c>
      <c r="M1209" s="73" t="s">
        <v>282</v>
      </c>
      <c r="N1209" s="75" t="b">
        <v>0</v>
      </c>
      <c r="O1209" s="75" t="b">
        <v>0</v>
      </c>
      <c r="P1209" s="76">
        <v>46023.524190358803</v>
      </c>
      <c r="Q1209" s="73" t="s">
        <v>11990</v>
      </c>
      <c r="R1209" s="76">
        <v>46172.470339849497</v>
      </c>
      <c r="S1209" s="73" t="s">
        <v>11991</v>
      </c>
      <c r="T1209" s="73" t="s">
        <v>5292</v>
      </c>
      <c r="U1209" s="73" t="s">
        <v>282</v>
      </c>
      <c r="V1209" s="77" t="s">
        <v>12292</v>
      </c>
    </row>
    <row r="1210" spans="1:22" hidden="1" x14ac:dyDescent="0.25">
      <c r="A1210" s="73" t="s">
        <v>10199</v>
      </c>
      <c r="B1210" s="73" t="s">
        <v>4364</v>
      </c>
      <c r="C1210" s="73" t="s">
        <v>4365</v>
      </c>
      <c r="D1210" s="73" t="s">
        <v>4264</v>
      </c>
      <c r="E1210" s="73" t="s">
        <v>284</v>
      </c>
      <c r="F1210" s="73"/>
      <c r="G1210" s="74">
        <v>60</v>
      </c>
      <c r="H1210" s="73" t="s">
        <v>971</v>
      </c>
      <c r="I1210" s="73" t="s">
        <v>972</v>
      </c>
      <c r="J1210" s="73" t="s">
        <v>4314</v>
      </c>
      <c r="K1210" s="73" t="s">
        <v>974</v>
      </c>
      <c r="L1210" s="73" t="s">
        <v>4365</v>
      </c>
      <c r="M1210" s="73" t="s">
        <v>282</v>
      </c>
      <c r="N1210" s="75" t="b">
        <v>0</v>
      </c>
      <c r="O1210" s="75" t="b">
        <v>0</v>
      </c>
      <c r="P1210" s="76">
        <v>46023.5242119213</v>
      </c>
      <c r="Q1210" s="73" t="s">
        <v>11990</v>
      </c>
      <c r="R1210" s="76">
        <v>46172.470342013898</v>
      </c>
      <c r="S1210" s="73" t="s">
        <v>11991</v>
      </c>
      <c r="T1210" s="73" t="s">
        <v>5292</v>
      </c>
      <c r="U1210" s="73" t="s">
        <v>282</v>
      </c>
      <c r="V1210" s="77" t="s">
        <v>12292</v>
      </c>
    </row>
    <row r="1211" spans="1:22" hidden="1" x14ac:dyDescent="0.25">
      <c r="A1211" s="73" t="s">
        <v>10200</v>
      </c>
      <c r="B1211" s="73" t="s">
        <v>4378</v>
      </c>
      <c r="C1211" s="73" t="s">
        <v>4378</v>
      </c>
      <c r="D1211" s="73" t="s">
        <v>4264</v>
      </c>
      <c r="E1211" s="73" t="s">
        <v>284</v>
      </c>
      <c r="F1211" s="73"/>
      <c r="G1211" s="74">
        <v>60</v>
      </c>
      <c r="H1211" s="73" t="s">
        <v>971</v>
      </c>
      <c r="I1211" s="73" t="s">
        <v>972</v>
      </c>
      <c r="J1211" s="73" t="s">
        <v>4314</v>
      </c>
      <c r="K1211" s="73" t="s">
        <v>974</v>
      </c>
      <c r="L1211" s="73" t="s">
        <v>4378</v>
      </c>
      <c r="M1211" s="73" t="s">
        <v>282</v>
      </c>
      <c r="N1211" s="75" t="b">
        <v>0</v>
      </c>
      <c r="O1211" s="75" t="b">
        <v>1</v>
      </c>
      <c r="P1211" s="76">
        <v>46023.524220682899</v>
      </c>
      <c r="Q1211" s="73" t="s">
        <v>11990</v>
      </c>
      <c r="R1211" s="76">
        <v>46172.470344178197</v>
      </c>
      <c r="S1211" s="73" t="s">
        <v>11991</v>
      </c>
      <c r="T1211" s="73" t="s">
        <v>5292</v>
      </c>
      <c r="U1211" s="73" t="s">
        <v>282</v>
      </c>
      <c r="V1211" s="77" t="s">
        <v>12292</v>
      </c>
    </row>
    <row r="1212" spans="1:22" hidden="1" x14ac:dyDescent="0.25">
      <c r="A1212" s="73" t="s">
        <v>10201</v>
      </c>
      <c r="B1212" s="73" t="s">
        <v>4416</v>
      </c>
      <c r="C1212" s="73" t="s">
        <v>4417</v>
      </c>
      <c r="D1212" s="73" t="s">
        <v>4264</v>
      </c>
      <c r="E1212" s="73" t="s">
        <v>284</v>
      </c>
      <c r="F1212" s="73"/>
      <c r="G1212" s="74">
        <v>60</v>
      </c>
      <c r="H1212" s="73" t="s">
        <v>930</v>
      </c>
      <c r="I1212" s="73" t="s">
        <v>931</v>
      </c>
      <c r="J1212" s="73" t="s">
        <v>1069</v>
      </c>
      <c r="K1212" s="73" t="s">
        <v>945</v>
      </c>
      <c r="L1212" s="73" t="s">
        <v>4417</v>
      </c>
      <c r="M1212" s="73" t="s">
        <v>282</v>
      </c>
      <c r="N1212" s="75" t="b">
        <v>0</v>
      </c>
      <c r="O1212" s="75" t="b">
        <v>0</v>
      </c>
      <c r="P1212" s="76">
        <v>46023.5242420949</v>
      </c>
      <c r="Q1212" s="73" t="s">
        <v>11990</v>
      </c>
      <c r="R1212" s="76">
        <v>46172.470346296301</v>
      </c>
      <c r="S1212" s="73" t="s">
        <v>11991</v>
      </c>
      <c r="T1212" s="73" t="s">
        <v>5292</v>
      </c>
      <c r="U1212" s="73" t="s">
        <v>282</v>
      </c>
      <c r="V1212" s="77" t="s">
        <v>12292</v>
      </c>
    </row>
    <row r="1213" spans="1:22" hidden="1" x14ac:dyDescent="0.25">
      <c r="A1213" s="73" t="s">
        <v>10202</v>
      </c>
      <c r="B1213" s="73" t="s">
        <v>4275</v>
      </c>
      <c r="C1213" s="73" t="s">
        <v>4276</v>
      </c>
      <c r="D1213" s="73" t="s">
        <v>4264</v>
      </c>
      <c r="E1213" s="73" t="s">
        <v>284</v>
      </c>
      <c r="F1213" s="73"/>
      <c r="G1213" s="74">
        <v>60</v>
      </c>
      <c r="H1213" s="73" t="s">
        <v>971</v>
      </c>
      <c r="I1213" s="73" t="s">
        <v>972</v>
      </c>
      <c r="J1213" s="73" t="s">
        <v>4277</v>
      </c>
      <c r="K1213" s="73" t="s">
        <v>974</v>
      </c>
      <c r="L1213" s="73" t="s">
        <v>4276</v>
      </c>
      <c r="M1213" s="73" t="s">
        <v>282</v>
      </c>
      <c r="N1213" s="75" t="b">
        <v>0</v>
      </c>
      <c r="O1213" s="75" t="b">
        <v>0</v>
      </c>
      <c r="P1213" s="76">
        <v>46023.524176238403</v>
      </c>
      <c r="Q1213" s="73" t="s">
        <v>11990</v>
      </c>
      <c r="R1213" s="76">
        <v>46172.470348495401</v>
      </c>
      <c r="S1213" s="73" t="s">
        <v>11991</v>
      </c>
      <c r="T1213" s="73" t="s">
        <v>5292</v>
      </c>
      <c r="U1213" s="73" t="s">
        <v>282</v>
      </c>
      <c r="V1213" s="77" t="s">
        <v>12292</v>
      </c>
    </row>
    <row r="1214" spans="1:22" hidden="1" x14ac:dyDescent="0.25">
      <c r="A1214" s="73" t="s">
        <v>10203</v>
      </c>
      <c r="B1214" s="73" t="s">
        <v>4408</v>
      </c>
      <c r="C1214" s="73" t="s">
        <v>4408</v>
      </c>
      <c r="D1214" s="73" t="s">
        <v>4264</v>
      </c>
      <c r="E1214" s="73" t="s">
        <v>284</v>
      </c>
      <c r="F1214" s="73"/>
      <c r="G1214" s="74">
        <v>60</v>
      </c>
      <c r="H1214" s="73" t="s">
        <v>971</v>
      </c>
      <c r="I1214" s="73" t="s">
        <v>972</v>
      </c>
      <c r="J1214" s="73" t="s">
        <v>4277</v>
      </c>
      <c r="K1214" s="73" t="s">
        <v>974</v>
      </c>
      <c r="L1214" s="73" t="s">
        <v>4408</v>
      </c>
      <c r="M1214" s="73" t="s">
        <v>282</v>
      </c>
      <c r="N1214" s="75" t="b">
        <v>0</v>
      </c>
      <c r="O1214" s="75" t="b">
        <v>1</v>
      </c>
      <c r="P1214" s="76">
        <v>46023.5242355671</v>
      </c>
      <c r="Q1214" s="73" t="s">
        <v>11990</v>
      </c>
      <c r="R1214" s="76">
        <v>46172.470350844902</v>
      </c>
      <c r="S1214" s="73" t="s">
        <v>11991</v>
      </c>
      <c r="T1214" s="73" t="s">
        <v>5292</v>
      </c>
      <c r="U1214" s="73" t="s">
        <v>282</v>
      </c>
      <c r="V1214" s="77" t="s">
        <v>12292</v>
      </c>
    </row>
    <row r="1215" spans="1:22" hidden="1" x14ac:dyDescent="0.25">
      <c r="A1215" s="73" t="s">
        <v>10204</v>
      </c>
      <c r="B1215" s="73" t="s">
        <v>4282</v>
      </c>
      <c r="C1215" s="73" t="s">
        <v>4283</v>
      </c>
      <c r="D1215" s="73" t="s">
        <v>4264</v>
      </c>
      <c r="E1215" s="73" t="s">
        <v>284</v>
      </c>
      <c r="F1215" s="73"/>
      <c r="G1215" s="74">
        <v>60</v>
      </c>
      <c r="H1215" s="73" t="s">
        <v>971</v>
      </c>
      <c r="I1215" s="73" t="s">
        <v>972</v>
      </c>
      <c r="J1215" s="73" t="s">
        <v>4284</v>
      </c>
      <c r="K1215" s="73" t="s">
        <v>974</v>
      </c>
      <c r="L1215" s="73" t="s">
        <v>4283</v>
      </c>
      <c r="M1215" s="73" t="s">
        <v>282</v>
      </c>
      <c r="N1215" s="75" t="b">
        <v>0</v>
      </c>
      <c r="O1215" s="75" t="b">
        <v>0</v>
      </c>
      <c r="P1215" s="76">
        <v>46023.524178553198</v>
      </c>
      <c r="Q1215" s="73" t="s">
        <v>11990</v>
      </c>
      <c r="R1215" s="76">
        <v>46172.470352974502</v>
      </c>
      <c r="S1215" s="73" t="s">
        <v>11991</v>
      </c>
      <c r="T1215" s="73" t="s">
        <v>5292</v>
      </c>
      <c r="U1215" s="73" t="s">
        <v>282</v>
      </c>
      <c r="V1215" s="77" t="s">
        <v>12292</v>
      </c>
    </row>
    <row r="1216" spans="1:22" hidden="1" x14ac:dyDescent="0.25">
      <c r="A1216" s="73" t="s">
        <v>10205</v>
      </c>
      <c r="B1216" s="73" t="s">
        <v>4295</v>
      </c>
      <c r="C1216" s="73" t="s">
        <v>4296</v>
      </c>
      <c r="D1216" s="73" t="s">
        <v>4264</v>
      </c>
      <c r="E1216" s="73" t="s">
        <v>284</v>
      </c>
      <c r="F1216" s="73"/>
      <c r="G1216" s="74">
        <v>60</v>
      </c>
      <c r="H1216" s="73" t="s">
        <v>971</v>
      </c>
      <c r="I1216" s="73" t="s">
        <v>972</v>
      </c>
      <c r="J1216" s="73" t="s">
        <v>4284</v>
      </c>
      <c r="K1216" s="73" t="s">
        <v>974</v>
      </c>
      <c r="L1216" s="73" t="s">
        <v>4296</v>
      </c>
      <c r="M1216" s="73" t="s">
        <v>282</v>
      </c>
      <c r="N1216" s="75" t="b">
        <v>0</v>
      </c>
      <c r="O1216" s="75" t="b">
        <v>0</v>
      </c>
      <c r="P1216" s="76">
        <v>46023.524182256901</v>
      </c>
      <c r="Q1216" s="73" t="s">
        <v>11990</v>
      </c>
      <c r="R1216" s="76">
        <v>46172.470355127298</v>
      </c>
      <c r="S1216" s="73" t="s">
        <v>11991</v>
      </c>
      <c r="T1216" s="73" t="s">
        <v>5292</v>
      </c>
      <c r="U1216" s="73" t="s">
        <v>282</v>
      </c>
      <c r="V1216" s="77" t="s">
        <v>12292</v>
      </c>
    </row>
    <row r="1217" spans="1:22" hidden="1" x14ac:dyDescent="0.25">
      <c r="A1217" s="73" t="s">
        <v>10206</v>
      </c>
      <c r="B1217" s="73" t="s">
        <v>4340</v>
      </c>
      <c r="C1217" s="73" t="s">
        <v>4341</v>
      </c>
      <c r="D1217" s="73" t="s">
        <v>4264</v>
      </c>
      <c r="E1217" s="73" t="s">
        <v>284</v>
      </c>
      <c r="F1217" s="73"/>
      <c r="G1217" s="74">
        <v>60</v>
      </c>
      <c r="H1217" s="73" t="s">
        <v>971</v>
      </c>
      <c r="I1217" s="73" t="s">
        <v>972</v>
      </c>
      <c r="J1217" s="73" t="s">
        <v>4284</v>
      </c>
      <c r="K1217" s="73" t="s">
        <v>974</v>
      </c>
      <c r="L1217" s="73" t="s">
        <v>4341</v>
      </c>
      <c r="M1217" s="73" t="s">
        <v>282</v>
      </c>
      <c r="N1217" s="75" t="b">
        <v>0</v>
      </c>
      <c r="O1217" s="75" t="b">
        <v>0</v>
      </c>
      <c r="P1217" s="76">
        <v>46023.524201041699</v>
      </c>
      <c r="Q1217" s="73" t="s">
        <v>11990</v>
      </c>
      <c r="R1217" s="76">
        <v>46172.470357256898</v>
      </c>
      <c r="S1217" s="73" t="s">
        <v>11991</v>
      </c>
      <c r="T1217" s="73" t="s">
        <v>5292</v>
      </c>
      <c r="U1217" s="73" t="s">
        <v>282</v>
      </c>
      <c r="V1217" s="77" t="s">
        <v>12292</v>
      </c>
    </row>
    <row r="1218" spans="1:22" hidden="1" x14ac:dyDescent="0.25">
      <c r="A1218" s="73" t="s">
        <v>10207</v>
      </c>
      <c r="B1218" s="73" t="s">
        <v>4406</v>
      </c>
      <c r="C1218" s="73" t="s">
        <v>4406</v>
      </c>
      <c r="D1218" s="73" t="s">
        <v>4264</v>
      </c>
      <c r="E1218" s="73" t="s">
        <v>284</v>
      </c>
      <c r="F1218" s="73"/>
      <c r="G1218" s="74">
        <v>60</v>
      </c>
      <c r="H1218" s="73" t="s">
        <v>971</v>
      </c>
      <c r="I1218" s="73" t="s">
        <v>972</v>
      </c>
      <c r="J1218" s="73" t="s">
        <v>4284</v>
      </c>
      <c r="K1218" s="73" t="s">
        <v>974</v>
      </c>
      <c r="L1218" s="73" t="s">
        <v>4406</v>
      </c>
      <c r="M1218" s="73" t="s">
        <v>282</v>
      </c>
      <c r="N1218" s="75" t="b">
        <v>0</v>
      </c>
      <c r="O1218" s="75" t="b">
        <v>0</v>
      </c>
      <c r="P1218" s="76">
        <v>46023.5242345718</v>
      </c>
      <c r="Q1218" s="73" t="s">
        <v>11990</v>
      </c>
      <c r="R1218" s="76">
        <v>46172.470359409701</v>
      </c>
      <c r="S1218" s="73" t="s">
        <v>11991</v>
      </c>
      <c r="T1218" s="73" t="s">
        <v>5292</v>
      </c>
      <c r="U1218" s="73" t="s">
        <v>282</v>
      </c>
      <c r="V1218" s="77" t="s">
        <v>12292</v>
      </c>
    </row>
    <row r="1219" spans="1:22" hidden="1" x14ac:dyDescent="0.25">
      <c r="A1219" s="73" t="s">
        <v>10208</v>
      </c>
      <c r="B1219" s="73" t="s">
        <v>4371</v>
      </c>
      <c r="C1219" s="73" t="s">
        <v>4371</v>
      </c>
      <c r="D1219" s="73" t="s">
        <v>4264</v>
      </c>
      <c r="E1219" s="73" t="s">
        <v>284</v>
      </c>
      <c r="F1219" s="73"/>
      <c r="G1219" s="74">
        <v>60</v>
      </c>
      <c r="H1219" s="73" t="s">
        <v>971</v>
      </c>
      <c r="I1219" s="73" t="s">
        <v>972</v>
      </c>
      <c r="J1219" s="73" t="s">
        <v>3134</v>
      </c>
      <c r="K1219" s="73" t="s">
        <v>974</v>
      </c>
      <c r="L1219" s="73" t="s">
        <v>4371</v>
      </c>
      <c r="M1219" s="73" t="s">
        <v>282</v>
      </c>
      <c r="N1219" s="75" t="b">
        <v>0</v>
      </c>
      <c r="O1219" s="75" t="b">
        <v>1</v>
      </c>
      <c r="P1219" s="76">
        <v>46023.524217361097</v>
      </c>
      <c r="Q1219" s="73" t="s">
        <v>11990</v>
      </c>
      <c r="R1219" s="76">
        <v>46172.470361608801</v>
      </c>
      <c r="S1219" s="73" t="s">
        <v>11991</v>
      </c>
      <c r="T1219" s="73" t="s">
        <v>5292</v>
      </c>
      <c r="U1219" s="73" t="s">
        <v>282</v>
      </c>
      <c r="V1219" s="77" t="s">
        <v>12292</v>
      </c>
    </row>
    <row r="1220" spans="1:22" hidden="1" x14ac:dyDescent="0.25">
      <c r="A1220" s="73" t="s">
        <v>10209</v>
      </c>
      <c r="B1220" s="73" t="s">
        <v>4499</v>
      </c>
      <c r="C1220" s="73" t="s">
        <v>4500</v>
      </c>
      <c r="D1220" s="73" t="s">
        <v>4264</v>
      </c>
      <c r="E1220" s="73" t="s">
        <v>4501</v>
      </c>
      <c r="F1220" s="73"/>
      <c r="G1220" s="74"/>
      <c r="H1220" s="73" t="s">
        <v>971</v>
      </c>
      <c r="I1220" s="73" t="s">
        <v>972</v>
      </c>
      <c r="J1220" s="73" t="s">
        <v>3134</v>
      </c>
      <c r="K1220" s="73" t="s">
        <v>974</v>
      </c>
      <c r="L1220" s="73"/>
      <c r="M1220" s="73" t="s">
        <v>282</v>
      </c>
      <c r="N1220" s="75" t="b">
        <v>0</v>
      </c>
      <c r="O1220" s="75" t="b">
        <v>0</v>
      </c>
      <c r="P1220" s="76">
        <v>46023.524283182902</v>
      </c>
      <c r="Q1220" s="73" t="s">
        <v>11990</v>
      </c>
      <c r="R1220" s="76">
        <v>46172.470363692097</v>
      </c>
      <c r="S1220" s="73" t="s">
        <v>11991</v>
      </c>
      <c r="T1220" s="73" t="s">
        <v>5292</v>
      </c>
      <c r="U1220" s="73" t="s">
        <v>282</v>
      </c>
      <c r="V1220" s="77" t="s">
        <v>12292</v>
      </c>
    </row>
    <row r="1221" spans="1:22" hidden="1" x14ac:dyDescent="0.25">
      <c r="A1221" s="73" t="s">
        <v>10210</v>
      </c>
      <c r="B1221" s="73" t="s">
        <v>4279</v>
      </c>
      <c r="C1221" s="73" t="s">
        <v>4280</v>
      </c>
      <c r="D1221" s="73" t="s">
        <v>4264</v>
      </c>
      <c r="E1221" s="73" t="s">
        <v>284</v>
      </c>
      <c r="F1221" s="73"/>
      <c r="G1221" s="74">
        <v>60</v>
      </c>
      <c r="H1221" s="73" t="s">
        <v>971</v>
      </c>
      <c r="I1221" s="73" t="s">
        <v>972</v>
      </c>
      <c r="J1221" s="73" t="s">
        <v>3185</v>
      </c>
      <c r="K1221" s="73" t="s">
        <v>974</v>
      </c>
      <c r="L1221" s="73" t="s">
        <v>4280</v>
      </c>
      <c r="M1221" s="73" t="s">
        <v>282</v>
      </c>
      <c r="N1221" s="75" t="b">
        <v>0</v>
      </c>
      <c r="O1221" s="75" t="b">
        <v>0</v>
      </c>
      <c r="P1221" s="76">
        <v>46023.524177233798</v>
      </c>
      <c r="Q1221" s="73" t="s">
        <v>11990</v>
      </c>
      <c r="R1221" s="76">
        <v>46172.470365821799</v>
      </c>
      <c r="S1221" s="73" t="s">
        <v>11991</v>
      </c>
      <c r="T1221" s="73" t="s">
        <v>5292</v>
      </c>
      <c r="U1221" s="73" t="s">
        <v>282</v>
      </c>
      <c r="V1221" s="77" t="s">
        <v>12292</v>
      </c>
    </row>
    <row r="1222" spans="1:22" hidden="1" x14ac:dyDescent="0.25">
      <c r="A1222" s="73" t="s">
        <v>10211</v>
      </c>
      <c r="B1222" s="73" t="s">
        <v>4292</v>
      </c>
      <c r="C1222" s="73" t="s">
        <v>4293</v>
      </c>
      <c r="D1222" s="73" t="s">
        <v>4264</v>
      </c>
      <c r="E1222" s="73" t="s">
        <v>284</v>
      </c>
      <c r="F1222" s="73"/>
      <c r="G1222" s="74">
        <v>60</v>
      </c>
      <c r="H1222" s="73" t="s">
        <v>971</v>
      </c>
      <c r="I1222" s="73" t="s">
        <v>972</v>
      </c>
      <c r="J1222" s="73" t="s">
        <v>3185</v>
      </c>
      <c r="K1222" s="73" t="s">
        <v>974</v>
      </c>
      <c r="L1222" s="73" t="s">
        <v>4293</v>
      </c>
      <c r="M1222" s="73" t="s">
        <v>282</v>
      </c>
      <c r="N1222" s="75" t="b">
        <v>0</v>
      </c>
      <c r="O1222" s="75" t="b">
        <v>0</v>
      </c>
      <c r="P1222" s="76">
        <v>46023.524181330999</v>
      </c>
      <c r="Q1222" s="73" t="s">
        <v>11990</v>
      </c>
      <c r="R1222" s="76">
        <v>46172.4703679745</v>
      </c>
      <c r="S1222" s="73" t="s">
        <v>11991</v>
      </c>
      <c r="T1222" s="73" t="s">
        <v>5292</v>
      </c>
      <c r="U1222" s="73" t="s">
        <v>282</v>
      </c>
      <c r="V1222" s="77" t="s">
        <v>12292</v>
      </c>
    </row>
    <row r="1223" spans="1:22" hidden="1" x14ac:dyDescent="0.25">
      <c r="A1223" s="73" t="s">
        <v>10212</v>
      </c>
      <c r="B1223" s="73" t="s">
        <v>4373</v>
      </c>
      <c r="C1223" s="73" t="s">
        <v>4374</v>
      </c>
      <c r="D1223" s="73" t="s">
        <v>4264</v>
      </c>
      <c r="E1223" s="73" t="s">
        <v>284</v>
      </c>
      <c r="F1223" s="73"/>
      <c r="G1223" s="74">
        <v>60</v>
      </c>
      <c r="H1223" s="73" t="s">
        <v>971</v>
      </c>
      <c r="I1223" s="73" t="s">
        <v>972</v>
      </c>
      <c r="J1223" s="73" t="s">
        <v>3185</v>
      </c>
      <c r="K1223" s="73" t="s">
        <v>974</v>
      </c>
      <c r="L1223" s="73" t="s">
        <v>4374</v>
      </c>
      <c r="M1223" s="73" t="s">
        <v>282</v>
      </c>
      <c r="N1223" s="75" t="b">
        <v>0</v>
      </c>
      <c r="O1223" s="75" t="b">
        <v>0</v>
      </c>
      <c r="P1223" s="76">
        <v>46023.524218286999</v>
      </c>
      <c r="Q1223" s="73" t="s">
        <v>11990</v>
      </c>
      <c r="R1223" s="76">
        <v>46172.4703701736</v>
      </c>
      <c r="S1223" s="73" t="s">
        <v>11991</v>
      </c>
      <c r="T1223" s="73" t="s">
        <v>5292</v>
      </c>
      <c r="U1223" s="73" t="s">
        <v>282</v>
      </c>
      <c r="V1223" s="77" t="s">
        <v>12292</v>
      </c>
    </row>
    <row r="1224" spans="1:22" hidden="1" x14ac:dyDescent="0.25">
      <c r="A1224" s="73" t="s">
        <v>10213</v>
      </c>
      <c r="B1224" s="73" t="s">
        <v>4298</v>
      </c>
      <c r="C1224" s="73" t="s">
        <v>4299</v>
      </c>
      <c r="D1224" s="73" t="s">
        <v>4264</v>
      </c>
      <c r="E1224" s="73" t="s">
        <v>284</v>
      </c>
      <c r="F1224" s="73"/>
      <c r="G1224" s="74">
        <v>60</v>
      </c>
      <c r="H1224" s="73" t="s">
        <v>971</v>
      </c>
      <c r="I1224" s="73" t="s">
        <v>972</v>
      </c>
      <c r="J1224" s="73" t="s">
        <v>1151</v>
      </c>
      <c r="K1224" s="73" t="s">
        <v>974</v>
      </c>
      <c r="L1224" s="73" t="s">
        <v>4299</v>
      </c>
      <c r="M1224" s="73" t="s">
        <v>282</v>
      </c>
      <c r="N1224" s="75" t="b">
        <v>0</v>
      </c>
      <c r="O1224" s="75" t="b">
        <v>0</v>
      </c>
      <c r="P1224" s="76">
        <v>46023.524183101901</v>
      </c>
      <c r="Q1224" s="73" t="s">
        <v>11990</v>
      </c>
      <c r="R1224" s="76">
        <v>46172.470372338001</v>
      </c>
      <c r="S1224" s="73" t="s">
        <v>11991</v>
      </c>
      <c r="T1224" s="73" t="s">
        <v>5292</v>
      </c>
      <c r="U1224" s="73" t="s">
        <v>282</v>
      </c>
      <c r="V1224" s="77" t="s">
        <v>12292</v>
      </c>
    </row>
    <row r="1225" spans="1:22" hidden="1" x14ac:dyDescent="0.25">
      <c r="A1225" s="73" t="s">
        <v>10214</v>
      </c>
      <c r="B1225" s="73" t="s">
        <v>4304</v>
      </c>
      <c r="C1225" s="73" t="s">
        <v>4304</v>
      </c>
      <c r="D1225" s="73" t="s">
        <v>4264</v>
      </c>
      <c r="E1225" s="73" t="s">
        <v>284</v>
      </c>
      <c r="F1225" s="73"/>
      <c r="G1225" s="74">
        <v>60</v>
      </c>
      <c r="H1225" s="73" t="s">
        <v>971</v>
      </c>
      <c r="I1225" s="73" t="s">
        <v>972</v>
      </c>
      <c r="J1225" s="73" t="s">
        <v>1151</v>
      </c>
      <c r="K1225" s="73" t="s">
        <v>974</v>
      </c>
      <c r="L1225" s="73" t="s">
        <v>12297</v>
      </c>
      <c r="M1225" s="73" t="s">
        <v>282</v>
      </c>
      <c r="N1225" s="75" t="b">
        <v>0</v>
      </c>
      <c r="O1225" s="75" t="b">
        <v>0</v>
      </c>
      <c r="P1225" s="76">
        <v>46023.524184918999</v>
      </c>
      <c r="Q1225" s="73" t="s">
        <v>11990</v>
      </c>
      <c r="R1225" s="76">
        <v>46172.470374536999</v>
      </c>
      <c r="S1225" s="73" t="s">
        <v>11991</v>
      </c>
      <c r="T1225" s="73" t="s">
        <v>5292</v>
      </c>
      <c r="U1225" s="73" t="s">
        <v>282</v>
      </c>
      <c r="V1225" s="77" t="s">
        <v>12292</v>
      </c>
    </row>
    <row r="1226" spans="1:22" hidden="1" x14ac:dyDescent="0.25">
      <c r="A1226" s="73" t="s">
        <v>10215</v>
      </c>
      <c r="B1226" s="73" t="s">
        <v>4485</v>
      </c>
      <c r="C1226" s="73" t="s">
        <v>4486</v>
      </c>
      <c r="D1226" s="73" t="s">
        <v>4264</v>
      </c>
      <c r="E1226" s="73" t="s">
        <v>284</v>
      </c>
      <c r="F1226" s="73"/>
      <c r="G1226" s="74">
        <v>60</v>
      </c>
      <c r="H1226" s="73" t="s">
        <v>930</v>
      </c>
      <c r="I1226" s="73" t="s">
        <v>931</v>
      </c>
      <c r="J1226" s="73" t="s">
        <v>3125</v>
      </c>
      <c r="K1226" s="73" t="s">
        <v>945</v>
      </c>
      <c r="L1226" s="73" t="s">
        <v>4486</v>
      </c>
      <c r="M1226" s="73" t="s">
        <v>282</v>
      </c>
      <c r="N1226" s="75" t="b">
        <v>0</v>
      </c>
      <c r="O1226" s="75" t="b">
        <v>0</v>
      </c>
      <c r="P1226" s="76">
        <v>46023.524275960597</v>
      </c>
      <c r="Q1226" s="73" t="s">
        <v>11990</v>
      </c>
      <c r="R1226" s="76">
        <v>46172.4703767014</v>
      </c>
      <c r="S1226" s="73" t="s">
        <v>11991</v>
      </c>
      <c r="T1226" s="73" t="s">
        <v>5292</v>
      </c>
      <c r="U1226" s="73" t="s">
        <v>282</v>
      </c>
      <c r="V1226" s="77" t="s">
        <v>12292</v>
      </c>
    </row>
    <row r="1227" spans="1:22" hidden="1" x14ac:dyDescent="0.25">
      <c r="A1227" s="73" t="s">
        <v>10216</v>
      </c>
      <c r="B1227" s="73" t="s">
        <v>4369</v>
      </c>
      <c r="C1227" s="73" t="s">
        <v>4369</v>
      </c>
      <c r="D1227" s="73" t="s">
        <v>4264</v>
      </c>
      <c r="E1227" s="73" t="s">
        <v>284</v>
      </c>
      <c r="F1227" s="73"/>
      <c r="G1227" s="74">
        <v>60</v>
      </c>
      <c r="H1227" s="73" t="s">
        <v>971</v>
      </c>
      <c r="I1227" s="73" t="s">
        <v>972</v>
      </c>
      <c r="J1227" s="73" t="s">
        <v>1075</v>
      </c>
      <c r="K1227" s="73" t="s">
        <v>974</v>
      </c>
      <c r="L1227" s="73" t="s">
        <v>4369</v>
      </c>
      <c r="M1227" s="73" t="s">
        <v>282</v>
      </c>
      <c r="N1227" s="75" t="b">
        <v>0</v>
      </c>
      <c r="O1227" s="75" t="b">
        <v>1</v>
      </c>
      <c r="P1227" s="76">
        <v>46023.524216469901</v>
      </c>
      <c r="Q1227" s="73" t="s">
        <v>11990</v>
      </c>
      <c r="R1227" s="76">
        <v>46172.4703789005</v>
      </c>
      <c r="S1227" s="73" t="s">
        <v>11991</v>
      </c>
      <c r="T1227" s="73" t="s">
        <v>5292</v>
      </c>
      <c r="U1227" s="73" t="s">
        <v>282</v>
      </c>
      <c r="V1227" s="77" t="s">
        <v>12292</v>
      </c>
    </row>
    <row r="1228" spans="1:22" hidden="1" x14ac:dyDescent="0.25">
      <c r="A1228" s="73" t="s">
        <v>10217</v>
      </c>
      <c r="B1228" s="73" t="s">
        <v>4289</v>
      </c>
      <c r="C1228" s="73" t="s">
        <v>4290</v>
      </c>
      <c r="D1228" s="73" t="s">
        <v>4264</v>
      </c>
      <c r="E1228" s="73" t="s">
        <v>284</v>
      </c>
      <c r="F1228" s="73"/>
      <c r="G1228" s="74">
        <v>60</v>
      </c>
      <c r="H1228" s="73" t="s">
        <v>971</v>
      </c>
      <c r="I1228" s="73" t="s">
        <v>972</v>
      </c>
      <c r="J1228" s="73" t="s">
        <v>3303</v>
      </c>
      <c r="K1228" s="73" t="s">
        <v>974</v>
      </c>
      <c r="L1228" s="73" t="s">
        <v>4290</v>
      </c>
      <c r="M1228" s="73" t="s">
        <v>282</v>
      </c>
      <c r="N1228" s="75" t="b">
        <v>0</v>
      </c>
      <c r="O1228" s="75" t="b">
        <v>0</v>
      </c>
      <c r="P1228" s="76">
        <v>46023.524180439803</v>
      </c>
      <c r="Q1228" s="73" t="s">
        <v>11990</v>
      </c>
      <c r="R1228" s="76">
        <v>46172.470381250001</v>
      </c>
      <c r="S1228" s="73" t="s">
        <v>11991</v>
      </c>
      <c r="T1228" s="73" t="s">
        <v>5292</v>
      </c>
      <c r="U1228" s="73" t="s">
        <v>282</v>
      </c>
      <c r="V1228" s="77" t="s">
        <v>12292</v>
      </c>
    </row>
    <row r="1229" spans="1:22" hidden="1" x14ac:dyDescent="0.25">
      <c r="A1229" s="73" t="s">
        <v>10218</v>
      </c>
      <c r="B1229" s="73" t="s">
        <v>4319</v>
      </c>
      <c r="C1229" s="73" t="s">
        <v>4320</v>
      </c>
      <c r="D1229" s="73" t="s">
        <v>4264</v>
      </c>
      <c r="E1229" s="73" t="s">
        <v>284</v>
      </c>
      <c r="F1229" s="73"/>
      <c r="G1229" s="74">
        <v>60</v>
      </c>
      <c r="H1229" s="73" t="s">
        <v>930</v>
      </c>
      <c r="I1229" s="73" t="s">
        <v>931</v>
      </c>
      <c r="J1229" s="73" t="s">
        <v>1030</v>
      </c>
      <c r="K1229" s="73" t="s">
        <v>945</v>
      </c>
      <c r="L1229" s="73" t="s">
        <v>4320</v>
      </c>
      <c r="M1229" s="73" t="s">
        <v>282</v>
      </c>
      <c r="N1229" s="75" t="b">
        <v>0</v>
      </c>
      <c r="O1229" s="75" t="b">
        <v>0</v>
      </c>
      <c r="P1229" s="76">
        <v>46023.524192129596</v>
      </c>
      <c r="Q1229" s="73" t="s">
        <v>11990</v>
      </c>
      <c r="R1229" s="76">
        <v>46172.470383298598</v>
      </c>
      <c r="S1229" s="73" t="s">
        <v>11991</v>
      </c>
      <c r="T1229" s="73" t="s">
        <v>5292</v>
      </c>
      <c r="U1229" s="73" t="s">
        <v>282</v>
      </c>
      <c r="V1229" s="77" t="s">
        <v>12292</v>
      </c>
    </row>
    <row r="1230" spans="1:22" hidden="1" x14ac:dyDescent="0.25">
      <c r="A1230" s="73" t="s">
        <v>10219</v>
      </c>
      <c r="B1230" s="73" t="s">
        <v>4328</v>
      </c>
      <c r="C1230" s="73" t="s">
        <v>4329</v>
      </c>
      <c r="D1230" s="73" t="s">
        <v>4264</v>
      </c>
      <c r="E1230" s="73" t="s">
        <v>284</v>
      </c>
      <c r="F1230" s="73"/>
      <c r="G1230" s="74">
        <v>60</v>
      </c>
      <c r="H1230" s="73" t="s">
        <v>930</v>
      </c>
      <c r="I1230" s="73" t="s">
        <v>931</v>
      </c>
      <c r="J1230" s="73" t="s">
        <v>1030</v>
      </c>
      <c r="K1230" s="73" t="s">
        <v>945</v>
      </c>
      <c r="L1230" s="73" t="s">
        <v>4329</v>
      </c>
      <c r="M1230" s="73" t="s">
        <v>282</v>
      </c>
      <c r="N1230" s="75" t="b">
        <v>0</v>
      </c>
      <c r="O1230" s="75" t="b">
        <v>0</v>
      </c>
      <c r="P1230" s="76">
        <v>46023.524194756901</v>
      </c>
      <c r="Q1230" s="73" t="s">
        <v>11990</v>
      </c>
      <c r="R1230" s="76">
        <v>46172.470385497698</v>
      </c>
      <c r="S1230" s="73" t="s">
        <v>11991</v>
      </c>
      <c r="T1230" s="73" t="s">
        <v>5292</v>
      </c>
      <c r="U1230" s="73" t="s">
        <v>282</v>
      </c>
      <c r="V1230" s="77" t="s">
        <v>12292</v>
      </c>
    </row>
    <row r="1231" spans="1:22" hidden="1" x14ac:dyDescent="0.25">
      <c r="A1231" s="73" t="s">
        <v>10220</v>
      </c>
      <c r="B1231" s="73" t="s">
        <v>4306</v>
      </c>
      <c r="C1231" s="73" t="s">
        <v>4307</v>
      </c>
      <c r="D1231" s="73" t="s">
        <v>4264</v>
      </c>
      <c r="E1231" s="73" t="s">
        <v>284</v>
      </c>
      <c r="F1231" s="73"/>
      <c r="G1231" s="74">
        <v>60</v>
      </c>
      <c r="H1231" s="73" t="s">
        <v>971</v>
      </c>
      <c r="I1231" s="73" t="s">
        <v>972</v>
      </c>
      <c r="J1231" s="73" t="s">
        <v>1213</v>
      </c>
      <c r="K1231" s="73" t="s">
        <v>974</v>
      </c>
      <c r="L1231" s="73" t="s">
        <v>4307</v>
      </c>
      <c r="M1231" s="73" t="s">
        <v>282</v>
      </c>
      <c r="N1231" s="75" t="b">
        <v>0</v>
      </c>
      <c r="O1231" s="75" t="b">
        <v>0</v>
      </c>
      <c r="P1231" s="76">
        <v>46023.524185844901</v>
      </c>
      <c r="Q1231" s="73" t="s">
        <v>11990</v>
      </c>
      <c r="R1231" s="76">
        <v>46172.470387731497</v>
      </c>
      <c r="S1231" s="73" t="s">
        <v>11991</v>
      </c>
      <c r="T1231" s="73" t="s">
        <v>5292</v>
      </c>
      <c r="U1231" s="73" t="s">
        <v>282</v>
      </c>
      <c r="V1231" s="77" t="s">
        <v>12292</v>
      </c>
    </row>
    <row r="1232" spans="1:22" hidden="1" x14ac:dyDescent="0.25">
      <c r="A1232" s="73" t="s">
        <v>10221</v>
      </c>
      <c r="B1232" s="73" t="s">
        <v>4376</v>
      </c>
      <c r="C1232" s="73" t="s">
        <v>4376</v>
      </c>
      <c r="D1232" s="73" t="s">
        <v>4264</v>
      </c>
      <c r="E1232" s="73" t="s">
        <v>284</v>
      </c>
      <c r="F1232" s="73"/>
      <c r="G1232" s="74">
        <v>60</v>
      </c>
      <c r="H1232" s="73" t="s">
        <v>971</v>
      </c>
      <c r="I1232" s="73" t="s">
        <v>972</v>
      </c>
      <c r="J1232" s="73" t="s">
        <v>1213</v>
      </c>
      <c r="K1232" s="73" t="s">
        <v>974</v>
      </c>
      <c r="L1232" s="73" t="s">
        <v>4376</v>
      </c>
      <c r="M1232" s="73" t="s">
        <v>282</v>
      </c>
      <c r="N1232" s="75" t="b">
        <v>0</v>
      </c>
      <c r="O1232" s="75" t="b">
        <v>1</v>
      </c>
      <c r="P1232" s="76">
        <v>46023.524219213003</v>
      </c>
      <c r="Q1232" s="73" t="s">
        <v>11990</v>
      </c>
      <c r="R1232" s="76">
        <v>46172.470389965303</v>
      </c>
      <c r="S1232" s="73" t="s">
        <v>11991</v>
      </c>
      <c r="T1232" s="73" t="s">
        <v>5292</v>
      </c>
      <c r="U1232" s="73" t="s">
        <v>282</v>
      </c>
      <c r="V1232" s="77" t="s">
        <v>12292</v>
      </c>
    </row>
    <row r="1233" spans="1:22" hidden="1" x14ac:dyDescent="0.25">
      <c r="A1233" s="73" t="s">
        <v>10222</v>
      </c>
      <c r="B1233" s="73" t="s">
        <v>4346</v>
      </c>
      <c r="C1233" s="73" t="s">
        <v>4347</v>
      </c>
      <c r="D1233" s="73" t="s">
        <v>4264</v>
      </c>
      <c r="E1233" s="73" t="s">
        <v>284</v>
      </c>
      <c r="F1233" s="73"/>
      <c r="G1233" s="74">
        <v>60</v>
      </c>
      <c r="H1233" s="73" t="s">
        <v>930</v>
      </c>
      <c r="I1233" s="73" t="s">
        <v>931</v>
      </c>
      <c r="J1233" s="73" t="s">
        <v>4034</v>
      </c>
      <c r="K1233" s="73" t="s">
        <v>945</v>
      </c>
      <c r="L1233" s="73" t="s">
        <v>4347</v>
      </c>
      <c r="M1233" s="73" t="s">
        <v>282</v>
      </c>
      <c r="N1233" s="75" t="b">
        <v>0</v>
      </c>
      <c r="O1233" s="75" t="b">
        <v>0</v>
      </c>
      <c r="P1233" s="76">
        <v>46023.524202858804</v>
      </c>
      <c r="Q1233" s="73" t="s">
        <v>11990</v>
      </c>
      <c r="R1233" s="76">
        <v>46172.470392210598</v>
      </c>
      <c r="S1233" s="73" t="s">
        <v>11991</v>
      </c>
      <c r="T1233" s="73" t="s">
        <v>5292</v>
      </c>
      <c r="U1233" s="73" t="s">
        <v>282</v>
      </c>
      <c r="V1233" s="77" t="s">
        <v>12292</v>
      </c>
    </row>
    <row r="1234" spans="1:22" hidden="1" x14ac:dyDescent="0.25">
      <c r="A1234" s="73" t="s">
        <v>10223</v>
      </c>
      <c r="B1234" s="73" t="s">
        <v>4482</v>
      </c>
      <c r="C1234" s="73" t="s">
        <v>4483</v>
      </c>
      <c r="D1234" s="73" t="s">
        <v>4264</v>
      </c>
      <c r="E1234" s="73" t="s">
        <v>284</v>
      </c>
      <c r="F1234" s="73"/>
      <c r="G1234" s="74">
        <v>60</v>
      </c>
      <c r="H1234" s="73" t="s">
        <v>930</v>
      </c>
      <c r="I1234" s="73" t="s">
        <v>931</v>
      </c>
      <c r="J1234" s="73" t="s">
        <v>4034</v>
      </c>
      <c r="K1234" s="73" t="s">
        <v>945</v>
      </c>
      <c r="L1234" s="73" t="s">
        <v>4483</v>
      </c>
      <c r="M1234" s="73" t="s">
        <v>282</v>
      </c>
      <c r="N1234" s="75" t="b">
        <v>0</v>
      </c>
      <c r="O1234" s="75" t="b">
        <v>0</v>
      </c>
      <c r="P1234" s="76">
        <v>46023.524275080999</v>
      </c>
      <c r="Q1234" s="73" t="s">
        <v>11990</v>
      </c>
      <c r="R1234" s="76">
        <v>46172.470394409698</v>
      </c>
      <c r="S1234" s="73" t="s">
        <v>11991</v>
      </c>
      <c r="T1234" s="73" t="s">
        <v>5292</v>
      </c>
      <c r="U1234" s="73" t="s">
        <v>282</v>
      </c>
      <c r="V1234" s="77" t="s">
        <v>12292</v>
      </c>
    </row>
    <row r="1235" spans="1:22" hidden="1" x14ac:dyDescent="0.25">
      <c r="A1235" s="73" t="s">
        <v>10224</v>
      </c>
      <c r="B1235" s="73" t="s">
        <v>4467</v>
      </c>
      <c r="C1235" s="73" t="s">
        <v>4468</v>
      </c>
      <c r="D1235" s="73" t="s">
        <v>4264</v>
      </c>
      <c r="E1235" s="73" t="s">
        <v>284</v>
      </c>
      <c r="F1235" s="73"/>
      <c r="G1235" s="74">
        <v>60</v>
      </c>
      <c r="H1235" s="73" t="s">
        <v>930</v>
      </c>
      <c r="I1235" s="73" t="s">
        <v>931</v>
      </c>
      <c r="J1235" s="73" t="s">
        <v>1054</v>
      </c>
      <c r="K1235" s="73" t="s">
        <v>945</v>
      </c>
      <c r="L1235" s="73" t="s">
        <v>4468</v>
      </c>
      <c r="M1235" s="73" t="s">
        <v>282</v>
      </c>
      <c r="N1235" s="75" t="b">
        <v>0</v>
      </c>
      <c r="O1235" s="75" t="b">
        <v>0</v>
      </c>
      <c r="P1235" s="76">
        <v>46023.524270486101</v>
      </c>
      <c r="Q1235" s="73" t="s">
        <v>11990</v>
      </c>
      <c r="R1235" s="76">
        <v>46172.470396446799</v>
      </c>
      <c r="S1235" s="73" t="s">
        <v>11991</v>
      </c>
      <c r="T1235" s="73" t="s">
        <v>5292</v>
      </c>
      <c r="U1235" s="73" t="s">
        <v>282</v>
      </c>
      <c r="V1235" s="77" t="s">
        <v>12292</v>
      </c>
    </row>
    <row r="1236" spans="1:22" hidden="1" x14ac:dyDescent="0.25">
      <c r="A1236" s="73" t="s">
        <v>10225</v>
      </c>
      <c r="B1236" s="73" t="s">
        <v>4473</v>
      </c>
      <c r="C1236" s="73" t="s">
        <v>4474</v>
      </c>
      <c r="D1236" s="73" t="s">
        <v>4264</v>
      </c>
      <c r="E1236" s="73" t="s">
        <v>284</v>
      </c>
      <c r="F1236" s="73"/>
      <c r="G1236" s="74">
        <v>60</v>
      </c>
      <c r="H1236" s="73" t="s">
        <v>930</v>
      </c>
      <c r="I1236" s="73" t="s">
        <v>931</v>
      </c>
      <c r="J1236" s="73" t="s">
        <v>1054</v>
      </c>
      <c r="K1236" s="73" t="s">
        <v>945</v>
      </c>
      <c r="L1236" s="73" t="s">
        <v>4474</v>
      </c>
      <c r="M1236" s="73" t="s">
        <v>282</v>
      </c>
      <c r="N1236" s="75" t="b">
        <v>0</v>
      </c>
      <c r="O1236" s="75" t="b">
        <v>0</v>
      </c>
      <c r="P1236" s="76">
        <v>46023.524272488401</v>
      </c>
      <c r="Q1236" s="73" t="s">
        <v>11990</v>
      </c>
      <c r="R1236" s="76">
        <v>46172.470398576399</v>
      </c>
      <c r="S1236" s="73" t="s">
        <v>11991</v>
      </c>
      <c r="T1236" s="73" t="s">
        <v>5292</v>
      </c>
      <c r="U1236" s="73" t="s">
        <v>282</v>
      </c>
      <c r="V1236" s="77" t="s">
        <v>12292</v>
      </c>
    </row>
    <row r="1237" spans="1:22" hidden="1" x14ac:dyDescent="0.25">
      <c r="A1237" s="73" t="s">
        <v>10226</v>
      </c>
      <c r="B1237" s="73" t="s">
        <v>4476</v>
      </c>
      <c r="C1237" s="73" t="s">
        <v>4477</v>
      </c>
      <c r="D1237" s="73" t="s">
        <v>4264</v>
      </c>
      <c r="E1237" s="73" t="s">
        <v>284</v>
      </c>
      <c r="F1237" s="73"/>
      <c r="G1237" s="74">
        <v>60</v>
      </c>
      <c r="H1237" s="73" t="s">
        <v>5285</v>
      </c>
      <c r="I1237" s="73" t="s">
        <v>5286</v>
      </c>
      <c r="J1237" s="73" t="s">
        <v>1015</v>
      </c>
      <c r="K1237" s="73" t="s">
        <v>945</v>
      </c>
      <c r="L1237" s="73" t="s">
        <v>4477</v>
      </c>
      <c r="M1237" s="73" t="s">
        <v>282</v>
      </c>
      <c r="N1237" s="75" t="b">
        <v>0</v>
      </c>
      <c r="O1237" s="75" t="b">
        <v>0</v>
      </c>
      <c r="P1237" s="76">
        <v>46023.524273379597</v>
      </c>
      <c r="Q1237" s="73" t="s">
        <v>11990</v>
      </c>
      <c r="R1237" s="76">
        <v>46172.470400729202</v>
      </c>
      <c r="S1237" s="73" t="s">
        <v>11991</v>
      </c>
      <c r="T1237" s="73" t="s">
        <v>5292</v>
      </c>
      <c r="U1237" s="73" t="s">
        <v>282</v>
      </c>
      <c r="V1237" s="77" t="s">
        <v>12292</v>
      </c>
    </row>
    <row r="1238" spans="1:22" hidden="1" x14ac:dyDescent="0.25">
      <c r="A1238" s="73" t="s">
        <v>10227</v>
      </c>
      <c r="B1238" s="73" t="s">
        <v>4479</v>
      </c>
      <c r="C1238" s="73" t="s">
        <v>4480</v>
      </c>
      <c r="D1238" s="73" t="s">
        <v>4264</v>
      </c>
      <c r="E1238" s="73" t="s">
        <v>284</v>
      </c>
      <c r="F1238" s="73"/>
      <c r="G1238" s="74">
        <v>60</v>
      </c>
      <c r="H1238" s="73" t="s">
        <v>5285</v>
      </c>
      <c r="I1238" s="73" t="s">
        <v>5286</v>
      </c>
      <c r="J1238" s="73" t="s">
        <v>1015</v>
      </c>
      <c r="K1238" s="73" t="s">
        <v>945</v>
      </c>
      <c r="L1238" s="73" t="s">
        <v>4480</v>
      </c>
      <c r="M1238" s="73" t="s">
        <v>282</v>
      </c>
      <c r="N1238" s="75" t="b">
        <v>0</v>
      </c>
      <c r="O1238" s="75" t="b">
        <v>0</v>
      </c>
      <c r="P1238" s="76">
        <v>46023.524274155097</v>
      </c>
      <c r="Q1238" s="73" t="s">
        <v>11990</v>
      </c>
      <c r="R1238" s="76">
        <v>46172.470402893501</v>
      </c>
      <c r="S1238" s="73" t="s">
        <v>11991</v>
      </c>
      <c r="T1238" s="73" t="s">
        <v>5292</v>
      </c>
      <c r="U1238" s="73" t="s">
        <v>282</v>
      </c>
      <c r="V1238" s="77" t="s">
        <v>12292</v>
      </c>
    </row>
    <row r="1239" spans="1:22" hidden="1" x14ac:dyDescent="0.25">
      <c r="A1239" s="73" t="s">
        <v>10228</v>
      </c>
      <c r="B1239" s="73" t="s">
        <v>659</v>
      </c>
      <c r="C1239" s="73" t="s">
        <v>4527</v>
      </c>
      <c r="D1239" s="73" t="s">
        <v>4519</v>
      </c>
      <c r="E1239" s="73" t="s">
        <v>284</v>
      </c>
      <c r="F1239" s="73"/>
      <c r="G1239" s="74"/>
      <c r="H1239" s="73" t="s">
        <v>934</v>
      </c>
      <c r="I1239" s="73" t="s">
        <v>935</v>
      </c>
      <c r="J1239" s="73" t="s">
        <v>909</v>
      </c>
      <c r="K1239" s="73" t="s">
        <v>2111</v>
      </c>
      <c r="L1239" s="73" t="s">
        <v>4527</v>
      </c>
      <c r="M1239" s="73" t="s">
        <v>523</v>
      </c>
      <c r="N1239" s="75" t="b">
        <v>0</v>
      </c>
      <c r="O1239" s="75" t="b">
        <v>0</v>
      </c>
      <c r="P1239" s="76">
        <v>46023.524315358802</v>
      </c>
      <c r="Q1239" s="73" t="s">
        <v>11990</v>
      </c>
      <c r="R1239" s="76">
        <v>46172.470426585598</v>
      </c>
      <c r="S1239" s="73" t="s">
        <v>11991</v>
      </c>
      <c r="T1239" s="73" t="s">
        <v>5292</v>
      </c>
      <c r="U1239" s="73" t="s">
        <v>523</v>
      </c>
      <c r="V1239" s="77" t="s">
        <v>524</v>
      </c>
    </row>
    <row r="1240" spans="1:22" hidden="1" x14ac:dyDescent="0.25">
      <c r="A1240" s="73" t="s">
        <v>10229</v>
      </c>
      <c r="B1240" s="73" t="s">
        <v>525</v>
      </c>
      <c r="C1240" s="73" t="s">
        <v>4531</v>
      </c>
      <c r="D1240" s="73" t="s">
        <v>4519</v>
      </c>
      <c r="E1240" s="73" t="s">
        <v>284</v>
      </c>
      <c r="F1240" s="73"/>
      <c r="G1240" s="74"/>
      <c r="H1240" s="73" t="s">
        <v>934</v>
      </c>
      <c r="I1240" s="73" t="s">
        <v>935</v>
      </c>
      <c r="J1240" s="73" t="s">
        <v>909</v>
      </c>
      <c r="K1240" s="73" t="s">
        <v>2111</v>
      </c>
      <c r="L1240" s="73" t="s">
        <v>4531</v>
      </c>
      <c r="M1240" s="73" t="s">
        <v>523</v>
      </c>
      <c r="N1240" s="75" t="b">
        <v>0</v>
      </c>
      <c r="O1240" s="75" t="b">
        <v>0</v>
      </c>
      <c r="P1240" s="76">
        <v>46023.524317129602</v>
      </c>
      <c r="Q1240" s="73" t="s">
        <v>11990</v>
      </c>
      <c r="R1240" s="76">
        <v>46172.470428703702</v>
      </c>
      <c r="S1240" s="73" t="s">
        <v>11991</v>
      </c>
      <c r="T1240" s="73" t="s">
        <v>5292</v>
      </c>
      <c r="U1240" s="73" t="s">
        <v>523</v>
      </c>
      <c r="V1240" s="77" t="s">
        <v>524</v>
      </c>
    </row>
    <row r="1241" spans="1:22" hidden="1" x14ac:dyDescent="0.25">
      <c r="A1241" s="73" t="s">
        <v>10230</v>
      </c>
      <c r="B1241" s="73" t="s">
        <v>684</v>
      </c>
      <c r="C1241" s="73" t="s">
        <v>4533</v>
      </c>
      <c r="D1241" s="73" t="s">
        <v>4519</v>
      </c>
      <c r="E1241" s="73" t="s">
        <v>284</v>
      </c>
      <c r="F1241" s="73"/>
      <c r="G1241" s="74"/>
      <c r="H1241" s="73" t="s">
        <v>934</v>
      </c>
      <c r="I1241" s="73" t="s">
        <v>935</v>
      </c>
      <c r="J1241" s="73" t="s">
        <v>909</v>
      </c>
      <c r="K1241" s="73" t="s">
        <v>1001</v>
      </c>
      <c r="L1241" s="73" t="s">
        <v>4533</v>
      </c>
      <c r="M1241" s="73" t="s">
        <v>523</v>
      </c>
      <c r="N1241" s="75" t="b">
        <v>0</v>
      </c>
      <c r="O1241" s="75" t="b">
        <v>0</v>
      </c>
      <c r="P1241" s="76">
        <v>46023.524318136602</v>
      </c>
      <c r="Q1241" s="73" t="s">
        <v>11990</v>
      </c>
      <c r="R1241" s="76">
        <v>46172.470430868103</v>
      </c>
      <c r="S1241" s="73" t="s">
        <v>11991</v>
      </c>
      <c r="T1241" s="73" t="s">
        <v>5292</v>
      </c>
      <c r="U1241" s="73" t="s">
        <v>523</v>
      </c>
      <c r="V1241" s="77" t="s">
        <v>524</v>
      </c>
    </row>
    <row r="1242" spans="1:22" hidden="1" x14ac:dyDescent="0.25">
      <c r="A1242" s="73" t="s">
        <v>10231</v>
      </c>
      <c r="B1242" s="73" t="s">
        <v>777</v>
      </c>
      <c r="C1242" s="73" t="s">
        <v>4523</v>
      </c>
      <c r="D1242" s="73" t="s">
        <v>4519</v>
      </c>
      <c r="E1242" s="73" t="s">
        <v>284</v>
      </c>
      <c r="F1242" s="73"/>
      <c r="G1242" s="74"/>
      <c r="H1242" s="73" t="s">
        <v>11994</v>
      </c>
      <c r="I1242" s="73" t="s">
        <v>11995</v>
      </c>
      <c r="J1242" s="73" t="s">
        <v>909</v>
      </c>
      <c r="K1242" s="73" t="s">
        <v>977</v>
      </c>
      <c r="L1242" s="73" t="s">
        <v>4523</v>
      </c>
      <c r="M1242" s="73" t="s">
        <v>523</v>
      </c>
      <c r="N1242" s="75" t="b">
        <v>0</v>
      </c>
      <c r="O1242" s="75" t="b">
        <v>0</v>
      </c>
      <c r="P1242" s="76">
        <v>46023.524313310198</v>
      </c>
      <c r="Q1242" s="73" t="s">
        <v>11990</v>
      </c>
      <c r="R1242" s="76">
        <v>46172.470432986098</v>
      </c>
      <c r="S1242" s="73" t="s">
        <v>11991</v>
      </c>
      <c r="T1242" s="73" t="s">
        <v>5292</v>
      </c>
      <c r="U1242" s="73" t="s">
        <v>523</v>
      </c>
      <c r="V1242" s="77" t="s">
        <v>524</v>
      </c>
    </row>
    <row r="1243" spans="1:22" hidden="1" x14ac:dyDescent="0.25">
      <c r="A1243" s="79" t="s">
        <v>12298</v>
      </c>
      <c r="B1243" s="79" t="s">
        <v>12299</v>
      </c>
      <c r="C1243" s="79" t="s">
        <v>12300</v>
      </c>
      <c r="D1243" s="79" t="s">
        <v>4519</v>
      </c>
      <c r="E1243" s="79"/>
      <c r="F1243" s="79"/>
      <c r="G1243" s="80"/>
      <c r="H1243" s="79" t="s">
        <v>914</v>
      </c>
      <c r="I1243" s="79" t="s">
        <v>915</v>
      </c>
      <c r="J1243" s="79" t="s">
        <v>909</v>
      </c>
      <c r="K1243" s="79" t="s">
        <v>2077</v>
      </c>
      <c r="L1243" s="79" t="s">
        <v>12300</v>
      </c>
      <c r="M1243" s="79" t="s">
        <v>523</v>
      </c>
      <c r="N1243" s="81" t="b">
        <v>0</v>
      </c>
      <c r="O1243" s="81" t="b">
        <v>0</v>
      </c>
      <c r="P1243" s="82">
        <v>46153.677229710702</v>
      </c>
      <c r="Q1243" s="79" t="s">
        <v>12244</v>
      </c>
      <c r="R1243" s="82">
        <v>46172.470435104202</v>
      </c>
      <c r="S1243" s="79" t="s">
        <v>11991</v>
      </c>
      <c r="T1243" s="79" t="s">
        <v>4017</v>
      </c>
      <c r="U1243" s="79" t="s">
        <v>523</v>
      </c>
      <c r="V1243" s="77" t="s">
        <v>524</v>
      </c>
    </row>
    <row r="1244" spans="1:22" hidden="1" x14ac:dyDescent="0.25">
      <c r="A1244" s="73" t="s">
        <v>10232</v>
      </c>
      <c r="B1244" s="73" t="s">
        <v>766</v>
      </c>
      <c r="C1244" s="73" t="s">
        <v>4529</v>
      </c>
      <c r="D1244" s="73" t="s">
        <v>4519</v>
      </c>
      <c r="E1244" s="73" t="s">
        <v>284</v>
      </c>
      <c r="F1244" s="73"/>
      <c r="G1244" s="74"/>
      <c r="H1244" s="73" t="s">
        <v>950</v>
      </c>
      <c r="I1244" s="73" t="s">
        <v>951</v>
      </c>
      <c r="J1244" s="73" t="s">
        <v>909</v>
      </c>
      <c r="K1244" s="73" t="s">
        <v>919</v>
      </c>
      <c r="L1244" s="73" t="s">
        <v>4529</v>
      </c>
      <c r="M1244" s="73" t="s">
        <v>523</v>
      </c>
      <c r="N1244" s="75" t="b">
        <v>0</v>
      </c>
      <c r="O1244" s="75" t="b">
        <v>0</v>
      </c>
      <c r="P1244" s="76">
        <v>46023.524316284696</v>
      </c>
      <c r="Q1244" s="73" t="s">
        <v>11990</v>
      </c>
      <c r="R1244" s="76">
        <v>46172.4704373032</v>
      </c>
      <c r="S1244" s="73" t="s">
        <v>11991</v>
      </c>
      <c r="T1244" s="73" t="s">
        <v>5292</v>
      </c>
      <c r="U1244" s="73" t="s">
        <v>523</v>
      </c>
      <c r="V1244" s="77" t="s">
        <v>524</v>
      </c>
    </row>
    <row r="1245" spans="1:22" hidden="1" x14ac:dyDescent="0.25">
      <c r="A1245" s="73" t="s">
        <v>10233</v>
      </c>
      <c r="B1245" s="73" t="s">
        <v>524</v>
      </c>
      <c r="C1245" s="73" t="s">
        <v>4517</v>
      </c>
      <c r="D1245" s="73" t="s">
        <v>4519</v>
      </c>
      <c r="E1245" s="73" t="s">
        <v>4518</v>
      </c>
      <c r="F1245" s="73"/>
      <c r="G1245" s="74"/>
      <c r="H1245" s="73" t="s">
        <v>950</v>
      </c>
      <c r="I1245" s="73" t="s">
        <v>951</v>
      </c>
      <c r="J1245" s="73" t="s">
        <v>909</v>
      </c>
      <c r="K1245" s="73" t="s">
        <v>924</v>
      </c>
      <c r="L1245" s="73"/>
      <c r="M1245" s="73" t="s">
        <v>523</v>
      </c>
      <c r="N1245" s="75" t="b">
        <v>1</v>
      </c>
      <c r="O1245" s="75" t="b">
        <v>0</v>
      </c>
      <c r="P1245" s="76">
        <v>46023.5243114236</v>
      </c>
      <c r="Q1245" s="73" t="s">
        <v>11990</v>
      </c>
      <c r="R1245" s="76">
        <v>46172.470439548597</v>
      </c>
      <c r="S1245" s="73" t="s">
        <v>11991</v>
      </c>
      <c r="T1245" s="73" t="s">
        <v>5292</v>
      </c>
      <c r="U1245" s="73" t="s">
        <v>523</v>
      </c>
      <c r="V1245" s="77" t="s">
        <v>524</v>
      </c>
    </row>
    <row r="1246" spans="1:22" hidden="1" x14ac:dyDescent="0.25">
      <c r="A1246" s="73" t="s">
        <v>10234</v>
      </c>
      <c r="B1246" s="73" t="s">
        <v>776</v>
      </c>
      <c r="C1246" s="73" t="s">
        <v>4521</v>
      </c>
      <c r="D1246" s="73" t="s">
        <v>4519</v>
      </c>
      <c r="E1246" s="73" t="s">
        <v>284</v>
      </c>
      <c r="F1246" s="73"/>
      <c r="G1246" s="74"/>
      <c r="H1246" s="73" t="s">
        <v>950</v>
      </c>
      <c r="I1246" s="73" t="s">
        <v>951</v>
      </c>
      <c r="J1246" s="73" t="s">
        <v>909</v>
      </c>
      <c r="K1246" s="73" t="s">
        <v>924</v>
      </c>
      <c r="L1246" s="73" t="s">
        <v>4521</v>
      </c>
      <c r="M1246" s="73" t="s">
        <v>523</v>
      </c>
      <c r="N1246" s="75" t="b">
        <v>0</v>
      </c>
      <c r="O1246" s="75" t="b">
        <v>0</v>
      </c>
      <c r="P1246" s="76">
        <v>46023.524312152796</v>
      </c>
      <c r="Q1246" s="73" t="s">
        <v>11990</v>
      </c>
      <c r="R1246" s="76">
        <v>46172.4704417014</v>
      </c>
      <c r="S1246" s="73" t="s">
        <v>11991</v>
      </c>
      <c r="T1246" s="73" t="s">
        <v>5292</v>
      </c>
      <c r="U1246" s="73" t="s">
        <v>523</v>
      </c>
      <c r="V1246" s="77" t="s">
        <v>524</v>
      </c>
    </row>
    <row r="1247" spans="1:22" hidden="1" x14ac:dyDescent="0.25">
      <c r="A1247" s="73" t="s">
        <v>10235</v>
      </c>
      <c r="B1247" s="73" t="s">
        <v>774</v>
      </c>
      <c r="C1247" s="73" t="s">
        <v>4525</v>
      </c>
      <c r="D1247" s="73" t="s">
        <v>4519</v>
      </c>
      <c r="E1247" s="73" t="s">
        <v>284</v>
      </c>
      <c r="F1247" s="73"/>
      <c r="G1247" s="74"/>
      <c r="H1247" s="73" t="s">
        <v>914</v>
      </c>
      <c r="I1247" s="73" t="s">
        <v>915</v>
      </c>
      <c r="J1247" s="73" t="s">
        <v>909</v>
      </c>
      <c r="K1247" s="73" t="s">
        <v>938</v>
      </c>
      <c r="L1247" s="73" t="s">
        <v>4525</v>
      </c>
      <c r="M1247" s="73" t="s">
        <v>523</v>
      </c>
      <c r="N1247" s="75" t="b">
        <v>0</v>
      </c>
      <c r="O1247" s="75" t="b">
        <v>0</v>
      </c>
      <c r="P1247" s="76">
        <v>46023.5243144329</v>
      </c>
      <c r="Q1247" s="73" t="s">
        <v>11990</v>
      </c>
      <c r="R1247" s="76">
        <v>46172.470443831</v>
      </c>
      <c r="S1247" s="73" t="s">
        <v>11991</v>
      </c>
      <c r="T1247" s="73" t="s">
        <v>5292</v>
      </c>
      <c r="U1247" s="73" t="s">
        <v>523</v>
      </c>
      <c r="V1247" s="77" t="s">
        <v>524</v>
      </c>
    </row>
    <row r="1248" spans="1:22" hidden="1" x14ac:dyDescent="0.25">
      <c r="A1248" s="79" t="s">
        <v>12301</v>
      </c>
      <c r="B1248" s="79" t="s">
        <v>12302</v>
      </c>
      <c r="C1248" s="79" t="s">
        <v>12303</v>
      </c>
      <c r="D1248" s="79" t="s">
        <v>4519</v>
      </c>
      <c r="E1248" s="79"/>
      <c r="F1248" s="79"/>
      <c r="G1248" s="80"/>
      <c r="H1248" s="79" t="s">
        <v>950</v>
      </c>
      <c r="I1248" s="79" t="s">
        <v>951</v>
      </c>
      <c r="J1248" s="79" t="s">
        <v>909</v>
      </c>
      <c r="K1248" s="79" t="s">
        <v>998</v>
      </c>
      <c r="L1248" s="79" t="s">
        <v>12303</v>
      </c>
      <c r="M1248" s="79" t="s">
        <v>523</v>
      </c>
      <c r="N1248" s="81" t="b">
        <v>0</v>
      </c>
      <c r="O1248" s="81" t="b">
        <v>0</v>
      </c>
      <c r="P1248" s="82">
        <v>46189.608141238401</v>
      </c>
      <c r="Q1248" s="79" t="s">
        <v>12244</v>
      </c>
      <c r="R1248" s="82">
        <v>46208.683105868098</v>
      </c>
      <c r="S1248" s="79" t="s">
        <v>11991</v>
      </c>
      <c r="T1248" s="79" t="s">
        <v>5292</v>
      </c>
      <c r="U1248" s="79" t="s">
        <v>523</v>
      </c>
      <c r="V1248" s="77" t="s">
        <v>524</v>
      </c>
    </row>
    <row r="1249" spans="1:22" hidden="1" x14ac:dyDescent="0.25">
      <c r="A1249" s="79" t="s">
        <v>12304</v>
      </c>
      <c r="B1249" s="79" t="s">
        <v>12305</v>
      </c>
      <c r="C1249" s="79" t="s">
        <v>12306</v>
      </c>
      <c r="D1249" s="79" t="s">
        <v>4519</v>
      </c>
      <c r="E1249" s="79"/>
      <c r="F1249" s="79"/>
      <c r="G1249" s="80"/>
      <c r="H1249" s="79" t="s">
        <v>950</v>
      </c>
      <c r="I1249" s="79" t="s">
        <v>951</v>
      </c>
      <c r="J1249" s="79" t="s">
        <v>909</v>
      </c>
      <c r="K1249" s="79" t="s">
        <v>998</v>
      </c>
      <c r="L1249" s="79" t="s">
        <v>12306</v>
      </c>
      <c r="M1249" s="79" t="s">
        <v>523</v>
      </c>
      <c r="N1249" s="81" t="b">
        <v>0</v>
      </c>
      <c r="O1249" s="81" t="b">
        <v>0</v>
      </c>
      <c r="P1249" s="82">
        <v>46189.608922303203</v>
      </c>
      <c r="Q1249" s="79" t="s">
        <v>12244</v>
      </c>
      <c r="R1249" s="82">
        <v>46208.683185763897</v>
      </c>
      <c r="S1249" s="79" t="s">
        <v>11991</v>
      </c>
      <c r="T1249" s="79" t="s">
        <v>5292</v>
      </c>
      <c r="U1249" s="79" t="s">
        <v>523</v>
      </c>
      <c r="V1249" s="77" t="s">
        <v>524</v>
      </c>
    </row>
    <row r="1250" spans="1:22" hidden="1" x14ac:dyDescent="0.25">
      <c r="A1250" s="73" t="s">
        <v>10236</v>
      </c>
      <c r="B1250" s="73" t="s">
        <v>793</v>
      </c>
      <c r="C1250" s="73" t="s">
        <v>4537</v>
      </c>
      <c r="D1250" s="73" t="s">
        <v>4519</v>
      </c>
      <c r="E1250" s="73" t="s">
        <v>284</v>
      </c>
      <c r="F1250" s="73"/>
      <c r="G1250" s="74"/>
      <c r="H1250" s="73" t="s">
        <v>11994</v>
      </c>
      <c r="I1250" s="73" t="s">
        <v>11995</v>
      </c>
      <c r="J1250" s="73" t="s">
        <v>909</v>
      </c>
      <c r="K1250" s="73" t="s">
        <v>952</v>
      </c>
      <c r="L1250" s="73" t="s">
        <v>4537</v>
      </c>
      <c r="M1250" s="73" t="s">
        <v>523</v>
      </c>
      <c r="N1250" s="75" t="b">
        <v>0</v>
      </c>
      <c r="O1250" s="75" t="b">
        <v>0</v>
      </c>
      <c r="P1250" s="76">
        <v>46023.524319988399</v>
      </c>
      <c r="Q1250" s="73" t="s">
        <v>11990</v>
      </c>
      <c r="R1250" s="76">
        <v>46172.470445983803</v>
      </c>
      <c r="S1250" s="73" t="s">
        <v>11991</v>
      </c>
      <c r="T1250" s="73" t="s">
        <v>5292</v>
      </c>
      <c r="U1250" s="73" t="s">
        <v>523</v>
      </c>
      <c r="V1250" s="77" t="s">
        <v>524</v>
      </c>
    </row>
    <row r="1251" spans="1:22" hidden="1" x14ac:dyDescent="0.25">
      <c r="A1251" s="73" t="s">
        <v>10237</v>
      </c>
      <c r="B1251" s="73" t="s">
        <v>656</v>
      </c>
      <c r="C1251" s="73" t="s">
        <v>4535</v>
      </c>
      <c r="D1251" s="73" t="s">
        <v>4519</v>
      </c>
      <c r="E1251" s="73" t="s">
        <v>284</v>
      </c>
      <c r="F1251" s="73"/>
      <c r="G1251" s="74"/>
      <c r="H1251" s="73" t="s">
        <v>914</v>
      </c>
      <c r="I1251" s="73" t="s">
        <v>915</v>
      </c>
      <c r="J1251" s="73" t="s">
        <v>909</v>
      </c>
      <c r="K1251" s="73" t="s">
        <v>916</v>
      </c>
      <c r="L1251" s="73" t="s">
        <v>4535</v>
      </c>
      <c r="M1251" s="73" t="s">
        <v>523</v>
      </c>
      <c r="N1251" s="75" t="b">
        <v>0</v>
      </c>
      <c r="O1251" s="75" t="b">
        <v>0</v>
      </c>
      <c r="P1251" s="76">
        <v>46023.524319062497</v>
      </c>
      <c r="Q1251" s="73" t="s">
        <v>11990</v>
      </c>
      <c r="R1251" s="76">
        <v>46172.470448182903</v>
      </c>
      <c r="S1251" s="73" t="s">
        <v>11991</v>
      </c>
      <c r="T1251" s="73" t="s">
        <v>5292</v>
      </c>
      <c r="U1251" s="73" t="s">
        <v>523</v>
      </c>
      <c r="V1251" s="77" t="s">
        <v>524</v>
      </c>
    </row>
    <row r="1252" spans="1:22" hidden="1" x14ac:dyDescent="0.25">
      <c r="A1252" s="73" t="s">
        <v>11002</v>
      </c>
      <c r="B1252" s="73" t="s">
        <v>826</v>
      </c>
      <c r="C1252" s="73" t="s">
        <v>5158</v>
      </c>
      <c r="D1252" s="73" t="s">
        <v>12307</v>
      </c>
      <c r="E1252" s="73" t="s">
        <v>5159</v>
      </c>
      <c r="F1252" s="73"/>
      <c r="G1252" s="74">
        <v>60</v>
      </c>
      <c r="H1252" s="73" t="s">
        <v>942</v>
      </c>
      <c r="I1252" s="73" t="s">
        <v>943</v>
      </c>
      <c r="J1252" s="73" t="s">
        <v>1052</v>
      </c>
      <c r="K1252" s="73" t="s">
        <v>945</v>
      </c>
      <c r="L1252" s="73" t="s">
        <v>5158</v>
      </c>
      <c r="M1252" s="73" t="s">
        <v>11003</v>
      </c>
      <c r="N1252" s="75" t="b">
        <v>1</v>
      </c>
      <c r="O1252" s="75" t="b">
        <v>0</v>
      </c>
      <c r="P1252" s="76">
        <v>46023.525235729197</v>
      </c>
      <c r="Q1252" s="73" t="s">
        <v>11990</v>
      </c>
      <c r="R1252" s="76">
        <v>46172.4712881944</v>
      </c>
      <c r="S1252" s="73" t="s">
        <v>11991</v>
      </c>
      <c r="T1252" s="73" t="s">
        <v>5292</v>
      </c>
      <c r="U1252" s="73" t="s">
        <v>11003</v>
      </c>
      <c r="V1252" s="77" t="s">
        <v>826</v>
      </c>
    </row>
    <row r="1253" spans="1:22" hidden="1" x14ac:dyDescent="0.25">
      <c r="A1253" s="73" t="s">
        <v>10239</v>
      </c>
      <c r="B1253" s="73" t="s">
        <v>5095</v>
      </c>
      <c r="C1253" s="73" t="s">
        <v>5096</v>
      </c>
      <c r="D1253" s="73" t="s">
        <v>298</v>
      </c>
      <c r="E1253" s="73"/>
      <c r="F1253" s="73"/>
      <c r="G1253" s="74"/>
      <c r="H1253" s="73" t="s">
        <v>971</v>
      </c>
      <c r="I1253" s="73" t="s">
        <v>972</v>
      </c>
      <c r="J1253" s="73" t="s">
        <v>1206</v>
      </c>
      <c r="K1253" s="73" t="s">
        <v>974</v>
      </c>
      <c r="L1253" s="73" t="s">
        <v>12308</v>
      </c>
      <c r="M1253" s="73" t="s">
        <v>298</v>
      </c>
      <c r="N1253" s="75" t="b">
        <v>0</v>
      </c>
      <c r="O1253" s="75" t="b">
        <v>0</v>
      </c>
      <c r="P1253" s="76">
        <v>46023.525157256903</v>
      </c>
      <c r="Q1253" s="73" t="s">
        <v>11990</v>
      </c>
      <c r="R1253" s="76">
        <v>46172.471947338003</v>
      </c>
      <c r="S1253" s="73" t="s">
        <v>11991</v>
      </c>
      <c r="T1253" s="73" t="s">
        <v>5292</v>
      </c>
      <c r="U1253" s="73" t="s">
        <v>298</v>
      </c>
      <c r="V1253" s="77" t="s">
        <v>299</v>
      </c>
    </row>
    <row r="1254" spans="1:22" hidden="1" x14ac:dyDescent="0.25">
      <c r="A1254" s="73" t="s">
        <v>10240</v>
      </c>
      <c r="B1254" s="73" t="s">
        <v>5098</v>
      </c>
      <c r="C1254" s="73" t="s">
        <v>5099</v>
      </c>
      <c r="D1254" s="73" t="s">
        <v>298</v>
      </c>
      <c r="E1254" s="73"/>
      <c r="F1254" s="73"/>
      <c r="G1254" s="74"/>
      <c r="H1254" s="73" t="s">
        <v>971</v>
      </c>
      <c r="I1254" s="73" t="s">
        <v>972</v>
      </c>
      <c r="J1254" s="73" t="s">
        <v>1206</v>
      </c>
      <c r="K1254" s="73" t="s">
        <v>974</v>
      </c>
      <c r="L1254" s="73" t="s">
        <v>12309</v>
      </c>
      <c r="M1254" s="73" t="s">
        <v>298</v>
      </c>
      <c r="N1254" s="75" t="b">
        <v>0</v>
      </c>
      <c r="O1254" s="75" t="b">
        <v>0</v>
      </c>
      <c r="P1254" s="76">
        <v>46023.525158217599</v>
      </c>
      <c r="Q1254" s="73" t="s">
        <v>11990</v>
      </c>
      <c r="R1254" s="76">
        <v>46172.471949537001</v>
      </c>
      <c r="S1254" s="73" t="s">
        <v>11991</v>
      </c>
      <c r="T1254" s="73" t="s">
        <v>5292</v>
      </c>
      <c r="U1254" s="73" t="s">
        <v>298</v>
      </c>
      <c r="V1254" s="77" t="s">
        <v>299</v>
      </c>
    </row>
    <row r="1255" spans="1:22" hidden="1" x14ac:dyDescent="0.25">
      <c r="A1255" s="73" t="s">
        <v>10241</v>
      </c>
      <c r="B1255" s="73" t="s">
        <v>5122</v>
      </c>
      <c r="C1255" s="73" t="s">
        <v>5123</v>
      </c>
      <c r="D1255" s="73" t="s">
        <v>298</v>
      </c>
      <c r="E1255" s="73"/>
      <c r="F1255" s="73"/>
      <c r="G1255" s="74"/>
      <c r="H1255" s="73" t="s">
        <v>971</v>
      </c>
      <c r="I1255" s="73" t="s">
        <v>972</v>
      </c>
      <c r="J1255" s="73" t="s">
        <v>1206</v>
      </c>
      <c r="K1255" s="73" t="s">
        <v>974</v>
      </c>
      <c r="L1255" s="73" t="s">
        <v>5123</v>
      </c>
      <c r="M1255" s="73" t="s">
        <v>298</v>
      </c>
      <c r="N1255" s="75" t="b">
        <v>0</v>
      </c>
      <c r="O1255" s="75" t="b">
        <v>0</v>
      </c>
      <c r="P1255" s="76">
        <v>46023.525168946799</v>
      </c>
      <c r="Q1255" s="73" t="s">
        <v>11990</v>
      </c>
      <c r="R1255" s="76">
        <v>46172.471951817097</v>
      </c>
      <c r="S1255" s="73" t="s">
        <v>11991</v>
      </c>
      <c r="T1255" s="73" t="s">
        <v>5292</v>
      </c>
      <c r="U1255" s="73" t="s">
        <v>298</v>
      </c>
      <c r="V1255" s="77" t="s">
        <v>299</v>
      </c>
    </row>
    <row r="1256" spans="1:22" hidden="1" x14ac:dyDescent="0.25">
      <c r="A1256" s="73" t="s">
        <v>10242</v>
      </c>
      <c r="B1256" s="73" t="s">
        <v>5138</v>
      </c>
      <c r="C1256" s="73" t="s">
        <v>5139</v>
      </c>
      <c r="D1256" s="73" t="s">
        <v>298</v>
      </c>
      <c r="E1256" s="73"/>
      <c r="F1256" s="73"/>
      <c r="G1256" s="74"/>
      <c r="H1256" s="73" t="s">
        <v>971</v>
      </c>
      <c r="I1256" s="73" t="s">
        <v>972</v>
      </c>
      <c r="J1256" s="73" t="s">
        <v>1206</v>
      </c>
      <c r="K1256" s="73" t="s">
        <v>974</v>
      </c>
      <c r="L1256" s="73" t="s">
        <v>5139</v>
      </c>
      <c r="M1256" s="73" t="s">
        <v>298</v>
      </c>
      <c r="N1256" s="75" t="b">
        <v>0</v>
      </c>
      <c r="O1256" s="75" t="b">
        <v>0</v>
      </c>
      <c r="P1256" s="76">
        <v>46023.525180902798</v>
      </c>
      <c r="Q1256" s="73" t="s">
        <v>11990</v>
      </c>
      <c r="R1256" s="76">
        <v>46172.4719539699</v>
      </c>
      <c r="S1256" s="73" t="s">
        <v>11991</v>
      </c>
      <c r="T1256" s="73" t="s">
        <v>5292</v>
      </c>
      <c r="U1256" s="73" t="s">
        <v>298</v>
      </c>
      <c r="V1256" s="77" t="s">
        <v>299</v>
      </c>
    </row>
    <row r="1257" spans="1:22" hidden="1" x14ac:dyDescent="0.25">
      <c r="A1257" s="73" t="s">
        <v>10243</v>
      </c>
      <c r="B1257" s="73" t="s">
        <v>5092</v>
      </c>
      <c r="C1257" s="73" t="s">
        <v>5093</v>
      </c>
      <c r="D1257" s="73" t="s">
        <v>298</v>
      </c>
      <c r="E1257" s="73"/>
      <c r="F1257" s="73"/>
      <c r="G1257" s="74"/>
      <c r="H1257" s="73" t="s">
        <v>942</v>
      </c>
      <c r="I1257" s="73" t="s">
        <v>943</v>
      </c>
      <c r="J1257" s="73" t="s">
        <v>3202</v>
      </c>
      <c r="K1257" s="73" t="s">
        <v>945</v>
      </c>
      <c r="L1257" s="73" t="s">
        <v>12310</v>
      </c>
      <c r="M1257" s="73" t="s">
        <v>298</v>
      </c>
      <c r="N1257" s="75" t="b">
        <v>0</v>
      </c>
      <c r="O1257" s="75" t="b">
        <v>0</v>
      </c>
      <c r="P1257" s="76">
        <v>46023.5251563657</v>
      </c>
      <c r="Q1257" s="73" t="s">
        <v>11990</v>
      </c>
      <c r="R1257" s="76">
        <v>46172.471956134301</v>
      </c>
      <c r="S1257" s="73" t="s">
        <v>11991</v>
      </c>
      <c r="T1257" s="73" t="s">
        <v>5292</v>
      </c>
      <c r="U1257" s="73" t="s">
        <v>298</v>
      </c>
      <c r="V1257" s="77" t="s">
        <v>299</v>
      </c>
    </row>
    <row r="1258" spans="1:22" hidden="1" x14ac:dyDescent="0.25">
      <c r="A1258" s="73" t="s">
        <v>10244</v>
      </c>
      <c r="B1258" s="73" t="s">
        <v>5116</v>
      </c>
      <c r="C1258" s="73" t="s">
        <v>5117</v>
      </c>
      <c r="D1258" s="73" t="s">
        <v>298</v>
      </c>
      <c r="E1258" s="73"/>
      <c r="F1258" s="73"/>
      <c r="G1258" s="74"/>
      <c r="H1258" s="73" t="s">
        <v>942</v>
      </c>
      <c r="I1258" s="73" t="s">
        <v>943</v>
      </c>
      <c r="J1258" s="73" t="s">
        <v>3202</v>
      </c>
      <c r="K1258" s="73" t="s">
        <v>945</v>
      </c>
      <c r="L1258" s="73"/>
      <c r="M1258" s="73" t="s">
        <v>298</v>
      </c>
      <c r="N1258" s="75" t="b">
        <v>0</v>
      </c>
      <c r="O1258" s="75" t="b">
        <v>0</v>
      </c>
      <c r="P1258" s="76">
        <v>46023.525167442102</v>
      </c>
      <c r="Q1258" s="73" t="s">
        <v>11990</v>
      </c>
      <c r="R1258" s="76">
        <v>46172.4719582986</v>
      </c>
      <c r="S1258" s="73" t="s">
        <v>11991</v>
      </c>
      <c r="T1258" s="73" t="s">
        <v>5292</v>
      </c>
      <c r="U1258" s="73" t="s">
        <v>298</v>
      </c>
      <c r="V1258" s="77" t="s">
        <v>299</v>
      </c>
    </row>
    <row r="1259" spans="1:22" hidden="1" x14ac:dyDescent="0.25">
      <c r="A1259" s="73" t="s">
        <v>10245</v>
      </c>
      <c r="B1259" s="73" t="s">
        <v>5130</v>
      </c>
      <c r="C1259" s="73" t="s">
        <v>5131</v>
      </c>
      <c r="D1259" s="73" t="s">
        <v>298</v>
      </c>
      <c r="E1259" s="73"/>
      <c r="F1259" s="73"/>
      <c r="G1259" s="74"/>
      <c r="H1259" s="73" t="s">
        <v>942</v>
      </c>
      <c r="I1259" s="73" t="s">
        <v>943</v>
      </c>
      <c r="J1259" s="73" t="s">
        <v>3202</v>
      </c>
      <c r="K1259" s="73" t="s">
        <v>945</v>
      </c>
      <c r="L1259" s="73" t="s">
        <v>5131</v>
      </c>
      <c r="M1259" s="73" t="s">
        <v>298</v>
      </c>
      <c r="N1259" s="75" t="b">
        <v>0</v>
      </c>
      <c r="O1259" s="75" t="b">
        <v>0</v>
      </c>
      <c r="P1259" s="76">
        <v>46023.525174189803</v>
      </c>
      <c r="Q1259" s="73" t="s">
        <v>11990</v>
      </c>
      <c r="R1259" s="76">
        <v>46172.471960613402</v>
      </c>
      <c r="S1259" s="73" t="s">
        <v>11991</v>
      </c>
      <c r="T1259" s="73" t="s">
        <v>5292</v>
      </c>
      <c r="U1259" s="73" t="s">
        <v>298</v>
      </c>
      <c r="V1259" s="77" t="s">
        <v>299</v>
      </c>
    </row>
    <row r="1260" spans="1:22" hidden="1" x14ac:dyDescent="0.25">
      <c r="A1260" s="73" t="s">
        <v>10246</v>
      </c>
      <c r="B1260" s="73" t="s">
        <v>5106</v>
      </c>
      <c r="C1260" s="73" t="s">
        <v>5107</v>
      </c>
      <c r="D1260" s="73" t="s">
        <v>298</v>
      </c>
      <c r="E1260" s="73"/>
      <c r="F1260" s="73"/>
      <c r="G1260" s="74"/>
      <c r="H1260" s="73" t="s">
        <v>1011</v>
      </c>
      <c r="I1260" s="73" t="s">
        <v>1012</v>
      </c>
      <c r="J1260" s="73" t="s">
        <v>963</v>
      </c>
      <c r="K1260" s="73" t="s">
        <v>1086</v>
      </c>
      <c r="L1260" s="73" t="s">
        <v>12311</v>
      </c>
      <c r="M1260" s="73" t="s">
        <v>298</v>
      </c>
      <c r="N1260" s="75" t="b">
        <v>0</v>
      </c>
      <c r="O1260" s="75" t="b">
        <v>0</v>
      </c>
      <c r="P1260" s="76">
        <v>46023.525161192098</v>
      </c>
      <c r="Q1260" s="73" t="s">
        <v>11990</v>
      </c>
      <c r="R1260" s="76">
        <v>46172.471962928197</v>
      </c>
      <c r="S1260" s="73" t="s">
        <v>11991</v>
      </c>
      <c r="T1260" s="73" t="s">
        <v>5292</v>
      </c>
      <c r="U1260" s="73" t="s">
        <v>298</v>
      </c>
      <c r="V1260" s="77" t="s">
        <v>299</v>
      </c>
    </row>
    <row r="1261" spans="1:22" hidden="1" x14ac:dyDescent="0.25">
      <c r="A1261" s="73" t="s">
        <v>10247</v>
      </c>
      <c r="B1261" s="73" t="s">
        <v>5041</v>
      </c>
      <c r="C1261" s="73" t="s">
        <v>5042</v>
      </c>
      <c r="D1261" s="73" t="s">
        <v>298</v>
      </c>
      <c r="E1261" s="73"/>
      <c r="F1261" s="73"/>
      <c r="G1261" s="74"/>
      <c r="H1261" s="73" t="s">
        <v>1099</v>
      </c>
      <c r="I1261" s="73" t="s">
        <v>1100</v>
      </c>
      <c r="J1261" s="73" t="s">
        <v>963</v>
      </c>
      <c r="K1261" s="73" t="s">
        <v>1159</v>
      </c>
      <c r="L1261" s="73" t="s">
        <v>12312</v>
      </c>
      <c r="M1261" s="73" t="s">
        <v>298</v>
      </c>
      <c r="N1261" s="75" t="b">
        <v>0</v>
      </c>
      <c r="O1261" s="75" t="b">
        <v>0</v>
      </c>
      <c r="P1261" s="76">
        <v>46023.525129166701</v>
      </c>
      <c r="Q1261" s="73" t="s">
        <v>11990</v>
      </c>
      <c r="R1261" s="76">
        <v>46172.471965081</v>
      </c>
      <c r="S1261" s="73" t="s">
        <v>11991</v>
      </c>
      <c r="T1261" s="73" t="s">
        <v>5292</v>
      </c>
      <c r="U1261" s="73" t="s">
        <v>298</v>
      </c>
      <c r="V1261" s="77" t="s">
        <v>299</v>
      </c>
    </row>
    <row r="1262" spans="1:22" hidden="1" x14ac:dyDescent="0.25">
      <c r="A1262" s="73" t="s">
        <v>10248</v>
      </c>
      <c r="B1262" s="73" t="s">
        <v>5044</v>
      </c>
      <c r="C1262" s="73" t="s">
        <v>5045</v>
      </c>
      <c r="D1262" s="73" t="s">
        <v>298</v>
      </c>
      <c r="E1262" s="73"/>
      <c r="F1262" s="73"/>
      <c r="G1262" s="74"/>
      <c r="H1262" s="73" t="s">
        <v>1099</v>
      </c>
      <c r="I1262" s="73" t="s">
        <v>1100</v>
      </c>
      <c r="J1262" s="73" t="s">
        <v>963</v>
      </c>
      <c r="K1262" s="73" t="s">
        <v>1159</v>
      </c>
      <c r="L1262" s="73" t="s">
        <v>12313</v>
      </c>
      <c r="M1262" s="73" t="s">
        <v>298</v>
      </c>
      <c r="N1262" s="75" t="b">
        <v>0</v>
      </c>
      <c r="O1262" s="75" t="b">
        <v>0</v>
      </c>
      <c r="P1262" s="76">
        <v>46023.525130405098</v>
      </c>
      <c r="Q1262" s="73" t="s">
        <v>11990</v>
      </c>
      <c r="R1262" s="76">
        <v>46172.471967245401</v>
      </c>
      <c r="S1262" s="73" t="s">
        <v>11991</v>
      </c>
      <c r="T1262" s="73" t="s">
        <v>5292</v>
      </c>
      <c r="U1262" s="73" t="s">
        <v>298</v>
      </c>
      <c r="V1262" s="77" t="s">
        <v>299</v>
      </c>
    </row>
    <row r="1263" spans="1:22" hidden="1" x14ac:dyDescent="0.25">
      <c r="A1263" s="73" t="s">
        <v>10249</v>
      </c>
      <c r="B1263" s="73" t="s">
        <v>711</v>
      </c>
      <c r="C1263" s="73" t="s">
        <v>5047</v>
      </c>
      <c r="D1263" s="73" t="s">
        <v>298</v>
      </c>
      <c r="E1263" s="73"/>
      <c r="F1263" s="73"/>
      <c r="G1263" s="74"/>
      <c r="H1263" s="73" t="s">
        <v>1099</v>
      </c>
      <c r="I1263" s="73" t="s">
        <v>1100</v>
      </c>
      <c r="J1263" s="73" t="s">
        <v>963</v>
      </c>
      <c r="K1263" s="73" t="s">
        <v>1159</v>
      </c>
      <c r="L1263" s="73" t="s">
        <v>5047</v>
      </c>
      <c r="M1263" s="73" t="s">
        <v>298</v>
      </c>
      <c r="N1263" s="75" t="b">
        <v>0</v>
      </c>
      <c r="O1263" s="75" t="b">
        <v>0</v>
      </c>
      <c r="P1263" s="76">
        <v>46023.525131747701</v>
      </c>
      <c r="Q1263" s="73" t="s">
        <v>11990</v>
      </c>
      <c r="R1263" s="76">
        <v>46172.471969363403</v>
      </c>
      <c r="S1263" s="73" t="s">
        <v>11991</v>
      </c>
      <c r="T1263" s="73" t="s">
        <v>5292</v>
      </c>
      <c r="U1263" s="73" t="s">
        <v>298</v>
      </c>
      <c r="V1263" s="77" t="s">
        <v>299</v>
      </c>
    </row>
    <row r="1264" spans="1:22" hidden="1" x14ac:dyDescent="0.25">
      <c r="A1264" s="73" t="s">
        <v>10250</v>
      </c>
      <c r="B1264" s="73" t="s">
        <v>712</v>
      </c>
      <c r="C1264" s="73" t="s">
        <v>5062</v>
      </c>
      <c r="D1264" s="73" t="s">
        <v>298</v>
      </c>
      <c r="E1264" s="73"/>
      <c r="F1264" s="73"/>
      <c r="G1264" s="74"/>
      <c r="H1264" s="73" t="s">
        <v>1099</v>
      </c>
      <c r="I1264" s="73" t="s">
        <v>1100</v>
      </c>
      <c r="J1264" s="73" t="s">
        <v>963</v>
      </c>
      <c r="K1264" s="73" t="s">
        <v>1159</v>
      </c>
      <c r="L1264" s="73" t="s">
        <v>5062</v>
      </c>
      <c r="M1264" s="73" t="s">
        <v>298</v>
      </c>
      <c r="N1264" s="75" t="b">
        <v>0</v>
      </c>
      <c r="O1264" s="75" t="b">
        <v>0</v>
      </c>
      <c r="P1264" s="76">
        <v>46023.5251375347</v>
      </c>
      <c r="Q1264" s="73" t="s">
        <v>11990</v>
      </c>
      <c r="R1264" s="76">
        <v>46172.471971562503</v>
      </c>
      <c r="S1264" s="73" t="s">
        <v>11991</v>
      </c>
      <c r="T1264" s="73" t="s">
        <v>5292</v>
      </c>
      <c r="U1264" s="73" t="s">
        <v>298</v>
      </c>
      <c r="V1264" s="77" t="s">
        <v>299</v>
      </c>
    </row>
    <row r="1265" spans="1:22" hidden="1" x14ac:dyDescent="0.25">
      <c r="A1265" s="73" t="s">
        <v>10251</v>
      </c>
      <c r="B1265" s="73" t="s">
        <v>772</v>
      </c>
      <c r="C1265" s="73" t="s">
        <v>5064</v>
      </c>
      <c r="D1265" s="73" t="s">
        <v>298</v>
      </c>
      <c r="E1265" s="73"/>
      <c r="F1265" s="73"/>
      <c r="G1265" s="74"/>
      <c r="H1265" s="73" t="s">
        <v>1099</v>
      </c>
      <c r="I1265" s="73" t="s">
        <v>1100</v>
      </c>
      <c r="J1265" s="73" t="s">
        <v>963</v>
      </c>
      <c r="K1265" s="73" t="s">
        <v>1159</v>
      </c>
      <c r="L1265" s="73" t="s">
        <v>12314</v>
      </c>
      <c r="M1265" s="73" t="s">
        <v>298</v>
      </c>
      <c r="N1265" s="75" t="b">
        <v>0</v>
      </c>
      <c r="O1265" s="75" t="b">
        <v>0</v>
      </c>
      <c r="P1265" s="76">
        <v>46023.525138391196</v>
      </c>
      <c r="Q1265" s="73" t="s">
        <v>11990</v>
      </c>
      <c r="R1265" s="76">
        <v>46172.471973726897</v>
      </c>
      <c r="S1265" s="73" t="s">
        <v>11991</v>
      </c>
      <c r="T1265" s="73" t="s">
        <v>5292</v>
      </c>
      <c r="U1265" s="73" t="s">
        <v>298</v>
      </c>
      <c r="V1265" s="77" t="s">
        <v>299</v>
      </c>
    </row>
    <row r="1266" spans="1:22" hidden="1" x14ac:dyDescent="0.25">
      <c r="A1266" s="73" t="s">
        <v>10252</v>
      </c>
      <c r="B1266" s="73" t="s">
        <v>422</v>
      </c>
      <c r="C1266" s="73" t="s">
        <v>5114</v>
      </c>
      <c r="D1266" s="73" t="s">
        <v>298</v>
      </c>
      <c r="E1266" s="73"/>
      <c r="F1266" s="73"/>
      <c r="G1266" s="74"/>
      <c r="H1266" s="73" t="s">
        <v>1099</v>
      </c>
      <c r="I1266" s="73" t="s">
        <v>1100</v>
      </c>
      <c r="J1266" s="73" t="s">
        <v>963</v>
      </c>
      <c r="K1266" s="73" t="s">
        <v>1159</v>
      </c>
      <c r="L1266" s="73" t="s">
        <v>12315</v>
      </c>
      <c r="M1266" s="73" t="s">
        <v>298</v>
      </c>
      <c r="N1266" s="75" t="b">
        <v>0</v>
      </c>
      <c r="O1266" s="75" t="b">
        <v>0</v>
      </c>
      <c r="P1266" s="76">
        <v>46023.525166631902</v>
      </c>
      <c r="Q1266" s="73" t="s">
        <v>11990</v>
      </c>
      <c r="R1266" s="76">
        <v>46172.471975844899</v>
      </c>
      <c r="S1266" s="73" t="s">
        <v>11991</v>
      </c>
      <c r="T1266" s="73" t="s">
        <v>5292</v>
      </c>
      <c r="U1266" s="73" t="s">
        <v>298</v>
      </c>
      <c r="V1266" s="77" t="s">
        <v>299</v>
      </c>
    </row>
    <row r="1267" spans="1:22" hidden="1" x14ac:dyDescent="0.25">
      <c r="A1267" s="73" t="s">
        <v>10253</v>
      </c>
      <c r="B1267" s="73" t="s">
        <v>5119</v>
      </c>
      <c r="C1267" s="73" t="s">
        <v>5120</v>
      </c>
      <c r="D1267" s="73" t="s">
        <v>298</v>
      </c>
      <c r="E1267" s="73"/>
      <c r="F1267" s="73"/>
      <c r="G1267" s="74"/>
      <c r="H1267" s="73" t="s">
        <v>1099</v>
      </c>
      <c r="I1267" s="73" t="s">
        <v>1100</v>
      </c>
      <c r="J1267" s="73" t="s">
        <v>963</v>
      </c>
      <c r="K1267" s="73" t="s">
        <v>1159</v>
      </c>
      <c r="L1267" s="73" t="s">
        <v>5120</v>
      </c>
      <c r="M1267" s="73" t="s">
        <v>298</v>
      </c>
      <c r="N1267" s="75" t="b">
        <v>0</v>
      </c>
      <c r="O1267" s="75" t="b">
        <v>0</v>
      </c>
      <c r="P1267" s="76">
        <v>46023.525168090302</v>
      </c>
      <c r="Q1267" s="73" t="s">
        <v>11990</v>
      </c>
      <c r="R1267" s="76">
        <v>46172.471978043999</v>
      </c>
      <c r="S1267" s="73" t="s">
        <v>11991</v>
      </c>
      <c r="T1267" s="73" t="s">
        <v>5292</v>
      </c>
      <c r="U1267" s="73" t="s">
        <v>298</v>
      </c>
      <c r="V1267" s="77" t="s">
        <v>299</v>
      </c>
    </row>
    <row r="1268" spans="1:22" hidden="1" x14ac:dyDescent="0.25">
      <c r="A1268" s="73" t="s">
        <v>10254</v>
      </c>
      <c r="B1268" s="73" t="s">
        <v>718</v>
      </c>
      <c r="C1268" s="73" t="s">
        <v>5039</v>
      </c>
      <c r="D1268" s="73" t="s">
        <v>298</v>
      </c>
      <c r="E1268" s="73"/>
      <c r="F1268" s="73"/>
      <c r="G1268" s="74"/>
      <c r="H1268" s="73" t="s">
        <v>1099</v>
      </c>
      <c r="I1268" s="73" t="s">
        <v>1100</v>
      </c>
      <c r="J1268" s="73" t="s">
        <v>963</v>
      </c>
      <c r="K1268" s="73" t="s">
        <v>969</v>
      </c>
      <c r="L1268" s="73" t="s">
        <v>5039</v>
      </c>
      <c r="M1268" s="73" t="s">
        <v>298</v>
      </c>
      <c r="N1268" s="75" t="b">
        <v>0</v>
      </c>
      <c r="O1268" s="75" t="b">
        <v>0</v>
      </c>
      <c r="P1268" s="76">
        <v>46023.525128321802</v>
      </c>
      <c r="Q1268" s="73" t="s">
        <v>11990</v>
      </c>
      <c r="R1268" s="76">
        <v>46172.471980243099</v>
      </c>
      <c r="S1268" s="73" t="s">
        <v>11991</v>
      </c>
      <c r="T1268" s="73" t="s">
        <v>5292</v>
      </c>
      <c r="U1268" s="73" t="s">
        <v>298</v>
      </c>
      <c r="V1268" s="77" t="s">
        <v>299</v>
      </c>
    </row>
    <row r="1269" spans="1:22" hidden="1" x14ac:dyDescent="0.25">
      <c r="A1269" s="73" t="s">
        <v>10255</v>
      </c>
      <c r="B1269" s="73" t="s">
        <v>5077</v>
      </c>
      <c r="C1269" s="73" t="s">
        <v>5078</v>
      </c>
      <c r="D1269" s="73" t="s">
        <v>298</v>
      </c>
      <c r="E1269" s="73"/>
      <c r="F1269" s="73" t="s">
        <v>12316</v>
      </c>
      <c r="G1269" s="74"/>
      <c r="H1269" s="73" t="s">
        <v>1099</v>
      </c>
      <c r="I1269" s="73" t="s">
        <v>1100</v>
      </c>
      <c r="J1269" s="73" t="s">
        <v>963</v>
      </c>
      <c r="K1269" s="73" t="s">
        <v>969</v>
      </c>
      <c r="L1269" s="73" t="s">
        <v>5078</v>
      </c>
      <c r="M1269" s="73" t="s">
        <v>298</v>
      </c>
      <c r="N1269" s="75" t="b">
        <v>0</v>
      </c>
      <c r="O1269" s="75" t="b">
        <v>0</v>
      </c>
      <c r="P1269" s="76">
        <v>46023.525148148103</v>
      </c>
      <c r="Q1269" s="73" t="s">
        <v>11990</v>
      </c>
      <c r="R1269" s="76">
        <v>46172.471982407398</v>
      </c>
      <c r="S1269" s="73" t="s">
        <v>11991</v>
      </c>
      <c r="T1269" s="73" t="s">
        <v>5292</v>
      </c>
      <c r="U1269" s="73" t="s">
        <v>298</v>
      </c>
      <c r="V1269" s="77" t="s">
        <v>299</v>
      </c>
    </row>
    <row r="1270" spans="1:22" hidden="1" x14ac:dyDescent="0.25">
      <c r="A1270" s="73" t="s">
        <v>10256</v>
      </c>
      <c r="B1270" s="73" t="s">
        <v>592</v>
      </c>
      <c r="C1270" s="73" t="s">
        <v>5080</v>
      </c>
      <c r="D1270" s="73" t="s">
        <v>298</v>
      </c>
      <c r="E1270" s="73"/>
      <c r="F1270" s="73"/>
      <c r="G1270" s="74"/>
      <c r="H1270" s="73" t="s">
        <v>1099</v>
      </c>
      <c r="I1270" s="73" t="s">
        <v>1100</v>
      </c>
      <c r="J1270" s="73" t="s">
        <v>963</v>
      </c>
      <c r="K1270" s="73" t="s">
        <v>969</v>
      </c>
      <c r="L1270" s="73" t="s">
        <v>5080</v>
      </c>
      <c r="M1270" s="73" t="s">
        <v>298</v>
      </c>
      <c r="N1270" s="75" t="b">
        <v>0</v>
      </c>
      <c r="O1270" s="75" t="b">
        <v>0</v>
      </c>
      <c r="P1270" s="76">
        <v>46023.525149108798</v>
      </c>
      <c r="Q1270" s="73" t="s">
        <v>11990</v>
      </c>
      <c r="R1270" s="76">
        <v>46172.471984571799</v>
      </c>
      <c r="S1270" s="73" t="s">
        <v>11991</v>
      </c>
      <c r="T1270" s="73" t="s">
        <v>5292</v>
      </c>
      <c r="U1270" s="73" t="s">
        <v>298</v>
      </c>
      <c r="V1270" s="77" t="s">
        <v>299</v>
      </c>
    </row>
    <row r="1271" spans="1:22" hidden="1" x14ac:dyDescent="0.25">
      <c r="A1271" s="73" t="s">
        <v>10257</v>
      </c>
      <c r="B1271" s="73" t="s">
        <v>299</v>
      </c>
      <c r="C1271" s="73" t="s">
        <v>5025</v>
      </c>
      <c r="D1271" s="73" t="s">
        <v>298</v>
      </c>
      <c r="E1271" s="73" t="s">
        <v>5026</v>
      </c>
      <c r="F1271" s="73"/>
      <c r="G1271" s="74"/>
      <c r="H1271" s="73" t="s">
        <v>1099</v>
      </c>
      <c r="I1271" s="73" t="s">
        <v>1100</v>
      </c>
      <c r="J1271" s="73" t="s">
        <v>963</v>
      </c>
      <c r="K1271" s="73" t="s">
        <v>1101</v>
      </c>
      <c r="L1271" s="73"/>
      <c r="M1271" s="73" t="s">
        <v>298</v>
      </c>
      <c r="N1271" s="75" t="b">
        <v>1</v>
      </c>
      <c r="O1271" s="75" t="b">
        <v>0</v>
      </c>
      <c r="P1271" s="76">
        <v>46023.525121180603</v>
      </c>
      <c r="Q1271" s="73" t="s">
        <v>11990</v>
      </c>
      <c r="R1271" s="76">
        <v>46172.471986840297</v>
      </c>
      <c r="S1271" s="73" t="s">
        <v>11991</v>
      </c>
      <c r="T1271" s="73" t="s">
        <v>5292</v>
      </c>
      <c r="U1271" s="73" t="s">
        <v>298</v>
      </c>
      <c r="V1271" s="77" t="s">
        <v>299</v>
      </c>
    </row>
    <row r="1272" spans="1:22" hidden="1" x14ac:dyDescent="0.25">
      <c r="A1272" s="73" t="s">
        <v>10258</v>
      </c>
      <c r="B1272" s="73" t="s">
        <v>5052</v>
      </c>
      <c r="C1272" s="73" t="s">
        <v>5053</v>
      </c>
      <c r="D1272" s="73" t="s">
        <v>298</v>
      </c>
      <c r="E1272" s="73"/>
      <c r="F1272" s="73"/>
      <c r="G1272" s="74"/>
      <c r="H1272" s="73" t="s">
        <v>1011</v>
      </c>
      <c r="I1272" s="73" t="s">
        <v>1012</v>
      </c>
      <c r="J1272" s="73" t="s">
        <v>963</v>
      </c>
      <c r="K1272" s="73" t="s">
        <v>1115</v>
      </c>
      <c r="L1272" s="73" t="s">
        <v>12317</v>
      </c>
      <c r="M1272" s="73" t="s">
        <v>298</v>
      </c>
      <c r="N1272" s="75" t="b">
        <v>0</v>
      </c>
      <c r="O1272" s="75" t="b">
        <v>0</v>
      </c>
      <c r="P1272" s="76">
        <v>46023.525133796298</v>
      </c>
      <c r="Q1272" s="73" t="s">
        <v>11990</v>
      </c>
      <c r="R1272" s="76">
        <v>46172.471989085701</v>
      </c>
      <c r="S1272" s="73" t="s">
        <v>11991</v>
      </c>
      <c r="T1272" s="73" t="s">
        <v>5292</v>
      </c>
      <c r="U1272" s="73" t="s">
        <v>298</v>
      </c>
      <c r="V1272" s="77" t="s">
        <v>299</v>
      </c>
    </row>
    <row r="1273" spans="1:22" hidden="1" x14ac:dyDescent="0.25">
      <c r="A1273" s="73" t="s">
        <v>10259</v>
      </c>
      <c r="B1273" s="73" t="s">
        <v>5049</v>
      </c>
      <c r="C1273" s="73" t="s">
        <v>5050</v>
      </c>
      <c r="D1273" s="73" t="s">
        <v>298</v>
      </c>
      <c r="E1273" s="73"/>
      <c r="F1273" s="73"/>
      <c r="G1273" s="74"/>
      <c r="H1273" s="73" t="s">
        <v>1011</v>
      </c>
      <c r="I1273" s="73" t="s">
        <v>1012</v>
      </c>
      <c r="J1273" s="73" t="s">
        <v>963</v>
      </c>
      <c r="K1273" s="73" t="s">
        <v>991</v>
      </c>
      <c r="L1273" s="73" t="s">
        <v>5050</v>
      </c>
      <c r="M1273" s="73" t="s">
        <v>298</v>
      </c>
      <c r="N1273" s="75" t="b">
        <v>0</v>
      </c>
      <c r="O1273" s="75" t="b">
        <v>0</v>
      </c>
      <c r="P1273" s="76">
        <v>46023.525132905103</v>
      </c>
      <c r="Q1273" s="73" t="s">
        <v>11990</v>
      </c>
      <c r="R1273" s="76">
        <v>46172.471991354199</v>
      </c>
      <c r="S1273" s="73" t="s">
        <v>11991</v>
      </c>
      <c r="T1273" s="73" t="s">
        <v>5292</v>
      </c>
      <c r="U1273" s="73" t="s">
        <v>298</v>
      </c>
      <c r="V1273" s="77" t="s">
        <v>299</v>
      </c>
    </row>
    <row r="1274" spans="1:22" hidden="1" x14ac:dyDescent="0.25">
      <c r="A1274" s="73" t="s">
        <v>10260</v>
      </c>
      <c r="B1274" s="73" t="s">
        <v>5028</v>
      </c>
      <c r="C1274" s="73" t="s">
        <v>5029</v>
      </c>
      <c r="D1274" s="73" t="s">
        <v>298</v>
      </c>
      <c r="E1274" s="73"/>
      <c r="F1274" s="73"/>
      <c r="G1274" s="74"/>
      <c r="H1274" s="73" t="s">
        <v>1099</v>
      </c>
      <c r="I1274" s="73" t="s">
        <v>1100</v>
      </c>
      <c r="J1274" s="73" t="s">
        <v>963</v>
      </c>
      <c r="K1274" s="73" t="s">
        <v>1105</v>
      </c>
      <c r="L1274" s="73" t="s">
        <v>5029</v>
      </c>
      <c r="M1274" s="73" t="s">
        <v>298</v>
      </c>
      <c r="N1274" s="75" t="b">
        <v>0</v>
      </c>
      <c r="O1274" s="75" t="b">
        <v>0</v>
      </c>
      <c r="P1274" s="76">
        <v>46023.525121956001</v>
      </c>
      <c r="Q1274" s="73" t="s">
        <v>11990</v>
      </c>
      <c r="R1274" s="76">
        <v>46172.471993634303</v>
      </c>
      <c r="S1274" s="73" t="s">
        <v>11991</v>
      </c>
      <c r="T1274" s="73" t="s">
        <v>5292</v>
      </c>
      <c r="U1274" s="73" t="s">
        <v>298</v>
      </c>
      <c r="V1274" s="77" t="s">
        <v>299</v>
      </c>
    </row>
    <row r="1275" spans="1:22" hidden="1" x14ac:dyDescent="0.25">
      <c r="A1275" s="73" t="s">
        <v>10261</v>
      </c>
      <c r="B1275" s="73" t="s">
        <v>5031</v>
      </c>
      <c r="C1275" s="73" t="s">
        <v>5032</v>
      </c>
      <c r="D1275" s="73" t="s">
        <v>298</v>
      </c>
      <c r="E1275" s="73"/>
      <c r="F1275" s="73"/>
      <c r="G1275" s="74"/>
      <c r="H1275" s="73" t="s">
        <v>1099</v>
      </c>
      <c r="I1275" s="73" t="s">
        <v>1100</v>
      </c>
      <c r="J1275" s="73" t="s">
        <v>963</v>
      </c>
      <c r="K1275" s="73" t="s">
        <v>1105</v>
      </c>
      <c r="L1275" s="73" t="s">
        <v>5032</v>
      </c>
      <c r="M1275" s="73" t="s">
        <v>298</v>
      </c>
      <c r="N1275" s="75" t="b">
        <v>0</v>
      </c>
      <c r="O1275" s="75" t="b">
        <v>0</v>
      </c>
      <c r="P1275" s="76">
        <v>46023.525125462998</v>
      </c>
      <c r="Q1275" s="73" t="s">
        <v>11990</v>
      </c>
      <c r="R1275" s="76">
        <v>46172.471995833301</v>
      </c>
      <c r="S1275" s="73" t="s">
        <v>11991</v>
      </c>
      <c r="T1275" s="73" t="s">
        <v>5292</v>
      </c>
      <c r="U1275" s="73" t="s">
        <v>298</v>
      </c>
      <c r="V1275" s="77" t="s">
        <v>299</v>
      </c>
    </row>
    <row r="1276" spans="1:22" hidden="1" x14ac:dyDescent="0.25">
      <c r="A1276" s="73" t="s">
        <v>10262</v>
      </c>
      <c r="B1276" s="73" t="s">
        <v>5034</v>
      </c>
      <c r="C1276" s="73" t="s">
        <v>5035</v>
      </c>
      <c r="D1276" s="73" t="s">
        <v>298</v>
      </c>
      <c r="E1276" s="73"/>
      <c r="F1276" s="73"/>
      <c r="G1276" s="74"/>
      <c r="H1276" s="73" t="s">
        <v>1099</v>
      </c>
      <c r="I1276" s="73" t="s">
        <v>1100</v>
      </c>
      <c r="J1276" s="73" t="s">
        <v>963</v>
      </c>
      <c r="K1276" s="73" t="s">
        <v>1105</v>
      </c>
      <c r="L1276" s="73" t="s">
        <v>5035</v>
      </c>
      <c r="M1276" s="73" t="s">
        <v>298</v>
      </c>
      <c r="N1276" s="75" t="b">
        <v>0</v>
      </c>
      <c r="O1276" s="75" t="b">
        <v>0</v>
      </c>
      <c r="P1276" s="76">
        <v>46023.5251263889</v>
      </c>
      <c r="Q1276" s="73" t="s">
        <v>11990</v>
      </c>
      <c r="R1276" s="76">
        <v>46172.471997997702</v>
      </c>
      <c r="S1276" s="73" t="s">
        <v>11991</v>
      </c>
      <c r="T1276" s="73" t="s">
        <v>5292</v>
      </c>
      <c r="U1276" s="73" t="s">
        <v>298</v>
      </c>
      <c r="V1276" s="77" t="s">
        <v>299</v>
      </c>
    </row>
    <row r="1277" spans="1:22" hidden="1" x14ac:dyDescent="0.25">
      <c r="A1277" s="73" t="s">
        <v>10263</v>
      </c>
      <c r="B1277" s="73" t="s">
        <v>795</v>
      </c>
      <c r="C1277" s="73" t="s">
        <v>5037</v>
      </c>
      <c r="D1277" s="73" t="s">
        <v>298</v>
      </c>
      <c r="E1277" s="73"/>
      <c r="F1277" s="73"/>
      <c r="G1277" s="74"/>
      <c r="H1277" s="73" t="s">
        <v>1099</v>
      </c>
      <c r="I1277" s="73" t="s">
        <v>1100</v>
      </c>
      <c r="J1277" s="73" t="s">
        <v>963</v>
      </c>
      <c r="K1277" s="73" t="s">
        <v>1105</v>
      </c>
      <c r="L1277" s="73" t="s">
        <v>5037</v>
      </c>
      <c r="M1277" s="73" t="s">
        <v>298</v>
      </c>
      <c r="N1277" s="75" t="b">
        <v>0</v>
      </c>
      <c r="O1277" s="75" t="b">
        <v>0</v>
      </c>
      <c r="P1277" s="76">
        <v>46023.525127280103</v>
      </c>
      <c r="Q1277" s="73" t="s">
        <v>11990</v>
      </c>
      <c r="R1277" s="76">
        <v>46172.472000231501</v>
      </c>
      <c r="S1277" s="73" t="s">
        <v>11991</v>
      </c>
      <c r="T1277" s="73" t="s">
        <v>5292</v>
      </c>
      <c r="U1277" s="73" t="s">
        <v>298</v>
      </c>
      <c r="V1277" s="77" t="s">
        <v>299</v>
      </c>
    </row>
    <row r="1278" spans="1:22" hidden="1" x14ac:dyDescent="0.25">
      <c r="A1278" s="73" t="s">
        <v>10264</v>
      </c>
      <c r="B1278" s="73" t="s">
        <v>5055</v>
      </c>
      <c r="C1278" s="73" t="s">
        <v>5056</v>
      </c>
      <c r="D1278" s="73" t="s">
        <v>298</v>
      </c>
      <c r="E1278" s="73"/>
      <c r="F1278" s="73"/>
      <c r="G1278" s="74"/>
      <c r="H1278" s="73" t="s">
        <v>1099</v>
      </c>
      <c r="I1278" s="73" t="s">
        <v>1100</v>
      </c>
      <c r="J1278" s="73" t="s">
        <v>963</v>
      </c>
      <c r="K1278" s="73" t="s">
        <v>1105</v>
      </c>
      <c r="L1278" s="73" t="s">
        <v>5056</v>
      </c>
      <c r="M1278" s="73" t="s">
        <v>298</v>
      </c>
      <c r="N1278" s="75" t="b">
        <v>0</v>
      </c>
      <c r="O1278" s="75" t="b">
        <v>0</v>
      </c>
      <c r="P1278" s="76">
        <v>46023.525134756899</v>
      </c>
      <c r="Q1278" s="73" t="s">
        <v>11990</v>
      </c>
      <c r="R1278" s="76">
        <v>46172.472002314797</v>
      </c>
      <c r="S1278" s="73" t="s">
        <v>11991</v>
      </c>
      <c r="T1278" s="73" t="s">
        <v>5292</v>
      </c>
      <c r="U1278" s="73" t="s">
        <v>298</v>
      </c>
      <c r="V1278" s="77" t="s">
        <v>299</v>
      </c>
    </row>
    <row r="1279" spans="1:22" hidden="1" x14ac:dyDescent="0.25">
      <c r="A1279" s="73" t="s">
        <v>10265</v>
      </c>
      <c r="B1279" s="73" t="s">
        <v>300</v>
      </c>
      <c r="C1279" s="73" t="s">
        <v>5069</v>
      </c>
      <c r="D1279" s="73" t="s">
        <v>298</v>
      </c>
      <c r="E1279" s="73"/>
      <c r="F1279" s="73"/>
      <c r="G1279" s="74"/>
      <c r="H1279" s="73" t="s">
        <v>1099</v>
      </c>
      <c r="I1279" s="73" t="s">
        <v>1100</v>
      </c>
      <c r="J1279" s="73" t="s">
        <v>963</v>
      </c>
      <c r="K1279" s="73" t="s">
        <v>1105</v>
      </c>
      <c r="L1279" s="73" t="s">
        <v>5069</v>
      </c>
      <c r="M1279" s="73" t="s">
        <v>298</v>
      </c>
      <c r="N1279" s="75" t="b">
        <v>0</v>
      </c>
      <c r="O1279" s="75" t="b">
        <v>0</v>
      </c>
      <c r="P1279" s="76">
        <v>46023.5251403125</v>
      </c>
      <c r="Q1279" s="73" t="s">
        <v>11990</v>
      </c>
      <c r="R1279" s="76">
        <v>46172.472004513897</v>
      </c>
      <c r="S1279" s="73" t="s">
        <v>11991</v>
      </c>
      <c r="T1279" s="73" t="s">
        <v>5292</v>
      </c>
      <c r="U1279" s="73" t="s">
        <v>298</v>
      </c>
      <c r="V1279" s="77" t="s">
        <v>299</v>
      </c>
    </row>
    <row r="1280" spans="1:22" hidden="1" x14ac:dyDescent="0.25">
      <c r="A1280" s="73" t="s">
        <v>10266</v>
      </c>
      <c r="B1280" s="73" t="s">
        <v>5071</v>
      </c>
      <c r="C1280" s="73" t="s">
        <v>5072</v>
      </c>
      <c r="D1280" s="73" t="s">
        <v>298</v>
      </c>
      <c r="E1280" s="73"/>
      <c r="F1280" s="73" t="s">
        <v>12318</v>
      </c>
      <c r="G1280" s="74"/>
      <c r="H1280" s="73" t="s">
        <v>1099</v>
      </c>
      <c r="I1280" s="73" t="s">
        <v>1100</v>
      </c>
      <c r="J1280" s="73" t="s">
        <v>963</v>
      </c>
      <c r="K1280" s="73" t="s">
        <v>1105</v>
      </c>
      <c r="L1280" s="73" t="s">
        <v>5072</v>
      </c>
      <c r="M1280" s="73" t="s">
        <v>298</v>
      </c>
      <c r="N1280" s="75" t="b">
        <v>0</v>
      </c>
      <c r="O1280" s="75" t="b">
        <v>0</v>
      </c>
      <c r="P1280" s="76">
        <v>46023.525141284699</v>
      </c>
      <c r="Q1280" s="73" t="s">
        <v>11990</v>
      </c>
      <c r="R1280" s="76">
        <v>46172.472006631899</v>
      </c>
      <c r="S1280" s="73" t="s">
        <v>11991</v>
      </c>
      <c r="T1280" s="73" t="s">
        <v>5292</v>
      </c>
      <c r="U1280" s="73" t="s">
        <v>298</v>
      </c>
      <c r="V1280" s="77" t="s">
        <v>299</v>
      </c>
    </row>
    <row r="1281" spans="1:22" hidden="1" x14ac:dyDescent="0.25">
      <c r="A1281" s="73" t="s">
        <v>10267</v>
      </c>
      <c r="B1281" s="73" t="s">
        <v>5074</v>
      </c>
      <c r="C1281" s="73" t="s">
        <v>5075</v>
      </c>
      <c r="D1281" s="73" t="s">
        <v>298</v>
      </c>
      <c r="E1281" s="73"/>
      <c r="F1281" s="73" t="s">
        <v>12319</v>
      </c>
      <c r="G1281" s="74"/>
      <c r="H1281" s="73" t="s">
        <v>1099</v>
      </c>
      <c r="I1281" s="73" t="s">
        <v>1100</v>
      </c>
      <c r="J1281" s="73" t="s">
        <v>963</v>
      </c>
      <c r="K1281" s="73" t="s">
        <v>1105</v>
      </c>
      <c r="L1281" s="73" t="s">
        <v>5075</v>
      </c>
      <c r="M1281" s="73" t="s">
        <v>298</v>
      </c>
      <c r="N1281" s="75" t="b">
        <v>0</v>
      </c>
      <c r="O1281" s="75" t="b">
        <v>0</v>
      </c>
      <c r="P1281" s="76">
        <v>46023.5251446412</v>
      </c>
      <c r="Q1281" s="73" t="s">
        <v>11990</v>
      </c>
      <c r="R1281" s="76">
        <v>46172.472008761601</v>
      </c>
      <c r="S1281" s="73" t="s">
        <v>11991</v>
      </c>
      <c r="T1281" s="73" t="s">
        <v>5292</v>
      </c>
      <c r="U1281" s="73" t="s">
        <v>298</v>
      </c>
      <c r="V1281" s="77" t="s">
        <v>299</v>
      </c>
    </row>
    <row r="1282" spans="1:22" hidden="1" x14ac:dyDescent="0.25">
      <c r="A1282" s="73" t="s">
        <v>10268</v>
      </c>
      <c r="B1282" s="73" t="s">
        <v>5082</v>
      </c>
      <c r="C1282" s="73" t="s">
        <v>5083</v>
      </c>
      <c r="D1282" s="73" t="s">
        <v>298</v>
      </c>
      <c r="E1282" s="73"/>
      <c r="F1282" s="73"/>
      <c r="G1282" s="74"/>
      <c r="H1282" s="73" t="s">
        <v>1099</v>
      </c>
      <c r="I1282" s="73" t="s">
        <v>1100</v>
      </c>
      <c r="J1282" s="73" t="s">
        <v>963</v>
      </c>
      <c r="K1282" s="73" t="s">
        <v>1105</v>
      </c>
      <c r="L1282" s="73" t="s">
        <v>12320</v>
      </c>
      <c r="M1282" s="73" t="s">
        <v>298</v>
      </c>
      <c r="N1282" s="75" t="b">
        <v>0</v>
      </c>
      <c r="O1282" s="75" t="b">
        <v>0</v>
      </c>
      <c r="P1282" s="76">
        <v>46023.525150196801</v>
      </c>
      <c r="Q1282" s="73" t="s">
        <v>11990</v>
      </c>
      <c r="R1282" s="76">
        <v>46172.472010960701</v>
      </c>
      <c r="S1282" s="73" t="s">
        <v>11991</v>
      </c>
      <c r="T1282" s="73" t="s">
        <v>5292</v>
      </c>
      <c r="U1282" s="73" t="s">
        <v>298</v>
      </c>
      <c r="V1282" s="77" t="s">
        <v>299</v>
      </c>
    </row>
    <row r="1283" spans="1:22" hidden="1" x14ac:dyDescent="0.25">
      <c r="A1283" s="73" t="s">
        <v>10269</v>
      </c>
      <c r="B1283" s="73" t="s">
        <v>771</v>
      </c>
      <c r="C1283" s="73" t="s">
        <v>5085</v>
      </c>
      <c r="D1283" s="73" t="s">
        <v>298</v>
      </c>
      <c r="E1283" s="73"/>
      <c r="F1283" s="73"/>
      <c r="G1283" s="74"/>
      <c r="H1283" s="73" t="s">
        <v>1099</v>
      </c>
      <c r="I1283" s="73" t="s">
        <v>1100</v>
      </c>
      <c r="J1283" s="73" t="s">
        <v>963</v>
      </c>
      <c r="K1283" s="73" t="s">
        <v>1105</v>
      </c>
      <c r="L1283" s="73" t="s">
        <v>5085</v>
      </c>
      <c r="M1283" s="73" t="s">
        <v>298</v>
      </c>
      <c r="N1283" s="75" t="b">
        <v>0</v>
      </c>
      <c r="O1283" s="75" t="b">
        <v>0</v>
      </c>
      <c r="P1283" s="76">
        <v>46023.525153588002</v>
      </c>
      <c r="Q1283" s="73" t="s">
        <v>11990</v>
      </c>
      <c r="R1283" s="76">
        <v>46172.472013113402</v>
      </c>
      <c r="S1283" s="73" t="s">
        <v>11991</v>
      </c>
      <c r="T1283" s="73" t="s">
        <v>5292</v>
      </c>
      <c r="U1283" s="73" t="s">
        <v>298</v>
      </c>
      <c r="V1283" s="77" t="s">
        <v>299</v>
      </c>
    </row>
    <row r="1284" spans="1:22" hidden="1" x14ac:dyDescent="0.25">
      <c r="A1284" s="73" t="s">
        <v>10270</v>
      </c>
      <c r="B1284" s="73" t="s">
        <v>798</v>
      </c>
      <c r="C1284" s="73" t="s">
        <v>5087</v>
      </c>
      <c r="D1284" s="73" t="s">
        <v>298</v>
      </c>
      <c r="E1284" s="73"/>
      <c r="F1284" s="73"/>
      <c r="G1284" s="74"/>
      <c r="H1284" s="73" t="s">
        <v>1099</v>
      </c>
      <c r="I1284" s="73" t="s">
        <v>1100</v>
      </c>
      <c r="J1284" s="73" t="s">
        <v>963</v>
      </c>
      <c r="K1284" s="73" t="s">
        <v>1105</v>
      </c>
      <c r="L1284" s="73" t="s">
        <v>5087</v>
      </c>
      <c r="M1284" s="73" t="s">
        <v>298</v>
      </c>
      <c r="N1284" s="75" t="b">
        <v>0</v>
      </c>
      <c r="O1284" s="75" t="b">
        <v>0</v>
      </c>
      <c r="P1284" s="76">
        <v>46023.525154548603</v>
      </c>
      <c r="Q1284" s="73" t="s">
        <v>11990</v>
      </c>
      <c r="R1284" s="76">
        <v>46172.472015277803</v>
      </c>
      <c r="S1284" s="73" t="s">
        <v>11991</v>
      </c>
      <c r="T1284" s="73" t="s">
        <v>5292</v>
      </c>
      <c r="U1284" s="73" t="s">
        <v>298</v>
      </c>
      <c r="V1284" s="77" t="s">
        <v>299</v>
      </c>
    </row>
    <row r="1285" spans="1:22" hidden="1" x14ac:dyDescent="0.25">
      <c r="A1285" s="73" t="s">
        <v>10271</v>
      </c>
      <c r="B1285" s="73" t="s">
        <v>797</v>
      </c>
      <c r="C1285" s="73" t="s">
        <v>5104</v>
      </c>
      <c r="D1285" s="73" t="s">
        <v>298</v>
      </c>
      <c r="E1285" s="73"/>
      <c r="F1285" s="73"/>
      <c r="G1285" s="74"/>
      <c r="H1285" s="73" t="s">
        <v>1099</v>
      </c>
      <c r="I1285" s="73" t="s">
        <v>1100</v>
      </c>
      <c r="J1285" s="73" t="s">
        <v>963</v>
      </c>
      <c r="K1285" s="73" t="s">
        <v>1105</v>
      </c>
      <c r="L1285" s="73" t="s">
        <v>5104</v>
      </c>
      <c r="M1285" s="73" t="s">
        <v>298</v>
      </c>
      <c r="N1285" s="75" t="b">
        <v>0</v>
      </c>
      <c r="O1285" s="75" t="b">
        <v>0</v>
      </c>
      <c r="P1285" s="76">
        <v>46023.5251601852</v>
      </c>
      <c r="Q1285" s="73" t="s">
        <v>11990</v>
      </c>
      <c r="R1285" s="76">
        <v>46172.472017476903</v>
      </c>
      <c r="S1285" s="73" t="s">
        <v>11991</v>
      </c>
      <c r="T1285" s="73" t="s">
        <v>5292</v>
      </c>
      <c r="U1285" s="73" t="s">
        <v>298</v>
      </c>
      <c r="V1285" s="77" t="s">
        <v>299</v>
      </c>
    </row>
    <row r="1286" spans="1:22" hidden="1" x14ac:dyDescent="0.25">
      <c r="A1286" s="73" t="s">
        <v>10272</v>
      </c>
      <c r="B1286" s="73" t="s">
        <v>717</v>
      </c>
      <c r="C1286" s="73" t="s">
        <v>5109</v>
      </c>
      <c r="D1286" s="73" t="s">
        <v>298</v>
      </c>
      <c r="E1286" s="73"/>
      <c r="F1286" s="73"/>
      <c r="G1286" s="74"/>
      <c r="H1286" s="73" t="s">
        <v>1099</v>
      </c>
      <c r="I1286" s="73" t="s">
        <v>1100</v>
      </c>
      <c r="J1286" s="73" t="s">
        <v>963</v>
      </c>
      <c r="K1286" s="73" t="s">
        <v>1105</v>
      </c>
      <c r="L1286" s="73" t="s">
        <v>5109</v>
      </c>
      <c r="M1286" s="73" t="s">
        <v>298</v>
      </c>
      <c r="N1286" s="75" t="b">
        <v>0</v>
      </c>
      <c r="O1286" s="75" t="b">
        <v>0</v>
      </c>
      <c r="P1286" s="76">
        <v>46023.525165046303</v>
      </c>
      <c r="Q1286" s="73" t="s">
        <v>11990</v>
      </c>
      <c r="R1286" s="76">
        <v>46172.472019594898</v>
      </c>
      <c r="S1286" s="73" t="s">
        <v>11991</v>
      </c>
      <c r="T1286" s="73" t="s">
        <v>5292</v>
      </c>
      <c r="U1286" s="73" t="s">
        <v>298</v>
      </c>
      <c r="V1286" s="77" t="s">
        <v>299</v>
      </c>
    </row>
    <row r="1287" spans="1:22" hidden="1" x14ac:dyDescent="0.25">
      <c r="A1287" s="73" t="s">
        <v>10273</v>
      </c>
      <c r="B1287" s="73" t="s">
        <v>593</v>
      </c>
      <c r="C1287" s="73" t="s">
        <v>5125</v>
      </c>
      <c r="D1287" s="73" t="s">
        <v>298</v>
      </c>
      <c r="E1287" s="73"/>
      <c r="F1287" s="73"/>
      <c r="G1287" s="74"/>
      <c r="H1287" s="73" t="s">
        <v>1099</v>
      </c>
      <c r="I1287" s="73" t="s">
        <v>1100</v>
      </c>
      <c r="J1287" s="73" t="s">
        <v>963</v>
      </c>
      <c r="K1287" s="73" t="s">
        <v>1105</v>
      </c>
      <c r="L1287" s="73" t="s">
        <v>5125</v>
      </c>
      <c r="M1287" s="73" t="s">
        <v>298</v>
      </c>
      <c r="N1287" s="75" t="b">
        <v>0</v>
      </c>
      <c r="O1287" s="75" t="b">
        <v>0</v>
      </c>
      <c r="P1287" s="76">
        <v>46023.525169872701</v>
      </c>
      <c r="Q1287" s="73" t="s">
        <v>11990</v>
      </c>
      <c r="R1287" s="76">
        <v>46172.472021759299</v>
      </c>
      <c r="S1287" s="73" t="s">
        <v>11991</v>
      </c>
      <c r="T1287" s="73" t="s">
        <v>5292</v>
      </c>
      <c r="U1287" s="73" t="s">
        <v>298</v>
      </c>
      <c r="V1287" s="77" t="s">
        <v>299</v>
      </c>
    </row>
    <row r="1288" spans="1:22" hidden="1" x14ac:dyDescent="0.25">
      <c r="A1288" s="73" t="s">
        <v>10274</v>
      </c>
      <c r="B1288" s="73" t="s">
        <v>796</v>
      </c>
      <c r="C1288" s="73" t="s">
        <v>5133</v>
      </c>
      <c r="D1288" s="73" t="s">
        <v>298</v>
      </c>
      <c r="E1288" s="73"/>
      <c r="F1288" s="73"/>
      <c r="G1288" s="74"/>
      <c r="H1288" s="73" t="s">
        <v>1099</v>
      </c>
      <c r="I1288" s="73" t="s">
        <v>1100</v>
      </c>
      <c r="J1288" s="73" t="s">
        <v>963</v>
      </c>
      <c r="K1288" s="73" t="s">
        <v>1105</v>
      </c>
      <c r="L1288" s="73" t="s">
        <v>12321</v>
      </c>
      <c r="M1288" s="73" t="s">
        <v>298</v>
      </c>
      <c r="N1288" s="75" t="b">
        <v>0</v>
      </c>
      <c r="O1288" s="75" t="b">
        <v>0</v>
      </c>
      <c r="P1288" s="76">
        <v>46023.525175196803</v>
      </c>
      <c r="Q1288" s="73" t="s">
        <v>11990</v>
      </c>
      <c r="R1288" s="76">
        <v>46172.472023877301</v>
      </c>
      <c r="S1288" s="73" t="s">
        <v>11991</v>
      </c>
      <c r="T1288" s="73" t="s">
        <v>5292</v>
      </c>
      <c r="U1288" s="73" t="s">
        <v>298</v>
      </c>
      <c r="V1288" s="77" t="s">
        <v>299</v>
      </c>
    </row>
    <row r="1289" spans="1:22" hidden="1" x14ac:dyDescent="0.25">
      <c r="A1289" s="73" t="s">
        <v>10275</v>
      </c>
      <c r="B1289" s="73" t="s">
        <v>5101</v>
      </c>
      <c r="C1289" s="73" t="s">
        <v>5102</v>
      </c>
      <c r="D1289" s="73" t="s">
        <v>298</v>
      </c>
      <c r="E1289" s="73"/>
      <c r="F1289" s="73"/>
      <c r="G1289" s="74"/>
      <c r="H1289" s="73" t="s">
        <v>1099</v>
      </c>
      <c r="I1289" s="73" t="s">
        <v>1100</v>
      </c>
      <c r="J1289" s="73" t="s">
        <v>963</v>
      </c>
      <c r="K1289" s="73" t="s">
        <v>1105</v>
      </c>
      <c r="L1289" s="73" t="s">
        <v>5102</v>
      </c>
      <c r="M1289" s="73" t="s">
        <v>298</v>
      </c>
      <c r="N1289" s="75" t="b">
        <v>0</v>
      </c>
      <c r="O1289" s="75" t="b">
        <v>0</v>
      </c>
      <c r="P1289" s="76">
        <v>46023.525159259298</v>
      </c>
      <c r="Q1289" s="73" t="s">
        <v>11990</v>
      </c>
      <c r="R1289" s="76">
        <v>46172.472026122698</v>
      </c>
      <c r="S1289" s="73" t="s">
        <v>11991</v>
      </c>
      <c r="T1289" s="73" t="s">
        <v>5292</v>
      </c>
      <c r="U1289" s="73" t="s">
        <v>298</v>
      </c>
      <c r="V1289" s="77" t="s">
        <v>299</v>
      </c>
    </row>
    <row r="1290" spans="1:22" hidden="1" x14ac:dyDescent="0.25">
      <c r="A1290" s="73" t="s">
        <v>10276</v>
      </c>
      <c r="B1290" s="73" t="s">
        <v>5147</v>
      </c>
      <c r="C1290" s="73" t="s">
        <v>5148</v>
      </c>
      <c r="D1290" s="73" t="s">
        <v>298</v>
      </c>
      <c r="E1290" s="73"/>
      <c r="F1290" s="73"/>
      <c r="G1290" s="74"/>
      <c r="H1290" s="73" t="s">
        <v>1099</v>
      </c>
      <c r="I1290" s="73" t="s">
        <v>1100</v>
      </c>
      <c r="J1290" s="73" t="s">
        <v>963</v>
      </c>
      <c r="K1290" s="73" t="s">
        <v>1105</v>
      </c>
      <c r="L1290" s="73" t="s">
        <v>12322</v>
      </c>
      <c r="M1290" s="73" t="s">
        <v>298</v>
      </c>
      <c r="N1290" s="75" t="b">
        <v>0</v>
      </c>
      <c r="O1290" s="75" t="b">
        <v>0</v>
      </c>
      <c r="P1290" s="76">
        <v>46023.5251881597</v>
      </c>
      <c r="Q1290" s="73" t="s">
        <v>11990</v>
      </c>
      <c r="R1290" s="76">
        <v>46172.472028391203</v>
      </c>
      <c r="S1290" s="73" t="s">
        <v>11991</v>
      </c>
      <c r="T1290" s="73" t="s">
        <v>5292</v>
      </c>
      <c r="U1290" s="73" t="s">
        <v>298</v>
      </c>
      <c r="V1290" s="77" t="s">
        <v>299</v>
      </c>
    </row>
    <row r="1291" spans="1:22" hidden="1" x14ac:dyDescent="0.25">
      <c r="A1291" s="73" t="s">
        <v>10277</v>
      </c>
      <c r="B1291" s="73" t="s">
        <v>5066</v>
      </c>
      <c r="C1291" s="73" t="s">
        <v>5067</v>
      </c>
      <c r="D1291" s="73" t="s">
        <v>298</v>
      </c>
      <c r="E1291" s="73"/>
      <c r="F1291" s="73"/>
      <c r="G1291" s="74"/>
      <c r="H1291" s="73" t="s">
        <v>1011</v>
      </c>
      <c r="I1291" s="73" t="s">
        <v>1012</v>
      </c>
      <c r="J1291" s="73" t="s">
        <v>963</v>
      </c>
      <c r="K1291" s="73" t="s">
        <v>1019</v>
      </c>
      <c r="L1291" s="73" t="s">
        <v>12323</v>
      </c>
      <c r="M1291" s="73" t="s">
        <v>298</v>
      </c>
      <c r="N1291" s="75" t="b">
        <v>0</v>
      </c>
      <c r="O1291" s="75" t="b">
        <v>0</v>
      </c>
      <c r="P1291" s="76">
        <v>46023.525139201403</v>
      </c>
      <c r="Q1291" s="73" t="s">
        <v>11990</v>
      </c>
      <c r="R1291" s="76">
        <v>46172.472030520803</v>
      </c>
      <c r="S1291" s="73" t="s">
        <v>11991</v>
      </c>
      <c r="T1291" s="73" t="s">
        <v>5292</v>
      </c>
      <c r="U1291" s="73" t="s">
        <v>298</v>
      </c>
      <c r="V1291" s="77" t="s">
        <v>299</v>
      </c>
    </row>
    <row r="1292" spans="1:22" hidden="1" x14ac:dyDescent="0.25">
      <c r="A1292" s="73" t="s">
        <v>10278</v>
      </c>
      <c r="B1292" s="73" t="s">
        <v>5111</v>
      </c>
      <c r="C1292" s="73" t="s">
        <v>5112</v>
      </c>
      <c r="D1292" s="73" t="s">
        <v>298</v>
      </c>
      <c r="E1292" s="73"/>
      <c r="F1292" s="73"/>
      <c r="G1292" s="74"/>
      <c r="H1292" s="73" t="s">
        <v>1011</v>
      </c>
      <c r="I1292" s="73" t="s">
        <v>1012</v>
      </c>
      <c r="J1292" s="73" t="s">
        <v>963</v>
      </c>
      <c r="K1292" s="73" t="s">
        <v>1019</v>
      </c>
      <c r="L1292" s="73" t="s">
        <v>12324</v>
      </c>
      <c r="M1292" s="73" t="s">
        <v>298</v>
      </c>
      <c r="N1292" s="75" t="b">
        <v>0</v>
      </c>
      <c r="O1292" s="75" t="b">
        <v>0</v>
      </c>
      <c r="P1292" s="76">
        <v>46023.5251657755</v>
      </c>
      <c r="Q1292" s="73" t="s">
        <v>11990</v>
      </c>
      <c r="R1292" s="76">
        <v>46172.472032719903</v>
      </c>
      <c r="S1292" s="73" t="s">
        <v>11991</v>
      </c>
      <c r="T1292" s="73" t="s">
        <v>5292</v>
      </c>
      <c r="U1292" s="73" t="s">
        <v>298</v>
      </c>
      <c r="V1292" s="77" t="s">
        <v>299</v>
      </c>
    </row>
    <row r="1293" spans="1:22" hidden="1" x14ac:dyDescent="0.25">
      <c r="A1293" s="73" t="s">
        <v>10279</v>
      </c>
      <c r="B1293" s="73" t="s">
        <v>5127</v>
      </c>
      <c r="C1293" s="73" t="s">
        <v>5128</v>
      </c>
      <c r="D1293" s="73" t="s">
        <v>298</v>
      </c>
      <c r="E1293" s="73"/>
      <c r="F1293" s="73"/>
      <c r="G1293" s="74"/>
      <c r="H1293" s="73" t="s">
        <v>1011</v>
      </c>
      <c r="I1293" s="73" t="s">
        <v>1012</v>
      </c>
      <c r="J1293" s="73" t="s">
        <v>963</v>
      </c>
      <c r="K1293" s="73" t="s">
        <v>1019</v>
      </c>
      <c r="L1293" s="73" t="s">
        <v>12325</v>
      </c>
      <c r="M1293" s="73" t="s">
        <v>298</v>
      </c>
      <c r="N1293" s="75" t="b">
        <v>0</v>
      </c>
      <c r="O1293" s="75" t="b">
        <v>0</v>
      </c>
      <c r="P1293" s="76">
        <v>46023.525173148097</v>
      </c>
      <c r="Q1293" s="73" t="s">
        <v>11990</v>
      </c>
      <c r="R1293" s="76">
        <v>46172.472034872699</v>
      </c>
      <c r="S1293" s="73" t="s">
        <v>11991</v>
      </c>
      <c r="T1293" s="73" t="s">
        <v>5292</v>
      </c>
      <c r="U1293" s="73" t="s">
        <v>298</v>
      </c>
      <c r="V1293" s="77" t="s">
        <v>299</v>
      </c>
    </row>
    <row r="1294" spans="1:22" hidden="1" x14ac:dyDescent="0.25">
      <c r="A1294" s="73" t="s">
        <v>10280</v>
      </c>
      <c r="B1294" s="73" t="s">
        <v>763</v>
      </c>
      <c r="C1294" s="73" t="s">
        <v>5058</v>
      </c>
      <c r="D1294" s="73" t="s">
        <v>298</v>
      </c>
      <c r="E1294" s="73"/>
      <c r="F1294" s="73"/>
      <c r="G1294" s="74"/>
      <c r="H1294" s="73" t="s">
        <v>1099</v>
      </c>
      <c r="I1294" s="73" t="s">
        <v>1100</v>
      </c>
      <c r="J1294" s="73" t="s">
        <v>963</v>
      </c>
      <c r="K1294" s="73" t="s">
        <v>1110</v>
      </c>
      <c r="L1294" s="73" t="s">
        <v>5058</v>
      </c>
      <c r="M1294" s="73" t="s">
        <v>298</v>
      </c>
      <c r="N1294" s="75" t="b">
        <v>0</v>
      </c>
      <c r="O1294" s="75" t="b">
        <v>0</v>
      </c>
      <c r="P1294" s="76">
        <v>46023.5251357292</v>
      </c>
      <c r="Q1294" s="73" t="s">
        <v>11990</v>
      </c>
      <c r="R1294" s="76">
        <v>46172.472037071799</v>
      </c>
      <c r="S1294" s="73" t="s">
        <v>11991</v>
      </c>
      <c r="T1294" s="73" t="s">
        <v>5292</v>
      </c>
      <c r="U1294" s="73" t="s">
        <v>298</v>
      </c>
      <c r="V1294" s="77" t="s">
        <v>299</v>
      </c>
    </row>
    <row r="1295" spans="1:22" hidden="1" x14ac:dyDescent="0.25">
      <c r="A1295" s="73" t="s">
        <v>10281</v>
      </c>
      <c r="B1295" s="73" t="s">
        <v>770</v>
      </c>
      <c r="C1295" s="73" t="s">
        <v>5060</v>
      </c>
      <c r="D1295" s="73" t="s">
        <v>298</v>
      </c>
      <c r="E1295" s="73"/>
      <c r="F1295" s="73"/>
      <c r="G1295" s="74"/>
      <c r="H1295" s="73" t="s">
        <v>1099</v>
      </c>
      <c r="I1295" s="73" t="s">
        <v>1100</v>
      </c>
      <c r="J1295" s="73" t="s">
        <v>963</v>
      </c>
      <c r="K1295" s="73" t="s">
        <v>1110</v>
      </c>
      <c r="L1295" s="73" t="s">
        <v>5060</v>
      </c>
      <c r="M1295" s="73" t="s">
        <v>298</v>
      </c>
      <c r="N1295" s="75" t="b">
        <v>0</v>
      </c>
      <c r="O1295" s="75" t="b">
        <v>0</v>
      </c>
      <c r="P1295" s="76">
        <v>46023.525136655102</v>
      </c>
      <c r="Q1295" s="73" t="s">
        <v>11990</v>
      </c>
      <c r="R1295" s="76">
        <v>46172.472039351902</v>
      </c>
      <c r="S1295" s="73" t="s">
        <v>11991</v>
      </c>
      <c r="T1295" s="73" t="s">
        <v>5292</v>
      </c>
      <c r="U1295" s="73" t="s">
        <v>298</v>
      </c>
      <c r="V1295" s="77" t="s">
        <v>299</v>
      </c>
    </row>
    <row r="1296" spans="1:22" hidden="1" x14ac:dyDescent="0.25">
      <c r="A1296" s="73" t="s">
        <v>10282</v>
      </c>
      <c r="B1296" s="73" t="s">
        <v>5141</v>
      </c>
      <c r="C1296" s="73" t="s">
        <v>5142</v>
      </c>
      <c r="D1296" s="73" t="s">
        <v>298</v>
      </c>
      <c r="E1296" s="73"/>
      <c r="F1296" s="73"/>
      <c r="G1296" s="74"/>
      <c r="H1296" s="73" t="s">
        <v>971</v>
      </c>
      <c r="I1296" s="73" t="s">
        <v>972</v>
      </c>
      <c r="J1296" s="73" t="s">
        <v>1092</v>
      </c>
      <c r="K1296" s="73" t="s">
        <v>974</v>
      </c>
      <c r="L1296" s="73" t="s">
        <v>5142</v>
      </c>
      <c r="M1296" s="73" t="s">
        <v>298</v>
      </c>
      <c r="N1296" s="75" t="b">
        <v>0</v>
      </c>
      <c r="O1296" s="75" t="b">
        <v>0</v>
      </c>
      <c r="P1296" s="76">
        <v>46023.525185266197</v>
      </c>
      <c r="Q1296" s="73" t="s">
        <v>11990</v>
      </c>
      <c r="R1296" s="76">
        <v>46172.4720415509</v>
      </c>
      <c r="S1296" s="73" t="s">
        <v>11991</v>
      </c>
      <c r="T1296" s="73" t="s">
        <v>5292</v>
      </c>
      <c r="U1296" s="73" t="s">
        <v>298</v>
      </c>
      <c r="V1296" s="77" t="s">
        <v>299</v>
      </c>
    </row>
    <row r="1297" spans="1:22" hidden="1" x14ac:dyDescent="0.25">
      <c r="A1297" s="73" t="s">
        <v>10283</v>
      </c>
      <c r="B1297" s="73" t="s">
        <v>5144</v>
      </c>
      <c r="C1297" s="73" t="s">
        <v>5145</v>
      </c>
      <c r="D1297" s="73" t="s">
        <v>298</v>
      </c>
      <c r="E1297" s="73"/>
      <c r="F1297" s="73"/>
      <c r="G1297" s="74"/>
      <c r="H1297" s="73" t="s">
        <v>1099</v>
      </c>
      <c r="I1297" s="73" t="s">
        <v>1100</v>
      </c>
      <c r="J1297" s="73" t="s">
        <v>1092</v>
      </c>
      <c r="K1297" s="73" t="s">
        <v>974</v>
      </c>
      <c r="L1297" s="73" t="s">
        <v>5145</v>
      </c>
      <c r="M1297" s="73" t="s">
        <v>298</v>
      </c>
      <c r="N1297" s="75" t="b">
        <v>0</v>
      </c>
      <c r="O1297" s="75" t="b">
        <v>0</v>
      </c>
      <c r="P1297" s="76">
        <v>46023.525187268497</v>
      </c>
      <c r="Q1297" s="73" t="s">
        <v>11990</v>
      </c>
      <c r="R1297" s="76">
        <v>46172.472043668997</v>
      </c>
      <c r="S1297" s="73" t="s">
        <v>11991</v>
      </c>
      <c r="T1297" s="73" t="s">
        <v>5292</v>
      </c>
      <c r="U1297" s="73" t="s">
        <v>298</v>
      </c>
      <c r="V1297" s="77" t="s">
        <v>299</v>
      </c>
    </row>
    <row r="1298" spans="1:22" hidden="1" x14ac:dyDescent="0.25">
      <c r="A1298" s="73" t="s">
        <v>10284</v>
      </c>
      <c r="B1298" s="73" t="s">
        <v>5089</v>
      </c>
      <c r="C1298" s="73" t="s">
        <v>5090</v>
      </c>
      <c r="D1298" s="73" t="s">
        <v>298</v>
      </c>
      <c r="E1298" s="73"/>
      <c r="F1298" s="73"/>
      <c r="G1298" s="74"/>
      <c r="H1298" s="73" t="s">
        <v>971</v>
      </c>
      <c r="I1298" s="73" t="s">
        <v>972</v>
      </c>
      <c r="J1298" s="73" t="s">
        <v>973</v>
      </c>
      <c r="K1298" s="73" t="s">
        <v>974</v>
      </c>
      <c r="L1298" s="73" t="s">
        <v>5090</v>
      </c>
      <c r="M1298" s="73" t="s">
        <v>298</v>
      </c>
      <c r="N1298" s="75" t="b">
        <v>0</v>
      </c>
      <c r="O1298" s="75" t="b">
        <v>0</v>
      </c>
      <c r="P1298" s="76">
        <v>46023.525155405099</v>
      </c>
      <c r="Q1298" s="73" t="s">
        <v>11990</v>
      </c>
      <c r="R1298" s="76">
        <v>46172.472045868097</v>
      </c>
      <c r="S1298" s="73" t="s">
        <v>11991</v>
      </c>
      <c r="T1298" s="73" t="s">
        <v>5292</v>
      </c>
      <c r="U1298" s="73" t="s">
        <v>298</v>
      </c>
      <c r="V1298" s="77" t="s">
        <v>299</v>
      </c>
    </row>
    <row r="1299" spans="1:22" hidden="1" x14ac:dyDescent="0.25">
      <c r="A1299" s="73" t="s">
        <v>10285</v>
      </c>
      <c r="B1299" s="73" t="s">
        <v>5135</v>
      </c>
      <c r="C1299" s="73" t="s">
        <v>5136</v>
      </c>
      <c r="D1299" s="73" t="s">
        <v>298</v>
      </c>
      <c r="E1299" s="73"/>
      <c r="F1299" s="73"/>
      <c r="G1299" s="74"/>
      <c r="H1299" s="73" t="s">
        <v>971</v>
      </c>
      <c r="I1299" s="73" t="s">
        <v>972</v>
      </c>
      <c r="J1299" s="73" t="s">
        <v>1151</v>
      </c>
      <c r="K1299" s="73" t="s">
        <v>974</v>
      </c>
      <c r="L1299" s="73" t="s">
        <v>5136</v>
      </c>
      <c r="M1299" s="73" t="s">
        <v>298</v>
      </c>
      <c r="N1299" s="75" t="b">
        <v>0</v>
      </c>
      <c r="O1299" s="75" t="b">
        <v>0</v>
      </c>
      <c r="P1299" s="76">
        <v>46023.525176655101</v>
      </c>
      <c r="Q1299" s="73" t="s">
        <v>11990</v>
      </c>
      <c r="R1299" s="76">
        <v>46172.4720479514</v>
      </c>
      <c r="S1299" s="73" t="s">
        <v>11991</v>
      </c>
      <c r="T1299" s="73" t="s">
        <v>5292</v>
      </c>
      <c r="U1299" s="73" t="s">
        <v>298</v>
      </c>
      <c r="V1299" s="77" t="s">
        <v>299</v>
      </c>
    </row>
    <row r="1300" spans="1:22" hidden="1" x14ac:dyDescent="0.25">
      <c r="A1300" s="73" t="s">
        <v>10286</v>
      </c>
      <c r="B1300" s="73" t="s">
        <v>616</v>
      </c>
      <c r="C1300" s="73" t="s">
        <v>5165</v>
      </c>
      <c r="D1300" s="73" t="s">
        <v>620</v>
      </c>
      <c r="E1300" s="73" t="s">
        <v>5166</v>
      </c>
      <c r="F1300" s="73"/>
      <c r="G1300" s="74">
        <v>60</v>
      </c>
      <c r="H1300" s="73" t="s">
        <v>5285</v>
      </c>
      <c r="I1300" s="73" t="s">
        <v>5286</v>
      </c>
      <c r="J1300" s="73" t="s">
        <v>944</v>
      </c>
      <c r="K1300" s="73" t="s">
        <v>945</v>
      </c>
      <c r="L1300" s="73"/>
      <c r="M1300" s="73" t="s">
        <v>620</v>
      </c>
      <c r="N1300" s="75" t="b">
        <v>1</v>
      </c>
      <c r="O1300" s="75" t="b">
        <v>0</v>
      </c>
      <c r="P1300" s="76">
        <v>46023.525242858799</v>
      </c>
      <c r="Q1300" s="73" t="s">
        <v>11990</v>
      </c>
      <c r="R1300" s="76">
        <v>46191.567191087997</v>
      </c>
      <c r="S1300" s="73" t="s">
        <v>12244</v>
      </c>
      <c r="T1300" s="73" t="s">
        <v>5292</v>
      </c>
      <c r="U1300" s="73" t="s">
        <v>620</v>
      </c>
      <c r="V1300" s="77" t="s">
        <v>621</v>
      </c>
    </row>
    <row r="1301" spans="1:22" hidden="1" x14ac:dyDescent="0.25">
      <c r="A1301" s="73" t="s">
        <v>10287</v>
      </c>
      <c r="B1301" s="73" t="s">
        <v>612</v>
      </c>
      <c r="C1301" s="73" t="s">
        <v>5163</v>
      </c>
      <c r="D1301" s="73" t="s">
        <v>620</v>
      </c>
      <c r="E1301" s="73" t="s">
        <v>5164</v>
      </c>
      <c r="F1301" s="73"/>
      <c r="G1301" s="74">
        <v>60</v>
      </c>
      <c r="H1301" s="73" t="s">
        <v>930</v>
      </c>
      <c r="I1301" s="73" t="s">
        <v>931</v>
      </c>
      <c r="J1301" s="73" t="s">
        <v>1058</v>
      </c>
      <c r="K1301" s="73" t="s">
        <v>945</v>
      </c>
      <c r="L1301" s="73"/>
      <c r="M1301" s="73" t="s">
        <v>620</v>
      </c>
      <c r="N1301" s="75" t="b">
        <v>1</v>
      </c>
      <c r="O1301" s="75" t="b">
        <v>0</v>
      </c>
      <c r="P1301" s="76">
        <v>46023.525239618102</v>
      </c>
      <c r="Q1301" s="73" t="s">
        <v>11990</v>
      </c>
      <c r="R1301" s="76">
        <v>46172.4720673958</v>
      </c>
      <c r="S1301" s="73" t="s">
        <v>11991</v>
      </c>
      <c r="T1301" s="73" t="s">
        <v>5292</v>
      </c>
      <c r="U1301" s="73" t="s">
        <v>620</v>
      </c>
      <c r="V1301" s="77" t="s">
        <v>621</v>
      </c>
    </row>
    <row r="1302" spans="1:22" hidden="1" x14ac:dyDescent="0.25">
      <c r="A1302" s="73" t="s">
        <v>10288</v>
      </c>
      <c r="B1302" s="73" t="s">
        <v>683</v>
      </c>
      <c r="C1302" s="73" t="s">
        <v>5173</v>
      </c>
      <c r="D1302" s="73" t="s">
        <v>620</v>
      </c>
      <c r="E1302" s="73" t="s">
        <v>5174</v>
      </c>
      <c r="F1302" s="73"/>
      <c r="G1302" s="74">
        <v>60</v>
      </c>
      <c r="H1302" s="73" t="s">
        <v>930</v>
      </c>
      <c r="I1302" s="73" t="s">
        <v>931</v>
      </c>
      <c r="J1302" s="73" t="s">
        <v>1036</v>
      </c>
      <c r="K1302" s="73" t="s">
        <v>945</v>
      </c>
      <c r="L1302" s="73"/>
      <c r="M1302" s="73" t="s">
        <v>620</v>
      </c>
      <c r="N1302" s="75" t="b">
        <v>1</v>
      </c>
      <c r="O1302" s="75" t="b">
        <v>0</v>
      </c>
      <c r="P1302" s="76">
        <v>46023.525245798599</v>
      </c>
      <c r="Q1302" s="73" t="s">
        <v>11990</v>
      </c>
      <c r="R1302" s="76">
        <v>46191.569263807898</v>
      </c>
      <c r="S1302" s="73" t="s">
        <v>12244</v>
      </c>
      <c r="T1302" s="73" t="s">
        <v>5292</v>
      </c>
      <c r="U1302" s="73" t="s">
        <v>620</v>
      </c>
      <c r="V1302" s="77" t="s">
        <v>621</v>
      </c>
    </row>
    <row r="1303" spans="1:22" hidden="1" x14ac:dyDescent="0.25">
      <c r="A1303" s="73" t="s">
        <v>10289</v>
      </c>
      <c r="B1303" s="73" t="s">
        <v>752</v>
      </c>
      <c r="C1303" s="73" t="s">
        <v>5177</v>
      </c>
      <c r="D1303" s="73" t="s">
        <v>620</v>
      </c>
      <c r="E1303" s="73" t="s">
        <v>5178</v>
      </c>
      <c r="F1303" s="73"/>
      <c r="G1303" s="74">
        <v>60</v>
      </c>
      <c r="H1303" s="73" t="s">
        <v>930</v>
      </c>
      <c r="I1303" s="73" t="s">
        <v>931</v>
      </c>
      <c r="J1303" s="73" t="s">
        <v>3202</v>
      </c>
      <c r="K1303" s="73" t="s">
        <v>945</v>
      </c>
      <c r="L1303" s="73"/>
      <c r="M1303" s="73" t="s">
        <v>620</v>
      </c>
      <c r="N1303" s="75" t="b">
        <v>1</v>
      </c>
      <c r="O1303" s="75" t="b">
        <v>0</v>
      </c>
      <c r="P1303" s="76">
        <v>46023.525247453697</v>
      </c>
      <c r="Q1303" s="73" t="s">
        <v>11990</v>
      </c>
      <c r="R1303" s="76">
        <v>46191.566727812497</v>
      </c>
      <c r="S1303" s="73" t="s">
        <v>12244</v>
      </c>
      <c r="T1303" s="73" t="s">
        <v>5292</v>
      </c>
      <c r="U1303" s="73" t="s">
        <v>620</v>
      </c>
      <c r="V1303" s="77" t="s">
        <v>621</v>
      </c>
    </row>
    <row r="1304" spans="1:22" hidden="1" x14ac:dyDescent="0.25">
      <c r="A1304" s="73" t="s">
        <v>10290</v>
      </c>
      <c r="B1304" s="73" t="s">
        <v>750</v>
      </c>
      <c r="C1304" s="73" t="s">
        <v>12326</v>
      </c>
      <c r="D1304" s="73" t="s">
        <v>620</v>
      </c>
      <c r="E1304" s="73" t="s">
        <v>5162</v>
      </c>
      <c r="F1304" s="73"/>
      <c r="G1304" s="74">
        <v>60</v>
      </c>
      <c r="H1304" s="73" t="s">
        <v>5285</v>
      </c>
      <c r="I1304" s="73" t="s">
        <v>5286</v>
      </c>
      <c r="J1304" s="73" t="s">
        <v>1034</v>
      </c>
      <c r="K1304" s="73" t="s">
        <v>945</v>
      </c>
      <c r="L1304" s="73"/>
      <c r="M1304" s="73" t="s">
        <v>620</v>
      </c>
      <c r="N1304" s="75" t="b">
        <v>1</v>
      </c>
      <c r="O1304" s="75" t="b">
        <v>0</v>
      </c>
      <c r="P1304" s="76">
        <v>46023.525238738403</v>
      </c>
      <c r="Q1304" s="73" t="s">
        <v>11990</v>
      </c>
      <c r="R1304" s="76">
        <v>46191.566523460599</v>
      </c>
      <c r="S1304" s="73" t="s">
        <v>12244</v>
      </c>
      <c r="T1304" s="73" t="s">
        <v>5292</v>
      </c>
      <c r="U1304" s="73" t="s">
        <v>620</v>
      </c>
      <c r="V1304" s="77" t="s">
        <v>621</v>
      </c>
    </row>
    <row r="1305" spans="1:22" hidden="1" x14ac:dyDescent="0.25">
      <c r="A1305" s="73" t="s">
        <v>10291</v>
      </c>
      <c r="B1305" s="73" t="s">
        <v>511</v>
      </c>
      <c r="C1305" s="73" t="s">
        <v>5179</v>
      </c>
      <c r="D1305" s="73" t="s">
        <v>620</v>
      </c>
      <c r="E1305" s="73" t="s">
        <v>5180</v>
      </c>
      <c r="F1305" s="73"/>
      <c r="G1305" s="74">
        <v>60</v>
      </c>
      <c r="H1305" s="73" t="s">
        <v>934</v>
      </c>
      <c r="I1305" s="73" t="s">
        <v>935</v>
      </c>
      <c r="J1305" s="73" t="s">
        <v>909</v>
      </c>
      <c r="K1305" s="73" t="s">
        <v>1001</v>
      </c>
      <c r="L1305" s="73"/>
      <c r="M1305" s="73" t="s">
        <v>620</v>
      </c>
      <c r="N1305" s="75" t="b">
        <v>1</v>
      </c>
      <c r="O1305" s="75" t="b">
        <v>0</v>
      </c>
      <c r="P1305" s="76">
        <v>46023.525248263897</v>
      </c>
      <c r="Q1305" s="73" t="s">
        <v>11990</v>
      </c>
      <c r="R1305" s="76">
        <v>46191.569487881898</v>
      </c>
      <c r="S1305" s="73" t="s">
        <v>12244</v>
      </c>
      <c r="T1305" s="73" t="s">
        <v>5292</v>
      </c>
      <c r="U1305" s="73" t="s">
        <v>620</v>
      </c>
      <c r="V1305" s="77" t="s">
        <v>621</v>
      </c>
    </row>
    <row r="1306" spans="1:22" hidden="1" x14ac:dyDescent="0.25">
      <c r="A1306" s="73" t="s">
        <v>10292</v>
      </c>
      <c r="B1306" s="73" t="s">
        <v>781</v>
      </c>
      <c r="C1306" s="73" t="s">
        <v>5187</v>
      </c>
      <c r="D1306" s="73" t="s">
        <v>620</v>
      </c>
      <c r="E1306" s="73" t="s">
        <v>284</v>
      </c>
      <c r="F1306" s="73"/>
      <c r="G1306" s="74">
        <v>60</v>
      </c>
      <c r="H1306" s="73" t="s">
        <v>934</v>
      </c>
      <c r="I1306" s="73" t="s">
        <v>935</v>
      </c>
      <c r="J1306" s="73" t="s">
        <v>909</v>
      </c>
      <c r="K1306" s="73" t="s">
        <v>958</v>
      </c>
      <c r="L1306" s="73" t="s">
        <v>5187</v>
      </c>
      <c r="M1306" s="73" t="s">
        <v>620</v>
      </c>
      <c r="N1306" s="75" t="b">
        <v>1</v>
      </c>
      <c r="O1306" s="75" t="b">
        <v>0</v>
      </c>
      <c r="P1306" s="76">
        <v>46023.525251539402</v>
      </c>
      <c r="Q1306" s="73" t="s">
        <v>11990</v>
      </c>
      <c r="R1306" s="76">
        <v>46172.4720787037</v>
      </c>
      <c r="S1306" s="73" t="s">
        <v>11991</v>
      </c>
      <c r="T1306" s="73" t="s">
        <v>5292</v>
      </c>
      <c r="U1306" s="73" t="s">
        <v>620</v>
      </c>
      <c r="V1306" s="77" t="s">
        <v>621</v>
      </c>
    </row>
    <row r="1307" spans="1:22" hidden="1" x14ac:dyDescent="0.25">
      <c r="A1307" s="73" t="s">
        <v>10293</v>
      </c>
      <c r="B1307" s="73" t="s">
        <v>621</v>
      </c>
      <c r="C1307" s="73" t="s">
        <v>5160</v>
      </c>
      <c r="D1307" s="73" t="s">
        <v>620</v>
      </c>
      <c r="E1307" s="73" t="s">
        <v>5161</v>
      </c>
      <c r="F1307" s="73"/>
      <c r="G1307" s="74">
        <v>60</v>
      </c>
      <c r="H1307" s="73" t="s">
        <v>914</v>
      </c>
      <c r="I1307" s="73" t="s">
        <v>915</v>
      </c>
      <c r="J1307" s="73" t="s">
        <v>909</v>
      </c>
      <c r="K1307" s="73" t="s">
        <v>938</v>
      </c>
      <c r="L1307" s="73"/>
      <c r="M1307" s="73" t="s">
        <v>620</v>
      </c>
      <c r="N1307" s="75" t="b">
        <v>1</v>
      </c>
      <c r="O1307" s="75" t="b">
        <v>0</v>
      </c>
      <c r="P1307" s="76">
        <v>46023.525238044</v>
      </c>
      <c r="Q1307" s="73" t="s">
        <v>11990</v>
      </c>
      <c r="R1307" s="76">
        <v>46191.566135069399</v>
      </c>
      <c r="S1307" s="73" t="s">
        <v>12244</v>
      </c>
      <c r="T1307" s="73" t="s">
        <v>5292</v>
      </c>
      <c r="U1307" s="73" t="s">
        <v>620</v>
      </c>
      <c r="V1307" s="77" t="s">
        <v>621</v>
      </c>
    </row>
    <row r="1308" spans="1:22" hidden="1" x14ac:dyDescent="0.25">
      <c r="A1308" s="73" t="s">
        <v>10294</v>
      </c>
      <c r="B1308" s="73" t="s">
        <v>481</v>
      </c>
      <c r="C1308" s="73" t="s">
        <v>5171</v>
      </c>
      <c r="D1308" s="73" t="s">
        <v>620</v>
      </c>
      <c r="E1308" s="73" t="s">
        <v>5172</v>
      </c>
      <c r="F1308" s="73"/>
      <c r="G1308" s="74">
        <v>60</v>
      </c>
      <c r="H1308" s="73" t="s">
        <v>11994</v>
      </c>
      <c r="I1308" s="73" t="s">
        <v>11995</v>
      </c>
      <c r="J1308" s="73" t="s">
        <v>909</v>
      </c>
      <c r="K1308" s="73" t="s">
        <v>952</v>
      </c>
      <c r="L1308" s="73"/>
      <c r="M1308" s="73" t="s">
        <v>620</v>
      </c>
      <c r="N1308" s="75" t="b">
        <v>1</v>
      </c>
      <c r="O1308" s="75" t="b">
        <v>0</v>
      </c>
      <c r="P1308" s="76">
        <v>46023.525244988399</v>
      </c>
      <c r="Q1308" s="73" t="s">
        <v>11990</v>
      </c>
      <c r="R1308" s="76">
        <v>46191.568941400503</v>
      </c>
      <c r="S1308" s="73" t="s">
        <v>12244</v>
      </c>
      <c r="T1308" s="73" t="s">
        <v>5292</v>
      </c>
      <c r="U1308" s="73" t="s">
        <v>620</v>
      </c>
      <c r="V1308" s="77" t="s">
        <v>621</v>
      </c>
    </row>
    <row r="1309" spans="1:22" hidden="1" x14ac:dyDescent="0.25">
      <c r="A1309" s="73" t="s">
        <v>10295</v>
      </c>
      <c r="B1309" s="73" t="s">
        <v>560</v>
      </c>
      <c r="C1309" s="73" t="s">
        <v>5175</v>
      </c>
      <c r="D1309" s="73" t="s">
        <v>620</v>
      </c>
      <c r="E1309" s="73" t="s">
        <v>5176</v>
      </c>
      <c r="F1309" s="73"/>
      <c r="G1309" s="74">
        <v>60</v>
      </c>
      <c r="H1309" s="73" t="s">
        <v>4388</v>
      </c>
      <c r="I1309" s="73" t="s">
        <v>4389</v>
      </c>
      <c r="J1309" s="73" t="s">
        <v>963</v>
      </c>
      <c r="K1309" s="73" t="s">
        <v>1086</v>
      </c>
      <c r="L1309" s="73" t="s">
        <v>5175</v>
      </c>
      <c r="M1309" s="73" t="s">
        <v>620</v>
      </c>
      <c r="N1309" s="75" t="b">
        <v>1</v>
      </c>
      <c r="O1309" s="75" t="b">
        <v>0</v>
      </c>
      <c r="P1309" s="76">
        <v>46023.525246643498</v>
      </c>
      <c r="Q1309" s="73" t="s">
        <v>11990</v>
      </c>
      <c r="R1309" s="76">
        <v>46191.568390544002</v>
      </c>
      <c r="S1309" s="73" t="s">
        <v>12244</v>
      </c>
      <c r="T1309" s="73" t="s">
        <v>5292</v>
      </c>
      <c r="U1309" s="73" t="s">
        <v>620</v>
      </c>
      <c r="V1309" s="77" t="s">
        <v>621</v>
      </c>
    </row>
    <row r="1310" spans="1:22" hidden="1" x14ac:dyDescent="0.25">
      <c r="A1310" s="73" t="s">
        <v>10296</v>
      </c>
      <c r="B1310" s="73" t="s">
        <v>754</v>
      </c>
      <c r="C1310" s="73" t="s">
        <v>5167</v>
      </c>
      <c r="D1310" s="73" t="s">
        <v>620</v>
      </c>
      <c r="E1310" s="73" t="s">
        <v>5168</v>
      </c>
      <c r="F1310" s="73"/>
      <c r="G1310" s="74">
        <v>60</v>
      </c>
      <c r="H1310" s="73" t="s">
        <v>4388</v>
      </c>
      <c r="I1310" s="73" t="s">
        <v>4389</v>
      </c>
      <c r="J1310" s="73" t="s">
        <v>963</v>
      </c>
      <c r="K1310" s="73" t="s">
        <v>1082</v>
      </c>
      <c r="L1310" s="73"/>
      <c r="M1310" s="73" t="s">
        <v>620</v>
      </c>
      <c r="N1310" s="75" t="b">
        <v>1</v>
      </c>
      <c r="O1310" s="75" t="b">
        <v>0</v>
      </c>
      <c r="P1310" s="76">
        <v>46023.525243599499</v>
      </c>
      <c r="Q1310" s="73" t="s">
        <v>11990</v>
      </c>
      <c r="R1310" s="76">
        <v>46172.472087349503</v>
      </c>
      <c r="S1310" s="73" t="s">
        <v>11991</v>
      </c>
      <c r="T1310" s="73" t="s">
        <v>5292</v>
      </c>
      <c r="U1310" s="73" t="s">
        <v>620</v>
      </c>
      <c r="V1310" s="77" t="s">
        <v>621</v>
      </c>
    </row>
    <row r="1311" spans="1:22" hidden="1" x14ac:dyDescent="0.25">
      <c r="A1311" s="73" t="s">
        <v>10297</v>
      </c>
      <c r="B1311" s="73" t="s">
        <v>439</v>
      </c>
      <c r="C1311" s="73" t="s">
        <v>5185</v>
      </c>
      <c r="D1311" s="73" t="s">
        <v>620</v>
      </c>
      <c r="E1311" s="73" t="s">
        <v>5186</v>
      </c>
      <c r="F1311" s="73"/>
      <c r="G1311" s="74"/>
      <c r="H1311" s="73" t="s">
        <v>4388</v>
      </c>
      <c r="I1311" s="73" t="s">
        <v>4389</v>
      </c>
      <c r="J1311" s="73" t="s">
        <v>963</v>
      </c>
      <c r="K1311" s="73" t="s">
        <v>1019</v>
      </c>
      <c r="L1311" s="73"/>
      <c r="M1311" s="73" t="s">
        <v>620</v>
      </c>
      <c r="N1311" s="75" t="b">
        <v>1</v>
      </c>
      <c r="O1311" s="75" t="b">
        <v>0</v>
      </c>
      <c r="P1311" s="76">
        <v>46023.525250844898</v>
      </c>
      <c r="Q1311" s="73" t="s">
        <v>11990</v>
      </c>
      <c r="R1311" s="76">
        <v>46191.5701940625</v>
      </c>
      <c r="S1311" s="73" t="s">
        <v>12244</v>
      </c>
      <c r="T1311" s="73" t="s">
        <v>5292</v>
      </c>
      <c r="U1311" s="73" t="s">
        <v>620</v>
      </c>
      <c r="V1311" s="77" t="s">
        <v>621</v>
      </c>
    </row>
    <row r="1312" spans="1:22" hidden="1" x14ac:dyDescent="0.25">
      <c r="A1312" s="73" t="s">
        <v>10298</v>
      </c>
      <c r="B1312" s="73" t="s">
        <v>5189</v>
      </c>
      <c r="C1312" s="73" t="s">
        <v>5190</v>
      </c>
      <c r="D1312" s="73" t="s">
        <v>620</v>
      </c>
      <c r="E1312" s="73" t="s">
        <v>5191</v>
      </c>
      <c r="F1312" s="73"/>
      <c r="G1312" s="74">
        <v>60</v>
      </c>
      <c r="H1312" s="73" t="s">
        <v>4388</v>
      </c>
      <c r="I1312" s="73" t="s">
        <v>4389</v>
      </c>
      <c r="J1312" s="73" t="s">
        <v>963</v>
      </c>
      <c r="K1312" s="73" t="s">
        <v>1086</v>
      </c>
      <c r="L1312" s="73"/>
      <c r="M1312" s="73" t="s">
        <v>620</v>
      </c>
      <c r="N1312" s="75" t="b">
        <v>0</v>
      </c>
      <c r="O1312" s="75" t="b">
        <v>1</v>
      </c>
      <c r="P1312" s="76">
        <v>46023.525252430598</v>
      </c>
      <c r="Q1312" s="73" t="s">
        <v>11990</v>
      </c>
      <c r="R1312" s="76">
        <v>46172.472091666699</v>
      </c>
      <c r="S1312" s="73" t="s">
        <v>11991</v>
      </c>
      <c r="T1312" s="73" t="s">
        <v>5292</v>
      </c>
      <c r="U1312" s="73" t="s">
        <v>620</v>
      </c>
      <c r="V1312" s="77" t="s">
        <v>621</v>
      </c>
    </row>
    <row r="1313" spans="1:22" hidden="1" x14ac:dyDescent="0.25">
      <c r="A1313" s="79" t="s">
        <v>11446</v>
      </c>
      <c r="B1313" s="79" t="s">
        <v>11447</v>
      </c>
      <c r="C1313" s="79" t="s">
        <v>12327</v>
      </c>
      <c r="D1313" s="79" t="s">
        <v>620</v>
      </c>
      <c r="E1313" s="79" t="s">
        <v>284</v>
      </c>
      <c r="F1313" s="79"/>
      <c r="G1313" s="80">
        <v>60</v>
      </c>
      <c r="H1313" s="79" t="s">
        <v>930</v>
      </c>
      <c r="I1313" s="79" t="s">
        <v>931</v>
      </c>
      <c r="J1313" s="79" t="s">
        <v>979</v>
      </c>
      <c r="K1313" s="79" t="s">
        <v>945</v>
      </c>
      <c r="L1313" s="79"/>
      <c r="M1313" s="79" t="s">
        <v>620</v>
      </c>
      <c r="N1313" s="81" t="b">
        <v>1</v>
      </c>
      <c r="O1313" s="81" t="b">
        <v>0</v>
      </c>
      <c r="P1313" s="82">
        <v>46118.598261493098</v>
      </c>
      <c r="Q1313" s="79" t="s">
        <v>12277</v>
      </c>
      <c r="R1313" s="82">
        <v>46172.472093981502</v>
      </c>
      <c r="S1313" s="79" t="s">
        <v>11991</v>
      </c>
      <c r="T1313" s="79" t="s">
        <v>5292</v>
      </c>
      <c r="U1313" s="79" t="s">
        <v>620</v>
      </c>
      <c r="V1313" s="77" t="s">
        <v>621</v>
      </c>
    </row>
    <row r="1314" spans="1:22" hidden="1" x14ac:dyDescent="0.25">
      <c r="A1314" s="73" t="s">
        <v>10299</v>
      </c>
      <c r="B1314" s="73" t="s">
        <v>355</v>
      </c>
      <c r="C1314" s="73" t="s">
        <v>5181</v>
      </c>
      <c r="D1314" s="73" t="s">
        <v>620</v>
      </c>
      <c r="E1314" s="73" t="s">
        <v>5182</v>
      </c>
      <c r="F1314" s="73"/>
      <c r="G1314" s="74">
        <v>60</v>
      </c>
      <c r="H1314" s="73" t="s">
        <v>930</v>
      </c>
      <c r="I1314" s="73" t="s">
        <v>931</v>
      </c>
      <c r="J1314" s="73" t="s">
        <v>979</v>
      </c>
      <c r="K1314" s="73" t="s">
        <v>945</v>
      </c>
      <c r="L1314" s="73"/>
      <c r="M1314" s="73" t="s">
        <v>620</v>
      </c>
      <c r="N1314" s="75" t="b">
        <v>1</v>
      </c>
      <c r="O1314" s="75" t="b">
        <v>0</v>
      </c>
      <c r="P1314" s="76">
        <v>46023.525249108803</v>
      </c>
      <c r="Q1314" s="73" t="s">
        <v>11990</v>
      </c>
      <c r="R1314" s="76">
        <v>46191.569758564801</v>
      </c>
      <c r="S1314" s="73" t="s">
        <v>12244</v>
      </c>
      <c r="T1314" s="73" t="s">
        <v>5292</v>
      </c>
      <c r="U1314" s="73" t="s">
        <v>620</v>
      </c>
      <c r="V1314" s="77" t="s">
        <v>621</v>
      </c>
    </row>
    <row r="1315" spans="1:22" hidden="1" x14ac:dyDescent="0.25">
      <c r="A1315" s="73" t="s">
        <v>10300</v>
      </c>
      <c r="B1315" s="73" t="s">
        <v>610</v>
      </c>
      <c r="C1315" s="73" t="s">
        <v>5183</v>
      </c>
      <c r="D1315" s="73" t="s">
        <v>620</v>
      </c>
      <c r="E1315" s="73" t="s">
        <v>5184</v>
      </c>
      <c r="F1315" s="73"/>
      <c r="G1315" s="74">
        <v>60</v>
      </c>
      <c r="H1315" s="73" t="s">
        <v>930</v>
      </c>
      <c r="I1315" s="73" t="s">
        <v>931</v>
      </c>
      <c r="J1315" s="73" t="s">
        <v>4277</v>
      </c>
      <c r="K1315" s="73" t="s">
        <v>974</v>
      </c>
      <c r="L1315" s="73" t="s">
        <v>12328</v>
      </c>
      <c r="M1315" s="73" t="s">
        <v>620</v>
      </c>
      <c r="N1315" s="75" t="b">
        <v>1</v>
      </c>
      <c r="O1315" s="75" t="b">
        <v>0</v>
      </c>
      <c r="P1315" s="76">
        <v>46023.525249919003</v>
      </c>
      <c r="Q1315" s="73" t="s">
        <v>11990</v>
      </c>
      <c r="R1315" s="76">
        <v>46191.569983020803</v>
      </c>
      <c r="S1315" s="73" t="s">
        <v>12244</v>
      </c>
      <c r="T1315" s="73" t="s">
        <v>5292</v>
      </c>
      <c r="U1315" s="73" t="s">
        <v>620</v>
      </c>
      <c r="V1315" s="77" t="s">
        <v>621</v>
      </c>
    </row>
    <row r="1316" spans="1:22" hidden="1" x14ac:dyDescent="0.25">
      <c r="A1316" s="79" t="s">
        <v>12329</v>
      </c>
      <c r="B1316" s="79" t="s">
        <v>12330</v>
      </c>
      <c r="C1316" s="79" t="s">
        <v>12331</v>
      </c>
      <c r="D1316" s="79" t="s">
        <v>620</v>
      </c>
      <c r="E1316" s="79"/>
      <c r="F1316" s="79"/>
      <c r="G1316" s="80"/>
      <c r="H1316" s="79" t="s">
        <v>930</v>
      </c>
      <c r="I1316" s="79" t="s">
        <v>931</v>
      </c>
      <c r="J1316" s="79" t="s">
        <v>1030</v>
      </c>
      <c r="K1316" s="79"/>
      <c r="L1316" s="79" t="s">
        <v>12331</v>
      </c>
      <c r="M1316" s="79" t="s">
        <v>620</v>
      </c>
      <c r="N1316" s="81" t="b">
        <v>0</v>
      </c>
      <c r="O1316" s="81" t="b">
        <v>0</v>
      </c>
      <c r="P1316" s="82">
        <v>46191.675255902803</v>
      </c>
      <c r="Q1316" s="79" t="s">
        <v>12244</v>
      </c>
      <c r="R1316" s="82">
        <v>46191.675255937502</v>
      </c>
      <c r="S1316" s="79" t="s">
        <v>12244</v>
      </c>
      <c r="T1316" s="79" t="s">
        <v>5292</v>
      </c>
      <c r="U1316" s="79" t="s">
        <v>620</v>
      </c>
      <c r="V1316" s="77" t="s">
        <v>621</v>
      </c>
    </row>
    <row r="1317" spans="1:22" hidden="1" x14ac:dyDescent="0.25">
      <c r="A1317" s="73" t="s">
        <v>10301</v>
      </c>
      <c r="B1317" s="73" t="s">
        <v>463</v>
      </c>
      <c r="C1317" s="73" t="s">
        <v>5169</v>
      </c>
      <c r="D1317" s="73" t="s">
        <v>620</v>
      </c>
      <c r="E1317" s="73" t="s">
        <v>5170</v>
      </c>
      <c r="F1317" s="73"/>
      <c r="G1317" s="74">
        <v>60</v>
      </c>
      <c r="H1317" s="73" t="s">
        <v>5285</v>
      </c>
      <c r="I1317" s="73" t="s">
        <v>5286</v>
      </c>
      <c r="J1317" s="73" t="s">
        <v>1015</v>
      </c>
      <c r="K1317" s="73" t="s">
        <v>945</v>
      </c>
      <c r="L1317" s="73"/>
      <c r="M1317" s="73" t="s">
        <v>620</v>
      </c>
      <c r="N1317" s="75" t="b">
        <v>1</v>
      </c>
      <c r="O1317" s="75" t="b">
        <v>0</v>
      </c>
      <c r="P1317" s="76">
        <v>46023.525244328703</v>
      </c>
      <c r="Q1317" s="73" t="s">
        <v>11990</v>
      </c>
      <c r="R1317" s="76">
        <v>46191.568657291697</v>
      </c>
      <c r="S1317" s="73" t="s">
        <v>12244</v>
      </c>
      <c r="T1317" s="73" t="s">
        <v>5292</v>
      </c>
      <c r="U1317" s="73" t="s">
        <v>620</v>
      </c>
      <c r="V1317" s="77" t="s">
        <v>621</v>
      </c>
    </row>
    <row r="1318" spans="1:22" hidden="1" x14ac:dyDescent="0.25">
      <c r="A1318" s="73" t="s">
        <v>10302</v>
      </c>
      <c r="B1318" s="73" t="s">
        <v>485</v>
      </c>
      <c r="C1318" s="73" t="s">
        <v>5239</v>
      </c>
      <c r="D1318" s="73" t="s">
        <v>408</v>
      </c>
      <c r="E1318" s="73" t="s">
        <v>5240</v>
      </c>
      <c r="F1318" s="73"/>
      <c r="G1318" s="74">
        <v>60</v>
      </c>
      <c r="H1318" s="73" t="s">
        <v>942</v>
      </c>
      <c r="I1318" s="73" t="s">
        <v>943</v>
      </c>
      <c r="J1318" s="73" t="s">
        <v>1052</v>
      </c>
      <c r="K1318" s="73" t="s">
        <v>945</v>
      </c>
      <c r="L1318" s="73"/>
      <c r="M1318" s="73" t="s">
        <v>408</v>
      </c>
      <c r="N1318" s="75" t="b">
        <v>0</v>
      </c>
      <c r="O1318" s="75" t="b">
        <v>0</v>
      </c>
      <c r="P1318" s="76">
        <v>46023.525291516198</v>
      </c>
      <c r="Q1318" s="73" t="s">
        <v>11990</v>
      </c>
      <c r="R1318" s="76">
        <v>46172.472104710701</v>
      </c>
      <c r="S1318" s="73" t="s">
        <v>11991</v>
      </c>
      <c r="T1318" s="73" t="s">
        <v>5292</v>
      </c>
      <c r="U1318" s="73" t="s">
        <v>408</v>
      </c>
      <c r="V1318" s="77" t="s">
        <v>409</v>
      </c>
    </row>
    <row r="1319" spans="1:22" hidden="1" x14ac:dyDescent="0.25">
      <c r="A1319" s="73" t="s">
        <v>10303</v>
      </c>
      <c r="B1319" s="73" t="s">
        <v>531</v>
      </c>
      <c r="C1319" s="73" t="s">
        <v>5255</v>
      </c>
      <c r="D1319" s="73" t="s">
        <v>408</v>
      </c>
      <c r="E1319" s="73" t="s">
        <v>5256</v>
      </c>
      <c r="F1319" s="73"/>
      <c r="G1319" s="74">
        <v>60</v>
      </c>
      <c r="H1319" s="73" t="s">
        <v>942</v>
      </c>
      <c r="I1319" s="73" t="s">
        <v>943</v>
      </c>
      <c r="J1319" s="73" t="s">
        <v>1052</v>
      </c>
      <c r="K1319" s="73" t="s">
        <v>945</v>
      </c>
      <c r="L1319" s="73"/>
      <c r="M1319" s="73" t="s">
        <v>408</v>
      </c>
      <c r="N1319" s="75" t="b">
        <v>0</v>
      </c>
      <c r="O1319" s="75" t="b">
        <v>0</v>
      </c>
      <c r="P1319" s="76">
        <v>46023.525299965302</v>
      </c>
      <c r="Q1319" s="73" t="s">
        <v>11990</v>
      </c>
      <c r="R1319" s="76">
        <v>46172.4721069097</v>
      </c>
      <c r="S1319" s="73" t="s">
        <v>11991</v>
      </c>
      <c r="T1319" s="73" t="s">
        <v>5292</v>
      </c>
      <c r="U1319" s="73" t="s">
        <v>408</v>
      </c>
      <c r="V1319" s="77" t="s">
        <v>409</v>
      </c>
    </row>
    <row r="1320" spans="1:22" hidden="1" x14ac:dyDescent="0.25">
      <c r="A1320" s="73" t="s">
        <v>10304</v>
      </c>
      <c r="B1320" s="73" t="s">
        <v>533</v>
      </c>
      <c r="C1320" s="73" t="s">
        <v>5232</v>
      </c>
      <c r="D1320" s="73" t="s">
        <v>408</v>
      </c>
      <c r="E1320" s="73" t="s">
        <v>5233</v>
      </c>
      <c r="F1320" s="73"/>
      <c r="G1320" s="74">
        <v>60</v>
      </c>
      <c r="H1320" s="73" t="s">
        <v>942</v>
      </c>
      <c r="I1320" s="73" t="s">
        <v>943</v>
      </c>
      <c r="J1320" s="73" t="s">
        <v>1036</v>
      </c>
      <c r="K1320" s="73" t="s">
        <v>945</v>
      </c>
      <c r="L1320" s="73"/>
      <c r="M1320" s="73" t="s">
        <v>408</v>
      </c>
      <c r="N1320" s="75" t="b">
        <v>0</v>
      </c>
      <c r="O1320" s="75" t="b">
        <v>0</v>
      </c>
      <c r="P1320" s="76">
        <v>46023.525288391204</v>
      </c>
      <c r="Q1320" s="73" t="s">
        <v>11990</v>
      </c>
      <c r="R1320" s="76">
        <v>46172.472109027804</v>
      </c>
      <c r="S1320" s="73" t="s">
        <v>11991</v>
      </c>
      <c r="T1320" s="73" t="s">
        <v>5292</v>
      </c>
      <c r="U1320" s="73" t="s">
        <v>408</v>
      </c>
      <c r="V1320" s="77" t="s">
        <v>409</v>
      </c>
    </row>
    <row r="1321" spans="1:22" hidden="1" x14ac:dyDescent="0.25">
      <c r="A1321" s="73" t="s">
        <v>10305</v>
      </c>
      <c r="B1321" s="73" t="s">
        <v>411</v>
      </c>
      <c r="C1321" s="73" t="s">
        <v>5253</v>
      </c>
      <c r="D1321" s="73" t="s">
        <v>408</v>
      </c>
      <c r="E1321" s="73" t="s">
        <v>5254</v>
      </c>
      <c r="F1321" s="73"/>
      <c r="G1321" s="74">
        <v>60</v>
      </c>
      <c r="H1321" s="73" t="s">
        <v>942</v>
      </c>
      <c r="I1321" s="73" t="s">
        <v>943</v>
      </c>
      <c r="J1321" s="73" t="s">
        <v>1065</v>
      </c>
      <c r="K1321" s="73" t="s">
        <v>945</v>
      </c>
      <c r="L1321" s="73"/>
      <c r="M1321" s="73" t="s">
        <v>408</v>
      </c>
      <c r="N1321" s="75" t="b">
        <v>0</v>
      </c>
      <c r="O1321" s="75" t="b">
        <v>0</v>
      </c>
      <c r="P1321" s="76">
        <v>46023.5252966435</v>
      </c>
      <c r="Q1321" s="73" t="s">
        <v>11990</v>
      </c>
      <c r="R1321" s="76">
        <v>46172.472111226904</v>
      </c>
      <c r="S1321" s="73" t="s">
        <v>11991</v>
      </c>
      <c r="T1321" s="73" t="s">
        <v>5292</v>
      </c>
      <c r="U1321" s="73" t="s">
        <v>408</v>
      </c>
      <c r="V1321" s="77" t="s">
        <v>409</v>
      </c>
    </row>
    <row r="1322" spans="1:22" hidden="1" x14ac:dyDescent="0.25">
      <c r="A1322" s="73" t="s">
        <v>10306</v>
      </c>
      <c r="B1322" s="73" t="s">
        <v>419</v>
      </c>
      <c r="C1322" s="73" t="s">
        <v>5236</v>
      </c>
      <c r="D1322" s="73" t="s">
        <v>408</v>
      </c>
      <c r="E1322" s="73" t="s">
        <v>5237</v>
      </c>
      <c r="F1322" s="73"/>
      <c r="G1322" s="74">
        <v>60</v>
      </c>
      <c r="H1322" s="73" t="s">
        <v>942</v>
      </c>
      <c r="I1322" s="73" t="s">
        <v>943</v>
      </c>
      <c r="J1322" s="73" t="s">
        <v>3202</v>
      </c>
      <c r="K1322" s="73" t="s">
        <v>945</v>
      </c>
      <c r="L1322" s="73"/>
      <c r="M1322" s="73" t="s">
        <v>408</v>
      </c>
      <c r="N1322" s="75" t="b">
        <v>0</v>
      </c>
      <c r="O1322" s="75" t="b">
        <v>0</v>
      </c>
      <c r="P1322" s="76">
        <v>46023.5252899306</v>
      </c>
      <c r="Q1322" s="73" t="s">
        <v>11990</v>
      </c>
      <c r="R1322" s="76">
        <v>46172.472113391203</v>
      </c>
      <c r="S1322" s="73" t="s">
        <v>11991</v>
      </c>
      <c r="T1322" s="73" t="s">
        <v>5292</v>
      </c>
      <c r="U1322" s="73" t="s">
        <v>408</v>
      </c>
      <c r="V1322" s="77" t="s">
        <v>409</v>
      </c>
    </row>
    <row r="1323" spans="1:22" hidden="1" x14ac:dyDescent="0.25">
      <c r="A1323" s="73" t="s">
        <v>5257</v>
      </c>
      <c r="B1323" s="73" t="s">
        <v>5258</v>
      </c>
      <c r="C1323" s="73" t="s">
        <v>5259</v>
      </c>
      <c r="D1323" s="73" t="s">
        <v>408</v>
      </c>
      <c r="E1323" s="73"/>
      <c r="F1323" s="73"/>
      <c r="G1323" s="74"/>
      <c r="H1323" s="73" t="s">
        <v>942</v>
      </c>
      <c r="I1323" s="73" t="s">
        <v>943</v>
      </c>
      <c r="J1323" s="73" t="s">
        <v>3202</v>
      </c>
      <c r="K1323" s="73" t="s">
        <v>945</v>
      </c>
      <c r="L1323" s="73" t="s">
        <v>5259</v>
      </c>
      <c r="M1323" s="73" t="s">
        <v>408</v>
      </c>
      <c r="N1323" s="75" t="b">
        <v>0</v>
      </c>
      <c r="O1323" s="75" t="b">
        <v>0</v>
      </c>
      <c r="P1323" s="76">
        <v>46023.525301469897</v>
      </c>
      <c r="Q1323" s="73" t="s">
        <v>11990</v>
      </c>
      <c r="R1323" s="76">
        <v>46172.472115705998</v>
      </c>
      <c r="S1323" s="73" t="s">
        <v>11991</v>
      </c>
      <c r="T1323" s="73" t="s">
        <v>5292</v>
      </c>
      <c r="U1323" s="73" t="s">
        <v>408</v>
      </c>
      <c r="V1323" s="77" t="s">
        <v>409</v>
      </c>
    </row>
    <row r="1324" spans="1:22" hidden="1" x14ac:dyDescent="0.25">
      <c r="A1324" s="73" t="s">
        <v>10307</v>
      </c>
      <c r="B1324" s="73" t="s">
        <v>483</v>
      </c>
      <c r="C1324" s="73" t="s">
        <v>12332</v>
      </c>
      <c r="D1324" s="73" t="s">
        <v>408</v>
      </c>
      <c r="E1324" s="73" t="s">
        <v>5238</v>
      </c>
      <c r="F1324" s="73"/>
      <c r="G1324" s="74">
        <v>60</v>
      </c>
      <c r="H1324" s="73" t="s">
        <v>5285</v>
      </c>
      <c r="I1324" s="73" t="s">
        <v>5286</v>
      </c>
      <c r="J1324" s="73" t="s">
        <v>1034</v>
      </c>
      <c r="K1324" s="73" t="s">
        <v>945</v>
      </c>
      <c r="L1324" s="73"/>
      <c r="M1324" s="73" t="s">
        <v>408</v>
      </c>
      <c r="N1324" s="75" t="b">
        <v>0</v>
      </c>
      <c r="O1324" s="75" t="b">
        <v>0</v>
      </c>
      <c r="P1324" s="76">
        <v>46023.525290856502</v>
      </c>
      <c r="Q1324" s="73" t="s">
        <v>11990</v>
      </c>
      <c r="R1324" s="76">
        <v>46172.472117824102</v>
      </c>
      <c r="S1324" s="73" t="s">
        <v>11991</v>
      </c>
      <c r="T1324" s="73" t="s">
        <v>5292</v>
      </c>
      <c r="U1324" s="73" t="s">
        <v>408</v>
      </c>
      <c r="V1324" s="77" t="s">
        <v>409</v>
      </c>
    </row>
    <row r="1325" spans="1:22" hidden="1" x14ac:dyDescent="0.25">
      <c r="A1325" s="73" t="s">
        <v>10308</v>
      </c>
      <c r="B1325" s="73" t="s">
        <v>665</v>
      </c>
      <c r="C1325" s="73" t="s">
        <v>5241</v>
      </c>
      <c r="D1325" s="73" t="s">
        <v>408</v>
      </c>
      <c r="E1325" s="73" t="s">
        <v>5242</v>
      </c>
      <c r="F1325" s="73"/>
      <c r="G1325" s="74">
        <v>60</v>
      </c>
      <c r="H1325" s="73" t="s">
        <v>942</v>
      </c>
      <c r="I1325" s="73" t="s">
        <v>943</v>
      </c>
      <c r="J1325" s="73" t="s">
        <v>3887</v>
      </c>
      <c r="K1325" s="73" t="s">
        <v>945</v>
      </c>
      <c r="L1325" s="73"/>
      <c r="M1325" s="73" t="s">
        <v>408</v>
      </c>
      <c r="N1325" s="75" t="b">
        <v>0</v>
      </c>
      <c r="O1325" s="75" t="b">
        <v>0</v>
      </c>
      <c r="P1325" s="76">
        <v>46023.525292245402</v>
      </c>
      <c r="Q1325" s="73" t="s">
        <v>11990</v>
      </c>
      <c r="R1325" s="76">
        <v>46172.472120023202</v>
      </c>
      <c r="S1325" s="73" t="s">
        <v>11991</v>
      </c>
      <c r="T1325" s="73" t="s">
        <v>5292</v>
      </c>
      <c r="U1325" s="73" t="s">
        <v>408</v>
      </c>
      <c r="V1325" s="77" t="s">
        <v>409</v>
      </c>
    </row>
    <row r="1326" spans="1:22" hidden="1" x14ac:dyDescent="0.25">
      <c r="A1326" s="73" t="s">
        <v>10309</v>
      </c>
      <c r="B1326" s="73" t="s">
        <v>491</v>
      </c>
      <c r="C1326" s="73" t="s">
        <v>5243</v>
      </c>
      <c r="D1326" s="73" t="s">
        <v>408</v>
      </c>
      <c r="E1326" s="73" t="s">
        <v>5244</v>
      </c>
      <c r="F1326" s="73"/>
      <c r="G1326" s="74">
        <v>60</v>
      </c>
      <c r="H1326" s="73" t="s">
        <v>5285</v>
      </c>
      <c r="I1326" s="73" t="s">
        <v>5286</v>
      </c>
      <c r="J1326" s="73" t="s">
        <v>909</v>
      </c>
      <c r="K1326" s="73" t="s">
        <v>945</v>
      </c>
      <c r="L1326" s="73"/>
      <c r="M1326" s="73" t="s">
        <v>408</v>
      </c>
      <c r="N1326" s="75" t="b">
        <v>0</v>
      </c>
      <c r="O1326" s="75" t="b">
        <v>0</v>
      </c>
      <c r="P1326" s="76">
        <v>46023.525293020801</v>
      </c>
      <c r="Q1326" s="73" t="s">
        <v>11990</v>
      </c>
      <c r="R1326" s="76">
        <v>46172.472122187501</v>
      </c>
      <c r="S1326" s="73" t="s">
        <v>11991</v>
      </c>
      <c r="T1326" s="73" t="s">
        <v>5292</v>
      </c>
      <c r="U1326" s="73" t="s">
        <v>408</v>
      </c>
      <c r="V1326" s="77" t="s">
        <v>409</v>
      </c>
    </row>
    <row r="1327" spans="1:22" hidden="1" x14ac:dyDescent="0.25">
      <c r="A1327" s="73" t="s">
        <v>10310</v>
      </c>
      <c r="B1327" s="73" t="s">
        <v>417</v>
      </c>
      <c r="C1327" s="73" t="s">
        <v>5245</v>
      </c>
      <c r="D1327" s="73" t="s">
        <v>408</v>
      </c>
      <c r="E1327" s="73" t="s">
        <v>5246</v>
      </c>
      <c r="F1327" s="73"/>
      <c r="G1327" s="74">
        <v>60</v>
      </c>
      <c r="H1327" s="73" t="s">
        <v>5285</v>
      </c>
      <c r="I1327" s="73" t="s">
        <v>5286</v>
      </c>
      <c r="J1327" s="73" t="s">
        <v>909</v>
      </c>
      <c r="K1327" s="73" t="s">
        <v>945</v>
      </c>
      <c r="L1327" s="73"/>
      <c r="M1327" s="73" t="s">
        <v>408</v>
      </c>
      <c r="N1327" s="75" t="b">
        <v>0</v>
      </c>
      <c r="O1327" s="75" t="b">
        <v>0</v>
      </c>
      <c r="P1327" s="76">
        <v>46023.525293749997</v>
      </c>
      <c r="Q1327" s="73" t="s">
        <v>11990</v>
      </c>
      <c r="R1327" s="76">
        <v>46172.472124340296</v>
      </c>
      <c r="S1327" s="73" t="s">
        <v>11991</v>
      </c>
      <c r="T1327" s="73" t="s">
        <v>5292</v>
      </c>
      <c r="U1327" s="73" t="s">
        <v>408</v>
      </c>
      <c r="V1327" s="77" t="s">
        <v>409</v>
      </c>
    </row>
    <row r="1328" spans="1:22" hidden="1" x14ac:dyDescent="0.25">
      <c r="A1328" s="73" t="s">
        <v>10311</v>
      </c>
      <c r="B1328" s="73" t="s">
        <v>5213</v>
      </c>
      <c r="C1328" s="73" t="s">
        <v>5214</v>
      </c>
      <c r="D1328" s="73" t="s">
        <v>408</v>
      </c>
      <c r="E1328" s="73" t="s">
        <v>284</v>
      </c>
      <c r="F1328" s="73"/>
      <c r="G1328" s="74">
        <v>60</v>
      </c>
      <c r="H1328" s="73" t="s">
        <v>11994</v>
      </c>
      <c r="I1328" s="73" t="s">
        <v>11995</v>
      </c>
      <c r="J1328" s="73" t="s">
        <v>909</v>
      </c>
      <c r="K1328" s="73" t="s">
        <v>1067</v>
      </c>
      <c r="L1328" s="73"/>
      <c r="M1328" s="73" t="s">
        <v>408</v>
      </c>
      <c r="N1328" s="75" t="b">
        <v>0</v>
      </c>
      <c r="O1328" s="75" t="b">
        <v>0</v>
      </c>
      <c r="P1328" s="76">
        <v>46023.525282835602</v>
      </c>
      <c r="Q1328" s="73" t="s">
        <v>11990</v>
      </c>
      <c r="R1328" s="76">
        <v>46172.472126539396</v>
      </c>
      <c r="S1328" s="73" t="s">
        <v>11991</v>
      </c>
      <c r="T1328" s="73" t="s">
        <v>5292</v>
      </c>
      <c r="U1328" s="73" t="s">
        <v>408</v>
      </c>
      <c r="V1328" s="77" t="s">
        <v>409</v>
      </c>
    </row>
    <row r="1329" spans="1:22" hidden="1" x14ac:dyDescent="0.25">
      <c r="A1329" s="73" t="s">
        <v>10312</v>
      </c>
      <c r="B1329" s="73" t="s">
        <v>5228</v>
      </c>
      <c r="C1329" s="73" t="s">
        <v>5229</v>
      </c>
      <c r="D1329" s="73" t="s">
        <v>408</v>
      </c>
      <c r="E1329" s="73" t="s">
        <v>284</v>
      </c>
      <c r="F1329" s="73"/>
      <c r="G1329" s="74">
        <v>60</v>
      </c>
      <c r="H1329" s="73" t="s">
        <v>11994</v>
      </c>
      <c r="I1329" s="73" t="s">
        <v>11995</v>
      </c>
      <c r="J1329" s="73" t="s">
        <v>909</v>
      </c>
      <c r="K1329" s="73" t="s">
        <v>1067</v>
      </c>
      <c r="L1329" s="73" t="s">
        <v>5229</v>
      </c>
      <c r="M1329" s="73" t="s">
        <v>408</v>
      </c>
      <c r="N1329" s="75" t="b">
        <v>0</v>
      </c>
      <c r="O1329" s="75" t="b">
        <v>0</v>
      </c>
      <c r="P1329" s="76">
        <v>46023.525286539298</v>
      </c>
      <c r="Q1329" s="73" t="s">
        <v>11990</v>
      </c>
      <c r="R1329" s="76">
        <v>46172.472128819398</v>
      </c>
      <c r="S1329" s="73" t="s">
        <v>11991</v>
      </c>
      <c r="T1329" s="73" t="s">
        <v>5292</v>
      </c>
      <c r="U1329" s="73" t="s">
        <v>408</v>
      </c>
      <c r="V1329" s="77" t="s">
        <v>409</v>
      </c>
    </row>
    <row r="1330" spans="1:22" hidden="1" x14ac:dyDescent="0.25">
      <c r="A1330" s="73" t="s">
        <v>10313</v>
      </c>
      <c r="B1330" s="73" t="s">
        <v>5204</v>
      </c>
      <c r="C1330" s="73" t="s">
        <v>5205</v>
      </c>
      <c r="D1330" s="73" t="s">
        <v>408</v>
      </c>
      <c r="E1330" s="73" t="s">
        <v>284</v>
      </c>
      <c r="F1330" s="73"/>
      <c r="G1330" s="74">
        <v>60</v>
      </c>
      <c r="H1330" s="73" t="s">
        <v>914</v>
      </c>
      <c r="I1330" s="73" t="s">
        <v>915</v>
      </c>
      <c r="J1330" s="73" t="s">
        <v>909</v>
      </c>
      <c r="K1330" s="73" t="s">
        <v>916</v>
      </c>
      <c r="L1330" s="73"/>
      <c r="M1330" s="73" t="s">
        <v>408</v>
      </c>
      <c r="N1330" s="75" t="b">
        <v>0</v>
      </c>
      <c r="O1330" s="75" t="b">
        <v>0</v>
      </c>
      <c r="P1330" s="76">
        <v>46023.525280405098</v>
      </c>
      <c r="Q1330" s="73" t="s">
        <v>11990</v>
      </c>
      <c r="R1330" s="76">
        <v>46172.472130983799</v>
      </c>
      <c r="S1330" s="73" t="s">
        <v>11991</v>
      </c>
      <c r="T1330" s="73" t="s">
        <v>5292</v>
      </c>
      <c r="U1330" s="73" t="s">
        <v>408</v>
      </c>
      <c r="V1330" s="77" t="s">
        <v>409</v>
      </c>
    </row>
    <row r="1331" spans="1:22" hidden="1" x14ac:dyDescent="0.25">
      <c r="A1331" s="73" t="s">
        <v>10314</v>
      </c>
      <c r="B1331" s="73" t="s">
        <v>409</v>
      </c>
      <c r="C1331" s="73" t="s">
        <v>5201</v>
      </c>
      <c r="D1331" s="73" t="s">
        <v>408</v>
      </c>
      <c r="E1331" s="73" t="s">
        <v>5202</v>
      </c>
      <c r="F1331" s="73"/>
      <c r="G1331" s="74">
        <v>60</v>
      </c>
      <c r="H1331" s="73" t="s">
        <v>942</v>
      </c>
      <c r="I1331" s="73" t="s">
        <v>943</v>
      </c>
      <c r="J1331" s="73" t="s">
        <v>909</v>
      </c>
      <c r="K1331" s="73" t="s">
        <v>916</v>
      </c>
      <c r="L1331" s="73"/>
      <c r="M1331" s="73" t="s">
        <v>408</v>
      </c>
      <c r="N1331" s="75" t="b">
        <v>1</v>
      </c>
      <c r="O1331" s="75" t="b">
        <v>0</v>
      </c>
      <c r="P1331" s="76">
        <v>46023.525279594898</v>
      </c>
      <c r="Q1331" s="73" t="s">
        <v>11990</v>
      </c>
      <c r="R1331" s="76">
        <v>46172.472133182899</v>
      </c>
      <c r="S1331" s="73" t="s">
        <v>11991</v>
      </c>
      <c r="T1331" s="73" t="s">
        <v>5292</v>
      </c>
      <c r="U1331" s="73" t="s">
        <v>408</v>
      </c>
      <c r="V1331" s="77" t="s">
        <v>409</v>
      </c>
    </row>
    <row r="1332" spans="1:22" hidden="1" x14ac:dyDescent="0.25">
      <c r="A1332" s="73" t="s">
        <v>10315</v>
      </c>
      <c r="B1332" s="73" t="s">
        <v>5207</v>
      </c>
      <c r="C1332" s="73" t="s">
        <v>5208</v>
      </c>
      <c r="D1332" s="73" t="s">
        <v>408</v>
      </c>
      <c r="E1332" s="73" t="s">
        <v>284</v>
      </c>
      <c r="F1332" s="73"/>
      <c r="G1332" s="74">
        <v>60</v>
      </c>
      <c r="H1332" s="73" t="s">
        <v>934</v>
      </c>
      <c r="I1332" s="73" t="s">
        <v>935</v>
      </c>
      <c r="J1332" s="73" t="s">
        <v>909</v>
      </c>
      <c r="K1332" s="73" t="s">
        <v>936</v>
      </c>
      <c r="L1332" s="73"/>
      <c r="M1332" s="73" t="s">
        <v>408</v>
      </c>
      <c r="N1332" s="75" t="b">
        <v>0</v>
      </c>
      <c r="O1332" s="75" t="b">
        <v>0</v>
      </c>
      <c r="P1332" s="76">
        <v>46023.525281215298</v>
      </c>
      <c r="Q1332" s="73" t="s">
        <v>11990</v>
      </c>
      <c r="R1332" s="76">
        <v>46172.472135266202</v>
      </c>
      <c r="S1332" s="73" t="s">
        <v>11991</v>
      </c>
      <c r="T1332" s="73" t="s">
        <v>5292</v>
      </c>
      <c r="U1332" s="73" t="s">
        <v>408</v>
      </c>
      <c r="V1332" s="77" t="s">
        <v>409</v>
      </c>
    </row>
    <row r="1333" spans="1:22" hidden="1" x14ac:dyDescent="0.25">
      <c r="A1333" s="73" t="s">
        <v>10316</v>
      </c>
      <c r="B1333" s="73" t="s">
        <v>5210</v>
      </c>
      <c r="C1333" s="73" t="s">
        <v>5211</v>
      </c>
      <c r="D1333" s="73" t="s">
        <v>408</v>
      </c>
      <c r="E1333" s="73" t="s">
        <v>284</v>
      </c>
      <c r="F1333" s="73"/>
      <c r="G1333" s="74">
        <v>60</v>
      </c>
      <c r="H1333" s="73" t="s">
        <v>950</v>
      </c>
      <c r="I1333" s="73" t="s">
        <v>951</v>
      </c>
      <c r="J1333" s="73" t="s">
        <v>909</v>
      </c>
      <c r="K1333" s="73" t="s">
        <v>993</v>
      </c>
      <c r="L1333" s="73" t="s">
        <v>5211</v>
      </c>
      <c r="M1333" s="73" t="s">
        <v>408</v>
      </c>
      <c r="N1333" s="75" t="b">
        <v>0</v>
      </c>
      <c r="O1333" s="75" t="b">
        <v>0</v>
      </c>
      <c r="P1333" s="76">
        <v>46023.525282025497</v>
      </c>
      <c r="Q1333" s="73" t="s">
        <v>11990</v>
      </c>
      <c r="R1333" s="76">
        <v>46172.472137418998</v>
      </c>
      <c r="S1333" s="73" t="s">
        <v>11991</v>
      </c>
      <c r="T1333" s="73" t="s">
        <v>5292</v>
      </c>
      <c r="U1333" s="73" t="s">
        <v>408</v>
      </c>
      <c r="V1333" s="77" t="s">
        <v>409</v>
      </c>
    </row>
    <row r="1334" spans="1:22" hidden="1" x14ac:dyDescent="0.25">
      <c r="A1334" s="73" t="s">
        <v>10317</v>
      </c>
      <c r="B1334" s="73" t="s">
        <v>5219</v>
      </c>
      <c r="C1334" s="73" t="s">
        <v>5220</v>
      </c>
      <c r="D1334" s="73" t="s">
        <v>408</v>
      </c>
      <c r="E1334" s="73" t="s">
        <v>284</v>
      </c>
      <c r="F1334" s="73"/>
      <c r="G1334" s="74">
        <v>60</v>
      </c>
      <c r="H1334" s="73" t="s">
        <v>12293</v>
      </c>
      <c r="I1334" s="73" t="s">
        <v>12294</v>
      </c>
      <c r="J1334" s="73" t="s">
        <v>963</v>
      </c>
      <c r="K1334" s="73" t="s">
        <v>1159</v>
      </c>
      <c r="L1334" s="73"/>
      <c r="M1334" s="73" t="s">
        <v>408</v>
      </c>
      <c r="N1334" s="75" t="b">
        <v>0</v>
      </c>
      <c r="O1334" s="75" t="b">
        <v>0</v>
      </c>
      <c r="P1334" s="76">
        <v>46023.525284294003</v>
      </c>
      <c r="Q1334" s="73" t="s">
        <v>11990</v>
      </c>
      <c r="R1334" s="76">
        <v>46172.472139548598</v>
      </c>
      <c r="S1334" s="73" t="s">
        <v>11991</v>
      </c>
      <c r="T1334" s="73" t="s">
        <v>5292</v>
      </c>
      <c r="U1334" s="73" t="s">
        <v>408</v>
      </c>
      <c r="V1334" s="77" t="s">
        <v>409</v>
      </c>
    </row>
    <row r="1335" spans="1:22" hidden="1" x14ac:dyDescent="0.25">
      <c r="A1335" s="73" t="s">
        <v>10318</v>
      </c>
      <c r="B1335" s="73" t="s">
        <v>319</v>
      </c>
      <c r="C1335" s="73" t="s">
        <v>5230</v>
      </c>
      <c r="D1335" s="73" t="s">
        <v>408</v>
      </c>
      <c r="E1335" s="73" t="s">
        <v>5231</v>
      </c>
      <c r="F1335" s="73"/>
      <c r="G1335" s="74">
        <v>60</v>
      </c>
      <c r="H1335" s="73" t="s">
        <v>967</v>
      </c>
      <c r="I1335" s="73" t="s">
        <v>968</v>
      </c>
      <c r="J1335" s="73" t="s">
        <v>963</v>
      </c>
      <c r="K1335" s="73" t="s">
        <v>1159</v>
      </c>
      <c r="L1335" s="73"/>
      <c r="M1335" s="73" t="s">
        <v>408</v>
      </c>
      <c r="N1335" s="75" t="b">
        <v>0</v>
      </c>
      <c r="O1335" s="75" t="b">
        <v>0</v>
      </c>
      <c r="P1335" s="76">
        <v>46023.525287500001</v>
      </c>
      <c r="Q1335" s="73" t="s">
        <v>11990</v>
      </c>
      <c r="R1335" s="76">
        <v>46172.472141782397</v>
      </c>
      <c r="S1335" s="73" t="s">
        <v>11991</v>
      </c>
      <c r="T1335" s="73" t="s">
        <v>5292</v>
      </c>
      <c r="U1335" s="73" t="s">
        <v>408</v>
      </c>
      <c r="V1335" s="77" t="s">
        <v>409</v>
      </c>
    </row>
    <row r="1336" spans="1:22" hidden="1" x14ac:dyDescent="0.25">
      <c r="A1336" s="73" t="s">
        <v>10319</v>
      </c>
      <c r="B1336" s="73" t="s">
        <v>5222</v>
      </c>
      <c r="C1336" s="73" t="s">
        <v>5223</v>
      </c>
      <c r="D1336" s="73" t="s">
        <v>408</v>
      </c>
      <c r="E1336" s="73" t="s">
        <v>284</v>
      </c>
      <c r="F1336" s="73"/>
      <c r="G1336" s="74">
        <v>60</v>
      </c>
      <c r="H1336" s="73" t="s">
        <v>12293</v>
      </c>
      <c r="I1336" s="73" t="s">
        <v>12294</v>
      </c>
      <c r="J1336" s="73" t="s">
        <v>963</v>
      </c>
      <c r="K1336" s="73" t="s">
        <v>1101</v>
      </c>
      <c r="L1336" s="73"/>
      <c r="M1336" s="73" t="s">
        <v>408</v>
      </c>
      <c r="N1336" s="75" t="b">
        <v>0</v>
      </c>
      <c r="O1336" s="75" t="b">
        <v>0</v>
      </c>
      <c r="P1336" s="76">
        <v>46023.525285034702</v>
      </c>
      <c r="Q1336" s="73" t="s">
        <v>11990</v>
      </c>
      <c r="R1336" s="76">
        <v>46172.472143900501</v>
      </c>
      <c r="S1336" s="73" t="s">
        <v>11991</v>
      </c>
      <c r="T1336" s="73" t="s">
        <v>5292</v>
      </c>
      <c r="U1336" s="73" t="s">
        <v>408</v>
      </c>
      <c r="V1336" s="77" t="s">
        <v>409</v>
      </c>
    </row>
    <row r="1337" spans="1:22" hidden="1" x14ac:dyDescent="0.25">
      <c r="A1337" s="73" t="s">
        <v>10320</v>
      </c>
      <c r="B1337" s="73" t="s">
        <v>5216</v>
      </c>
      <c r="C1337" s="73" t="s">
        <v>5217</v>
      </c>
      <c r="D1337" s="73" t="s">
        <v>408</v>
      </c>
      <c r="E1337" s="73" t="s">
        <v>284</v>
      </c>
      <c r="F1337" s="73"/>
      <c r="G1337" s="74">
        <v>60</v>
      </c>
      <c r="H1337" s="73" t="s">
        <v>961</v>
      </c>
      <c r="I1337" s="73" t="s">
        <v>962</v>
      </c>
      <c r="J1337" s="73" t="s">
        <v>963</v>
      </c>
      <c r="K1337" s="73" t="s">
        <v>1115</v>
      </c>
      <c r="L1337" s="73"/>
      <c r="M1337" s="73" t="s">
        <v>408</v>
      </c>
      <c r="N1337" s="75" t="b">
        <v>0</v>
      </c>
      <c r="O1337" s="75" t="b">
        <v>0</v>
      </c>
      <c r="P1337" s="76">
        <v>46023.525283564799</v>
      </c>
      <c r="Q1337" s="73" t="s">
        <v>11990</v>
      </c>
      <c r="R1337" s="76">
        <v>46172.472145983797</v>
      </c>
      <c r="S1337" s="73" t="s">
        <v>11991</v>
      </c>
      <c r="T1337" s="73" t="s">
        <v>5292</v>
      </c>
      <c r="U1337" s="73" t="s">
        <v>408</v>
      </c>
      <c r="V1337" s="77" t="s">
        <v>409</v>
      </c>
    </row>
    <row r="1338" spans="1:22" hidden="1" x14ac:dyDescent="0.25">
      <c r="A1338" s="73" t="s">
        <v>10321</v>
      </c>
      <c r="B1338" s="73" t="s">
        <v>5225</v>
      </c>
      <c r="C1338" s="73" t="s">
        <v>5226</v>
      </c>
      <c r="D1338" s="73" t="s">
        <v>408</v>
      </c>
      <c r="E1338" s="73" t="s">
        <v>284</v>
      </c>
      <c r="F1338" s="73"/>
      <c r="G1338" s="74">
        <v>60</v>
      </c>
      <c r="H1338" s="73" t="s">
        <v>4388</v>
      </c>
      <c r="I1338" s="73" t="s">
        <v>4389</v>
      </c>
      <c r="J1338" s="73" t="s">
        <v>963</v>
      </c>
      <c r="K1338" s="73" t="s">
        <v>1110</v>
      </c>
      <c r="L1338" s="73"/>
      <c r="M1338" s="73" t="s">
        <v>408</v>
      </c>
      <c r="N1338" s="75" t="b">
        <v>0</v>
      </c>
      <c r="O1338" s="75" t="b">
        <v>0</v>
      </c>
      <c r="P1338" s="76">
        <v>46023.525285844902</v>
      </c>
      <c r="Q1338" s="73" t="s">
        <v>11990</v>
      </c>
      <c r="R1338" s="76">
        <v>46172.472148148103</v>
      </c>
      <c r="S1338" s="73" t="s">
        <v>11991</v>
      </c>
      <c r="T1338" s="73" t="s">
        <v>5292</v>
      </c>
      <c r="U1338" s="73" t="s">
        <v>408</v>
      </c>
      <c r="V1338" s="77" t="s">
        <v>409</v>
      </c>
    </row>
    <row r="1339" spans="1:22" hidden="1" x14ac:dyDescent="0.25">
      <c r="A1339" s="73" t="s">
        <v>10322</v>
      </c>
      <c r="B1339" s="73" t="s">
        <v>421</v>
      </c>
      <c r="C1339" s="73" t="s">
        <v>5234</v>
      </c>
      <c r="D1339" s="73" t="s">
        <v>408</v>
      </c>
      <c r="E1339" s="73" t="s">
        <v>5235</v>
      </c>
      <c r="F1339" s="73"/>
      <c r="G1339" s="74">
        <v>60</v>
      </c>
      <c r="H1339" s="73" t="s">
        <v>942</v>
      </c>
      <c r="I1339" s="73" t="s">
        <v>943</v>
      </c>
      <c r="J1339" s="73" t="s">
        <v>1092</v>
      </c>
      <c r="K1339" s="73" t="s">
        <v>974</v>
      </c>
      <c r="L1339" s="73"/>
      <c r="M1339" s="73" t="s">
        <v>408</v>
      </c>
      <c r="N1339" s="75" t="b">
        <v>0</v>
      </c>
      <c r="O1339" s="75" t="b">
        <v>0</v>
      </c>
      <c r="P1339" s="76">
        <v>46023.525289201403</v>
      </c>
      <c r="Q1339" s="73" t="s">
        <v>11990</v>
      </c>
      <c r="R1339" s="76">
        <v>46203.460534756901</v>
      </c>
      <c r="S1339" s="73" t="s">
        <v>11991</v>
      </c>
      <c r="T1339" s="73" t="s">
        <v>5292</v>
      </c>
      <c r="U1339" s="73" t="s">
        <v>408</v>
      </c>
      <c r="V1339" s="77" t="s">
        <v>409</v>
      </c>
    </row>
    <row r="1340" spans="1:22" hidden="1" x14ac:dyDescent="0.25">
      <c r="A1340" s="73" t="s">
        <v>10323</v>
      </c>
      <c r="B1340" s="73" t="s">
        <v>413</v>
      </c>
      <c r="C1340" s="73" t="s">
        <v>5247</v>
      </c>
      <c r="D1340" s="73" t="s">
        <v>408</v>
      </c>
      <c r="E1340" s="73" t="s">
        <v>5248</v>
      </c>
      <c r="F1340" s="73"/>
      <c r="G1340" s="74">
        <v>60</v>
      </c>
      <c r="H1340" s="73" t="s">
        <v>942</v>
      </c>
      <c r="I1340" s="73" t="s">
        <v>943</v>
      </c>
      <c r="J1340" s="73" t="s">
        <v>979</v>
      </c>
      <c r="K1340" s="73" t="s">
        <v>945</v>
      </c>
      <c r="L1340" s="73"/>
      <c r="M1340" s="73" t="s">
        <v>408</v>
      </c>
      <c r="N1340" s="75" t="b">
        <v>0</v>
      </c>
      <c r="O1340" s="75" t="b">
        <v>0</v>
      </c>
      <c r="P1340" s="76">
        <v>46023.525294525498</v>
      </c>
      <c r="Q1340" s="73" t="s">
        <v>11990</v>
      </c>
      <c r="R1340" s="76">
        <v>46172.472152546303</v>
      </c>
      <c r="S1340" s="73" t="s">
        <v>11991</v>
      </c>
      <c r="T1340" s="73" t="s">
        <v>5292</v>
      </c>
      <c r="U1340" s="73" t="s">
        <v>408</v>
      </c>
      <c r="V1340" s="77" t="s">
        <v>409</v>
      </c>
    </row>
    <row r="1341" spans="1:22" hidden="1" x14ac:dyDescent="0.25">
      <c r="A1341" s="73" t="s">
        <v>10324</v>
      </c>
      <c r="B1341" s="73" t="s">
        <v>487</v>
      </c>
      <c r="C1341" s="73" t="s">
        <v>5251</v>
      </c>
      <c r="D1341" s="73" t="s">
        <v>408</v>
      </c>
      <c r="E1341" s="73" t="s">
        <v>5252</v>
      </c>
      <c r="F1341" s="73"/>
      <c r="G1341" s="74">
        <v>60</v>
      </c>
      <c r="H1341" s="73" t="s">
        <v>942</v>
      </c>
      <c r="I1341" s="73" t="s">
        <v>943</v>
      </c>
      <c r="J1341" s="73" t="s">
        <v>4277</v>
      </c>
      <c r="K1341" s="73" t="s">
        <v>974</v>
      </c>
      <c r="L1341" s="73"/>
      <c r="M1341" s="73" t="s">
        <v>408</v>
      </c>
      <c r="N1341" s="75" t="b">
        <v>0</v>
      </c>
      <c r="O1341" s="75" t="b">
        <v>0</v>
      </c>
      <c r="P1341" s="76">
        <v>46023.525295914398</v>
      </c>
      <c r="Q1341" s="73" t="s">
        <v>11990</v>
      </c>
      <c r="R1341" s="76">
        <v>46172.472154826399</v>
      </c>
      <c r="S1341" s="73" t="s">
        <v>11991</v>
      </c>
      <c r="T1341" s="73" t="s">
        <v>5292</v>
      </c>
      <c r="U1341" s="73" t="s">
        <v>408</v>
      </c>
      <c r="V1341" s="77" t="s">
        <v>409</v>
      </c>
    </row>
    <row r="1342" spans="1:22" hidden="1" x14ac:dyDescent="0.25">
      <c r="A1342" s="73" t="s">
        <v>10325</v>
      </c>
      <c r="B1342" s="73" t="s">
        <v>415</v>
      </c>
      <c r="C1342" s="73" t="s">
        <v>5249</v>
      </c>
      <c r="D1342" s="73" t="s">
        <v>408</v>
      </c>
      <c r="E1342" s="73" t="s">
        <v>5250</v>
      </c>
      <c r="F1342" s="73"/>
      <c r="G1342" s="74">
        <v>60</v>
      </c>
      <c r="H1342" s="73" t="s">
        <v>942</v>
      </c>
      <c r="I1342" s="73" t="s">
        <v>943</v>
      </c>
      <c r="J1342" s="73" t="s">
        <v>1151</v>
      </c>
      <c r="K1342" s="73" t="s">
        <v>974</v>
      </c>
      <c r="L1342" s="73"/>
      <c r="M1342" s="73" t="s">
        <v>408</v>
      </c>
      <c r="N1342" s="75" t="b">
        <v>0</v>
      </c>
      <c r="O1342" s="75" t="b">
        <v>0</v>
      </c>
      <c r="P1342" s="76">
        <v>46023.525295219901</v>
      </c>
      <c r="Q1342" s="73" t="s">
        <v>11990</v>
      </c>
      <c r="R1342" s="76">
        <v>46172.472156944401</v>
      </c>
      <c r="S1342" s="73" t="s">
        <v>11991</v>
      </c>
      <c r="T1342" s="73" t="s">
        <v>5292</v>
      </c>
      <c r="U1342" s="73" t="s">
        <v>408</v>
      </c>
      <c r="V1342" s="77" t="s">
        <v>409</v>
      </c>
    </row>
    <row r="1343" spans="1:22" hidden="1" x14ac:dyDescent="0.25">
      <c r="A1343" s="73" t="s">
        <v>10326</v>
      </c>
      <c r="B1343" s="73" t="s">
        <v>424</v>
      </c>
      <c r="C1343" s="73" t="s">
        <v>5266</v>
      </c>
      <c r="D1343" s="73" t="s">
        <v>12333</v>
      </c>
      <c r="E1343" s="73" t="s">
        <v>284</v>
      </c>
      <c r="F1343" s="73"/>
      <c r="G1343" s="74">
        <v>30</v>
      </c>
      <c r="H1343" s="73" t="s">
        <v>971</v>
      </c>
      <c r="I1343" s="73" t="s">
        <v>972</v>
      </c>
      <c r="J1343" s="73" t="s">
        <v>1213</v>
      </c>
      <c r="K1343" s="73" t="s">
        <v>974</v>
      </c>
      <c r="L1343" s="73" t="s">
        <v>12334</v>
      </c>
      <c r="M1343" s="73" t="s">
        <v>423</v>
      </c>
      <c r="N1343" s="75" t="b">
        <v>0</v>
      </c>
      <c r="O1343" s="75" t="b">
        <v>0</v>
      </c>
      <c r="P1343" s="76">
        <v>46023.525307789401</v>
      </c>
      <c r="Q1343" s="73" t="s">
        <v>11990</v>
      </c>
      <c r="R1343" s="76">
        <v>46172.472174270799</v>
      </c>
      <c r="S1343" s="73" t="s">
        <v>11991</v>
      </c>
      <c r="T1343" s="73" t="s">
        <v>5292</v>
      </c>
      <c r="U1343" s="73" t="s">
        <v>423</v>
      </c>
      <c r="V1343" s="77" t="s">
        <v>424</v>
      </c>
    </row>
    <row r="1344" spans="1:22" hidden="1" x14ac:dyDescent="0.25">
      <c r="A1344" s="73" t="s">
        <v>10327</v>
      </c>
      <c r="B1344" s="73" t="s">
        <v>424</v>
      </c>
      <c r="C1344" s="73" t="s">
        <v>5268</v>
      </c>
      <c r="D1344" s="73" t="s">
        <v>12333</v>
      </c>
      <c r="E1344" s="73" t="s">
        <v>284</v>
      </c>
      <c r="F1344" s="73"/>
      <c r="G1344" s="74">
        <v>30</v>
      </c>
      <c r="H1344" s="73" t="s">
        <v>971</v>
      </c>
      <c r="I1344" s="73" t="s">
        <v>972</v>
      </c>
      <c r="J1344" s="73" t="s">
        <v>1213</v>
      </c>
      <c r="K1344" s="73" t="s">
        <v>974</v>
      </c>
      <c r="L1344" s="73" t="s">
        <v>12335</v>
      </c>
      <c r="M1344" s="73" t="s">
        <v>423</v>
      </c>
      <c r="N1344" s="75" t="b">
        <v>0</v>
      </c>
      <c r="O1344" s="75" t="b">
        <v>0</v>
      </c>
      <c r="P1344" s="76">
        <v>46023.525308877302</v>
      </c>
      <c r="Q1344" s="73" t="s">
        <v>11990</v>
      </c>
      <c r="R1344" s="76">
        <v>46172.472176388903</v>
      </c>
      <c r="S1344" s="73" t="s">
        <v>11991</v>
      </c>
      <c r="T1344" s="73" t="s">
        <v>5292</v>
      </c>
      <c r="U1344" s="73" t="s">
        <v>423</v>
      </c>
      <c r="V1344" s="77" t="s">
        <v>424</v>
      </c>
    </row>
    <row r="1345" spans="1:22" hidden="1" x14ac:dyDescent="0.25">
      <c r="A1345" s="73" t="s">
        <v>10328</v>
      </c>
      <c r="B1345" s="73" t="s">
        <v>424</v>
      </c>
      <c r="C1345" s="73" t="s">
        <v>5270</v>
      </c>
      <c r="D1345" s="73" t="s">
        <v>12333</v>
      </c>
      <c r="E1345" s="73" t="s">
        <v>284</v>
      </c>
      <c r="F1345" s="73"/>
      <c r="G1345" s="74">
        <v>30</v>
      </c>
      <c r="H1345" s="73" t="s">
        <v>971</v>
      </c>
      <c r="I1345" s="73" t="s">
        <v>972</v>
      </c>
      <c r="J1345" s="73" t="s">
        <v>1213</v>
      </c>
      <c r="K1345" s="73" t="s">
        <v>974</v>
      </c>
      <c r="L1345" s="73" t="s">
        <v>12336</v>
      </c>
      <c r="M1345" s="73" t="s">
        <v>423</v>
      </c>
      <c r="N1345" s="75" t="b">
        <v>0</v>
      </c>
      <c r="O1345" s="75" t="b">
        <v>0</v>
      </c>
      <c r="P1345" s="76">
        <v>46023.525309837998</v>
      </c>
      <c r="Q1345" s="73" t="s">
        <v>11990</v>
      </c>
      <c r="R1345" s="76">
        <v>46172.472178553202</v>
      </c>
      <c r="S1345" s="73" t="s">
        <v>11991</v>
      </c>
      <c r="T1345" s="73" t="s">
        <v>5292</v>
      </c>
      <c r="U1345" s="73" t="s">
        <v>423</v>
      </c>
      <c r="V1345" s="77" t="s">
        <v>424</v>
      </c>
    </row>
    <row r="1346" spans="1:22" hidden="1" x14ac:dyDescent="0.25">
      <c r="A1346" s="73" t="s">
        <v>10329</v>
      </c>
      <c r="B1346" s="73" t="s">
        <v>424</v>
      </c>
      <c r="C1346" s="73" t="s">
        <v>5266</v>
      </c>
      <c r="D1346" s="73" t="s">
        <v>12333</v>
      </c>
      <c r="E1346" s="73" t="s">
        <v>284</v>
      </c>
      <c r="F1346" s="73"/>
      <c r="G1346" s="74">
        <v>30</v>
      </c>
      <c r="H1346" s="73" t="s">
        <v>971</v>
      </c>
      <c r="I1346" s="73" t="s">
        <v>972</v>
      </c>
      <c r="J1346" s="73" t="s">
        <v>1213</v>
      </c>
      <c r="K1346" s="73" t="s">
        <v>974</v>
      </c>
      <c r="L1346" s="73" t="s">
        <v>12334</v>
      </c>
      <c r="M1346" s="73" t="s">
        <v>423</v>
      </c>
      <c r="N1346" s="75" t="b">
        <v>0</v>
      </c>
      <c r="O1346" s="75" t="b">
        <v>0</v>
      </c>
      <c r="P1346" s="76">
        <v>46023.525310729201</v>
      </c>
      <c r="Q1346" s="73" t="s">
        <v>11990</v>
      </c>
      <c r="R1346" s="76">
        <v>46172.472180752302</v>
      </c>
      <c r="S1346" s="73" t="s">
        <v>11991</v>
      </c>
      <c r="T1346" s="73" t="s">
        <v>5292</v>
      </c>
      <c r="U1346" s="73" t="s">
        <v>423</v>
      </c>
      <c r="V1346" s="77" t="s">
        <v>424</v>
      </c>
    </row>
    <row r="1347" spans="1:22" hidden="1" x14ac:dyDescent="0.25">
      <c r="A1347" s="73" t="s">
        <v>10330</v>
      </c>
      <c r="B1347" s="73" t="s">
        <v>424</v>
      </c>
      <c r="C1347" s="73" t="s">
        <v>5273</v>
      </c>
      <c r="D1347" s="73" t="s">
        <v>12333</v>
      </c>
      <c r="E1347" s="73" t="s">
        <v>284</v>
      </c>
      <c r="F1347" s="73"/>
      <c r="G1347" s="74">
        <v>30</v>
      </c>
      <c r="H1347" s="73" t="s">
        <v>971</v>
      </c>
      <c r="I1347" s="73" t="s">
        <v>972</v>
      </c>
      <c r="J1347" s="73" t="s">
        <v>1213</v>
      </c>
      <c r="K1347" s="73" t="s">
        <v>974</v>
      </c>
      <c r="L1347" s="73" t="s">
        <v>12337</v>
      </c>
      <c r="M1347" s="73" t="s">
        <v>423</v>
      </c>
      <c r="N1347" s="75" t="b">
        <v>0</v>
      </c>
      <c r="O1347" s="75" t="b">
        <v>0</v>
      </c>
      <c r="P1347" s="76">
        <v>46023.525311956</v>
      </c>
      <c r="Q1347" s="73" t="s">
        <v>11990</v>
      </c>
      <c r="R1347" s="76">
        <v>46172.472182789403</v>
      </c>
      <c r="S1347" s="73" t="s">
        <v>11991</v>
      </c>
      <c r="T1347" s="73" t="s">
        <v>5292</v>
      </c>
      <c r="U1347" s="73" t="s">
        <v>423</v>
      </c>
      <c r="V1347" s="77" t="s">
        <v>424</v>
      </c>
    </row>
    <row r="1348" spans="1:22" hidden="1" x14ac:dyDescent="0.25">
      <c r="A1348" s="73" t="s">
        <v>10331</v>
      </c>
      <c r="B1348" s="73" t="s">
        <v>424</v>
      </c>
      <c r="C1348" s="73" t="s">
        <v>5275</v>
      </c>
      <c r="D1348" s="73" t="s">
        <v>12333</v>
      </c>
      <c r="E1348" s="73" t="s">
        <v>284</v>
      </c>
      <c r="F1348" s="73"/>
      <c r="G1348" s="74">
        <v>30</v>
      </c>
      <c r="H1348" s="73" t="s">
        <v>971</v>
      </c>
      <c r="I1348" s="73" t="s">
        <v>972</v>
      </c>
      <c r="J1348" s="73" t="s">
        <v>1213</v>
      </c>
      <c r="K1348" s="73" t="s">
        <v>974</v>
      </c>
      <c r="L1348" s="73" t="s">
        <v>5275</v>
      </c>
      <c r="M1348" s="73" t="s">
        <v>423</v>
      </c>
      <c r="N1348" s="75" t="b">
        <v>0</v>
      </c>
      <c r="O1348" s="75" t="b">
        <v>0</v>
      </c>
      <c r="P1348" s="76">
        <v>46023.525312928199</v>
      </c>
      <c r="Q1348" s="73" t="s">
        <v>11990</v>
      </c>
      <c r="R1348" s="76">
        <v>46172.472184953702</v>
      </c>
      <c r="S1348" s="73" t="s">
        <v>11991</v>
      </c>
      <c r="T1348" s="73" t="s">
        <v>5292</v>
      </c>
      <c r="U1348" s="73" t="s">
        <v>423</v>
      </c>
      <c r="V1348" s="77" t="s">
        <v>424</v>
      </c>
    </row>
    <row r="1349" spans="1:22" hidden="1" x14ac:dyDescent="0.25">
      <c r="A1349" s="73" t="s">
        <v>10332</v>
      </c>
      <c r="B1349" s="73" t="s">
        <v>5277</v>
      </c>
      <c r="C1349" s="73" t="s">
        <v>5278</v>
      </c>
      <c r="D1349" s="73" t="s">
        <v>12333</v>
      </c>
      <c r="E1349" s="73" t="s">
        <v>284</v>
      </c>
      <c r="F1349" s="73"/>
      <c r="G1349" s="74">
        <v>30</v>
      </c>
      <c r="H1349" s="73" t="s">
        <v>971</v>
      </c>
      <c r="I1349" s="73" t="s">
        <v>972</v>
      </c>
      <c r="J1349" s="73" t="s">
        <v>1213</v>
      </c>
      <c r="K1349" s="73" t="s">
        <v>974</v>
      </c>
      <c r="L1349" s="73" t="s">
        <v>5278</v>
      </c>
      <c r="M1349" s="73" t="s">
        <v>423</v>
      </c>
      <c r="N1349" s="75" t="b">
        <v>0</v>
      </c>
      <c r="O1349" s="75" t="b">
        <v>0</v>
      </c>
      <c r="P1349" s="76">
        <v>46023.525313888902</v>
      </c>
      <c r="Q1349" s="73" t="s">
        <v>11990</v>
      </c>
      <c r="R1349" s="76">
        <v>46172.472187071799</v>
      </c>
      <c r="S1349" s="73" t="s">
        <v>11991</v>
      </c>
      <c r="T1349" s="73" t="s">
        <v>5292</v>
      </c>
      <c r="U1349" s="73" t="s">
        <v>423</v>
      </c>
      <c r="V1349" s="77" t="s">
        <v>424</v>
      </c>
    </row>
    <row r="1350" spans="1:22" hidden="1" x14ac:dyDescent="0.25">
      <c r="A1350" s="73" t="s">
        <v>10333</v>
      </c>
      <c r="B1350" s="73" t="s">
        <v>5280</v>
      </c>
      <c r="C1350" s="73" t="s">
        <v>5281</v>
      </c>
      <c r="D1350" s="73" t="s">
        <v>12333</v>
      </c>
      <c r="E1350" s="73" t="s">
        <v>5282</v>
      </c>
      <c r="F1350" s="73"/>
      <c r="G1350" s="74">
        <v>30</v>
      </c>
      <c r="H1350" s="73" t="s">
        <v>971</v>
      </c>
      <c r="I1350" s="73" t="s">
        <v>972</v>
      </c>
      <c r="J1350" s="73" t="s">
        <v>1213</v>
      </c>
      <c r="K1350" s="73" t="s">
        <v>974</v>
      </c>
      <c r="L1350" s="73" t="s">
        <v>5281</v>
      </c>
      <c r="M1350" s="73" t="s">
        <v>423</v>
      </c>
      <c r="N1350" s="75" t="b">
        <v>0</v>
      </c>
      <c r="O1350" s="75" t="b">
        <v>0</v>
      </c>
      <c r="P1350" s="76">
        <v>46023.525314814797</v>
      </c>
      <c r="Q1350" s="73" t="s">
        <v>11990</v>
      </c>
      <c r="R1350" s="76">
        <v>46172.472189201399</v>
      </c>
      <c r="S1350" s="73" t="s">
        <v>11991</v>
      </c>
      <c r="T1350" s="73" t="s">
        <v>5292</v>
      </c>
      <c r="U1350" s="73" t="s">
        <v>423</v>
      </c>
      <c r="V1350" s="77" t="s">
        <v>424</v>
      </c>
    </row>
    <row r="1351" spans="1:22" hidden="1" x14ac:dyDescent="0.25">
      <c r="A1351" s="79" t="s">
        <v>12338</v>
      </c>
      <c r="B1351" s="79" t="s">
        <v>12339</v>
      </c>
      <c r="C1351" s="79" t="s">
        <v>12340</v>
      </c>
      <c r="D1351" s="79" t="s">
        <v>12333</v>
      </c>
      <c r="E1351" s="79"/>
      <c r="F1351" s="79"/>
      <c r="G1351" s="80"/>
      <c r="H1351" s="79" t="s">
        <v>971</v>
      </c>
      <c r="I1351" s="79" t="s">
        <v>972</v>
      </c>
      <c r="J1351" s="79" t="s">
        <v>1213</v>
      </c>
      <c r="K1351" s="79" t="s">
        <v>974</v>
      </c>
      <c r="L1351" s="79" t="s">
        <v>12340</v>
      </c>
      <c r="M1351" s="79" t="s">
        <v>423</v>
      </c>
      <c r="N1351" s="81" t="b">
        <v>0</v>
      </c>
      <c r="O1351" s="81" t="b">
        <v>0</v>
      </c>
      <c r="P1351" s="82">
        <v>46146.659192511601</v>
      </c>
      <c r="Q1351" s="79" t="s">
        <v>12244</v>
      </c>
      <c r="R1351" s="82">
        <v>46198.583606979199</v>
      </c>
      <c r="S1351" s="79" t="s">
        <v>11991</v>
      </c>
      <c r="T1351" s="79" t="s">
        <v>3756</v>
      </c>
      <c r="U1351" s="79" t="s">
        <v>423</v>
      </c>
      <c r="V1351" s="77" t="s">
        <v>424</v>
      </c>
    </row>
    <row r="1352" spans="1:22" hidden="1" x14ac:dyDescent="0.25">
      <c r="A1352" s="79" t="s">
        <v>12341</v>
      </c>
      <c r="B1352" s="79" t="s">
        <v>12342</v>
      </c>
      <c r="C1352" s="79" t="s">
        <v>12343</v>
      </c>
      <c r="D1352" s="79"/>
      <c r="E1352" s="79"/>
      <c r="F1352" s="79"/>
      <c r="G1352" s="80"/>
      <c r="H1352" s="79" t="s">
        <v>971</v>
      </c>
      <c r="I1352" s="79" t="s">
        <v>972</v>
      </c>
      <c r="J1352" s="79" t="s">
        <v>1213</v>
      </c>
      <c r="K1352" s="79" t="s">
        <v>974</v>
      </c>
      <c r="L1352" s="79" t="s">
        <v>12343</v>
      </c>
      <c r="M1352" s="79" t="s">
        <v>423</v>
      </c>
      <c r="N1352" s="81" t="b">
        <v>0</v>
      </c>
      <c r="O1352" s="81" t="b">
        <v>0</v>
      </c>
      <c r="P1352" s="82">
        <v>46205.610607523202</v>
      </c>
      <c r="Q1352" s="79" t="s">
        <v>12344</v>
      </c>
      <c r="R1352" s="82">
        <v>46205.740859027799</v>
      </c>
      <c r="S1352" s="79" t="s">
        <v>12244</v>
      </c>
      <c r="T1352" s="79" t="s">
        <v>3756</v>
      </c>
      <c r="U1352" s="79" t="s">
        <v>423</v>
      </c>
      <c r="V1352" s="77" t="s">
        <v>424</v>
      </c>
    </row>
    <row r="1353" spans="1:22" hidden="1" x14ac:dyDescent="0.25">
      <c r="A1353" s="73" t="s">
        <v>10334</v>
      </c>
      <c r="B1353" s="73" t="s">
        <v>424</v>
      </c>
      <c r="C1353" s="73" t="s">
        <v>5263</v>
      </c>
      <c r="D1353" s="73" t="s">
        <v>12333</v>
      </c>
      <c r="E1353" s="73" t="s">
        <v>5264</v>
      </c>
      <c r="F1353" s="73"/>
      <c r="G1353" s="74">
        <v>30</v>
      </c>
      <c r="H1353" s="73" t="s">
        <v>971</v>
      </c>
      <c r="I1353" s="73" t="s">
        <v>972</v>
      </c>
      <c r="J1353" s="73" t="s">
        <v>1213</v>
      </c>
      <c r="K1353" s="73" t="s">
        <v>974</v>
      </c>
      <c r="L1353" s="73" t="s">
        <v>5263</v>
      </c>
      <c r="M1353" s="73" t="s">
        <v>423</v>
      </c>
      <c r="N1353" s="75" t="b">
        <v>1</v>
      </c>
      <c r="O1353" s="75" t="b">
        <v>0</v>
      </c>
      <c r="P1353" s="76">
        <v>46023.525306597199</v>
      </c>
      <c r="Q1353" s="73" t="s">
        <v>11990</v>
      </c>
      <c r="R1353" s="76">
        <v>46172.472193437497</v>
      </c>
      <c r="S1353" s="73" t="s">
        <v>11991</v>
      </c>
      <c r="T1353" s="73" t="s">
        <v>5292</v>
      </c>
      <c r="U1353" s="73" t="s">
        <v>423</v>
      </c>
      <c r="V1353" s="77" t="s">
        <v>424</v>
      </c>
    </row>
    <row r="1354" spans="1:22" hidden="1" x14ac:dyDescent="0.25">
      <c r="A1354" s="79" t="s">
        <v>12345</v>
      </c>
      <c r="B1354" s="79" t="s">
        <v>12346</v>
      </c>
      <c r="C1354" s="79" t="s">
        <v>12347</v>
      </c>
      <c r="D1354" s="79" t="s">
        <v>12333</v>
      </c>
      <c r="E1354" s="79"/>
      <c r="F1354" s="79"/>
      <c r="G1354" s="80"/>
      <c r="H1354" s="79" t="s">
        <v>971</v>
      </c>
      <c r="I1354" s="79" t="s">
        <v>972</v>
      </c>
      <c r="J1354" s="79" t="s">
        <v>1213</v>
      </c>
      <c r="K1354" s="79" t="s">
        <v>974</v>
      </c>
      <c r="L1354" s="79" t="s">
        <v>12347</v>
      </c>
      <c r="M1354" s="79" t="s">
        <v>423</v>
      </c>
      <c r="N1354" s="81" t="b">
        <v>0</v>
      </c>
      <c r="O1354" s="81" t="b">
        <v>0</v>
      </c>
      <c r="P1354" s="82">
        <v>46169.443358101897</v>
      </c>
      <c r="Q1354" s="79" t="s">
        <v>12344</v>
      </c>
      <c r="R1354" s="82">
        <v>46172.472195451403</v>
      </c>
      <c r="S1354" s="79" t="s">
        <v>11991</v>
      </c>
      <c r="T1354" s="79" t="s">
        <v>3756</v>
      </c>
      <c r="U1354" s="79" t="s">
        <v>423</v>
      </c>
      <c r="V1354" s="77" t="s">
        <v>424</v>
      </c>
    </row>
    <row r="1355" spans="1:22" hidden="1" x14ac:dyDescent="0.25">
      <c r="A1355" s="73" t="s">
        <v>10335</v>
      </c>
      <c r="B1355" s="73" t="s">
        <v>5336</v>
      </c>
      <c r="C1355" s="73" t="s">
        <v>5337</v>
      </c>
      <c r="D1355" s="73" t="s">
        <v>12348</v>
      </c>
      <c r="E1355" s="73" t="s">
        <v>284</v>
      </c>
      <c r="F1355" s="73"/>
      <c r="G1355" s="74"/>
      <c r="H1355" s="73" t="s">
        <v>934</v>
      </c>
      <c r="I1355" s="73" t="s">
        <v>935</v>
      </c>
      <c r="J1355" s="73" t="s">
        <v>909</v>
      </c>
      <c r="K1355" s="73" t="s">
        <v>2111</v>
      </c>
      <c r="L1355" s="73" t="s">
        <v>5337</v>
      </c>
      <c r="M1355" s="73" t="s">
        <v>398</v>
      </c>
      <c r="N1355" s="75" t="b">
        <v>0</v>
      </c>
      <c r="O1355" s="75" t="b">
        <v>0</v>
      </c>
      <c r="P1355" s="76">
        <v>46023.525438506898</v>
      </c>
      <c r="Q1355" s="73" t="s">
        <v>11990</v>
      </c>
      <c r="R1355" s="76">
        <v>46172.472204085701</v>
      </c>
      <c r="S1355" s="73" t="s">
        <v>11991</v>
      </c>
      <c r="T1355" s="73" t="s">
        <v>5292</v>
      </c>
      <c r="U1355" s="73" t="s">
        <v>398</v>
      </c>
      <c r="V1355" s="77" t="s">
        <v>399</v>
      </c>
    </row>
    <row r="1356" spans="1:22" hidden="1" x14ac:dyDescent="0.25">
      <c r="A1356" s="73" t="s">
        <v>10336</v>
      </c>
      <c r="B1356" s="73" t="s">
        <v>5342</v>
      </c>
      <c r="C1356" s="73" t="s">
        <v>5343</v>
      </c>
      <c r="D1356" s="73" t="s">
        <v>12348</v>
      </c>
      <c r="E1356" s="73"/>
      <c r="F1356" s="73"/>
      <c r="G1356" s="74"/>
      <c r="H1356" s="73" t="s">
        <v>934</v>
      </c>
      <c r="I1356" s="73" t="s">
        <v>935</v>
      </c>
      <c r="J1356" s="73" t="s">
        <v>909</v>
      </c>
      <c r="K1356" s="73" t="s">
        <v>2111</v>
      </c>
      <c r="L1356" s="73" t="s">
        <v>5343</v>
      </c>
      <c r="M1356" s="73" t="s">
        <v>398</v>
      </c>
      <c r="N1356" s="75" t="b">
        <v>0</v>
      </c>
      <c r="O1356" s="75" t="b">
        <v>0</v>
      </c>
      <c r="P1356" s="76">
        <v>46023.525440358797</v>
      </c>
      <c r="Q1356" s="73" t="s">
        <v>11990</v>
      </c>
      <c r="R1356" s="76">
        <v>46172.472206284699</v>
      </c>
      <c r="S1356" s="73" t="s">
        <v>11991</v>
      </c>
      <c r="T1356" s="73" t="s">
        <v>5292</v>
      </c>
      <c r="U1356" s="73" t="s">
        <v>398</v>
      </c>
      <c r="V1356" s="77" t="s">
        <v>399</v>
      </c>
    </row>
    <row r="1357" spans="1:22" hidden="1" x14ac:dyDescent="0.25">
      <c r="A1357" s="73" t="s">
        <v>10337</v>
      </c>
      <c r="B1357" s="73" t="s">
        <v>5348</v>
      </c>
      <c r="C1357" s="73" t="s">
        <v>5349</v>
      </c>
      <c r="D1357" s="73" t="s">
        <v>12348</v>
      </c>
      <c r="E1357" s="73" t="s">
        <v>284</v>
      </c>
      <c r="F1357" s="73"/>
      <c r="G1357" s="74"/>
      <c r="H1357" s="73" t="s">
        <v>934</v>
      </c>
      <c r="I1357" s="73" t="s">
        <v>935</v>
      </c>
      <c r="J1357" s="73" t="s">
        <v>909</v>
      </c>
      <c r="K1357" s="73" t="s">
        <v>2111</v>
      </c>
      <c r="L1357" s="73" t="s">
        <v>5349</v>
      </c>
      <c r="M1357" s="73" t="s">
        <v>398</v>
      </c>
      <c r="N1357" s="75" t="b">
        <v>0</v>
      </c>
      <c r="O1357" s="75" t="b">
        <v>0</v>
      </c>
      <c r="P1357" s="76">
        <v>46023.525444942097</v>
      </c>
      <c r="Q1357" s="73" t="s">
        <v>11990</v>
      </c>
      <c r="R1357" s="76">
        <v>46172.472208414401</v>
      </c>
      <c r="S1357" s="73" t="s">
        <v>11991</v>
      </c>
      <c r="T1357" s="73" t="s">
        <v>5292</v>
      </c>
      <c r="U1357" s="73" t="s">
        <v>398</v>
      </c>
      <c r="V1357" s="77" t="s">
        <v>399</v>
      </c>
    </row>
    <row r="1358" spans="1:22" hidden="1" x14ac:dyDescent="0.25">
      <c r="A1358" s="73" t="s">
        <v>10338</v>
      </c>
      <c r="B1358" s="73" t="s">
        <v>5357</v>
      </c>
      <c r="C1358" s="73" t="s">
        <v>5358</v>
      </c>
      <c r="D1358" s="73" t="s">
        <v>12348</v>
      </c>
      <c r="E1358" s="73" t="s">
        <v>284</v>
      </c>
      <c r="F1358" s="73"/>
      <c r="G1358" s="74"/>
      <c r="H1358" s="73" t="s">
        <v>934</v>
      </c>
      <c r="I1358" s="73" t="s">
        <v>935</v>
      </c>
      <c r="J1358" s="73" t="s">
        <v>909</v>
      </c>
      <c r="K1358" s="73" t="s">
        <v>2111</v>
      </c>
      <c r="L1358" s="73" t="s">
        <v>5358</v>
      </c>
      <c r="M1358" s="73" t="s">
        <v>398</v>
      </c>
      <c r="N1358" s="75" t="b">
        <v>0</v>
      </c>
      <c r="O1358" s="75" t="b">
        <v>0</v>
      </c>
      <c r="P1358" s="76">
        <v>46023.525447835702</v>
      </c>
      <c r="Q1358" s="73" t="s">
        <v>11990</v>
      </c>
      <c r="R1358" s="76">
        <v>46172.472210532404</v>
      </c>
      <c r="S1358" s="73" t="s">
        <v>11991</v>
      </c>
      <c r="T1358" s="73" t="s">
        <v>5292</v>
      </c>
      <c r="U1358" s="73" t="s">
        <v>398</v>
      </c>
      <c r="V1358" s="77" t="s">
        <v>399</v>
      </c>
    </row>
    <row r="1359" spans="1:22" hidden="1" x14ac:dyDescent="0.25">
      <c r="A1359" s="73" t="s">
        <v>10339</v>
      </c>
      <c r="B1359" s="73" t="s">
        <v>399</v>
      </c>
      <c r="C1359" s="73" t="s">
        <v>5297</v>
      </c>
      <c r="D1359" s="73" t="s">
        <v>12348</v>
      </c>
      <c r="E1359" s="73" t="s">
        <v>5298</v>
      </c>
      <c r="F1359" s="73"/>
      <c r="G1359" s="74"/>
      <c r="H1359" s="73" t="s">
        <v>934</v>
      </c>
      <c r="I1359" s="73" t="s">
        <v>935</v>
      </c>
      <c r="J1359" s="73" t="s">
        <v>909</v>
      </c>
      <c r="K1359" s="73" t="s">
        <v>2111</v>
      </c>
      <c r="L1359" s="73"/>
      <c r="M1359" s="73" t="s">
        <v>398</v>
      </c>
      <c r="N1359" s="75" t="b">
        <v>1</v>
      </c>
      <c r="O1359" s="75" t="b">
        <v>0</v>
      </c>
      <c r="P1359" s="76">
        <v>46023.525424270803</v>
      </c>
      <c r="Q1359" s="73" t="s">
        <v>11990</v>
      </c>
      <c r="R1359" s="76">
        <v>46172.472212766203</v>
      </c>
      <c r="S1359" s="73" t="s">
        <v>11991</v>
      </c>
      <c r="T1359" s="73" t="s">
        <v>5292</v>
      </c>
      <c r="U1359" s="73" t="s">
        <v>398</v>
      </c>
      <c r="V1359" s="77" t="s">
        <v>399</v>
      </c>
    </row>
    <row r="1360" spans="1:22" hidden="1" x14ac:dyDescent="0.25">
      <c r="A1360" s="73" t="s">
        <v>10340</v>
      </c>
      <c r="B1360" s="73" t="s">
        <v>5379</v>
      </c>
      <c r="C1360" s="73" t="s">
        <v>5380</v>
      </c>
      <c r="D1360" s="73" t="s">
        <v>12348</v>
      </c>
      <c r="E1360" s="73" t="s">
        <v>284</v>
      </c>
      <c r="F1360" s="73"/>
      <c r="G1360" s="74"/>
      <c r="H1360" s="73" t="s">
        <v>934</v>
      </c>
      <c r="I1360" s="73" t="s">
        <v>935</v>
      </c>
      <c r="J1360" s="73" t="s">
        <v>909</v>
      </c>
      <c r="K1360" s="73" t="s">
        <v>1001</v>
      </c>
      <c r="L1360" s="73" t="s">
        <v>5380</v>
      </c>
      <c r="M1360" s="73" t="s">
        <v>398</v>
      </c>
      <c r="N1360" s="75" t="b">
        <v>0</v>
      </c>
      <c r="O1360" s="75" t="b">
        <v>0</v>
      </c>
      <c r="P1360" s="76">
        <v>46023.525454629598</v>
      </c>
      <c r="Q1360" s="73" t="s">
        <v>11990</v>
      </c>
      <c r="R1360" s="76">
        <v>46172.472214895803</v>
      </c>
      <c r="S1360" s="73" t="s">
        <v>11991</v>
      </c>
      <c r="T1360" s="73" t="s">
        <v>5292</v>
      </c>
      <c r="U1360" s="73" t="s">
        <v>398</v>
      </c>
      <c r="V1360" s="77" t="s">
        <v>399</v>
      </c>
    </row>
    <row r="1361" spans="1:22" hidden="1" x14ac:dyDescent="0.25">
      <c r="A1361" s="73" t="s">
        <v>10341</v>
      </c>
      <c r="B1361" s="73" t="s">
        <v>5391</v>
      </c>
      <c r="C1361" s="73" t="s">
        <v>5392</v>
      </c>
      <c r="D1361" s="73" t="s">
        <v>12348</v>
      </c>
      <c r="E1361" s="73" t="s">
        <v>284</v>
      </c>
      <c r="F1361" s="73"/>
      <c r="G1361" s="74"/>
      <c r="H1361" s="73" t="s">
        <v>934</v>
      </c>
      <c r="I1361" s="73" t="s">
        <v>935</v>
      </c>
      <c r="J1361" s="73" t="s">
        <v>909</v>
      </c>
      <c r="K1361" s="73" t="s">
        <v>1001</v>
      </c>
      <c r="L1361" s="73" t="s">
        <v>5392</v>
      </c>
      <c r="M1361" s="73" t="s">
        <v>398</v>
      </c>
      <c r="N1361" s="75" t="b">
        <v>0</v>
      </c>
      <c r="O1361" s="75" t="b">
        <v>0</v>
      </c>
      <c r="P1361" s="76">
        <v>46023.525458333301</v>
      </c>
      <c r="Q1361" s="73" t="s">
        <v>11990</v>
      </c>
      <c r="R1361" s="76">
        <v>46172.472217048598</v>
      </c>
      <c r="S1361" s="73" t="s">
        <v>11991</v>
      </c>
      <c r="T1361" s="73" t="s">
        <v>5292</v>
      </c>
      <c r="U1361" s="73" t="s">
        <v>398</v>
      </c>
      <c r="V1361" s="77" t="s">
        <v>399</v>
      </c>
    </row>
    <row r="1362" spans="1:22" hidden="1" x14ac:dyDescent="0.25">
      <c r="A1362" s="73" t="s">
        <v>10342</v>
      </c>
      <c r="B1362" s="73" t="s">
        <v>5306</v>
      </c>
      <c r="C1362" s="73" t="s">
        <v>5307</v>
      </c>
      <c r="D1362" s="73" t="s">
        <v>12348</v>
      </c>
      <c r="E1362" s="73" t="s">
        <v>284</v>
      </c>
      <c r="F1362" s="73"/>
      <c r="G1362" s="74"/>
      <c r="H1362" s="73" t="s">
        <v>934</v>
      </c>
      <c r="I1362" s="73" t="s">
        <v>935</v>
      </c>
      <c r="J1362" s="73" t="s">
        <v>909</v>
      </c>
      <c r="K1362" s="73" t="s">
        <v>956</v>
      </c>
      <c r="L1362" s="73" t="s">
        <v>5307</v>
      </c>
      <c r="M1362" s="73" t="s">
        <v>398</v>
      </c>
      <c r="N1362" s="75" t="b">
        <v>0</v>
      </c>
      <c r="O1362" s="75" t="b">
        <v>0</v>
      </c>
      <c r="P1362" s="76">
        <v>46023.525426585598</v>
      </c>
      <c r="Q1362" s="73" t="s">
        <v>11990</v>
      </c>
      <c r="R1362" s="76">
        <v>46172.472219363401</v>
      </c>
      <c r="S1362" s="73" t="s">
        <v>11991</v>
      </c>
      <c r="T1362" s="73" t="s">
        <v>5292</v>
      </c>
      <c r="U1362" s="73" t="s">
        <v>398</v>
      </c>
      <c r="V1362" s="77" t="s">
        <v>399</v>
      </c>
    </row>
    <row r="1363" spans="1:22" hidden="1" x14ac:dyDescent="0.25">
      <c r="A1363" s="73" t="s">
        <v>10343</v>
      </c>
      <c r="B1363" s="73" t="s">
        <v>5333</v>
      </c>
      <c r="C1363" s="73" t="s">
        <v>5334</v>
      </c>
      <c r="D1363" s="73" t="s">
        <v>12348</v>
      </c>
      <c r="E1363" s="73" t="s">
        <v>284</v>
      </c>
      <c r="F1363" s="73"/>
      <c r="G1363" s="74"/>
      <c r="H1363" s="73" t="s">
        <v>934</v>
      </c>
      <c r="I1363" s="73" t="s">
        <v>935</v>
      </c>
      <c r="J1363" s="73" t="s">
        <v>909</v>
      </c>
      <c r="K1363" s="73" t="s">
        <v>956</v>
      </c>
      <c r="L1363" s="73" t="s">
        <v>5334</v>
      </c>
      <c r="M1363" s="73" t="s">
        <v>398</v>
      </c>
      <c r="N1363" s="75" t="b">
        <v>0</v>
      </c>
      <c r="O1363" s="75" t="b">
        <v>0</v>
      </c>
      <c r="P1363" s="76">
        <v>46023.5254375</v>
      </c>
      <c r="Q1363" s="73" t="s">
        <v>11990</v>
      </c>
      <c r="R1363" s="76">
        <v>46172.472221562501</v>
      </c>
      <c r="S1363" s="73" t="s">
        <v>11991</v>
      </c>
      <c r="T1363" s="73" t="s">
        <v>5292</v>
      </c>
      <c r="U1363" s="73" t="s">
        <v>398</v>
      </c>
      <c r="V1363" s="77" t="s">
        <v>399</v>
      </c>
    </row>
    <row r="1364" spans="1:22" hidden="1" x14ac:dyDescent="0.25">
      <c r="A1364" s="73" t="s">
        <v>10344</v>
      </c>
      <c r="B1364" s="73" t="s">
        <v>5385</v>
      </c>
      <c r="C1364" s="73" t="s">
        <v>5386</v>
      </c>
      <c r="D1364" s="73" t="s">
        <v>12348</v>
      </c>
      <c r="E1364" s="73" t="s">
        <v>284</v>
      </c>
      <c r="F1364" s="73"/>
      <c r="G1364" s="74"/>
      <c r="H1364" s="73" t="s">
        <v>914</v>
      </c>
      <c r="I1364" s="73" t="s">
        <v>915</v>
      </c>
      <c r="J1364" s="73" t="s">
        <v>909</v>
      </c>
      <c r="K1364" s="73" t="s">
        <v>954</v>
      </c>
      <c r="L1364" s="73" t="s">
        <v>5386</v>
      </c>
      <c r="M1364" s="73" t="s">
        <v>398</v>
      </c>
      <c r="N1364" s="75" t="b">
        <v>0</v>
      </c>
      <c r="O1364" s="75" t="b">
        <v>0</v>
      </c>
      <c r="P1364" s="76">
        <v>46023.525456516203</v>
      </c>
      <c r="Q1364" s="73" t="s">
        <v>11990</v>
      </c>
      <c r="R1364" s="76">
        <v>46172.472223807898</v>
      </c>
      <c r="S1364" s="73" t="s">
        <v>11991</v>
      </c>
      <c r="T1364" s="73" t="s">
        <v>5292</v>
      </c>
      <c r="U1364" s="73" t="s">
        <v>398</v>
      </c>
      <c r="V1364" s="77" t="s">
        <v>399</v>
      </c>
    </row>
    <row r="1365" spans="1:22" hidden="1" x14ac:dyDescent="0.25">
      <c r="A1365" s="73" t="s">
        <v>10345</v>
      </c>
      <c r="B1365" s="73" t="s">
        <v>5382</v>
      </c>
      <c r="C1365" s="73" t="s">
        <v>5383</v>
      </c>
      <c r="D1365" s="73" t="s">
        <v>12348</v>
      </c>
      <c r="E1365" s="73" t="s">
        <v>284</v>
      </c>
      <c r="F1365" s="73"/>
      <c r="G1365" s="74"/>
      <c r="H1365" s="73" t="s">
        <v>11994</v>
      </c>
      <c r="I1365" s="73" t="s">
        <v>11995</v>
      </c>
      <c r="J1365" s="73" t="s">
        <v>909</v>
      </c>
      <c r="K1365" s="73" t="s">
        <v>977</v>
      </c>
      <c r="L1365" s="73" t="s">
        <v>5383</v>
      </c>
      <c r="M1365" s="73" t="s">
        <v>398</v>
      </c>
      <c r="N1365" s="75" t="b">
        <v>0</v>
      </c>
      <c r="O1365" s="75" t="b">
        <v>0</v>
      </c>
      <c r="P1365" s="76">
        <v>46023.525455590301</v>
      </c>
      <c r="Q1365" s="73" t="s">
        <v>11990</v>
      </c>
      <c r="R1365" s="76">
        <v>46172.472226006903</v>
      </c>
      <c r="S1365" s="73" t="s">
        <v>11991</v>
      </c>
      <c r="T1365" s="73" t="s">
        <v>5292</v>
      </c>
      <c r="U1365" s="73" t="s">
        <v>398</v>
      </c>
      <c r="V1365" s="77" t="s">
        <v>399</v>
      </c>
    </row>
    <row r="1366" spans="1:22" hidden="1" x14ac:dyDescent="0.25">
      <c r="A1366" s="73" t="s">
        <v>10346</v>
      </c>
      <c r="B1366" s="73" t="s">
        <v>5330</v>
      </c>
      <c r="C1366" s="73" t="s">
        <v>5331</v>
      </c>
      <c r="D1366" s="73" t="s">
        <v>12348</v>
      </c>
      <c r="E1366" s="73" t="s">
        <v>284</v>
      </c>
      <c r="F1366" s="73"/>
      <c r="G1366" s="74"/>
      <c r="H1366" s="73" t="s">
        <v>934</v>
      </c>
      <c r="I1366" s="73" t="s">
        <v>935</v>
      </c>
      <c r="J1366" s="73" t="s">
        <v>909</v>
      </c>
      <c r="K1366" s="73" t="s">
        <v>958</v>
      </c>
      <c r="L1366" s="73" t="s">
        <v>5331</v>
      </c>
      <c r="M1366" s="73" t="s">
        <v>398</v>
      </c>
      <c r="N1366" s="75" t="b">
        <v>0</v>
      </c>
      <c r="O1366" s="75" t="b">
        <v>0</v>
      </c>
      <c r="P1366" s="76">
        <v>46023.525436574098</v>
      </c>
      <c r="Q1366" s="73" t="s">
        <v>11990</v>
      </c>
      <c r="R1366" s="76">
        <v>46172.472228159699</v>
      </c>
      <c r="S1366" s="73" t="s">
        <v>11991</v>
      </c>
      <c r="T1366" s="73" t="s">
        <v>5292</v>
      </c>
      <c r="U1366" s="73" t="s">
        <v>398</v>
      </c>
      <c r="V1366" s="77" t="s">
        <v>399</v>
      </c>
    </row>
    <row r="1367" spans="1:22" hidden="1" x14ac:dyDescent="0.25">
      <c r="A1367" s="73" t="s">
        <v>10347</v>
      </c>
      <c r="B1367" s="73" t="s">
        <v>5303</v>
      </c>
      <c r="C1367" s="73" t="s">
        <v>5304</v>
      </c>
      <c r="D1367" s="73" t="s">
        <v>12348</v>
      </c>
      <c r="E1367" s="73" t="s">
        <v>284</v>
      </c>
      <c r="F1367" s="73"/>
      <c r="G1367" s="74"/>
      <c r="H1367" s="73" t="s">
        <v>11994</v>
      </c>
      <c r="I1367" s="73" t="s">
        <v>11995</v>
      </c>
      <c r="J1367" s="73" t="s">
        <v>909</v>
      </c>
      <c r="K1367" s="73" t="s">
        <v>1067</v>
      </c>
      <c r="L1367" s="73" t="s">
        <v>5304</v>
      </c>
      <c r="M1367" s="73" t="s">
        <v>398</v>
      </c>
      <c r="N1367" s="75" t="b">
        <v>0</v>
      </c>
      <c r="O1367" s="75" t="b">
        <v>0</v>
      </c>
      <c r="P1367" s="76">
        <v>46023.5254257755</v>
      </c>
      <c r="Q1367" s="73" t="s">
        <v>11990</v>
      </c>
      <c r="R1367" s="76">
        <v>46172.4722301273</v>
      </c>
      <c r="S1367" s="73" t="s">
        <v>11991</v>
      </c>
      <c r="T1367" s="73" t="s">
        <v>5292</v>
      </c>
      <c r="U1367" s="73" t="s">
        <v>398</v>
      </c>
      <c r="V1367" s="77" t="s">
        <v>399</v>
      </c>
    </row>
    <row r="1368" spans="1:22" hidden="1" x14ac:dyDescent="0.25">
      <c r="A1368" s="73" t="s">
        <v>10348</v>
      </c>
      <c r="B1368" s="73" t="s">
        <v>5309</v>
      </c>
      <c r="C1368" s="73" t="s">
        <v>5310</v>
      </c>
      <c r="D1368" s="73" t="s">
        <v>12348</v>
      </c>
      <c r="E1368" s="73" t="s">
        <v>284</v>
      </c>
      <c r="F1368" s="73"/>
      <c r="G1368" s="74"/>
      <c r="H1368" s="73" t="s">
        <v>914</v>
      </c>
      <c r="I1368" s="73" t="s">
        <v>915</v>
      </c>
      <c r="J1368" s="73" t="s">
        <v>909</v>
      </c>
      <c r="K1368" s="73" t="s">
        <v>916</v>
      </c>
      <c r="L1368" s="73" t="s">
        <v>5310</v>
      </c>
      <c r="M1368" s="73" t="s">
        <v>398</v>
      </c>
      <c r="N1368" s="75" t="b">
        <v>0</v>
      </c>
      <c r="O1368" s="75" t="b">
        <v>0</v>
      </c>
      <c r="P1368" s="76">
        <v>46023.525427696797</v>
      </c>
      <c r="Q1368" s="73" t="s">
        <v>11990</v>
      </c>
      <c r="R1368" s="76">
        <v>46172.472232060201</v>
      </c>
      <c r="S1368" s="73" t="s">
        <v>11991</v>
      </c>
      <c r="T1368" s="73" t="s">
        <v>5292</v>
      </c>
      <c r="U1368" s="73" t="s">
        <v>398</v>
      </c>
      <c r="V1368" s="77" t="s">
        <v>399</v>
      </c>
    </row>
    <row r="1369" spans="1:22" hidden="1" x14ac:dyDescent="0.25">
      <c r="A1369" s="73" t="s">
        <v>10349</v>
      </c>
      <c r="B1369" s="73" t="s">
        <v>5312</v>
      </c>
      <c r="C1369" s="73" t="s">
        <v>5313</v>
      </c>
      <c r="D1369" s="73" t="s">
        <v>12348</v>
      </c>
      <c r="E1369" s="73" t="s">
        <v>284</v>
      </c>
      <c r="F1369" s="73"/>
      <c r="G1369" s="74"/>
      <c r="H1369" s="73" t="s">
        <v>914</v>
      </c>
      <c r="I1369" s="73" t="s">
        <v>915</v>
      </c>
      <c r="J1369" s="73" t="s">
        <v>909</v>
      </c>
      <c r="K1369" s="73" t="s">
        <v>916</v>
      </c>
      <c r="L1369" s="73" t="s">
        <v>5313</v>
      </c>
      <c r="M1369" s="73" t="s">
        <v>398</v>
      </c>
      <c r="N1369" s="75" t="b">
        <v>0</v>
      </c>
      <c r="O1369" s="75" t="b">
        <v>0</v>
      </c>
      <c r="P1369" s="76">
        <v>46023.525429282403</v>
      </c>
      <c r="Q1369" s="73" t="s">
        <v>11990</v>
      </c>
      <c r="R1369" s="76">
        <v>46172.472234108798</v>
      </c>
      <c r="S1369" s="73" t="s">
        <v>11991</v>
      </c>
      <c r="T1369" s="73" t="s">
        <v>5292</v>
      </c>
      <c r="U1369" s="73" t="s">
        <v>398</v>
      </c>
      <c r="V1369" s="77" t="s">
        <v>399</v>
      </c>
    </row>
    <row r="1370" spans="1:22" hidden="1" x14ac:dyDescent="0.25">
      <c r="A1370" s="73" t="s">
        <v>10350</v>
      </c>
      <c r="B1370" s="73" t="s">
        <v>5318</v>
      </c>
      <c r="C1370" s="73" t="s">
        <v>5319</v>
      </c>
      <c r="D1370" s="73" t="s">
        <v>12348</v>
      </c>
      <c r="E1370" s="73" t="s">
        <v>284</v>
      </c>
      <c r="F1370" s="73"/>
      <c r="G1370" s="74"/>
      <c r="H1370" s="73" t="s">
        <v>914</v>
      </c>
      <c r="I1370" s="73" t="s">
        <v>915</v>
      </c>
      <c r="J1370" s="73" t="s">
        <v>909</v>
      </c>
      <c r="K1370" s="73" t="s">
        <v>916</v>
      </c>
      <c r="L1370" s="73" t="s">
        <v>5319</v>
      </c>
      <c r="M1370" s="73" t="s">
        <v>398</v>
      </c>
      <c r="N1370" s="75" t="b">
        <v>0</v>
      </c>
      <c r="O1370" s="75" t="b">
        <v>0</v>
      </c>
      <c r="P1370" s="76">
        <v>46023.525432407398</v>
      </c>
      <c r="Q1370" s="73" t="s">
        <v>11990</v>
      </c>
      <c r="R1370" s="76">
        <v>46172.472236226902</v>
      </c>
      <c r="S1370" s="73" t="s">
        <v>11991</v>
      </c>
      <c r="T1370" s="73" t="s">
        <v>5292</v>
      </c>
      <c r="U1370" s="73" t="s">
        <v>398</v>
      </c>
      <c r="V1370" s="77" t="s">
        <v>399</v>
      </c>
    </row>
    <row r="1371" spans="1:22" hidden="1" x14ac:dyDescent="0.25">
      <c r="A1371" s="73" t="s">
        <v>10351</v>
      </c>
      <c r="B1371" s="73" t="s">
        <v>5345</v>
      </c>
      <c r="C1371" s="73" t="s">
        <v>5346</v>
      </c>
      <c r="D1371" s="73" t="s">
        <v>12348</v>
      </c>
      <c r="E1371" s="73"/>
      <c r="F1371" s="73"/>
      <c r="G1371" s="74"/>
      <c r="H1371" s="73" t="s">
        <v>914</v>
      </c>
      <c r="I1371" s="73" t="s">
        <v>915</v>
      </c>
      <c r="J1371" s="73" t="s">
        <v>909</v>
      </c>
      <c r="K1371" s="73" t="s">
        <v>916</v>
      </c>
      <c r="L1371" s="73" t="s">
        <v>5346</v>
      </c>
      <c r="M1371" s="73" t="s">
        <v>398</v>
      </c>
      <c r="N1371" s="75" t="b">
        <v>0</v>
      </c>
      <c r="O1371" s="75" t="b">
        <v>0</v>
      </c>
      <c r="P1371" s="76">
        <v>46023.525441516198</v>
      </c>
      <c r="Q1371" s="73" t="s">
        <v>11990</v>
      </c>
      <c r="R1371" s="76">
        <v>46172.472238275499</v>
      </c>
      <c r="S1371" s="73" t="s">
        <v>11991</v>
      </c>
      <c r="T1371" s="73" t="s">
        <v>5292</v>
      </c>
      <c r="U1371" s="73" t="s">
        <v>398</v>
      </c>
      <c r="V1371" s="77" t="s">
        <v>399</v>
      </c>
    </row>
    <row r="1372" spans="1:22" hidden="1" x14ac:dyDescent="0.25">
      <c r="A1372" s="73" t="s">
        <v>10352</v>
      </c>
      <c r="B1372" s="73" t="s">
        <v>5351</v>
      </c>
      <c r="C1372" s="73" t="s">
        <v>5352</v>
      </c>
      <c r="D1372" s="73" t="s">
        <v>12348</v>
      </c>
      <c r="E1372" s="73" t="s">
        <v>284</v>
      </c>
      <c r="F1372" s="73"/>
      <c r="G1372" s="74"/>
      <c r="H1372" s="73" t="s">
        <v>914</v>
      </c>
      <c r="I1372" s="73" t="s">
        <v>915</v>
      </c>
      <c r="J1372" s="73" t="s">
        <v>909</v>
      </c>
      <c r="K1372" s="73" t="s">
        <v>1156</v>
      </c>
      <c r="L1372" s="73" t="s">
        <v>5352</v>
      </c>
      <c r="M1372" s="73" t="s">
        <v>398</v>
      </c>
      <c r="N1372" s="75" t="b">
        <v>0</v>
      </c>
      <c r="O1372" s="75" t="b">
        <v>0</v>
      </c>
      <c r="P1372" s="76">
        <v>46023.525445717598</v>
      </c>
      <c r="Q1372" s="73" t="s">
        <v>11990</v>
      </c>
      <c r="R1372" s="76">
        <v>46172.472240474497</v>
      </c>
      <c r="S1372" s="73" t="s">
        <v>11991</v>
      </c>
      <c r="T1372" s="73" t="s">
        <v>5292</v>
      </c>
      <c r="U1372" s="73" t="s">
        <v>398</v>
      </c>
      <c r="V1372" s="77" t="s">
        <v>399</v>
      </c>
    </row>
    <row r="1373" spans="1:22" hidden="1" x14ac:dyDescent="0.25">
      <c r="A1373" s="73" t="s">
        <v>10353</v>
      </c>
      <c r="B1373" s="73" t="s">
        <v>5315</v>
      </c>
      <c r="C1373" s="73" t="s">
        <v>5316</v>
      </c>
      <c r="D1373" s="73" t="s">
        <v>12348</v>
      </c>
      <c r="E1373" s="73" t="s">
        <v>284</v>
      </c>
      <c r="F1373" s="73"/>
      <c r="G1373" s="74"/>
      <c r="H1373" s="73" t="s">
        <v>950</v>
      </c>
      <c r="I1373" s="73" t="s">
        <v>951</v>
      </c>
      <c r="J1373" s="73" t="s">
        <v>909</v>
      </c>
      <c r="K1373" s="73" t="s">
        <v>2204</v>
      </c>
      <c r="L1373" s="73" t="s">
        <v>5316</v>
      </c>
      <c r="M1373" s="73" t="s">
        <v>398</v>
      </c>
      <c r="N1373" s="75" t="b">
        <v>0</v>
      </c>
      <c r="O1373" s="75" t="b">
        <v>0</v>
      </c>
      <c r="P1373" s="76">
        <v>46023.525431018497</v>
      </c>
      <c r="Q1373" s="73" t="s">
        <v>11990</v>
      </c>
      <c r="R1373" s="76">
        <v>46172.4722426273</v>
      </c>
      <c r="S1373" s="73" t="s">
        <v>11991</v>
      </c>
      <c r="T1373" s="73" t="s">
        <v>5292</v>
      </c>
      <c r="U1373" s="73" t="s">
        <v>398</v>
      </c>
      <c r="V1373" s="77" t="s">
        <v>399</v>
      </c>
    </row>
    <row r="1374" spans="1:22" hidden="1" x14ac:dyDescent="0.25">
      <c r="A1374" s="73" t="s">
        <v>10354</v>
      </c>
      <c r="B1374" s="73" t="s">
        <v>5321</v>
      </c>
      <c r="C1374" s="73" t="s">
        <v>5322</v>
      </c>
      <c r="D1374" s="73" t="s">
        <v>12348</v>
      </c>
      <c r="E1374" s="73" t="s">
        <v>284</v>
      </c>
      <c r="F1374" s="73"/>
      <c r="G1374" s="74"/>
      <c r="H1374" s="73" t="s">
        <v>950</v>
      </c>
      <c r="I1374" s="73" t="s">
        <v>951</v>
      </c>
      <c r="J1374" s="73" t="s">
        <v>909</v>
      </c>
      <c r="K1374" s="73" t="s">
        <v>2204</v>
      </c>
      <c r="L1374" s="73" t="s">
        <v>5322</v>
      </c>
      <c r="M1374" s="73" t="s">
        <v>398</v>
      </c>
      <c r="N1374" s="75" t="b">
        <v>0</v>
      </c>
      <c r="O1374" s="75" t="b">
        <v>0</v>
      </c>
      <c r="P1374" s="76">
        <v>46023.525433449096</v>
      </c>
      <c r="Q1374" s="73" t="s">
        <v>11990</v>
      </c>
      <c r="R1374" s="76">
        <v>46172.472244791701</v>
      </c>
      <c r="S1374" s="73" t="s">
        <v>11991</v>
      </c>
      <c r="T1374" s="73" t="s">
        <v>5292</v>
      </c>
      <c r="U1374" s="73" t="s">
        <v>398</v>
      </c>
      <c r="V1374" s="77" t="s">
        <v>399</v>
      </c>
    </row>
    <row r="1375" spans="1:22" hidden="1" x14ac:dyDescent="0.25">
      <c r="A1375" s="73" t="s">
        <v>10355</v>
      </c>
      <c r="B1375" s="73" t="s">
        <v>5388</v>
      </c>
      <c r="C1375" s="73" t="s">
        <v>5389</v>
      </c>
      <c r="D1375" s="73" t="s">
        <v>12348</v>
      </c>
      <c r="E1375" s="73" t="s">
        <v>284</v>
      </c>
      <c r="F1375" s="73"/>
      <c r="G1375" s="74"/>
      <c r="H1375" s="73" t="s">
        <v>950</v>
      </c>
      <c r="I1375" s="73" t="s">
        <v>951</v>
      </c>
      <c r="J1375" s="73" t="s">
        <v>909</v>
      </c>
      <c r="K1375" s="73" t="s">
        <v>2204</v>
      </c>
      <c r="L1375" s="73" t="s">
        <v>5389</v>
      </c>
      <c r="M1375" s="73" t="s">
        <v>398</v>
      </c>
      <c r="N1375" s="75" t="b">
        <v>0</v>
      </c>
      <c r="O1375" s="75" t="b">
        <v>0</v>
      </c>
      <c r="P1375" s="76">
        <v>46023.5254573727</v>
      </c>
      <c r="Q1375" s="73" t="s">
        <v>11990</v>
      </c>
      <c r="R1375" s="76">
        <v>46172.472246956</v>
      </c>
      <c r="S1375" s="73" t="s">
        <v>11991</v>
      </c>
      <c r="T1375" s="73" t="s">
        <v>5292</v>
      </c>
      <c r="U1375" s="73" t="s">
        <v>398</v>
      </c>
      <c r="V1375" s="77" t="s">
        <v>399</v>
      </c>
    </row>
    <row r="1376" spans="1:22" hidden="1" x14ac:dyDescent="0.25">
      <c r="A1376" s="73" t="s">
        <v>10356</v>
      </c>
      <c r="B1376" s="73" t="s">
        <v>5300</v>
      </c>
      <c r="C1376" s="73" t="s">
        <v>5301</v>
      </c>
      <c r="D1376" s="73" t="s">
        <v>12348</v>
      </c>
      <c r="E1376" s="73" t="s">
        <v>284</v>
      </c>
      <c r="F1376" s="73"/>
      <c r="G1376" s="74"/>
      <c r="H1376" s="73" t="s">
        <v>950</v>
      </c>
      <c r="I1376" s="73" t="s">
        <v>951</v>
      </c>
      <c r="J1376" s="73" t="s">
        <v>909</v>
      </c>
      <c r="K1376" s="73" t="s">
        <v>998</v>
      </c>
      <c r="L1376" s="73" t="s">
        <v>5301</v>
      </c>
      <c r="M1376" s="73" t="s">
        <v>398</v>
      </c>
      <c r="N1376" s="75" t="b">
        <v>0</v>
      </c>
      <c r="O1376" s="75" t="b">
        <v>0</v>
      </c>
      <c r="P1376" s="76">
        <v>46023.525424884298</v>
      </c>
      <c r="Q1376" s="73" t="s">
        <v>11990</v>
      </c>
      <c r="R1376" s="76">
        <v>46172.472249224498</v>
      </c>
      <c r="S1376" s="73" t="s">
        <v>11991</v>
      </c>
      <c r="T1376" s="73" t="s">
        <v>5292</v>
      </c>
      <c r="U1376" s="73" t="s">
        <v>398</v>
      </c>
      <c r="V1376" s="77" t="s">
        <v>399</v>
      </c>
    </row>
    <row r="1377" spans="1:22" hidden="1" x14ac:dyDescent="0.25">
      <c r="A1377" s="73" t="s">
        <v>10357</v>
      </c>
      <c r="B1377" s="73" t="s">
        <v>5324</v>
      </c>
      <c r="C1377" s="73" t="s">
        <v>5325</v>
      </c>
      <c r="D1377" s="73" t="s">
        <v>12348</v>
      </c>
      <c r="E1377" s="73" t="s">
        <v>284</v>
      </c>
      <c r="F1377" s="73"/>
      <c r="G1377" s="74"/>
      <c r="H1377" s="73" t="s">
        <v>950</v>
      </c>
      <c r="I1377" s="73" t="s">
        <v>951</v>
      </c>
      <c r="J1377" s="73" t="s">
        <v>909</v>
      </c>
      <c r="K1377" s="73" t="s">
        <v>998</v>
      </c>
      <c r="L1377" s="73" t="s">
        <v>5325</v>
      </c>
      <c r="M1377" s="73" t="s">
        <v>398</v>
      </c>
      <c r="N1377" s="75" t="b">
        <v>0</v>
      </c>
      <c r="O1377" s="75" t="b">
        <v>0</v>
      </c>
      <c r="P1377" s="76">
        <v>46023.525434374998</v>
      </c>
      <c r="Q1377" s="73" t="s">
        <v>11990</v>
      </c>
      <c r="R1377" s="76">
        <v>46172.472251388899</v>
      </c>
      <c r="S1377" s="73" t="s">
        <v>11991</v>
      </c>
      <c r="T1377" s="73" t="s">
        <v>5292</v>
      </c>
      <c r="U1377" s="73" t="s">
        <v>398</v>
      </c>
      <c r="V1377" s="77" t="s">
        <v>399</v>
      </c>
    </row>
    <row r="1378" spans="1:22" hidden="1" x14ac:dyDescent="0.25">
      <c r="A1378" s="73" t="s">
        <v>10358</v>
      </c>
      <c r="B1378" s="73" t="s">
        <v>5339</v>
      </c>
      <c r="C1378" s="73" t="s">
        <v>5340</v>
      </c>
      <c r="D1378" s="73" t="s">
        <v>12348</v>
      </c>
      <c r="E1378" s="73"/>
      <c r="F1378" s="73"/>
      <c r="G1378" s="74"/>
      <c r="H1378" s="73" t="s">
        <v>950</v>
      </c>
      <c r="I1378" s="73" t="s">
        <v>951</v>
      </c>
      <c r="J1378" s="73" t="s">
        <v>909</v>
      </c>
      <c r="K1378" s="73" t="s">
        <v>998</v>
      </c>
      <c r="L1378" s="73" t="s">
        <v>5340</v>
      </c>
      <c r="M1378" s="73" t="s">
        <v>398</v>
      </c>
      <c r="N1378" s="75" t="b">
        <v>0</v>
      </c>
      <c r="O1378" s="75" t="b">
        <v>0</v>
      </c>
      <c r="P1378" s="76">
        <v>46023.525439432902</v>
      </c>
      <c r="Q1378" s="73" t="s">
        <v>11990</v>
      </c>
      <c r="R1378" s="76">
        <v>46172.472253587999</v>
      </c>
      <c r="S1378" s="73" t="s">
        <v>11991</v>
      </c>
      <c r="T1378" s="73" t="s">
        <v>5292</v>
      </c>
      <c r="U1378" s="73" t="s">
        <v>398</v>
      </c>
      <c r="V1378" s="77" t="s">
        <v>399</v>
      </c>
    </row>
    <row r="1379" spans="1:22" hidden="1" x14ac:dyDescent="0.25">
      <c r="A1379" s="73" t="s">
        <v>10359</v>
      </c>
      <c r="B1379" s="73" t="s">
        <v>5360</v>
      </c>
      <c r="C1379" s="73" t="s">
        <v>5361</v>
      </c>
      <c r="D1379" s="73" t="s">
        <v>12348</v>
      </c>
      <c r="E1379" s="73" t="s">
        <v>284</v>
      </c>
      <c r="F1379" s="73"/>
      <c r="G1379" s="74"/>
      <c r="H1379" s="73" t="s">
        <v>950</v>
      </c>
      <c r="I1379" s="73" t="s">
        <v>951</v>
      </c>
      <c r="J1379" s="73" t="s">
        <v>909</v>
      </c>
      <c r="K1379" s="73" t="s">
        <v>998</v>
      </c>
      <c r="L1379" s="73" t="s">
        <v>5361</v>
      </c>
      <c r="M1379" s="73" t="s">
        <v>398</v>
      </c>
      <c r="N1379" s="75" t="b">
        <v>0</v>
      </c>
      <c r="O1379" s="75" t="b">
        <v>0</v>
      </c>
      <c r="P1379" s="76">
        <v>46023.525448807901</v>
      </c>
      <c r="Q1379" s="73" t="s">
        <v>11990</v>
      </c>
      <c r="R1379" s="76">
        <v>46172.472255706001</v>
      </c>
      <c r="S1379" s="73" t="s">
        <v>11991</v>
      </c>
      <c r="T1379" s="73" t="s">
        <v>5292</v>
      </c>
      <c r="U1379" s="73" t="s">
        <v>398</v>
      </c>
      <c r="V1379" s="77" t="s">
        <v>399</v>
      </c>
    </row>
    <row r="1380" spans="1:22" hidden="1" x14ac:dyDescent="0.25">
      <c r="A1380" s="73" t="s">
        <v>10360</v>
      </c>
      <c r="B1380" s="73" t="s">
        <v>5366</v>
      </c>
      <c r="C1380" s="73" t="s">
        <v>5367</v>
      </c>
      <c r="D1380" s="73" t="s">
        <v>12348</v>
      </c>
      <c r="E1380" s="73" t="s">
        <v>284</v>
      </c>
      <c r="F1380" s="73"/>
      <c r="G1380" s="74"/>
      <c r="H1380" s="73" t="s">
        <v>950</v>
      </c>
      <c r="I1380" s="73" t="s">
        <v>951</v>
      </c>
      <c r="J1380" s="73" t="s">
        <v>909</v>
      </c>
      <c r="K1380" s="73" t="s">
        <v>998</v>
      </c>
      <c r="L1380" s="73" t="s">
        <v>5367</v>
      </c>
      <c r="M1380" s="73" t="s">
        <v>398</v>
      </c>
      <c r="N1380" s="75" t="b">
        <v>0</v>
      </c>
      <c r="O1380" s="75" t="b">
        <v>0</v>
      </c>
      <c r="P1380" s="76">
        <v>46023.525450810201</v>
      </c>
      <c r="Q1380" s="73" t="s">
        <v>11990</v>
      </c>
      <c r="R1380" s="76">
        <v>46172.472257870402</v>
      </c>
      <c r="S1380" s="73" t="s">
        <v>11991</v>
      </c>
      <c r="T1380" s="73" t="s">
        <v>5292</v>
      </c>
      <c r="U1380" s="73" t="s">
        <v>398</v>
      </c>
      <c r="V1380" s="77" t="s">
        <v>399</v>
      </c>
    </row>
    <row r="1381" spans="1:22" hidden="1" x14ac:dyDescent="0.25">
      <c r="A1381" s="73" t="s">
        <v>10361</v>
      </c>
      <c r="B1381" s="73" t="s">
        <v>5369</v>
      </c>
      <c r="C1381" s="73" t="s">
        <v>5370</v>
      </c>
      <c r="D1381" s="73" t="s">
        <v>12348</v>
      </c>
      <c r="E1381" s="73" t="s">
        <v>284</v>
      </c>
      <c r="F1381" s="73"/>
      <c r="G1381" s="74"/>
      <c r="H1381" s="73" t="s">
        <v>950</v>
      </c>
      <c r="I1381" s="73" t="s">
        <v>951</v>
      </c>
      <c r="J1381" s="73" t="s">
        <v>909</v>
      </c>
      <c r="K1381" s="73" t="s">
        <v>998</v>
      </c>
      <c r="L1381" s="73" t="s">
        <v>5370</v>
      </c>
      <c r="M1381" s="73" t="s">
        <v>398</v>
      </c>
      <c r="N1381" s="75" t="b">
        <v>0</v>
      </c>
      <c r="O1381" s="75" t="b">
        <v>0</v>
      </c>
      <c r="P1381" s="76">
        <v>46023.525451817099</v>
      </c>
      <c r="Q1381" s="73" t="s">
        <v>11990</v>
      </c>
      <c r="R1381" s="76">
        <v>46172.4722600694</v>
      </c>
      <c r="S1381" s="73" t="s">
        <v>11991</v>
      </c>
      <c r="T1381" s="73" t="s">
        <v>5292</v>
      </c>
      <c r="U1381" s="73" t="s">
        <v>398</v>
      </c>
      <c r="V1381" s="77" t="s">
        <v>399</v>
      </c>
    </row>
    <row r="1382" spans="1:22" hidden="1" x14ac:dyDescent="0.25">
      <c r="A1382" s="73" t="s">
        <v>10362</v>
      </c>
      <c r="B1382" s="73" t="s">
        <v>5372</v>
      </c>
      <c r="C1382" s="73" t="s">
        <v>5373</v>
      </c>
      <c r="D1382" s="73" t="s">
        <v>12348</v>
      </c>
      <c r="E1382" s="73" t="s">
        <v>284</v>
      </c>
      <c r="F1382" s="73"/>
      <c r="G1382" s="74"/>
      <c r="H1382" s="73" t="s">
        <v>950</v>
      </c>
      <c r="I1382" s="73" t="s">
        <v>951</v>
      </c>
      <c r="J1382" s="73" t="s">
        <v>909</v>
      </c>
      <c r="K1382" s="73" t="s">
        <v>998</v>
      </c>
      <c r="L1382" s="73" t="s">
        <v>5373</v>
      </c>
      <c r="M1382" s="73" t="s">
        <v>398</v>
      </c>
      <c r="N1382" s="75" t="b">
        <v>0</v>
      </c>
      <c r="O1382" s="75" t="b">
        <v>0</v>
      </c>
      <c r="P1382" s="76">
        <v>46023.525452858798</v>
      </c>
      <c r="Q1382" s="73" t="s">
        <v>11990</v>
      </c>
      <c r="R1382" s="76">
        <v>46172.472262152798</v>
      </c>
      <c r="S1382" s="73" t="s">
        <v>11991</v>
      </c>
      <c r="T1382" s="73" t="s">
        <v>5292</v>
      </c>
      <c r="U1382" s="73" t="s">
        <v>398</v>
      </c>
      <c r="V1382" s="77" t="s">
        <v>399</v>
      </c>
    </row>
    <row r="1383" spans="1:22" hidden="1" x14ac:dyDescent="0.25">
      <c r="A1383" s="73" t="s">
        <v>10363</v>
      </c>
      <c r="B1383" s="73" t="s">
        <v>5327</v>
      </c>
      <c r="C1383" s="73" t="s">
        <v>5328</v>
      </c>
      <c r="D1383" s="73" t="s">
        <v>12348</v>
      </c>
      <c r="E1383" s="73" t="s">
        <v>284</v>
      </c>
      <c r="F1383" s="73"/>
      <c r="G1383" s="74"/>
      <c r="H1383" s="73" t="s">
        <v>950</v>
      </c>
      <c r="I1383" s="73" t="s">
        <v>951</v>
      </c>
      <c r="J1383" s="73" t="s">
        <v>909</v>
      </c>
      <c r="K1383" s="73" t="s">
        <v>993</v>
      </c>
      <c r="L1383" s="73" t="s">
        <v>5328</v>
      </c>
      <c r="M1383" s="73" t="s">
        <v>398</v>
      </c>
      <c r="N1383" s="75" t="b">
        <v>0</v>
      </c>
      <c r="O1383" s="75" t="b">
        <v>0</v>
      </c>
      <c r="P1383" s="76">
        <v>46023.525435266201</v>
      </c>
      <c r="Q1383" s="73" t="s">
        <v>11990</v>
      </c>
      <c r="R1383" s="76">
        <v>46172.472264351898</v>
      </c>
      <c r="S1383" s="73" t="s">
        <v>11991</v>
      </c>
      <c r="T1383" s="73" t="s">
        <v>5292</v>
      </c>
      <c r="U1383" s="73" t="s">
        <v>398</v>
      </c>
      <c r="V1383" s="77" t="s">
        <v>399</v>
      </c>
    </row>
    <row r="1384" spans="1:22" hidden="1" x14ac:dyDescent="0.25">
      <c r="A1384" s="73" t="s">
        <v>10364</v>
      </c>
      <c r="B1384" s="73" t="s">
        <v>5354</v>
      </c>
      <c r="C1384" s="73" t="s">
        <v>5355</v>
      </c>
      <c r="D1384" s="73" t="s">
        <v>12348</v>
      </c>
      <c r="E1384" s="73" t="s">
        <v>284</v>
      </c>
      <c r="F1384" s="73"/>
      <c r="G1384" s="74"/>
      <c r="H1384" s="73" t="s">
        <v>950</v>
      </c>
      <c r="I1384" s="73" t="s">
        <v>951</v>
      </c>
      <c r="J1384" s="73" t="s">
        <v>909</v>
      </c>
      <c r="K1384" s="73" t="s">
        <v>993</v>
      </c>
      <c r="L1384" s="73" t="s">
        <v>5355</v>
      </c>
      <c r="M1384" s="73" t="s">
        <v>398</v>
      </c>
      <c r="N1384" s="75" t="b">
        <v>0</v>
      </c>
      <c r="O1384" s="75" t="b">
        <v>0</v>
      </c>
      <c r="P1384" s="76">
        <v>46023.5254468403</v>
      </c>
      <c r="Q1384" s="73" t="s">
        <v>11990</v>
      </c>
      <c r="R1384" s="76">
        <v>46172.472266516197</v>
      </c>
      <c r="S1384" s="73" t="s">
        <v>11991</v>
      </c>
      <c r="T1384" s="73" t="s">
        <v>5292</v>
      </c>
      <c r="U1384" s="73" t="s">
        <v>398</v>
      </c>
      <c r="V1384" s="77" t="s">
        <v>399</v>
      </c>
    </row>
    <row r="1385" spans="1:22" hidden="1" x14ac:dyDescent="0.25">
      <c r="A1385" s="73" t="s">
        <v>10365</v>
      </c>
      <c r="B1385" s="73" t="s">
        <v>5363</v>
      </c>
      <c r="C1385" s="73" t="s">
        <v>5364</v>
      </c>
      <c r="D1385" s="73" t="s">
        <v>12348</v>
      </c>
      <c r="E1385" s="73" t="s">
        <v>284</v>
      </c>
      <c r="F1385" s="73"/>
      <c r="G1385" s="74"/>
      <c r="H1385" s="73" t="s">
        <v>950</v>
      </c>
      <c r="I1385" s="73" t="s">
        <v>951</v>
      </c>
      <c r="J1385" s="73" t="s">
        <v>909</v>
      </c>
      <c r="K1385" s="73" t="s">
        <v>993</v>
      </c>
      <c r="L1385" s="73" t="s">
        <v>5364</v>
      </c>
      <c r="M1385" s="73" t="s">
        <v>398</v>
      </c>
      <c r="N1385" s="75" t="b">
        <v>0</v>
      </c>
      <c r="O1385" s="75" t="b">
        <v>0</v>
      </c>
      <c r="P1385" s="76">
        <v>46023.525449849498</v>
      </c>
      <c r="Q1385" s="73" t="s">
        <v>11990</v>
      </c>
      <c r="R1385" s="76">
        <v>46172.4722685995</v>
      </c>
      <c r="S1385" s="73" t="s">
        <v>11991</v>
      </c>
      <c r="T1385" s="73" t="s">
        <v>5292</v>
      </c>
      <c r="U1385" s="73" t="s">
        <v>398</v>
      </c>
      <c r="V1385" s="77" t="s">
        <v>399</v>
      </c>
    </row>
    <row r="1386" spans="1:22" ht="115.5" hidden="1" x14ac:dyDescent="0.25">
      <c r="A1386" s="73" t="s">
        <v>10366</v>
      </c>
      <c r="B1386" s="73" t="s">
        <v>5375</v>
      </c>
      <c r="C1386" s="73" t="s">
        <v>5376</v>
      </c>
      <c r="D1386" s="73" t="s">
        <v>12348</v>
      </c>
      <c r="E1386" s="73" t="s">
        <v>5377</v>
      </c>
      <c r="F1386" s="73"/>
      <c r="G1386" s="74"/>
      <c r="H1386" s="73" t="s">
        <v>950</v>
      </c>
      <c r="I1386" s="73" t="s">
        <v>951</v>
      </c>
      <c r="J1386" s="73" t="s">
        <v>909</v>
      </c>
      <c r="K1386" s="73" t="s">
        <v>993</v>
      </c>
      <c r="L1386" s="78" t="s">
        <v>12349</v>
      </c>
      <c r="M1386" s="73" t="s">
        <v>398</v>
      </c>
      <c r="N1386" s="75" t="b">
        <v>0</v>
      </c>
      <c r="O1386" s="75" t="b">
        <v>0</v>
      </c>
      <c r="P1386" s="76">
        <v>46023.525453854199</v>
      </c>
      <c r="Q1386" s="73" t="s">
        <v>11990</v>
      </c>
      <c r="R1386" s="76">
        <v>46172.472270833299</v>
      </c>
      <c r="S1386" s="73" t="s">
        <v>11991</v>
      </c>
      <c r="T1386" s="73" t="s">
        <v>5292</v>
      </c>
      <c r="U1386" s="73" t="s">
        <v>398</v>
      </c>
      <c r="V1386" s="77" t="s">
        <v>399</v>
      </c>
    </row>
    <row r="1387" spans="1:22" hidden="1" x14ac:dyDescent="0.25">
      <c r="A1387" s="73" t="s">
        <v>10367</v>
      </c>
      <c r="B1387" s="73" t="s">
        <v>5394</v>
      </c>
      <c r="C1387" s="73" t="s">
        <v>5395</v>
      </c>
      <c r="D1387" s="73" t="s">
        <v>12348</v>
      </c>
      <c r="E1387" s="73" t="s">
        <v>284</v>
      </c>
      <c r="F1387" s="73"/>
      <c r="G1387" s="74"/>
      <c r="H1387" s="73" t="s">
        <v>950</v>
      </c>
      <c r="I1387" s="73" t="s">
        <v>951</v>
      </c>
      <c r="J1387" s="73" t="s">
        <v>909</v>
      </c>
      <c r="K1387" s="73" t="s">
        <v>993</v>
      </c>
      <c r="L1387" s="73" t="s">
        <v>5395</v>
      </c>
      <c r="M1387" s="73" t="s">
        <v>398</v>
      </c>
      <c r="N1387" s="75" t="b">
        <v>0</v>
      </c>
      <c r="O1387" s="75" t="b">
        <v>0</v>
      </c>
      <c r="P1387" s="76">
        <v>46023.525459293996</v>
      </c>
      <c r="Q1387" s="73" t="s">
        <v>11990</v>
      </c>
      <c r="R1387" s="76">
        <v>46172.472272951403</v>
      </c>
      <c r="S1387" s="73" t="s">
        <v>11991</v>
      </c>
      <c r="T1387" s="73" t="s">
        <v>5292</v>
      </c>
      <c r="U1387" s="73" t="s">
        <v>398</v>
      </c>
      <c r="V1387" s="77" t="s">
        <v>399</v>
      </c>
    </row>
    <row r="1388" spans="1:22" hidden="1" x14ac:dyDescent="0.25">
      <c r="A1388" s="73" t="s">
        <v>10368</v>
      </c>
      <c r="B1388" s="73" t="s">
        <v>814</v>
      </c>
      <c r="C1388" s="73" t="s">
        <v>5497</v>
      </c>
      <c r="D1388" s="73" t="s">
        <v>304</v>
      </c>
      <c r="E1388" s="73"/>
      <c r="F1388" s="73"/>
      <c r="G1388" s="74"/>
      <c r="H1388" s="73" t="s">
        <v>971</v>
      </c>
      <c r="I1388" s="73" t="s">
        <v>972</v>
      </c>
      <c r="J1388" s="73" t="s">
        <v>1206</v>
      </c>
      <c r="K1388" s="73" t="s">
        <v>974</v>
      </c>
      <c r="L1388" s="73" t="s">
        <v>5497</v>
      </c>
      <c r="M1388" s="73" t="s">
        <v>304</v>
      </c>
      <c r="N1388" s="75" t="b">
        <v>0</v>
      </c>
      <c r="O1388" s="75" t="b">
        <v>0</v>
      </c>
      <c r="P1388" s="76">
        <v>46023.525530636602</v>
      </c>
      <c r="Q1388" s="73" t="s">
        <v>11990</v>
      </c>
      <c r="R1388" s="76">
        <v>46172.472342511603</v>
      </c>
      <c r="S1388" s="73" t="s">
        <v>11991</v>
      </c>
      <c r="T1388" s="73" t="s">
        <v>5292</v>
      </c>
      <c r="U1388" s="73" t="s">
        <v>304</v>
      </c>
      <c r="V1388" s="77" t="s">
        <v>305</v>
      </c>
    </row>
    <row r="1389" spans="1:22" hidden="1" x14ac:dyDescent="0.25">
      <c r="A1389" s="73" t="s">
        <v>10369</v>
      </c>
      <c r="B1389" s="73" t="s">
        <v>5492</v>
      </c>
      <c r="C1389" s="73" t="s">
        <v>5493</v>
      </c>
      <c r="D1389" s="73" t="s">
        <v>304</v>
      </c>
      <c r="E1389" s="73"/>
      <c r="F1389" s="73"/>
      <c r="G1389" s="74"/>
      <c r="H1389" s="73" t="s">
        <v>942</v>
      </c>
      <c r="I1389" s="73" t="s">
        <v>943</v>
      </c>
      <c r="J1389" s="73" t="s">
        <v>3202</v>
      </c>
      <c r="K1389" s="73" t="s">
        <v>945</v>
      </c>
      <c r="L1389" s="73" t="s">
        <v>5493</v>
      </c>
      <c r="M1389" s="73" t="s">
        <v>304</v>
      </c>
      <c r="N1389" s="75" t="b">
        <v>0</v>
      </c>
      <c r="O1389" s="75" t="b">
        <v>0</v>
      </c>
      <c r="P1389" s="76">
        <v>46023.525526122699</v>
      </c>
      <c r="Q1389" s="73" t="s">
        <v>11990</v>
      </c>
      <c r="R1389" s="76">
        <v>46172.472344675902</v>
      </c>
      <c r="S1389" s="73" t="s">
        <v>11991</v>
      </c>
      <c r="T1389" s="73" t="s">
        <v>5292</v>
      </c>
      <c r="U1389" s="73" t="s">
        <v>304</v>
      </c>
      <c r="V1389" s="77" t="s">
        <v>305</v>
      </c>
    </row>
    <row r="1390" spans="1:22" hidden="1" x14ac:dyDescent="0.25">
      <c r="A1390" s="73" t="s">
        <v>10370</v>
      </c>
      <c r="B1390" s="73" t="s">
        <v>5495</v>
      </c>
      <c r="C1390" s="73" t="s">
        <v>5496</v>
      </c>
      <c r="D1390" s="73" t="s">
        <v>304</v>
      </c>
      <c r="E1390" s="73"/>
      <c r="F1390" s="73"/>
      <c r="G1390" s="74"/>
      <c r="H1390" s="73" t="s">
        <v>942</v>
      </c>
      <c r="I1390" s="73" t="s">
        <v>943</v>
      </c>
      <c r="J1390" s="73" t="s">
        <v>3202</v>
      </c>
      <c r="K1390" s="73" t="s">
        <v>945</v>
      </c>
      <c r="L1390" s="73" t="s">
        <v>12350</v>
      </c>
      <c r="M1390" s="73" t="s">
        <v>304</v>
      </c>
      <c r="N1390" s="75" t="b">
        <v>0</v>
      </c>
      <c r="O1390" s="75" t="b">
        <v>0</v>
      </c>
      <c r="P1390" s="76">
        <v>46023.525527164398</v>
      </c>
      <c r="Q1390" s="73" t="s">
        <v>11990</v>
      </c>
      <c r="R1390" s="76">
        <v>46172.472346840303</v>
      </c>
      <c r="S1390" s="73" t="s">
        <v>11991</v>
      </c>
      <c r="T1390" s="73" t="s">
        <v>5292</v>
      </c>
      <c r="U1390" s="73" t="s">
        <v>304</v>
      </c>
      <c r="V1390" s="77" t="s">
        <v>305</v>
      </c>
    </row>
    <row r="1391" spans="1:22" hidden="1" x14ac:dyDescent="0.25">
      <c r="A1391" s="73" t="s">
        <v>10371</v>
      </c>
      <c r="B1391" s="73" t="s">
        <v>310</v>
      </c>
      <c r="C1391" s="73" t="s">
        <v>5482</v>
      </c>
      <c r="D1391" s="73" t="s">
        <v>304</v>
      </c>
      <c r="E1391" s="73" t="s">
        <v>284</v>
      </c>
      <c r="F1391" s="73" t="s">
        <v>284</v>
      </c>
      <c r="G1391" s="74"/>
      <c r="H1391" s="73" t="s">
        <v>1011</v>
      </c>
      <c r="I1391" s="73" t="s">
        <v>1012</v>
      </c>
      <c r="J1391" s="73" t="s">
        <v>963</v>
      </c>
      <c r="K1391" s="73" t="s">
        <v>1086</v>
      </c>
      <c r="L1391" s="73" t="s">
        <v>5482</v>
      </c>
      <c r="M1391" s="73" t="s">
        <v>304</v>
      </c>
      <c r="N1391" s="75" t="b">
        <v>0</v>
      </c>
      <c r="O1391" s="75" t="b">
        <v>0</v>
      </c>
      <c r="P1391" s="76">
        <v>46023.525515474503</v>
      </c>
      <c r="Q1391" s="73" t="s">
        <v>11990</v>
      </c>
      <c r="R1391" s="76">
        <v>46172.472348993098</v>
      </c>
      <c r="S1391" s="73" t="s">
        <v>11991</v>
      </c>
      <c r="T1391" s="73" t="s">
        <v>5292</v>
      </c>
      <c r="U1391" s="73" t="s">
        <v>304</v>
      </c>
      <c r="V1391" s="77" t="s">
        <v>305</v>
      </c>
    </row>
    <row r="1392" spans="1:22" hidden="1" x14ac:dyDescent="0.25">
      <c r="A1392" s="73" t="s">
        <v>10372</v>
      </c>
      <c r="B1392" s="73" t="s">
        <v>680</v>
      </c>
      <c r="C1392" s="73" t="s">
        <v>5436</v>
      </c>
      <c r="D1392" s="73" t="s">
        <v>304</v>
      </c>
      <c r="E1392" s="73" t="s">
        <v>284</v>
      </c>
      <c r="F1392" s="73" t="s">
        <v>12351</v>
      </c>
      <c r="G1392" s="74"/>
      <c r="H1392" s="73" t="s">
        <v>1099</v>
      </c>
      <c r="I1392" s="73" t="s">
        <v>1100</v>
      </c>
      <c r="J1392" s="73" t="s">
        <v>963</v>
      </c>
      <c r="K1392" s="73" t="s">
        <v>1159</v>
      </c>
      <c r="L1392" s="73" t="s">
        <v>5436</v>
      </c>
      <c r="M1392" s="73" t="s">
        <v>304</v>
      </c>
      <c r="N1392" s="75" t="b">
        <v>0</v>
      </c>
      <c r="O1392" s="75" t="b">
        <v>0</v>
      </c>
      <c r="P1392" s="76">
        <v>46023.525477511597</v>
      </c>
      <c r="Q1392" s="73" t="s">
        <v>11990</v>
      </c>
      <c r="R1392" s="76">
        <v>46172.472351122698</v>
      </c>
      <c r="S1392" s="73" t="s">
        <v>11991</v>
      </c>
      <c r="T1392" s="73" t="s">
        <v>5292</v>
      </c>
      <c r="U1392" s="73" t="s">
        <v>304</v>
      </c>
      <c r="V1392" s="77" t="s">
        <v>305</v>
      </c>
    </row>
    <row r="1393" spans="1:22" hidden="1" x14ac:dyDescent="0.25">
      <c r="A1393" s="73" t="s">
        <v>10373</v>
      </c>
      <c r="B1393" s="73" t="s">
        <v>309</v>
      </c>
      <c r="C1393" s="73" t="s">
        <v>5479</v>
      </c>
      <c r="D1393" s="73" t="s">
        <v>304</v>
      </c>
      <c r="E1393" s="73" t="s">
        <v>284</v>
      </c>
      <c r="F1393" s="73" t="s">
        <v>12352</v>
      </c>
      <c r="G1393" s="74"/>
      <c r="H1393" s="73" t="s">
        <v>1099</v>
      </c>
      <c r="I1393" s="73" t="s">
        <v>1100</v>
      </c>
      <c r="J1393" s="73" t="s">
        <v>963</v>
      </c>
      <c r="K1393" s="73" t="s">
        <v>1159</v>
      </c>
      <c r="L1393" s="73" t="s">
        <v>5479</v>
      </c>
      <c r="M1393" s="73" t="s">
        <v>304</v>
      </c>
      <c r="N1393" s="75" t="b">
        <v>0</v>
      </c>
      <c r="O1393" s="75" t="b">
        <v>0</v>
      </c>
      <c r="P1393" s="76">
        <v>46023.525512071799</v>
      </c>
      <c r="Q1393" s="73" t="s">
        <v>11990</v>
      </c>
      <c r="R1393" s="76">
        <v>46172.472353240701</v>
      </c>
      <c r="S1393" s="73" t="s">
        <v>11991</v>
      </c>
      <c r="T1393" s="73" t="s">
        <v>5292</v>
      </c>
      <c r="U1393" s="73" t="s">
        <v>304</v>
      </c>
      <c r="V1393" s="77" t="s">
        <v>305</v>
      </c>
    </row>
    <row r="1394" spans="1:22" hidden="1" x14ac:dyDescent="0.25">
      <c r="A1394" s="73" t="s">
        <v>10374</v>
      </c>
      <c r="B1394" s="73" t="s">
        <v>672</v>
      </c>
      <c r="C1394" s="73" t="s">
        <v>5481</v>
      </c>
      <c r="D1394" s="73" t="s">
        <v>304</v>
      </c>
      <c r="E1394" s="73" t="s">
        <v>284</v>
      </c>
      <c r="F1394" s="73" t="s">
        <v>284</v>
      </c>
      <c r="G1394" s="74"/>
      <c r="H1394" s="73" t="s">
        <v>1011</v>
      </c>
      <c r="I1394" s="73" t="s">
        <v>1012</v>
      </c>
      <c r="J1394" s="73" t="s">
        <v>963</v>
      </c>
      <c r="K1394" s="73" t="s">
        <v>1159</v>
      </c>
      <c r="L1394" s="73" t="s">
        <v>5481</v>
      </c>
      <c r="M1394" s="73" t="s">
        <v>304</v>
      </c>
      <c r="N1394" s="75" t="b">
        <v>0</v>
      </c>
      <c r="O1394" s="75" t="b">
        <v>0</v>
      </c>
      <c r="P1394" s="76">
        <v>46023.525513738401</v>
      </c>
      <c r="Q1394" s="73" t="s">
        <v>11990</v>
      </c>
      <c r="R1394" s="76">
        <v>46172.4723554745</v>
      </c>
      <c r="S1394" s="73" t="s">
        <v>11991</v>
      </c>
      <c r="T1394" s="73" t="s">
        <v>5292</v>
      </c>
      <c r="U1394" s="73" t="s">
        <v>304</v>
      </c>
      <c r="V1394" s="77" t="s">
        <v>305</v>
      </c>
    </row>
    <row r="1395" spans="1:22" hidden="1" x14ac:dyDescent="0.25">
      <c r="A1395" s="73" t="s">
        <v>10375</v>
      </c>
      <c r="B1395" s="73" t="s">
        <v>312</v>
      </c>
      <c r="C1395" s="73" t="s">
        <v>5488</v>
      </c>
      <c r="D1395" s="73" t="s">
        <v>304</v>
      </c>
      <c r="E1395" s="73" t="s">
        <v>284</v>
      </c>
      <c r="F1395" s="73" t="s">
        <v>12353</v>
      </c>
      <c r="G1395" s="74"/>
      <c r="H1395" s="73" t="s">
        <v>1099</v>
      </c>
      <c r="I1395" s="73" t="s">
        <v>1100</v>
      </c>
      <c r="J1395" s="73" t="s">
        <v>963</v>
      </c>
      <c r="K1395" s="73" t="s">
        <v>1159</v>
      </c>
      <c r="L1395" s="73" t="s">
        <v>5488</v>
      </c>
      <c r="M1395" s="73" t="s">
        <v>304</v>
      </c>
      <c r="N1395" s="75" t="b">
        <v>0</v>
      </c>
      <c r="O1395" s="75" t="b">
        <v>0</v>
      </c>
      <c r="P1395" s="76">
        <v>46023.525524155099</v>
      </c>
      <c r="Q1395" s="73" t="s">
        <v>11990</v>
      </c>
      <c r="R1395" s="76">
        <v>46172.472357789396</v>
      </c>
      <c r="S1395" s="73" t="s">
        <v>11991</v>
      </c>
      <c r="T1395" s="73" t="s">
        <v>5292</v>
      </c>
      <c r="U1395" s="73" t="s">
        <v>304</v>
      </c>
      <c r="V1395" s="77" t="s">
        <v>305</v>
      </c>
    </row>
    <row r="1396" spans="1:22" hidden="1" x14ac:dyDescent="0.25">
      <c r="A1396" s="73" t="s">
        <v>10376</v>
      </c>
      <c r="B1396" s="73" t="s">
        <v>305</v>
      </c>
      <c r="C1396" s="73" t="s">
        <v>5433</v>
      </c>
      <c r="D1396" s="73" t="s">
        <v>304</v>
      </c>
      <c r="E1396" s="73" t="s">
        <v>5434</v>
      </c>
      <c r="F1396" s="73"/>
      <c r="G1396" s="74"/>
      <c r="H1396" s="73" t="s">
        <v>1099</v>
      </c>
      <c r="I1396" s="73" t="s">
        <v>1100</v>
      </c>
      <c r="J1396" s="73" t="s">
        <v>963</v>
      </c>
      <c r="K1396" s="73" t="s">
        <v>969</v>
      </c>
      <c r="L1396" s="73" t="s">
        <v>5433</v>
      </c>
      <c r="M1396" s="73" t="s">
        <v>304</v>
      </c>
      <c r="N1396" s="75" t="b">
        <v>1</v>
      </c>
      <c r="O1396" s="75" t="b">
        <v>0</v>
      </c>
      <c r="P1396" s="76">
        <v>46023.525476307899</v>
      </c>
      <c r="Q1396" s="73" t="s">
        <v>11990</v>
      </c>
      <c r="R1396" s="76">
        <v>46172.472359918997</v>
      </c>
      <c r="S1396" s="73" t="s">
        <v>11991</v>
      </c>
      <c r="T1396" s="73" t="s">
        <v>5292</v>
      </c>
      <c r="U1396" s="73" t="s">
        <v>304</v>
      </c>
      <c r="V1396" s="77" t="s">
        <v>305</v>
      </c>
    </row>
    <row r="1397" spans="1:22" hidden="1" x14ac:dyDescent="0.25">
      <c r="A1397" s="73" t="s">
        <v>10377</v>
      </c>
      <c r="B1397" s="73" t="s">
        <v>897</v>
      </c>
      <c r="C1397" s="73" t="s">
        <v>5441</v>
      </c>
      <c r="D1397" s="73" t="s">
        <v>304</v>
      </c>
      <c r="E1397" s="73" t="s">
        <v>284</v>
      </c>
      <c r="F1397" s="73" t="s">
        <v>12353</v>
      </c>
      <c r="G1397" s="74"/>
      <c r="H1397" s="73" t="s">
        <v>1099</v>
      </c>
      <c r="I1397" s="73" t="s">
        <v>1100</v>
      </c>
      <c r="J1397" s="73" t="s">
        <v>963</v>
      </c>
      <c r="K1397" s="73" t="s">
        <v>969</v>
      </c>
      <c r="L1397" s="73" t="s">
        <v>5441</v>
      </c>
      <c r="M1397" s="73" t="s">
        <v>304</v>
      </c>
      <c r="N1397" s="75" t="b">
        <v>0</v>
      </c>
      <c r="O1397" s="75" t="b">
        <v>0</v>
      </c>
      <c r="P1397" s="76">
        <v>46023.525479780103</v>
      </c>
      <c r="Q1397" s="73" t="s">
        <v>11990</v>
      </c>
      <c r="R1397" s="76">
        <v>46172.472362036999</v>
      </c>
      <c r="S1397" s="73" t="s">
        <v>11991</v>
      </c>
      <c r="T1397" s="73" t="s">
        <v>5292</v>
      </c>
      <c r="U1397" s="73" t="s">
        <v>304</v>
      </c>
      <c r="V1397" s="77" t="s">
        <v>305</v>
      </c>
    </row>
    <row r="1398" spans="1:22" hidden="1" x14ac:dyDescent="0.25">
      <c r="A1398" s="73" t="s">
        <v>10378</v>
      </c>
      <c r="B1398" s="73" t="s">
        <v>541</v>
      </c>
      <c r="C1398" s="73" t="s">
        <v>5444</v>
      </c>
      <c r="D1398" s="73" t="s">
        <v>304</v>
      </c>
      <c r="E1398" s="73" t="s">
        <v>284</v>
      </c>
      <c r="F1398" s="73" t="s">
        <v>284</v>
      </c>
      <c r="G1398" s="74"/>
      <c r="H1398" s="73" t="s">
        <v>1099</v>
      </c>
      <c r="I1398" s="73" t="s">
        <v>1100</v>
      </c>
      <c r="J1398" s="73" t="s">
        <v>963</v>
      </c>
      <c r="K1398" s="73" t="s">
        <v>969</v>
      </c>
      <c r="L1398" s="73" t="s">
        <v>5444</v>
      </c>
      <c r="M1398" s="73" t="s">
        <v>304</v>
      </c>
      <c r="N1398" s="75" t="b">
        <v>0</v>
      </c>
      <c r="O1398" s="75" t="b">
        <v>0</v>
      </c>
      <c r="P1398" s="76">
        <v>46023.525482256897</v>
      </c>
      <c r="Q1398" s="73" t="s">
        <v>11990</v>
      </c>
      <c r="R1398" s="76">
        <v>46172.472364236099</v>
      </c>
      <c r="S1398" s="73" t="s">
        <v>11991</v>
      </c>
      <c r="T1398" s="73" t="s">
        <v>5292</v>
      </c>
      <c r="U1398" s="73" t="s">
        <v>304</v>
      </c>
      <c r="V1398" s="77" t="s">
        <v>305</v>
      </c>
    </row>
    <row r="1399" spans="1:22" hidden="1" x14ac:dyDescent="0.25">
      <c r="A1399" s="73" t="s">
        <v>10379</v>
      </c>
      <c r="B1399" s="73" t="s">
        <v>676</v>
      </c>
      <c r="C1399" s="73" t="s">
        <v>5447</v>
      </c>
      <c r="D1399" s="73" t="s">
        <v>304</v>
      </c>
      <c r="E1399" s="73" t="s">
        <v>284</v>
      </c>
      <c r="F1399" s="73"/>
      <c r="G1399" s="74"/>
      <c r="H1399" s="73" t="s">
        <v>1099</v>
      </c>
      <c r="I1399" s="73" t="s">
        <v>1100</v>
      </c>
      <c r="J1399" s="73" t="s">
        <v>963</v>
      </c>
      <c r="K1399" s="73" t="s">
        <v>969</v>
      </c>
      <c r="L1399" s="73" t="s">
        <v>5447</v>
      </c>
      <c r="M1399" s="73" t="s">
        <v>304</v>
      </c>
      <c r="N1399" s="75" t="b">
        <v>0</v>
      </c>
      <c r="O1399" s="75" t="b">
        <v>0</v>
      </c>
      <c r="P1399" s="76">
        <v>46023.525484259299</v>
      </c>
      <c r="Q1399" s="73" t="s">
        <v>11990</v>
      </c>
      <c r="R1399" s="76">
        <v>46172.472366354203</v>
      </c>
      <c r="S1399" s="73" t="s">
        <v>11991</v>
      </c>
      <c r="T1399" s="73" t="s">
        <v>5292</v>
      </c>
      <c r="U1399" s="73" t="s">
        <v>304</v>
      </c>
      <c r="V1399" s="77" t="s">
        <v>305</v>
      </c>
    </row>
    <row r="1400" spans="1:22" hidden="1" x14ac:dyDescent="0.25">
      <c r="A1400" s="73" t="s">
        <v>10380</v>
      </c>
      <c r="B1400" s="73" t="s">
        <v>894</v>
      </c>
      <c r="C1400" s="73" t="s">
        <v>5460</v>
      </c>
      <c r="D1400" s="73" t="s">
        <v>304</v>
      </c>
      <c r="E1400" s="73"/>
      <c r="F1400" s="73"/>
      <c r="G1400" s="74"/>
      <c r="H1400" s="73" t="s">
        <v>1099</v>
      </c>
      <c r="I1400" s="73" t="s">
        <v>1100</v>
      </c>
      <c r="J1400" s="73" t="s">
        <v>963</v>
      </c>
      <c r="K1400" s="73" t="s">
        <v>969</v>
      </c>
      <c r="L1400" s="73" t="s">
        <v>5460</v>
      </c>
      <c r="M1400" s="73" t="s">
        <v>304</v>
      </c>
      <c r="N1400" s="75" t="b">
        <v>0</v>
      </c>
      <c r="O1400" s="75" t="b">
        <v>0</v>
      </c>
      <c r="P1400" s="76">
        <v>46023.525496724498</v>
      </c>
      <c r="Q1400" s="73" t="s">
        <v>11990</v>
      </c>
      <c r="R1400" s="76">
        <v>46172.472368553201</v>
      </c>
      <c r="S1400" s="73" t="s">
        <v>11991</v>
      </c>
      <c r="T1400" s="73" t="s">
        <v>5292</v>
      </c>
      <c r="U1400" s="73" t="s">
        <v>304</v>
      </c>
      <c r="V1400" s="77" t="s">
        <v>305</v>
      </c>
    </row>
    <row r="1401" spans="1:22" hidden="1" x14ac:dyDescent="0.25">
      <c r="A1401" s="73" t="s">
        <v>10381</v>
      </c>
      <c r="B1401" s="73" t="s">
        <v>5475</v>
      </c>
      <c r="C1401" s="73" t="s">
        <v>5476</v>
      </c>
      <c r="D1401" s="73" t="s">
        <v>304</v>
      </c>
      <c r="E1401" s="73" t="s">
        <v>284</v>
      </c>
      <c r="F1401" s="73" t="s">
        <v>284</v>
      </c>
      <c r="G1401" s="74"/>
      <c r="H1401" s="73" t="s">
        <v>1099</v>
      </c>
      <c r="I1401" s="73" t="s">
        <v>1100</v>
      </c>
      <c r="J1401" s="73" t="s">
        <v>963</v>
      </c>
      <c r="K1401" s="73" t="s">
        <v>969</v>
      </c>
      <c r="L1401" s="73" t="s">
        <v>5476</v>
      </c>
      <c r="M1401" s="73" t="s">
        <v>304</v>
      </c>
      <c r="N1401" s="75" t="b">
        <v>0</v>
      </c>
      <c r="O1401" s="75" t="b">
        <v>0</v>
      </c>
      <c r="P1401" s="76">
        <v>46023.525508067098</v>
      </c>
      <c r="Q1401" s="73" t="s">
        <v>11990</v>
      </c>
      <c r="R1401" s="76">
        <v>46172.472370717602</v>
      </c>
      <c r="S1401" s="73" t="s">
        <v>11991</v>
      </c>
      <c r="T1401" s="73" t="s">
        <v>5292</v>
      </c>
      <c r="U1401" s="73" t="s">
        <v>304</v>
      </c>
      <c r="V1401" s="77" t="s">
        <v>305</v>
      </c>
    </row>
    <row r="1402" spans="1:22" hidden="1" x14ac:dyDescent="0.25">
      <c r="A1402" s="73" t="s">
        <v>10382</v>
      </c>
      <c r="B1402" s="73" t="s">
        <v>5486</v>
      </c>
      <c r="C1402" s="73" t="s">
        <v>5487</v>
      </c>
      <c r="D1402" s="73" t="s">
        <v>304</v>
      </c>
      <c r="E1402" s="73" t="s">
        <v>284</v>
      </c>
      <c r="F1402" s="73"/>
      <c r="G1402" s="74"/>
      <c r="H1402" s="73" t="s">
        <v>1099</v>
      </c>
      <c r="I1402" s="73" t="s">
        <v>1100</v>
      </c>
      <c r="J1402" s="73" t="s">
        <v>963</v>
      </c>
      <c r="K1402" s="73" t="s">
        <v>969</v>
      </c>
      <c r="L1402" s="73" t="s">
        <v>5487</v>
      </c>
      <c r="M1402" s="73" t="s">
        <v>304</v>
      </c>
      <c r="N1402" s="75" t="b">
        <v>0</v>
      </c>
      <c r="O1402" s="75" t="b">
        <v>0</v>
      </c>
      <c r="P1402" s="76">
        <v>46023.525523032396</v>
      </c>
      <c r="Q1402" s="73" t="s">
        <v>11990</v>
      </c>
      <c r="R1402" s="76">
        <v>46172.472372881901</v>
      </c>
      <c r="S1402" s="73" t="s">
        <v>11991</v>
      </c>
      <c r="T1402" s="73" t="s">
        <v>5292</v>
      </c>
      <c r="U1402" s="73" t="s">
        <v>304</v>
      </c>
      <c r="V1402" s="77" t="s">
        <v>305</v>
      </c>
    </row>
    <row r="1403" spans="1:22" hidden="1" x14ac:dyDescent="0.25">
      <c r="A1403" s="73" t="s">
        <v>10383</v>
      </c>
      <c r="B1403" s="73" t="s">
        <v>307</v>
      </c>
      <c r="C1403" s="73" t="s">
        <v>5477</v>
      </c>
      <c r="D1403" s="73" t="s">
        <v>304</v>
      </c>
      <c r="E1403" s="73" t="s">
        <v>284</v>
      </c>
      <c r="F1403" s="73" t="s">
        <v>284</v>
      </c>
      <c r="G1403" s="74"/>
      <c r="H1403" s="73" t="s">
        <v>1011</v>
      </c>
      <c r="I1403" s="73" t="s">
        <v>1012</v>
      </c>
      <c r="J1403" s="73" t="s">
        <v>963</v>
      </c>
      <c r="K1403" s="73" t="s">
        <v>1082</v>
      </c>
      <c r="L1403" s="73" t="s">
        <v>5477</v>
      </c>
      <c r="M1403" s="73" t="s">
        <v>304</v>
      </c>
      <c r="N1403" s="75" t="b">
        <v>0</v>
      </c>
      <c r="O1403" s="75" t="b">
        <v>0</v>
      </c>
      <c r="P1403" s="76">
        <v>46023.525510567102</v>
      </c>
      <c r="Q1403" s="73" t="s">
        <v>11990</v>
      </c>
      <c r="R1403" s="76">
        <v>46172.472375034697</v>
      </c>
      <c r="S1403" s="73" t="s">
        <v>11991</v>
      </c>
      <c r="T1403" s="73" t="s">
        <v>5292</v>
      </c>
      <c r="U1403" s="73" t="s">
        <v>304</v>
      </c>
      <c r="V1403" s="77" t="s">
        <v>305</v>
      </c>
    </row>
    <row r="1404" spans="1:22" hidden="1" x14ac:dyDescent="0.25">
      <c r="A1404" s="73" t="s">
        <v>10384</v>
      </c>
      <c r="B1404" s="73" t="s">
        <v>895</v>
      </c>
      <c r="C1404" s="73" t="s">
        <v>5446</v>
      </c>
      <c r="D1404" s="73" t="s">
        <v>304</v>
      </c>
      <c r="E1404" s="73" t="s">
        <v>284</v>
      </c>
      <c r="F1404" s="73" t="s">
        <v>284</v>
      </c>
      <c r="G1404" s="74"/>
      <c r="H1404" s="73" t="s">
        <v>1011</v>
      </c>
      <c r="I1404" s="73" t="s">
        <v>1012</v>
      </c>
      <c r="J1404" s="73" t="s">
        <v>963</v>
      </c>
      <c r="K1404" s="73" t="s">
        <v>1080</v>
      </c>
      <c r="L1404" s="73" t="s">
        <v>5446</v>
      </c>
      <c r="M1404" s="73" t="s">
        <v>304</v>
      </c>
      <c r="N1404" s="75" t="b">
        <v>0</v>
      </c>
      <c r="O1404" s="75" t="b">
        <v>0</v>
      </c>
      <c r="P1404" s="76">
        <v>46023.525483483798</v>
      </c>
      <c r="Q1404" s="73" t="s">
        <v>11990</v>
      </c>
      <c r="R1404" s="76">
        <v>46172.472377164398</v>
      </c>
      <c r="S1404" s="73" t="s">
        <v>11991</v>
      </c>
      <c r="T1404" s="73" t="s">
        <v>5292</v>
      </c>
      <c r="U1404" s="73" t="s">
        <v>304</v>
      </c>
      <c r="V1404" s="77" t="s">
        <v>305</v>
      </c>
    </row>
    <row r="1405" spans="1:22" hidden="1" x14ac:dyDescent="0.25">
      <c r="A1405" s="73" t="s">
        <v>10385</v>
      </c>
      <c r="B1405" s="73" t="s">
        <v>708</v>
      </c>
      <c r="C1405" s="73" t="s">
        <v>5453</v>
      </c>
      <c r="D1405" s="73" t="s">
        <v>304</v>
      </c>
      <c r="E1405" s="73" t="s">
        <v>284</v>
      </c>
      <c r="F1405" s="73"/>
      <c r="G1405" s="74"/>
      <c r="H1405" s="73" t="s">
        <v>1011</v>
      </c>
      <c r="I1405" s="73" t="s">
        <v>1012</v>
      </c>
      <c r="J1405" s="73" t="s">
        <v>963</v>
      </c>
      <c r="K1405" s="73" t="s">
        <v>1080</v>
      </c>
      <c r="L1405" s="73" t="s">
        <v>5453</v>
      </c>
      <c r="M1405" s="73" t="s">
        <v>304</v>
      </c>
      <c r="N1405" s="75" t="b">
        <v>0</v>
      </c>
      <c r="O1405" s="75" t="b">
        <v>0</v>
      </c>
      <c r="P1405" s="76">
        <v>46023.525487696803</v>
      </c>
      <c r="Q1405" s="73" t="s">
        <v>11990</v>
      </c>
      <c r="R1405" s="76">
        <v>46172.472379398103</v>
      </c>
      <c r="S1405" s="73" t="s">
        <v>11991</v>
      </c>
      <c r="T1405" s="73" t="s">
        <v>5292</v>
      </c>
      <c r="U1405" s="73" t="s">
        <v>304</v>
      </c>
      <c r="V1405" s="77" t="s">
        <v>305</v>
      </c>
    </row>
    <row r="1406" spans="1:22" hidden="1" x14ac:dyDescent="0.25">
      <c r="A1406" s="73" t="s">
        <v>10386</v>
      </c>
      <c r="B1406" s="73" t="s">
        <v>669</v>
      </c>
      <c r="C1406" s="73" t="s">
        <v>5466</v>
      </c>
      <c r="D1406" s="73" t="s">
        <v>304</v>
      </c>
      <c r="E1406" s="73" t="s">
        <v>284</v>
      </c>
      <c r="F1406" s="73" t="s">
        <v>284</v>
      </c>
      <c r="G1406" s="74"/>
      <c r="H1406" s="73" t="s">
        <v>1099</v>
      </c>
      <c r="I1406" s="73" t="s">
        <v>1100</v>
      </c>
      <c r="J1406" s="73" t="s">
        <v>963</v>
      </c>
      <c r="K1406" s="73" t="s">
        <v>1101</v>
      </c>
      <c r="L1406" s="73" t="s">
        <v>5466</v>
      </c>
      <c r="M1406" s="73" t="s">
        <v>304</v>
      </c>
      <c r="N1406" s="75" t="b">
        <v>0</v>
      </c>
      <c r="O1406" s="75" t="b">
        <v>0</v>
      </c>
      <c r="P1406" s="76">
        <v>46023.525500925898</v>
      </c>
      <c r="Q1406" s="73" t="s">
        <v>11990</v>
      </c>
      <c r="R1406" s="76">
        <v>46172.4723815162</v>
      </c>
      <c r="S1406" s="73" t="s">
        <v>11991</v>
      </c>
      <c r="T1406" s="73" t="s">
        <v>5292</v>
      </c>
      <c r="U1406" s="73" t="s">
        <v>304</v>
      </c>
      <c r="V1406" s="77" t="s">
        <v>305</v>
      </c>
    </row>
    <row r="1407" spans="1:22" hidden="1" x14ac:dyDescent="0.25">
      <c r="A1407" s="73" t="s">
        <v>10387</v>
      </c>
      <c r="B1407" s="73" t="s">
        <v>673</v>
      </c>
      <c r="C1407" s="73" t="s">
        <v>5490</v>
      </c>
      <c r="D1407" s="73" t="s">
        <v>304</v>
      </c>
      <c r="E1407" s="73" t="s">
        <v>284</v>
      </c>
      <c r="F1407" s="73" t="s">
        <v>284</v>
      </c>
      <c r="G1407" s="74"/>
      <c r="H1407" s="73" t="s">
        <v>1099</v>
      </c>
      <c r="I1407" s="73" t="s">
        <v>1100</v>
      </c>
      <c r="J1407" s="73" t="s">
        <v>963</v>
      </c>
      <c r="K1407" s="73" t="s">
        <v>1101</v>
      </c>
      <c r="L1407" s="73" t="s">
        <v>5490</v>
      </c>
      <c r="M1407" s="73" t="s">
        <v>304</v>
      </c>
      <c r="N1407" s="75" t="b">
        <v>0</v>
      </c>
      <c r="O1407" s="75" t="b">
        <v>0</v>
      </c>
      <c r="P1407" s="76">
        <v>46023.5255251157</v>
      </c>
      <c r="Q1407" s="73" t="s">
        <v>11990</v>
      </c>
      <c r="R1407" s="76">
        <v>46172.472383680601</v>
      </c>
      <c r="S1407" s="73" t="s">
        <v>11991</v>
      </c>
      <c r="T1407" s="73" t="s">
        <v>5292</v>
      </c>
      <c r="U1407" s="73" t="s">
        <v>304</v>
      </c>
      <c r="V1407" s="77" t="s">
        <v>305</v>
      </c>
    </row>
    <row r="1408" spans="1:22" hidden="1" x14ac:dyDescent="0.25">
      <c r="A1408" s="73" t="s">
        <v>10388</v>
      </c>
      <c r="B1408" s="73" t="s">
        <v>674</v>
      </c>
      <c r="C1408" s="73" t="s">
        <v>5473</v>
      </c>
      <c r="D1408" s="73" t="s">
        <v>304</v>
      </c>
      <c r="E1408" s="73" t="s">
        <v>284</v>
      </c>
      <c r="F1408" s="73" t="s">
        <v>284</v>
      </c>
      <c r="G1408" s="74"/>
      <c r="H1408" s="73" t="s">
        <v>1011</v>
      </c>
      <c r="I1408" s="73" t="s">
        <v>1012</v>
      </c>
      <c r="J1408" s="73" t="s">
        <v>963</v>
      </c>
      <c r="K1408" s="73" t="s">
        <v>964</v>
      </c>
      <c r="L1408" s="73" t="s">
        <v>5473</v>
      </c>
      <c r="M1408" s="73" t="s">
        <v>304</v>
      </c>
      <c r="N1408" s="75" t="b">
        <v>0</v>
      </c>
      <c r="O1408" s="75" t="b">
        <v>0</v>
      </c>
      <c r="P1408" s="76">
        <v>46023.525504085701</v>
      </c>
      <c r="Q1408" s="73" t="s">
        <v>11990</v>
      </c>
      <c r="R1408" s="76">
        <v>46172.4723858449</v>
      </c>
      <c r="S1408" s="73" t="s">
        <v>11991</v>
      </c>
      <c r="T1408" s="73" t="s">
        <v>5292</v>
      </c>
      <c r="U1408" s="73" t="s">
        <v>304</v>
      </c>
      <c r="V1408" s="77" t="s">
        <v>305</v>
      </c>
    </row>
    <row r="1409" spans="1:22" hidden="1" x14ac:dyDescent="0.25">
      <c r="A1409" s="73" t="s">
        <v>10389</v>
      </c>
      <c r="B1409" s="73" t="s">
        <v>767</v>
      </c>
      <c r="C1409" s="73" t="s">
        <v>5454</v>
      </c>
      <c r="D1409" s="73" t="s">
        <v>304</v>
      </c>
      <c r="E1409" s="73" t="s">
        <v>284</v>
      </c>
      <c r="F1409" s="73"/>
      <c r="G1409" s="74"/>
      <c r="H1409" s="73" t="s">
        <v>1011</v>
      </c>
      <c r="I1409" s="73" t="s">
        <v>1012</v>
      </c>
      <c r="J1409" s="73" t="s">
        <v>963</v>
      </c>
      <c r="K1409" s="73" t="s">
        <v>1115</v>
      </c>
      <c r="L1409" s="73" t="s">
        <v>5454</v>
      </c>
      <c r="M1409" s="73" t="s">
        <v>304</v>
      </c>
      <c r="N1409" s="75" t="b">
        <v>0</v>
      </c>
      <c r="O1409" s="75" t="b">
        <v>0</v>
      </c>
      <c r="P1409" s="76">
        <v>46023.5254913194</v>
      </c>
      <c r="Q1409" s="73" t="s">
        <v>11990</v>
      </c>
      <c r="R1409" s="76">
        <v>46172.472387997703</v>
      </c>
      <c r="S1409" s="73" t="s">
        <v>11991</v>
      </c>
      <c r="T1409" s="73" t="s">
        <v>5292</v>
      </c>
      <c r="U1409" s="73" t="s">
        <v>304</v>
      </c>
      <c r="V1409" s="77" t="s">
        <v>305</v>
      </c>
    </row>
    <row r="1410" spans="1:22" hidden="1" x14ac:dyDescent="0.25">
      <c r="A1410" s="73" t="s">
        <v>10390</v>
      </c>
      <c r="B1410" s="73" t="s">
        <v>678</v>
      </c>
      <c r="C1410" s="73" t="s">
        <v>5457</v>
      </c>
      <c r="D1410" s="73" t="s">
        <v>304</v>
      </c>
      <c r="E1410" s="73" t="s">
        <v>284</v>
      </c>
      <c r="F1410" s="73"/>
      <c r="G1410" s="74"/>
      <c r="H1410" s="73" t="s">
        <v>1011</v>
      </c>
      <c r="I1410" s="73" t="s">
        <v>1012</v>
      </c>
      <c r="J1410" s="73" t="s">
        <v>963</v>
      </c>
      <c r="K1410" s="73" t="s">
        <v>1115</v>
      </c>
      <c r="L1410" s="73" t="s">
        <v>5457</v>
      </c>
      <c r="M1410" s="73" t="s">
        <v>304</v>
      </c>
      <c r="N1410" s="75" t="b">
        <v>0</v>
      </c>
      <c r="O1410" s="75" t="b">
        <v>0</v>
      </c>
      <c r="P1410" s="76">
        <v>46023.525494294001</v>
      </c>
      <c r="Q1410" s="73" t="s">
        <v>11990</v>
      </c>
      <c r="R1410" s="76">
        <v>46172.472390162002</v>
      </c>
      <c r="S1410" s="73" t="s">
        <v>11991</v>
      </c>
      <c r="T1410" s="73" t="s">
        <v>5292</v>
      </c>
      <c r="U1410" s="73" t="s">
        <v>304</v>
      </c>
      <c r="V1410" s="77" t="s">
        <v>305</v>
      </c>
    </row>
    <row r="1411" spans="1:22" hidden="1" x14ac:dyDescent="0.25">
      <c r="A1411" s="73" t="s">
        <v>10391</v>
      </c>
      <c r="B1411" s="73" t="s">
        <v>5438</v>
      </c>
      <c r="C1411" s="73" t="s">
        <v>5439</v>
      </c>
      <c r="D1411" s="73" t="s">
        <v>304</v>
      </c>
      <c r="E1411" s="73" t="s">
        <v>284</v>
      </c>
      <c r="F1411" s="73" t="s">
        <v>12354</v>
      </c>
      <c r="G1411" s="74"/>
      <c r="H1411" s="73" t="s">
        <v>1099</v>
      </c>
      <c r="I1411" s="73" t="s">
        <v>1100</v>
      </c>
      <c r="J1411" s="73" t="s">
        <v>963</v>
      </c>
      <c r="K1411" s="73" t="s">
        <v>1105</v>
      </c>
      <c r="L1411" s="73" t="s">
        <v>5439</v>
      </c>
      <c r="M1411" s="73" t="s">
        <v>304</v>
      </c>
      <c r="N1411" s="75" t="b">
        <v>0</v>
      </c>
      <c r="O1411" s="75" t="b">
        <v>0</v>
      </c>
      <c r="P1411" s="76">
        <v>46023.525478553202</v>
      </c>
      <c r="Q1411" s="73" t="s">
        <v>11990</v>
      </c>
      <c r="R1411" s="76">
        <v>46172.472392361102</v>
      </c>
      <c r="S1411" s="73" t="s">
        <v>11991</v>
      </c>
      <c r="T1411" s="73" t="s">
        <v>5292</v>
      </c>
      <c r="U1411" s="73" t="s">
        <v>304</v>
      </c>
      <c r="V1411" s="77" t="s">
        <v>305</v>
      </c>
    </row>
    <row r="1412" spans="1:22" hidden="1" x14ac:dyDescent="0.25">
      <c r="A1412" s="73" t="s">
        <v>10392</v>
      </c>
      <c r="B1412" s="73" t="s">
        <v>746</v>
      </c>
      <c r="C1412" s="73" t="s">
        <v>5449</v>
      </c>
      <c r="D1412" s="73" t="s">
        <v>304</v>
      </c>
      <c r="E1412" s="73" t="s">
        <v>284</v>
      </c>
      <c r="F1412" s="73"/>
      <c r="G1412" s="74"/>
      <c r="H1412" s="73" t="s">
        <v>1099</v>
      </c>
      <c r="I1412" s="73" t="s">
        <v>1100</v>
      </c>
      <c r="J1412" s="73" t="s">
        <v>963</v>
      </c>
      <c r="K1412" s="73" t="s">
        <v>1105</v>
      </c>
      <c r="L1412" s="73" t="s">
        <v>5449</v>
      </c>
      <c r="M1412" s="73" t="s">
        <v>304</v>
      </c>
      <c r="N1412" s="75" t="b">
        <v>0</v>
      </c>
      <c r="O1412" s="75" t="b">
        <v>0</v>
      </c>
      <c r="P1412" s="76">
        <v>46023.525485185201</v>
      </c>
      <c r="Q1412" s="73" t="s">
        <v>11990</v>
      </c>
      <c r="R1412" s="76">
        <v>46172.472394444398</v>
      </c>
      <c r="S1412" s="73" t="s">
        <v>11991</v>
      </c>
      <c r="T1412" s="73" t="s">
        <v>5292</v>
      </c>
      <c r="U1412" s="73" t="s">
        <v>304</v>
      </c>
      <c r="V1412" s="77" t="s">
        <v>305</v>
      </c>
    </row>
    <row r="1413" spans="1:22" hidden="1" x14ac:dyDescent="0.25">
      <c r="A1413" s="73" t="s">
        <v>10393</v>
      </c>
      <c r="B1413" s="73" t="s">
        <v>306</v>
      </c>
      <c r="C1413" s="73" t="s">
        <v>5451</v>
      </c>
      <c r="D1413" s="73" t="s">
        <v>304</v>
      </c>
      <c r="E1413" s="73" t="s">
        <v>284</v>
      </c>
      <c r="F1413" s="73"/>
      <c r="G1413" s="74"/>
      <c r="H1413" s="73" t="s">
        <v>1099</v>
      </c>
      <c r="I1413" s="73" t="s">
        <v>1100</v>
      </c>
      <c r="J1413" s="73" t="s">
        <v>963</v>
      </c>
      <c r="K1413" s="73" t="s">
        <v>1105</v>
      </c>
      <c r="L1413" s="73" t="s">
        <v>5451</v>
      </c>
      <c r="M1413" s="73" t="s">
        <v>304</v>
      </c>
      <c r="N1413" s="75" t="b">
        <v>0</v>
      </c>
      <c r="O1413" s="75" t="b">
        <v>0</v>
      </c>
      <c r="P1413" s="76">
        <v>46023.525486574101</v>
      </c>
      <c r="Q1413" s="73" t="s">
        <v>11990</v>
      </c>
      <c r="R1413" s="76">
        <v>46172.472396643498</v>
      </c>
      <c r="S1413" s="73" t="s">
        <v>11991</v>
      </c>
      <c r="T1413" s="73" t="s">
        <v>5292</v>
      </c>
      <c r="U1413" s="73" t="s">
        <v>304</v>
      </c>
      <c r="V1413" s="77" t="s">
        <v>305</v>
      </c>
    </row>
    <row r="1414" spans="1:22" hidden="1" x14ac:dyDescent="0.25">
      <c r="A1414" s="73" t="s">
        <v>10394</v>
      </c>
      <c r="B1414" s="73" t="s">
        <v>670</v>
      </c>
      <c r="C1414" s="73" t="s">
        <v>5458</v>
      </c>
      <c r="D1414" s="73" t="s">
        <v>304</v>
      </c>
      <c r="E1414" s="73" t="s">
        <v>284</v>
      </c>
      <c r="F1414" s="73" t="s">
        <v>284</v>
      </c>
      <c r="G1414" s="74"/>
      <c r="H1414" s="73" t="s">
        <v>1099</v>
      </c>
      <c r="I1414" s="73" t="s">
        <v>1100</v>
      </c>
      <c r="J1414" s="73" t="s">
        <v>963</v>
      </c>
      <c r="K1414" s="73" t="s">
        <v>1105</v>
      </c>
      <c r="L1414" s="73" t="s">
        <v>5458</v>
      </c>
      <c r="M1414" s="73" t="s">
        <v>304</v>
      </c>
      <c r="N1414" s="75" t="b">
        <v>0</v>
      </c>
      <c r="O1414" s="75" t="b">
        <v>0</v>
      </c>
      <c r="P1414" s="76">
        <v>46023.525495335598</v>
      </c>
      <c r="Q1414" s="73" t="s">
        <v>11990</v>
      </c>
      <c r="R1414" s="76">
        <v>46172.472398761602</v>
      </c>
      <c r="S1414" s="73" t="s">
        <v>11991</v>
      </c>
      <c r="T1414" s="73" t="s">
        <v>5292</v>
      </c>
      <c r="U1414" s="73" t="s">
        <v>304</v>
      </c>
      <c r="V1414" s="77" t="s">
        <v>305</v>
      </c>
    </row>
    <row r="1415" spans="1:22" hidden="1" x14ac:dyDescent="0.25">
      <c r="A1415" s="73" t="s">
        <v>10395</v>
      </c>
      <c r="B1415" s="73" t="s">
        <v>5471</v>
      </c>
      <c r="C1415" s="73" t="s">
        <v>5472</v>
      </c>
      <c r="D1415" s="73" t="s">
        <v>304</v>
      </c>
      <c r="E1415" s="73" t="s">
        <v>284</v>
      </c>
      <c r="F1415" s="73" t="s">
        <v>284</v>
      </c>
      <c r="G1415" s="74"/>
      <c r="H1415" s="73" t="s">
        <v>1099</v>
      </c>
      <c r="I1415" s="73" t="s">
        <v>1100</v>
      </c>
      <c r="J1415" s="73" t="s">
        <v>963</v>
      </c>
      <c r="K1415" s="73" t="s">
        <v>1105</v>
      </c>
      <c r="L1415" s="73" t="s">
        <v>5472</v>
      </c>
      <c r="M1415" s="73" t="s">
        <v>304</v>
      </c>
      <c r="N1415" s="75" t="b">
        <v>0</v>
      </c>
      <c r="O1415" s="75" t="b">
        <v>0</v>
      </c>
      <c r="P1415" s="76">
        <v>46023.525502928198</v>
      </c>
      <c r="Q1415" s="73" t="s">
        <v>11990</v>
      </c>
      <c r="R1415" s="76">
        <v>46172.472400925901</v>
      </c>
      <c r="S1415" s="73" t="s">
        <v>11991</v>
      </c>
      <c r="T1415" s="73" t="s">
        <v>5292</v>
      </c>
      <c r="U1415" s="73" t="s">
        <v>304</v>
      </c>
      <c r="V1415" s="77" t="s">
        <v>305</v>
      </c>
    </row>
    <row r="1416" spans="1:22" hidden="1" x14ac:dyDescent="0.25">
      <c r="A1416" s="73" t="s">
        <v>10396</v>
      </c>
      <c r="B1416" s="73" t="s">
        <v>710</v>
      </c>
      <c r="C1416" s="73" t="s">
        <v>5456</v>
      </c>
      <c r="D1416" s="73" t="s">
        <v>304</v>
      </c>
      <c r="E1416" s="73" t="s">
        <v>284</v>
      </c>
      <c r="F1416" s="73"/>
      <c r="G1416" s="74"/>
      <c r="H1416" s="73" t="s">
        <v>1011</v>
      </c>
      <c r="I1416" s="73" t="s">
        <v>1012</v>
      </c>
      <c r="J1416" s="73" t="s">
        <v>963</v>
      </c>
      <c r="K1416" s="73" t="s">
        <v>1149</v>
      </c>
      <c r="L1416" s="73" t="s">
        <v>5456</v>
      </c>
      <c r="M1416" s="73" t="s">
        <v>304</v>
      </c>
      <c r="N1416" s="75" t="b">
        <v>0</v>
      </c>
      <c r="O1416" s="75" t="b">
        <v>0</v>
      </c>
      <c r="P1416" s="76">
        <v>46023.525492557899</v>
      </c>
      <c r="Q1416" s="73" t="s">
        <v>11990</v>
      </c>
      <c r="R1416" s="76">
        <v>46172.472403009298</v>
      </c>
      <c r="S1416" s="73" t="s">
        <v>11991</v>
      </c>
      <c r="T1416" s="73" t="s">
        <v>5292</v>
      </c>
      <c r="U1416" s="73" t="s">
        <v>304</v>
      </c>
      <c r="V1416" s="77" t="s">
        <v>305</v>
      </c>
    </row>
    <row r="1417" spans="1:22" hidden="1" x14ac:dyDescent="0.25">
      <c r="A1417" s="73" t="s">
        <v>10397</v>
      </c>
      <c r="B1417" s="73" t="s">
        <v>896</v>
      </c>
      <c r="C1417" s="73" t="s">
        <v>5443</v>
      </c>
      <c r="D1417" s="73" t="s">
        <v>304</v>
      </c>
      <c r="E1417" s="73" t="s">
        <v>284</v>
      </c>
      <c r="F1417" s="73" t="s">
        <v>284</v>
      </c>
      <c r="G1417" s="74"/>
      <c r="H1417" s="73" t="s">
        <v>1099</v>
      </c>
      <c r="I1417" s="73" t="s">
        <v>1100</v>
      </c>
      <c r="J1417" s="73" t="s">
        <v>963</v>
      </c>
      <c r="K1417" s="73" t="s">
        <v>1110</v>
      </c>
      <c r="L1417" s="73" t="s">
        <v>5443</v>
      </c>
      <c r="M1417" s="73" t="s">
        <v>304</v>
      </c>
      <c r="N1417" s="75" t="b">
        <v>0</v>
      </c>
      <c r="O1417" s="75" t="b">
        <v>0</v>
      </c>
      <c r="P1417" s="76">
        <v>46023.525481053199</v>
      </c>
      <c r="Q1417" s="73" t="s">
        <v>11990</v>
      </c>
      <c r="R1417" s="76">
        <v>46172.472405092602</v>
      </c>
      <c r="S1417" s="73" t="s">
        <v>11991</v>
      </c>
      <c r="T1417" s="73" t="s">
        <v>5292</v>
      </c>
      <c r="U1417" s="73" t="s">
        <v>304</v>
      </c>
      <c r="V1417" s="77" t="s">
        <v>305</v>
      </c>
    </row>
    <row r="1418" spans="1:22" hidden="1" x14ac:dyDescent="0.25">
      <c r="A1418" s="73" t="s">
        <v>10398</v>
      </c>
      <c r="B1418" s="73" t="s">
        <v>5462</v>
      </c>
      <c r="C1418" s="73" t="s">
        <v>5463</v>
      </c>
      <c r="D1418" s="73" t="s">
        <v>304</v>
      </c>
      <c r="E1418" s="73"/>
      <c r="F1418" s="73"/>
      <c r="G1418" s="74"/>
      <c r="H1418" s="73" t="s">
        <v>1099</v>
      </c>
      <c r="I1418" s="73" t="s">
        <v>1100</v>
      </c>
      <c r="J1418" s="73" t="s">
        <v>963</v>
      </c>
      <c r="K1418" s="73" t="s">
        <v>1110</v>
      </c>
      <c r="L1418" s="73" t="s">
        <v>5463</v>
      </c>
      <c r="M1418" s="73" t="s">
        <v>304</v>
      </c>
      <c r="N1418" s="75" t="b">
        <v>0</v>
      </c>
      <c r="O1418" s="75" t="b">
        <v>0</v>
      </c>
      <c r="P1418" s="76">
        <v>46023.5254979167</v>
      </c>
      <c r="Q1418" s="73" t="s">
        <v>11990</v>
      </c>
      <c r="R1418" s="76">
        <v>46172.472407210596</v>
      </c>
      <c r="S1418" s="73" t="s">
        <v>11991</v>
      </c>
      <c r="T1418" s="73" t="s">
        <v>5292</v>
      </c>
      <c r="U1418" s="73" t="s">
        <v>304</v>
      </c>
      <c r="V1418" s="77" t="s">
        <v>305</v>
      </c>
    </row>
    <row r="1419" spans="1:22" hidden="1" x14ac:dyDescent="0.25">
      <c r="A1419" s="73" t="s">
        <v>10399</v>
      </c>
      <c r="B1419" s="73" t="s">
        <v>539</v>
      </c>
      <c r="C1419" s="73" t="s">
        <v>5464</v>
      </c>
      <c r="D1419" s="73" t="s">
        <v>304</v>
      </c>
      <c r="E1419" s="73" t="s">
        <v>284</v>
      </c>
      <c r="F1419" s="73"/>
      <c r="G1419" s="74"/>
      <c r="H1419" s="73" t="s">
        <v>1099</v>
      </c>
      <c r="I1419" s="73" t="s">
        <v>1100</v>
      </c>
      <c r="J1419" s="73" t="s">
        <v>963</v>
      </c>
      <c r="K1419" s="73" t="s">
        <v>1110</v>
      </c>
      <c r="L1419" s="73" t="s">
        <v>5464</v>
      </c>
      <c r="M1419" s="73" t="s">
        <v>304</v>
      </c>
      <c r="N1419" s="75" t="b">
        <v>0</v>
      </c>
      <c r="O1419" s="75" t="b">
        <v>0</v>
      </c>
      <c r="P1419" s="76">
        <v>46023.525499536998</v>
      </c>
      <c r="Q1419" s="73" t="s">
        <v>11990</v>
      </c>
      <c r="R1419" s="76">
        <v>46172.472409374997</v>
      </c>
      <c r="S1419" s="73" t="s">
        <v>11991</v>
      </c>
      <c r="T1419" s="73" t="s">
        <v>5292</v>
      </c>
      <c r="U1419" s="73" t="s">
        <v>304</v>
      </c>
      <c r="V1419" s="77" t="s">
        <v>305</v>
      </c>
    </row>
    <row r="1420" spans="1:22" hidden="1" x14ac:dyDescent="0.25">
      <c r="A1420" s="73" t="s">
        <v>10400</v>
      </c>
      <c r="B1420" s="73" t="s">
        <v>5468</v>
      </c>
      <c r="C1420" s="73" t="s">
        <v>5469</v>
      </c>
      <c r="D1420" s="73" t="s">
        <v>304</v>
      </c>
      <c r="E1420" s="73" t="s">
        <v>284</v>
      </c>
      <c r="F1420" s="73" t="s">
        <v>284</v>
      </c>
      <c r="G1420" s="74"/>
      <c r="H1420" s="73" t="s">
        <v>1099</v>
      </c>
      <c r="I1420" s="73" t="s">
        <v>1100</v>
      </c>
      <c r="J1420" s="73" t="s">
        <v>963</v>
      </c>
      <c r="K1420" s="73" t="s">
        <v>1110</v>
      </c>
      <c r="L1420" s="73" t="s">
        <v>5469</v>
      </c>
      <c r="M1420" s="73" t="s">
        <v>304</v>
      </c>
      <c r="N1420" s="75" t="b">
        <v>0</v>
      </c>
      <c r="O1420" s="75" t="b">
        <v>0</v>
      </c>
      <c r="P1420" s="76">
        <v>46023.525501967597</v>
      </c>
      <c r="Q1420" s="73" t="s">
        <v>11990</v>
      </c>
      <c r="R1420" s="76">
        <v>46172.472411423601</v>
      </c>
      <c r="S1420" s="73" t="s">
        <v>11991</v>
      </c>
      <c r="T1420" s="73" t="s">
        <v>5292</v>
      </c>
      <c r="U1420" s="73" t="s">
        <v>304</v>
      </c>
      <c r="V1420" s="77" t="s">
        <v>305</v>
      </c>
    </row>
    <row r="1421" spans="1:22" hidden="1" x14ac:dyDescent="0.25">
      <c r="A1421" s="73" t="s">
        <v>10401</v>
      </c>
      <c r="B1421" s="73" t="s">
        <v>709</v>
      </c>
      <c r="C1421" s="73" t="s">
        <v>5484</v>
      </c>
      <c r="D1421" s="73" t="s">
        <v>304</v>
      </c>
      <c r="E1421" s="73" t="s">
        <v>284</v>
      </c>
      <c r="F1421" s="73" t="s">
        <v>284</v>
      </c>
      <c r="G1421" s="74"/>
      <c r="H1421" s="73" t="s">
        <v>1099</v>
      </c>
      <c r="I1421" s="73" t="s">
        <v>1100</v>
      </c>
      <c r="J1421" s="73" t="s">
        <v>963</v>
      </c>
      <c r="K1421" s="73" t="s">
        <v>1110</v>
      </c>
      <c r="L1421" s="73" t="s">
        <v>5484</v>
      </c>
      <c r="M1421" s="73" t="s">
        <v>304</v>
      </c>
      <c r="N1421" s="75" t="b">
        <v>0</v>
      </c>
      <c r="O1421" s="75" t="b">
        <v>0</v>
      </c>
      <c r="P1421" s="76">
        <v>46023.525521955999</v>
      </c>
      <c r="Q1421" s="73" t="s">
        <v>11990</v>
      </c>
      <c r="R1421" s="76">
        <v>46172.472413541698</v>
      </c>
      <c r="S1421" s="73" t="s">
        <v>11991</v>
      </c>
      <c r="T1421" s="73" t="s">
        <v>5292</v>
      </c>
      <c r="U1421" s="73" t="s">
        <v>304</v>
      </c>
      <c r="V1421" s="77" t="s">
        <v>305</v>
      </c>
    </row>
    <row r="1422" spans="1:22" hidden="1" x14ac:dyDescent="0.25">
      <c r="A1422" s="73" t="s">
        <v>10402</v>
      </c>
      <c r="B1422" s="73" t="s">
        <v>5514</v>
      </c>
      <c r="C1422" s="73" t="s">
        <v>5515</v>
      </c>
      <c r="D1422" s="73" t="s">
        <v>12355</v>
      </c>
      <c r="E1422" s="73"/>
      <c r="F1422" s="73"/>
      <c r="G1422" s="74"/>
      <c r="H1422" s="73" t="s">
        <v>1099</v>
      </c>
      <c r="I1422" s="73" t="s">
        <v>1100</v>
      </c>
      <c r="J1422" s="73" t="s">
        <v>963</v>
      </c>
      <c r="K1422" s="73" t="s">
        <v>969</v>
      </c>
      <c r="L1422" s="73"/>
      <c r="M1422" s="73" t="s">
        <v>425</v>
      </c>
      <c r="N1422" s="75" t="b">
        <v>0</v>
      </c>
      <c r="O1422" s="75" t="b">
        <v>0</v>
      </c>
      <c r="P1422" s="76">
        <v>46023.525561192102</v>
      </c>
      <c r="Q1422" s="73" t="s">
        <v>11990</v>
      </c>
      <c r="R1422" s="76">
        <v>46172.472415740704</v>
      </c>
      <c r="S1422" s="73" t="s">
        <v>11991</v>
      </c>
      <c r="T1422" s="73" t="s">
        <v>5292</v>
      </c>
      <c r="U1422" s="73" t="s">
        <v>425</v>
      </c>
      <c r="V1422" s="77" t="s">
        <v>426</v>
      </c>
    </row>
    <row r="1423" spans="1:22" hidden="1" x14ac:dyDescent="0.25">
      <c r="A1423" s="73" t="s">
        <v>10403</v>
      </c>
      <c r="B1423" s="73" t="s">
        <v>786</v>
      </c>
      <c r="C1423" s="73" t="s">
        <v>5505</v>
      </c>
      <c r="D1423" s="73" t="s">
        <v>12355</v>
      </c>
      <c r="E1423" s="73"/>
      <c r="F1423" s="73"/>
      <c r="G1423" s="74"/>
      <c r="H1423" s="73" t="s">
        <v>1011</v>
      </c>
      <c r="I1423" s="73" t="s">
        <v>1012</v>
      </c>
      <c r="J1423" s="73" t="s">
        <v>963</v>
      </c>
      <c r="K1423" s="73" t="s">
        <v>1080</v>
      </c>
      <c r="L1423" s="73" t="s">
        <v>12356</v>
      </c>
      <c r="M1423" s="73" t="s">
        <v>425</v>
      </c>
      <c r="N1423" s="75" t="b">
        <v>0</v>
      </c>
      <c r="O1423" s="75" t="b">
        <v>0</v>
      </c>
      <c r="P1423" s="76">
        <v>46023.525554629603</v>
      </c>
      <c r="Q1423" s="73" t="s">
        <v>11990</v>
      </c>
      <c r="R1423" s="76">
        <v>46172.472417789402</v>
      </c>
      <c r="S1423" s="73" t="s">
        <v>11991</v>
      </c>
      <c r="T1423" s="73" t="s">
        <v>5292</v>
      </c>
      <c r="U1423" s="73" t="s">
        <v>425</v>
      </c>
      <c r="V1423" s="77" t="s">
        <v>426</v>
      </c>
    </row>
    <row r="1424" spans="1:22" hidden="1" x14ac:dyDescent="0.25">
      <c r="A1424" s="73" t="s">
        <v>10404</v>
      </c>
      <c r="B1424" s="73" t="s">
        <v>775</v>
      </c>
      <c r="C1424" s="73" t="s">
        <v>5524</v>
      </c>
      <c r="D1424" s="73" t="s">
        <v>12355</v>
      </c>
      <c r="E1424" s="73"/>
      <c r="F1424" s="73"/>
      <c r="G1424" s="74"/>
      <c r="H1424" s="73" t="s">
        <v>1011</v>
      </c>
      <c r="I1424" s="73" t="s">
        <v>1012</v>
      </c>
      <c r="J1424" s="73" t="s">
        <v>963</v>
      </c>
      <c r="K1424" s="73" t="s">
        <v>1080</v>
      </c>
      <c r="L1424" s="73" t="s">
        <v>5524</v>
      </c>
      <c r="M1424" s="73" t="s">
        <v>425</v>
      </c>
      <c r="N1424" s="75" t="b">
        <v>0</v>
      </c>
      <c r="O1424" s="75" t="b">
        <v>0</v>
      </c>
      <c r="P1424" s="76">
        <v>46023.525567395802</v>
      </c>
      <c r="Q1424" s="73" t="s">
        <v>11990</v>
      </c>
      <c r="R1424" s="76">
        <v>46172.472419791702</v>
      </c>
      <c r="S1424" s="73" t="s">
        <v>11991</v>
      </c>
      <c r="T1424" s="73" t="s">
        <v>5292</v>
      </c>
      <c r="U1424" s="73" t="s">
        <v>425</v>
      </c>
      <c r="V1424" s="77" t="s">
        <v>426</v>
      </c>
    </row>
    <row r="1425" spans="1:22" hidden="1" x14ac:dyDescent="0.25">
      <c r="A1425" s="73" t="s">
        <v>10405</v>
      </c>
      <c r="B1425" s="73" t="s">
        <v>427</v>
      </c>
      <c r="C1425" s="73" t="s">
        <v>5520</v>
      </c>
      <c r="D1425" s="73" t="s">
        <v>12355</v>
      </c>
      <c r="E1425" s="73"/>
      <c r="F1425" s="73" t="s">
        <v>5520</v>
      </c>
      <c r="G1425" s="74"/>
      <c r="H1425" s="73" t="s">
        <v>1099</v>
      </c>
      <c r="I1425" s="73" t="s">
        <v>1100</v>
      </c>
      <c r="J1425" s="73" t="s">
        <v>963</v>
      </c>
      <c r="K1425" s="73" t="s">
        <v>1101</v>
      </c>
      <c r="L1425" s="73" t="s">
        <v>12357</v>
      </c>
      <c r="M1425" s="73" t="s">
        <v>425</v>
      </c>
      <c r="N1425" s="75" t="b">
        <v>0</v>
      </c>
      <c r="O1425" s="75" t="b">
        <v>0</v>
      </c>
      <c r="P1425" s="76">
        <v>46023.525562997696</v>
      </c>
      <c r="Q1425" s="73" t="s">
        <v>11990</v>
      </c>
      <c r="R1425" s="76">
        <v>46172.4724219907</v>
      </c>
      <c r="S1425" s="73" t="s">
        <v>11991</v>
      </c>
      <c r="T1425" s="73" t="s">
        <v>5292</v>
      </c>
      <c r="U1425" s="73" t="s">
        <v>425</v>
      </c>
      <c r="V1425" s="77" t="s">
        <v>426</v>
      </c>
    </row>
    <row r="1426" spans="1:22" hidden="1" x14ac:dyDescent="0.25">
      <c r="A1426" s="73" t="s">
        <v>10406</v>
      </c>
      <c r="B1426" s="73" t="s">
        <v>788</v>
      </c>
      <c r="C1426" s="73" t="s">
        <v>5522</v>
      </c>
      <c r="D1426" s="73" t="s">
        <v>12355</v>
      </c>
      <c r="E1426" s="73"/>
      <c r="F1426" s="73"/>
      <c r="G1426" s="74"/>
      <c r="H1426" s="73" t="s">
        <v>1099</v>
      </c>
      <c r="I1426" s="73" t="s">
        <v>1100</v>
      </c>
      <c r="J1426" s="73" t="s">
        <v>963</v>
      </c>
      <c r="K1426" s="73" t="s">
        <v>1101</v>
      </c>
      <c r="L1426" s="73" t="s">
        <v>12358</v>
      </c>
      <c r="M1426" s="73" t="s">
        <v>425</v>
      </c>
      <c r="N1426" s="75" t="b">
        <v>0</v>
      </c>
      <c r="O1426" s="75" t="b">
        <v>0</v>
      </c>
      <c r="P1426" s="76">
        <v>46023.525563923598</v>
      </c>
      <c r="Q1426" s="73" t="s">
        <v>11990</v>
      </c>
      <c r="R1426" s="76">
        <v>46172.472424155101</v>
      </c>
      <c r="S1426" s="73" t="s">
        <v>11991</v>
      </c>
      <c r="T1426" s="73" t="s">
        <v>5292</v>
      </c>
      <c r="U1426" s="73" t="s">
        <v>425</v>
      </c>
      <c r="V1426" s="77" t="s">
        <v>426</v>
      </c>
    </row>
    <row r="1427" spans="1:22" hidden="1" x14ac:dyDescent="0.25">
      <c r="A1427" s="73" t="s">
        <v>10407</v>
      </c>
      <c r="B1427" s="73" t="s">
        <v>816</v>
      </c>
      <c r="C1427" s="73" t="s">
        <v>5528</v>
      </c>
      <c r="D1427" s="73" t="s">
        <v>12355</v>
      </c>
      <c r="E1427" s="73"/>
      <c r="F1427" s="73"/>
      <c r="G1427" s="74"/>
      <c r="H1427" s="73" t="s">
        <v>1099</v>
      </c>
      <c r="I1427" s="73" t="s">
        <v>1100</v>
      </c>
      <c r="J1427" s="73" t="s">
        <v>963</v>
      </c>
      <c r="K1427" s="73" t="s">
        <v>1101</v>
      </c>
      <c r="L1427" s="73" t="s">
        <v>5528</v>
      </c>
      <c r="M1427" s="73" t="s">
        <v>425</v>
      </c>
      <c r="N1427" s="75" t="b">
        <v>0</v>
      </c>
      <c r="O1427" s="75" t="b">
        <v>0</v>
      </c>
      <c r="P1427" s="76">
        <v>46023.525569293997</v>
      </c>
      <c r="Q1427" s="73" t="s">
        <v>11990</v>
      </c>
      <c r="R1427" s="76">
        <v>46172.472426354201</v>
      </c>
      <c r="S1427" s="73" t="s">
        <v>11991</v>
      </c>
      <c r="T1427" s="73" t="s">
        <v>5292</v>
      </c>
      <c r="U1427" s="73" t="s">
        <v>425</v>
      </c>
      <c r="V1427" s="77" t="s">
        <v>426</v>
      </c>
    </row>
    <row r="1428" spans="1:22" hidden="1" x14ac:dyDescent="0.25">
      <c r="A1428" s="73" t="s">
        <v>10408</v>
      </c>
      <c r="B1428" s="73" t="s">
        <v>5517</v>
      </c>
      <c r="C1428" s="73" t="s">
        <v>5518</v>
      </c>
      <c r="D1428" s="73" t="s">
        <v>12355</v>
      </c>
      <c r="E1428" s="73"/>
      <c r="F1428" s="73"/>
      <c r="G1428" s="74"/>
      <c r="H1428" s="73" t="s">
        <v>1011</v>
      </c>
      <c r="I1428" s="73" t="s">
        <v>1012</v>
      </c>
      <c r="J1428" s="73" t="s">
        <v>963</v>
      </c>
      <c r="K1428" s="73" t="s">
        <v>1115</v>
      </c>
      <c r="L1428" s="73" t="s">
        <v>12359</v>
      </c>
      <c r="M1428" s="73" t="s">
        <v>425</v>
      </c>
      <c r="N1428" s="75" t="b">
        <v>0</v>
      </c>
      <c r="O1428" s="75" t="b">
        <v>0</v>
      </c>
      <c r="P1428" s="76">
        <v>46023.525562071802</v>
      </c>
      <c r="Q1428" s="73" t="s">
        <v>11990</v>
      </c>
      <c r="R1428" s="76">
        <v>46172.472428437497</v>
      </c>
      <c r="S1428" s="73" t="s">
        <v>11991</v>
      </c>
      <c r="T1428" s="73" t="s">
        <v>5292</v>
      </c>
      <c r="U1428" s="73" t="s">
        <v>425</v>
      </c>
      <c r="V1428" s="77" t="s">
        <v>426</v>
      </c>
    </row>
    <row r="1429" spans="1:22" hidden="1" x14ac:dyDescent="0.25">
      <c r="A1429" s="73" t="s">
        <v>10409</v>
      </c>
      <c r="B1429" s="73" t="s">
        <v>426</v>
      </c>
      <c r="C1429" s="73" t="s">
        <v>5502</v>
      </c>
      <c r="D1429" s="73" t="s">
        <v>12355</v>
      </c>
      <c r="E1429" s="73" t="s">
        <v>5503</v>
      </c>
      <c r="F1429" s="73"/>
      <c r="G1429" s="74"/>
      <c r="H1429" s="73" t="s">
        <v>1099</v>
      </c>
      <c r="I1429" s="73" t="s">
        <v>1100</v>
      </c>
      <c r="J1429" s="73" t="s">
        <v>963</v>
      </c>
      <c r="K1429" s="73" t="s">
        <v>1115</v>
      </c>
      <c r="L1429" s="73" t="s">
        <v>12360</v>
      </c>
      <c r="M1429" s="73" t="s">
        <v>425</v>
      </c>
      <c r="N1429" s="75" t="b">
        <v>0</v>
      </c>
      <c r="O1429" s="75" t="b">
        <v>0</v>
      </c>
      <c r="P1429" s="76">
        <v>46023.525553669002</v>
      </c>
      <c r="Q1429" s="73" t="s">
        <v>11990</v>
      </c>
      <c r="R1429" s="76">
        <v>46172.472430405098</v>
      </c>
      <c r="S1429" s="73" t="s">
        <v>11991</v>
      </c>
      <c r="T1429" s="73" t="s">
        <v>3756</v>
      </c>
      <c r="U1429" s="73" t="s">
        <v>425</v>
      </c>
      <c r="V1429" s="77" t="s">
        <v>426</v>
      </c>
    </row>
    <row r="1430" spans="1:22" hidden="1" x14ac:dyDescent="0.25">
      <c r="A1430" s="73" t="s">
        <v>10410</v>
      </c>
      <c r="B1430" s="73" t="s">
        <v>817</v>
      </c>
      <c r="C1430" s="73" t="s">
        <v>5507</v>
      </c>
      <c r="D1430" s="73" t="s">
        <v>12355</v>
      </c>
      <c r="E1430" s="73"/>
      <c r="F1430" s="73"/>
      <c r="G1430" s="74"/>
      <c r="H1430" s="73" t="s">
        <v>1099</v>
      </c>
      <c r="I1430" s="73" t="s">
        <v>1100</v>
      </c>
      <c r="J1430" s="73" t="s">
        <v>963</v>
      </c>
      <c r="K1430" s="73" t="s">
        <v>1110</v>
      </c>
      <c r="L1430" s="73" t="s">
        <v>12361</v>
      </c>
      <c r="M1430" s="73" t="s">
        <v>425</v>
      </c>
      <c r="N1430" s="75" t="b">
        <v>0</v>
      </c>
      <c r="O1430" s="75" t="b">
        <v>0</v>
      </c>
      <c r="P1430" s="76">
        <v>46023.525555590299</v>
      </c>
      <c r="Q1430" s="73" t="s">
        <v>11990</v>
      </c>
      <c r="R1430" s="76">
        <v>46172.472432638897</v>
      </c>
      <c r="S1430" s="73" t="s">
        <v>11991</v>
      </c>
      <c r="T1430" s="73" t="s">
        <v>5292</v>
      </c>
      <c r="U1430" s="73" t="s">
        <v>425</v>
      </c>
      <c r="V1430" s="77" t="s">
        <v>426</v>
      </c>
    </row>
    <row r="1431" spans="1:22" hidden="1" x14ac:dyDescent="0.25">
      <c r="A1431" s="73" t="s">
        <v>10411</v>
      </c>
      <c r="B1431" s="73" t="s">
        <v>5509</v>
      </c>
      <c r="C1431" s="73" t="s">
        <v>5510</v>
      </c>
      <c r="D1431" s="73" t="s">
        <v>12355</v>
      </c>
      <c r="E1431" s="73"/>
      <c r="F1431" s="73"/>
      <c r="G1431" s="74"/>
      <c r="H1431" s="73" t="s">
        <v>1099</v>
      </c>
      <c r="I1431" s="73" t="s">
        <v>1100</v>
      </c>
      <c r="J1431" s="73" t="s">
        <v>963</v>
      </c>
      <c r="K1431" s="73" t="s">
        <v>1110</v>
      </c>
      <c r="L1431" s="73" t="s">
        <v>5510</v>
      </c>
      <c r="M1431" s="73" t="s">
        <v>425</v>
      </c>
      <c r="N1431" s="75" t="b">
        <v>0</v>
      </c>
      <c r="O1431" s="75" t="b">
        <v>0</v>
      </c>
      <c r="P1431" s="76">
        <v>46023.525559409703</v>
      </c>
      <c r="Q1431" s="73" t="s">
        <v>11990</v>
      </c>
      <c r="R1431" s="76">
        <v>46172.472434988398</v>
      </c>
      <c r="S1431" s="73" t="s">
        <v>11991</v>
      </c>
      <c r="T1431" s="73" t="s">
        <v>5292</v>
      </c>
      <c r="U1431" s="73" t="s">
        <v>425</v>
      </c>
      <c r="V1431" s="77" t="s">
        <v>426</v>
      </c>
    </row>
    <row r="1432" spans="1:22" hidden="1" x14ac:dyDescent="0.25">
      <c r="A1432" s="73" t="s">
        <v>10412</v>
      </c>
      <c r="B1432" s="73" t="s">
        <v>428</v>
      </c>
      <c r="C1432" s="73" t="s">
        <v>5512</v>
      </c>
      <c r="D1432" s="73" t="s">
        <v>12355</v>
      </c>
      <c r="E1432" s="73"/>
      <c r="F1432" s="73"/>
      <c r="G1432" s="74"/>
      <c r="H1432" s="73" t="s">
        <v>1099</v>
      </c>
      <c r="I1432" s="73" t="s">
        <v>1100</v>
      </c>
      <c r="J1432" s="73" t="s">
        <v>963</v>
      </c>
      <c r="K1432" s="73" t="s">
        <v>1110</v>
      </c>
      <c r="L1432" s="73" t="s">
        <v>12362</v>
      </c>
      <c r="M1432" s="73" t="s">
        <v>425</v>
      </c>
      <c r="N1432" s="75" t="b">
        <v>0</v>
      </c>
      <c r="O1432" s="75" t="b">
        <v>0</v>
      </c>
      <c r="P1432" s="76">
        <v>46023.5255602662</v>
      </c>
      <c r="Q1432" s="73" t="s">
        <v>11990</v>
      </c>
      <c r="R1432" s="76">
        <v>46172.4724371181</v>
      </c>
      <c r="S1432" s="73" t="s">
        <v>11991</v>
      </c>
      <c r="T1432" s="73" t="s">
        <v>5292</v>
      </c>
      <c r="U1432" s="73" t="s">
        <v>425</v>
      </c>
      <c r="V1432" s="77" t="s">
        <v>426</v>
      </c>
    </row>
    <row r="1433" spans="1:22" hidden="1" x14ac:dyDescent="0.25">
      <c r="A1433" s="73" t="s">
        <v>10413</v>
      </c>
      <c r="B1433" s="73" t="s">
        <v>787</v>
      </c>
      <c r="C1433" s="73" t="s">
        <v>5526</v>
      </c>
      <c r="D1433" s="73" t="s">
        <v>12355</v>
      </c>
      <c r="E1433" s="73"/>
      <c r="F1433" s="73"/>
      <c r="G1433" s="74"/>
      <c r="H1433" s="73" t="s">
        <v>1099</v>
      </c>
      <c r="I1433" s="73" t="s">
        <v>1100</v>
      </c>
      <c r="J1433" s="73" t="s">
        <v>963</v>
      </c>
      <c r="K1433" s="73" t="s">
        <v>1110</v>
      </c>
      <c r="L1433" s="73" t="s">
        <v>5526</v>
      </c>
      <c r="M1433" s="73" t="s">
        <v>425</v>
      </c>
      <c r="N1433" s="75" t="b">
        <v>0</v>
      </c>
      <c r="O1433" s="75" t="b">
        <v>0</v>
      </c>
      <c r="P1433" s="76">
        <v>46023.525568402802</v>
      </c>
      <c r="Q1433" s="73" t="s">
        <v>11990</v>
      </c>
      <c r="R1433" s="76">
        <v>46172.472439351899</v>
      </c>
      <c r="S1433" s="73" t="s">
        <v>11991</v>
      </c>
      <c r="T1433" s="73" t="s">
        <v>5292</v>
      </c>
      <c r="U1433" s="73" t="s">
        <v>425</v>
      </c>
      <c r="V1433" s="77" t="s">
        <v>426</v>
      </c>
    </row>
    <row r="1434" spans="1:22" hidden="1" x14ac:dyDescent="0.25">
      <c r="A1434" s="73" t="s">
        <v>378</v>
      </c>
      <c r="B1434" s="73" t="s">
        <v>379</v>
      </c>
      <c r="C1434" s="73" t="s">
        <v>5550</v>
      </c>
      <c r="D1434" s="73" t="s">
        <v>12363</v>
      </c>
      <c r="E1434" s="73" t="s">
        <v>5551</v>
      </c>
      <c r="F1434" s="73"/>
      <c r="G1434" s="74">
        <v>60</v>
      </c>
      <c r="H1434" s="73" t="s">
        <v>11994</v>
      </c>
      <c r="I1434" s="73" t="s">
        <v>11995</v>
      </c>
      <c r="J1434" s="73" t="s">
        <v>909</v>
      </c>
      <c r="K1434" s="73" t="s">
        <v>977</v>
      </c>
      <c r="L1434" s="73" t="s">
        <v>5553</v>
      </c>
      <c r="M1434" s="73" t="s">
        <v>378</v>
      </c>
      <c r="N1434" s="75" t="b">
        <v>1</v>
      </c>
      <c r="O1434" s="75" t="b">
        <v>0</v>
      </c>
      <c r="P1434" s="76">
        <v>46023.525630555603</v>
      </c>
      <c r="Q1434" s="73" t="s">
        <v>11990</v>
      </c>
      <c r="R1434" s="76">
        <v>46172.472479363401</v>
      </c>
      <c r="S1434" s="73" t="s">
        <v>11991</v>
      </c>
      <c r="T1434" s="73" t="s">
        <v>5292</v>
      </c>
      <c r="U1434" s="73" t="s">
        <v>378</v>
      </c>
      <c r="V1434" s="77" t="s">
        <v>379</v>
      </c>
    </row>
    <row r="1435" spans="1:22" hidden="1" x14ac:dyDescent="0.25">
      <c r="A1435" s="73" t="s">
        <v>10414</v>
      </c>
      <c r="B1435" s="73" t="s">
        <v>725</v>
      </c>
      <c r="C1435" s="73" t="s">
        <v>5555</v>
      </c>
      <c r="D1435" s="73" t="s">
        <v>12363</v>
      </c>
      <c r="E1435" s="73"/>
      <c r="F1435" s="73"/>
      <c r="G1435" s="74"/>
      <c r="H1435" s="73" t="s">
        <v>934</v>
      </c>
      <c r="I1435" s="73" t="s">
        <v>935</v>
      </c>
      <c r="J1435" s="73" t="s">
        <v>909</v>
      </c>
      <c r="K1435" s="73" t="s">
        <v>2111</v>
      </c>
      <c r="L1435" s="73" t="s">
        <v>5555</v>
      </c>
      <c r="M1435" s="73" t="s">
        <v>378</v>
      </c>
      <c r="N1435" s="75" t="b">
        <v>0</v>
      </c>
      <c r="O1435" s="75" t="b">
        <v>0</v>
      </c>
      <c r="P1435" s="76">
        <v>46023.908504780098</v>
      </c>
      <c r="Q1435" s="73" t="s">
        <v>11991</v>
      </c>
      <c r="R1435" s="76">
        <v>46188.424563923603</v>
      </c>
      <c r="S1435" s="73" t="s">
        <v>11991</v>
      </c>
      <c r="T1435" s="73" t="s">
        <v>5292</v>
      </c>
      <c r="U1435" s="73" t="s">
        <v>378</v>
      </c>
      <c r="V1435" s="77" t="s">
        <v>379</v>
      </c>
    </row>
    <row r="1436" spans="1:22" hidden="1" x14ac:dyDescent="0.25">
      <c r="A1436" s="73" t="s">
        <v>10415</v>
      </c>
      <c r="B1436" s="73" t="s">
        <v>5571</v>
      </c>
      <c r="C1436" s="73" t="s">
        <v>5572</v>
      </c>
      <c r="D1436" s="73" t="s">
        <v>12363</v>
      </c>
      <c r="E1436" s="73"/>
      <c r="F1436" s="73"/>
      <c r="G1436" s="74"/>
      <c r="H1436" s="73" t="s">
        <v>934</v>
      </c>
      <c r="I1436" s="73" t="s">
        <v>935</v>
      </c>
      <c r="J1436" s="73" t="s">
        <v>909</v>
      </c>
      <c r="K1436" s="73" t="s">
        <v>2111</v>
      </c>
      <c r="L1436" s="73" t="s">
        <v>5572</v>
      </c>
      <c r="M1436" s="73" t="s">
        <v>378</v>
      </c>
      <c r="N1436" s="75" t="b">
        <v>0</v>
      </c>
      <c r="O1436" s="75" t="b">
        <v>0</v>
      </c>
      <c r="P1436" s="76">
        <v>46023.908506250002</v>
      </c>
      <c r="Q1436" s="73" t="s">
        <v>11991</v>
      </c>
      <c r="R1436" s="76">
        <v>46188.4247147801</v>
      </c>
      <c r="S1436" s="73" t="s">
        <v>11991</v>
      </c>
      <c r="T1436" s="73" t="s">
        <v>5292</v>
      </c>
      <c r="U1436" s="73" t="s">
        <v>378</v>
      </c>
      <c r="V1436" s="77" t="s">
        <v>379</v>
      </c>
    </row>
    <row r="1437" spans="1:22" hidden="1" x14ac:dyDescent="0.25">
      <c r="A1437" s="73" t="s">
        <v>10416</v>
      </c>
      <c r="B1437" s="73" t="s">
        <v>5562</v>
      </c>
      <c r="C1437" s="73" t="s">
        <v>5563</v>
      </c>
      <c r="D1437" s="73" t="s">
        <v>12363</v>
      </c>
      <c r="E1437" s="73"/>
      <c r="F1437" s="73"/>
      <c r="G1437" s="74"/>
      <c r="H1437" s="73" t="s">
        <v>914</v>
      </c>
      <c r="I1437" s="73" t="s">
        <v>915</v>
      </c>
      <c r="J1437" s="73" t="s">
        <v>909</v>
      </c>
      <c r="K1437" s="73" t="s">
        <v>954</v>
      </c>
      <c r="L1437" s="73" t="s">
        <v>5563</v>
      </c>
      <c r="M1437" s="73" t="s">
        <v>378</v>
      </c>
      <c r="N1437" s="75" t="b">
        <v>0</v>
      </c>
      <c r="O1437" s="75" t="b">
        <v>0</v>
      </c>
      <c r="P1437" s="76">
        <v>46023.9085079051</v>
      </c>
      <c r="Q1437" s="73" t="s">
        <v>11991</v>
      </c>
      <c r="R1437" s="76">
        <v>46188.424912118098</v>
      </c>
      <c r="S1437" s="73" t="s">
        <v>11991</v>
      </c>
      <c r="T1437" s="73" t="s">
        <v>5292</v>
      </c>
      <c r="U1437" s="73" t="s">
        <v>378</v>
      </c>
      <c r="V1437" s="77" t="s">
        <v>379</v>
      </c>
    </row>
    <row r="1438" spans="1:22" hidden="1" x14ac:dyDescent="0.25">
      <c r="A1438" s="73" t="s">
        <v>10417</v>
      </c>
      <c r="B1438" s="73" t="s">
        <v>595</v>
      </c>
      <c r="C1438" s="73" t="s">
        <v>12364</v>
      </c>
      <c r="D1438" s="73" t="s">
        <v>12363</v>
      </c>
      <c r="E1438" s="73"/>
      <c r="F1438" s="73"/>
      <c r="G1438" s="74"/>
      <c r="H1438" s="73" t="s">
        <v>914</v>
      </c>
      <c r="I1438" s="73" t="s">
        <v>915</v>
      </c>
      <c r="J1438" s="73" t="s">
        <v>909</v>
      </c>
      <c r="K1438" s="73" t="s">
        <v>954</v>
      </c>
      <c r="L1438" s="73" t="s">
        <v>12364</v>
      </c>
      <c r="M1438" s="73" t="s">
        <v>378</v>
      </c>
      <c r="N1438" s="75" t="b">
        <v>0</v>
      </c>
      <c r="O1438" s="75" t="b">
        <v>0</v>
      </c>
      <c r="P1438" s="76">
        <v>46023.908509409703</v>
      </c>
      <c r="Q1438" s="73" t="s">
        <v>11991</v>
      </c>
      <c r="R1438" s="76">
        <v>46188.425086342599</v>
      </c>
      <c r="S1438" s="73" t="s">
        <v>11991</v>
      </c>
      <c r="T1438" s="73" t="s">
        <v>5292</v>
      </c>
      <c r="U1438" s="73" t="s">
        <v>378</v>
      </c>
      <c r="V1438" s="77" t="s">
        <v>379</v>
      </c>
    </row>
    <row r="1439" spans="1:22" hidden="1" x14ac:dyDescent="0.25">
      <c r="A1439" s="73" t="s">
        <v>10418</v>
      </c>
      <c r="B1439" s="73" t="s">
        <v>379</v>
      </c>
      <c r="C1439" s="73" t="s">
        <v>5550</v>
      </c>
      <c r="D1439" s="73" t="s">
        <v>12363</v>
      </c>
      <c r="E1439" s="73" t="s">
        <v>5551</v>
      </c>
      <c r="F1439" s="73"/>
      <c r="G1439" s="74"/>
      <c r="H1439" s="73" t="s">
        <v>11994</v>
      </c>
      <c r="I1439" s="73" t="s">
        <v>11995</v>
      </c>
      <c r="J1439" s="73" t="s">
        <v>909</v>
      </c>
      <c r="K1439" s="73" t="s">
        <v>977</v>
      </c>
      <c r="L1439" s="73" t="s">
        <v>5553</v>
      </c>
      <c r="M1439" s="73" t="s">
        <v>378</v>
      </c>
      <c r="N1439" s="75" t="b">
        <v>0</v>
      </c>
      <c r="O1439" s="75" t="b">
        <v>0</v>
      </c>
      <c r="P1439" s="76">
        <v>46023.908511539397</v>
      </c>
      <c r="Q1439" s="73" t="s">
        <v>11991</v>
      </c>
      <c r="R1439" s="76">
        <v>46189.408326620403</v>
      </c>
      <c r="S1439" s="73" t="s">
        <v>12225</v>
      </c>
      <c r="T1439" s="73" t="s">
        <v>5292</v>
      </c>
      <c r="U1439" s="73" t="s">
        <v>378</v>
      </c>
      <c r="V1439" s="77" t="s">
        <v>379</v>
      </c>
    </row>
    <row r="1440" spans="1:22" hidden="1" x14ac:dyDescent="0.25">
      <c r="A1440" s="73" t="s">
        <v>10419</v>
      </c>
      <c r="B1440" s="73" t="s">
        <v>379</v>
      </c>
      <c r="C1440" s="73" t="s">
        <v>5583</v>
      </c>
      <c r="D1440" s="73" t="s">
        <v>12363</v>
      </c>
      <c r="E1440" s="73"/>
      <c r="F1440" s="73"/>
      <c r="G1440" s="74"/>
      <c r="H1440" s="73" t="s">
        <v>11994</v>
      </c>
      <c r="I1440" s="73" t="s">
        <v>11995</v>
      </c>
      <c r="J1440" s="73" t="s">
        <v>909</v>
      </c>
      <c r="K1440" s="73" t="s">
        <v>977</v>
      </c>
      <c r="L1440" s="73" t="s">
        <v>5583</v>
      </c>
      <c r="M1440" s="73" t="s">
        <v>378</v>
      </c>
      <c r="N1440" s="75" t="b">
        <v>0</v>
      </c>
      <c r="O1440" s="75" t="b">
        <v>0</v>
      </c>
      <c r="P1440" s="76">
        <v>46023.908513344897</v>
      </c>
      <c r="Q1440" s="73" t="s">
        <v>11991</v>
      </c>
      <c r="R1440" s="76">
        <v>46188.425392164398</v>
      </c>
      <c r="S1440" s="73" t="s">
        <v>11991</v>
      </c>
      <c r="T1440" s="73" t="s">
        <v>5292</v>
      </c>
      <c r="U1440" s="73" t="s">
        <v>378</v>
      </c>
      <c r="V1440" s="77" t="s">
        <v>379</v>
      </c>
    </row>
    <row r="1441" spans="1:22" hidden="1" x14ac:dyDescent="0.25">
      <c r="A1441" s="73" t="s">
        <v>12365</v>
      </c>
      <c r="B1441" s="73" t="s">
        <v>892</v>
      </c>
      <c r="C1441" s="73" t="s">
        <v>5583</v>
      </c>
      <c r="D1441" s="73" t="s">
        <v>12363</v>
      </c>
      <c r="E1441" s="73"/>
      <c r="F1441" s="73"/>
      <c r="G1441" s="74"/>
      <c r="H1441" s="73" t="s">
        <v>914</v>
      </c>
      <c r="I1441" s="73" t="s">
        <v>915</v>
      </c>
      <c r="J1441" s="73" t="s">
        <v>909</v>
      </c>
      <c r="K1441" s="73" t="s">
        <v>2077</v>
      </c>
      <c r="L1441" s="73" t="s">
        <v>5583</v>
      </c>
      <c r="M1441" s="73" t="s">
        <v>378</v>
      </c>
      <c r="N1441" s="75" t="b">
        <v>0</v>
      </c>
      <c r="O1441" s="75" t="b">
        <v>0</v>
      </c>
      <c r="P1441" s="76">
        <v>46023.908515312498</v>
      </c>
      <c r="Q1441" s="73" t="s">
        <v>11991</v>
      </c>
      <c r="R1441" s="76">
        <v>46188.429220104197</v>
      </c>
      <c r="S1441" s="73" t="s">
        <v>11991</v>
      </c>
      <c r="T1441" s="73" t="s">
        <v>5292</v>
      </c>
      <c r="U1441" s="73" t="s">
        <v>378</v>
      </c>
      <c r="V1441" s="77" t="s">
        <v>379</v>
      </c>
    </row>
    <row r="1442" spans="1:22" hidden="1" x14ac:dyDescent="0.25">
      <c r="A1442" s="73" t="s">
        <v>12366</v>
      </c>
      <c r="B1442" s="73" t="s">
        <v>5580</v>
      </c>
      <c r="C1442" s="73" t="s">
        <v>5581</v>
      </c>
      <c r="D1442" s="73" t="s">
        <v>12363</v>
      </c>
      <c r="E1442" s="73"/>
      <c r="F1442" s="73"/>
      <c r="G1442" s="74"/>
      <c r="H1442" s="73" t="s">
        <v>11994</v>
      </c>
      <c r="I1442" s="73" t="s">
        <v>11995</v>
      </c>
      <c r="J1442" s="73" t="s">
        <v>909</v>
      </c>
      <c r="K1442" s="73" t="s">
        <v>1067</v>
      </c>
      <c r="L1442" s="73" t="s">
        <v>5581</v>
      </c>
      <c r="M1442" s="73" t="s">
        <v>378</v>
      </c>
      <c r="N1442" s="75" t="b">
        <v>0</v>
      </c>
      <c r="O1442" s="75" t="b">
        <v>0</v>
      </c>
      <c r="P1442" s="76">
        <v>46023.908517395801</v>
      </c>
      <c r="Q1442" s="73" t="s">
        <v>11991</v>
      </c>
      <c r="R1442" s="76">
        <v>46188.429301423603</v>
      </c>
      <c r="S1442" s="73" t="s">
        <v>11991</v>
      </c>
      <c r="T1442" s="73" t="s">
        <v>5292</v>
      </c>
      <c r="U1442" s="73" t="s">
        <v>378</v>
      </c>
      <c r="V1442" s="77" t="s">
        <v>379</v>
      </c>
    </row>
    <row r="1443" spans="1:22" hidden="1" x14ac:dyDescent="0.25">
      <c r="A1443" s="73" t="s">
        <v>10422</v>
      </c>
      <c r="B1443" s="73" t="s">
        <v>5557</v>
      </c>
      <c r="C1443" s="73" t="s">
        <v>5558</v>
      </c>
      <c r="D1443" s="73" t="s">
        <v>12363</v>
      </c>
      <c r="E1443" s="73"/>
      <c r="F1443" s="73"/>
      <c r="G1443" s="74"/>
      <c r="H1443" s="73" t="s">
        <v>914</v>
      </c>
      <c r="I1443" s="73" t="s">
        <v>915</v>
      </c>
      <c r="J1443" s="73" t="s">
        <v>909</v>
      </c>
      <c r="K1443" s="73" t="s">
        <v>916</v>
      </c>
      <c r="L1443" s="73" t="s">
        <v>5558</v>
      </c>
      <c r="M1443" s="73" t="s">
        <v>378</v>
      </c>
      <c r="N1443" s="75" t="b">
        <v>0</v>
      </c>
      <c r="O1443" s="75" t="b">
        <v>0</v>
      </c>
      <c r="P1443" s="76">
        <v>46023.9085192477</v>
      </c>
      <c r="Q1443" s="73" t="s">
        <v>11991</v>
      </c>
      <c r="R1443" s="76">
        <v>46188.425813657399</v>
      </c>
      <c r="S1443" s="73" t="s">
        <v>11991</v>
      </c>
      <c r="T1443" s="73" t="s">
        <v>5292</v>
      </c>
      <c r="U1443" s="73" t="s">
        <v>378</v>
      </c>
      <c r="V1443" s="77" t="s">
        <v>379</v>
      </c>
    </row>
    <row r="1444" spans="1:22" hidden="1" x14ac:dyDescent="0.25">
      <c r="A1444" s="73" t="s">
        <v>10423</v>
      </c>
      <c r="B1444" s="73" t="s">
        <v>475</v>
      </c>
      <c r="C1444" s="73" t="s">
        <v>12367</v>
      </c>
      <c r="D1444" s="73" t="s">
        <v>12363</v>
      </c>
      <c r="E1444" s="73"/>
      <c r="F1444" s="73"/>
      <c r="G1444" s="74"/>
      <c r="H1444" s="73" t="s">
        <v>914</v>
      </c>
      <c r="I1444" s="73" t="s">
        <v>915</v>
      </c>
      <c r="J1444" s="73" t="s">
        <v>909</v>
      </c>
      <c r="K1444" s="73" t="s">
        <v>916</v>
      </c>
      <c r="L1444" s="73" t="s">
        <v>5560</v>
      </c>
      <c r="M1444" s="73" t="s">
        <v>378</v>
      </c>
      <c r="N1444" s="75" t="b">
        <v>0</v>
      </c>
      <c r="O1444" s="75" t="b">
        <v>0</v>
      </c>
      <c r="P1444" s="76">
        <v>46023.9085212153</v>
      </c>
      <c r="Q1444" s="73" t="s">
        <v>11991</v>
      </c>
      <c r="R1444" s="76">
        <v>46188.426306365698</v>
      </c>
      <c r="S1444" s="73" t="s">
        <v>11991</v>
      </c>
      <c r="T1444" s="73" t="s">
        <v>5292</v>
      </c>
      <c r="U1444" s="73" t="s">
        <v>378</v>
      </c>
      <c r="V1444" s="77" t="s">
        <v>379</v>
      </c>
    </row>
    <row r="1445" spans="1:22" hidden="1" x14ac:dyDescent="0.25">
      <c r="A1445" s="73" t="s">
        <v>10424</v>
      </c>
      <c r="B1445" s="73" t="s">
        <v>5568</v>
      </c>
      <c r="C1445" s="73" t="s">
        <v>5569</v>
      </c>
      <c r="D1445" s="73" t="s">
        <v>12363</v>
      </c>
      <c r="E1445" s="73"/>
      <c r="F1445" s="73"/>
      <c r="G1445" s="74"/>
      <c r="H1445" s="73" t="s">
        <v>914</v>
      </c>
      <c r="I1445" s="73" t="s">
        <v>915</v>
      </c>
      <c r="J1445" s="73" t="s">
        <v>909</v>
      </c>
      <c r="K1445" s="73" t="s">
        <v>916</v>
      </c>
      <c r="L1445" s="73" t="s">
        <v>5569</v>
      </c>
      <c r="M1445" s="73" t="s">
        <v>378</v>
      </c>
      <c r="N1445" s="75" t="b">
        <v>0</v>
      </c>
      <c r="O1445" s="75" t="b">
        <v>0</v>
      </c>
      <c r="P1445" s="76">
        <v>46023.908523298604</v>
      </c>
      <c r="Q1445" s="73" t="s">
        <v>11991</v>
      </c>
      <c r="R1445" s="76">
        <v>46188.426448530103</v>
      </c>
      <c r="S1445" s="73" t="s">
        <v>11991</v>
      </c>
      <c r="T1445" s="73" t="s">
        <v>5292</v>
      </c>
      <c r="U1445" s="73" t="s">
        <v>378</v>
      </c>
      <c r="V1445" s="77" t="s">
        <v>379</v>
      </c>
    </row>
    <row r="1446" spans="1:22" hidden="1" x14ac:dyDescent="0.25">
      <c r="A1446" s="73" t="s">
        <v>10425</v>
      </c>
      <c r="B1446" s="73" t="s">
        <v>397</v>
      </c>
      <c r="C1446" s="73" t="s">
        <v>12368</v>
      </c>
      <c r="D1446" s="73" t="s">
        <v>12363</v>
      </c>
      <c r="E1446" s="73"/>
      <c r="F1446" s="73"/>
      <c r="G1446" s="74"/>
      <c r="H1446" s="73" t="s">
        <v>914</v>
      </c>
      <c r="I1446" s="73" t="s">
        <v>915</v>
      </c>
      <c r="J1446" s="73" t="s">
        <v>909</v>
      </c>
      <c r="K1446" s="73" t="s">
        <v>938</v>
      </c>
      <c r="L1446" s="73" t="s">
        <v>12368</v>
      </c>
      <c r="M1446" s="73" t="s">
        <v>378</v>
      </c>
      <c r="N1446" s="75" t="b">
        <v>0</v>
      </c>
      <c r="O1446" s="75" t="b">
        <v>0</v>
      </c>
      <c r="P1446" s="76">
        <v>46023.908525034698</v>
      </c>
      <c r="Q1446" s="73" t="s">
        <v>11991</v>
      </c>
      <c r="R1446" s="76">
        <v>46188.426954745402</v>
      </c>
      <c r="S1446" s="73" t="s">
        <v>11991</v>
      </c>
      <c r="T1446" s="73" t="s">
        <v>5292</v>
      </c>
      <c r="U1446" s="73" t="s">
        <v>378</v>
      </c>
      <c r="V1446" s="77" t="s">
        <v>379</v>
      </c>
    </row>
    <row r="1447" spans="1:22" hidden="1" x14ac:dyDescent="0.25">
      <c r="A1447" s="73" t="s">
        <v>12369</v>
      </c>
      <c r="B1447" s="73" t="s">
        <v>5577</v>
      </c>
      <c r="C1447" s="73" t="s">
        <v>5578</v>
      </c>
      <c r="D1447" s="73" t="s">
        <v>12363</v>
      </c>
      <c r="E1447" s="73"/>
      <c r="F1447" s="73"/>
      <c r="G1447" s="74"/>
      <c r="H1447" s="73" t="s">
        <v>914</v>
      </c>
      <c r="I1447" s="73" t="s">
        <v>915</v>
      </c>
      <c r="J1447" s="73" t="s">
        <v>909</v>
      </c>
      <c r="K1447" s="73" t="s">
        <v>938</v>
      </c>
      <c r="L1447" s="73" t="s">
        <v>5578</v>
      </c>
      <c r="M1447" s="73" t="s">
        <v>378</v>
      </c>
      <c r="N1447" s="75" t="b">
        <v>0</v>
      </c>
      <c r="O1447" s="75" t="b">
        <v>0</v>
      </c>
      <c r="P1447" s="76">
        <v>46023.908526655097</v>
      </c>
      <c r="Q1447" s="73" t="s">
        <v>11991</v>
      </c>
      <c r="R1447" s="76">
        <v>46188.429600000003</v>
      </c>
      <c r="S1447" s="73" t="s">
        <v>11991</v>
      </c>
      <c r="T1447" s="73" t="s">
        <v>5292</v>
      </c>
      <c r="U1447" s="73" t="s">
        <v>378</v>
      </c>
      <c r="V1447" s="77" t="s">
        <v>379</v>
      </c>
    </row>
    <row r="1448" spans="1:22" hidden="1" x14ac:dyDescent="0.25">
      <c r="A1448" s="73" t="s">
        <v>10427</v>
      </c>
      <c r="B1448" s="73" t="s">
        <v>380</v>
      </c>
      <c r="C1448" s="73" t="s">
        <v>5565</v>
      </c>
      <c r="D1448" s="73" t="s">
        <v>12363</v>
      </c>
      <c r="E1448" s="73"/>
      <c r="F1448" s="73"/>
      <c r="G1448" s="74"/>
      <c r="H1448" s="73" t="s">
        <v>950</v>
      </c>
      <c r="I1448" s="73" t="s">
        <v>951</v>
      </c>
      <c r="J1448" s="73" t="s">
        <v>909</v>
      </c>
      <c r="K1448" s="73" t="s">
        <v>993</v>
      </c>
      <c r="L1448" s="73" t="s">
        <v>5565</v>
      </c>
      <c r="M1448" s="73" t="s">
        <v>378</v>
      </c>
      <c r="N1448" s="75" t="b">
        <v>0</v>
      </c>
      <c r="O1448" s="75" t="b">
        <v>0</v>
      </c>
      <c r="P1448" s="76">
        <v>46023.908528275497</v>
      </c>
      <c r="Q1448" s="73" t="s">
        <v>11991</v>
      </c>
      <c r="R1448" s="76">
        <v>46188.427148460702</v>
      </c>
      <c r="S1448" s="73" t="s">
        <v>11991</v>
      </c>
      <c r="T1448" s="73" t="s">
        <v>5292</v>
      </c>
      <c r="U1448" s="73" t="s">
        <v>378</v>
      </c>
      <c r="V1448" s="77" t="s">
        <v>379</v>
      </c>
    </row>
    <row r="1449" spans="1:22" hidden="1" x14ac:dyDescent="0.25">
      <c r="A1449" s="73" t="s">
        <v>10428</v>
      </c>
      <c r="B1449" s="73" t="s">
        <v>690</v>
      </c>
      <c r="C1449" s="73" t="s">
        <v>5574</v>
      </c>
      <c r="D1449" s="73" t="s">
        <v>12363</v>
      </c>
      <c r="E1449" s="73"/>
      <c r="F1449" s="73"/>
      <c r="G1449" s="74"/>
      <c r="H1449" s="73" t="s">
        <v>11994</v>
      </c>
      <c r="I1449" s="73" t="s">
        <v>11995</v>
      </c>
      <c r="J1449" s="73" t="s">
        <v>909</v>
      </c>
      <c r="K1449" s="73" t="s">
        <v>910</v>
      </c>
      <c r="L1449" s="73" t="s">
        <v>5574</v>
      </c>
      <c r="M1449" s="73" t="s">
        <v>378</v>
      </c>
      <c r="N1449" s="75" t="b">
        <v>0</v>
      </c>
      <c r="O1449" s="75" t="b">
        <v>0</v>
      </c>
      <c r="P1449" s="76">
        <v>46023.908530127301</v>
      </c>
      <c r="Q1449" s="73" t="s">
        <v>11991</v>
      </c>
      <c r="R1449" s="76">
        <v>46188.4272726852</v>
      </c>
      <c r="S1449" s="73" t="s">
        <v>11991</v>
      </c>
      <c r="T1449" s="73" t="s">
        <v>5292</v>
      </c>
      <c r="U1449" s="73" t="s">
        <v>378</v>
      </c>
      <c r="V1449" s="77" t="s">
        <v>379</v>
      </c>
    </row>
    <row r="1450" spans="1:22" hidden="1" x14ac:dyDescent="0.25">
      <c r="A1450" s="73" t="s">
        <v>10429</v>
      </c>
      <c r="B1450" s="73" t="s">
        <v>6266</v>
      </c>
      <c r="C1450" s="73" t="s">
        <v>6267</v>
      </c>
      <c r="D1450" s="73" t="s">
        <v>5602</v>
      </c>
      <c r="E1450" s="73"/>
      <c r="F1450" s="73"/>
      <c r="G1450" s="74"/>
      <c r="H1450" s="73" t="s">
        <v>5285</v>
      </c>
      <c r="I1450" s="73" t="s">
        <v>5286</v>
      </c>
      <c r="J1450" s="73" t="s">
        <v>944</v>
      </c>
      <c r="K1450" s="73" t="s">
        <v>945</v>
      </c>
      <c r="L1450" s="73" t="s">
        <v>6267</v>
      </c>
      <c r="M1450" s="73" t="s">
        <v>10812</v>
      </c>
      <c r="N1450" s="75" t="b">
        <v>0</v>
      </c>
      <c r="O1450" s="75" t="b">
        <v>0</v>
      </c>
      <c r="P1450" s="76">
        <v>46023.525911423603</v>
      </c>
      <c r="Q1450" s="73" t="s">
        <v>11990</v>
      </c>
      <c r="R1450" s="76">
        <v>46172.472589201403</v>
      </c>
      <c r="S1450" s="73" t="s">
        <v>11991</v>
      </c>
      <c r="T1450" s="73" t="s">
        <v>5292</v>
      </c>
      <c r="U1450" s="73" t="s">
        <v>10812</v>
      </c>
      <c r="V1450" s="77" t="s">
        <v>32</v>
      </c>
    </row>
    <row r="1451" spans="1:22" hidden="1" x14ac:dyDescent="0.25">
      <c r="A1451" s="79" t="s">
        <v>12370</v>
      </c>
      <c r="B1451" s="79" t="s">
        <v>11219</v>
      </c>
      <c r="C1451" s="79" t="s">
        <v>11220</v>
      </c>
      <c r="D1451" s="79" t="s">
        <v>913</v>
      </c>
      <c r="E1451" s="79"/>
      <c r="F1451" s="79"/>
      <c r="G1451" s="80"/>
      <c r="H1451" s="79" t="s">
        <v>5285</v>
      </c>
      <c r="I1451" s="79" t="s">
        <v>5286</v>
      </c>
      <c r="J1451" s="79" t="s">
        <v>944</v>
      </c>
      <c r="K1451" s="79" t="s">
        <v>945</v>
      </c>
      <c r="L1451" s="79" t="s">
        <v>11220</v>
      </c>
      <c r="M1451" s="79" t="s">
        <v>10812</v>
      </c>
      <c r="N1451" s="81" t="b">
        <v>0</v>
      </c>
      <c r="O1451" s="81" t="b">
        <v>0</v>
      </c>
      <c r="P1451" s="82">
        <v>46113.674014814802</v>
      </c>
      <c r="Q1451" s="79" t="s">
        <v>12277</v>
      </c>
      <c r="R1451" s="82">
        <v>46184.629603437497</v>
      </c>
      <c r="S1451" s="79" t="s">
        <v>11991</v>
      </c>
      <c r="T1451" s="79" t="s">
        <v>5292</v>
      </c>
      <c r="U1451" s="79" t="s">
        <v>10812</v>
      </c>
      <c r="V1451" s="77" t="s">
        <v>32</v>
      </c>
    </row>
    <row r="1452" spans="1:22" hidden="1" x14ac:dyDescent="0.25">
      <c r="A1452" s="73" t="s">
        <v>10430</v>
      </c>
      <c r="B1452" s="73" t="s">
        <v>5946</v>
      </c>
      <c r="C1452" s="73" t="s">
        <v>5947</v>
      </c>
      <c r="D1452" s="73" t="s">
        <v>5602</v>
      </c>
      <c r="E1452" s="73"/>
      <c r="F1452" s="73"/>
      <c r="G1452" s="74"/>
      <c r="H1452" s="73" t="s">
        <v>934</v>
      </c>
      <c r="I1452" s="73" t="s">
        <v>935</v>
      </c>
      <c r="J1452" s="73" t="s">
        <v>909</v>
      </c>
      <c r="K1452" s="73" t="s">
        <v>2111</v>
      </c>
      <c r="L1452" s="73"/>
      <c r="M1452" s="73" t="s">
        <v>10812</v>
      </c>
      <c r="N1452" s="75" t="b">
        <v>0</v>
      </c>
      <c r="O1452" s="75" t="b">
        <v>0</v>
      </c>
      <c r="P1452" s="76">
        <v>46023.525807141203</v>
      </c>
      <c r="Q1452" s="73" t="s">
        <v>11990</v>
      </c>
      <c r="R1452" s="76">
        <v>46172.472591435202</v>
      </c>
      <c r="S1452" s="73" t="s">
        <v>11991</v>
      </c>
      <c r="T1452" s="73" t="s">
        <v>5292</v>
      </c>
      <c r="U1452" s="73" t="s">
        <v>10812</v>
      </c>
      <c r="V1452" s="77" t="s">
        <v>32</v>
      </c>
    </row>
    <row r="1453" spans="1:22" hidden="1" x14ac:dyDescent="0.25">
      <c r="A1453" s="73" t="s">
        <v>10431</v>
      </c>
      <c r="B1453" s="73" t="s">
        <v>5949</v>
      </c>
      <c r="C1453" s="73" t="s">
        <v>5950</v>
      </c>
      <c r="D1453" s="73" t="s">
        <v>5602</v>
      </c>
      <c r="E1453" s="73"/>
      <c r="F1453" s="73"/>
      <c r="G1453" s="74"/>
      <c r="H1453" s="73" t="s">
        <v>934</v>
      </c>
      <c r="I1453" s="73" t="s">
        <v>935</v>
      </c>
      <c r="J1453" s="73" t="s">
        <v>909</v>
      </c>
      <c r="K1453" s="73" t="s">
        <v>2111</v>
      </c>
      <c r="L1453" s="73" t="s">
        <v>5950</v>
      </c>
      <c r="M1453" s="73" t="s">
        <v>10812</v>
      </c>
      <c r="N1453" s="75" t="b">
        <v>0</v>
      </c>
      <c r="O1453" s="75" t="b">
        <v>0</v>
      </c>
      <c r="P1453" s="76">
        <v>46023.5258080208</v>
      </c>
      <c r="Q1453" s="73" t="s">
        <v>11990</v>
      </c>
      <c r="R1453" s="76">
        <v>46172.472593599501</v>
      </c>
      <c r="S1453" s="73" t="s">
        <v>11991</v>
      </c>
      <c r="T1453" s="73" t="s">
        <v>5292</v>
      </c>
      <c r="U1453" s="73" t="s">
        <v>10812</v>
      </c>
      <c r="V1453" s="77" t="s">
        <v>32</v>
      </c>
    </row>
    <row r="1454" spans="1:22" hidden="1" x14ac:dyDescent="0.25">
      <c r="A1454" s="73" t="s">
        <v>10432</v>
      </c>
      <c r="B1454" s="73" t="s">
        <v>5952</v>
      </c>
      <c r="C1454" s="73" t="s">
        <v>5953</v>
      </c>
      <c r="D1454" s="73" t="s">
        <v>5602</v>
      </c>
      <c r="E1454" s="73"/>
      <c r="F1454" s="73"/>
      <c r="G1454" s="74"/>
      <c r="H1454" s="73" t="s">
        <v>934</v>
      </c>
      <c r="I1454" s="73" t="s">
        <v>935</v>
      </c>
      <c r="J1454" s="73" t="s">
        <v>909</v>
      </c>
      <c r="K1454" s="73" t="s">
        <v>2111</v>
      </c>
      <c r="L1454" s="73" t="s">
        <v>5953</v>
      </c>
      <c r="M1454" s="73" t="s">
        <v>10812</v>
      </c>
      <c r="N1454" s="75" t="b">
        <v>0</v>
      </c>
      <c r="O1454" s="75" t="b">
        <v>0</v>
      </c>
      <c r="P1454" s="76">
        <v>46023.525808831</v>
      </c>
      <c r="Q1454" s="73" t="s">
        <v>11990</v>
      </c>
      <c r="R1454" s="76">
        <v>46172.472595752297</v>
      </c>
      <c r="S1454" s="73" t="s">
        <v>11991</v>
      </c>
      <c r="T1454" s="73" t="s">
        <v>5292</v>
      </c>
      <c r="U1454" s="73" t="s">
        <v>10812</v>
      </c>
      <c r="V1454" s="77" t="s">
        <v>32</v>
      </c>
    </row>
    <row r="1455" spans="1:22" hidden="1" x14ac:dyDescent="0.25">
      <c r="A1455" s="73" t="s">
        <v>10433</v>
      </c>
      <c r="B1455" s="73" t="s">
        <v>5955</v>
      </c>
      <c r="C1455" s="73" t="s">
        <v>5956</v>
      </c>
      <c r="D1455" s="73" t="s">
        <v>5602</v>
      </c>
      <c r="E1455" s="73"/>
      <c r="F1455" s="73"/>
      <c r="G1455" s="74"/>
      <c r="H1455" s="73" t="s">
        <v>934</v>
      </c>
      <c r="I1455" s="73" t="s">
        <v>935</v>
      </c>
      <c r="J1455" s="73" t="s">
        <v>909</v>
      </c>
      <c r="K1455" s="73" t="s">
        <v>2111</v>
      </c>
      <c r="L1455" s="73" t="s">
        <v>5956</v>
      </c>
      <c r="M1455" s="73" t="s">
        <v>10812</v>
      </c>
      <c r="N1455" s="75" t="b">
        <v>0</v>
      </c>
      <c r="O1455" s="75" t="b">
        <v>0</v>
      </c>
      <c r="P1455" s="76">
        <v>46023.525809756902</v>
      </c>
      <c r="Q1455" s="73" t="s">
        <v>11990</v>
      </c>
      <c r="R1455" s="76">
        <v>46172.472598067099</v>
      </c>
      <c r="S1455" s="73" t="s">
        <v>11991</v>
      </c>
      <c r="T1455" s="73" t="s">
        <v>5292</v>
      </c>
      <c r="U1455" s="73" t="s">
        <v>10812</v>
      </c>
      <c r="V1455" s="77" t="s">
        <v>32</v>
      </c>
    </row>
    <row r="1456" spans="1:22" hidden="1" x14ac:dyDescent="0.25">
      <c r="A1456" s="73" t="s">
        <v>10434</v>
      </c>
      <c r="B1456" s="73" t="s">
        <v>858</v>
      </c>
      <c r="C1456" s="73" t="s">
        <v>5958</v>
      </c>
      <c r="D1456" s="73" t="s">
        <v>5602</v>
      </c>
      <c r="E1456" s="73"/>
      <c r="F1456" s="73"/>
      <c r="G1456" s="74"/>
      <c r="H1456" s="73" t="s">
        <v>934</v>
      </c>
      <c r="I1456" s="73" t="s">
        <v>935</v>
      </c>
      <c r="J1456" s="73" t="s">
        <v>909</v>
      </c>
      <c r="K1456" s="73" t="s">
        <v>2111</v>
      </c>
      <c r="L1456" s="73" t="s">
        <v>5958</v>
      </c>
      <c r="M1456" s="73" t="s">
        <v>10812</v>
      </c>
      <c r="N1456" s="75" t="b">
        <v>0</v>
      </c>
      <c r="O1456" s="75" t="b">
        <v>0</v>
      </c>
      <c r="P1456" s="76">
        <v>46023.525810648098</v>
      </c>
      <c r="Q1456" s="73" t="s">
        <v>11990</v>
      </c>
      <c r="R1456" s="76">
        <v>46172.472600196801</v>
      </c>
      <c r="S1456" s="73" t="s">
        <v>11991</v>
      </c>
      <c r="T1456" s="73" t="s">
        <v>5292</v>
      </c>
      <c r="U1456" s="73" t="s">
        <v>10812</v>
      </c>
      <c r="V1456" s="77" t="s">
        <v>32</v>
      </c>
    </row>
    <row r="1457" spans="1:22" hidden="1" x14ac:dyDescent="0.25">
      <c r="A1457" s="73" t="s">
        <v>10435</v>
      </c>
      <c r="B1457" s="73" t="s">
        <v>849</v>
      </c>
      <c r="C1457" s="73" t="s">
        <v>5960</v>
      </c>
      <c r="D1457" s="73" t="s">
        <v>5602</v>
      </c>
      <c r="E1457" s="73"/>
      <c r="F1457" s="73"/>
      <c r="G1457" s="74"/>
      <c r="H1457" s="73" t="s">
        <v>934</v>
      </c>
      <c r="I1457" s="73" t="s">
        <v>935</v>
      </c>
      <c r="J1457" s="73" t="s">
        <v>909</v>
      </c>
      <c r="K1457" s="73" t="s">
        <v>2111</v>
      </c>
      <c r="L1457" s="73" t="s">
        <v>5960</v>
      </c>
      <c r="M1457" s="73" t="s">
        <v>10812</v>
      </c>
      <c r="N1457" s="75" t="b">
        <v>0</v>
      </c>
      <c r="O1457" s="75" t="b">
        <v>0</v>
      </c>
      <c r="P1457" s="76">
        <v>46023.525811574102</v>
      </c>
      <c r="Q1457" s="73" t="s">
        <v>11990</v>
      </c>
      <c r="R1457" s="76">
        <v>46172.472602395799</v>
      </c>
      <c r="S1457" s="73" t="s">
        <v>11991</v>
      </c>
      <c r="T1457" s="73" t="s">
        <v>5292</v>
      </c>
      <c r="U1457" s="73" t="s">
        <v>10812</v>
      </c>
      <c r="V1457" s="77" t="s">
        <v>32</v>
      </c>
    </row>
    <row r="1458" spans="1:22" hidden="1" x14ac:dyDescent="0.25">
      <c r="A1458" s="73" t="s">
        <v>10436</v>
      </c>
      <c r="B1458" s="73" t="s">
        <v>5962</v>
      </c>
      <c r="C1458" s="73" t="s">
        <v>5963</v>
      </c>
      <c r="D1458" s="73" t="s">
        <v>5602</v>
      </c>
      <c r="E1458" s="73"/>
      <c r="F1458" s="73"/>
      <c r="G1458" s="74"/>
      <c r="H1458" s="73" t="s">
        <v>934</v>
      </c>
      <c r="I1458" s="73" t="s">
        <v>935</v>
      </c>
      <c r="J1458" s="73" t="s">
        <v>909</v>
      </c>
      <c r="K1458" s="73" t="s">
        <v>2111</v>
      </c>
      <c r="L1458" s="73" t="s">
        <v>5963</v>
      </c>
      <c r="M1458" s="73" t="s">
        <v>10812</v>
      </c>
      <c r="N1458" s="75" t="b">
        <v>1</v>
      </c>
      <c r="O1458" s="75" t="b">
        <v>0</v>
      </c>
      <c r="P1458" s="76">
        <v>46023.525812534703</v>
      </c>
      <c r="Q1458" s="73" t="s">
        <v>11990</v>
      </c>
      <c r="R1458" s="76">
        <v>46191.657582870401</v>
      </c>
      <c r="S1458" s="73" t="s">
        <v>11991</v>
      </c>
      <c r="T1458" s="73" t="s">
        <v>5292</v>
      </c>
      <c r="U1458" s="73" t="s">
        <v>10812</v>
      </c>
      <c r="V1458" s="77" t="s">
        <v>32</v>
      </c>
    </row>
    <row r="1459" spans="1:22" hidden="1" x14ac:dyDescent="0.25">
      <c r="A1459" s="73" t="s">
        <v>10437</v>
      </c>
      <c r="B1459" s="73" t="s">
        <v>5965</v>
      </c>
      <c r="C1459" s="73" t="s">
        <v>5966</v>
      </c>
      <c r="D1459" s="73" t="s">
        <v>5602</v>
      </c>
      <c r="E1459" s="73"/>
      <c r="F1459" s="73"/>
      <c r="G1459" s="74"/>
      <c r="H1459" s="73" t="s">
        <v>934</v>
      </c>
      <c r="I1459" s="73" t="s">
        <v>935</v>
      </c>
      <c r="J1459" s="73" t="s">
        <v>909</v>
      </c>
      <c r="K1459" s="73" t="s">
        <v>2111</v>
      </c>
      <c r="L1459" s="73"/>
      <c r="M1459" s="73" t="s">
        <v>10812</v>
      </c>
      <c r="N1459" s="75" t="b">
        <v>0</v>
      </c>
      <c r="O1459" s="75" t="b">
        <v>0</v>
      </c>
      <c r="P1459" s="76">
        <v>46023.525813692097</v>
      </c>
      <c r="Q1459" s="73" t="s">
        <v>11990</v>
      </c>
      <c r="R1459" s="76">
        <v>46172.472606631898</v>
      </c>
      <c r="S1459" s="73" t="s">
        <v>11991</v>
      </c>
      <c r="T1459" s="73" t="s">
        <v>5292</v>
      </c>
      <c r="U1459" s="73" t="s">
        <v>10812</v>
      </c>
      <c r="V1459" s="77" t="s">
        <v>32</v>
      </c>
    </row>
    <row r="1460" spans="1:22" hidden="1" x14ac:dyDescent="0.25">
      <c r="A1460" s="73" t="s">
        <v>10438</v>
      </c>
      <c r="B1460" s="73" t="s">
        <v>5968</v>
      </c>
      <c r="C1460" s="73" t="s">
        <v>5969</v>
      </c>
      <c r="D1460" s="73" t="s">
        <v>5602</v>
      </c>
      <c r="E1460" s="73"/>
      <c r="F1460" s="73"/>
      <c r="G1460" s="74"/>
      <c r="H1460" s="73" t="s">
        <v>934</v>
      </c>
      <c r="I1460" s="73" t="s">
        <v>935</v>
      </c>
      <c r="J1460" s="73" t="s">
        <v>909</v>
      </c>
      <c r="K1460" s="73" t="s">
        <v>2111</v>
      </c>
      <c r="L1460" s="73" t="s">
        <v>5969</v>
      </c>
      <c r="M1460" s="73" t="s">
        <v>10812</v>
      </c>
      <c r="N1460" s="75" t="b">
        <v>0</v>
      </c>
      <c r="O1460" s="75" t="b">
        <v>0</v>
      </c>
      <c r="P1460" s="76">
        <v>46023.525814432898</v>
      </c>
      <c r="Q1460" s="73" t="s">
        <v>11990</v>
      </c>
      <c r="R1460" s="76">
        <v>46172.472608796299</v>
      </c>
      <c r="S1460" s="73" t="s">
        <v>11991</v>
      </c>
      <c r="T1460" s="73" t="s">
        <v>5292</v>
      </c>
      <c r="U1460" s="73" t="s">
        <v>10812</v>
      </c>
      <c r="V1460" s="77" t="s">
        <v>32</v>
      </c>
    </row>
    <row r="1461" spans="1:22" hidden="1" x14ac:dyDescent="0.25">
      <c r="A1461" s="73" t="s">
        <v>10439</v>
      </c>
      <c r="B1461" s="73" t="s">
        <v>5971</v>
      </c>
      <c r="C1461" s="73" t="s">
        <v>5972</v>
      </c>
      <c r="D1461" s="73" t="s">
        <v>5602</v>
      </c>
      <c r="E1461" s="73"/>
      <c r="F1461" s="73"/>
      <c r="G1461" s="74"/>
      <c r="H1461" s="73" t="s">
        <v>934</v>
      </c>
      <c r="I1461" s="73" t="s">
        <v>935</v>
      </c>
      <c r="J1461" s="73" t="s">
        <v>909</v>
      </c>
      <c r="K1461" s="73" t="s">
        <v>2111</v>
      </c>
      <c r="L1461" s="73" t="s">
        <v>5972</v>
      </c>
      <c r="M1461" s="73" t="s">
        <v>10812</v>
      </c>
      <c r="N1461" s="75" t="b">
        <v>0</v>
      </c>
      <c r="O1461" s="75" t="b">
        <v>0</v>
      </c>
      <c r="P1461" s="76">
        <v>46023.5258153588</v>
      </c>
      <c r="Q1461" s="73" t="s">
        <v>11990</v>
      </c>
      <c r="R1461" s="76">
        <v>46172.472610960598</v>
      </c>
      <c r="S1461" s="73" t="s">
        <v>11991</v>
      </c>
      <c r="T1461" s="73" t="s">
        <v>5292</v>
      </c>
      <c r="U1461" s="73" t="s">
        <v>10812</v>
      </c>
      <c r="V1461" s="77" t="s">
        <v>32</v>
      </c>
    </row>
    <row r="1462" spans="1:22" hidden="1" x14ac:dyDescent="0.25">
      <c r="A1462" s="73" t="s">
        <v>10440</v>
      </c>
      <c r="B1462" s="73" t="s">
        <v>845</v>
      </c>
      <c r="C1462" s="73" t="s">
        <v>5974</v>
      </c>
      <c r="D1462" s="73" t="s">
        <v>5602</v>
      </c>
      <c r="E1462" s="73"/>
      <c r="F1462" s="73"/>
      <c r="G1462" s="74"/>
      <c r="H1462" s="73" t="s">
        <v>934</v>
      </c>
      <c r="I1462" s="73" t="s">
        <v>935</v>
      </c>
      <c r="J1462" s="73" t="s">
        <v>909</v>
      </c>
      <c r="K1462" s="73" t="s">
        <v>2111</v>
      </c>
      <c r="L1462" s="73" t="s">
        <v>5974</v>
      </c>
      <c r="M1462" s="73" t="s">
        <v>10812</v>
      </c>
      <c r="N1462" s="75" t="b">
        <v>0</v>
      </c>
      <c r="O1462" s="75" t="b">
        <v>0</v>
      </c>
      <c r="P1462" s="76">
        <v>46023.525816169</v>
      </c>
      <c r="Q1462" s="73" t="s">
        <v>11990</v>
      </c>
      <c r="R1462" s="76">
        <v>46172.472613159698</v>
      </c>
      <c r="S1462" s="73" t="s">
        <v>11991</v>
      </c>
      <c r="T1462" s="73" t="s">
        <v>5292</v>
      </c>
      <c r="U1462" s="73" t="s">
        <v>10812</v>
      </c>
      <c r="V1462" s="77" t="s">
        <v>32</v>
      </c>
    </row>
    <row r="1463" spans="1:22" hidden="1" x14ac:dyDescent="0.25">
      <c r="A1463" s="73" t="s">
        <v>10441</v>
      </c>
      <c r="B1463" s="73" t="s">
        <v>5976</v>
      </c>
      <c r="C1463" s="73" t="s">
        <v>5977</v>
      </c>
      <c r="D1463" s="73" t="s">
        <v>5602</v>
      </c>
      <c r="E1463" s="73"/>
      <c r="F1463" s="73"/>
      <c r="G1463" s="74"/>
      <c r="H1463" s="73" t="s">
        <v>934</v>
      </c>
      <c r="I1463" s="73" t="s">
        <v>935</v>
      </c>
      <c r="J1463" s="73" t="s">
        <v>909</v>
      </c>
      <c r="K1463" s="73" t="s">
        <v>2111</v>
      </c>
      <c r="L1463" s="73" t="s">
        <v>5977</v>
      </c>
      <c r="M1463" s="73" t="s">
        <v>10812</v>
      </c>
      <c r="N1463" s="75" t="b">
        <v>0</v>
      </c>
      <c r="O1463" s="75" t="b">
        <v>0</v>
      </c>
      <c r="P1463" s="76">
        <v>46023.5258169792</v>
      </c>
      <c r="Q1463" s="73" t="s">
        <v>11990</v>
      </c>
      <c r="R1463" s="76">
        <v>46172.472615243103</v>
      </c>
      <c r="S1463" s="73" t="s">
        <v>11991</v>
      </c>
      <c r="T1463" s="73" t="s">
        <v>5292</v>
      </c>
      <c r="U1463" s="73" t="s">
        <v>10812</v>
      </c>
      <c r="V1463" s="77" t="s">
        <v>32</v>
      </c>
    </row>
    <row r="1464" spans="1:22" hidden="1" x14ac:dyDescent="0.25">
      <c r="A1464" s="73" t="s">
        <v>10442</v>
      </c>
      <c r="B1464" s="73" t="s">
        <v>5979</v>
      </c>
      <c r="C1464" s="73" t="s">
        <v>5980</v>
      </c>
      <c r="D1464" s="73" t="s">
        <v>5602</v>
      </c>
      <c r="E1464" s="73"/>
      <c r="F1464" s="73"/>
      <c r="G1464" s="74"/>
      <c r="H1464" s="73" t="s">
        <v>934</v>
      </c>
      <c r="I1464" s="73" t="s">
        <v>935</v>
      </c>
      <c r="J1464" s="73" t="s">
        <v>909</v>
      </c>
      <c r="K1464" s="73" t="s">
        <v>2111</v>
      </c>
      <c r="L1464" s="73"/>
      <c r="M1464" s="73" t="s">
        <v>10812</v>
      </c>
      <c r="N1464" s="75" t="b">
        <v>0</v>
      </c>
      <c r="O1464" s="75" t="b">
        <v>0</v>
      </c>
      <c r="P1464" s="76">
        <v>46023.525817824098</v>
      </c>
      <c r="Q1464" s="73" t="s">
        <v>11990</v>
      </c>
      <c r="R1464" s="76">
        <v>46172.472617395797</v>
      </c>
      <c r="S1464" s="73" t="s">
        <v>11991</v>
      </c>
      <c r="T1464" s="73" t="s">
        <v>5292</v>
      </c>
      <c r="U1464" s="73" t="s">
        <v>10812</v>
      </c>
      <c r="V1464" s="77" t="s">
        <v>32</v>
      </c>
    </row>
    <row r="1465" spans="1:22" hidden="1" x14ac:dyDescent="0.25">
      <c r="A1465" s="73" t="s">
        <v>10443</v>
      </c>
      <c r="B1465" s="73" t="s">
        <v>6226</v>
      </c>
      <c r="C1465" s="73" t="s">
        <v>6227</v>
      </c>
      <c r="D1465" s="73" t="s">
        <v>5602</v>
      </c>
      <c r="E1465" s="73" t="s">
        <v>6224</v>
      </c>
      <c r="F1465" s="73"/>
      <c r="G1465" s="74"/>
      <c r="H1465" s="73" t="s">
        <v>934</v>
      </c>
      <c r="I1465" s="73" t="s">
        <v>935</v>
      </c>
      <c r="J1465" s="73" t="s">
        <v>909</v>
      </c>
      <c r="K1465" s="73" t="s">
        <v>2111</v>
      </c>
      <c r="L1465" s="73" t="s">
        <v>6227</v>
      </c>
      <c r="M1465" s="73" t="s">
        <v>10812</v>
      </c>
      <c r="N1465" s="75" t="b">
        <v>0</v>
      </c>
      <c r="O1465" s="75" t="b">
        <v>0</v>
      </c>
      <c r="P1465" s="76">
        <v>46023.525899189801</v>
      </c>
      <c r="Q1465" s="73" t="s">
        <v>11990</v>
      </c>
      <c r="R1465" s="76">
        <v>46172.472619560198</v>
      </c>
      <c r="S1465" s="73" t="s">
        <v>11991</v>
      </c>
      <c r="T1465" s="73" t="s">
        <v>5292</v>
      </c>
      <c r="U1465" s="73" t="s">
        <v>10812</v>
      </c>
      <c r="V1465" s="77" t="s">
        <v>32</v>
      </c>
    </row>
    <row r="1466" spans="1:22" hidden="1" x14ac:dyDescent="0.25">
      <c r="A1466" s="73" t="s">
        <v>10444</v>
      </c>
      <c r="B1466" s="73" t="s">
        <v>6248</v>
      </c>
      <c r="C1466" s="73" t="s">
        <v>6249</v>
      </c>
      <c r="D1466" s="73" t="s">
        <v>5602</v>
      </c>
      <c r="E1466" s="73"/>
      <c r="F1466" s="73"/>
      <c r="G1466" s="74"/>
      <c r="H1466" s="73" t="s">
        <v>934</v>
      </c>
      <c r="I1466" s="73" t="s">
        <v>935</v>
      </c>
      <c r="J1466" s="73" t="s">
        <v>909</v>
      </c>
      <c r="K1466" s="73" t="s">
        <v>2111</v>
      </c>
      <c r="L1466" s="73" t="s">
        <v>6249</v>
      </c>
      <c r="M1466" s="73" t="s">
        <v>10812</v>
      </c>
      <c r="N1466" s="75" t="b">
        <v>0</v>
      </c>
      <c r="O1466" s="75" t="b">
        <v>0</v>
      </c>
      <c r="P1466" s="76">
        <v>46023.5259058218</v>
      </c>
      <c r="Q1466" s="73" t="s">
        <v>11990</v>
      </c>
      <c r="R1466" s="76">
        <v>46172.4726216782</v>
      </c>
      <c r="S1466" s="73" t="s">
        <v>11991</v>
      </c>
      <c r="T1466" s="73" t="s">
        <v>5292</v>
      </c>
      <c r="U1466" s="73" t="s">
        <v>10812</v>
      </c>
      <c r="V1466" s="77" t="s">
        <v>32</v>
      </c>
    </row>
    <row r="1467" spans="1:22" hidden="1" x14ac:dyDescent="0.25">
      <c r="A1467" s="73" t="s">
        <v>10445</v>
      </c>
      <c r="B1467" s="73" t="s">
        <v>6251</v>
      </c>
      <c r="C1467" s="73" t="s">
        <v>6252</v>
      </c>
      <c r="D1467" s="73" t="s">
        <v>5602</v>
      </c>
      <c r="E1467" s="73"/>
      <c r="F1467" s="73"/>
      <c r="G1467" s="74"/>
      <c r="H1467" s="73" t="s">
        <v>934</v>
      </c>
      <c r="I1467" s="73" t="s">
        <v>935</v>
      </c>
      <c r="J1467" s="73" t="s">
        <v>909</v>
      </c>
      <c r="K1467" s="73" t="s">
        <v>2111</v>
      </c>
      <c r="L1467" s="73" t="s">
        <v>6252</v>
      </c>
      <c r="M1467" s="73" t="s">
        <v>10812</v>
      </c>
      <c r="N1467" s="75" t="b">
        <v>0</v>
      </c>
      <c r="O1467" s="75" t="b">
        <v>0</v>
      </c>
      <c r="P1467" s="76">
        <v>46023.525906678202</v>
      </c>
      <c r="Q1467" s="73" t="s">
        <v>11990</v>
      </c>
      <c r="R1467" s="76">
        <v>46172.472623807902</v>
      </c>
      <c r="S1467" s="73" t="s">
        <v>11991</v>
      </c>
      <c r="T1467" s="73" t="s">
        <v>5292</v>
      </c>
      <c r="U1467" s="73" t="s">
        <v>10812</v>
      </c>
      <c r="V1467" s="77" t="s">
        <v>32</v>
      </c>
    </row>
    <row r="1468" spans="1:22" hidden="1" x14ac:dyDescent="0.25">
      <c r="A1468" s="73" t="s">
        <v>10446</v>
      </c>
      <c r="B1468" s="73" t="s">
        <v>5904</v>
      </c>
      <c r="C1468" s="73" t="s">
        <v>5905</v>
      </c>
      <c r="D1468" s="73" t="s">
        <v>5602</v>
      </c>
      <c r="E1468" s="73"/>
      <c r="F1468" s="73"/>
      <c r="G1468" s="74"/>
      <c r="H1468" s="73" t="s">
        <v>934</v>
      </c>
      <c r="I1468" s="73" t="s">
        <v>935</v>
      </c>
      <c r="J1468" s="73" t="s">
        <v>909</v>
      </c>
      <c r="K1468" s="73" t="s">
        <v>982</v>
      </c>
      <c r="L1468" s="73" t="s">
        <v>5905</v>
      </c>
      <c r="M1468" s="73" t="s">
        <v>10812</v>
      </c>
      <c r="N1468" s="75" t="b">
        <v>0</v>
      </c>
      <c r="O1468" s="75" t="b">
        <v>0</v>
      </c>
      <c r="P1468" s="76">
        <v>46023.5257927083</v>
      </c>
      <c r="Q1468" s="73" t="s">
        <v>11990</v>
      </c>
      <c r="R1468" s="76">
        <v>46172.472626041701</v>
      </c>
      <c r="S1468" s="73" t="s">
        <v>11991</v>
      </c>
      <c r="T1468" s="73" t="s">
        <v>5292</v>
      </c>
      <c r="U1468" s="73" t="s">
        <v>10812</v>
      </c>
      <c r="V1468" s="77" t="s">
        <v>32</v>
      </c>
    </row>
    <row r="1469" spans="1:22" hidden="1" x14ac:dyDescent="0.25">
      <c r="A1469" s="73" t="s">
        <v>10447</v>
      </c>
      <c r="B1469" s="73" t="s">
        <v>5907</v>
      </c>
      <c r="C1469" s="73" t="s">
        <v>5908</v>
      </c>
      <c r="D1469" s="73" t="s">
        <v>5602</v>
      </c>
      <c r="E1469" s="73"/>
      <c r="F1469" s="73"/>
      <c r="G1469" s="74"/>
      <c r="H1469" s="73" t="s">
        <v>934</v>
      </c>
      <c r="I1469" s="73" t="s">
        <v>935</v>
      </c>
      <c r="J1469" s="73" t="s">
        <v>909</v>
      </c>
      <c r="K1469" s="73" t="s">
        <v>982</v>
      </c>
      <c r="L1469" s="73" t="s">
        <v>5908</v>
      </c>
      <c r="M1469" s="73" t="s">
        <v>10812</v>
      </c>
      <c r="N1469" s="75" t="b">
        <v>0</v>
      </c>
      <c r="O1469" s="75" t="b">
        <v>0</v>
      </c>
      <c r="P1469" s="76">
        <v>46023.525793634297</v>
      </c>
      <c r="Q1469" s="73" t="s">
        <v>11990</v>
      </c>
      <c r="R1469" s="76">
        <v>46172.472628159703</v>
      </c>
      <c r="S1469" s="73" t="s">
        <v>11991</v>
      </c>
      <c r="T1469" s="73" t="s">
        <v>5292</v>
      </c>
      <c r="U1469" s="73" t="s">
        <v>10812</v>
      </c>
      <c r="V1469" s="77" t="s">
        <v>32</v>
      </c>
    </row>
    <row r="1470" spans="1:22" hidden="1" x14ac:dyDescent="0.25">
      <c r="A1470" s="73" t="s">
        <v>10448</v>
      </c>
      <c r="B1470" s="73" t="s">
        <v>5910</v>
      </c>
      <c r="C1470" s="73" t="s">
        <v>5911</v>
      </c>
      <c r="D1470" s="73" t="s">
        <v>5602</v>
      </c>
      <c r="E1470" s="73"/>
      <c r="F1470" s="73"/>
      <c r="G1470" s="74"/>
      <c r="H1470" s="73" t="s">
        <v>934</v>
      </c>
      <c r="I1470" s="73" t="s">
        <v>935</v>
      </c>
      <c r="J1470" s="73" t="s">
        <v>909</v>
      </c>
      <c r="K1470" s="73" t="s">
        <v>982</v>
      </c>
      <c r="L1470" s="73" t="s">
        <v>5911</v>
      </c>
      <c r="M1470" s="73" t="s">
        <v>10812</v>
      </c>
      <c r="N1470" s="75" t="b">
        <v>0</v>
      </c>
      <c r="O1470" s="75" t="b">
        <v>0</v>
      </c>
      <c r="P1470" s="76">
        <v>46023.525794560199</v>
      </c>
      <c r="Q1470" s="73" t="s">
        <v>11990</v>
      </c>
      <c r="R1470" s="76">
        <v>46172.472630324097</v>
      </c>
      <c r="S1470" s="73" t="s">
        <v>11991</v>
      </c>
      <c r="T1470" s="73" t="s">
        <v>5292</v>
      </c>
      <c r="U1470" s="73" t="s">
        <v>10812</v>
      </c>
      <c r="V1470" s="77" t="s">
        <v>32</v>
      </c>
    </row>
    <row r="1471" spans="1:22" hidden="1" x14ac:dyDescent="0.25">
      <c r="A1471" s="73" t="s">
        <v>10449</v>
      </c>
      <c r="B1471" s="73" t="s">
        <v>5913</v>
      </c>
      <c r="C1471" s="73" t="s">
        <v>5914</v>
      </c>
      <c r="D1471" s="73" t="s">
        <v>5602</v>
      </c>
      <c r="E1471" s="73"/>
      <c r="F1471" s="73"/>
      <c r="G1471" s="74"/>
      <c r="H1471" s="73" t="s">
        <v>934</v>
      </c>
      <c r="I1471" s="73" t="s">
        <v>935</v>
      </c>
      <c r="J1471" s="73" t="s">
        <v>909</v>
      </c>
      <c r="K1471" s="73" t="s">
        <v>982</v>
      </c>
      <c r="L1471" s="73" t="s">
        <v>5914</v>
      </c>
      <c r="M1471" s="73" t="s">
        <v>10812</v>
      </c>
      <c r="N1471" s="75" t="b">
        <v>0</v>
      </c>
      <c r="O1471" s="75" t="b">
        <v>0</v>
      </c>
      <c r="P1471" s="76">
        <v>46023.525795451402</v>
      </c>
      <c r="Q1471" s="73" t="s">
        <v>11990</v>
      </c>
      <c r="R1471" s="76">
        <v>46172.472632488403</v>
      </c>
      <c r="S1471" s="73" t="s">
        <v>11991</v>
      </c>
      <c r="T1471" s="73" t="s">
        <v>5292</v>
      </c>
      <c r="U1471" s="73" t="s">
        <v>10812</v>
      </c>
      <c r="V1471" s="77" t="s">
        <v>32</v>
      </c>
    </row>
    <row r="1472" spans="1:22" hidden="1" x14ac:dyDescent="0.25">
      <c r="A1472" s="73" t="s">
        <v>10450</v>
      </c>
      <c r="B1472" s="73" t="s">
        <v>5916</v>
      </c>
      <c r="C1472" s="73" t="s">
        <v>5917</v>
      </c>
      <c r="D1472" s="73" t="s">
        <v>5602</v>
      </c>
      <c r="E1472" s="73"/>
      <c r="F1472" s="73"/>
      <c r="G1472" s="74"/>
      <c r="H1472" s="73" t="s">
        <v>934</v>
      </c>
      <c r="I1472" s="73" t="s">
        <v>935</v>
      </c>
      <c r="J1472" s="73" t="s">
        <v>909</v>
      </c>
      <c r="K1472" s="73" t="s">
        <v>982</v>
      </c>
      <c r="L1472" s="73"/>
      <c r="M1472" s="73" t="s">
        <v>10812</v>
      </c>
      <c r="N1472" s="75" t="b">
        <v>0</v>
      </c>
      <c r="O1472" s="75" t="b">
        <v>0</v>
      </c>
      <c r="P1472" s="76">
        <v>46023.525796296301</v>
      </c>
      <c r="Q1472" s="73" t="s">
        <v>11990</v>
      </c>
      <c r="R1472" s="76">
        <v>46172.472634756901</v>
      </c>
      <c r="S1472" s="73" t="s">
        <v>11991</v>
      </c>
      <c r="T1472" s="73" t="s">
        <v>5292</v>
      </c>
      <c r="U1472" s="73" t="s">
        <v>10812</v>
      </c>
      <c r="V1472" s="77" t="s">
        <v>32</v>
      </c>
    </row>
    <row r="1473" spans="1:22" hidden="1" x14ac:dyDescent="0.25">
      <c r="A1473" s="73" t="s">
        <v>10451</v>
      </c>
      <c r="B1473" s="73" t="s">
        <v>5919</v>
      </c>
      <c r="C1473" s="73" t="s">
        <v>5920</v>
      </c>
      <c r="D1473" s="73" t="s">
        <v>5602</v>
      </c>
      <c r="E1473" s="73"/>
      <c r="F1473" s="73"/>
      <c r="G1473" s="74"/>
      <c r="H1473" s="73" t="s">
        <v>934</v>
      </c>
      <c r="I1473" s="73" t="s">
        <v>935</v>
      </c>
      <c r="J1473" s="73" t="s">
        <v>909</v>
      </c>
      <c r="K1473" s="73" t="s">
        <v>982</v>
      </c>
      <c r="L1473" s="73" t="s">
        <v>5920</v>
      </c>
      <c r="M1473" s="73" t="s">
        <v>10812</v>
      </c>
      <c r="N1473" s="75" t="b">
        <v>0</v>
      </c>
      <c r="O1473" s="75" t="b">
        <v>0</v>
      </c>
      <c r="P1473" s="76">
        <v>46023.525797187503</v>
      </c>
      <c r="Q1473" s="73" t="s">
        <v>11990</v>
      </c>
      <c r="R1473" s="76">
        <v>46172.472637002298</v>
      </c>
      <c r="S1473" s="73" t="s">
        <v>11991</v>
      </c>
      <c r="T1473" s="73" t="s">
        <v>5292</v>
      </c>
      <c r="U1473" s="73" t="s">
        <v>10812</v>
      </c>
      <c r="V1473" s="77" t="s">
        <v>32</v>
      </c>
    </row>
    <row r="1474" spans="1:22" hidden="1" x14ac:dyDescent="0.25">
      <c r="A1474" s="73" t="s">
        <v>10452</v>
      </c>
      <c r="B1474" s="73" t="s">
        <v>5922</v>
      </c>
      <c r="C1474" s="73" t="s">
        <v>5923</v>
      </c>
      <c r="D1474" s="73" t="s">
        <v>5602</v>
      </c>
      <c r="E1474" s="73"/>
      <c r="F1474" s="73"/>
      <c r="G1474" s="74"/>
      <c r="H1474" s="73" t="s">
        <v>934</v>
      </c>
      <c r="I1474" s="73" t="s">
        <v>935</v>
      </c>
      <c r="J1474" s="73" t="s">
        <v>909</v>
      </c>
      <c r="K1474" s="73" t="s">
        <v>982</v>
      </c>
      <c r="L1474" s="73"/>
      <c r="M1474" s="73" t="s">
        <v>10812</v>
      </c>
      <c r="N1474" s="75" t="b">
        <v>0</v>
      </c>
      <c r="O1474" s="75" t="b">
        <v>0</v>
      </c>
      <c r="P1474" s="76">
        <v>46023.5258006597</v>
      </c>
      <c r="Q1474" s="73" t="s">
        <v>11990</v>
      </c>
      <c r="R1474" s="76">
        <v>46172.472639085601</v>
      </c>
      <c r="S1474" s="73" t="s">
        <v>11991</v>
      </c>
      <c r="T1474" s="73" t="s">
        <v>5292</v>
      </c>
      <c r="U1474" s="73" t="s">
        <v>10812</v>
      </c>
      <c r="V1474" s="77" t="s">
        <v>32</v>
      </c>
    </row>
    <row r="1475" spans="1:22" hidden="1" x14ac:dyDescent="0.25">
      <c r="A1475" s="73" t="s">
        <v>10453</v>
      </c>
      <c r="B1475" s="73" t="s">
        <v>5925</v>
      </c>
      <c r="C1475" s="73" t="s">
        <v>5926</v>
      </c>
      <c r="D1475" s="73" t="s">
        <v>5602</v>
      </c>
      <c r="E1475" s="73"/>
      <c r="F1475" s="73"/>
      <c r="G1475" s="74"/>
      <c r="H1475" s="73" t="s">
        <v>934</v>
      </c>
      <c r="I1475" s="73" t="s">
        <v>935</v>
      </c>
      <c r="J1475" s="73" t="s">
        <v>909</v>
      </c>
      <c r="K1475" s="73" t="s">
        <v>982</v>
      </c>
      <c r="L1475" s="73" t="s">
        <v>5926</v>
      </c>
      <c r="M1475" s="73" t="s">
        <v>10812</v>
      </c>
      <c r="N1475" s="75" t="b">
        <v>0</v>
      </c>
      <c r="O1475" s="75" t="b">
        <v>0</v>
      </c>
      <c r="P1475" s="76">
        <v>46023.525801504598</v>
      </c>
      <c r="Q1475" s="73" t="s">
        <v>11990</v>
      </c>
      <c r="R1475" s="76">
        <v>46172.4726413194</v>
      </c>
      <c r="S1475" s="73" t="s">
        <v>11991</v>
      </c>
      <c r="T1475" s="73" t="s">
        <v>5292</v>
      </c>
      <c r="U1475" s="73" t="s">
        <v>10812</v>
      </c>
      <c r="V1475" s="77" t="s">
        <v>32</v>
      </c>
    </row>
    <row r="1476" spans="1:22" hidden="1" x14ac:dyDescent="0.25">
      <c r="A1476" s="73" t="s">
        <v>10454</v>
      </c>
      <c r="B1476" s="73" t="s">
        <v>5928</v>
      </c>
      <c r="C1476" s="73" t="s">
        <v>5929</v>
      </c>
      <c r="D1476" s="73" t="s">
        <v>5602</v>
      </c>
      <c r="E1476" s="73"/>
      <c r="F1476" s="73"/>
      <c r="G1476" s="74"/>
      <c r="H1476" s="73" t="s">
        <v>934</v>
      </c>
      <c r="I1476" s="73" t="s">
        <v>935</v>
      </c>
      <c r="J1476" s="73" t="s">
        <v>909</v>
      </c>
      <c r="K1476" s="73" t="s">
        <v>982</v>
      </c>
      <c r="L1476" s="73"/>
      <c r="M1476" s="73" t="s">
        <v>10812</v>
      </c>
      <c r="N1476" s="75" t="b">
        <v>0</v>
      </c>
      <c r="O1476" s="75" t="b">
        <v>0</v>
      </c>
      <c r="P1476" s="76">
        <v>46023.525802430602</v>
      </c>
      <c r="Q1476" s="73" t="s">
        <v>11990</v>
      </c>
      <c r="R1476" s="76">
        <v>46172.472643402798</v>
      </c>
      <c r="S1476" s="73" t="s">
        <v>11991</v>
      </c>
      <c r="T1476" s="73" t="s">
        <v>5292</v>
      </c>
      <c r="U1476" s="73" t="s">
        <v>10812</v>
      </c>
      <c r="V1476" s="77" t="s">
        <v>32</v>
      </c>
    </row>
    <row r="1477" spans="1:22" hidden="1" x14ac:dyDescent="0.25">
      <c r="A1477" s="73" t="s">
        <v>10455</v>
      </c>
      <c r="B1477" s="73" t="s">
        <v>5931</v>
      </c>
      <c r="C1477" s="73" t="s">
        <v>5932</v>
      </c>
      <c r="D1477" s="73" t="s">
        <v>5602</v>
      </c>
      <c r="E1477" s="73"/>
      <c r="F1477" s="73"/>
      <c r="G1477" s="74"/>
      <c r="H1477" s="73" t="s">
        <v>934</v>
      </c>
      <c r="I1477" s="73" t="s">
        <v>935</v>
      </c>
      <c r="J1477" s="73" t="s">
        <v>909</v>
      </c>
      <c r="K1477" s="73" t="s">
        <v>982</v>
      </c>
      <c r="L1477" s="73" t="s">
        <v>5932</v>
      </c>
      <c r="M1477" s="73" t="s">
        <v>10812</v>
      </c>
      <c r="N1477" s="75" t="b">
        <v>0</v>
      </c>
      <c r="O1477" s="75" t="b">
        <v>0</v>
      </c>
      <c r="P1477" s="76">
        <v>46023.525803206001</v>
      </c>
      <c r="Q1477" s="73" t="s">
        <v>11990</v>
      </c>
      <c r="R1477" s="76">
        <v>46172.472645567097</v>
      </c>
      <c r="S1477" s="73" t="s">
        <v>11991</v>
      </c>
      <c r="T1477" s="73" t="s">
        <v>5292</v>
      </c>
      <c r="U1477" s="73" t="s">
        <v>10812</v>
      </c>
      <c r="V1477" s="77" t="s">
        <v>32</v>
      </c>
    </row>
    <row r="1478" spans="1:22" hidden="1" x14ac:dyDescent="0.25">
      <c r="A1478" s="73" t="s">
        <v>10456</v>
      </c>
      <c r="B1478" s="73" t="s">
        <v>5934</v>
      </c>
      <c r="C1478" s="73" t="s">
        <v>5935</v>
      </c>
      <c r="D1478" s="73" t="s">
        <v>5602</v>
      </c>
      <c r="E1478" s="73"/>
      <c r="F1478" s="73"/>
      <c r="G1478" s="74"/>
      <c r="H1478" s="73" t="s">
        <v>934</v>
      </c>
      <c r="I1478" s="73" t="s">
        <v>935</v>
      </c>
      <c r="J1478" s="73" t="s">
        <v>909</v>
      </c>
      <c r="K1478" s="73" t="s">
        <v>982</v>
      </c>
      <c r="L1478" s="73"/>
      <c r="M1478" s="73" t="s">
        <v>10812</v>
      </c>
      <c r="N1478" s="75" t="b">
        <v>0</v>
      </c>
      <c r="O1478" s="75" t="b">
        <v>0</v>
      </c>
      <c r="P1478" s="76">
        <v>46023.525804085701</v>
      </c>
      <c r="Q1478" s="73" t="s">
        <v>11990</v>
      </c>
      <c r="R1478" s="76">
        <v>46172.472647766197</v>
      </c>
      <c r="S1478" s="73" t="s">
        <v>11991</v>
      </c>
      <c r="T1478" s="73" t="s">
        <v>5292</v>
      </c>
      <c r="U1478" s="73" t="s">
        <v>10812</v>
      </c>
      <c r="V1478" s="77" t="s">
        <v>32</v>
      </c>
    </row>
    <row r="1479" spans="1:22" hidden="1" x14ac:dyDescent="0.25">
      <c r="A1479" s="73" t="s">
        <v>10457</v>
      </c>
      <c r="B1479" s="73" t="s">
        <v>5937</v>
      </c>
      <c r="C1479" s="73" t="s">
        <v>5938</v>
      </c>
      <c r="D1479" s="73" t="s">
        <v>5602</v>
      </c>
      <c r="E1479" s="73"/>
      <c r="F1479" s="73"/>
      <c r="G1479" s="74"/>
      <c r="H1479" s="73" t="s">
        <v>934</v>
      </c>
      <c r="I1479" s="73" t="s">
        <v>935</v>
      </c>
      <c r="J1479" s="73" t="s">
        <v>909</v>
      </c>
      <c r="K1479" s="73" t="s">
        <v>982</v>
      </c>
      <c r="L1479" s="73"/>
      <c r="M1479" s="73" t="s">
        <v>10812</v>
      </c>
      <c r="N1479" s="75" t="b">
        <v>0</v>
      </c>
      <c r="O1479" s="75" t="b">
        <v>0</v>
      </c>
      <c r="P1479" s="76">
        <v>46023.525804780103</v>
      </c>
      <c r="Q1479" s="73" t="s">
        <v>11990</v>
      </c>
      <c r="R1479" s="76">
        <v>46172.472649919</v>
      </c>
      <c r="S1479" s="73" t="s">
        <v>11991</v>
      </c>
      <c r="T1479" s="73" t="s">
        <v>5292</v>
      </c>
      <c r="U1479" s="73" t="s">
        <v>10812</v>
      </c>
      <c r="V1479" s="77" t="s">
        <v>32</v>
      </c>
    </row>
    <row r="1480" spans="1:22" hidden="1" x14ac:dyDescent="0.25">
      <c r="A1480" s="73" t="s">
        <v>10458</v>
      </c>
      <c r="B1480" s="73" t="s">
        <v>5940</v>
      </c>
      <c r="C1480" s="73" t="s">
        <v>5941</v>
      </c>
      <c r="D1480" s="73" t="s">
        <v>5602</v>
      </c>
      <c r="E1480" s="73"/>
      <c r="F1480" s="73"/>
      <c r="G1480" s="74"/>
      <c r="H1480" s="73" t="s">
        <v>934</v>
      </c>
      <c r="I1480" s="73" t="s">
        <v>935</v>
      </c>
      <c r="J1480" s="73" t="s">
        <v>909</v>
      </c>
      <c r="K1480" s="73" t="s">
        <v>982</v>
      </c>
      <c r="L1480" s="73" t="s">
        <v>5941</v>
      </c>
      <c r="M1480" s="73" t="s">
        <v>10812</v>
      </c>
      <c r="N1480" s="75" t="b">
        <v>0</v>
      </c>
      <c r="O1480" s="75" t="b">
        <v>0</v>
      </c>
      <c r="P1480" s="76">
        <v>46023.525805474499</v>
      </c>
      <c r="Q1480" s="73" t="s">
        <v>11990</v>
      </c>
      <c r="R1480" s="76">
        <v>46172.4726520486</v>
      </c>
      <c r="S1480" s="73" t="s">
        <v>11991</v>
      </c>
      <c r="T1480" s="73" t="s">
        <v>5292</v>
      </c>
      <c r="U1480" s="73" t="s">
        <v>10812</v>
      </c>
      <c r="V1480" s="77" t="s">
        <v>32</v>
      </c>
    </row>
    <row r="1481" spans="1:22" hidden="1" x14ac:dyDescent="0.25">
      <c r="A1481" s="73" t="s">
        <v>10459</v>
      </c>
      <c r="B1481" s="73" t="s">
        <v>5943</v>
      </c>
      <c r="C1481" s="73" t="s">
        <v>5944</v>
      </c>
      <c r="D1481" s="73" t="s">
        <v>5602</v>
      </c>
      <c r="E1481" s="73"/>
      <c r="F1481" s="73"/>
      <c r="G1481" s="74"/>
      <c r="H1481" s="73" t="s">
        <v>934</v>
      </c>
      <c r="I1481" s="73" t="s">
        <v>935</v>
      </c>
      <c r="J1481" s="73" t="s">
        <v>909</v>
      </c>
      <c r="K1481" s="73" t="s">
        <v>982</v>
      </c>
      <c r="L1481" s="73" t="s">
        <v>5944</v>
      </c>
      <c r="M1481" s="73" t="s">
        <v>10812</v>
      </c>
      <c r="N1481" s="75" t="b">
        <v>0</v>
      </c>
      <c r="O1481" s="75" t="b">
        <v>0</v>
      </c>
      <c r="P1481" s="76">
        <v>46023.525806284699</v>
      </c>
      <c r="Q1481" s="73" t="s">
        <v>11990</v>
      </c>
      <c r="R1481" s="76">
        <v>46172.4726542477</v>
      </c>
      <c r="S1481" s="73" t="s">
        <v>11991</v>
      </c>
      <c r="T1481" s="73" t="s">
        <v>5292</v>
      </c>
      <c r="U1481" s="73" t="s">
        <v>10812</v>
      </c>
      <c r="V1481" s="77" t="s">
        <v>32</v>
      </c>
    </row>
    <row r="1482" spans="1:22" hidden="1" x14ac:dyDescent="0.25">
      <c r="A1482" s="73" t="s">
        <v>10460</v>
      </c>
      <c r="B1482" s="73" t="s">
        <v>5982</v>
      </c>
      <c r="C1482" s="73" t="s">
        <v>5983</v>
      </c>
      <c r="D1482" s="73" t="s">
        <v>5602</v>
      </c>
      <c r="E1482" s="73"/>
      <c r="F1482" s="73"/>
      <c r="G1482" s="74"/>
      <c r="H1482" s="73" t="s">
        <v>11994</v>
      </c>
      <c r="I1482" s="73" t="s">
        <v>11995</v>
      </c>
      <c r="J1482" s="73" t="s">
        <v>909</v>
      </c>
      <c r="K1482" s="73" t="s">
        <v>2978</v>
      </c>
      <c r="L1482" s="73" t="s">
        <v>12371</v>
      </c>
      <c r="M1482" s="73" t="s">
        <v>10812</v>
      </c>
      <c r="N1482" s="75" t="b">
        <v>0</v>
      </c>
      <c r="O1482" s="75" t="b">
        <v>0</v>
      </c>
      <c r="P1482" s="76">
        <v>46023.525818599497</v>
      </c>
      <c r="Q1482" s="73" t="s">
        <v>11990</v>
      </c>
      <c r="R1482" s="76">
        <v>46172.472656365702</v>
      </c>
      <c r="S1482" s="73" t="s">
        <v>11991</v>
      </c>
      <c r="T1482" s="73" t="s">
        <v>5292</v>
      </c>
      <c r="U1482" s="73" t="s">
        <v>10812</v>
      </c>
      <c r="V1482" s="77" t="s">
        <v>32</v>
      </c>
    </row>
    <row r="1483" spans="1:22" hidden="1" x14ac:dyDescent="0.25">
      <c r="A1483" s="73" t="s">
        <v>10461</v>
      </c>
      <c r="B1483" s="73" t="s">
        <v>5985</v>
      </c>
      <c r="C1483" s="73" t="s">
        <v>5986</v>
      </c>
      <c r="D1483" s="73" t="s">
        <v>5602</v>
      </c>
      <c r="E1483" s="73"/>
      <c r="F1483" s="73"/>
      <c r="G1483" s="74"/>
      <c r="H1483" s="73" t="s">
        <v>11994</v>
      </c>
      <c r="I1483" s="73" t="s">
        <v>11995</v>
      </c>
      <c r="J1483" s="73" t="s">
        <v>909</v>
      </c>
      <c r="K1483" s="73" t="s">
        <v>2978</v>
      </c>
      <c r="L1483" s="73" t="s">
        <v>5986</v>
      </c>
      <c r="M1483" s="73" t="s">
        <v>10812</v>
      </c>
      <c r="N1483" s="75" t="b">
        <v>0</v>
      </c>
      <c r="O1483" s="75" t="b">
        <v>0</v>
      </c>
      <c r="P1483" s="76">
        <v>46023.525819409697</v>
      </c>
      <c r="Q1483" s="73" t="s">
        <v>11990</v>
      </c>
      <c r="R1483" s="76">
        <v>46172.472658530103</v>
      </c>
      <c r="S1483" s="73" t="s">
        <v>11991</v>
      </c>
      <c r="T1483" s="73" t="s">
        <v>5292</v>
      </c>
      <c r="U1483" s="73" t="s">
        <v>10812</v>
      </c>
      <c r="V1483" s="77" t="s">
        <v>32</v>
      </c>
    </row>
    <row r="1484" spans="1:22" hidden="1" x14ac:dyDescent="0.25">
      <c r="A1484" s="73" t="s">
        <v>10462</v>
      </c>
      <c r="B1484" s="73" t="s">
        <v>5988</v>
      </c>
      <c r="C1484" s="73" t="s">
        <v>5989</v>
      </c>
      <c r="D1484" s="73" t="s">
        <v>5602</v>
      </c>
      <c r="E1484" s="73"/>
      <c r="F1484" s="73"/>
      <c r="G1484" s="74"/>
      <c r="H1484" s="73" t="s">
        <v>11994</v>
      </c>
      <c r="I1484" s="73" t="s">
        <v>11995</v>
      </c>
      <c r="J1484" s="73" t="s">
        <v>909</v>
      </c>
      <c r="K1484" s="73" t="s">
        <v>2978</v>
      </c>
      <c r="L1484" s="73" t="s">
        <v>5989</v>
      </c>
      <c r="M1484" s="73" t="s">
        <v>10812</v>
      </c>
      <c r="N1484" s="75" t="b">
        <v>0</v>
      </c>
      <c r="O1484" s="75" t="b">
        <v>0</v>
      </c>
      <c r="P1484" s="76">
        <v>46023.5258207523</v>
      </c>
      <c r="Q1484" s="73" t="s">
        <v>11990</v>
      </c>
      <c r="R1484" s="76">
        <v>46172.472660648098</v>
      </c>
      <c r="S1484" s="73" t="s">
        <v>11991</v>
      </c>
      <c r="T1484" s="73" t="s">
        <v>5292</v>
      </c>
      <c r="U1484" s="73" t="s">
        <v>10812</v>
      </c>
      <c r="V1484" s="77" t="s">
        <v>32</v>
      </c>
    </row>
    <row r="1485" spans="1:22" hidden="1" x14ac:dyDescent="0.25">
      <c r="A1485" s="73" t="s">
        <v>10463</v>
      </c>
      <c r="B1485" s="73" t="s">
        <v>869</v>
      </c>
      <c r="C1485" s="73" t="s">
        <v>5991</v>
      </c>
      <c r="D1485" s="73" t="s">
        <v>5602</v>
      </c>
      <c r="E1485" s="73"/>
      <c r="F1485" s="73"/>
      <c r="G1485" s="74"/>
      <c r="H1485" s="73" t="s">
        <v>11994</v>
      </c>
      <c r="I1485" s="73" t="s">
        <v>11995</v>
      </c>
      <c r="J1485" s="73" t="s">
        <v>909</v>
      </c>
      <c r="K1485" s="73" t="s">
        <v>2978</v>
      </c>
      <c r="L1485" s="73" t="s">
        <v>5991</v>
      </c>
      <c r="M1485" s="73" t="s">
        <v>10812</v>
      </c>
      <c r="N1485" s="75" t="b">
        <v>0</v>
      </c>
      <c r="O1485" s="75" t="b">
        <v>0</v>
      </c>
      <c r="P1485" s="76">
        <v>46023.525822025498</v>
      </c>
      <c r="Q1485" s="73" t="s">
        <v>11990</v>
      </c>
      <c r="R1485" s="76">
        <v>46172.472662847198</v>
      </c>
      <c r="S1485" s="73" t="s">
        <v>11991</v>
      </c>
      <c r="T1485" s="73" t="s">
        <v>5292</v>
      </c>
      <c r="U1485" s="73" t="s">
        <v>10812</v>
      </c>
      <c r="V1485" s="77" t="s">
        <v>32</v>
      </c>
    </row>
    <row r="1486" spans="1:22" hidden="1" x14ac:dyDescent="0.25">
      <c r="A1486" s="73" t="s">
        <v>10464</v>
      </c>
      <c r="B1486" s="73" t="s">
        <v>5993</v>
      </c>
      <c r="C1486" s="73" t="s">
        <v>5994</v>
      </c>
      <c r="D1486" s="73" t="s">
        <v>5602</v>
      </c>
      <c r="E1486" s="73"/>
      <c r="F1486" s="73"/>
      <c r="G1486" s="74"/>
      <c r="H1486" s="73" t="s">
        <v>11994</v>
      </c>
      <c r="I1486" s="73" t="s">
        <v>11995</v>
      </c>
      <c r="J1486" s="73" t="s">
        <v>909</v>
      </c>
      <c r="K1486" s="73" t="s">
        <v>2978</v>
      </c>
      <c r="L1486" s="73" t="s">
        <v>5994</v>
      </c>
      <c r="M1486" s="73" t="s">
        <v>10812</v>
      </c>
      <c r="N1486" s="75" t="b">
        <v>0</v>
      </c>
      <c r="O1486" s="75" t="b">
        <v>0</v>
      </c>
      <c r="P1486" s="76">
        <v>46023.525822916701</v>
      </c>
      <c r="Q1486" s="73" t="s">
        <v>11990</v>
      </c>
      <c r="R1486" s="76">
        <v>46172.472665011599</v>
      </c>
      <c r="S1486" s="73" t="s">
        <v>11991</v>
      </c>
      <c r="T1486" s="73" t="s">
        <v>5292</v>
      </c>
      <c r="U1486" s="73" t="s">
        <v>10812</v>
      </c>
      <c r="V1486" s="77" t="s">
        <v>32</v>
      </c>
    </row>
    <row r="1487" spans="1:22" hidden="1" x14ac:dyDescent="0.25">
      <c r="A1487" s="73" t="s">
        <v>10465</v>
      </c>
      <c r="B1487" s="73" t="s">
        <v>5996</v>
      </c>
      <c r="C1487" s="73" t="s">
        <v>5997</v>
      </c>
      <c r="D1487" s="73" t="s">
        <v>5602</v>
      </c>
      <c r="E1487" s="73"/>
      <c r="F1487" s="73"/>
      <c r="G1487" s="74"/>
      <c r="H1487" s="73" t="s">
        <v>11994</v>
      </c>
      <c r="I1487" s="73" t="s">
        <v>11995</v>
      </c>
      <c r="J1487" s="73" t="s">
        <v>909</v>
      </c>
      <c r="K1487" s="73" t="s">
        <v>2978</v>
      </c>
      <c r="L1487" s="73"/>
      <c r="M1487" s="73" t="s">
        <v>10812</v>
      </c>
      <c r="N1487" s="75" t="b">
        <v>0</v>
      </c>
      <c r="O1487" s="75" t="b">
        <v>0</v>
      </c>
      <c r="P1487" s="76">
        <v>46023.525824039403</v>
      </c>
      <c r="Q1487" s="73" t="s">
        <v>11990</v>
      </c>
      <c r="R1487" s="76">
        <v>46172.472667094902</v>
      </c>
      <c r="S1487" s="73" t="s">
        <v>11991</v>
      </c>
      <c r="T1487" s="73" t="s">
        <v>5292</v>
      </c>
      <c r="U1487" s="73" t="s">
        <v>10812</v>
      </c>
      <c r="V1487" s="77" t="s">
        <v>32</v>
      </c>
    </row>
    <row r="1488" spans="1:22" hidden="1" x14ac:dyDescent="0.25">
      <c r="A1488" s="73" t="s">
        <v>10466</v>
      </c>
      <c r="B1488" s="73" t="s">
        <v>6002</v>
      </c>
      <c r="C1488" s="73" t="s">
        <v>6003</v>
      </c>
      <c r="D1488" s="73" t="s">
        <v>5602</v>
      </c>
      <c r="E1488" s="73"/>
      <c r="F1488" s="73"/>
      <c r="G1488" s="74"/>
      <c r="H1488" s="73" t="s">
        <v>11994</v>
      </c>
      <c r="I1488" s="73" t="s">
        <v>11995</v>
      </c>
      <c r="J1488" s="73" t="s">
        <v>909</v>
      </c>
      <c r="K1488" s="73" t="s">
        <v>2978</v>
      </c>
      <c r="L1488" s="73" t="s">
        <v>6003</v>
      </c>
      <c r="M1488" s="73" t="s">
        <v>10812</v>
      </c>
      <c r="N1488" s="75" t="b">
        <v>0</v>
      </c>
      <c r="O1488" s="75" t="b">
        <v>0</v>
      </c>
      <c r="P1488" s="76">
        <v>46023.525825810197</v>
      </c>
      <c r="Q1488" s="73" t="s">
        <v>11990</v>
      </c>
      <c r="R1488" s="76">
        <v>46172.472669294002</v>
      </c>
      <c r="S1488" s="73" t="s">
        <v>11991</v>
      </c>
      <c r="T1488" s="73" t="s">
        <v>5292</v>
      </c>
      <c r="U1488" s="73" t="s">
        <v>10812</v>
      </c>
      <c r="V1488" s="77" t="s">
        <v>32</v>
      </c>
    </row>
    <row r="1489" spans="1:22" hidden="1" x14ac:dyDescent="0.25">
      <c r="A1489" s="73" t="s">
        <v>10467</v>
      </c>
      <c r="B1489" s="73" t="s">
        <v>6005</v>
      </c>
      <c r="C1489" s="73" t="s">
        <v>6006</v>
      </c>
      <c r="D1489" s="73" t="s">
        <v>5602</v>
      </c>
      <c r="E1489" s="73"/>
      <c r="F1489" s="73"/>
      <c r="G1489" s="74"/>
      <c r="H1489" s="73" t="s">
        <v>11994</v>
      </c>
      <c r="I1489" s="73" t="s">
        <v>11995</v>
      </c>
      <c r="J1489" s="73" t="s">
        <v>909</v>
      </c>
      <c r="K1489" s="73" t="s">
        <v>2978</v>
      </c>
      <c r="L1489" s="73" t="s">
        <v>6006</v>
      </c>
      <c r="M1489" s="73" t="s">
        <v>10812</v>
      </c>
      <c r="N1489" s="75" t="b">
        <v>0</v>
      </c>
      <c r="O1489" s="75" t="b">
        <v>0</v>
      </c>
      <c r="P1489" s="76">
        <v>46023.525826655103</v>
      </c>
      <c r="Q1489" s="73" t="s">
        <v>11990</v>
      </c>
      <c r="R1489" s="76">
        <v>46172.472671527801</v>
      </c>
      <c r="S1489" s="73" t="s">
        <v>11991</v>
      </c>
      <c r="T1489" s="73" t="s">
        <v>5292</v>
      </c>
      <c r="U1489" s="73" t="s">
        <v>10812</v>
      </c>
      <c r="V1489" s="77" t="s">
        <v>32</v>
      </c>
    </row>
    <row r="1490" spans="1:22" hidden="1" x14ac:dyDescent="0.25">
      <c r="A1490" s="73" t="s">
        <v>10468</v>
      </c>
      <c r="B1490" s="73" t="s">
        <v>6008</v>
      </c>
      <c r="C1490" s="73" t="s">
        <v>6009</v>
      </c>
      <c r="D1490" s="73" t="s">
        <v>5602</v>
      </c>
      <c r="E1490" s="73"/>
      <c r="F1490" s="73"/>
      <c r="G1490" s="74"/>
      <c r="H1490" s="73" t="s">
        <v>11994</v>
      </c>
      <c r="I1490" s="73" t="s">
        <v>11995</v>
      </c>
      <c r="J1490" s="73" t="s">
        <v>909</v>
      </c>
      <c r="K1490" s="73" t="s">
        <v>2978</v>
      </c>
      <c r="L1490" s="73" t="s">
        <v>6009</v>
      </c>
      <c r="M1490" s="73" t="s">
        <v>10812</v>
      </c>
      <c r="N1490" s="75" t="b">
        <v>0</v>
      </c>
      <c r="O1490" s="75" t="b">
        <v>0</v>
      </c>
      <c r="P1490" s="76">
        <v>46023.525827511599</v>
      </c>
      <c r="Q1490" s="73" t="s">
        <v>11990</v>
      </c>
      <c r="R1490" s="76">
        <v>46172.472673726901</v>
      </c>
      <c r="S1490" s="73" t="s">
        <v>11991</v>
      </c>
      <c r="T1490" s="73" t="s">
        <v>5292</v>
      </c>
      <c r="U1490" s="73" t="s">
        <v>10812</v>
      </c>
      <c r="V1490" s="77" t="s">
        <v>32</v>
      </c>
    </row>
    <row r="1491" spans="1:22" hidden="1" x14ac:dyDescent="0.25">
      <c r="A1491" s="73" t="s">
        <v>10469</v>
      </c>
      <c r="B1491" s="73" t="s">
        <v>6011</v>
      </c>
      <c r="C1491" s="73" t="s">
        <v>6012</v>
      </c>
      <c r="D1491" s="73" t="s">
        <v>5602</v>
      </c>
      <c r="E1491" s="73"/>
      <c r="F1491" s="73"/>
      <c r="G1491" s="74"/>
      <c r="H1491" s="73" t="s">
        <v>11994</v>
      </c>
      <c r="I1491" s="73" t="s">
        <v>11995</v>
      </c>
      <c r="J1491" s="73" t="s">
        <v>909</v>
      </c>
      <c r="K1491" s="73" t="s">
        <v>2978</v>
      </c>
      <c r="L1491" s="73" t="s">
        <v>6012</v>
      </c>
      <c r="M1491" s="73" t="s">
        <v>10812</v>
      </c>
      <c r="N1491" s="75" t="b">
        <v>0</v>
      </c>
      <c r="O1491" s="75" t="b">
        <v>0</v>
      </c>
      <c r="P1491" s="76">
        <v>46023.525828437501</v>
      </c>
      <c r="Q1491" s="73" t="s">
        <v>11990</v>
      </c>
      <c r="R1491" s="76">
        <v>46172.472675844903</v>
      </c>
      <c r="S1491" s="73" t="s">
        <v>11991</v>
      </c>
      <c r="T1491" s="73" t="s">
        <v>5292</v>
      </c>
      <c r="U1491" s="73" t="s">
        <v>10812</v>
      </c>
      <c r="V1491" s="77" t="s">
        <v>32</v>
      </c>
    </row>
    <row r="1492" spans="1:22" hidden="1" x14ac:dyDescent="0.25">
      <c r="A1492" s="73" t="s">
        <v>10470</v>
      </c>
      <c r="B1492" s="73" t="s">
        <v>6014</v>
      </c>
      <c r="C1492" s="73" t="s">
        <v>6015</v>
      </c>
      <c r="D1492" s="73" t="s">
        <v>5602</v>
      </c>
      <c r="E1492" s="73"/>
      <c r="F1492" s="73"/>
      <c r="G1492" s="74"/>
      <c r="H1492" s="73" t="s">
        <v>11994</v>
      </c>
      <c r="I1492" s="73" t="s">
        <v>11995</v>
      </c>
      <c r="J1492" s="73" t="s">
        <v>909</v>
      </c>
      <c r="K1492" s="73" t="s">
        <v>2978</v>
      </c>
      <c r="L1492" s="73"/>
      <c r="M1492" s="73" t="s">
        <v>10812</v>
      </c>
      <c r="N1492" s="75" t="b">
        <v>0</v>
      </c>
      <c r="O1492" s="75" t="b">
        <v>0</v>
      </c>
      <c r="P1492" s="76">
        <v>46023.525829247701</v>
      </c>
      <c r="Q1492" s="73" t="s">
        <v>11990</v>
      </c>
      <c r="R1492" s="76">
        <v>46172.4726780903</v>
      </c>
      <c r="S1492" s="73" t="s">
        <v>11991</v>
      </c>
      <c r="T1492" s="73" t="s">
        <v>5292</v>
      </c>
      <c r="U1492" s="73" t="s">
        <v>10812</v>
      </c>
      <c r="V1492" s="77" t="s">
        <v>32</v>
      </c>
    </row>
    <row r="1493" spans="1:22" hidden="1" x14ac:dyDescent="0.25">
      <c r="A1493" s="73" t="s">
        <v>10471</v>
      </c>
      <c r="B1493" s="73" t="s">
        <v>6017</v>
      </c>
      <c r="C1493" s="73" t="s">
        <v>6018</v>
      </c>
      <c r="D1493" s="73" t="s">
        <v>5602</v>
      </c>
      <c r="E1493" s="73"/>
      <c r="F1493" s="73"/>
      <c r="G1493" s="74"/>
      <c r="H1493" s="73" t="s">
        <v>11994</v>
      </c>
      <c r="I1493" s="73" t="s">
        <v>11995</v>
      </c>
      <c r="J1493" s="73" t="s">
        <v>909</v>
      </c>
      <c r="K1493" s="73" t="s">
        <v>2978</v>
      </c>
      <c r="L1493" s="73" t="s">
        <v>6018</v>
      </c>
      <c r="M1493" s="73" t="s">
        <v>10812</v>
      </c>
      <c r="N1493" s="75" t="b">
        <v>0</v>
      </c>
      <c r="O1493" s="75" t="b">
        <v>0</v>
      </c>
      <c r="P1493" s="76">
        <v>46023.525829942097</v>
      </c>
      <c r="Q1493" s="73" t="s">
        <v>11990</v>
      </c>
      <c r="R1493" s="76">
        <v>46172.472680358798</v>
      </c>
      <c r="S1493" s="73" t="s">
        <v>11991</v>
      </c>
      <c r="T1493" s="73" t="s">
        <v>5292</v>
      </c>
      <c r="U1493" s="73" t="s">
        <v>10812</v>
      </c>
      <c r="V1493" s="77" t="s">
        <v>32</v>
      </c>
    </row>
    <row r="1494" spans="1:22" hidden="1" x14ac:dyDescent="0.25">
      <c r="A1494" s="73" t="s">
        <v>10472</v>
      </c>
      <c r="B1494" s="73" t="s">
        <v>34</v>
      </c>
      <c r="C1494" s="73" t="s">
        <v>6237</v>
      </c>
      <c r="D1494" s="73" t="s">
        <v>5602</v>
      </c>
      <c r="E1494" s="73" t="s">
        <v>6238</v>
      </c>
      <c r="F1494" s="73"/>
      <c r="G1494" s="74">
        <v>60</v>
      </c>
      <c r="H1494" s="73" t="s">
        <v>11994</v>
      </c>
      <c r="I1494" s="73" t="s">
        <v>11995</v>
      </c>
      <c r="J1494" s="73" t="s">
        <v>909</v>
      </c>
      <c r="K1494" s="73" t="s">
        <v>2978</v>
      </c>
      <c r="L1494" s="73"/>
      <c r="M1494" s="73" t="s">
        <v>10813</v>
      </c>
      <c r="N1494" s="75" t="b">
        <v>1</v>
      </c>
      <c r="O1494" s="75" t="b">
        <v>0</v>
      </c>
      <c r="P1494" s="76">
        <v>46023.525902395799</v>
      </c>
      <c r="Q1494" s="73" t="s">
        <v>11990</v>
      </c>
      <c r="R1494" s="76">
        <v>46172.472682523097</v>
      </c>
      <c r="S1494" s="73" t="s">
        <v>11991</v>
      </c>
      <c r="T1494" s="73" t="s">
        <v>5292</v>
      </c>
      <c r="U1494" s="73" t="s">
        <v>10813</v>
      </c>
      <c r="V1494" s="77" t="s">
        <v>12372</v>
      </c>
    </row>
    <row r="1495" spans="1:22" hidden="1" x14ac:dyDescent="0.25">
      <c r="A1495" s="73" t="s">
        <v>10473</v>
      </c>
      <c r="B1495" s="73" t="s">
        <v>6254</v>
      </c>
      <c r="C1495" s="73" t="s">
        <v>6255</v>
      </c>
      <c r="D1495" s="73" t="s">
        <v>5602</v>
      </c>
      <c r="E1495" s="73"/>
      <c r="F1495" s="73"/>
      <c r="G1495" s="74"/>
      <c r="H1495" s="73" t="s">
        <v>11994</v>
      </c>
      <c r="I1495" s="73" t="s">
        <v>11995</v>
      </c>
      <c r="J1495" s="73" t="s">
        <v>909</v>
      </c>
      <c r="K1495" s="73" t="s">
        <v>2978</v>
      </c>
      <c r="L1495" s="73" t="s">
        <v>6255</v>
      </c>
      <c r="M1495" s="73" t="s">
        <v>10812</v>
      </c>
      <c r="N1495" s="75" t="b">
        <v>0</v>
      </c>
      <c r="O1495" s="75" t="b">
        <v>0</v>
      </c>
      <c r="P1495" s="76">
        <v>46023.525907638897</v>
      </c>
      <c r="Q1495" s="73" t="s">
        <v>11990</v>
      </c>
      <c r="R1495" s="76">
        <v>46172.472684722197</v>
      </c>
      <c r="S1495" s="73" t="s">
        <v>11991</v>
      </c>
      <c r="T1495" s="73" t="s">
        <v>5292</v>
      </c>
      <c r="U1495" s="73" t="s">
        <v>10812</v>
      </c>
      <c r="V1495" s="77" t="s">
        <v>32</v>
      </c>
    </row>
    <row r="1496" spans="1:22" hidden="1" x14ac:dyDescent="0.25">
      <c r="A1496" s="73" t="s">
        <v>10474</v>
      </c>
      <c r="B1496" s="73" t="s">
        <v>6263</v>
      </c>
      <c r="C1496" s="73" t="s">
        <v>6264</v>
      </c>
      <c r="D1496" s="73" t="s">
        <v>5602</v>
      </c>
      <c r="E1496" s="73"/>
      <c r="F1496" s="73"/>
      <c r="G1496" s="74"/>
      <c r="H1496" s="73" t="s">
        <v>11994</v>
      </c>
      <c r="I1496" s="73" t="s">
        <v>11995</v>
      </c>
      <c r="J1496" s="73" t="s">
        <v>909</v>
      </c>
      <c r="K1496" s="73" t="s">
        <v>2978</v>
      </c>
      <c r="L1496" s="73" t="s">
        <v>6264</v>
      </c>
      <c r="M1496" s="73" t="s">
        <v>10812</v>
      </c>
      <c r="N1496" s="75" t="b">
        <v>0</v>
      </c>
      <c r="O1496" s="75" t="b">
        <v>0</v>
      </c>
      <c r="P1496" s="76">
        <v>46023.525910451397</v>
      </c>
      <c r="Q1496" s="73" t="s">
        <v>11990</v>
      </c>
      <c r="R1496" s="76">
        <v>46172.472687002301</v>
      </c>
      <c r="S1496" s="73" t="s">
        <v>11991</v>
      </c>
      <c r="T1496" s="73" t="s">
        <v>5292</v>
      </c>
      <c r="U1496" s="73" t="s">
        <v>10812</v>
      </c>
      <c r="V1496" s="77" t="s">
        <v>32</v>
      </c>
    </row>
    <row r="1497" spans="1:22" hidden="1" x14ac:dyDescent="0.25">
      <c r="A1497" s="73" t="s">
        <v>10475</v>
      </c>
      <c r="B1497" s="73" t="s">
        <v>6020</v>
      </c>
      <c r="C1497" s="73" t="s">
        <v>6021</v>
      </c>
      <c r="D1497" s="73" t="s">
        <v>5602</v>
      </c>
      <c r="E1497" s="73"/>
      <c r="F1497" s="73"/>
      <c r="G1497" s="74"/>
      <c r="H1497" s="73" t="s">
        <v>934</v>
      </c>
      <c r="I1497" s="73" t="s">
        <v>935</v>
      </c>
      <c r="J1497" s="73" t="s">
        <v>909</v>
      </c>
      <c r="K1497" s="73" t="s">
        <v>1001</v>
      </c>
      <c r="L1497" s="73" t="s">
        <v>6021</v>
      </c>
      <c r="M1497" s="73" t="s">
        <v>10812</v>
      </c>
      <c r="N1497" s="75" t="b">
        <v>0</v>
      </c>
      <c r="O1497" s="75" t="b">
        <v>0</v>
      </c>
      <c r="P1497" s="76">
        <v>46023.525830752304</v>
      </c>
      <c r="Q1497" s="73" t="s">
        <v>11990</v>
      </c>
      <c r="R1497" s="76">
        <v>46172.472689317103</v>
      </c>
      <c r="S1497" s="73" t="s">
        <v>11991</v>
      </c>
      <c r="T1497" s="73" t="s">
        <v>5292</v>
      </c>
      <c r="U1497" s="73" t="s">
        <v>10812</v>
      </c>
      <c r="V1497" s="77" t="s">
        <v>32</v>
      </c>
    </row>
    <row r="1498" spans="1:22" hidden="1" x14ac:dyDescent="0.25">
      <c r="A1498" s="73" t="s">
        <v>10476</v>
      </c>
      <c r="B1498" s="73" t="s">
        <v>6023</v>
      </c>
      <c r="C1498" s="73" t="s">
        <v>6024</v>
      </c>
      <c r="D1498" s="73" t="s">
        <v>5602</v>
      </c>
      <c r="E1498" s="73"/>
      <c r="F1498" s="73"/>
      <c r="G1498" s="74"/>
      <c r="H1498" s="73" t="s">
        <v>934</v>
      </c>
      <c r="I1498" s="73" t="s">
        <v>935</v>
      </c>
      <c r="J1498" s="73" t="s">
        <v>909</v>
      </c>
      <c r="K1498" s="73" t="s">
        <v>1001</v>
      </c>
      <c r="L1498" s="73" t="s">
        <v>6024</v>
      </c>
      <c r="M1498" s="73" t="s">
        <v>10812</v>
      </c>
      <c r="N1498" s="75" t="b">
        <v>0</v>
      </c>
      <c r="O1498" s="75" t="b">
        <v>0</v>
      </c>
      <c r="P1498" s="76">
        <v>46023.525831678198</v>
      </c>
      <c r="Q1498" s="73" t="s">
        <v>11990</v>
      </c>
      <c r="R1498" s="76">
        <v>46172.472691666699</v>
      </c>
      <c r="S1498" s="73" t="s">
        <v>11991</v>
      </c>
      <c r="T1498" s="73" t="s">
        <v>5292</v>
      </c>
      <c r="U1498" s="73" t="s">
        <v>10812</v>
      </c>
      <c r="V1498" s="77" t="s">
        <v>32</v>
      </c>
    </row>
    <row r="1499" spans="1:22" hidden="1" x14ac:dyDescent="0.25">
      <c r="A1499" s="73" t="s">
        <v>10477</v>
      </c>
      <c r="B1499" s="73" t="s">
        <v>6026</v>
      </c>
      <c r="C1499" s="73" t="s">
        <v>6027</v>
      </c>
      <c r="D1499" s="73" t="s">
        <v>5602</v>
      </c>
      <c r="E1499" s="73"/>
      <c r="F1499" s="73"/>
      <c r="G1499" s="74"/>
      <c r="H1499" s="73" t="s">
        <v>934</v>
      </c>
      <c r="I1499" s="73" t="s">
        <v>935</v>
      </c>
      <c r="J1499" s="73" t="s">
        <v>909</v>
      </c>
      <c r="K1499" s="73" t="s">
        <v>1001</v>
      </c>
      <c r="L1499" s="73" t="s">
        <v>12373</v>
      </c>
      <c r="M1499" s="73" t="s">
        <v>10812</v>
      </c>
      <c r="N1499" s="75" t="b">
        <v>0</v>
      </c>
      <c r="O1499" s="75" t="b">
        <v>0</v>
      </c>
      <c r="P1499" s="76">
        <v>46023.525832638901</v>
      </c>
      <c r="Q1499" s="73" t="s">
        <v>11990</v>
      </c>
      <c r="R1499" s="76">
        <v>46172.472693830998</v>
      </c>
      <c r="S1499" s="73" t="s">
        <v>11991</v>
      </c>
      <c r="T1499" s="73" t="s">
        <v>5292</v>
      </c>
      <c r="U1499" s="73" t="s">
        <v>10812</v>
      </c>
      <c r="V1499" s="77" t="s">
        <v>32</v>
      </c>
    </row>
    <row r="1500" spans="1:22" hidden="1" x14ac:dyDescent="0.25">
      <c r="A1500" s="73" t="s">
        <v>10478</v>
      </c>
      <c r="B1500" s="73" t="s">
        <v>6029</v>
      </c>
      <c r="C1500" s="73" t="s">
        <v>6030</v>
      </c>
      <c r="D1500" s="73" t="s">
        <v>5602</v>
      </c>
      <c r="E1500" s="73"/>
      <c r="F1500" s="73"/>
      <c r="G1500" s="74"/>
      <c r="H1500" s="73" t="s">
        <v>934</v>
      </c>
      <c r="I1500" s="73" t="s">
        <v>935</v>
      </c>
      <c r="J1500" s="73" t="s">
        <v>909</v>
      </c>
      <c r="K1500" s="73" t="s">
        <v>1001</v>
      </c>
      <c r="L1500" s="73" t="s">
        <v>6030</v>
      </c>
      <c r="M1500" s="73" t="s">
        <v>10812</v>
      </c>
      <c r="N1500" s="75" t="b">
        <v>0</v>
      </c>
      <c r="O1500" s="75" t="b">
        <v>0</v>
      </c>
      <c r="P1500" s="76">
        <v>46023.525833911997</v>
      </c>
      <c r="Q1500" s="73" t="s">
        <v>11990</v>
      </c>
      <c r="R1500" s="76">
        <v>46172.472696099503</v>
      </c>
      <c r="S1500" s="73" t="s">
        <v>11991</v>
      </c>
      <c r="T1500" s="73" t="s">
        <v>5292</v>
      </c>
      <c r="U1500" s="73" t="s">
        <v>10812</v>
      </c>
      <c r="V1500" s="77" t="s">
        <v>32</v>
      </c>
    </row>
    <row r="1501" spans="1:22" hidden="1" x14ac:dyDescent="0.25">
      <c r="A1501" s="73" t="s">
        <v>10479</v>
      </c>
      <c r="B1501" s="73" t="s">
        <v>6032</v>
      </c>
      <c r="C1501" s="73" t="s">
        <v>6033</v>
      </c>
      <c r="D1501" s="73" t="s">
        <v>5602</v>
      </c>
      <c r="E1501" s="73"/>
      <c r="F1501" s="73"/>
      <c r="G1501" s="74"/>
      <c r="H1501" s="73" t="s">
        <v>934</v>
      </c>
      <c r="I1501" s="73" t="s">
        <v>935</v>
      </c>
      <c r="J1501" s="73" t="s">
        <v>909</v>
      </c>
      <c r="K1501" s="73" t="s">
        <v>1001</v>
      </c>
      <c r="L1501" s="73" t="s">
        <v>6033</v>
      </c>
      <c r="M1501" s="73" t="s">
        <v>10812</v>
      </c>
      <c r="N1501" s="75" t="b">
        <v>0</v>
      </c>
      <c r="O1501" s="75" t="b">
        <v>0</v>
      </c>
      <c r="P1501" s="76">
        <v>46023.5258348032</v>
      </c>
      <c r="Q1501" s="73" t="s">
        <v>11990</v>
      </c>
      <c r="R1501" s="76">
        <v>46172.472698298603</v>
      </c>
      <c r="S1501" s="73" t="s">
        <v>11991</v>
      </c>
      <c r="T1501" s="73" t="s">
        <v>5292</v>
      </c>
      <c r="U1501" s="73" t="s">
        <v>10812</v>
      </c>
      <c r="V1501" s="77" t="s">
        <v>32</v>
      </c>
    </row>
    <row r="1502" spans="1:22" hidden="1" x14ac:dyDescent="0.25">
      <c r="A1502" s="73" t="s">
        <v>10480</v>
      </c>
      <c r="B1502" s="73" t="s">
        <v>855</v>
      </c>
      <c r="C1502" s="73" t="s">
        <v>6035</v>
      </c>
      <c r="D1502" s="73" t="s">
        <v>5602</v>
      </c>
      <c r="E1502" s="73"/>
      <c r="F1502" s="73"/>
      <c r="G1502" s="74"/>
      <c r="H1502" s="73" t="s">
        <v>934</v>
      </c>
      <c r="I1502" s="73" t="s">
        <v>935</v>
      </c>
      <c r="J1502" s="73" t="s">
        <v>909</v>
      </c>
      <c r="K1502" s="73" t="s">
        <v>1001</v>
      </c>
      <c r="L1502" s="73" t="s">
        <v>6035</v>
      </c>
      <c r="M1502" s="73" t="s">
        <v>10812</v>
      </c>
      <c r="N1502" s="75" t="b">
        <v>0</v>
      </c>
      <c r="O1502" s="75" t="b">
        <v>0</v>
      </c>
      <c r="P1502" s="76">
        <v>46023.525835648201</v>
      </c>
      <c r="Q1502" s="73" t="s">
        <v>11990</v>
      </c>
      <c r="R1502" s="76">
        <v>46172.472700497703</v>
      </c>
      <c r="S1502" s="73" t="s">
        <v>11991</v>
      </c>
      <c r="T1502" s="73" t="s">
        <v>5292</v>
      </c>
      <c r="U1502" s="73" t="s">
        <v>10812</v>
      </c>
      <c r="V1502" s="77" t="s">
        <v>32</v>
      </c>
    </row>
    <row r="1503" spans="1:22" hidden="1" x14ac:dyDescent="0.25">
      <c r="A1503" s="73" t="s">
        <v>10481</v>
      </c>
      <c r="B1503" s="73" t="s">
        <v>6037</v>
      </c>
      <c r="C1503" s="73" t="s">
        <v>6038</v>
      </c>
      <c r="D1503" s="73" t="s">
        <v>5602</v>
      </c>
      <c r="E1503" s="73"/>
      <c r="F1503" s="73"/>
      <c r="G1503" s="74"/>
      <c r="H1503" s="73" t="s">
        <v>934</v>
      </c>
      <c r="I1503" s="73" t="s">
        <v>935</v>
      </c>
      <c r="J1503" s="73" t="s">
        <v>909</v>
      </c>
      <c r="K1503" s="73" t="s">
        <v>1001</v>
      </c>
      <c r="L1503" s="73" t="s">
        <v>6038</v>
      </c>
      <c r="M1503" s="73" t="s">
        <v>10812</v>
      </c>
      <c r="N1503" s="75" t="b">
        <v>0</v>
      </c>
      <c r="O1503" s="75" t="b">
        <v>0</v>
      </c>
      <c r="P1503" s="76">
        <v>46023.525836539397</v>
      </c>
      <c r="Q1503" s="73" t="s">
        <v>11990</v>
      </c>
      <c r="R1503" s="76">
        <v>46172.472702627303</v>
      </c>
      <c r="S1503" s="73" t="s">
        <v>11991</v>
      </c>
      <c r="T1503" s="73" t="s">
        <v>5292</v>
      </c>
      <c r="U1503" s="73" t="s">
        <v>10812</v>
      </c>
      <c r="V1503" s="77" t="s">
        <v>32</v>
      </c>
    </row>
    <row r="1504" spans="1:22" hidden="1" x14ac:dyDescent="0.25">
      <c r="A1504" s="73" t="s">
        <v>10482</v>
      </c>
      <c r="B1504" s="73" t="s">
        <v>6040</v>
      </c>
      <c r="C1504" s="73" t="s">
        <v>6041</v>
      </c>
      <c r="D1504" s="73" t="s">
        <v>5602</v>
      </c>
      <c r="E1504" s="73"/>
      <c r="F1504" s="73"/>
      <c r="G1504" s="74"/>
      <c r="H1504" s="73" t="s">
        <v>934</v>
      </c>
      <c r="I1504" s="73" t="s">
        <v>935</v>
      </c>
      <c r="J1504" s="73" t="s">
        <v>909</v>
      </c>
      <c r="K1504" s="73" t="s">
        <v>1001</v>
      </c>
      <c r="L1504" s="73" t="s">
        <v>6041</v>
      </c>
      <c r="M1504" s="73" t="s">
        <v>10812</v>
      </c>
      <c r="N1504" s="75" t="b">
        <v>0</v>
      </c>
      <c r="O1504" s="75" t="b">
        <v>0</v>
      </c>
      <c r="P1504" s="76">
        <v>46023.525837465299</v>
      </c>
      <c r="Q1504" s="73" t="s">
        <v>11990</v>
      </c>
      <c r="R1504" s="76">
        <v>46172.4727047454</v>
      </c>
      <c r="S1504" s="73" t="s">
        <v>11991</v>
      </c>
      <c r="T1504" s="73" t="s">
        <v>5292</v>
      </c>
      <c r="U1504" s="73" t="s">
        <v>10812</v>
      </c>
      <c r="V1504" s="77" t="s">
        <v>32</v>
      </c>
    </row>
    <row r="1505" spans="1:22" hidden="1" x14ac:dyDescent="0.25">
      <c r="A1505" s="73" t="s">
        <v>10483</v>
      </c>
      <c r="B1505" s="73" t="s">
        <v>6043</v>
      </c>
      <c r="C1505" s="73" t="s">
        <v>6044</v>
      </c>
      <c r="D1505" s="73" t="s">
        <v>5602</v>
      </c>
      <c r="E1505" s="73"/>
      <c r="F1505" s="73"/>
      <c r="G1505" s="74"/>
      <c r="H1505" s="73" t="s">
        <v>934</v>
      </c>
      <c r="I1505" s="73" t="s">
        <v>935</v>
      </c>
      <c r="J1505" s="73" t="s">
        <v>909</v>
      </c>
      <c r="K1505" s="73" t="s">
        <v>1001</v>
      </c>
      <c r="L1505" s="73" t="s">
        <v>6044</v>
      </c>
      <c r="M1505" s="73" t="s">
        <v>10812</v>
      </c>
      <c r="N1505" s="75" t="b">
        <v>0</v>
      </c>
      <c r="O1505" s="75" t="b">
        <v>0</v>
      </c>
      <c r="P1505" s="76">
        <v>46023.525838344904</v>
      </c>
      <c r="Q1505" s="73" t="s">
        <v>11990</v>
      </c>
      <c r="R1505" s="76">
        <v>46172.472707638903</v>
      </c>
      <c r="S1505" s="73" t="s">
        <v>11991</v>
      </c>
      <c r="T1505" s="73" t="s">
        <v>5292</v>
      </c>
      <c r="U1505" s="73" t="s">
        <v>10812</v>
      </c>
      <c r="V1505" s="77" t="s">
        <v>32</v>
      </c>
    </row>
    <row r="1506" spans="1:22" hidden="1" x14ac:dyDescent="0.25">
      <c r="A1506" s="73" t="s">
        <v>10484</v>
      </c>
      <c r="B1506" s="73" t="s">
        <v>6046</v>
      </c>
      <c r="C1506" s="73" t="s">
        <v>6047</v>
      </c>
      <c r="D1506" s="73" t="s">
        <v>5602</v>
      </c>
      <c r="E1506" s="73"/>
      <c r="F1506" s="73"/>
      <c r="G1506" s="74"/>
      <c r="H1506" s="73" t="s">
        <v>934</v>
      </c>
      <c r="I1506" s="73" t="s">
        <v>935</v>
      </c>
      <c r="J1506" s="73" t="s">
        <v>909</v>
      </c>
      <c r="K1506" s="73" t="s">
        <v>1001</v>
      </c>
      <c r="L1506" s="73" t="s">
        <v>6047</v>
      </c>
      <c r="M1506" s="73" t="s">
        <v>10812</v>
      </c>
      <c r="N1506" s="75" t="b">
        <v>0</v>
      </c>
      <c r="O1506" s="75" t="b">
        <v>0</v>
      </c>
      <c r="P1506" s="76">
        <v>46023.525839270798</v>
      </c>
      <c r="Q1506" s="73" t="s">
        <v>11990</v>
      </c>
      <c r="R1506" s="76">
        <v>46172.472709803202</v>
      </c>
      <c r="S1506" s="73" t="s">
        <v>11991</v>
      </c>
      <c r="T1506" s="73" t="s">
        <v>5292</v>
      </c>
      <c r="U1506" s="73" t="s">
        <v>10812</v>
      </c>
      <c r="V1506" s="77" t="s">
        <v>32</v>
      </c>
    </row>
    <row r="1507" spans="1:22" hidden="1" x14ac:dyDescent="0.25">
      <c r="A1507" s="73" t="s">
        <v>10485</v>
      </c>
      <c r="B1507" s="73" t="s">
        <v>6049</v>
      </c>
      <c r="C1507" s="73" t="s">
        <v>6050</v>
      </c>
      <c r="D1507" s="73" t="s">
        <v>5602</v>
      </c>
      <c r="E1507" s="73"/>
      <c r="F1507" s="73"/>
      <c r="G1507" s="74"/>
      <c r="H1507" s="73" t="s">
        <v>934</v>
      </c>
      <c r="I1507" s="73" t="s">
        <v>935</v>
      </c>
      <c r="J1507" s="73" t="s">
        <v>909</v>
      </c>
      <c r="K1507" s="73" t="s">
        <v>1001</v>
      </c>
      <c r="L1507" s="73" t="s">
        <v>6050</v>
      </c>
      <c r="M1507" s="73" t="s">
        <v>10812</v>
      </c>
      <c r="N1507" s="75" t="b">
        <v>0</v>
      </c>
      <c r="O1507" s="75" t="b">
        <v>0</v>
      </c>
      <c r="P1507" s="76">
        <v>46023.525840243099</v>
      </c>
      <c r="Q1507" s="73" t="s">
        <v>11990</v>
      </c>
      <c r="R1507" s="76">
        <v>46172.472711921298</v>
      </c>
      <c r="S1507" s="73" t="s">
        <v>11991</v>
      </c>
      <c r="T1507" s="73" t="s">
        <v>5292</v>
      </c>
      <c r="U1507" s="73" t="s">
        <v>10812</v>
      </c>
      <c r="V1507" s="77" t="s">
        <v>32</v>
      </c>
    </row>
    <row r="1508" spans="1:22" hidden="1" x14ac:dyDescent="0.25">
      <c r="A1508" s="73" t="s">
        <v>10486</v>
      </c>
      <c r="B1508" s="73" t="s">
        <v>6052</v>
      </c>
      <c r="C1508" s="73" t="s">
        <v>6053</v>
      </c>
      <c r="D1508" s="73" t="s">
        <v>5602</v>
      </c>
      <c r="E1508" s="73"/>
      <c r="F1508" s="73"/>
      <c r="G1508" s="74"/>
      <c r="H1508" s="73" t="s">
        <v>934</v>
      </c>
      <c r="I1508" s="73" t="s">
        <v>935</v>
      </c>
      <c r="J1508" s="73" t="s">
        <v>909</v>
      </c>
      <c r="K1508" s="73" t="s">
        <v>1001</v>
      </c>
      <c r="L1508" s="73" t="s">
        <v>6053</v>
      </c>
      <c r="M1508" s="73" t="s">
        <v>10812</v>
      </c>
      <c r="N1508" s="75" t="b">
        <v>0</v>
      </c>
      <c r="O1508" s="75" t="b">
        <v>0</v>
      </c>
      <c r="P1508" s="76">
        <v>46023.525841169001</v>
      </c>
      <c r="Q1508" s="73" t="s">
        <v>11990</v>
      </c>
      <c r="R1508" s="76">
        <v>46172.472714039402</v>
      </c>
      <c r="S1508" s="73" t="s">
        <v>11991</v>
      </c>
      <c r="T1508" s="73" t="s">
        <v>5292</v>
      </c>
      <c r="U1508" s="73" t="s">
        <v>10812</v>
      </c>
      <c r="V1508" s="77" t="s">
        <v>32</v>
      </c>
    </row>
    <row r="1509" spans="1:22" hidden="1" x14ac:dyDescent="0.25">
      <c r="A1509" s="73" t="s">
        <v>10487</v>
      </c>
      <c r="B1509" s="73" t="s">
        <v>6055</v>
      </c>
      <c r="C1509" s="73" t="s">
        <v>6056</v>
      </c>
      <c r="D1509" s="73" t="s">
        <v>5602</v>
      </c>
      <c r="E1509" s="73"/>
      <c r="F1509" s="73"/>
      <c r="G1509" s="74"/>
      <c r="H1509" s="73" t="s">
        <v>934</v>
      </c>
      <c r="I1509" s="73" t="s">
        <v>935</v>
      </c>
      <c r="J1509" s="73" t="s">
        <v>909</v>
      </c>
      <c r="K1509" s="73" t="s">
        <v>1001</v>
      </c>
      <c r="L1509" s="73" t="s">
        <v>6056</v>
      </c>
      <c r="M1509" s="73" t="s">
        <v>10812</v>
      </c>
      <c r="N1509" s="75" t="b">
        <v>0</v>
      </c>
      <c r="O1509" s="75" t="b">
        <v>0</v>
      </c>
      <c r="P1509" s="76">
        <v>46023.525842048599</v>
      </c>
      <c r="Q1509" s="73" t="s">
        <v>11990</v>
      </c>
      <c r="R1509" s="76">
        <v>46172.472716169003</v>
      </c>
      <c r="S1509" s="73" t="s">
        <v>11991</v>
      </c>
      <c r="T1509" s="73" t="s">
        <v>5292</v>
      </c>
      <c r="U1509" s="73" t="s">
        <v>10812</v>
      </c>
      <c r="V1509" s="77" t="s">
        <v>32</v>
      </c>
    </row>
    <row r="1510" spans="1:22" hidden="1" x14ac:dyDescent="0.25">
      <c r="A1510" s="73" t="s">
        <v>10488</v>
      </c>
      <c r="B1510" s="73" t="s">
        <v>6058</v>
      </c>
      <c r="C1510" s="73" t="s">
        <v>6059</v>
      </c>
      <c r="D1510" s="73" t="s">
        <v>5602</v>
      </c>
      <c r="E1510" s="73"/>
      <c r="F1510" s="73"/>
      <c r="G1510" s="74"/>
      <c r="H1510" s="73" t="s">
        <v>934</v>
      </c>
      <c r="I1510" s="73" t="s">
        <v>935</v>
      </c>
      <c r="J1510" s="73" t="s">
        <v>909</v>
      </c>
      <c r="K1510" s="73" t="s">
        <v>1001</v>
      </c>
      <c r="L1510" s="73" t="s">
        <v>6059</v>
      </c>
      <c r="M1510" s="73" t="s">
        <v>10812</v>
      </c>
      <c r="N1510" s="75" t="b">
        <v>0</v>
      </c>
      <c r="O1510" s="75" t="b">
        <v>0</v>
      </c>
      <c r="P1510" s="76">
        <v>46023.525842974501</v>
      </c>
      <c r="Q1510" s="73" t="s">
        <v>11990</v>
      </c>
      <c r="R1510" s="76">
        <v>46172.472718368103</v>
      </c>
      <c r="S1510" s="73" t="s">
        <v>11991</v>
      </c>
      <c r="T1510" s="73" t="s">
        <v>5292</v>
      </c>
      <c r="U1510" s="73" t="s">
        <v>10812</v>
      </c>
      <c r="V1510" s="77" t="s">
        <v>32</v>
      </c>
    </row>
    <row r="1511" spans="1:22" hidden="1" x14ac:dyDescent="0.25">
      <c r="A1511" s="73" t="s">
        <v>10489</v>
      </c>
      <c r="B1511" s="73" t="s">
        <v>6244</v>
      </c>
      <c r="C1511" s="73" t="s">
        <v>6245</v>
      </c>
      <c r="D1511" s="73" t="s">
        <v>5602</v>
      </c>
      <c r="E1511" s="73" t="s">
        <v>6246</v>
      </c>
      <c r="F1511" s="73"/>
      <c r="G1511" s="74"/>
      <c r="H1511" s="73" t="s">
        <v>934</v>
      </c>
      <c r="I1511" s="73" t="s">
        <v>935</v>
      </c>
      <c r="J1511" s="73" t="s">
        <v>909</v>
      </c>
      <c r="K1511" s="73" t="s">
        <v>1001</v>
      </c>
      <c r="L1511" s="73" t="s">
        <v>6245</v>
      </c>
      <c r="M1511" s="73" t="s">
        <v>10812</v>
      </c>
      <c r="N1511" s="75" t="b">
        <v>0</v>
      </c>
      <c r="O1511" s="75" t="b">
        <v>0</v>
      </c>
      <c r="P1511" s="76">
        <v>46023.5259049421</v>
      </c>
      <c r="Q1511" s="73" t="s">
        <v>11990</v>
      </c>
      <c r="R1511" s="76">
        <v>46172.472720486097</v>
      </c>
      <c r="S1511" s="73" t="s">
        <v>11991</v>
      </c>
      <c r="T1511" s="73" t="s">
        <v>5292</v>
      </c>
      <c r="U1511" s="73" t="s">
        <v>10812</v>
      </c>
      <c r="V1511" s="77" t="s">
        <v>32</v>
      </c>
    </row>
    <row r="1512" spans="1:22" hidden="1" x14ac:dyDescent="0.25">
      <c r="A1512" s="73" t="s">
        <v>10490</v>
      </c>
      <c r="B1512" s="73" t="s">
        <v>844</v>
      </c>
      <c r="C1512" s="73" t="s">
        <v>5875</v>
      </c>
      <c r="D1512" s="73" t="s">
        <v>5602</v>
      </c>
      <c r="E1512" s="73"/>
      <c r="F1512" s="73"/>
      <c r="G1512" s="74"/>
      <c r="H1512" s="73" t="s">
        <v>934</v>
      </c>
      <c r="I1512" s="73" t="s">
        <v>935</v>
      </c>
      <c r="J1512" s="73" t="s">
        <v>909</v>
      </c>
      <c r="K1512" s="73" t="s">
        <v>956</v>
      </c>
      <c r="L1512" s="73" t="s">
        <v>5875</v>
      </c>
      <c r="M1512" s="73" t="s">
        <v>10812</v>
      </c>
      <c r="N1512" s="75" t="b">
        <v>0</v>
      </c>
      <c r="O1512" s="75" t="b">
        <v>0</v>
      </c>
      <c r="P1512" s="76">
        <v>46023.525780127296</v>
      </c>
      <c r="Q1512" s="73" t="s">
        <v>11990</v>
      </c>
      <c r="R1512" s="76">
        <v>46172.472722604201</v>
      </c>
      <c r="S1512" s="73" t="s">
        <v>11991</v>
      </c>
      <c r="T1512" s="73" t="s">
        <v>5292</v>
      </c>
      <c r="U1512" s="73" t="s">
        <v>10812</v>
      </c>
      <c r="V1512" s="77" t="s">
        <v>32</v>
      </c>
    </row>
    <row r="1513" spans="1:22" hidden="1" x14ac:dyDescent="0.25">
      <c r="A1513" s="73" t="s">
        <v>10491</v>
      </c>
      <c r="B1513" s="73" t="s">
        <v>851</v>
      </c>
      <c r="C1513" s="73" t="s">
        <v>5877</v>
      </c>
      <c r="D1513" s="73" t="s">
        <v>5602</v>
      </c>
      <c r="E1513" s="73"/>
      <c r="F1513" s="73"/>
      <c r="G1513" s="74"/>
      <c r="H1513" s="73" t="s">
        <v>934</v>
      </c>
      <c r="I1513" s="73" t="s">
        <v>935</v>
      </c>
      <c r="J1513" s="73" t="s">
        <v>909</v>
      </c>
      <c r="K1513" s="73" t="s">
        <v>956</v>
      </c>
      <c r="L1513" s="73" t="s">
        <v>5877</v>
      </c>
      <c r="M1513" s="73" t="s">
        <v>10812</v>
      </c>
      <c r="N1513" s="75" t="b">
        <v>0</v>
      </c>
      <c r="O1513" s="75" t="b">
        <v>0</v>
      </c>
      <c r="P1513" s="76">
        <v>46023.525780902797</v>
      </c>
      <c r="Q1513" s="73" t="s">
        <v>11990</v>
      </c>
      <c r="R1513" s="76">
        <v>46172.472724733801</v>
      </c>
      <c r="S1513" s="73" t="s">
        <v>11991</v>
      </c>
      <c r="T1513" s="73" t="s">
        <v>5292</v>
      </c>
      <c r="U1513" s="73" t="s">
        <v>10812</v>
      </c>
      <c r="V1513" s="77" t="s">
        <v>32</v>
      </c>
    </row>
    <row r="1514" spans="1:22" hidden="1" x14ac:dyDescent="0.25">
      <c r="A1514" s="73" t="s">
        <v>10492</v>
      </c>
      <c r="B1514" s="73" t="s">
        <v>5879</v>
      </c>
      <c r="C1514" s="73" t="s">
        <v>5880</v>
      </c>
      <c r="D1514" s="73" t="s">
        <v>5602</v>
      </c>
      <c r="E1514" s="73"/>
      <c r="F1514" s="73"/>
      <c r="G1514" s="74"/>
      <c r="H1514" s="73" t="s">
        <v>934</v>
      </c>
      <c r="I1514" s="73" t="s">
        <v>935</v>
      </c>
      <c r="J1514" s="73" t="s">
        <v>909</v>
      </c>
      <c r="K1514" s="73" t="s">
        <v>956</v>
      </c>
      <c r="L1514" s="73" t="s">
        <v>5880</v>
      </c>
      <c r="M1514" s="73" t="s">
        <v>10812</v>
      </c>
      <c r="N1514" s="75" t="b">
        <v>0</v>
      </c>
      <c r="O1514" s="75" t="b">
        <v>0</v>
      </c>
      <c r="P1514" s="76">
        <v>46023.525781794</v>
      </c>
      <c r="Q1514" s="73" t="s">
        <v>11990</v>
      </c>
      <c r="R1514" s="76">
        <v>46172.472726932901</v>
      </c>
      <c r="S1514" s="73" t="s">
        <v>11991</v>
      </c>
      <c r="T1514" s="73" t="s">
        <v>5292</v>
      </c>
      <c r="U1514" s="73" t="s">
        <v>10812</v>
      </c>
      <c r="V1514" s="77" t="s">
        <v>32</v>
      </c>
    </row>
    <row r="1515" spans="1:22" hidden="1" x14ac:dyDescent="0.25">
      <c r="A1515" s="73" t="s">
        <v>10493</v>
      </c>
      <c r="B1515" s="73" t="s">
        <v>5882</v>
      </c>
      <c r="C1515" s="73" t="s">
        <v>5883</v>
      </c>
      <c r="D1515" s="73" t="s">
        <v>5602</v>
      </c>
      <c r="E1515" s="73"/>
      <c r="F1515" s="73"/>
      <c r="G1515" s="74"/>
      <c r="H1515" s="73" t="s">
        <v>934</v>
      </c>
      <c r="I1515" s="73" t="s">
        <v>935</v>
      </c>
      <c r="J1515" s="73" t="s">
        <v>909</v>
      </c>
      <c r="K1515" s="73" t="s">
        <v>956</v>
      </c>
      <c r="L1515" s="73" t="s">
        <v>5883</v>
      </c>
      <c r="M1515" s="73" t="s">
        <v>10812</v>
      </c>
      <c r="N1515" s="75" t="b">
        <v>0</v>
      </c>
      <c r="O1515" s="75" t="b">
        <v>0</v>
      </c>
      <c r="P1515" s="76">
        <v>46023.525782719902</v>
      </c>
      <c r="Q1515" s="73" t="s">
        <v>11990</v>
      </c>
      <c r="R1515" s="76">
        <v>46172.472729050904</v>
      </c>
      <c r="S1515" s="73" t="s">
        <v>11991</v>
      </c>
      <c r="T1515" s="73" t="s">
        <v>5292</v>
      </c>
      <c r="U1515" s="73" t="s">
        <v>10812</v>
      </c>
      <c r="V1515" s="77" t="s">
        <v>32</v>
      </c>
    </row>
    <row r="1516" spans="1:22" hidden="1" x14ac:dyDescent="0.25">
      <c r="A1516" s="73" t="s">
        <v>10494</v>
      </c>
      <c r="B1516" s="73" t="s">
        <v>862</v>
      </c>
      <c r="C1516" s="73" t="s">
        <v>5885</v>
      </c>
      <c r="D1516" s="73" t="s">
        <v>5602</v>
      </c>
      <c r="E1516" s="73"/>
      <c r="F1516" s="73"/>
      <c r="G1516" s="74"/>
      <c r="H1516" s="73" t="s">
        <v>934</v>
      </c>
      <c r="I1516" s="73" t="s">
        <v>935</v>
      </c>
      <c r="J1516" s="73" t="s">
        <v>909</v>
      </c>
      <c r="K1516" s="73" t="s">
        <v>956</v>
      </c>
      <c r="L1516" s="73" t="s">
        <v>5885</v>
      </c>
      <c r="M1516" s="73" t="s">
        <v>10812</v>
      </c>
      <c r="N1516" s="75" t="b">
        <v>0</v>
      </c>
      <c r="O1516" s="75" t="b">
        <v>0</v>
      </c>
      <c r="P1516" s="76">
        <v>46023.525786724502</v>
      </c>
      <c r="Q1516" s="73" t="s">
        <v>11990</v>
      </c>
      <c r="R1516" s="76">
        <v>46172.472731215297</v>
      </c>
      <c r="S1516" s="73" t="s">
        <v>11991</v>
      </c>
      <c r="T1516" s="73" t="s">
        <v>5292</v>
      </c>
      <c r="U1516" s="73" t="s">
        <v>10812</v>
      </c>
      <c r="V1516" s="77" t="s">
        <v>32</v>
      </c>
    </row>
    <row r="1517" spans="1:22" hidden="1" x14ac:dyDescent="0.25">
      <c r="A1517" s="73" t="s">
        <v>10495</v>
      </c>
      <c r="B1517" s="73" t="s">
        <v>5889</v>
      </c>
      <c r="C1517" s="73" t="s">
        <v>5890</v>
      </c>
      <c r="D1517" s="73" t="s">
        <v>5602</v>
      </c>
      <c r="E1517" s="73"/>
      <c r="F1517" s="73"/>
      <c r="G1517" s="74"/>
      <c r="H1517" s="73" t="s">
        <v>934</v>
      </c>
      <c r="I1517" s="73" t="s">
        <v>935</v>
      </c>
      <c r="J1517" s="73" t="s">
        <v>909</v>
      </c>
      <c r="K1517" s="73" t="s">
        <v>956</v>
      </c>
      <c r="L1517" s="73" t="s">
        <v>5890</v>
      </c>
      <c r="M1517" s="73" t="s">
        <v>10812</v>
      </c>
      <c r="N1517" s="75" t="b">
        <v>0</v>
      </c>
      <c r="O1517" s="75" t="b">
        <v>0</v>
      </c>
      <c r="P1517" s="76">
        <v>46023.525788275503</v>
      </c>
      <c r="Q1517" s="73" t="s">
        <v>11990</v>
      </c>
      <c r="R1517" s="76">
        <v>46172.472733414397</v>
      </c>
      <c r="S1517" s="73" t="s">
        <v>11991</v>
      </c>
      <c r="T1517" s="73" t="s">
        <v>5292</v>
      </c>
      <c r="U1517" s="73" t="s">
        <v>10812</v>
      </c>
      <c r="V1517" s="77" t="s">
        <v>32</v>
      </c>
    </row>
    <row r="1518" spans="1:22" hidden="1" x14ac:dyDescent="0.25">
      <c r="A1518" s="73" t="s">
        <v>10496</v>
      </c>
      <c r="B1518" s="73" t="s">
        <v>5892</v>
      </c>
      <c r="C1518" s="73" t="s">
        <v>5893</v>
      </c>
      <c r="D1518" s="73" t="s">
        <v>5602</v>
      </c>
      <c r="E1518" s="73"/>
      <c r="F1518" s="73"/>
      <c r="G1518" s="74"/>
      <c r="H1518" s="73" t="s">
        <v>934</v>
      </c>
      <c r="I1518" s="73" t="s">
        <v>935</v>
      </c>
      <c r="J1518" s="73" t="s">
        <v>909</v>
      </c>
      <c r="K1518" s="73" t="s">
        <v>956</v>
      </c>
      <c r="L1518" s="73" t="s">
        <v>5893</v>
      </c>
      <c r="M1518" s="73" t="s">
        <v>10812</v>
      </c>
      <c r="N1518" s="75" t="b">
        <v>0</v>
      </c>
      <c r="O1518" s="75" t="b">
        <v>0</v>
      </c>
      <c r="P1518" s="76">
        <v>46023.525789201398</v>
      </c>
      <c r="Q1518" s="73" t="s">
        <v>11990</v>
      </c>
      <c r="R1518" s="76">
        <v>46172.472735451403</v>
      </c>
      <c r="S1518" s="73" t="s">
        <v>11991</v>
      </c>
      <c r="T1518" s="73" t="s">
        <v>5292</v>
      </c>
      <c r="U1518" s="73" t="s">
        <v>10812</v>
      </c>
      <c r="V1518" s="77" t="s">
        <v>32</v>
      </c>
    </row>
    <row r="1519" spans="1:22" hidden="1" x14ac:dyDescent="0.25">
      <c r="A1519" s="73" t="s">
        <v>10497</v>
      </c>
      <c r="B1519" s="73" t="s">
        <v>5895</v>
      </c>
      <c r="C1519" s="73" t="s">
        <v>5896</v>
      </c>
      <c r="D1519" s="73" t="s">
        <v>5602</v>
      </c>
      <c r="E1519" s="73"/>
      <c r="F1519" s="73"/>
      <c r="G1519" s="74"/>
      <c r="H1519" s="73" t="s">
        <v>934</v>
      </c>
      <c r="I1519" s="73" t="s">
        <v>935</v>
      </c>
      <c r="J1519" s="73" t="s">
        <v>909</v>
      </c>
      <c r="K1519" s="73" t="s">
        <v>956</v>
      </c>
      <c r="L1519" s="73"/>
      <c r="M1519" s="73" t="s">
        <v>10812</v>
      </c>
      <c r="N1519" s="75" t="b">
        <v>0</v>
      </c>
      <c r="O1519" s="75" t="b">
        <v>0</v>
      </c>
      <c r="P1519" s="76">
        <v>46023.525790046297</v>
      </c>
      <c r="Q1519" s="73" t="s">
        <v>11990</v>
      </c>
      <c r="R1519" s="76">
        <v>46172.472737581003</v>
      </c>
      <c r="S1519" s="73" t="s">
        <v>11991</v>
      </c>
      <c r="T1519" s="73" t="s">
        <v>5292</v>
      </c>
      <c r="U1519" s="73" t="s">
        <v>10812</v>
      </c>
      <c r="V1519" s="77" t="s">
        <v>32</v>
      </c>
    </row>
    <row r="1520" spans="1:22" hidden="1" x14ac:dyDescent="0.25">
      <c r="A1520" s="73" t="s">
        <v>10498</v>
      </c>
      <c r="B1520" s="73" t="s">
        <v>5898</v>
      </c>
      <c r="C1520" s="73" t="s">
        <v>5899</v>
      </c>
      <c r="D1520" s="73" t="s">
        <v>5602</v>
      </c>
      <c r="E1520" s="73"/>
      <c r="F1520" s="73"/>
      <c r="G1520" s="74"/>
      <c r="H1520" s="73" t="s">
        <v>934</v>
      </c>
      <c r="I1520" s="73" t="s">
        <v>935</v>
      </c>
      <c r="J1520" s="73" t="s">
        <v>909</v>
      </c>
      <c r="K1520" s="73" t="s">
        <v>956</v>
      </c>
      <c r="L1520" s="73" t="s">
        <v>5899</v>
      </c>
      <c r="M1520" s="73" t="s">
        <v>10812</v>
      </c>
      <c r="N1520" s="75" t="b">
        <v>0</v>
      </c>
      <c r="O1520" s="75" t="b">
        <v>0</v>
      </c>
      <c r="P1520" s="76">
        <v>46023.525790856504</v>
      </c>
      <c r="Q1520" s="73" t="s">
        <v>11990</v>
      </c>
      <c r="R1520" s="76">
        <v>46172.472739733799</v>
      </c>
      <c r="S1520" s="73" t="s">
        <v>11991</v>
      </c>
      <c r="T1520" s="73" t="s">
        <v>5292</v>
      </c>
      <c r="U1520" s="73" t="s">
        <v>10812</v>
      </c>
      <c r="V1520" s="77" t="s">
        <v>32</v>
      </c>
    </row>
    <row r="1521" spans="1:22" hidden="1" x14ac:dyDescent="0.25">
      <c r="A1521" s="73" t="s">
        <v>10499</v>
      </c>
      <c r="B1521" s="73" t="s">
        <v>5901</v>
      </c>
      <c r="C1521" s="73" t="s">
        <v>5902</v>
      </c>
      <c r="D1521" s="73" t="s">
        <v>5602</v>
      </c>
      <c r="E1521" s="73"/>
      <c r="F1521" s="73"/>
      <c r="G1521" s="74"/>
      <c r="H1521" s="73" t="s">
        <v>934</v>
      </c>
      <c r="I1521" s="73" t="s">
        <v>935</v>
      </c>
      <c r="J1521" s="73" t="s">
        <v>909</v>
      </c>
      <c r="K1521" s="73" t="s">
        <v>956</v>
      </c>
      <c r="L1521" s="73" t="s">
        <v>5902</v>
      </c>
      <c r="M1521" s="73" t="s">
        <v>10812</v>
      </c>
      <c r="N1521" s="75" t="b">
        <v>0</v>
      </c>
      <c r="O1521" s="75" t="b">
        <v>0</v>
      </c>
      <c r="P1521" s="76">
        <v>46023.525791747699</v>
      </c>
      <c r="Q1521" s="73" t="s">
        <v>11990</v>
      </c>
      <c r="R1521" s="76">
        <v>46172.472741863399</v>
      </c>
      <c r="S1521" s="73" t="s">
        <v>11991</v>
      </c>
      <c r="T1521" s="73" t="s">
        <v>5292</v>
      </c>
      <c r="U1521" s="73" t="s">
        <v>10812</v>
      </c>
      <c r="V1521" s="77" t="s">
        <v>32</v>
      </c>
    </row>
    <row r="1522" spans="1:22" hidden="1" x14ac:dyDescent="0.25">
      <c r="A1522" s="73" t="s">
        <v>10500</v>
      </c>
      <c r="B1522" s="73" t="s">
        <v>5999</v>
      </c>
      <c r="C1522" s="73" t="s">
        <v>6000</v>
      </c>
      <c r="D1522" s="73" t="s">
        <v>5602</v>
      </c>
      <c r="E1522" s="73"/>
      <c r="F1522" s="73"/>
      <c r="G1522" s="74"/>
      <c r="H1522" s="73" t="s">
        <v>934</v>
      </c>
      <c r="I1522" s="73" t="s">
        <v>935</v>
      </c>
      <c r="J1522" s="73" t="s">
        <v>909</v>
      </c>
      <c r="K1522" s="73" t="s">
        <v>956</v>
      </c>
      <c r="L1522" s="73" t="s">
        <v>6000</v>
      </c>
      <c r="M1522" s="73" t="s">
        <v>10812</v>
      </c>
      <c r="N1522" s="75" t="b">
        <v>0</v>
      </c>
      <c r="O1522" s="75" t="b">
        <v>0</v>
      </c>
      <c r="P1522" s="76">
        <v>46023.525824919001</v>
      </c>
      <c r="Q1522" s="73" t="s">
        <v>11990</v>
      </c>
      <c r="R1522" s="76">
        <v>46172.472744247701</v>
      </c>
      <c r="S1522" s="73" t="s">
        <v>11991</v>
      </c>
      <c r="T1522" s="73" t="s">
        <v>5292</v>
      </c>
      <c r="U1522" s="73" t="s">
        <v>10812</v>
      </c>
      <c r="V1522" s="77" t="s">
        <v>32</v>
      </c>
    </row>
    <row r="1523" spans="1:22" hidden="1" x14ac:dyDescent="0.25">
      <c r="A1523" s="73" t="s">
        <v>10501</v>
      </c>
      <c r="B1523" s="73" t="s">
        <v>36</v>
      </c>
      <c r="C1523" s="73" t="s">
        <v>6173</v>
      </c>
      <c r="D1523" s="73" t="s">
        <v>5602</v>
      </c>
      <c r="E1523" s="73" t="s">
        <v>6174</v>
      </c>
      <c r="F1523" s="73"/>
      <c r="G1523" s="74">
        <v>60</v>
      </c>
      <c r="H1523" s="73" t="s">
        <v>934</v>
      </c>
      <c r="I1523" s="73" t="s">
        <v>935</v>
      </c>
      <c r="J1523" s="73" t="s">
        <v>909</v>
      </c>
      <c r="K1523" s="73" t="s">
        <v>956</v>
      </c>
      <c r="L1523" s="73"/>
      <c r="M1523" s="73" t="s">
        <v>10814</v>
      </c>
      <c r="N1523" s="75" t="b">
        <v>1</v>
      </c>
      <c r="O1523" s="75" t="b">
        <v>0</v>
      </c>
      <c r="P1523" s="76">
        <v>46023.525882060203</v>
      </c>
      <c r="Q1523" s="73" t="s">
        <v>11990</v>
      </c>
      <c r="R1523" s="76">
        <v>46172.472746377302</v>
      </c>
      <c r="S1523" s="73" t="s">
        <v>11991</v>
      </c>
      <c r="T1523" s="73" t="s">
        <v>5292</v>
      </c>
      <c r="U1523" s="73" t="s">
        <v>10814</v>
      </c>
      <c r="V1523" s="77" t="s">
        <v>12374</v>
      </c>
    </row>
    <row r="1524" spans="1:22" hidden="1" x14ac:dyDescent="0.25">
      <c r="A1524" s="73" t="s">
        <v>10502</v>
      </c>
      <c r="B1524" s="73" t="s">
        <v>6257</v>
      </c>
      <c r="C1524" s="73" t="s">
        <v>6258</v>
      </c>
      <c r="D1524" s="73" t="s">
        <v>5602</v>
      </c>
      <c r="E1524" s="73"/>
      <c r="F1524" s="73"/>
      <c r="G1524" s="74"/>
      <c r="H1524" s="73" t="s">
        <v>934</v>
      </c>
      <c r="I1524" s="73" t="s">
        <v>935</v>
      </c>
      <c r="J1524" s="73" t="s">
        <v>909</v>
      </c>
      <c r="K1524" s="73" t="s">
        <v>956</v>
      </c>
      <c r="L1524" s="73" t="s">
        <v>6258</v>
      </c>
      <c r="M1524" s="73" t="s">
        <v>10812</v>
      </c>
      <c r="N1524" s="75" t="b">
        <v>0</v>
      </c>
      <c r="O1524" s="75" t="b">
        <v>0</v>
      </c>
      <c r="P1524" s="76">
        <v>46023.5259085301</v>
      </c>
      <c r="Q1524" s="73" t="s">
        <v>11990</v>
      </c>
      <c r="R1524" s="76">
        <v>46172.472748576402</v>
      </c>
      <c r="S1524" s="73" t="s">
        <v>11991</v>
      </c>
      <c r="T1524" s="73" t="s">
        <v>5292</v>
      </c>
      <c r="U1524" s="73" t="s">
        <v>10812</v>
      </c>
      <c r="V1524" s="77" t="s">
        <v>32</v>
      </c>
    </row>
    <row r="1525" spans="1:22" hidden="1" x14ac:dyDescent="0.25">
      <c r="A1525" s="73" t="s">
        <v>10503</v>
      </c>
      <c r="B1525" s="73" t="s">
        <v>6061</v>
      </c>
      <c r="C1525" s="73" t="s">
        <v>6062</v>
      </c>
      <c r="D1525" s="73" t="s">
        <v>5602</v>
      </c>
      <c r="E1525" s="73"/>
      <c r="F1525" s="73"/>
      <c r="G1525" s="74"/>
      <c r="H1525" s="73" t="s">
        <v>11994</v>
      </c>
      <c r="I1525" s="73" t="s">
        <v>11995</v>
      </c>
      <c r="J1525" s="73" t="s">
        <v>909</v>
      </c>
      <c r="K1525" s="73" t="s">
        <v>1056</v>
      </c>
      <c r="L1525" s="73"/>
      <c r="M1525" s="73" t="s">
        <v>10812</v>
      </c>
      <c r="N1525" s="75" t="b">
        <v>0</v>
      </c>
      <c r="O1525" s="75" t="b">
        <v>0</v>
      </c>
      <c r="P1525" s="76">
        <v>46023.525844062497</v>
      </c>
      <c r="Q1525" s="73" t="s">
        <v>11990</v>
      </c>
      <c r="R1525" s="76">
        <v>46172.472750729197</v>
      </c>
      <c r="S1525" s="73" t="s">
        <v>11991</v>
      </c>
      <c r="T1525" s="73" t="s">
        <v>5292</v>
      </c>
      <c r="U1525" s="73" t="s">
        <v>10812</v>
      </c>
      <c r="V1525" s="77" t="s">
        <v>32</v>
      </c>
    </row>
    <row r="1526" spans="1:22" hidden="1" x14ac:dyDescent="0.25">
      <c r="A1526" s="73" t="s">
        <v>10504</v>
      </c>
      <c r="B1526" s="73" t="s">
        <v>6064</v>
      </c>
      <c r="C1526" s="73" t="s">
        <v>6065</v>
      </c>
      <c r="D1526" s="73" t="s">
        <v>5602</v>
      </c>
      <c r="E1526" s="73"/>
      <c r="F1526" s="73"/>
      <c r="G1526" s="74"/>
      <c r="H1526" s="73" t="s">
        <v>11994</v>
      </c>
      <c r="I1526" s="73" t="s">
        <v>11995</v>
      </c>
      <c r="J1526" s="73" t="s">
        <v>909</v>
      </c>
      <c r="K1526" s="73" t="s">
        <v>1056</v>
      </c>
      <c r="L1526" s="73" t="s">
        <v>6065</v>
      </c>
      <c r="M1526" s="73" t="s">
        <v>10812</v>
      </c>
      <c r="N1526" s="75" t="b">
        <v>0</v>
      </c>
      <c r="O1526" s="75" t="b">
        <v>0</v>
      </c>
      <c r="P1526" s="76">
        <v>46023.525844872704</v>
      </c>
      <c r="Q1526" s="73" t="s">
        <v>11990</v>
      </c>
      <c r="R1526" s="76">
        <v>46172.472752893496</v>
      </c>
      <c r="S1526" s="73" t="s">
        <v>11991</v>
      </c>
      <c r="T1526" s="73" t="s">
        <v>5292</v>
      </c>
      <c r="U1526" s="73" t="s">
        <v>10812</v>
      </c>
      <c r="V1526" s="77" t="s">
        <v>32</v>
      </c>
    </row>
    <row r="1527" spans="1:22" hidden="1" x14ac:dyDescent="0.25">
      <c r="A1527" s="73" t="s">
        <v>10505</v>
      </c>
      <c r="B1527" s="73" t="s">
        <v>6069</v>
      </c>
      <c r="C1527" s="73" t="s">
        <v>6070</v>
      </c>
      <c r="D1527" s="73" t="s">
        <v>5602</v>
      </c>
      <c r="E1527" s="73"/>
      <c r="F1527" s="73"/>
      <c r="G1527" s="74"/>
      <c r="H1527" s="73" t="s">
        <v>11994</v>
      </c>
      <c r="I1527" s="73" t="s">
        <v>11995</v>
      </c>
      <c r="J1527" s="73" t="s">
        <v>909</v>
      </c>
      <c r="K1527" s="73" t="s">
        <v>1056</v>
      </c>
      <c r="L1527" s="73" t="s">
        <v>6070</v>
      </c>
      <c r="M1527" s="73" t="s">
        <v>10812</v>
      </c>
      <c r="N1527" s="75" t="b">
        <v>0</v>
      </c>
      <c r="O1527" s="75" t="b">
        <v>0</v>
      </c>
      <c r="P1527" s="76">
        <v>46023.525847222198</v>
      </c>
      <c r="Q1527" s="73" t="s">
        <v>11990</v>
      </c>
      <c r="R1527" s="76">
        <v>46172.472755057897</v>
      </c>
      <c r="S1527" s="73" t="s">
        <v>11991</v>
      </c>
      <c r="T1527" s="73" t="s">
        <v>5292</v>
      </c>
      <c r="U1527" s="73" t="s">
        <v>10812</v>
      </c>
      <c r="V1527" s="77" t="s">
        <v>32</v>
      </c>
    </row>
    <row r="1528" spans="1:22" hidden="1" x14ac:dyDescent="0.25">
      <c r="A1528" s="73" t="s">
        <v>10506</v>
      </c>
      <c r="B1528" s="73" t="s">
        <v>6072</v>
      </c>
      <c r="C1528" s="73" t="s">
        <v>6073</v>
      </c>
      <c r="D1528" s="73" t="s">
        <v>5602</v>
      </c>
      <c r="E1528" s="73"/>
      <c r="F1528" s="73"/>
      <c r="G1528" s="74"/>
      <c r="H1528" s="73" t="s">
        <v>11994</v>
      </c>
      <c r="I1528" s="73" t="s">
        <v>11995</v>
      </c>
      <c r="J1528" s="73" t="s">
        <v>909</v>
      </c>
      <c r="K1528" s="73" t="s">
        <v>1056</v>
      </c>
      <c r="L1528" s="73"/>
      <c r="M1528" s="73" t="s">
        <v>10812</v>
      </c>
      <c r="N1528" s="75" t="b">
        <v>0</v>
      </c>
      <c r="O1528" s="75" t="b">
        <v>0</v>
      </c>
      <c r="P1528" s="76">
        <v>46023.525848113401</v>
      </c>
      <c r="Q1528" s="73" t="s">
        <v>11990</v>
      </c>
      <c r="R1528" s="76">
        <v>46172.4727573727</v>
      </c>
      <c r="S1528" s="73" t="s">
        <v>11991</v>
      </c>
      <c r="T1528" s="73" t="s">
        <v>5292</v>
      </c>
      <c r="U1528" s="73" t="s">
        <v>10812</v>
      </c>
      <c r="V1528" s="77" t="s">
        <v>32</v>
      </c>
    </row>
    <row r="1529" spans="1:22" hidden="1" x14ac:dyDescent="0.25">
      <c r="A1529" s="73" t="s">
        <v>10507</v>
      </c>
      <c r="B1529" s="73" t="s">
        <v>6075</v>
      </c>
      <c r="C1529" s="73" t="s">
        <v>6076</v>
      </c>
      <c r="D1529" s="73" t="s">
        <v>5602</v>
      </c>
      <c r="E1529" s="73"/>
      <c r="F1529" s="73"/>
      <c r="G1529" s="74"/>
      <c r="H1529" s="73" t="s">
        <v>11994</v>
      </c>
      <c r="I1529" s="73" t="s">
        <v>11995</v>
      </c>
      <c r="J1529" s="73" t="s">
        <v>909</v>
      </c>
      <c r="K1529" s="73" t="s">
        <v>1056</v>
      </c>
      <c r="L1529" s="73" t="s">
        <v>6076</v>
      </c>
      <c r="M1529" s="73" t="s">
        <v>10812</v>
      </c>
      <c r="N1529" s="75" t="b">
        <v>0</v>
      </c>
      <c r="O1529" s="75" t="b">
        <v>0</v>
      </c>
      <c r="P1529" s="76">
        <v>46023.525848877303</v>
      </c>
      <c r="Q1529" s="73" t="s">
        <v>11990</v>
      </c>
      <c r="R1529" s="76">
        <v>46172.472759525503</v>
      </c>
      <c r="S1529" s="73" t="s">
        <v>11991</v>
      </c>
      <c r="T1529" s="73" t="s">
        <v>5292</v>
      </c>
      <c r="U1529" s="73" t="s">
        <v>10812</v>
      </c>
      <c r="V1529" s="77" t="s">
        <v>32</v>
      </c>
    </row>
    <row r="1530" spans="1:22" hidden="1" x14ac:dyDescent="0.25">
      <c r="A1530" s="73" t="s">
        <v>10508</v>
      </c>
      <c r="B1530" s="73" t="s">
        <v>6078</v>
      </c>
      <c r="C1530" s="73" t="s">
        <v>6079</v>
      </c>
      <c r="D1530" s="73" t="s">
        <v>5602</v>
      </c>
      <c r="E1530" s="73"/>
      <c r="F1530" s="73"/>
      <c r="G1530" s="74"/>
      <c r="H1530" s="73" t="s">
        <v>11994</v>
      </c>
      <c r="I1530" s="73" t="s">
        <v>11995</v>
      </c>
      <c r="J1530" s="73" t="s">
        <v>909</v>
      </c>
      <c r="K1530" s="73" t="s">
        <v>1056</v>
      </c>
      <c r="L1530" s="73" t="s">
        <v>6079</v>
      </c>
      <c r="M1530" s="73" t="s">
        <v>10812</v>
      </c>
      <c r="N1530" s="75" t="b">
        <v>0</v>
      </c>
      <c r="O1530" s="75" t="b">
        <v>0</v>
      </c>
      <c r="P1530" s="76">
        <v>46023.525849768499</v>
      </c>
      <c r="Q1530" s="73" t="s">
        <v>11990</v>
      </c>
      <c r="R1530" s="76">
        <v>46172.472761689802</v>
      </c>
      <c r="S1530" s="73" t="s">
        <v>11991</v>
      </c>
      <c r="T1530" s="73" t="s">
        <v>5292</v>
      </c>
      <c r="U1530" s="73" t="s">
        <v>10812</v>
      </c>
      <c r="V1530" s="77" t="s">
        <v>32</v>
      </c>
    </row>
    <row r="1531" spans="1:22" hidden="1" x14ac:dyDescent="0.25">
      <c r="A1531" s="73" t="s">
        <v>10509</v>
      </c>
      <c r="B1531" s="73" t="s">
        <v>6081</v>
      </c>
      <c r="C1531" s="73" t="s">
        <v>6082</v>
      </c>
      <c r="D1531" s="73" t="s">
        <v>5602</v>
      </c>
      <c r="E1531" s="73"/>
      <c r="F1531" s="73"/>
      <c r="G1531" s="74"/>
      <c r="H1531" s="73" t="s">
        <v>11994</v>
      </c>
      <c r="I1531" s="73" t="s">
        <v>11995</v>
      </c>
      <c r="J1531" s="73" t="s">
        <v>909</v>
      </c>
      <c r="K1531" s="73" t="s">
        <v>1056</v>
      </c>
      <c r="L1531" s="73"/>
      <c r="M1531" s="73" t="s">
        <v>10812</v>
      </c>
      <c r="N1531" s="75" t="b">
        <v>0</v>
      </c>
      <c r="O1531" s="75" t="b">
        <v>0</v>
      </c>
      <c r="P1531" s="76">
        <v>46023.525850694401</v>
      </c>
      <c r="Q1531" s="73" t="s">
        <v>11990</v>
      </c>
      <c r="R1531" s="76">
        <v>46172.472763807898</v>
      </c>
      <c r="S1531" s="73" t="s">
        <v>11991</v>
      </c>
      <c r="T1531" s="73" t="s">
        <v>5292</v>
      </c>
      <c r="U1531" s="73" t="s">
        <v>10812</v>
      </c>
      <c r="V1531" s="77" t="s">
        <v>32</v>
      </c>
    </row>
    <row r="1532" spans="1:22" hidden="1" x14ac:dyDescent="0.25">
      <c r="A1532" s="73" t="s">
        <v>10510</v>
      </c>
      <c r="B1532" s="73" t="s">
        <v>6084</v>
      </c>
      <c r="C1532" s="73" t="s">
        <v>6085</v>
      </c>
      <c r="D1532" s="73" t="s">
        <v>5602</v>
      </c>
      <c r="E1532" s="73"/>
      <c r="F1532" s="73"/>
      <c r="G1532" s="74"/>
      <c r="H1532" s="73" t="s">
        <v>11994</v>
      </c>
      <c r="I1532" s="73" t="s">
        <v>11995</v>
      </c>
      <c r="J1532" s="73" t="s">
        <v>909</v>
      </c>
      <c r="K1532" s="73" t="s">
        <v>1056</v>
      </c>
      <c r="L1532" s="73" t="s">
        <v>6085</v>
      </c>
      <c r="M1532" s="73" t="s">
        <v>10812</v>
      </c>
      <c r="N1532" s="75" t="b">
        <v>0</v>
      </c>
      <c r="O1532" s="75" t="b">
        <v>0</v>
      </c>
      <c r="P1532" s="76">
        <v>46023.525851504601</v>
      </c>
      <c r="Q1532" s="73" t="s">
        <v>11990</v>
      </c>
      <c r="R1532" s="76">
        <v>46172.472765937498</v>
      </c>
      <c r="S1532" s="73" t="s">
        <v>11991</v>
      </c>
      <c r="T1532" s="73" t="s">
        <v>5292</v>
      </c>
      <c r="U1532" s="73" t="s">
        <v>10812</v>
      </c>
      <c r="V1532" s="77" t="s">
        <v>32</v>
      </c>
    </row>
    <row r="1533" spans="1:22" hidden="1" x14ac:dyDescent="0.25">
      <c r="A1533" s="73" t="s">
        <v>10511</v>
      </c>
      <c r="B1533" s="73" t="s">
        <v>6087</v>
      </c>
      <c r="C1533" s="73" t="s">
        <v>6088</v>
      </c>
      <c r="D1533" s="73" t="s">
        <v>5602</v>
      </c>
      <c r="E1533" s="73"/>
      <c r="F1533" s="73"/>
      <c r="G1533" s="74"/>
      <c r="H1533" s="73" t="s">
        <v>11994</v>
      </c>
      <c r="I1533" s="73" t="s">
        <v>11995</v>
      </c>
      <c r="J1533" s="73" t="s">
        <v>909</v>
      </c>
      <c r="K1533" s="73" t="s">
        <v>1056</v>
      </c>
      <c r="L1533" s="73" t="s">
        <v>6088</v>
      </c>
      <c r="M1533" s="73" t="s">
        <v>10812</v>
      </c>
      <c r="N1533" s="75" t="b">
        <v>0</v>
      </c>
      <c r="O1533" s="75" t="b">
        <v>0</v>
      </c>
      <c r="P1533" s="76">
        <v>46023.525852395796</v>
      </c>
      <c r="Q1533" s="73" t="s">
        <v>11990</v>
      </c>
      <c r="R1533" s="76">
        <v>46172.472768090302</v>
      </c>
      <c r="S1533" s="73" t="s">
        <v>11991</v>
      </c>
      <c r="T1533" s="73" t="s">
        <v>5292</v>
      </c>
      <c r="U1533" s="73" t="s">
        <v>10812</v>
      </c>
      <c r="V1533" s="77" t="s">
        <v>32</v>
      </c>
    </row>
    <row r="1534" spans="1:22" hidden="1" x14ac:dyDescent="0.25">
      <c r="A1534" s="73" t="s">
        <v>10512</v>
      </c>
      <c r="B1534" s="73" t="s">
        <v>841</v>
      </c>
      <c r="C1534" s="73" t="s">
        <v>6090</v>
      </c>
      <c r="D1534" s="73" t="s">
        <v>5602</v>
      </c>
      <c r="E1534" s="73"/>
      <c r="F1534" s="73"/>
      <c r="G1534" s="74"/>
      <c r="H1534" s="73" t="s">
        <v>11994</v>
      </c>
      <c r="I1534" s="73" t="s">
        <v>11995</v>
      </c>
      <c r="J1534" s="73" t="s">
        <v>909</v>
      </c>
      <c r="K1534" s="73" t="s">
        <v>1056</v>
      </c>
      <c r="L1534" s="73" t="s">
        <v>6090</v>
      </c>
      <c r="M1534" s="73" t="s">
        <v>10812</v>
      </c>
      <c r="N1534" s="75" t="b">
        <v>0</v>
      </c>
      <c r="O1534" s="75" t="b">
        <v>0</v>
      </c>
      <c r="P1534" s="76">
        <v>46023.525853275503</v>
      </c>
      <c r="Q1534" s="73" t="s">
        <v>11990</v>
      </c>
      <c r="R1534" s="76">
        <v>46172.472770219902</v>
      </c>
      <c r="S1534" s="73" t="s">
        <v>11991</v>
      </c>
      <c r="T1534" s="73" t="s">
        <v>5292</v>
      </c>
      <c r="U1534" s="73" t="s">
        <v>10812</v>
      </c>
      <c r="V1534" s="77" t="s">
        <v>32</v>
      </c>
    </row>
    <row r="1535" spans="1:22" hidden="1" x14ac:dyDescent="0.25">
      <c r="A1535" s="73" t="s">
        <v>10513</v>
      </c>
      <c r="B1535" s="73" t="s">
        <v>6092</v>
      </c>
      <c r="C1535" s="73" t="s">
        <v>6093</v>
      </c>
      <c r="D1535" s="73" t="s">
        <v>5602</v>
      </c>
      <c r="E1535" s="73"/>
      <c r="F1535" s="73"/>
      <c r="G1535" s="74"/>
      <c r="H1535" s="73" t="s">
        <v>914</v>
      </c>
      <c r="I1535" s="73" t="s">
        <v>915</v>
      </c>
      <c r="J1535" s="73" t="s">
        <v>909</v>
      </c>
      <c r="K1535" s="73" t="s">
        <v>954</v>
      </c>
      <c r="L1535" s="73" t="s">
        <v>6093</v>
      </c>
      <c r="M1535" s="73" t="s">
        <v>10812</v>
      </c>
      <c r="N1535" s="75" t="b">
        <v>0</v>
      </c>
      <c r="O1535" s="75" t="b">
        <v>0</v>
      </c>
      <c r="P1535" s="76">
        <v>46023.525854131898</v>
      </c>
      <c r="Q1535" s="73" t="s">
        <v>11990</v>
      </c>
      <c r="R1535" s="76">
        <v>46172.4727724884</v>
      </c>
      <c r="S1535" s="73" t="s">
        <v>11991</v>
      </c>
      <c r="T1535" s="73" t="s">
        <v>5292</v>
      </c>
      <c r="U1535" s="73" t="s">
        <v>10812</v>
      </c>
      <c r="V1535" s="77" t="s">
        <v>32</v>
      </c>
    </row>
    <row r="1536" spans="1:22" hidden="1" x14ac:dyDescent="0.25">
      <c r="A1536" s="73" t="s">
        <v>10514</v>
      </c>
      <c r="B1536" s="73" t="s">
        <v>6095</v>
      </c>
      <c r="C1536" s="73" t="s">
        <v>6096</v>
      </c>
      <c r="D1536" s="73" t="s">
        <v>5602</v>
      </c>
      <c r="E1536" s="73"/>
      <c r="F1536" s="73"/>
      <c r="G1536" s="74"/>
      <c r="H1536" s="73" t="s">
        <v>914</v>
      </c>
      <c r="I1536" s="73" t="s">
        <v>915</v>
      </c>
      <c r="J1536" s="73" t="s">
        <v>909</v>
      </c>
      <c r="K1536" s="73" t="s">
        <v>954</v>
      </c>
      <c r="L1536" s="73" t="s">
        <v>6096</v>
      </c>
      <c r="M1536" s="73" t="s">
        <v>10812</v>
      </c>
      <c r="N1536" s="75" t="b">
        <v>0</v>
      </c>
      <c r="O1536" s="75" t="b">
        <v>0</v>
      </c>
      <c r="P1536" s="76">
        <v>46023.525855057902</v>
      </c>
      <c r="Q1536" s="73" t="s">
        <v>11990</v>
      </c>
      <c r="R1536" s="76">
        <v>46172.4727746875</v>
      </c>
      <c r="S1536" s="73" t="s">
        <v>11991</v>
      </c>
      <c r="T1536" s="73" t="s">
        <v>5292</v>
      </c>
      <c r="U1536" s="73" t="s">
        <v>10812</v>
      </c>
      <c r="V1536" s="77" t="s">
        <v>32</v>
      </c>
    </row>
    <row r="1537" spans="1:22" hidden="1" x14ac:dyDescent="0.25">
      <c r="A1537" s="73" t="s">
        <v>10515</v>
      </c>
      <c r="B1537" s="73" t="s">
        <v>6098</v>
      </c>
      <c r="C1537" s="73" t="s">
        <v>6099</v>
      </c>
      <c r="D1537" s="73" t="s">
        <v>5602</v>
      </c>
      <c r="E1537" s="73"/>
      <c r="F1537" s="73"/>
      <c r="G1537" s="74"/>
      <c r="H1537" s="73" t="s">
        <v>914</v>
      </c>
      <c r="I1537" s="73" t="s">
        <v>915</v>
      </c>
      <c r="J1537" s="73" t="s">
        <v>909</v>
      </c>
      <c r="K1537" s="73" t="s">
        <v>954</v>
      </c>
      <c r="L1537" s="73" t="s">
        <v>6099</v>
      </c>
      <c r="M1537" s="73" t="s">
        <v>10812</v>
      </c>
      <c r="N1537" s="75" t="b">
        <v>0</v>
      </c>
      <c r="O1537" s="75" t="b">
        <v>0</v>
      </c>
      <c r="P1537" s="76">
        <v>46023.525856053202</v>
      </c>
      <c r="Q1537" s="73" t="s">
        <v>11990</v>
      </c>
      <c r="R1537" s="76">
        <v>46172.472776967603</v>
      </c>
      <c r="S1537" s="73" t="s">
        <v>11991</v>
      </c>
      <c r="T1537" s="73" t="s">
        <v>5292</v>
      </c>
      <c r="U1537" s="73" t="s">
        <v>10812</v>
      </c>
      <c r="V1537" s="77" t="s">
        <v>32</v>
      </c>
    </row>
    <row r="1538" spans="1:22" hidden="1" x14ac:dyDescent="0.25">
      <c r="A1538" s="73" t="s">
        <v>10516</v>
      </c>
      <c r="B1538" s="73" t="s">
        <v>843</v>
      </c>
      <c r="C1538" s="73" t="s">
        <v>6101</v>
      </c>
      <c r="D1538" s="73" t="s">
        <v>5602</v>
      </c>
      <c r="E1538" s="73"/>
      <c r="F1538" s="73"/>
      <c r="G1538" s="74"/>
      <c r="H1538" s="73" t="s">
        <v>914</v>
      </c>
      <c r="I1538" s="73" t="s">
        <v>915</v>
      </c>
      <c r="J1538" s="73" t="s">
        <v>909</v>
      </c>
      <c r="K1538" s="73" t="s">
        <v>954</v>
      </c>
      <c r="L1538" s="73" t="s">
        <v>6101</v>
      </c>
      <c r="M1538" s="73" t="s">
        <v>10812</v>
      </c>
      <c r="N1538" s="75" t="b">
        <v>0</v>
      </c>
      <c r="O1538" s="75" t="b">
        <v>0</v>
      </c>
      <c r="P1538" s="76">
        <v>46023.525857025503</v>
      </c>
      <c r="Q1538" s="73" t="s">
        <v>11990</v>
      </c>
      <c r="R1538" s="76">
        <v>46172.472779085598</v>
      </c>
      <c r="S1538" s="73" t="s">
        <v>11991</v>
      </c>
      <c r="T1538" s="73" t="s">
        <v>5292</v>
      </c>
      <c r="U1538" s="73" t="s">
        <v>10812</v>
      </c>
      <c r="V1538" s="77" t="s">
        <v>32</v>
      </c>
    </row>
    <row r="1539" spans="1:22" hidden="1" x14ac:dyDescent="0.25">
      <c r="A1539" s="73" t="s">
        <v>10517</v>
      </c>
      <c r="B1539" s="73" t="s">
        <v>6103</v>
      </c>
      <c r="C1539" s="73" t="s">
        <v>6104</v>
      </c>
      <c r="D1539" s="73" t="s">
        <v>5602</v>
      </c>
      <c r="E1539" s="73"/>
      <c r="F1539" s="73"/>
      <c r="G1539" s="74"/>
      <c r="H1539" s="73" t="s">
        <v>914</v>
      </c>
      <c r="I1539" s="73" t="s">
        <v>915</v>
      </c>
      <c r="J1539" s="73" t="s">
        <v>909</v>
      </c>
      <c r="K1539" s="73" t="s">
        <v>954</v>
      </c>
      <c r="L1539" s="73" t="s">
        <v>6104</v>
      </c>
      <c r="M1539" s="73" t="s">
        <v>10812</v>
      </c>
      <c r="N1539" s="75" t="b">
        <v>0</v>
      </c>
      <c r="O1539" s="75" t="b">
        <v>0</v>
      </c>
      <c r="P1539" s="76">
        <v>46023.525857835702</v>
      </c>
      <c r="Q1539" s="73" t="s">
        <v>11990</v>
      </c>
      <c r="R1539" s="76">
        <v>46172.472781249999</v>
      </c>
      <c r="S1539" s="73" t="s">
        <v>11991</v>
      </c>
      <c r="T1539" s="73" t="s">
        <v>5292</v>
      </c>
      <c r="U1539" s="73" t="s">
        <v>10812</v>
      </c>
      <c r="V1539" s="77" t="s">
        <v>32</v>
      </c>
    </row>
    <row r="1540" spans="1:22" hidden="1" x14ac:dyDescent="0.25">
      <c r="A1540" s="73" t="s">
        <v>10518</v>
      </c>
      <c r="B1540" s="73" t="s">
        <v>6106</v>
      </c>
      <c r="C1540" s="73" t="s">
        <v>6107</v>
      </c>
      <c r="D1540" s="73" t="s">
        <v>5602</v>
      </c>
      <c r="E1540" s="73"/>
      <c r="F1540" s="73"/>
      <c r="G1540" s="74"/>
      <c r="H1540" s="73" t="s">
        <v>914</v>
      </c>
      <c r="I1540" s="73" t="s">
        <v>915</v>
      </c>
      <c r="J1540" s="73" t="s">
        <v>909</v>
      </c>
      <c r="K1540" s="73" t="s">
        <v>954</v>
      </c>
      <c r="L1540" s="73" t="s">
        <v>6107</v>
      </c>
      <c r="M1540" s="73" t="s">
        <v>10812</v>
      </c>
      <c r="N1540" s="75" t="b">
        <v>0</v>
      </c>
      <c r="O1540" s="75" t="b">
        <v>0</v>
      </c>
      <c r="P1540" s="76">
        <v>46023.525858761597</v>
      </c>
      <c r="Q1540" s="73" t="s">
        <v>11990</v>
      </c>
      <c r="R1540" s="76">
        <v>46172.472783530102</v>
      </c>
      <c r="S1540" s="73" t="s">
        <v>11991</v>
      </c>
      <c r="T1540" s="73" t="s">
        <v>5292</v>
      </c>
      <c r="U1540" s="73" t="s">
        <v>10812</v>
      </c>
      <c r="V1540" s="77" t="s">
        <v>32</v>
      </c>
    </row>
    <row r="1541" spans="1:22" hidden="1" x14ac:dyDescent="0.25">
      <c r="A1541" s="73" t="s">
        <v>10519</v>
      </c>
      <c r="B1541" s="73" t="s">
        <v>6109</v>
      </c>
      <c r="C1541" s="73" t="s">
        <v>6110</v>
      </c>
      <c r="D1541" s="73" t="s">
        <v>5602</v>
      </c>
      <c r="E1541" s="73"/>
      <c r="F1541" s="73"/>
      <c r="G1541" s="74"/>
      <c r="H1541" s="73" t="s">
        <v>914</v>
      </c>
      <c r="I1541" s="73" t="s">
        <v>915</v>
      </c>
      <c r="J1541" s="73" t="s">
        <v>909</v>
      </c>
      <c r="K1541" s="73" t="s">
        <v>954</v>
      </c>
      <c r="L1541" s="73" t="s">
        <v>6110</v>
      </c>
      <c r="M1541" s="73" t="s">
        <v>10812</v>
      </c>
      <c r="N1541" s="75" t="b">
        <v>0</v>
      </c>
      <c r="O1541" s="75" t="b">
        <v>0</v>
      </c>
      <c r="P1541" s="76">
        <v>46023.525859687499</v>
      </c>
      <c r="Q1541" s="73" t="s">
        <v>11990</v>
      </c>
      <c r="R1541" s="76">
        <v>46172.472785729202</v>
      </c>
      <c r="S1541" s="73" t="s">
        <v>11991</v>
      </c>
      <c r="T1541" s="73" t="s">
        <v>5292</v>
      </c>
      <c r="U1541" s="73" t="s">
        <v>10812</v>
      </c>
      <c r="V1541" s="77" t="s">
        <v>32</v>
      </c>
    </row>
    <row r="1542" spans="1:22" hidden="1" x14ac:dyDescent="0.25">
      <c r="A1542" s="73" t="s">
        <v>10520</v>
      </c>
      <c r="B1542" s="73" t="s">
        <v>6112</v>
      </c>
      <c r="C1542" s="73" t="s">
        <v>6113</v>
      </c>
      <c r="D1542" s="73" t="s">
        <v>5602</v>
      </c>
      <c r="E1542" s="73"/>
      <c r="F1542" s="73"/>
      <c r="G1542" s="74"/>
      <c r="H1542" s="73" t="s">
        <v>11994</v>
      </c>
      <c r="I1542" s="73" t="s">
        <v>11995</v>
      </c>
      <c r="J1542" s="73" t="s">
        <v>909</v>
      </c>
      <c r="K1542" s="73" t="s">
        <v>977</v>
      </c>
      <c r="L1542" s="73" t="s">
        <v>6113</v>
      </c>
      <c r="M1542" s="73" t="s">
        <v>10812</v>
      </c>
      <c r="N1542" s="75" t="b">
        <v>0</v>
      </c>
      <c r="O1542" s="75" t="b">
        <v>0</v>
      </c>
      <c r="P1542" s="76">
        <v>46023.525863159703</v>
      </c>
      <c r="Q1542" s="73" t="s">
        <v>11990</v>
      </c>
      <c r="R1542" s="76">
        <v>46172.472787847197</v>
      </c>
      <c r="S1542" s="73" t="s">
        <v>11991</v>
      </c>
      <c r="T1542" s="73" t="s">
        <v>5292</v>
      </c>
      <c r="U1542" s="73" t="s">
        <v>10812</v>
      </c>
      <c r="V1542" s="77" t="s">
        <v>32</v>
      </c>
    </row>
    <row r="1543" spans="1:22" hidden="1" x14ac:dyDescent="0.25">
      <c r="A1543" s="73" t="s">
        <v>10521</v>
      </c>
      <c r="B1543" s="73" t="s">
        <v>6115</v>
      </c>
      <c r="C1543" s="73" t="s">
        <v>6116</v>
      </c>
      <c r="D1543" s="73" t="s">
        <v>5602</v>
      </c>
      <c r="E1543" s="73"/>
      <c r="F1543" s="73"/>
      <c r="G1543" s="74"/>
      <c r="H1543" s="73" t="s">
        <v>11994</v>
      </c>
      <c r="I1543" s="73" t="s">
        <v>11995</v>
      </c>
      <c r="J1543" s="73" t="s">
        <v>909</v>
      </c>
      <c r="K1543" s="73" t="s">
        <v>977</v>
      </c>
      <c r="L1543" s="73" t="s">
        <v>6116</v>
      </c>
      <c r="M1543" s="73" t="s">
        <v>10812</v>
      </c>
      <c r="N1543" s="75" t="b">
        <v>0</v>
      </c>
      <c r="O1543" s="75" t="b">
        <v>0</v>
      </c>
      <c r="P1543" s="76">
        <v>46023.525864120398</v>
      </c>
      <c r="Q1543" s="73" t="s">
        <v>11990</v>
      </c>
      <c r="R1543" s="76">
        <v>46172.472789965301</v>
      </c>
      <c r="S1543" s="73" t="s">
        <v>11991</v>
      </c>
      <c r="T1543" s="73" t="s">
        <v>5292</v>
      </c>
      <c r="U1543" s="73" t="s">
        <v>10812</v>
      </c>
      <c r="V1543" s="77" t="s">
        <v>32</v>
      </c>
    </row>
    <row r="1544" spans="1:22" hidden="1" x14ac:dyDescent="0.25">
      <c r="A1544" s="73" t="s">
        <v>10522</v>
      </c>
      <c r="B1544" s="73" t="s">
        <v>6118</v>
      </c>
      <c r="C1544" s="73" t="s">
        <v>6119</v>
      </c>
      <c r="D1544" s="73" t="s">
        <v>5602</v>
      </c>
      <c r="E1544" s="73"/>
      <c r="F1544" s="73"/>
      <c r="G1544" s="74"/>
      <c r="H1544" s="73" t="s">
        <v>11994</v>
      </c>
      <c r="I1544" s="73" t="s">
        <v>11995</v>
      </c>
      <c r="J1544" s="73" t="s">
        <v>909</v>
      </c>
      <c r="K1544" s="73" t="s">
        <v>977</v>
      </c>
      <c r="L1544" s="73" t="s">
        <v>6119</v>
      </c>
      <c r="M1544" s="73" t="s">
        <v>10812</v>
      </c>
      <c r="N1544" s="75" t="b">
        <v>0</v>
      </c>
      <c r="O1544" s="75" t="b">
        <v>0</v>
      </c>
      <c r="P1544" s="76">
        <v>46023.5258650463</v>
      </c>
      <c r="Q1544" s="73" t="s">
        <v>11990</v>
      </c>
      <c r="R1544" s="76">
        <v>46172.472792210603</v>
      </c>
      <c r="S1544" s="73" t="s">
        <v>11991</v>
      </c>
      <c r="T1544" s="73" t="s">
        <v>5292</v>
      </c>
      <c r="U1544" s="73" t="s">
        <v>10812</v>
      </c>
      <c r="V1544" s="77" t="s">
        <v>32</v>
      </c>
    </row>
    <row r="1545" spans="1:22" hidden="1" x14ac:dyDescent="0.25">
      <c r="A1545" s="73" t="s">
        <v>10523</v>
      </c>
      <c r="B1545" s="73" t="s">
        <v>5607</v>
      </c>
      <c r="C1545" s="73" t="s">
        <v>5608</v>
      </c>
      <c r="D1545" s="73" t="s">
        <v>5602</v>
      </c>
      <c r="E1545" s="73"/>
      <c r="F1545" s="73"/>
      <c r="G1545" s="74"/>
      <c r="H1545" s="73" t="s">
        <v>950</v>
      </c>
      <c r="I1545" s="73" t="s">
        <v>951</v>
      </c>
      <c r="J1545" s="73" t="s">
        <v>909</v>
      </c>
      <c r="K1545" s="73" t="s">
        <v>919</v>
      </c>
      <c r="L1545" s="73" t="s">
        <v>5608</v>
      </c>
      <c r="M1545" s="73" t="s">
        <v>10812</v>
      </c>
      <c r="N1545" s="75" t="b">
        <v>0</v>
      </c>
      <c r="O1545" s="75" t="b">
        <v>0</v>
      </c>
      <c r="P1545" s="76">
        <v>46023.525677743099</v>
      </c>
      <c r="Q1545" s="73" t="s">
        <v>11990</v>
      </c>
      <c r="R1545" s="76">
        <v>46172.472794479203</v>
      </c>
      <c r="S1545" s="73" t="s">
        <v>11991</v>
      </c>
      <c r="T1545" s="73" t="s">
        <v>5292</v>
      </c>
      <c r="U1545" s="73" t="s">
        <v>10812</v>
      </c>
      <c r="V1545" s="77" t="s">
        <v>32</v>
      </c>
    </row>
    <row r="1546" spans="1:22" hidden="1" x14ac:dyDescent="0.25">
      <c r="A1546" s="73" t="s">
        <v>10524</v>
      </c>
      <c r="B1546" s="73" t="s">
        <v>5610</v>
      </c>
      <c r="C1546" s="73" t="s">
        <v>5611</v>
      </c>
      <c r="D1546" s="73" t="s">
        <v>5602</v>
      </c>
      <c r="E1546" s="73"/>
      <c r="F1546" s="73"/>
      <c r="G1546" s="74"/>
      <c r="H1546" s="73" t="s">
        <v>950</v>
      </c>
      <c r="I1546" s="73" t="s">
        <v>951</v>
      </c>
      <c r="J1546" s="73" t="s">
        <v>909</v>
      </c>
      <c r="K1546" s="73" t="s">
        <v>919</v>
      </c>
      <c r="L1546" s="73" t="s">
        <v>5611</v>
      </c>
      <c r="M1546" s="73" t="s">
        <v>10812</v>
      </c>
      <c r="N1546" s="75" t="b">
        <v>0</v>
      </c>
      <c r="O1546" s="75" t="b">
        <v>0</v>
      </c>
      <c r="P1546" s="76">
        <v>46023.525678669001</v>
      </c>
      <c r="Q1546" s="73" t="s">
        <v>11990</v>
      </c>
      <c r="R1546" s="76">
        <v>46172.472796643502</v>
      </c>
      <c r="S1546" s="73" t="s">
        <v>11991</v>
      </c>
      <c r="T1546" s="73" t="s">
        <v>5292</v>
      </c>
      <c r="U1546" s="73" t="s">
        <v>10812</v>
      </c>
      <c r="V1546" s="77" t="s">
        <v>32</v>
      </c>
    </row>
    <row r="1547" spans="1:22" hidden="1" x14ac:dyDescent="0.25">
      <c r="A1547" s="73" t="s">
        <v>10525</v>
      </c>
      <c r="B1547" s="73" t="s">
        <v>5613</v>
      </c>
      <c r="C1547" s="73" t="s">
        <v>5614</v>
      </c>
      <c r="D1547" s="73" t="s">
        <v>5602</v>
      </c>
      <c r="E1547" s="73"/>
      <c r="F1547" s="73"/>
      <c r="G1547" s="74"/>
      <c r="H1547" s="73" t="s">
        <v>950</v>
      </c>
      <c r="I1547" s="73" t="s">
        <v>951</v>
      </c>
      <c r="J1547" s="73" t="s">
        <v>909</v>
      </c>
      <c r="K1547" s="73" t="s">
        <v>919</v>
      </c>
      <c r="L1547" s="73" t="s">
        <v>5614</v>
      </c>
      <c r="M1547" s="73" t="s">
        <v>10812</v>
      </c>
      <c r="N1547" s="75" t="b">
        <v>0</v>
      </c>
      <c r="O1547" s="75" t="b">
        <v>0</v>
      </c>
      <c r="P1547" s="76">
        <v>46023.525679594903</v>
      </c>
      <c r="Q1547" s="73" t="s">
        <v>11990</v>
      </c>
      <c r="R1547" s="76">
        <v>46172.472798807903</v>
      </c>
      <c r="S1547" s="73" t="s">
        <v>11991</v>
      </c>
      <c r="T1547" s="73" t="s">
        <v>5292</v>
      </c>
      <c r="U1547" s="73" t="s">
        <v>10812</v>
      </c>
      <c r="V1547" s="77" t="s">
        <v>32</v>
      </c>
    </row>
    <row r="1548" spans="1:22" hidden="1" x14ac:dyDescent="0.25">
      <c r="A1548" s="73" t="s">
        <v>10526</v>
      </c>
      <c r="B1548" s="73" t="s">
        <v>5603</v>
      </c>
      <c r="C1548" s="73" t="s">
        <v>5604</v>
      </c>
      <c r="D1548" s="73" t="s">
        <v>5602</v>
      </c>
      <c r="E1548" s="73" t="s">
        <v>5605</v>
      </c>
      <c r="F1548" s="73"/>
      <c r="G1548" s="74"/>
      <c r="H1548" s="73" t="s">
        <v>950</v>
      </c>
      <c r="I1548" s="73" t="s">
        <v>951</v>
      </c>
      <c r="J1548" s="73" t="s">
        <v>909</v>
      </c>
      <c r="K1548" s="73" t="s">
        <v>919</v>
      </c>
      <c r="L1548" s="73"/>
      <c r="M1548" s="73" t="s">
        <v>10812</v>
      </c>
      <c r="N1548" s="75" t="b">
        <v>0</v>
      </c>
      <c r="O1548" s="75" t="b">
        <v>0</v>
      </c>
      <c r="P1548" s="76">
        <v>46023.525676932899</v>
      </c>
      <c r="Q1548" s="73" t="s">
        <v>11990</v>
      </c>
      <c r="R1548" s="76">
        <v>46172.472800960597</v>
      </c>
      <c r="S1548" s="73" t="s">
        <v>11991</v>
      </c>
      <c r="T1548" s="73" t="s">
        <v>5292</v>
      </c>
      <c r="U1548" s="73" t="s">
        <v>10812</v>
      </c>
      <c r="V1548" s="77" t="s">
        <v>32</v>
      </c>
    </row>
    <row r="1549" spans="1:22" hidden="1" x14ac:dyDescent="0.25">
      <c r="A1549" s="73" t="s">
        <v>10527</v>
      </c>
      <c r="B1549" s="73" t="s">
        <v>5616</v>
      </c>
      <c r="C1549" s="73" t="s">
        <v>5617</v>
      </c>
      <c r="D1549" s="73" t="s">
        <v>5602</v>
      </c>
      <c r="E1549" s="73"/>
      <c r="F1549" s="73"/>
      <c r="G1549" s="74"/>
      <c r="H1549" s="73" t="s">
        <v>950</v>
      </c>
      <c r="I1549" s="73" t="s">
        <v>951</v>
      </c>
      <c r="J1549" s="73" t="s">
        <v>909</v>
      </c>
      <c r="K1549" s="73" t="s">
        <v>919</v>
      </c>
      <c r="L1549" s="73" t="s">
        <v>5617</v>
      </c>
      <c r="M1549" s="73" t="s">
        <v>10812</v>
      </c>
      <c r="N1549" s="75" t="b">
        <v>0</v>
      </c>
      <c r="O1549" s="75" t="b">
        <v>0</v>
      </c>
      <c r="P1549" s="76">
        <v>46023.525680405102</v>
      </c>
      <c r="Q1549" s="73" t="s">
        <v>11990</v>
      </c>
      <c r="R1549" s="76">
        <v>46172.472803124998</v>
      </c>
      <c r="S1549" s="73" t="s">
        <v>11991</v>
      </c>
      <c r="T1549" s="73" t="s">
        <v>5292</v>
      </c>
      <c r="U1549" s="73" t="s">
        <v>10812</v>
      </c>
      <c r="V1549" s="77" t="s">
        <v>32</v>
      </c>
    </row>
    <row r="1550" spans="1:22" hidden="1" x14ac:dyDescent="0.25">
      <c r="A1550" s="73" t="s">
        <v>10528</v>
      </c>
      <c r="B1550" s="73" t="s">
        <v>40</v>
      </c>
      <c r="C1550" s="73" t="s">
        <v>5718</v>
      </c>
      <c r="D1550" s="73" t="s">
        <v>5602</v>
      </c>
      <c r="E1550" s="73" t="s">
        <v>5719</v>
      </c>
      <c r="F1550" s="73"/>
      <c r="G1550" s="74">
        <v>60</v>
      </c>
      <c r="H1550" s="73" t="s">
        <v>914</v>
      </c>
      <c r="I1550" s="73" t="s">
        <v>915</v>
      </c>
      <c r="J1550" s="73" t="s">
        <v>909</v>
      </c>
      <c r="K1550" s="73" t="s">
        <v>1007</v>
      </c>
      <c r="L1550" s="73"/>
      <c r="M1550" s="73" t="s">
        <v>10815</v>
      </c>
      <c r="N1550" s="75" t="b">
        <v>1</v>
      </c>
      <c r="O1550" s="75" t="b">
        <v>0</v>
      </c>
      <c r="P1550" s="76">
        <v>46023.525716284697</v>
      </c>
      <c r="Q1550" s="73" t="s">
        <v>11990</v>
      </c>
      <c r="R1550" s="76">
        <v>46172.472805289399</v>
      </c>
      <c r="S1550" s="73" t="s">
        <v>11991</v>
      </c>
      <c r="T1550" s="73" t="s">
        <v>5292</v>
      </c>
      <c r="U1550" s="73" t="s">
        <v>10815</v>
      </c>
      <c r="V1550" s="77" t="s">
        <v>40</v>
      </c>
    </row>
    <row r="1551" spans="1:22" hidden="1" x14ac:dyDescent="0.25">
      <c r="A1551" s="73" t="s">
        <v>10529</v>
      </c>
      <c r="B1551" s="73" t="s">
        <v>5619</v>
      </c>
      <c r="C1551" s="73" t="s">
        <v>5620</v>
      </c>
      <c r="D1551" s="73" t="s">
        <v>5602</v>
      </c>
      <c r="E1551" s="73"/>
      <c r="F1551" s="73"/>
      <c r="G1551" s="74"/>
      <c r="H1551" s="73" t="s">
        <v>950</v>
      </c>
      <c r="I1551" s="73" t="s">
        <v>951</v>
      </c>
      <c r="J1551" s="73" t="s">
        <v>909</v>
      </c>
      <c r="K1551" s="73" t="s">
        <v>919</v>
      </c>
      <c r="L1551" s="73" t="s">
        <v>5620</v>
      </c>
      <c r="M1551" s="73" t="s">
        <v>10812</v>
      </c>
      <c r="N1551" s="75" t="b">
        <v>0</v>
      </c>
      <c r="O1551" s="75" t="b">
        <v>0</v>
      </c>
      <c r="P1551" s="76">
        <v>46023.525681562503</v>
      </c>
      <c r="Q1551" s="73" t="s">
        <v>11990</v>
      </c>
      <c r="R1551" s="76">
        <v>46172.4728074421</v>
      </c>
      <c r="S1551" s="73" t="s">
        <v>11991</v>
      </c>
      <c r="T1551" s="73" t="s">
        <v>5292</v>
      </c>
      <c r="U1551" s="73" t="s">
        <v>10812</v>
      </c>
      <c r="V1551" s="77" t="s">
        <v>32</v>
      </c>
    </row>
    <row r="1552" spans="1:22" hidden="1" x14ac:dyDescent="0.25">
      <c r="A1552" s="73" t="s">
        <v>10530</v>
      </c>
      <c r="B1552" s="73" t="s">
        <v>5622</v>
      </c>
      <c r="C1552" s="73" t="s">
        <v>5623</v>
      </c>
      <c r="D1552" s="73" t="s">
        <v>5602</v>
      </c>
      <c r="E1552" s="73"/>
      <c r="F1552" s="73"/>
      <c r="G1552" s="74"/>
      <c r="H1552" s="73" t="s">
        <v>950</v>
      </c>
      <c r="I1552" s="73" t="s">
        <v>951</v>
      </c>
      <c r="J1552" s="73" t="s">
        <v>909</v>
      </c>
      <c r="K1552" s="73" t="s">
        <v>919</v>
      </c>
      <c r="L1552" s="73" t="s">
        <v>5623</v>
      </c>
      <c r="M1552" s="73" t="s">
        <v>10812</v>
      </c>
      <c r="N1552" s="75" t="b">
        <v>0</v>
      </c>
      <c r="O1552" s="75" t="b">
        <v>0</v>
      </c>
      <c r="P1552" s="76">
        <v>46023.525682372703</v>
      </c>
      <c r="Q1552" s="73" t="s">
        <v>11990</v>
      </c>
      <c r="R1552" s="76">
        <v>46172.4728096412</v>
      </c>
      <c r="S1552" s="73" t="s">
        <v>11991</v>
      </c>
      <c r="T1552" s="73" t="s">
        <v>5292</v>
      </c>
      <c r="U1552" s="73" t="s">
        <v>10812</v>
      </c>
      <c r="V1552" s="77" t="s">
        <v>32</v>
      </c>
    </row>
    <row r="1553" spans="1:22" hidden="1" x14ac:dyDescent="0.25">
      <c r="A1553" s="73" t="s">
        <v>10531</v>
      </c>
      <c r="B1553" s="73" t="s">
        <v>5625</v>
      </c>
      <c r="C1553" s="73" t="s">
        <v>5626</v>
      </c>
      <c r="D1553" s="73" t="s">
        <v>5602</v>
      </c>
      <c r="E1553" s="73"/>
      <c r="F1553" s="73"/>
      <c r="G1553" s="74"/>
      <c r="H1553" s="73" t="s">
        <v>950</v>
      </c>
      <c r="I1553" s="73" t="s">
        <v>951</v>
      </c>
      <c r="J1553" s="73" t="s">
        <v>909</v>
      </c>
      <c r="K1553" s="73" t="s">
        <v>919</v>
      </c>
      <c r="L1553" s="73" t="s">
        <v>5626</v>
      </c>
      <c r="M1553" s="73" t="s">
        <v>10812</v>
      </c>
      <c r="N1553" s="75" t="b">
        <v>0</v>
      </c>
      <c r="O1553" s="75" t="b">
        <v>0</v>
      </c>
      <c r="P1553" s="76">
        <v>46023.525683252301</v>
      </c>
      <c r="Q1553" s="73" t="s">
        <v>11990</v>
      </c>
      <c r="R1553" s="76">
        <v>46172.4728117708</v>
      </c>
      <c r="S1553" s="73" t="s">
        <v>11991</v>
      </c>
      <c r="T1553" s="73" t="s">
        <v>5292</v>
      </c>
      <c r="U1553" s="73" t="s">
        <v>10812</v>
      </c>
      <c r="V1553" s="77" t="s">
        <v>32</v>
      </c>
    </row>
    <row r="1554" spans="1:22" hidden="1" x14ac:dyDescent="0.25">
      <c r="A1554" s="73" t="s">
        <v>10532</v>
      </c>
      <c r="B1554" s="73" t="s">
        <v>850</v>
      </c>
      <c r="C1554" s="73" t="s">
        <v>5807</v>
      </c>
      <c r="D1554" s="73" t="s">
        <v>5602</v>
      </c>
      <c r="E1554" s="73"/>
      <c r="F1554" s="73"/>
      <c r="G1554" s="74"/>
      <c r="H1554" s="73" t="s">
        <v>914</v>
      </c>
      <c r="I1554" s="73" t="s">
        <v>915</v>
      </c>
      <c r="J1554" s="73" t="s">
        <v>909</v>
      </c>
      <c r="K1554" s="73" t="s">
        <v>1007</v>
      </c>
      <c r="L1554" s="73" t="s">
        <v>12375</v>
      </c>
      <c r="M1554" s="73" t="s">
        <v>10812</v>
      </c>
      <c r="N1554" s="75" t="b">
        <v>0</v>
      </c>
      <c r="O1554" s="75" t="b">
        <v>0</v>
      </c>
      <c r="P1554" s="76">
        <v>46023.5257571412</v>
      </c>
      <c r="Q1554" s="73" t="s">
        <v>11990</v>
      </c>
      <c r="R1554" s="76">
        <v>46172.472813923603</v>
      </c>
      <c r="S1554" s="73" t="s">
        <v>11991</v>
      </c>
      <c r="T1554" s="73" t="s">
        <v>5292</v>
      </c>
      <c r="U1554" s="73" t="s">
        <v>10812</v>
      </c>
      <c r="V1554" s="77" t="s">
        <v>32</v>
      </c>
    </row>
    <row r="1555" spans="1:22" hidden="1" x14ac:dyDescent="0.25">
      <c r="A1555" s="73" t="s">
        <v>10533</v>
      </c>
      <c r="B1555" s="73" t="s">
        <v>853</v>
      </c>
      <c r="C1555" s="73" t="s">
        <v>5809</v>
      </c>
      <c r="D1555" s="73" t="s">
        <v>5602</v>
      </c>
      <c r="E1555" s="73"/>
      <c r="F1555" s="73"/>
      <c r="G1555" s="74"/>
      <c r="H1555" s="73" t="s">
        <v>914</v>
      </c>
      <c r="I1555" s="73" t="s">
        <v>915</v>
      </c>
      <c r="J1555" s="73" t="s">
        <v>909</v>
      </c>
      <c r="K1555" s="73" t="s">
        <v>1007</v>
      </c>
      <c r="L1555" s="73" t="s">
        <v>5809</v>
      </c>
      <c r="M1555" s="73" t="s">
        <v>10812</v>
      </c>
      <c r="N1555" s="75" t="b">
        <v>0</v>
      </c>
      <c r="O1555" s="75" t="b">
        <v>0</v>
      </c>
      <c r="P1555" s="76">
        <v>46023.525758101903</v>
      </c>
      <c r="Q1555" s="73" t="s">
        <v>11990</v>
      </c>
      <c r="R1555" s="76">
        <v>46172.472816122703</v>
      </c>
      <c r="S1555" s="73" t="s">
        <v>11991</v>
      </c>
      <c r="T1555" s="73" t="s">
        <v>5292</v>
      </c>
      <c r="U1555" s="73" t="s">
        <v>10812</v>
      </c>
      <c r="V1555" s="77" t="s">
        <v>32</v>
      </c>
    </row>
    <row r="1556" spans="1:22" hidden="1" x14ac:dyDescent="0.25">
      <c r="A1556" s="73" t="s">
        <v>10534</v>
      </c>
      <c r="B1556" s="73" t="s">
        <v>5628</v>
      </c>
      <c r="C1556" s="73" t="s">
        <v>5629</v>
      </c>
      <c r="D1556" s="73" t="s">
        <v>5602</v>
      </c>
      <c r="E1556" s="73"/>
      <c r="F1556" s="73"/>
      <c r="G1556" s="74"/>
      <c r="H1556" s="73" t="s">
        <v>950</v>
      </c>
      <c r="I1556" s="73" t="s">
        <v>951</v>
      </c>
      <c r="J1556" s="73" t="s">
        <v>909</v>
      </c>
      <c r="K1556" s="73" t="s">
        <v>919</v>
      </c>
      <c r="L1556" s="73" t="s">
        <v>5629</v>
      </c>
      <c r="M1556" s="73" t="s">
        <v>10812</v>
      </c>
      <c r="N1556" s="75" t="b">
        <v>0</v>
      </c>
      <c r="O1556" s="75" t="b">
        <v>0</v>
      </c>
      <c r="P1556" s="76">
        <v>46023.525684062501</v>
      </c>
      <c r="Q1556" s="73" t="s">
        <v>11990</v>
      </c>
      <c r="R1556" s="76">
        <v>46172.472818437498</v>
      </c>
      <c r="S1556" s="73" t="s">
        <v>11991</v>
      </c>
      <c r="T1556" s="73" t="s">
        <v>5292</v>
      </c>
      <c r="U1556" s="73" t="s">
        <v>10812</v>
      </c>
      <c r="V1556" s="77" t="s">
        <v>32</v>
      </c>
    </row>
    <row r="1557" spans="1:22" hidden="1" x14ac:dyDescent="0.25">
      <c r="A1557" s="73" t="s">
        <v>10535</v>
      </c>
      <c r="B1557" s="73" t="s">
        <v>5631</v>
      </c>
      <c r="C1557" s="73" t="s">
        <v>5632</v>
      </c>
      <c r="D1557" s="73" t="s">
        <v>5602</v>
      </c>
      <c r="E1557" s="73"/>
      <c r="F1557" s="73"/>
      <c r="G1557" s="74"/>
      <c r="H1557" s="73" t="s">
        <v>950</v>
      </c>
      <c r="I1557" s="73" t="s">
        <v>951</v>
      </c>
      <c r="J1557" s="73" t="s">
        <v>909</v>
      </c>
      <c r="K1557" s="73" t="s">
        <v>919</v>
      </c>
      <c r="L1557" s="73" t="s">
        <v>5632</v>
      </c>
      <c r="M1557" s="73" t="s">
        <v>10812</v>
      </c>
      <c r="N1557" s="75" t="b">
        <v>0</v>
      </c>
      <c r="O1557" s="75" t="b">
        <v>0</v>
      </c>
      <c r="P1557" s="76">
        <v>46023.525684918997</v>
      </c>
      <c r="Q1557" s="73" t="s">
        <v>11990</v>
      </c>
      <c r="R1557" s="76">
        <v>46172.472820567098</v>
      </c>
      <c r="S1557" s="73" t="s">
        <v>11991</v>
      </c>
      <c r="T1557" s="73" t="s">
        <v>5292</v>
      </c>
      <c r="U1557" s="73" t="s">
        <v>10812</v>
      </c>
      <c r="V1557" s="77" t="s">
        <v>32</v>
      </c>
    </row>
    <row r="1558" spans="1:22" hidden="1" x14ac:dyDescent="0.25">
      <c r="A1558" s="73" t="s">
        <v>10536</v>
      </c>
      <c r="B1558" s="73" t="s">
        <v>6232</v>
      </c>
      <c r="C1558" s="73" t="s">
        <v>6233</v>
      </c>
      <c r="D1558" s="73" t="s">
        <v>5602</v>
      </c>
      <c r="E1558" s="73" t="s">
        <v>6234</v>
      </c>
      <c r="F1558" s="73"/>
      <c r="G1558" s="74">
        <v>60</v>
      </c>
      <c r="H1558" s="73" t="s">
        <v>950</v>
      </c>
      <c r="I1558" s="73" t="s">
        <v>951</v>
      </c>
      <c r="J1558" s="73" t="s">
        <v>909</v>
      </c>
      <c r="K1558" s="73" t="s">
        <v>919</v>
      </c>
      <c r="L1558" s="73"/>
      <c r="M1558" s="73" t="s">
        <v>10816</v>
      </c>
      <c r="N1558" s="75" t="b">
        <v>1</v>
      </c>
      <c r="O1558" s="75" t="b">
        <v>0</v>
      </c>
      <c r="P1558" s="76">
        <v>46023.525900925903</v>
      </c>
      <c r="Q1558" s="73" t="s">
        <v>11990</v>
      </c>
      <c r="R1558" s="76">
        <v>46172.472822766198</v>
      </c>
      <c r="S1558" s="73" t="s">
        <v>11991</v>
      </c>
      <c r="T1558" s="73" t="s">
        <v>5292</v>
      </c>
      <c r="U1558" s="73" t="s">
        <v>10816</v>
      </c>
      <c r="V1558" s="77" t="s">
        <v>6232</v>
      </c>
    </row>
    <row r="1559" spans="1:22" hidden="1" x14ac:dyDescent="0.25">
      <c r="A1559" s="73" t="s">
        <v>10537</v>
      </c>
      <c r="B1559" s="73" t="s">
        <v>5811</v>
      </c>
      <c r="C1559" s="73" t="s">
        <v>5812</v>
      </c>
      <c r="D1559" s="73" t="s">
        <v>5602</v>
      </c>
      <c r="E1559" s="73"/>
      <c r="F1559" s="73"/>
      <c r="G1559" s="74"/>
      <c r="H1559" s="73" t="s">
        <v>934</v>
      </c>
      <c r="I1559" s="73" t="s">
        <v>935</v>
      </c>
      <c r="J1559" s="73" t="s">
        <v>909</v>
      </c>
      <c r="K1559" s="73" t="s">
        <v>958</v>
      </c>
      <c r="L1559" s="73"/>
      <c r="M1559" s="73" t="s">
        <v>10812</v>
      </c>
      <c r="N1559" s="75" t="b">
        <v>0</v>
      </c>
      <c r="O1559" s="75" t="b">
        <v>0</v>
      </c>
      <c r="P1559" s="76">
        <v>46023.525759108801</v>
      </c>
      <c r="Q1559" s="73" t="s">
        <v>11990</v>
      </c>
      <c r="R1559" s="76">
        <v>46172.472824884302</v>
      </c>
      <c r="S1559" s="73" t="s">
        <v>11991</v>
      </c>
      <c r="T1559" s="73" t="s">
        <v>5292</v>
      </c>
      <c r="U1559" s="73" t="s">
        <v>10812</v>
      </c>
      <c r="V1559" s="77" t="s">
        <v>32</v>
      </c>
    </row>
    <row r="1560" spans="1:22" hidden="1" x14ac:dyDescent="0.25">
      <c r="A1560" s="73" t="s">
        <v>10538</v>
      </c>
      <c r="B1560" s="73" t="s">
        <v>5814</v>
      </c>
      <c r="C1560" s="73" t="s">
        <v>5815</v>
      </c>
      <c r="D1560" s="73" t="s">
        <v>5602</v>
      </c>
      <c r="E1560" s="73"/>
      <c r="F1560" s="73"/>
      <c r="G1560" s="74"/>
      <c r="H1560" s="73" t="s">
        <v>934</v>
      </c>
      <c r="I1560" s="73" t="s">
        <v>935</v>
      </c>
      <c r="J1560" s="73" t="s">
        <v>909</v>
      </c>
      <c r="K1560" s="73" t="s">
        <v>958</v>
      </c>
      <c r="L1560" s="73" t="s">
        <v>5815</v>
      </c>
      <c r="M1560" s="73" t="s">
        <v>10812</v>
      </c>
      <c r="N1560" s="75" t="b">
        <v>0</v>
      </c>
      <c r="O1560" s="75" t="b">
        <v>0</v>
      </c>
      <c r="P1560" s="76">
        <v>46023.525759837998</v>
      </c>
      <c r="Q1560" s="73" t="s">
        <v>11990</v>
      </c>
      <c r="R1560" s="76">
        <v>46172.472827118101</v>
      </c>
      <c r="S1560" s="73" t="s">
        <v>11991</v>
      </c>
      <c r="T1560" s="73" t="s">
        <v>5292</v>
      </c>
      <c r="U1560" s="73" t="s">
        <v>10812</v>
      </c>
      <c r="V1560" s="77" t="s">
        <v>32</v>
      </c>
    </row>
    <row r="1561" spans="1:22" hidden="1" x14ac:dyDescent="0.25">
      <c r="A1561" s="73" t="s">
        <v>10539</v>
      </c>
      <c r="B1561" s="73" t="s">
        <v>865</v>
      </c>
      <c r="C1561" s="73" t="s">
        <v>5817</v>
      </c>
      <c r="D1561" s="73" t="s">
        <v>5602</v>
      </c>
      <c r="E1561" s="73"/>
      <c r="F1561" s="73"/>
      <c r="G1561" s="74"/>
      <c r="H1561" s="73" t="s">
        <v>934</v>
      </c>
      <c r="I1561" s="73" t="s">
        <v>935</v>
      </c>
      <c r="J1561" s="73" t="s">
        <v>909</v>
      </c>
      <c r="K1561" s="73" t="s">
        <v>958</v>
      </c>
      <c r="L1561" s="73"/>
      <c r="M1561" s="73" t="s">
        <v>10812</v>
      </c>
      <c r="N1561" s="75" t="b">
        <v>0</v>
      </c>
      <c r="O1561" s="75" t="b">
        <v>0</v>
      </c>
      <c r="P1561" s="76">
        <v>46023.525760682904</v>
      </c>
      <c r="Q1561" s="73" t="s">
        <v>11990</v>
      </c>
      <c r="R1561" s="76">
        <v>46172.472829201397</v>
      </c>
      <c r="S1561" s="73" t="s">
        <v>11991</v>
      </c>
      <c r="T1561" s="73" t="s">
        <v>5292</v>
      </c>
      <c r="U1561" s="73" t="s">
        <v>10812</v>
      </c>
      <c r="V1561" s="77" t="s">
        <v>32</v>
      </c>
    </row>
    <row r="1562" spans="1:22" hidden="1" x14ac:dyDescent="0.25">
      <c r="A1562" s="73" t="s">
        <v>10540</v>
      </c>
      <c r="B1562" s="73" t="s">
        <v>5819</v>
      </c>
      <c r="C1562" s="73" t="s">
        <v>5820</v>
      </c>
      <c r="D1562" s="73" t="s">
        <v>5602</v>
      </c>
      <c r="E1562" s="73"/>
      <c r="F1562" s="73"/>
      <c r="G1562" s="74"/>
      <c r="H1562" s="73" t="s">
        <v>934</v>
      </c>
      <c r="I1562" s="73" t="s">
        <v>935</v>
      </c>
      <c r="J1562" s="73" t="s">
        <v>909</v>
      </c>
      <c r="K1562" s="73" t="s">
        <v>958</v>
      </c>
      <c r="L1562" s="73" t="s">
        <v>5820</v>
      </c>
      <c r="M1562" s="73" t="s">
        <v>10812</v>
      </c>
      <c r="N1562" s="75" t="b">
        <v>0</v>
      </c>
      <c r="O1562" s="75" t="b">
        <v>0</v>
      </c>
      <c r="P1562" s="76">
        <v>46023.525761493103</v>
      </c>
      <c r="Q1562" s="73" t="s">
        <v>11990</v>
      </c>
      <c r="R1562" s="76">
        <v>46172.472831400497</v>
      </c>
      <c r="S1562" s="73" t="s">
        <v>11991</v>
      </c>
      <c r="T1562" s="73" t="s">
        <v>5292</v>
      </c>
      <c r="U1562" s="73" t="s">
        <v>10812</v>
      </c>
      <c r="V1562" s="77" t="s">
        <v>32</v>
      </c>
    </row>
    <row r="1563" spans="1:22" hidden="1" x14ac:dyDescent="0.25">
      <c r="A1563" s="73" t="s">
        <v>10541</v>
      </c>
      <c r="B1563" s="73" t="s">
        <v>5822</v>
      </c>
      <c r="C1563" s="73" t="s">
        <v>5823</v>
      </c>
      <c r="D1563" s="73" t="s">
        <v>5602</v>
      </c>
      <c r="E1563" s="73"/>
      <c r="F1563" s="73"/>
      <c r="G1563" s="74"/>
      <c r="H1563" s="73" t="s">
        <v>934</v>
      </c>
      <c r="I1563" s="73" t="s">
        <v>935</v>
      </c>
      <c r="J1563" s="73" t="s">
        <v>909</v>
      </c>
      <c r="K1563" s="73" t="s">
        <v>958</v>
      </c>
      <c r="L1563" s="73" t="s">
        <v>5823</v>
      </c>
      <c r="M1563" s="73" t="s">
        <v>10812</v>
      </c>
      <c r="N1563" s="75" t="b">
        <v>0</v>
      </c>
      <c r="O1563" s="75" t="b">
        <v>0</v>
      </c>
      <c r="P1563" s="76">
        <v>46023.525762303201</v>
      </c>
      <c r="Q1563" s="73" t="s">
        <v>11990</v>
      </c>
      <c r="R1563" s="76">
        <v>46172.472833530097</v>
      </c>
      <c r="S1563" s="73" t="s">
        <v>11991</v>
      </c>
      <c r="T1563" s="73" t="s">
        <v>5292</v>
      </c>
      <c r="U1563" s="73" t="s">
        <v>10812</v>
      </c>
      <c r="V1563" s="77" t="s">
        <v>32</v>
      </c>
    </row>
    <row r="1564" spans="1:22" hidden="1" x14ac:dyDescent="0.25">
      <c r="A1564" s="73" t="s">
        <v>10542</v>
      </c>
      <c r="B1564" s="73" t="s">
        <v>5825</v>
      </c>
      <c r="C1564" s="73" t="s">
        <v>5826</v>
      </c>
      <c r="D1564" s="73" t="s">
        <v>5602</v>
      </c>
      <c r="E1564" s="73"/>
      <c r="F1564" s="73"/>
      <c r="G1564" s="74"/>
      <c r="H1564" s="73" t="s">
        <v>11994</v>
      </c>
      <c r="I1564" s="73" t="s">
        <v>11995</v>
      </c>
      <c r="J1564" s="73" t="s">
        <v>909</v>
      </c>
      <c r="K1564" s="73" t="s">
        <v>1067</v>
      </c>
      <c r="L1564" s="73" t="s">
        <v>5826</v>
      </c>
      <c r="M1564" s="73" t="s">
        <v>10812</v>
      </c>
      <c r="N1564" s="75" t="b">
        <v>0</v>
      </c>
      <c r="O1564" s="75" t="b">
        <v>0</v>
      </c>
      <c r="P1564" s="76">
        <v>46023.525763044003</v>
      </c>
      <c r="Q1564" s="73" t="s">
        <v>11990</v>
      </c>
      <c r="R1564" s="76">
        <v>46172.472835648201</v>
      </c>
      <c r="S1564" s="73" t="s">
        <v>11991</v>
      </c>
      <c r="T1564" s="73" t="s">
        <v>5292</v>
      </c>
      <c r="U1564" s="73" t="s">
        <v>10812</v>
      </c>
      <c r="V1564" s="77" t="s">
        <v>32</v>
      </c>
    </row>
    <row r="1565" spans="1:22" hidden="1" x14ac:dyDescent="0.25">
      <c r="A1565" s="73" t="s">
        <v>10543</v>
      </c>
      <c r="B1565" s="73" t="s">
        <v>5828</v>
      </c>
      <c r="C1565" s="73" t="s">
        <v>5829</v>
      </c>
      <c r="D1565" s="73" t="s">
        <v>5602</v>
      </c>
      <c r="E1565" s="73"/>
      <c r="F1565" s="73"/>
      <c r="G1565" s="74"/>
      <c r="H1565" s="73" t="s">
        <v>11994</v>
      </c>
      <c r="I1565" s="73" t="s">
        <v>11995</v>
      </c>
      <c r="J1565" s="73" t="s">
        <v>909</v>
      </c>
      <c r="K1565" s="73" t="s">
        <v>1067</v>
      </c>
      <c r="L1565" s="73" t="s">
        <v>5829</v>
      </c>
      <c r="M1565" s="73" t="s">
        <v>10812</v>
      </c>
      <c r="N1565" s="75" t="b">
        <v>0</v>
      </c>
      <c r="O1565" s="75" t="b">
        <v>0</v>
      </c>
      <c r="P1565" s="76">
        <v>46023.525764085702</v>
      </c>
      <c r="Q1565" s="73" t="s">
        <v>11990</v>
      </c>
      <c r="R1565" s="76">
        <v>46172.472837847199</v>
      </c>
      <c r="S1565" s="73" t="s">
        <v>11991</v>
      </c>
      <c r="T1565" s="73" t="s">
        <v>5292</v>
      </c>
      <c r="U1565" s="73" t="s">
        <v>10812</v>
      </c>
      <c r="V1565" s="77" t="s">
        <v>32</v>
      </c>
    </row>
    <row r="1566" spans="1:22" hidden="1" x14ac:dyDescent="0.25">
      <c r="A1566" s="73" t="s">
        <v>10544</v>
      </c>
      <c r="B1566" s="73" t="s">
        <v>5831</v>
      </c>
      <c r="C1566" s="73" t="s">
        <v>5832</v>
      </c>
      <c r="D1566" s="73" t="s">
        <v>5602</v>
      </c>
      <c r="E1566" s="73"/>
      <c r="F1566" s="73"/>
      <c r="G1566" s="74"/>
      <c r="H1566" s="73" t="s">
        <v>11994</v>
      </c>
      <c r="I1566" s="73" t="s">
        <v>11995</v>
      </c>
      <c r="J1566" s="73" t="s">
        <v>909</v>
      </c>
      <c r="K1566" s="73" t="s">
        <v>1067</v>
      </c>
      <c r="L1566" s="73"/>
      <c r="M1566" s="73" t="s">
        <v>10812</v>
      </c>
      <c r="N1566" s="75" t="b">
        <v>0</v>
      </c>
      <c r="O1566" s="75" t="b">
        <v>0</v>
      </c>
      <c r="P1566" s="76">
        <v>46023.525765011596</v>
      </c>
      <c r="Q1566" s="73" t="s">
        <v>11990</v>
      </c>
      <c r="R1566" s="76">
        <v>46172.472839965303</v>
      </c>
      <c r="S1566" s="73" t="s">
        <v>11991</v>
      </c>
      <c r="T1566" s="73" t="s">
        <v>5292</v>
      </c>
      <c r="U1566" s="73" t="s">
        <v>10812</v>
      </c>
      <c r="V1566" s="77" t="s">
        <v>32</v>
      </c>
    </row>
    <row r="1567" spans="1:22" hidden="1" x14ac:dyDescent="0.25">
      <c r="A1567" s="73" t="s">
        <v>10545</v>
      </c>
      <c r="B1567" s="73" t="s">
        <v>842</v>
      </c>
      <c r="C1567" s="73" t="s">
        <v>5834</v>
      </c>
      <c r="D1567" s="73" t="s">
        <v>5602</v>
      </c>
      <c r="E1567" s="73"/>
      <c r="F1567" s="73"/>
      <c r="G1567" s="74"/>
      <c r="H1567" s="73" t="s">
        <v>11994</v>
      </c>
      <c r="I1567" s="73" t="s">
        <v>11995</v>
      </c>
      <c r="J1567" s="73" t="s">
        <v>909</v>
      </c>
      <c r="K1567" s="73" t="s">
        <v>1067</v>
      </c>
      <c r="L1567" s="73" t="s">
        <v>5834</v>
      </c>
      <c r="M1567" s="73" t="s">
        <v>10812</v>
      </c>
      <c r="N1567" s="75" t="b">
        <v>0</v>
      </c>
      <c r="O1567" s="75" t="b">
        <v>0</v>
      </c>
      <c r="P1567" s="76">
        <v>46023.525765740698</v>
      </c>
      <c r="Q1567" s="73" t="s">
        <v>11990</v>
      </c>
      <c r="R1567" s="76">
        <v>46172.472842129602</v>
      </c>
      <c r="S1567" s="73" t="s">
        <v>11991</v>
      </c>
      <c r="T1567" s="73" t="s">
        <v>5292</v>
      </c>
      <c r="U1567" s="73" t="s">
        <v>10812</v>
      </c>
      <c r="V1567" s="77" t="s">
        <v>32</v>
      </c>
    </row>
    <row r="1568" spans="1:22" hidden="1" x14ac:dyDescent="0.25">
      <c r="A1568" s="73" t="s">
        <v>10546</v>
      </c>
      <c r="B1568" s="73" t="s">
        <v>5836</v>
      </c>
      <c r="C1568" s="73" t="s">
        <v>5837</v>
      </c>
      <c r="D1568" s="73" t="s">
        <v>5602</v>
      </c>
      <c r="E1568" s="73"/>
      <c r="F1568" s="73"/>
      <c r="G1568" s="74"/>
      <c r="H1568" s="73" t="s">
        <v>11994</v>
      </c>
      <c r="I1568" s="73" t="s">
        <v>11995</v>
      </c>
      <c r="J1568" s="73" t="s">
        <v>909</v>
      </c>
      <c r="K1568" s="73" t="s">
        <v>1067</v>
      </c>
      <c r="L1568" s="73" t="s">
        <v>5837</v>
      </c>
      <c r="M1568" s="73" t="s">
        <v>10812</v>
      </c>
      <c r="N1568" s="75" t="b">
        <v>0</v>
      </c>
      <c r="O1568" s="75" t="b">
        <v>0</v>
      </c>
      <c r="P1568" s="76">
        <v>46023.5257668634</v>
      </c>
      <c r="Q1568" s="73" t="s">
        <v>11990</v>
      </c>
      <c r="R1568" s="76">
        <v>46172.472844328702</v>
      </c>
      <c r="S1568" s="73" t="s">
        <v>11991</v>
      </c>
      <c r="T1568" s="73" t="s">
        <v>5292</v>
      </c>
      <c r="U1568" s="73" t="s">
        <v>10812</v>
      </c>
      <c r="V1568" s="77" t="s">
        <v>32</v>
      </c>
    </row>
    <row r="1569" spans="1:22" hidden="1" x14ac:dyDescent="0.25">
      <c r="A1569" s="73" t="s">
        <v>10547</v>
      </c>
      <c r="B1569" s="73" t="s">
        <v>5839</v>
      </c>
      <c r="C1569" s="73" t="s">
        <v>5840</v>
      </c>
      <c r="D1569" s="73" t="s">
        <v>5602</v>
      </c>
      <c r="E1569" s="73"/>
      <c r="F1569" s="73"/>
      <c r="G1569" s="74"/>
      <c r="H1569" s="73" t="s">
        <v>11994</v>
      </c>
      <c r="I1569" s="73" t="s">
        <v>11995</v>
      </c>
      <c r="J1569" s="73" t="s">
        <v>909</v>
      </c>
      <c r="K1569" s="73" t="s">
        <v>1067</v>
      </c>
      <c r="L1569" s="73" t="s">
        <v>5840</v>
      </c>
      <c r="M1569" s="73" t="s">
        <v>10812</v>
      </c>
      <c r="N1569" s="75" t="b">
        <v>0</v>
      </c>
      <c r="O1569" s="75" t="b">
        <v>0</v>
      </c>
      <c r="P1569" s="76">
        <v>46023.525767627303</v>
      </c>
      <c r="Q1569" s="73" t="s">
        <v>11990</v>
      </c>
      <c r="R1569" s="76">
        <v>46172.472846493103</v>
      </c>
      <c r="S1569" s="73" t="s">
        <v>11991</v>
      </c>
      <c r="T1569" s="73" t="s">
        <v>5292</v>
      </c>
      <c r="U1569" s="73" t="s">
        <v>10812</v>
      </c>
      <c r="V1569" s="77" t="s">
        <v>32</v>
      </c>
    </row>
    <row r="1570" spans="1:22" hidden="1" x14ac:dyDescent="0.25">
      <c r="A1570" s="73" t="s">
        <v>10548</v>
      </c>
      <c r="B1570" s="73" t="s">
        <v>5842</v>
      </c>
      <c r="C1570" s="73" t="s">
        <v>5843</v>
      </c>
      <c r="D1570" s="73" t="s">
        <v>5602</v>
      </c>
      <c r="E1570" s="73"/>
      <c r="F1570" s="73"/>
      <c r="G1570" s="74"/>
      <c r="H1570" s="73" t="s">
        <v>11994</v>
      </c>
      <c r="I1570" s="73" t="s">
        <v>11995</v>
      </c>
      <c r="J1570" s="73" t="s">
        <v>909</v>
      </c>
      <c r="K1570" s="73" t="s">
        <v>1067</v>
      </c>
      <c r="L1570" s="73" t="s">
        <v>5843</v>
      </c>
      <c r="M1570" s="73" t="s">
        <v>10812</v>
      </c>
      <c r="N1570" s="75" t="b">
        <v>0</v>
      </c>
      <c r="O1570" s="75" t="b">
        <v>0</v>
      </c>
      <c r="P1570" s="76">
        <v>46023.525768599502</v>
      </c>
      <c r="Q1570" s="73" t="s">
        <v>11990</v>
      </c>
      <c r="R1570" s="76">
        <v>46172.472848611098</v>
      </c>
      <c r="S1570" s="73" t="s">
        <v>11991</v>
      </c>
      <c r="T1570" s="73" t="s">
        <v>5292</v>
      </c>
      <c r="U1570" s="73" t="s">
        <v>10812</v>
      </c>
      <c r="V1570" s="77" t="s">
        <v>32</v>
      </c>
    </row>
    <row r="1571" spans="1:22" hidden="1" x14ac:dyDescent="0.25">
      <c r="A1571" s="73" t="s">
        <v>10549</v>
      </c>
      <c r="B1571" s="73" t="s">
        <v>5845</v>
      </c>
      <c r="C1571" s="73" t="s">
        <v>5846</v>
      </c>
      <c r="D1571" s="73" t="s">
        <v>5602</v>
      </c>
      <c r="E1571" s="73"/>
      <c r="F1571" s="73"/>
      <c r="G1571" s="74"/>
      <c r="H1571" s="73" t="s">
        <v>11994</v>
      </c>
      <c r="I1571" s="73" t="s">
        <v>11995</v>
      </c>
      <c r="J1571" s="73" t="s">
        <v>909</v>
      </c>
      <c r="K1571" s="73" t="s">
        <v>1067</v>
      </c>
      <c r="L1571" s="73" t="s">
        <v>5846</v>
      </c>
      <c r="M1571" s="73" t="s">
        <v>10812</v>
      </c>
      <c r="N1571" s="75" t="b">
        <v>0</v>
      </c>
      <c r="O1571" s="75" t="b">
        <v>0</v>
      </c>
      <c r="P1571" s="76">
        <v>46023.525769641201</v>
      </c>
      <c r="Q1571" s="73" t="s">
        <v>11990</v>
      </c>
      <c r="R1571" s="76">
        <v>46172.472850729202</v>
      </c>
      <c r="S1571" s="73" t="s">
        <v>11991</v>
      </c>
      <c r="T1571" s="73" t="s">
        <v>5292</v>
      </c>
      <c r="U1571" s="73" t="s">
        <v>10812</v>
      </c>
      <c r="V1571" s="77" t="s">
        <v>32</v>
      </c>
    </row>
    <row r="1572" spans="1:22" hidden="1" x14ac:dyDescent="0.25">
      <c r="A1572" s="73" t="s">
        <v>10550</v>
      </c>
      <c r="B1572" s="73" t="s">
        <v>860</v>
      </c>
      <c r="C1572" s="73" t="s">
        <v>5848</v>
      </c>
      <c r="D1572" s="73" t="s">
        <v>5602</v>
      </c>
      <c r="E1572" s="73"/>
      <c r="F1572" s="73"/>
      <c r="G1572" s="74"/>
      <c r="H1572" s="73" t="s">
        <v>11994</v>
      </c>
      <c r="I1572" s="73" t="s">
        <v>11995</v>
      </c>
      <c r="J1572" s="73" t="s">
        <v>909</v>
      </c>
      <c r="K1572" s="73" t="s">
        <v>1067</v>
      </c>
      <c r="L1572" s="73"/>
      <c r="M1572" s="73" t="s">
        <v>10812</v>
      </c>
      <c r="N1572" s="75" t="b">
        <v>0</v>
      </c>
      <c r="O1572" s="75" t="b">
        <v>0</v>
      </c>
      <c r="P1572" s="76">
        <v>46023.5257706829</v>
      </c>
      <c r="Q1572" s="73" t="s">
        <v>11990</v>
      </c>
      <c r="R1572" s="76">
        <v>46172.4728529282</v>
      </c>
      <c r="S1572" s="73" t="s">
        <v>11991</v>
      </c>
      <c r="T1572" s="73" t="s">
        <v>5292</v>
      </c>
      <c r="U1572" s="73" t="s">
        <v>10812</v>
      </c>
      <c r="V1572" s="77" t="s">
        <v>32</v>
      </c>
    </row>
    <row r="1573" spans="1:22" hidden="1" x14ac:dyDescent="0.25">
      <c r="A1573" s="73" t="s">
        <v>10551</v>
      </c>
      <c r="B1573" s="73" t="s">
        <v>5850</v>
      </c>
      <c r="C1573" s="73" t="s">
        <v>5851</v>
      </c>
      <c r="D1573" s="73" t="s">
        <v>5602</v>
      </c>
      <c r="E1573" s="73"/>
      <c r="F1573" s="73"/>
      <c r="G1573" s="74"/>
      <c r="H1573" s="73" t="s">
        <v>11994</v>
      </c>
      <c r="I1573" s="73" t="s">
        <v>11995</v>
      </c>
      <c r="J1573" s="73" t="s">
        <v>909</v>
      </c>
      <c r="K1573" s="73" t="s">
        <v>1067</v>
      </c>
      <c r="L1573" s="73" t="s">
        <v>5851</v>
      </c>
      <c r="M1573" s="73" t="s">
        <v>10812</v>
      </c>
      <c r="N1573" s="75" t="b">
        <v>0</v>
      </c>
      <c r="O1573" s="75" t="b">
        <v>0</v>
      </c>
      <c r="P1573" s="76">
        <v>46023.525771493099</v>
      </c>
      <c r="Q1573" s="73" t="s">
        <v>11990</v>
      </c>
      <c r="R1573" s="76">
        <v>46172.472855092601</v>
      </c>
      <c r="S1573" s="73" t="s">
        <v>11991</v>
      </c>
      <c r="T1573" s="73" t="s">
        <v>5292</v>
      </c>
      <c r="U1573" s="73" t="s">
        <v>10812</v>
      </c>
      <c r="V1573" s="77" t="s">
        <v>32</v>
      </c>
    </row>
    <row r="1574" spans="1:22" hidden="1" x14ac:dyDescent="0.25">
      <c r="A1574" s="73" t="s">
        <v>10552</v>
      </c>
      <c r="B1574" s="73" t="s">
        <v>5853</v>
      </c>
      <c r="C1574" s="73" t="s">
        <v>5854</v>
      </c>
      <c r="D1574" s="73" t="s">
        <v>5602</v>
      </c>
      <c r="E1574" s="73"/>
      <c r="F1574" s="73"/>
      <c r="G1574" s="74"/>
      <c r="H1574" s="73" t="s">
        <v>11994</v>
      </c>
      <c r="I1574" s="73" t="s">
        <v>11995</v>
      </c>
      <c r="J1574" s="73" t="s">
        <v>909</v>
      </c>
      <c r="K1574" s="73" t="s">
        <v>1067</v>
      </c>
      <c r="L1574" s="73" t="s">
        <v>5854</v>
      </c>
      <c r="M1574" s="73" t="s">
        <v>10812</v>
      </c>
      <c r="N1574" s="75" t="b">
        <v>0</v>
      </c>
      <c r="O1574" s="75" t="b">
        <v>0</v>
      </c>
      <c r="P1574" s="76">
        <v>46023.525772534696</v>
      </c>
      <c r="Q1574" s="73" t="s">
        <v>11990</v>
      </c>
      <c r="R1574" s="76">
        <v>46172.4728572569</v>
      </c>
      <c r="S1574" s="73" t="s">
        <v>11991</v>
      </c>
      <c r="T1574" s="73" t="s">
        <v>5292</v>
      </c>
      <c r="U1574" s="73" t="s">
        <v>10812</v>
      </c>
      <c r="V1574" s="77" t="s">
        <v>32</v>
      </c>
    </row>
    <row r="1575" spans="1:22" hidden="1" x14ac:dyDescent="0.25">
      <c r="A1575" s="73" t="s">
        <v>10553</v>
      </c>
      <c r="B1575" s="73" t="s">
        <v>5856</v>
      </c>
      <c r="C1575" s="73" t="s">
        <v>5857</v>
      </c>
      <c r="D1575" s="73" t="s">
        <v>5602</v>
      </c>
      <c r="E1575" s="73"/>
      <c r="F1575" s="73"/>
      <c r="G1575" s="74"/>
      <c r="H1575" s="73" t="s">
        <v>11994</v>
      </c>
      <c r="I1575" s="73" t="s">
        <v>11995</v>
      </c>
      <c r="J1575" s="73" t="s">
        <v>909</v>
      </c>
      <c r="K1575" s="73" t="s">
        <v>1067</v>
      </c>
      <c r="L1575" s="73" t="s">
        <v>5857</v>
      </c>
      <c r="M1575" s="73" t="s">
        <v>10812</v>
      </c>
      <c r="N1575" s="75" t="b">
        <v>0</v>
      </c>
      <c r="O1575" s="75" t="b">
        <v>0</v>
      </c>
      <c r="P1575" s="76">
        <v>46023.525773530098</v>
      </c>
      <c r="Q1575" s="73" t="s">
        <v>11990</v>
      </c>
      <c r="R1575" s="76">
        <v>46172.472859409703</v>
      </c>
      <c r="S1575" s="73" t="s">
        <v>11991</v>
      </c>
      <c r="T1575" s="73" t="s">
        <v>5292</v>
      </c>
      <c r="U1575" s="73" t="s">
        <v>10812</v>
      </c>
      <c r="V1575" s="77" t="s">
        <v>32</v>
      </c>
    </row>
    <row r="1576" spans="1:22" hidden="1" x14ac:dyDescent="0.25">
      <c r="A1576" s="73" t="s">
        <v>10554</v>
      </c>
      <c r="B1576" s="73" t="s">
        <v>5859</v>
      </c>
      <c r="C1576" s="73" t="s">
        <v>5860</v>
      </c>
      <c r="D1576" s="73" t="s">
        <v>5602</v>
      </c>
      <c r="E1576" s="73"/>
      <c r="F1576" s="73"/>
      <c r="G1576" s="74"/>
      <c r="H1576" s="73" t="s">
        <v>11994</v>
      </c>
      <c r="I1576" s="73" t="s">
        <v>11995</v>
      </c>
      <c r="J1576" s="73" t="s">
        <v>909</v>
      </c>
      <c r="K1576" s="73" t="s">
        <v>1067</v>
      </c>
      <c r="L1576" s="73" t="s">
        <v>5860</v>
      </c>
      <c r="M1576" s="73" t="s">
        <v>10812</v>
      </c>
      <c r="N1576" s="75" t="b">
        <v>0</v>
      </c>
      <c r="O1576" s="75" t="b">
        <v>0</v>
      </c>
      <c r="P1576" s="76">
        <v>46023.525774305599</v>
      </c>
      <c r="Q1576" s="73" t="s">
        <v>11990</v>
      </c>
      <c r="R1576" s="76">
        <v>46172.472861724498</v>
      </c>
      <c r="S1576" s="73" t="s">
        <v>11991</v>
      </c>
      <c r="T1576" s="73" t="s">
        <v>5292</v>
      </c>
      <c r="U1576" s="73" t="s">
        <v>10812</v>
      </c>
      <c r="V1576" s="77" t="s">
        <v>32</v>
      </c>
    </row>
    <row r="1577" spans="1:22" hidden="1" x14ac:dyDescent="0.25">
      <c r="A1577" s="73" t="s">
        <v>10555</v>
      </c>
      <c r="B1577" s="73" t="s">
        <v>847</v>
      </c>
      <c r="C1577" s="73" t="s">
        <v>5862</v>
      </c>
      <c r="D1577" s="73" t="s">
        <v>5602</v>
      </c>
      <c r="E1577" s="73"/>
      <c r="F1577" s="73"/>
      <c r="G1577" s="74"/>
      <c r="H1577" s="73" t="s">
        <v>11994</v>
      </c>
      <c r="I1577" s="73" t="s">
        <v>11995</v>
      </c>
      <c r="J1577" s="73" t="s">
        <v>909</v>
      </c>
      <c r="K1577" s="73" t="s">
        <v>1067</v>
      </c>
      <c r="L1577" s="73" t="s">
        <v>5862</v>
      </c>
      <c r="M1577" s="73" t="s">
        <v>10812</v>
      </c>
      <c r="N1577" s="75" t="b">
        <v>0</v>
      </c>
      <c r="O1577" s="75" t="b">
        <v>0</v>
      </c>
      <c r="P1577" s="76">
        <v>46023.525775196802</v>
      </c>
      <c r="Q1577" s="73" t="s">
        <v>11990</v>
      </c>
      <c r="R1577" s="76">
        <v>46172.472863807903</v>
      </c>
      <c r="S1577" s="73" t="s">
        <v>11991</v>
      </c>
      <c r="T1577" s="73" t="s">
        <v>5292</v>
      </c>
      <c r="U1577" s="73" t="s">
        <v>10812</v>
      </c>
      <c r="V1577" s="77" t="s">
        <v>32</v>
      </c>
    </row>
    <row r="1578" spans="1:22" hidden="1" x14ac:dyDescent="0.25">
      <c r="A1578" s="73" t="s">
        <v>10556</v>
      </c>
      <c r="B1578" s="73" t="s">
        <v>5864</v>
      </c>
      <c r="C1578" s="73" t="s">
        <v>5865</v>
      </c>
      <c r="D1578" s="73" t="s">
        <v>5602</v>
      </c>
      <c r="E1578" s="73"/>
      <c r="F1578" s="73"/>
      <c r="G1578" s="74"/>
      <c r="H1578" s="73" t="s">
        <v>11994</v>
      </c>
      <c r="I1578" s="73" t="s">
        <v>11995</v>
      </c>
      <c r="J1578" s="73" t="s">
        <v>909</v>
      </c>
      <c r="K1578" s="73" t="s">
        <v>1067</v>
      </c>
      <c r="L1578" s="73" t="s">
        <v>5865</v>
      </c>
      <c r="M1578" s="73" t="s">
        <v>10812</v>
      </c>
      <c r="N1578" s="75" t="b">
        <v>0</v>
      </c>
      <c r="O1578" s="75" t="b">
        <v>0</v>
      </c>
      <c r="P1578" s="76">
        <v>46023.525776041701</v>
      </c>
      <c r="Q1578" s="73" t="s">
        <v>11990</v>
      </c>
      <c r="R1578" s="76">
        <v>46172.472866053198</v>
      </c>
      <c r="S1578" s="73" t="s">
        <v>11991</v>
      </c>
      <c r="T1578" s="73" t="s">
        <v>5292</v>
      </c>
      <c r="U1578" s="73" t="s">
        <v>10812</v>
      </c>
      <c r="V1578" s="77" t="s">
        <v>32</v>
      </c>
    </row>
    <row r="1579" spans="1:22" hidden="1" x14ac:dyDescent="0.25">
      <c r="A1579" s="73" t="s">
        <v>10557</v>
      </c>
      <c r="B1579" s="73" t="s">
        <v>863</v>
      </c>
      <c r="C1579" s="73" t="s">
        <v>5867</v>
      </c>
      <c r="D1579" s="73" t="s">
        <v>5602</v>
      </c>
      <c r="E1579" s="73"/>
      <c r="F1579" s="73"/>
      <c r="G1579" s="74"/>
      <c r="H1579" s="73" t="s">
        <v>11994</v>
      </c>
      <c r="I1579" s="73" t="s">
        <v>11995</v>
      </c>
      <c r="J1579" s="73" t="s">
        <v>909</v>
      </c>
      <c r="K1579" s="73" t="s">
        <v>1067</v>
      </c>
      <c r="L1579" s="73" t="s">
        <v>5867</v>
      </c>
      <c r="M1579" s="73" t="s">
        <v>10812</v>
      </c>
      <c r="N1579" s="75" t="b">
        <v>0</v>
      </c>
      <c r="O1579" s="75" t="b">
        <v>0</v>
      </c>
      <c r="P1579" s="76">
        <v>46023.5257768519</v>
      </c>
      <c r="Q1579" s="73" t="s">
        <v>11990</v>
      </c>
      <c r="R1579" s="76">
        <v>46172.472868136603</v>
      </c>
      <c r="S1579" s="73" t="s">
        <v>11991</v>
      </c>
      <c r="T1579" s="73" t="s">
        <v>5292</v>
      </c>
      <c r="U1579" s="73" t="s">
        <v>10812</v>
      </c>
      <c r="V1579" s="77" t="s">
        <v>32</v>
      </c>
    </row>
    <row r="1580" spans="1:22" hidden="1" x14ac:dyDescent="0.25">
      <c r="A1580" s="73" t="s">
        <v>10558</v>
      </c>
      <c r="B1580" s="73" t="s">
        <v>5869</v>
      </c>
      <c r="C1580" s="73" t="s">
        <v>5870</v>
      </c>
      <c r="D1580" s="73" t="s">
        <v>5602</v>
      </c>
      <c r="E1580" s="73"/>
      <c r="F1580" s="73"/>
      <c r="G1580" s="74"/>
      <c r="H1580" s="73" t="s">
        <v>11994</v>
      </c>
      <c r="I1580" s="73" t="s">
        <v>11995</v>
      </c>
      <c r="J1580" s="73" t="s">
        <v>909</v>
      </c>
      <c r="K1580" s="73" t="s">
        <v>1067</v>
      </c>
      <c r="L1580" s="73"/>
      <c r="M1580" s="73" t="s">
        <v>10812</v>
      </c>
      <c r="N1580" s="75" t="b">
        <v>0</v>
      </c>
      <c r="O1580" s="75" t="b">
        <v>1</v>
      </c>
      <c r="P1580" s="76">
        <v>46023.525777974501</v>
      </c>
      <c r="Q1580" s="73" t="s">
        <v>11990</v>
      </c>
      <c r="R1580" s="76">
        <v>46172.472870289399</v>
      </c>
      <c r="S1580" s="73" t="s">
        <v>11991</v>
      </c>
      <c r="T1580" s="73" t="s">
        <v>5292</v>
      </c>
      <c r="U1580" s="73" t="s">
        <v>10812</v>
      </c>
      <c r="V1580" s="77" t="s">
        <v>32</v>
      </c>
    </row>
    <row r="1581" spans="1:22" hidden="1" x14ac:dyDescent="0.25">
      <c r="A1581" s="73" t="s">
        <v>10559</v>
      </c>
      <c r="B1581" s="73" t="s">
        <v>5872</v>
      </c>
      <c r="C1581" s="73" t="s">
        <v>5873</v>
      </c>
      <c r="D1581" s="73" t="s">
        <v>5602</v>
      </c>
      <c r="E1581" s="73"/>
      <c r="F1581" s="73"/>
      <c r="G1581" s="74"/>
      <c r="H1581" s="73" t="s">
        <v>11994</v>
      </c>
      <c r="I1581" s="73" t="s">
        <v>11995</v>
      </c>
      <c r="J1581" s="73" t="s">
        <v>909</v>
      </c>
      <c r="K1581" s="73" t="s">
        <v>1067</v>
      </c>
      <c r="L1581" s="73" t="s">
        <v>5873</v>
      </c>
      <c r="M1581" s="73" t="s">
        <v>10812</v>
      </c>
      <c r="N1581" s="75" t="b">
        <v>0</v>
      </c>
      <c r="O1581" s="75" t="b">
        <v>0</v>
      </c>
      <c r="P1581" s="76">
        <v>46023.525779085598</v>
      </c>
      <c r="Q1581" s="73" t="s">
        <v>11990</v>
      </c>
      <c r="R1581" s="76">
        <v>46172.472872418999</v>
      </c>
      <c r="S1581" s="73" t="s">
        <v>11991</v>
      </c>
      <c r="T1581" s="73" t="s">
        <v>5292</v>
      </c>
      <c r="U1581" s="73" t="s">
        <v>10812</v>
      </c>
      <c r="V1581" s="77" t="s">
        <v>32</v>
      </c>
    </row>
    <row r="1582" spans="1:22" hidden="1" x14ac:dyDescent="0.25">
      <c r="A1582" s="73" t="s">
        <v>10560</v>
      </c>
      <c r="B1582" s="73" t="s">
        <v>866</v>
      </c>
      <c r="C1582" s="73" t="s">
        <v>6067</v>
      </c>
      <c r="D1582" s="73" t="s">
        <v>5602</v>
      </c>
      <c r="E1582" s="73"/>
      <c r="F1582" s="73"/>
      <c r="G1582" s="74"/>
      <c r="H1582" s="73" t="s">
        <v>11994</v>
      </c>
      <c r="I1582" s="73" t="s">
        <v>11995</v>
      </c>
      <c r="J1582" s="73" t="s">
        <v>909</v>
      </c>
      <c r="K1582" s="73" t="s">
        <v>1067</v>
      </c>
      <c r="L1582" s="73" t="s">
        <v>6067</v>
      </c>
      <c r="M1582" s="73" t="s">
        <v>10812</v>
      </c>
      <c r="N1582" s="75" t="b">
        <v>0</v>
      </c>
      <c r="O1582" s="75" t="b">
        <v>0</v>
      </c>
      <c r="P1582" s="76">
        <v>46023.525846180601</v>
      </c>
      <c r="Q1582" s="73" t="s">
        <v>11990</v>
      </c>
      <c r="R1582" s="76">
        <v>46172.472874571802</v>
      </c>
      <c r="S1582" s="73" t="s">
        <v>11991</v>
      </c>
      <c r="T1582" s="73" t="s">
        <v>5292</v>
      </c>
      <c r="U1582" s="73" t="s">
        <v>10812</v>
      </c>
      <c r="V1582" s="77" t="s">
        <v>32</v>
      </c>
    </row>
    <row r="1583" spans="1:22" hidden="1" x14ac:dyDescent="0.25">
      <c r="A1583" s="73" t="s">
        <v>10561</v>
      </c>
      <c r="B1583" s="73" t="s">
        <v>5869</v>
      </c>
      <c r="C1583" s="73" t="s">
        <v>6242</v>
      </c>
      <c r="D1583" s="73" t="s">
        <v>5602</v>
      </c>
      <c r="E1583" s="73"/>
      <c r="F1583" s="73"/>
      <c r="G1583" s="74"/>
      <c r="H1583" s="73" t="s">
        <v>11994</v>
      </c>
      <c r="I1583" s="73" t="s">
        <v>11995</v>
      </c>
      <c r="J1583" s="73" t="s">
        <v>909</v>
      </c>
      <c r="K1583" s="73" t="s">
        <v>1067</v>
      </c>
      <c r="L1583" s="73" t="s">
        <v>6242</v>
      </c>
      <c r="M1583" s="73" t="s">
        <v>10812</v>
      </c>
      <c r="N1583" s="75" t="b">
        <v>0</v>
      </c>
      <c r="O1583" s="75" t="b">
        <v>0</v>
      </c>
      <c r="P1583" s="76">
        <v>46023.525904050897</v>
      </c>
      <c r="Q1583" s="73" t="s">
        <v>11990</v>
      </c>
      <c r="R1583" s="76">
        <v>46172.472876932901</v>
      </c>
      <c r="S1583" s="73" t="s">
        <v>11991</v>
      </c>
      <c r="T1583" s="73" t="s">
        <v>5292</v>
      </c>
      <c r="U1583" s="73" t="s">
        <v>10812</v>
      </c>
      <c r="V1583" s="77" t="s">
        <v>32</v>
      </c>
    </row>
    <row r="1584" spans="1:22" hidden="1" x14ac:dyDescent="0.25">
      <c r="A1584" s="73" t="s">
        <v>10562</v>
      </c>
      <c r="B1584" s="73" t="s">
        <v>5634</v>
      </c>
      <c r="C1584" s="73" t="s">
        <v>5635</v>
      </c>
      <c r="D1584" s="73" t="s">
        <v>5602</v>
      </c>
      <c r="E1584" s="73"/>
      <c r="F1584" s="73"/>
      <c r="G1584" s="74"/>
      <c r="H1584" s="73" t="s">
        <v>914</v>
      </c>
      <c r="I1584" s="73" t="s">
        <v>915</v>
      </c>
      <c r="J1584" s="73" t="s">
        <v>909</v>
      </c>
      <c r="K1584" s="73" t="s">
        <v>916</v>
      </c>
      <c r="L1584" s="73" t="s">
        <v>5635</v>
      </c>
      <c r="M1584" s="73" t="s">
        <v>10812</v>
      </c>
      <c r="N1584" s="75" t="b">
        <v>0</v>
      </c>
      <c r="O1584" s="75" t="b">
        <v>0</v>
      </c>
      <c r="P1584" s="76">
        <v>46023.525685798602</v>
      </c>
      <c r="Q1584" s="73" t="s">
        <v>11990</v>
      </c>
      <c r="R1584" s="76">
        <v>46172.472879432898</v>
      </c>
      <c r="S1584" s="73" t="s">
        <v>11991</v>
      </c>
      <c r="T1584" s="73" t="s">
        <v>5292</v>
      </c>
      <c r="U1584" s="73" t="s">
        <v>10812</v>
      </c>
      <c r="V1584" s="77" t="s">
        <v>32</v>
      </c>
    </row>
    <row r="1585" spans="1:22" hidden="1" x14ac:dyDescent="0.25">
      <c r="A1585" s="73" t="s">
        <v>10563</v>
      </c>
      <c r="B1585" s="73" t="s">
        <v>5637</v>
      </c>
      <c r="C1585" s="73" t="s">
        <v>5638</v>
      </c>
      <c r="D1585" s="73" t="s">
        <v>5602</v>
      </c>
      <c r="E1585" s="73"/>
      <c r="F1585" s="73"/>
      <c r="G1585" s="74"/>
      <c r="H1585" s="73" t="s">
        <v>914</v>
      </c>
      <c r="I1585" s="73" t="s">
        <v>915</v>
      </c>
      <c r="J1585" s="73" t="s">
        <v>909</v>
      </c>
      <c r="K1585" s="73" t="s">
        <v>916</v>
      </c>
      <c r="L1585" s="73" t="s">
        <v>5638</v>
      </c>
      <c r="M1585" s="73" t="s">
        <v>10812</v>
      </c>
      <c r="N1585" s="75" t="b">
        <v>0</v>
      </c>
      <c r="O1585" s="75" t="b">
        <v>0</v>
      </c>
      <c r="P1585" s="76">
        <v>46023.525686655099</v>
      </c>
      <c r="Q1585" s="73" t="s">
        <v>11990</v>
      </c>
      <c r="R1585" s="76">
        <v>46172.4728819792</v>
      </c>
      <c r="S1585" s="73" t="s">
        <v>11991</v>
      </c>
      <c r="T1585" s="73" t="s">
        <v>5292</v>
      </c>
      <c r="U1585" s="73" t="s">
        <v>10812</v>
      </c>
      <c r="V1585" s="77" t="s">
        <v>32</v>
      </c>
    </row>
    <row r="1586" spans="1:22" hidden="1" x14ac:dyDescent="0.25">
      <c r="A1586" s="73" t="s">
        <v>10564</v>
      </c>
      <c r="B1586" s="73" t="s">
        <v>5640</v>
      </c>
      <c r="C1586" s="73" t="s">
        <v>5641</v>
      </c>
      <c r="D1586" s="73" t="s">
        <v>5602</v>
      </c>
      <c r="E1586" s="73"/>
      <c r="F1586" s="73"/>
      <c r="G1586" s="74"/>
      <c r="H1586" s="73" t="s">
        <v>914</v>
      </c>
      <c r="I1586" s="73" t="s">
        <v>915</v>
      </c>
      <c r="J1586" s="73" t="s">
        <v>909</v>
      </c>
      <c r="K1586" s="73" t="s">
        <v>916</v>
      </c>
      <c r="L1586" s="73" t="s">
        <v>12376</v>
      </c>
      <c r="M1586" s="73" t="s">
        <v>10812</v>
      </c>
      <c r="N1586" s="75" t="b">
        <v>0</v>
      </c>
      <c r="O1586" s="75" t="b">
        <v>0</v>
      </c>
      <c r="P1586" s="76">
        <v>46023.525687581001</v>
      </c>
      <c r="Q1586" s="73" t="s">
        <v>11990</v>
      </c>
      <c r="R1586" s="76">
        <v>46172.472884525501</v>
      </c>
      <c r="S1586" s="73" t="s">
        <v>11991</v>
      </c>
      <c r="T1586" s="73" t="s">
        <v>5292</v>
      </c>
      <c r="U1586" s="73" t="s">
        <v>10812</v>
      </c>
      <c r="V1586" s="77" t="s">
        <v>32</v>
      </c>
    </row>
    <row r="1587" spans="1:22" hidden="1" x14ac:dyDescent="0.25">
      <c r="A1587" s="73" t="s">
        <v>10565</v>
      </c>
      <c r="B1587" s="73" t="s">
        <v>5643</v>
      </c>
      <c r="C1587" s="73" t="s">
        <v>5644</v>
      </c>
      <c r="D1587" s="73" t="s">
        <v>5602</v>
      </c>
      <c r="E1587" s="73"/>
      <c r="F1587" s="73"/>
      <c r="G1587" s="74"/>
      <c r="H1587" s="73" t="s">
        <v>914</v>
      </c>
      <c r="I1587" s="73" t="s">
        <v>915</v>
      </c>
      <c r="J1587" s="73" t="s">
        <v>909</v>
      </c>
      <c r="K1587" s="73" t="s">
        <v>916</v>
      </c>
      <c r="L1587" s="73" t="s">
        <v>5644</v>
      </c>
      <c r="M1587" s="73" t="s">
        <v>10812</v>
      </c>
      <c r="N1587" s="75" t="b">
        <v>0</v>
      </c>
      <c r="O1587" s="75" t="b">
        <v>0</v>
      </c>
      <c r="P1587" s="76">
        <v>46023.525688391201</v>
      </c>
      <c r="Q1587" s="73" t="s">
        <v>11990</v>
      </c>
      <c r="R1587" s="76">
        <v>46172.472887037002</v>
      </c>
      <c r="S1587" s="73" t="s">
        <v>11991</v>
      </c>
      <c r="T1587" s="73" t="s">
        <v>5292</v>
      </c>
      <c r="U1587" s="73" t="s">
        <v>10812</v>
      </c>
      <c r="V1587" s="77" t="s">
        <v>32</v>
      </c>
    </row>
    <row r="1588" spans="1:22" hidden="1" x14ac:dyDescent="0.25">
      <c r="A1588" s="73" t="s">
        <v>10566</v>
      </c>
      <c r="B1588" s="73" t="s">
        <v>6222</v>
      </c>
      <c r="C1588" s="73" t="s">
        <v>6223</v>
      </c>
      <c r="D1588" s="73" t="s">
        <v>5602</v>
      </c>
      <c r="E1588" s="73" t="s">
        <v>6224</v>
      </c>
      <c r="F1588" s="73"/>
      <c r="G1588" s="74"/>
      <c r="H1588" s="73" t="s">
        <v>914</v>
      </c>
      <c r="I1588" s="73" t="s">
        <v>915</v>
      </c>
      <c r="J1588" s="73" t="s">
        <v>909</v>
      </c>
      <c r="K1588" s="73" t="s">
        <v>916</v>
      </c>
      <c r="L1588" s="73" t="s">
        <v>6223</v>
      </c>
      <c r="M1588" s="73" t="s">
        <v>10812</v>
      </c>
      <c r="N1588" s="75" t="b">
        <v>0</v>
      </c>
      <c r="O1588" s="75" t="b">
        <v>0</v>
      </c>
      <c r="P1588" s="76">
        <v>46023.525898344902</v>
      </c>
      <c r="Q1588" s="73" t="s">
        <v>11990</v>
      </c>
      <c r="R1588" s="76">
        <v>46172.472888969904</v>
      </c>
      <c r="S1588" s="73" t="s">
        <v>11991</v>
      </c>
      <c r="T1588" s="73" t="s">
        <v>5292</v>
      </c>
      <c r="U1588" s="73" t="s">
        <v>10812</v>
      </c>
      <c r="V1588" s="77" t="s">
        <v>32</v>
      </c>
    </row>
    <row r="1589" spans="1:22" hidden="1" x14ac:dyDescent="0.25">
      <c r="A1589" s="73" t="s">
        <v>10567</v>
      </c>
      <c r="B1589" s="73" t="s">
        <v>5646</v>
      </c>
      <c r="C1589" s="73" t="s">
        <v>5647</v>
      </c>
      <c r="D1589" s="73" t="s">
        <v>5602</v>
      </c>
      <c r="E1589" s="73"/>
      <c r="F1589" s="73"/>
      <c r="G1589" s="74"/>
      <c r="H1589" s="73" t="s">
        <v>950</v>
      </c>
      <c r="I1589" s="73" t="s">
        <v>951</v>
      </c>
      <c r="J1589" s="73" t="s">
        <v>909</v>
      </c>
      <c r="K1589" s="73" t="s">
        <v>924</v>
      </c>
      <c r="L1589" s="73" t="s">
        <v>5647</v>
      </c>
      <c r="M1589" s="73" t="s">
        <v>10812</v>
      </c>
      <c r="N1589" s="75" t="b">
        <v>0</v>
      </c>
      <c r="O1589" s="75" t="b">
        <v>0</v>
      </c>
      <c r="P1589" s="76">
        <v>46023.525689351904</v>
      </c>
      <c r="Q1589" s="73" t="s">
        <v>11990</v>
      </c>
      <c r="R1589" s="76">
        <v>46172.472891088</v>
      </c>
      <c r="S1589" s="73" t="s">
        <v>11991</v>
      </c>
      <c r="T1589" s="73" t="s">
        <v>5292</v>
      </c>
      <c r="U1589" s="73" t="s">
        <v>10812</v>
      </c>
      <c r="V1589" s="77" t="s">
        <v>32</v>
      </c>
    </row>
    <row r="1590" spans="1:22" hidden="1" x14ac:dyDescent="0.25">
      <c r="A1590" s="73" t="s">
        <v>10568</v>
      </c>
      <c r="B1590" s="73" t="s">
        <v>5649</v>
      </c>
      <c r="C1590" s="73" t="s">
        <v>5650</v>
      </c>
      <c r="D1590" s="73" t="s">
        <v>5602</v>
      </c>
      <c r="E1590" s="73"/>
      <c r="F1590" s="73"/>
      <c r="G1590" s="74"/>
      <c r="H1590" s="73" t="s">
        <v>950</v>
      </c>
      <c r="I1590" s="73" t="s">
        <v>951</v>
      </c>
      <c r="J1590" s="73" t="s">
        <v>909</v>
      </c>
      <c r="K1590" s="73" t="s">
        <v>924</v>
      </c>
      <c r="L1590" s="73" t="s">
        <v>5650</v>
      </c>
      <c r="M1590" s="73" t="s">
        <v>10812</v>
      </c>
      <c r="N1590" s="75" t="b">
        <v>0</v>
      </c>
      <c r="O1590" s="75" t="b">
        <v>0</v>
      </c>
      <c r="P1590" s="76">
        <v>46023.525690393501</v>
      </c>
      <c r="Q1590" s="73" t="s">
        <v>11990</v>
      </c>
      <c r="R1590" s="76">
        <v>46172.472893136597</v>
      </c>
      <c r="S1590" s="73" t="s">
        <v>11991</v>
      </c>
      <c r="T1590" s="73" t="s">
        <v>5292</v>
      </c>
      <c r="U1590" s="73" t="s">
        <v>10812</v>
      </c>
      <c r="V1590" s="77" t="s">
        <v>32</v>
      </c>
    </row>
    <row r="1591" spans="1:22" hidden="1" x14ac:dyDescent="0.25">
      <c r="A1591" s="73" t="s">
        <v>10569</v>
      </c>
      <c r="B1591" s="73" t="s">
        <v>32</v>
      </c>
      <c r="C1591" s="73" t="s">
        <v>6235</v>
      </c>
      <c r="D1591" s="73" t="s">
        <v>5602</v>
      </c>
      <c r="E1591" s="73" t="s">
        <v>6236</v>
      </c>
      <c r="F1591" s="73"/>
      <c r="G1591" s="74">
        <v>60</v>
      </c>
      <c r="H1591" s="73" t="s">
        <v>950</v>
      </c>
      <c r="I1591" s="73" t="s">
        <v>951</v>
      </c>
      <c r="J1591" s="73" t="s">
        <v>909</v>
      </c>
      <c r="K1591" s="73" t="s">
        <v>924</v>
      </c>
      <c r="L1591" s="73"/>
      <c r="M1591" s="73" t="s">
        <v>10812</v>
      </c>
      <c r="N1591" s="75" t="b">
        <v>1</v>
      </c>
      <c r="O1591" s="75" t="b">
        <v>0</v>
      </c>
      <c r="P1591" s="76">
        <v>46023.525901736102</v>
      </c>
      <c r="Q1591" s="73" t="s">
        <v>11990</v>
      </c>
      <c r="R1591" s="76">
        <v>46172.472895104198</v>
      </c>
      <c r="S1591" s="73" t="s">
        <v>11991</v>
      </c>
      <c r="T1591" s="73" t="s">
        <v>5292</v>
      </c>
      <c r="U1591" s="73" t="s">
        <v>10812</v>
      </c>
      <c r="V1591" s="77" t="s">
        <v>32</v>
      </c>
    </row>
    <row r="1592" spans="1:22" hidden="1" x14ac:dyDescent="0.25">
      <c r="A1592" s="73" t="s">
        <v>10570</v>
      </c>
      <c r="B1592" s="73" t="s">
        <v>5652</v>
      </c>
      <c r="C1592" s="73" t="s">
        <v>5653</v>
      </c>
      <c r="D1592" s="73" t="s">
        <v>5602</v>
      </c>
      <c r="E1592" s="73"/>
      <c r="F1592" s="73"/>
      <c r="G1592" s="74"/>
      <c r="H1592" s="73" t="s">
        <v>914</v>
      </c>
      <c r="I1592" s="73" t="s">
        <v>915</v>
      </c>
      <c r="J1592" s="73" t="s">
        <v>909</v>
      </c>
      <c r="K1592" s="73" t="s">
        <v>1156</v>
      </c>
      <c r="L1592" s="73" t="s">
        <v>5653</v>
      </c>
      <c r="M1592" s="73" t="s">
        <v>10812</v>
      </c>
      <c r="N1592" s="75" t="b">
        <v>0</v>
      </c>
      <c r="O1592" s="75" t="b">
        <v>0</v>
      </c>
      <c r="P1592" s="76">
        <v>46023.525691354203</v>
      </c>
      <c r="Q1592" s="73" t="s">
        <v>11990</v>
      </c>
      <c r="R1592" s="76">
        <v>46172.472897106498</v>
      </c>
      <c r="S1592" s="73" t="s">
        <v>11991</v>
      </c>
      <c r="T1592" s="73" t="s">
        <v>5292</v>
      </c>
      <c r="U1592" s="73" t="s">
        <v>10812</v>
      </c>
      <c r="V1592" s="77" t="s">
        <v>32</v>
      </c>
    </row>
    <row r="1593" spans="1:22" hidden="1" x14ac:dyDescent="0.25">
      <c r="A1593" s="73" t="s">
        <v>10571</v>
      </c>
      <c r="B1593" s="73" t="s">
        <v>5655</v>
      </c>
      <c r="C1593" s="73" t="s">
        <v>5656</v>
      </c>
      <c r="D1593" s="73" t="s">
        <v>5602</v>
      </c>
      <c r="E1593" s="73"/>
      <c r="F1593" s="73"/>
      <c r="G1593" s="74"/>
      <c r="H1593" s="73" t="s">
        <v>914</v>
      </c>
      <c r="I1593" s="73" t="s">
        <v>915</v>
      </c>
      <c r="J1593" s="73" t="s">
        <v>909</v>
      </c>
      <c r="K1593" s="73" t="s">
        <v>1156</v>
      </c>
      <c r="L1593" s="73" t="s">
        <v>5656</v>
      </c>
      <c r="M1593" s="73" t="s">
        <v>10812</v>
      </c>
      <c r="N1593" s="75" t="b">
        <v>0</v>
      </c>
      <c r="O1593" s="75" t="b">
        <v>0</v>
      </c>
      <c r="P1593" s="76">
        <v>46023.525692326402</v>
      </c>
      <c r="Q1593" s="73" t="s">
        <v>11990</v>
      </c>
      <c r="R1593" s="76">
        <v>46172.472899108798</v>
      </c>
      <c r="S1593" s="73" t="s">
        <v>11991</v>
      </c>
      <c r="T1593" s="73" t="s">
        <v>5292</v>
      </c>
      <c r="U1593" s="73" t="s">
        <v>10812</v>
      </c>
      <c r="V1593" s="77" t="s">
        <v>32</v>
      </c>
    </row>
    <row r="1594" spans="1:22" hidden="1" x14ac:dyDescent="0.25">
      <c r="A1594" s="73" t="s">
        <v>10572</v>
      </c>
      <c r="B1594" s="73" t="s">
        <v>5658</v>
      </c>
      <c r="C1594" s="73" t="s">
        <v>5659</v>
      </c>
      <c r="D1594" s="73" t="s">
        <v>5602</v>
      </c>
      <c r="E1594" s="73"/>
      <c r="F1594" s="73"/>
      <c r="G1594" s="74"/>
      <c r="H1594" s="73" t="s">
        <v>914</v>
      </c>
      <c r="I1594" s="73" t="s">
        <v>915</v>
      </c>
      <c r="J1594" s="73" t="s">
        <v>909</v>
      </c>
      <c r="K1594" s="73" t="s">
        <v>1156</v>
      </c>
      <c r="L1594" s="73" t="s">
        <v>5659</v>
      </c>
      <c r="M1594" s="73" t="s">
        <v>10812</v>
      </c>
      <c r="N1594" s="75" t="b">
        <v>0</v>
      </c>
      <c r="O1594" s="75" t="b">
        <v>0</v>
      </c>
      <c r="P1594" s="76">
        <v>46023.525693252297</v>
      </c>
      <c r="Q1594" s="73" t="s">
        <v>11990</v>
      </c>
      <c r="R1594" s="76">
        <v>46172.472901238398</v>
      </c>
      <c r="S1594" s="73" t="s">
        <v>11991</v>
      </c>
      <c r="T1594" s="73" t="s">
        <v>5292</v>
      </c>
      <c r="U1594" s="73" t="s">
        <v>10812</v>
      </c>
      <c r="V1594" s="77" t="s">
        <v>32</v>
      </c>
    </row>
    <row r="1595" spans="1:22" hidden="1" x14ac:dyDescent="0.25">
      <c r="A1595" s="73" t="s">
        <v>10573</v>
      </c>
      <c r="B1595" s="73" t="s">
        <v>5661</v>
      </c>
      <c r="C1595" s="73" t="s">
        <v>5662</v>
      </c>
      <c r="D1595" s="73" t="s">
        <v>5602</v>
      </c>
      <c r="E1595" s="73"/>
      <c r="F1595" s="73"/>
      <c r="G1595" s="74"/>
      <c r="H1595" s="73" t="s">
        <v>914</v>
      </c>
      <c r="I1595" s="73" t="s">
        <v>915</v>
      </c>
      <c r="J1595" s="73" t="s">
        <v>909</v>
      </c>
      <c r="K1595" s="73" t="s">
        <v>1156</v>
      </c>
      <c r="L1595" s="73" t="s">
        <v>5662</v>
      </c>
      <c r="M1595" s="73" t="s">
        <v>10812</v>
      </c>
      <c r="N1595" s="75" t="b">
        <v>0</v>
      </c>
      <c r="O1595" s="75" t="b">
        <v>0</v>
      </c>
      <c r="P1595" s="76">
        <v>46023.525694178199</v>
      </c>
      <c r="Q1595" s="73" t="s">
        <v>11990</v>
      </c>
      <c r="R1595" s="76">
        <v>46172.472903356502</v>
      </c>
      <c r="S1595" s="73" t="s">
        <v>11991</v>
      </c>
      <c r="T1595" s="73" t="s">
        <v>5292</v>
      </c>
      <c r="U1595" s="73" t="s">
        <v>10812</v>
      </c>
      <c r="V1595" s="77" t="s">
        <v>32</v>
      </c>
    </row>
    <row r="1596" spans="1:22" hidden="1" x14ac:dyDescent="0.25">
      <c r="A1596" s="73" t="s">
        <v>10574</v>
      </c>
      <c r="B1596" s="73" t="s">
        <v>5664</v>
      </c>
      <c r="C1596" s="73" t="s">
        <v>5665</v>
      </c>
      <c r="D1596" s="73" t="s">
        <v>5602</v>
      </c>
      <c r="E1596" s="73"/>
      <c r="F1596" s="73"/>
      <c r="G1596" s="74"/>
      <c r="H1596" s="73" t="s">
        <v>914</v>
      </c>
      <c r="I1596" s="73" t="s">
        <v>915</v>
      </c>
      <c r="J1596" s="73" t="s">
        <v>909</v>
      </c>
      <c r="K1596" s="73" t="s">
        <v>1156</v>
      </c>
      <c r="L1596" s="73"/>
      <c r="M1596" s="73" t="s">
        <v>10812</v>
      </c>
      <c r="N1596" s="75" t="b">
        <v>0</v>
      </c>
      <c r="O1596" s="75" t="b">
        <v>0</v>
      </c>
      <c r="P1596" s="76">
        <v>46023.525694988399</v>
      </c>
      <c r="Q1596" s="73" t="s">
        <v>11990</v>
      </c>
      <c r="R1596" s="76">
        <v>46172.472905358802</v>
      </c>
      <c r="S1596" s="73" t="s">
        <v>11991</v>
      </c>
      <c r="T1596" s="73" t="s">
        <v>5292</v>
      </c>
      <c r="U1596" s="73" t="s">
        <v>10812</v>
      </c>
      <c r="V1596" s="77" t="s">
        <v>32</v>
      </c>
    </row>
    <row r="1597" spans="1:22" hidden="1" x14ac:dyDescent="0.25">
      <c r="A1597" s="73" t="s">
        <v>10575</v>
      </c>
      <c r="B1597" s="73" t="s">
        <v>5667</v>
      </c>
      <c r="C1597" s="73" t="s">
        <v>5668</v>
      </c>
      <c r="D1597" s="73" t="s">
        <v>5602</v>
      </c>
      <c r="E1597" s="73"/>
      <c r="F1597" s="73"/>
      <c r="G1597" s="74"/>
      <c r="H1597" s="73" t="s">
        <v>914</v>
      </c>
      <c r="I1597" s="73" t="s">
        <v>915</v>
      </c>
      <c r="J1597" s="73" t="s">
        <v>909</v>
      </c>
      <c r="K1597" s="73" t="s">
        <v>1156</v>
      </c>
      <c r="L1597" s="73"/>
      <c r="M1597" s="73" t="s">
        <v>10812</v>
      </c>
      <c r="N1597" s="75" t="b">
        <v>0</v>
      </c>
      <c r="O1597" s="75" t="b">
        <v>0</v>
      </c>
      <c r="P1597" s="76">
        <v>46023.525695868098</v>
      </c>
      <c r="Q1597" s="73" t="s">
        <v>11990</v>
      </c>
      <c r="R1597" s="76">
        <v>46172.472907523203</v>
      </c>
      <c r="S1597" s="73" t="s">
        <v>11991</v>
      </c>
      <c r="T1597" s="73" t="s">
        <v>5292</v>
      </c>
      <c r="U1597" s="73" t="s">
        <v>10812</v>
      </c>
      <c r="V1597" s="77" t="s">
        <v>32</v>
      </c>
    </row>
    <row r="1598" spans="1:22" hidden="1" x14ac:dyDescent="0.25">
      <c r="A1598" s="73" t="s">
        <v>10576</v>
      </c>
      <c r="B1598" s="73" t="s">
        <v>5670</v>
      </c>
      <c r="C1598" s="73" t="s">
        <v>5671</v>
      </c>
      <c r="D1598" s="73" t="s">
        <v>5602</v>
      </c>
      <c r="E1598" s="73"/>
      <c r="F1598" s="73"/>
      <c r="G1598" s="74"/>
      <c r="H1598" s="73" t="s">
        <v>950</v>
      </c>
      <c r="I1598" s="73" t="s">
        <v>951</v>
      </c>
      <c r="J1598" s="73" t="s">
        <v>909</v>
      </c>
      <c r="K1598" s="73" t="s">
        <v>932</v>
      </c>
      <c r="L1598" s="73" t="s">
        <v>5671</v>
      </c>
      <c r="M1598" s="73" t="s">
        <v>10812</v>
      </c>
      <c r="N1598" s="75" t="b">
        <v>0</v>
      </c>
      <c r="O1598" s="75" t="b">
        <v>0</v>
      </c>
      <c r="P1598" s="76">
        <v>46023.525696608798</v>
      </c>
      <c r="Q1598" s="73" t="s">
        <v>11990</v>
      </c>
      <c r="R1598" s="76">
        <v>46172.472909722201</v>
      </c>
      <c r="S1598" s="73" t="s">
        <v>11991</v>
      </c>
      <c r="T1598" s="73" t="s">
        <v>5292</v>
      </c>
      <c r="U1598" s="73" t="s">
        <v>10812</v>
      </c>
      <c r="V1598" s="77" t="s">
        <v>32</v>
      </c>
    </row>
    <row r="1599" spans="1:22" hidden="1" x14ac:dyDescent="0.25">
      <c r="A1599" s="73" t="s">
        <v>10577</v>
      </c>
      <c r="B1599" s="73" t="s">
        <v>5673</v>
      </c>
      <c r="C1599" s="73" t="s">
        <v>5674</v>
      </c>
      <c r="D1599" s="73" t="s">
        <v>5602</v>
      </c>
      <c r="E1599" s="73"/>
      <c r="F1599" s="73"/>
      <c r="G1599" s="74"/>
      <c r="H1599" s="73" t="s">
        <v>950</v>
      </c>
      <c r="I1599" s="73" t="s">
        <v>951</v>
      </c>
      <c r="J1599" s="73" t="s">
        <v>909</v>
      </c>
      <c r="K1599" s="73" t="s">
        <v>932</v>
      </c>
      <c r="L1599" s="73" t="s">
        <v>5674</v>
      </c>
      <c r="M1599" s="73" t="s">
        <v>10812</v>
      </c>
      <c r="N1599" s="75" t="b">
        <v>0</v>
      </c>
      <c r="O1599" s="75" t="b">
        <v>0</v>
      </c>
      <c r="P1599" s="76">
        <v>46023.525697766199</v>
      </c>
      <c r="Q1599" s="73" t="s">
        <v>11990</v>
      </c>
      <c r="R1599" s="76">
        <v>46172.472911724501</v>
      </c>
      <c r="S1599" s="73" t="s">
        <v>11991</v>
      </c>
      <c r="T1599" s="73" t="s">
        <v>5292</v>
      </c>
      <c r="U1599" s="73" t="s">
        <v>10812</v>
      </c>
      <c r="V1599" s="77" t="s">
        <v>32</v>
      </c>
    </row>
    <row r="1600" spans="1:22" hidden="1" x14ac:dyDescent="0.25">
      <c r="A1600" s="73" t="s">
        <v>10578</v>
      </c>
      <c r="B1600" s="73" t="s">
        <v>5676</v>
      </c>
      <c r="C1600" s="73" t="s">
        <v>5677</v>
      </c>
      <c r="D1600" s="73" t="s">
        <v>5602</v>
      </c>
      <c r="E1600" s="73"/>
      <c r="F1600" s="73"/>
      <c r="G1600" s="74"/>
      <c r="H1600" s="73" t="s">
        <v>950</v>
      </c>
      <c r="I1600" s="73" t="s">
        <v>951</v>
      </c>
      <c r="J1600" s="73" t="s">
        <v>909</v>
      </c>
      <c r="K1600" s="73" t="s">
        <v>932</v>
      </c>
      <c r="L1600" s="73" t="s">
        <v>5677</v>
      </c>
      <c r="M1600" s="73" t="s">
        <v>10812</v>
      </c>
      <c r="N1600" s="75" t="b">
        <v>0</v>
      </c>
      <c r="O1600" s="75" t="b">
        <v>0</v>
      </c>
      <c r="P1600" s="76">
        <v>46023.5256989236</v>
      </c>
      <c r="Q1600" s="73" t="s">
        <v>11990</v>
      </c>
      <c r="R1600" s="76">
        <v>46172.472913773097</v>
      </c>
      <c r="S1600" s="73" t="s">
        <v>11991</v>
      </c>
      <c r="T1600" s="73" t="s">
        <v>5292</v>
      </c>
      <c r="U1600" s="73" t="s">
        <v>10812</v>
      </c>
      <c r="V1600" s="77" t="s">
        <v>32</v>
      </c>
    </row>
    <row r="1601" spans="1:22" hidden="1" x14ac:dyDescent="0.25">
      <c r="A1601" s="73" t="s">
        <v>10579</v>
      </c>
      <c r="B1601" s="73" t="s">
        <v>5679</v>
      </c>
      <c r="C1601" s="73" t="s">
        <v>5680</v>
      </c>
      <c r="D1601" s="73" t="s">
        <v>5602</v>
      </c>
      <c r="E1601" s="73"/>
      <c r="F1601" s="73"/>
      <c r="G1601" s="74"/>
      <c r="H1601" s="73" t="s">
        <v>950</v>
      </c>
      <c r="I1601" s="73" t="s">
        <v>951</v>
      </c>
      <c r="J1601" s="73" t="s">
        <v>909</v>
      </c>
      <c r="K1601" s="73" t="s">
        <v>932</v>
      </c>
      <c r="L1601" s="73" t="s">
        <v>5680</v>
      </c>
      <c r="M1601" s="73" t="s">
        <v>10812</v>
      </c>
      <c r="N1601" s="75" t="b">
        <v>0</v>
      </c>
      <c r="O1601" s="75" t="b">
        <v>0</v>
      </c>
      <c r="P1601" s="76">
        <v>46023.525700034697</v>
      </c>
      <c r="Q1601" s="73" t="s">
        <v>11990</v>
      </c>
      <c r="R1601" s="76">
        <v>46172.472915775499</v>
      </c>
      <c r="S1601" s="73" t="s">
        <v>11991</v>
      </c>
      <c r="T1601" s="73" t="s">
        <v>5292</v>
      </c>
      <c r="U1601" s="73" t="s">
        <v>10812</v>
      </c>
      <c r="V1601" s="77" t="s">
        <v>32</v>
      </c>
    </row>
    <row r="1602" spans="1:22" hidden="1" x14ac:dyDescent="0.25">
      <c r="A1602" s="73" t="s">
        <v>10580</v>
      </c>
      <c r="B1602" s="73" t="s">
        <v>840</v>
      </c>
      <c r="C1602" s="73" t="s">
        <v>5682</v>
      </c>
      <c r="D1602" s="73" t="s">
        <v>5602</v>
      </c>
      <c r="E1602" s="73"/>
      <c r="F1602" s="73"/>
      <c r="G1602" s="74"/>
      <c r="H1602" s="73" t="s">
        <v>950</v>
      </c>
      <c r="I1602" s="73" t="s">
        <v>951</v>
      </c>
      <c r="J1602" s="73" t="s">
        <v>909</v>
      </c>
      <c r="K1602" s="73" t="s">
        <v>932</v>
      </c>
      <c r="L1602" s="73" t="s">
        <v>5682</v>
      </c>
      <c r="M1602" s="73" t="s">
        <v>10812</v>
      </c>
      <c r="N1602" s="75" t="b">
        <v>0</v>
      </c>
      <c r="O1602" s="75" t="b">
        <v>0</v>
      </c>
      <c r="P1602" s="76">
        <v>46023.525700960701</v>
      </c>
      <c r="Q1602" s="73" t="s">
        <v>11990</v>
      </c>
      <c r="R1602" s="76">
        <v>46172.472917905099</v>
      </c>
      <c r="S1602" s="73" t="s">
        <v>11991</v>
      </c>
      <c r="T1602" s="73" t="s">
        <v>5292</v>
      </c>
      <c r="U1602" s="73" t="s">
        <v>10812</v>
      </c>
      <c r="V1602" s="77" t="s">
        <v>32</v>
      </c>
    </row>
    <row r="1603" spans="1:22" hidden="1" x14ac:dyDescent="0.25">
      <c r="A1603" s="73" t="s">
        <v>10581</v>
      </c>
      <c r="B1603" s="73" t="s">
        <v>5684</v>
      </c>
      <c r="C1603" s="73" t="s">
        <v>5685</v>
      </c>
      <c r="D1603" s="73" t="s">
        <v>5602</v>
      </c>
      <c r="E1603" s="73"/>
      <c r="F1603" s="73"/>
      <c r="G1603" s="74"/>
      <c r="H1603" s="73" t="s">
        <v>934</v>
      </c>
      <c r="I1603" s="73" t="s">
        <v>935</v>
      </c>
      <c r="J1603" s="73" t="s">
        <v>909</v>
      </c>
      <c r="K1603" s="73" t="s">
        <v>936</v>
      </c>
      <c r="L1603" s="73"/>
      <c r="M1603" s="73" t="s">
        <v>10812</v>
      </c>
      <c r="N1603" s="75" t="b">
        <v>0</v>
      </c>
      <c r="O1603" s="75" t="b">
        <v>0</v>
      </c>
      <c r="P1603" s="76">
        <v>46023.525702199098</v>
      </c>
      <c r="Q1603" s="73" t="s">
        <v>11990</v>
      </c>
      <c r="R1603" s="76">
        <v>46172.472920138898</v>
      </c>
      <c r="S1603" s="73" t="s">
        <v>11991</v>
      </c>
      <c r="T1603" s="73" t="s">
        <v>5292</v>
      </c>
      <c r="U1603" s="73" t="s">
        <v>10812</v>
      </c>
      <c r="V1603" s="77" t="s">
        <v>32</v>
      </c>
    </row>
    <row r="1604" spans="1:22" hidden="1" x14ac:dyDescent="0.25">
      <c r="A1604" s="73" t="s">
        <v>10582</v>
      </c>
      <c r="B1604" s="73" t="s">
        <v>5687</v>
      </c>
      <c r="C1604" s="73" t="s">
        <v>5688</v>
      </c>
      <c r="D1604" s="73" t="s">
        <v>5602</v>
      </c>
      <c r="E1604" s="73"/>
      <c r="F1604" s="73"/>
      <c r="G1604" s="74"/>
      <c r="H1604" s="73" t="s">
        <v>934</v>
      </c>
      <c r="I1604" s="73" t="s">
        <v>935</v>
      </c>
      <c r="J1604" s="73" t="s">
        <v>909</v>
      </c>
      <c r="K1604" s="73" t="s">
        <v>936</v>
      </c>
      <c r="L1604" s="73" t="s">
        <v>5688</v>
      </c>
      <c r="M1604" s="73" t="s">
        <v>10812</v>
      </c>
      <c r="N1604" s="75" t="b">
        <v>0</v>
      </c>
      <c r="O1604" s="75" t="b">
        <v>0</v>
      </c>
      <c r="P1604" s="76">
        <v>46023.525703356499</v>
      </c>
      <c r="Q1604" s="73" t="s">
        <v>11990</v>
      </c>
      <c r="R1604" s="76">
        <v>46172.4729222569</v>
      </c>
      <c r="S1604" s="73" t="s">
        <v>11991</v>
      </c>
      <c r="T1604" s="73" t="s">
        <v>5292</v>
      </c>
      <c r="U1604" s="73" t="s">
        <v>10812</v>
      </c>
      <c r="V1604" s="77" t="s">
        <v>32</v>
      </c>
    </row>
    <row r="1605" spans="1:22" hidden="1" x14ac:dyDescent="0.25">
      <c r="A1605" s="73" t="s">
        <v>10583</v>
      </c>
      <c r="B1605" s="73" t="s">
        <v>5690</v>
      </c>
      <c r="C1605" s="73" t="s">
        <v>5691</v>
      </c>
      <c r="D1605" s="73" t="s">
        <v>5602</v>
      </c>
      <c r="E1605" s="73"/>
      <c r="F1605" s="73"/>
      <c r="G1605" s="74"/>
      <c r="H1605" s="73" t="s">
        <v>934</v>
      </c>
      <c r="I1605" s="73" t="s">
        <v>935</v>
      </c>
      <c r="J1605" s="73" t="s">
        <v>909</v>
      </c>
      <c r="K1605" s="73" t="s">
        <v>936</v>
      </c>
      <c r="L1605" s="73" t="s">
        <v>5691</v>
      </c>
      <c r="M1605" s="73" t="s">
        <v>10812</v>
      </c>
      <c r="N1605" s="75" t="b">
        <v>0</v>
      </c>
      <c r="O1605" s="75" t="b">
        <v>0</v>
      </c>
      <c r="P1605" s="76">
        <v>46023.525704479202</v>
      </c>
      <c r="Q1605" s="73" t="s">
        <v>11990</v>
      </c>
      <c r="R1605" s="76">
        <v>46172.472924189802</v>
      </c>
      <c r="S1605" s="73" t="s">
        <v>11991</v>
      </c>
      <c r="T1605" s="73" t="s">
        <v>5292</v>
      </c>
      <c r="U1605" s="73" t="s">
        <v>10812</v>
      </c>
      <c r="V1605" s="77" t="s">
        <v>32</v>
      </c>
    </row>
    <row r="1606" spans="1:22" hidden="1" x14ac:dyDescent="0.25">
      <c r="A1606" s="73" t="s">
        <v>10584</v>
      </c>
      <c r="B1606" s="73" t="s">
        <v>868</v>
      </c>
      <c r="C1606" s="73" t="s">
        <v>5693</v>
      </c>
      <c r="D1606" s="73" t="s">
        <v>5602</v>
      </c>
      <c r="E1606" s="73"/>
      <c r="F1606" s="73"/>
      <c r="G1606" s="74"/>
      <c r="H1606" s="73" t="s">
        <v>934</v>
      </c>
      <c r="I1606" s="73" t="s">
        <v>935</v>
      </c>
      <c r="J1606" s="73" t="s">
        <v>909</v>
      </c>
      <c r="K1606" s="73" t="s">
        <v>936</v>
      </c>
      <c r="L1606" s="73" t="s">
        <v>5693</v>
      </c>
      <c r="M1606" s="73" t="s">
        <v>10812</v>
      </c>
      <c r="N1606" s="75" t="b">
        <v>0</v>
      </c>
      <c r="O1606" s="75" t="b">
        <v>0</v>
      </c>
      <c r="P1606" s="76">
        <v>46023.525705706001</v>
      </c>
      <c r="Q1606" s="73" t="s">
        <v>11990</v>
      </c>
      <c r="R1606" s="76">
        <v>46172.472926423601</v>
      </c>
      <c r="S1606" s="73" t="s">
        <v>11991</v>
      </c>
      <c r="T1606" s="73" t="s">
        <v>5292</v>
      </c>
      <c r="U1606" s="73" t="s">
        <v>10812</v>
      </c>
      <c r="V1606" s="77" t="s">
        <v>32</v>
      </c>
    </row>
    <row r="1607" spans="1:22" hidden="1" x14ac:dyDescent="0.25">
      <c r="A1607" s="73" t="s">
        <v>10585</v>
      </c>
      <c r="B1607" s="73" t="s">
        <v>5695</v>
      </c>
      <c r="C1607" s="73" t="s">
        <v>5696</v>
      </c>
      <c r="D1607" s="73" t="s">
        <v>5602</v>
      </c>
      <c r="E1607" s="73"/>
      <c r="F1607" s="73"/>
      <c r="G1607" s="74"/>
      <c r="H1607" s="73" t="s">
        <v>934</v>
      </c>
      <c r="I1607" s="73" t="s">
        <v>935</v>
      </c>
      <c r="J1607" s="73" t="s">
        <v>909</v>
      </c>
      <c r="K1607" s="73" t="s">
        <v>936</v>
      </c>
      <c r="L1607" s="73" t="s">
        <v>5696</v>
      </c>
      <c r="M1607" s="73" t="s">
        <v>10812</v>
      </c>
      <c r="N1607" s="75" t="b">
        <v>0</v>
      </c>
      <c r="O1607" s="75" t="b">
        <v>0</v>
      </c>
      <c r="P1607" s="76">
        <v>46023.525707025503</v>
      </c>
      <c r="Q1607" s="73" t="s">
        <v>11990</v>
      </c>
      <c r="R1607" s="76">
        <v>46172.472928506897</v>
      </c>
      <c r="S1607" s="73" t="s">
        <v>11991</v>
      </c>
      <c r="T1607" s="73" t="s">
        <v>5292</v>
      </c>
      <c r="U1607" s="73" t="s">
        <v>10812</v>
      </c>
      <c r="V1607" s="77" t="s">
        <v>32</v>
      </c>
    </row>
    <row r="1608" spans="1:22" hidden="1" x14ac:dyDescent="0.25">
      <c r="A1608" s="73" t="s">
        <v>10586</v>
      </c>
      <c r="B1608" s="73" t="s">
        <v>5698</v>
      </c>
      <c r="C1608" s="73" t="s">
        <v>5699</v>
      </c>
      <c r="D1608" s="73" t="s">
        <v>5602</v>
      </c>
      <c r="E1608" s="73"/>
      <c r="F1608" s="73"/>
      <c r="G1608" s="74"/>
      <c r="H1608" s="73" t="s">
        <v>934</v>
      </c>
      <c r="I1608" s="73" t="s">
        <v>935</v>
      </c>
      <c r="J1608" s="73" t="s">
        <v>909</v>
      </c>
      <c r="K1608" s="73" t="s">
        <v>936</v>
      </c>
      <c r="L1608" s="73" t="s">
        <v>5699</v>
      </c>
      <c r="M1608" s="73" t="s">
        <v>10812</v>
      </c>
      <c r="N1608" s="75" t="b">
        <v>0</v>
      </c>
      <c r="O1608" s="75" t="b">
        <v>0</v>
      </c>
      <c r="P1608" s="76">
        <v>46023.525708217603</v>
      </c>
      <c r="Q1608" s="73" t="s">
        <v>11990</v>
      </c>
      <c r="R1608" s="76">
        <v>46172.472930705997</v>
      </c>
      <c r="S1608" s="73" t="s">
        <v>11991</v>
      </c>
      <c r="T1608" s="73" t="s">
        <v>5292</v>
      </c>
      <c r="U1608" s="73" t="s">
        <v>10812</v>
      </c>
      <c r="V1608" s="77" t="s">
        <v>32</v>
      </c>
    </row>
    <row r="1609" spans="1:22" hidden="1" x14ac:dyDescent="0.25">
      <c r="A1609" s="73" t="s">
        <v>10587</v>
      </c>
      <c r="B1609" s="73" t="s">
        <v>5701</v>
      </c>
      <c r="C1609" s="73" t="s">
        <v>5702</v>
      </c>
      <c r="D1609" s="73" t="s">
        <v>5602</v>
      </c>
      <c r="E1609" s="73"/>
      <c r="F1609" s="73"/>
      <c r="G1609" s="74"/>
      <c r="H1609" s="73" t="s">
        <v>934</v>
      </c>
      <c r="I1609" s="73" t="s">
        <v>935</v>
      </c>
      <c r="J1609" s="73" t="s">
        <v>909</v>
      </c>
      <c r="K1609" s="73" t="s">
        <v>936</v>
      </c>
      <c r="L1609" s="73"/>
      <c r="M1609" s="73" t="s">
        <v>10812</v>
      </c>
      <c r="N1609" s="75" t="b">
        <v>0</v>
      </c>
      <c r="O1609" s="75" t="b">
        <v>0</v>
      </c>
      <c r="P1609" s="76">
        <v>46023.525708993096</v>
      </c>
      <c r="Q1609" s="73" t="s">
        <v>11990</v>
      </c>
      <c r="R1609" s="76">
        <v>46172.4729329861</v>
      </c>
      <c r="S1609" s="73" t="s">
        <v>11991</v>
      </c>
      <c r="T1609" s="73" t="s">
        <v>5292</v>
      </c>
      <c r="U1609" s="73" t="s">
        <v>10812</v>
      </c>
      <c r="V1609" s="77" t="s">
        <v>32</v>
      </c>
    </row>
    <row r="1610" spans="1:22" hidden="1" x14ac:dyDescent="0.25">
      <c r="A1610" s="73" t="s">
        <v>10588</v>
      </c>
      <c r="B1610" s="73" t="s">
        <v>38</v>
      </c>
      <c r="C1610" s="73" t="s">
        <v>6239</v>
      </c>
      <c r="D1610" s="73" t="s">
        <v>5602</v>
      </c>
      <c r="E1610" s="73" t="s">
        <v>6240</v>
      </c>
      <c r="F1610" s="73"/>
      <c r="G1610" s="74">
        <v>60</v>
      </c>
      <c r="H1610" s="73" t="s">
        <v>934</v>
      </c>
      <c r="I1610" s="73" t="s">
        <v>935</v>
      </c>
      <c r="J1610" s="73" t="s">
        <v>909</v>
      </c>
      <c r="K1610" s="73" t="s">
        <v>936</v>
      </c>
      <c r="L1610" s="73"/>
      <c r="M1610" s="73" t="s">
        <v>10817</v>
      </c>
      <c r="N1610" s="75" t="b">
        <v>1</v>
      </c>
      <c r="O1610" s="75" t="b">
        <v>0</v>
      </c>
      <c r="P1610" s="76">
        <v>46023.525903275498</v>
      </c>
      <c r="Q1610" s="73" t="s">
        <v>11990</v>
      </c>
      <c r="R1610" s="76">
        <v>46172.472935150501</v>
      </c>
      <c r="S1610" s="73" t="s">
        <v>11991</v>
      </c>
      <c r="T1610" s="73" t="s">
        <v>5292</v>
      </c>
      <c r="U1610" s="73" t="s">
        <v>10817</v>
      </c>
      <c r="V1610" s="77" t="s">
        <v>38</v>
      </c>
    </row>
    <row r="1611" spans="1:22" hidden="1" x14ac:dyDescent="0.25">
      <c r="A1611" s="73" t="s">
        <v>10589</v>
      </c>
      <c r="B1611" s="73" t="s">
        <v>5704</v>
      </c>
      <c r="C1611" s="73" t="s">
        <v>5705</v>
      </c>
      <c r="D1611" s="73" t="s">
        <v>5602</v>
      </c>
      <c r="E1611" s="73"/>
      <c r="F1611" s="73"/>
      <c r="G1611" s="74"/>
      <c r="H1611" s="73" t="s">
        <v>914</v>
      </c>
      <c r="I1611" s="73" t="s">
        <v>915</v>
      </c>
      <c r="J1611" s="73" t="s">
        <v>909</v>
      </c>
      <c r="K1611" s="73" t="s">
        <v>938</v>
      </c>
      <c r="L1611" s="73" t="s">
        <v>5705</v>
      </c>
      <c r="M1611" s="73" t="s">
        <v>10812</v>
      </c>
      <c r="N1611" s="75" t="b">
        <v>0</v>
      </c>
      <c r="O1611" s="75" t="b">
        <v>0</v>
      </c>
      <c r="P1611" s="76">
        <v>46023.525710150498</v>
      </c>
      <c r="Q1611" s="73" t="s">
        <v>11990</v>
      </c>
      <c r="R1611" s="76">
        <v>46172.472937349499</v>
      </c>
      <c r="S1611" s="73" t="s">
        <v>11991</v>
      </c>
      <c r="T1611" s="73" t="s">
        <v>5292</v>
      </c>
      <c r="U1611" s="73" t="s">
        <v>10812</v>
      </c>
      <c r="V1611" s="77" t="s">
        <v>32</v>
      </c>
    </row>
    <row r="1612" spans="1:22" hidden="1" x14ac:dyDescent="0.25">
      <c r="A1612" s="73" t="s">
        <v>10590</v>
      </c>
      <c r="B1612" s="73" t="s">
        <v>5707</v>
      </c>
      <c r="C1612" s="73" t="s">
        <v>5708</v>
      </c>
      <c r="D1612" s="73" t="s">
        <v>5602</v>
      </c>
      <c r="E1612" s="73"/>
      <c r="F1612" s="73"/>
      <c r="G1612" s="74"/>
      <c r="H1612" s="73" t="s">
        <v>914</v>
      </c>
      <c r="I1612" s="73" t="s">
        <v>915</v>
      </c>
      <c r="J1612" s="73" t="s">
        <v>909</v>
      </c>
      <c r="K1612" s="73" t="s">
        <v>938</v>
      </c>
      <c r="L1612" s="73" t="s">
        <v>5708</v>
      </c>
      <c r="M1612" s="73" t="s">
        <v>10812</v>
      </c>
      <c r="N1612" s="75" t="b">
        <v>0</v>
      </c>
      <c r="O1612" s="75" t="b">
        <v>0</v>
      </c>
      <c r="P1612" s="76">
        <v>46023.525711608803</v>
      </c>
      <c r="Q1612" s="73" t="s">
        <v>11990</v>
      </c>
      <c r="R1612" s="76">
        <v>46172.472939502302</v>
      </c>
      <c r="S1612" s="73" t="s">
        <v>11991</v>
      </c>
      <c r="T1612" s="73" t="s">
        <v>5292</v>
      </c>
      <c r="U1612" s="73" t="s">
        <v>10812</v>
      </c>
      <c r="V1612" s="77" t="s">
        <v>32</v>
      </c>
    </row>
    <row r="1613" spans="1:22" hidden="1" x14ac:dyDescent="0.25">
      <c r="A1613" s="73" t="s">
        <v>10591</v>
      </c>
      <c r="B1613" s="73" t="s">
        <v>5710</v>
      </c>
      <c r="C1613" s="73" t="s">
        <v>5711</v>
      </c>
      <c r="D1613" s="73" t="s">
        <v>5602</v>
      </c>
      <c r="E1613" s="73"/>
      <c r="F1613" s="73"/>
      <c r="G1613" s="74"/>
      <c r="H1613" s="73" t="s">
        <v>914</v>
      </c>
      <c r="I1613" s="73" t="s">
        <v>915</v>
      </c>
      <c r="J1613" s="73" t="s">
        <v>909</v>
      </c>
      <c r="K1613" s="73" t="s">
        <v>938</v>
      </c>
      <c r="L1613" s="73" t="s">
        <v>5711</v>
      </c>
      <c r="M1613" s="73" t="s">
        <v>10812</v>
      </c>
      <c r="N1613" s="75" t="b">
        <v>0</v>
      </c>
      <c r="O1613" s="75" t="b">
        <v>0</v>
      </c>
      <c r="P1613" s="76">
        <v>46023.525712766197</v>
      </c>
      <c r="Q1613" s="73" t="s">
        <v>11990</v>
      </c>
      <c r="R1613" s="76">
        <v>46172.472941666703</v>
      </c>
      <c r="S1613" s="73" t="s">
        <v>11991</v>
      </c>
      <c r="T1613" s="73" t="s">
        <v>5292</v>
      </c>
      <c r="U1613" s="73" t="s">
        <v>10812</v>
      </c>
      <c r="V1613" s="77" t="s">
        <v>32</v>
      </c>
    </row>
    <row r="1614" spans="1:22" hidden="1" x14ac:dyDescent="0.25">
      <c r="A1614" s="73" t="s">
        <v>10592</v>
      </c>
      <c r="B1614" s="73" t="s">
        <v>5713</v>
      </c>
      <c r="C1614" s="73" t="s">
        <v>5714</v>
      </c>
      <c r="D1614" s="73" t="s">
        <v>5602</v>
      </c>
      <c r="E1614" s="73"/>
      <c r="F1614" s="73"/>
      <c r="G1614" s="74"/>
      <c r="H1614" s="73" t="s">
        <v>914</v>
      </c>
      <c r="I1614" s="73" t="s">
        <v>915</v>
      </c>
      <c r="J1614" s="73" t="s">
        <v>909</v>
      </c>
      <c r="K1614" s="73" t="s">
        <v>938</v>
      </c>
      <c r="L1614" s="73" t="s">
        <v>5714</v>
      </c>
      <c r="M1614" s="73" t="s">
        <v>10812</v>
      </c>
      <c r="N1614" s="75" t="b">
        <v>0</v>
      </c>
      <c r="O1614" s="75" t="b">
        <v>0</v>
      </c>
      <c r="P1614" s="76">
        <v>46023.525714039402</v>
      </c>
      <c r="Q1614" s="73" t="s">
        <v>11990</v>
      </c>
      <c r="R1614" s="76">
        <v>46172.472943831002</v>
      </c>
      <c r="S1614" s="73" t="s">
        <v>11991</v>
      </c>
      <c r="T1614" s="73" t="s">
        <v>5292</v>
      </c>
      <c r="U1614" s="73" t="s">
        <v>10812</v>
      </c>
      <c r="V1614" s="77" t="s">
        <v>32</v>
      </c>
    </row>
    <row r="1615" spans="1:22" hidden="1" x14ac:dyDescent="0.25">
      <c r="A1615" s="73" t="s">
        <v>10593</v>
      </c>
      <c r="B1615" s="73" t="s">
        <v>5716</v>
      </c>
      <c r="C1615" s="73" t="s">
        <v>5717</v>
      </c>
      <c r="D1615" s="73" t="s">
        <v>5602</v>
      </c>
      <c r="E1615" s="73"/>
      <c r="F1615" s="73"/>
      <c r="G1615" s="74"/>
      <c r="H1615" s="73" t="s">
        <v>914</v>
      </c>
      <c r="I1615" s="73" t="s">
        <v>915</v>
      </c>
      <c r="J1615" s="73" t="s">
        <v>909</v>
      </c>
      <c r="K1615" s="73" t="s">
        <v>938</v>
      </c>
      <c r="L1615" s="73" t="s">
        <v>5717</v>
      </c>
      <c r="M1615" s="73" t="s">
        <v>10812</v>
      </c>
      <c r="N1615" s="75" t="b">
        <v>0</v>
      </c>
      <c r="O1615" s="75" t="b">
        <v>0</v>
      </c>
      <c r="P1615" s="76">
        <v>46023.525715011601</v>
      </c>
      <c r="Q1615" s="73" t="s">
        <v>11990</v>
      </c>
      <c r="R1615" s="76">
        <v>46172.472945949099</v>
      </c>
      <c r="S1615" s="73" t="s">
        <v>11991</v>
      </c>
      <c r="T1615" s="73" t="s">
        <v>5292</v>
      </c>
      <c r="U1615" s="73" t="s">
        <v>10812</v>
      </c>
      <c r="V1615" s="77" t="s">
        <v>32</v>
      </c>
    </row>
    <row r="1616" spans="1:22" hidden="1" x14ac:dyDescent="0.25">
      <c r="A1616" s="73" t="s">
        <v>10594</v>
      </c>
      <c r="B1616" s="73" t="s">
        <v>5721</v>
      </c>
      <c r="C1616" s="73" t="s">
        <v>5722</v>
      </c>
      <c r="D1616" s="73" t="s">
        <v>5602</v>
      </c>
      <c r="E1616" s="73"/>
      <c r="F1616" s="73"/>
      <c r="G1616" s="74"/>
      <c r="H1616" s="73" t="s">
        <v>914</v>
      </c>
      <c r="I1616" s="73" t="s">
        <v>915</v>
      </c>
      <c r="J1616" s="73" t="s">
        <v>909</v>
      </c>
      <c r="K1616" s="73" t="s">
        <v>938</v>
      </c>
      <c r="L1616" s="73" t="s">
        <v>5722</v>
      </c>
      <c r="M1616" s="73" t="s">
        <v>10812</v>
      </c>
      <c r="N1616" s="75" t="b">
        <v>0</v>
      </c>
      <c r="O1616" s="75" t="b">
        <v>0</v>
      </c>
      <c r="P1616" s="76">
        <v>46023.525717361103</v>
      </c>
      <c r="Q1616" s="73" t="s">
        <v>11990</v>
      </c>
      <c r="R1616" s="76">
        <v>46172.472948148097</v>
      </c>
      <c r="S1616" s="73" t="s">
        <v>11991</v>
      </c>
      <c r="T1616" s="73" t="s">
        <v>5292</v>
      </c>
      <c r="U1616" s="73" t="s">
        <v>10812</v>
      </c>
      <c r="V1616" s="77" t="s">
        <v>32</v>
      </c>
    </row>
    <row r="1617" spans="1:22" hidden="1" x14ac:dyDescent="0.25">
      <c r="A1617" s="73" t="s">
        <v>10595</v>
      </c>
      <c r="B1617" s="73" t="s">
        <v>5724</v>
      </c>
      <c r="C1617" s="73" t="s">
        <v>5725</v>
      </c>
      <c r="D1617" s="73" t="s">
        <v>5602</v>
      </c>
      <c r="E1617" s="73"/>
      <c r="F1617" s="73"/>
      <c r="G1617" s="74"/>
      <c r="H1617" s="73" t="s">
        <v>914</v>
      </c>
      <c r="I1617" s="73" t="s">
        <v>915</v>
      </c>
      <c r="J1617" s="73" t="s">
        <v>909</v>
      </c>
      <c r="K1617" s="73" t="s">
        <v>938</v>
      </c>
      <c r="L1617" s="73" t="s">
        <v>5725</v>
      </c>
      <c r="M1617" s="73" t="s">
        <v>10812</v>
      </c>
      <c r="N1617" s="75" t="b">
        <v>0</v>
      </c>
      <c r="O1617" s="75" t="b">
        <v>0</v>
      </c>
      <c r="P1617" s="76">
        <v>46023.525718252298</v>
      </c>
      <c r="Q1617" s="73" t="s">
        <v>11990</v>
      </c>
      <c r="R1617" s="76">
        <v>46172.472950266201</v>
      </c>
      <c r="S1617" s="73" t="s">
        <v>11991</v>
      </c>
      <c r="T1617" s="73" t="s">
        <v>5292</v>
      </c>
      <c r="U1617" s="73" t="s">
        <v>10812</v>
      </c>
      <c r="V1617" s="77" t="s">
        <v>32</v>
      </c>
    </row>
    <row r="1618" spans="1:22" hidden="1" x14ac:dyDescent="0.25">
      <c r="A1618" s="73" t="s">
        <v>10596</v>
      </c>
      <c r="B1618" s="73" t="s">
        <v>5727</v>
      </c>
      <c r="C1618" s="73" t="s">
        <v>5728</v>
      </c>
      <c r="D1618" s="73" t="s">
        <v>5602</v>
      </c>
      <c r="E1618" s="73"/>
      <c r="F1618" s="73"/>
      <c r="G1618" s="74"/>
      <c r="H1618" s="73" t="s">
        <v>914</v>
      </c>
      <c r="I1618" s="73" t="s">
        <v>915</v>
      </c>
      <c r="J1618" s="73" t="s">
        <v>909</v>
      </c>
      <c r="K1618" s="73" t="s">
        <v>938</v>
      </c>
      <c r="L1618" s="73" t="s">
        <v>5728</v>
      </c>
      <c r="M1618" s="73" t="s">
        <v>10812</v>
      </c>
      <c r="N1618" s="75" t="b">
        <v>0</v>
      </c>
      <c r="O1618" s="75" t="b">
        <v>0</v>
      </c>
      <c r="P1618" s="76">
        <v>46023.525719213001</v>
      </c>
      <c r="Q1618" s="73" t="s">
        <v>11990</v>
      </c>
      <c r="R1618" s="76">
        <v>46172.472952465301</v>
      </c>
      <c r="S1618" s="73" t="s">
        <v>11991</v>
      </c>
      <c r="T1618" s="73" t="s">
        <v>5292</v>
      </c>
      <c r="U1618" s="73" t="s">
        <v>10812</v>
      </c>
      <c r="V1618" s="77" t="s">
        <v>32</v>
      </c>
    </row>
    <row r="1619" spans="1:22" hidden="1" x14ac:dyDescent="0.25">
      <c r="A1619" s="73" t="s">
        <v>10597</v>
      </c>
      <c r="B1619" s="73" t="s">
        <v>6260</v>
      </c>
      <c r="C1619" s="73" t="s">
        <v>6261</v>
      </c>
      <c r="D1619" s="73" t="s">
        <v>5602</v>
      </c>
      <c r="E1619" s="73"/>
      <c r="F1619" s="73"/>
      <c r="G1619" s="74"/>
      <c r="H1619" s="73" t="s">
        <v>914</v>
      </c>
      <c r="I1619" s="73" t="s">
        <v>915</v>
      </c>
      <c r="J1619" s="73" t="s">
        <v>909</v>
      </c>
      <c r="K1619" s="73" t="s">
        <v>938</v>
      </c>
      <c r="L1619" s="73" t="s">
        <v>6261</v>
      </c>
      <c r="M1619" s="73" t="s">
        <v>10812</v>
      </c>
      <c r="N1619" s="75" t="b">
        <v>0</v>
      </c>
      <c r="O1619" s="75" t="b">
        <v>0</v>
      </c>
      <c r="P1619" s="76">
        <v>46023.525909571799</v>
      </c>
      <c r="Q1619" s="73" t="s">
        <v>11990</v>
      </c>
      <c r="R1619" s="76">
        <v>46172.472954548597</v>
      </c>
      <c r="S1619" s="73" t="s">
        <v>11991</v>
      </c>
      <c r="T1619" s="73" t="s">
        <v>5292</v>
      </c>
      <c r="U1619" s="73" t="s">
        <v>10812</v>
      </c>
      <c r="V1619" s="77" t="s">
        <v>32</v>
      </c>
    </row>
    <row r="1620" spans="1:22" hidden="1" x14ac:dyDescent="0.25">
      <c r="A1620" s="73" t="s">
        <v>10598</v>
      </c>
      <c r="B1620" s="73" t="s">
        <v>5730</v>
      </c>
      <c r="C1620" s="73" t="s">
        <v>5731</v>
      </c>
      <c r="D1620" s="73" t="s">
        <v>5602</v>
      </c>
      <c r="E1620" s="73"/>
      <c r="F1620" s="73"/>
      <c r="G1620" s="74"/>
      <c r="H1620" s="73" t="s">
        <v>950</v>
      </c>
      <c r="I1620" s="73" t="s">
        <v>951</v>
      </c>
      <c r="J1620" s="73" t="s">
        <v>909</v>
      </c>
      <c r="K1620" s="73" t="s">
        <v>2204</v>
      </c>
      <c r="L1620" s="73"/>
      <c r="M1620" s="73" t="s">
        <v>10812</v>
      </c>
      <c r="N1620" s="75" t="b">
        <v>0</v>
      </c>
      <c r="O1620" s="75" t="b">
        <v>0</v>
      </c>
      <c r="P1620" s="76">
        <v>46023.5257200579</v>
      </c>
      <c r="Q1620" s="73" t="s">
        <v>11990</v>
      </c>
      <c r="R1620" s="76">
        <v>46172.472956712998</v>
      </c>
      <c r="S1620" s="73" t="s">
        <v>11991</v>
      </c>
      <c r="T1620" s="73" t="s">
        <v>5292</v>
      </c>
      <c r="U1620" s="73" t="s">
        <v>10812</v>
      </c>
      <c r="V1620" s="77" t="s">
        <v>32</v>
      </c>
    </row>
    <row r="1621" spans="1:22" hidden="1" x14ac:dyDescent="0.25">
      <c r="A1621" s="73" t="s">
        <v>10599</v>
      </c>
      <c r="B1621" s="73" t="s">
        <v>5733</v>
      </c>
      <c r="C1621" s="73" t="s">
        <v>5734</v>
      </c>
      <c r="D1621" s="73" t="s">
        <v>5602</v>
      </c>
      <c r="E1621" s="73"/>
      <c r="F1621" s="73"/>
      <c r="G1621" s="74"/>
      <c r="H1621" s="73" t="s">
        <v>950</v>
      </c>
      <c r="I1621" s="73" t="s">
        <v>951</v>
      </c>
      <c r="J1621" s="73" t="s">
        <v>909</v>
      </c>
      <c r="K1621" s="73" t="s">
        <v>2204</v>
      </c>
      <c r="L1621" s="73" t="s">
        <v>5734</v>
      </c>
      <c r="M1621" s="73" t="s">
        <v>10812</v>
      </c>
      <c r="N1621" s="75" t="b">
        <v>0</v>
      </c>
      <c r="O1621" s="75" t="b">
        <v>0</v>
      </c>
      <c r="P1621" s="76">
        <v>46023.5257208681</v>
      </c>
      <c r="Q1621" s="73" t="s">
        <v>11990</v>
      </c>
      <c r="R1621" s="76">
        <v>46172.472958912003</v>
      </c>
      <c r="S1621" s="73" t="s">
        <v>11991</v>
      </c>
      <c r="T1621" s="73" t="s">
        <v>5292</v>
      </c>
      <c r="U1621" s="73" t="s">
        <v>10812</v>
      </c>
      <c r="V1621" s="77" t="s">
        <v>32</v>
      </c>
    </row>
    <row r="1622" spans="1:22" hidden="1" x14ac:dyDescent="0.25">
      <c r="A1622" s="73" t="s">
        <v>10600</v>
      </c>
      <c r="B1622" s="73" t="s">
        <v>5736</v>
      </c>
      <c r="C1622" s="73" t="s">
        <v>5737</v>
      </c>
      <c r="D1622" s="73" t="s">
        <v>5602</v>
      </c>
      <c r="E1622" s="73"/>
      <c r="F1622" s="73"/>
      <c r="G1622" s="74"/>
      <c r="H1622" s="73" t="s">
        <v>950</v>
      </c>
      <c r="I1622" s="73" t="s">
        <v>951</v>
      </c>
      <c r="J1622" s="73" t="s">
        <v>909</v>
      </c>
      <c r="K1622" s="73" t="s">
        <v>2204</v>
      </c>
      <c r="L1622" s="73"/>
      <c r="M1622" s="73" t="s">
        <v>10812</v>
      </c>
      <c r="N1622" s="75" t="b">
        <v>0</v>
      </c>
      <c r="O1622" s="75" t="b">
        <v>0</v>
      </c>
      <c r="P1622" s="76">
        <v>46023.5257221875</v>
      </c>
      <c r="Q1622" s="73" t="s">
        <v>11990</v>
      </c>
      <c r="R1622" s="76">
        <v>46172.4729610301</v>
      </c>
      <c r="S1622" s="73" t="s">
        <v>11991</v>
      </c>
      <c r="T1622" s="73" t="s">
        <v>5292</v>
      </c>
      <c r="U1622" s="73" t="s">
        <v>10812</v>
      </c>
      <c r="V1622" s="77" t="s">
        <v>32</v>
      </c>
    </row>
    <row r="1623" spans="1:22" hidden="1" x14ac:dyDescent="0.25">
      <c r="A1623" s="73" t="s">
        <v>10601</v>
      </c>
      <c r="B1623" s="73" t="s">
        <v>5739</v>
      </c>
      <c r="C1623" s="73" t="s">
        <v>5740</v>
      </c>
      <c r="D1623" s="73" t="s">
        <v>5602</v>
      </c>
      <c r="E1623" s="73"/>
      <c r="F1623" s="73"/>
      <c r="G1623" s="74"/>
      <c r="H1623" s="73" t="s">
        <v>950</v>
      </c>
      <c r="I1623" s="73" t="s">
        <v>951</v>
      </c>
      <c r="J1623" s="73" t="s">
        <v>909</v>
      </c>
      <c r="K1623" s="73" t="s">
        <v>2204</v>
      </c>
      <c r="L1623" s="73" t="s">
        <v>5740</v>
      </c>
      <c r="M1623" s="73" t="s">
        <v>10812</v>
      </c>
      <c r="N1623" s="75" t="b">
        <v>0</v>
      </c>
      <c r="O1623" s="75" t="b">
        <v>0</v>
      </c>
      <c r="P1623" s="76">
        <v>46023.525723263898</v>
      </c>
      <c r="Q1623" s="73" t="s">
        <v>11990</v>
      </c>
      <c r="R1623" s="76">
        <v>46172.472963194399</v>
      </c>
      <c r="S1623" s="73" t="s">
        <v>11991</v>
      </c>
      <c r="T1623" s="73" t="s">
        <v>5292</v>
      </c>
      <c r="U1623" s="73" t="s">
        <v>10812</v>
      </c>
      <c r="V1623" s="77" t="s">
        <v>32</v>
      </c>
    </row>
    <row r="1624" spans="1:22" hidden="1" x14ac:dyDescent="0.25">
      <c r="A1624" s="73" t="s">
        <v>10602</v>
      </c>
      <c r="B1624" s="73" t="s">
        <v>856</v>
      </c>
      <c r="C1624" s="73" t="s">
        <v>5742</v>
      </c>
      <c r="D1624" s="73" t="s">
        <v>5602</v>
      </c>
      <c r="E1624" s="73"/>
      <c r="F1624" s="73"/>
      <c r="G1624" s="74"/>
      <c r="H1624" s="73" t="s">
        <v>950</v>
      </c>
      <c r="I1624" s="73" t="s">
        <v>951</v>
      </c>
      <c r="J1624" s="73" t="s">
        <v>909</v>
      </c>
      <c r="K1624" s="73" t="s">
        <v>2204</v>
      </c>
      <c r="L1624" s="73" t="s">
        <v>5742</v>
      </c>
      <c r="M1624" s="73" t="s">
        <v>10812</v>
      </c>
      <c r="N1624" s="75" t="b">
        <v>0</v>
      </c>
      <c r="O1624" s="75" t="b">
        <v>0</v>
      </c>
      <c r="P1624" s="76">
        <v>46023.525724502302</v>
      </c>
      <c r="Q1624" s="73" t="s">
        <v>11990</v>
      </c>
      <c r="R1624" s="76">
        <v>46172.472965393499</v>
      </c>
      <c r="S1624" s="73" t="s">
        <v>11991</v>
      </c>
      <c r="T1624" s="73" t="s">
        <v>5292</v>
      </c>
      <c r="U1624" s="73" t="s">
        <v>10812</v>
      </c>
      <c r="V1624" s="77" t="s">
        <v>32</v>
      </c>
    </row>
    <row r="1625" spans="1:22" hidden="1" x14ac:dyDescent="0.25">
      <c r="A1625" s="73" t="s">
        <v>10603</v>
      </c>
      <c r="B1625" s="73" t="s">
        <v>5744</v>
      </c>
      <c r="C1625" s="73" t="s">
        <v>5745</v>
      </c>
      <c r="D1625" s="73" t="s">
        <v>5602</v>
      </c>
      <c r="E1625" s="73"/>
      <c r="F1625" s="73"/>
      <c r="G1625" s="74"/>
      <c r="H1625" s="73" t="s">
        <v>950</v>
      </c>
      <c r="I1625" s="73" t="s">
        <v>951</v>
      </c>
      <c r="J1625" s="73" t="s">
        <v>909</v>
      </c>
      <c r="K1625" s="73" t="s">
        <v>2204</v>
      </c>
      <c r="L1625" s="73"/>
      <c r="M1625" s="73" t="s">
        <v>10812</v>
      </c>
      <c r="N1625" s="75" t="b">
        <v>0</v>
      </c>
      <c r="O1625" s="75" t="b">
        <v>0</v>
      </c>
      <c r="P1625" s="76">
        <v>46023.525725428197</v>
      </c>
      <c r="Q1625" s="73" t="s">
        <v>11990</v>
      </c>
      <c r="R1625" s="76">
        <v>46172.4729675579</v>
      </c>
      <c r="S1625" s="73" t="s">
        <v>11991</v>
      </c>
      <c r="T1625" s="73" t="s">
        <v>5292</v>
      </c>
      <c r="U1625" s="73" t="s">
        <v>10812</v>
      </c>
      <c r="V1625" s="77" t="s">
        <v>32</v>
      </c>
    </row>
    <row r="1626" spans="1:22" hidden="1" x14ac:dyDescent="0.25">
      <c r="A1626" s="73" t="s">
        <v>10604</v>
      </c>
      <c r="B1626" s="73" t="s">
        <v>846</v>
      </c>
      <c r="C1626" s="73" t="s">
        <v>5747</v>
      </c>
      <c r="D1626" s="73" t="s">
        <v>5602</v>
      </c>
      <c r="E1626" s="73"/>
      <c r="F1626" s="73"/>
      <c r="G1626" s="74"/>
      <c r="H1626" s="73" t="s">
        <v>950</v>
      </c>
      <c r="I1626" s="73" t="s">
        <v>951</v>
      </c>
      <c r="J1626" s="73" t="s">
        <v>909</v>
      </c>
      <c r="K1626" s="73" t="s">
        <v>2204</v>
      </c>
      <c r="L1626" s="73" t="s">
        <v>5747</v>
      </c>
      <c r="M1626" s="73" t="s">
        <v>10812</v>
      </c>
      <c r="N1626" s="75" t="b">
        <v>0</v>
      </c>
      <c r="O1626" s="75" t="b">
        <v>0</v>
      </c>
      <c r="P1626" s="76">
        <v>46023.525726620399</v>
      </c>
      <c r="Q1626" s="73" t="s">
        <v>11990</v>
      </c>
      <c r="R1626" s="76">
        <v>46172.472969710601</v>
      </c>
      <c r="S1626" s="73" t="s">
        <v>11991</v>
      </c>
      <c r="T1626" s="73" t="s">
        <v>5292</v>
      </c>
      <c r="U1626" s="73" t="s">
        <v>10812</v>
      </c>
      <c r="V1626" s="77" t="s">
        <v>32</v>
      </c>
    </row>
    <row r="1627" spans="1:22" hidden="1" x14ac:dyDescent="0.25">
      <c r="A1627" s="73" t="s">
        <v>10605</v>
      </c>
      <c r="B1627" s="73" t="s">
        <v>5749</v>
      </c>
      <c r="C1627" s="73" t="s">
        <v>5750</v>
      </c>
      <c r="D1627" s="73" t="s">
        <v>5602</v>
      </c>
      <c r="E1627" s="73"/>
      <c r="F1627" s="73"/>
      <c r="G1627" s="74"/>
      <c r="H1627" s="73" t="s">
        <v>950</v>
      </c>
      <c r="I1627" s="73" t="s">
        <v>951</v>
      </c>
      <c r="J1627" s="73" t="s">
        <v>909</v>
      </c>
      <c r="K1627" s="73" t="s">
        <v>2204</v>
      </c>
      <c r="L1627" s="73" t="s">
        <v>5750</v>
      </c>
      <c r="M1627" s="73" t="s">
        <v>10812</v>
      </c>
      <c r="N1627" s="75" t="b">
        <v>0</v>
      </c>
      <c r="O1627" s="75" t="b">
        <v>0</v>
      </c>
      <c r="P1627" s="76">
        <v>46023.525727546301</v>
      </c>
      <c r="Q1627" s="73" t="s">
        <v>11990</v>
      </c>
      <c r="R1627" s="76">
        <v>46172.472971793999</v>
      </c>
      <c r="S1627" s="73" t="s">
        <v>11991</v>
      </c>
      <c r="T1627" s="73" t="s">
        <v>5292</v>
      </c>
      <c r="U1627" s="73" t="s">
        <v>10812</v>
      </c>
      <c r="V1627" s="77" t="s">
        <v>32</v>
      </c>
    </row>
    <row r="1628" spans="1:22" hidden="1" x14ac:dyDescent="0.25">
      <c r="A1628" s="73" t="s">
        <v>10606</v>
      </c>
      <c r="B1628" s="73" t="s">
        <v>5752</v>
      </c>
      <c r="C1628" s="73" t="s">
        <v>5753</v>
      </c>
      <c r="D1628" s="73" t="s">
        <v>5602</v>
      </c>
      <c r="E1628" s="73"/>
      <c r="F1628" s="73"/>
      <c r="G1628" s="74"/>
      <c r="H1628" s="73" t="s">
        <v>950</v>
      </c>
      <c r="I1628" s="73" t="s">
        <v>951</v>
      </c>
      <c r="J1628" s="73" t="s">
        <v>909</v>
      </c>
      <c r="K1628" s="73" t="s">
        <v>2204</v>
      </c>
      <c r="L1628" s="73"/>
      <c r="M1628" s="73" t="s">
        <v>10812</v>
      </c>
      <c r="N1628" s="75" t="b">
        <v>0</v>
      </c>
      <c r="O1628" s="75" t="b">
        <v>0</v>
      </c>
      <c r="P1628" s="76">
        <v>46023.525728437497</v>
      </c>
      <c r="Q1628" s="73" t="s">
        <v>11990</v>
      </c>
      <c r="R1628" s="76">
        <v>46172.472973807897</v>
      </c>
      <c r="S1628" s="73" t="s">
        <v>11991</v>
      </c>
      <c r="T1628" s="73" t="s">
        <v>5292</v>
      </c>
      <c r="U1628" s="73" t="s">
        <v>10812</v>
      </c>
      <c r="V1628" s="77" t="s">
        <v>32</v>
      </c>
    </row>
    <row r="1629" spans="1:22" hidden="1" x14ac:dyDescent="0.25">
      <c r="A1629" s="73" t="s">
        <v>10607</v>
      </c>
      <c r="B1629" s="73" t="s">
        <v>857</v>
      </c>
      <c r="C1629" s="73" t="s">
        <v>5755</v>
      </c>
      <c r="D1629" s="73" t="s">
        <v>5602</v>
      </c>
      <c r="E1629" s="73"/>
      <c r="F1629" s="73"/>
      <c r="G1629" s="74"/>
      <c r="H1629" s="73" t="s">
        <v>950</v>
      </c>
      <c r="I1629" s="73" t="s">
        <v>951</v>
      </c>
      <c r="J1629" s="73" t="s">
        <v>909</v>
      </c>
      <c r="K1629" s="73" t="s">
        <v>2204</v>
      </c>
      <c r="L1629" s="73" t="s">
        <v>5755</v>
      </c>
      <c r="M1629" s="73" t="s">
        <v>10812</v>
      </c>
      <c r="N1629" s="75" t="b">
        <v>0</v>
      </c>
      <c r="O1629" s="75" t="b">
        <v>0</v>
      </c>
      <c r="P1629" s="76">
        <v>46023.525729513902</v>
      </c>
      <c r="Q1629" s="73" t="s">
        <v>11990</v>
      </c>
      <c r="R1629" s="76">
        <v>46172.472976006902</v>
      </c>
      <c r="S1629" s="73" t="s">
        <v>11991</v>
      </c>
      <c r="T1629" s="73" t="s">
        <v>5292</v>
      </c>
      <c r="U1629" s="73" t="s">
        <v>10812</v>
      </c>
      <c r="V1629" s="77" t="s">
        <v>32</v>
      </c>
    </row>
    <row r="1630" spans="1:22" hidden="1" x14ac:dyDescent="0.25">
      <c r="A1630" s="73" t="s">
        <v>10608</v>
      </c>
      <c r="B1630" s="73" t="s">
        <v>5757</v>
      </c>
      <c r="C1630" s="73" t="s">
        <v>5758</v>
      </c>
      <c r="D1630" s="73" t="s">
        <v>5602</v>
      </c>
      <c r="E1630" s="73"/>
      <c r="F1630" s="73"/>
      <c r="G1630" s="74"/>
      <c r="H1630" s="73" t="s">
        <v>950</v>
      </c>
      <c r="I1630" s="73" t="s">
        <v>951</v>
      </c>
      <c r="J1630" s="73" t="s">
        <v>909</v>
      </c>
      <c r="K1630" s="73" t="s">
        <v>2204</v>
      </c>
      <c r="L1630" s="73" t="s">
        <v>5758</v>
      </c>
      <c r="M1630" s="73" t="s">
        <v>10812</v>
      </c>
      <c r="N1630" s="75" t="b">
        <v>0</v>
      </c>
      <c r="O1630" s="75" t="b">
        <v>0</v>
      </c>
      <c r="P1630" s="76">
        <v>46023.525733483802</v>
      </c>
      <c r="Q1630" s="73" t="s">
        <v>11990</v>
      </c>
      <c r="R1630" s="76">
        <v>46172.472978159698</v>
      </c>
      <c r="S1630" s="73" t="s">
        <v>11991</v>
      </c>
      <c r="T1630" s="73" t="s">
        <v>5292</v>
      </c>
      <c r="U1630" s="73" t="s">
        <v>10812</v>
      </c>
      <c r="V1630" s="77" t="s">
        <v>32</v>
      </c>
    </row>
    <row r="1631" spans="1:22" hidden="1" x14ac:dyDescent="0.25">
      <c r="A1631" s="73" t="s">
        <v>10609</v>
      </c>
      <c r="B1631" s="73" t="s">
        <v>5760</v>
      </c>
      <c r="C1631" s="73" t="s">
        <v>5761</v>
      </c>
      <c r="D1631" s="73" t="s">
        <v>5602</v>
      </c>
      <c r="E1631" s="73"/>
      <c r="F1631" s="73"/>
      <c r="G1631" s="74"/>
      <c r="H1631" s="73" t="s">
        <v>950</v>
      </c>
      <c r="I1631" s="73" t="s">
        <v>951</v>
      </c>
      <c r="J1631" s="73" t="s">
        <v>909</v>
      </c>
      <c r="K1631" s="73" t="s">
        <v>2204</v>
      </c>
      <c r="L1631" s="73" t="s">
        <v>5761</v>
      </c>
      <c r="M1631" s="73" t="s">
        <v>10812</v>
      </c>
      <c r="N1631" s="75" t="b">
        <v>0</v>
      </c>
      <c r="O1631" s="75" t="b">
        <v>0</v>
      </c>
      <c r="P1631" s="76">
        <v>46023.525736955999</v>
      </c>
      <c r="Q1631" s="73" t="s">
        <v>11990</v>
      </c>
      <c r="R1631" s="76">
        <v>46172.472980324099</v>
      </c>
      <c r="S1631" s="73" t="s">
        <v>11991</v>
      </c>
      <c r="T1631" s="73" t="s">
        <v>5292</v>
      </c>
      <c r="U1631" s="73" t="s">
        <v>10812</v>
      </c>
      <c r="V1631" s="77" t="s">
        <v>32</v>
      </c>
    </row>
    <row r="1632" spans="1:22" hidden="1" x14ac:dyDescent="0.25">
      <c r="A1632" s="73" t="s">
        <v>10610</v>
      </c>
      <c r="B1632" s="73" t="s">
        <v>5763</v>
      </c>
      <c r="C1632" s="73" t="s">
        <v>5764</v>
      </c>
      <c r="D1632" s="73" t="s">
        <v>5602</v>
      </c>
      <c r="E1632" s="73"/>
      <c r="F1632" s="73"/>
      <c r="G1632" s="74"/>
      <c r="H1632" s="73" t="s">
        <v>950</v>
      </c>
      <c r="I1632" s="73" t="s">
        <v>951</v>
      </c>
      <c r="J1632" s="73" t="s">
        <v>909</v>
      </c>
      <c r="K1632" s="73" t="s">
        <v>998</v>
      </c>
      <c r="L1632" s="73" t="s">
        <v>5764</v>
      </c>
      <c r="M1632" s="73" t="s">
        <v>10812</v>
      </c>
      <c r="N1632" s="75" t="b">
        <v>0</v>
      </c>
      <c r="O1632" s="75" t="b">
        <v>0</v>
      </c>
      <c r="P1632" s="76">
        <v>46023.525737847202</v>
      </c>
      <c r="Q1632" s="73" t="s">
        <v>11990</v>
      </c>
      <c r="R1632" s="76">
        <v>46172.472982442101</v>
      </c>
      <c r="S1632" s="73" t="s">
        <v>11991</v>
      </c>
      <c r="T1632" s="73" t="s">
        <v>5292</v>
      </c>
      <c r="U1632" s="73" t="s">
        <v>10812</v>
      </c>
      <c r="V1632" s="77" t="s">
        <v>32</v>
      </c>
    </row>
    <row r="1633" spans="1:22" hidden="1" x14ac:dyDescent="0.25">
      <c r="A1633" s="73" t="s">
        <v>10611</v>
      </c>
      <c r="B1633" s="73" t="s">
        <v>5766</v>
      </c>
      <c r="C1633" s="73" t="s">
        <v>5767</v>
      </c>
      <c r="D1633" s="73" t="s">
        <v>5602</v>
      </c>
      <c r="E1633" s="73"/>
      <c r="F1633" s="73"/>
      <c r="G1633" s="74"/>
      <c r="H1633" s="73" t="s">
        <v>950</v>
      </c>
      <c r="I1633" s="73" t="s">
        <v>951</v>
      </c>
      <c r="J1633" s="73" t="s">
        <v>909</v>
      </c>
      <c r="K1633" s="73" t="s">
        <v>998</v>
      </c>
      <c r="L1633" s="73" t="s">
        <v>5767</v>
      </c>
      <c r="M1633" s="73" t="s">
        <v>10812</v>
      </c>
      <c r="N1633" s="75" t="b">
        <v>0</v>
      </c>
      <c r="O1633" s="75" t="b">
        <v>0</v>
      </c>
      <c r="P1633" s="76">
        <v>46023.525739201403</v>
      </c>
      <c r="Q1633" s="73" t="s">
        <v>11990</v>
      </c>
      <c r="R1633" s="76">
        <v>46172.472984375003</v>
      </c>
      <c r="S1633" s="73" t="s">
        <v>11991</v>
      </c>
      <c r="T1633" s="73" t="s">
        <v>5292</v>
      </c>
      <c r="U1633" s="73" t="s">
        <v>10812</v>
      </c>
      <c r="V1633" s="77" t="s">
        <v>32</v>
      </c>
    </row>
    <row r="1634" spans="1:22" hidden="1" x14ac:dyDescent="0.25">
      <c r="A1634" s="73" t="s">
        <v>10612</v>
      </c>
      <c r="B1634" s="73" t="s">
        <v>5769</v>
      </c>
      <c r="C1634" s="73" t="s">
        <v>5770</v>
      </c>
      <c r="D1634" s="73" t="s">
        <v>5602</v>
      </c>
      <c r="E1634" s="73"/>
      <c r="F1634" s="73"/>
      <c r="G1634" s="74"/>
      <c r="H1634" s="73" t="s">
        <v>950</v>
      </c>
      <c r="I1634" s="73" t="s">
        <v>951</v>
      </c>
      <c r="J1634" s="73" t="s">
        <v>909</v>
      </c>
      <c r="K1634" s="73" t="s">
        <v>998</v>
      </c>
      <c r="L1634" s="73" t="s">
        <v>5770</v>
      </c>
      <c r="M1634" s="73" t="s">
        <v>10812</v>
      </c>
      <c r="N1634" s="75" t="b">
        <v>0</v>
      </c>
      <c r="O1634" s="75" t="b">
        <v>0</v>
      </c>
      <c r="P1634" s="76">
        <v>46023.525740474499</v>
      </c>
      <c r="Q1634" s="73" t="s">
        <v>11990</v>
      </c>
      <c r="R1634" s="76">
        <v>46172.472986574103</v>
      </c>
      <c r="S1634" s="73" t="s">
        <v>11991</v>
      </c>
      <c r="T1634" s="73" t="s">
        <v>5292</v>
      </c>
      <c r="U1634" s="73" t="s">
        <v>10812</v>
      </c>
      <c r="V1634" s="77" t="s">
        <v>32</v>
      </c>
    </row>
    <row r="1635" spans="1:22" hidden="1" x14ac:dyDescent="0.25">
      <c r="A1635" s="73" t="s">
        <v>10613</v>
      </c>
      <c r="B1635" s="73" t="s">
        <v>5772</v>
      </c>
      <c r="C1635" s="73" t="s">
        <v>5773</v>
      </c>
      <c r="D1635" s="73" t="s">
        <v>5602</v>
      </c>
      <c r="E1635" s="73"/>
      <c r="F1635" s="73"/>
      <c r="G1635" s="74"/>
      <c r="H1635" s="73" t="s">
        <v>950</v>
      </c>
      <c r="I1635" s="73" t="s">
        <v>951</v>
      </c>
      <c r="J1635" s="73" t="s">
        <v>909</v>
      </c>
      <c r="K1635" s="73" t="s">
        <v>998</v>
      </c>
      <c r="L1635" s="73" t="s">
        <v>5773</v>
      </c>
      <c r="M1635" s="73" t="s">
        <v>10812</v>
      </c>
      <c r="N1635" s="75" t="b">
        <v>0</v>
      </c>
      <c r="O1635" s="75" t="b">
        <v>0</v>
      </c>
      <c r="P1635" s="76">
        <v>46023.525741932899</v>
      </c>
      <c r="Q1635" s="73" t="s">
        <v>11990</v>
      </c>
      <c r="R1635" s="76">
        <v>46172.472988738402</v>
      </c>
      <c r="S1635" s="73" t="s">
        <v>11991</v>
      </c>
      <c r="T1635" s="73" t="s">
        <v>5292</v>
      </c>
      <c r="U1635" s="73" t="s">
        <v>10812</v>
      </c>
      <c r="V1635" s="77" t="s">
        <v>32</v>
      </c>
    </row>
    <row r="1636" spans="1:22" hidden="1" x14ac:dyDescent="0.25">
      <c r="A1636" s="73" t="s">
        <v>10614</v>
      </c>
      <c r="B1636" s="73" t="s">
        <v>5775</v>
      </c>
      <c r="C1636" s="73" t="s">
        <v>5776</v>
      </c>
      <c r="D1636" s="73" t="s">
        <v>5602</v>
      </c>
      <c r="E1636" s="73"/>
      <c r="F1636" s="73"/>
      <c r="G1636" s="74"/>
      <c r="H1636" s="73" t="s">
        <v>950</v>
      </c>
      <c r="I1636" s="73" t="s">
        <v>951</v>
      </c>
      <c r="J1636" s="73" t="s">
        <v>909</v>
      </c>
      <c r="K1636" s="73" t="s">
        <v>998</v>
      </c>
      <c r="L1636" s="73" t="s">
        <v>5776</v>
      </c>
      <c r="M1636" s="73" t="s">
        <v>10812</v>
      </c>
      <c r="N1636" s="75" t="b">
        <v>0</v>
      </c>
      <c r="O1636" s="75" t="b">
        <v>0</v>
      </c>
      <c r="P1636" s="76">
        <v>46023.525743136597</v>
      </c>
      <c r="Q1636" s="73" t="s">
        <v>11990</v>
      </c>
      <c r="R1636" s="76">
        <v>46172.472990891198</v>
      </c>
      <c r="S1636" s="73" t="s">
        <v>11991</v>
      </c>
      <c r="T1636" s="73" t="s">
        <v>5292</v>
      </c>
      <c r="U1636" s="73" t="s">
        <v>10812</v>
      </c>
      <c r="V1636" s="77" t="s">
        <v>32</v>
      </c>
    </row>
    <row r="1637" spans="1:22" hidden="1" x14ac:dyDescent="0.25">
      <c r="A1637" s="73" t="s">
        <v>10615</v>
      </c>
      <c r="B1637" s="73" t="s">
        <v>5778</v>
      </c>
      <c r="C1637" s="73" t="s">
        <v>5779</v>
      </c>
      <c r="D1637" s="73" t="s">
        <v>5602</v>
      </c>
      <c r="E1637" s="73"/>
      <c r="F1637" s="73"/>
      <c r="G1637" s="74"/>
      <c r="H1637" s="73" t="s">
        <v>950</v>
      </c>
      <c r="I1637" s="73" t="s">
        <v>951</v>
      </c>
      <c r="J1637" s="73" t="s">
        <v>909</v>
      </c>
      <c r="K1637" s="73" t="s">
        <v>998</v>
      </c>
      <c r="L1637" s="73" t="s">
        <v>5779</v>
      </c>
      <c r="M1637" s="73" t="s">
        <v>10812</v>
      </c>
      <c r="N1637" s="75" t="b">
        <v>0</v>
      </c>
      <c r="O1637" s="75" t="b">
        <v>0</v>
      </c>
      <c r="P1637" s="76">
        <v>46023.525744409701</v>
      </c>
      <c r="Q1637" s="73" t="s">
        <v>11990</v>
      </c>
      <c r="R1637" s="76">
        <v>46172.472993020798</v>
      </c>
      <c r="S1637" s="73" t="s">
        <v>11991</v>
      </c>
      <c r="T1637" s="73" t="s">
        <v>5292</v>
      </c>
      <c r="U1637" s="73" t="s">
        <v>10812</v>
      </c>
      <c r="V1637" s="77" t="s">
        <v>32</v>
      </c>
    </row>
    <row r="1638" spans="1:22" hidden="1" x14ac:dyDescent="0.25">
      <c r="A1638" s="73" t="s">
        <v>10616</v>
      </c>
      <c r="B1638" s="73" t="s">
        <v>5781</v>
      </c>
      <c r="C1638" s="73" t="s">
        <v>5782</v>
      </c>
      <c r="D1638" s="73" t="s">
        <v>5602</v>
      </c>
      <c r="E1638" s="73"/>
      <c r="F1638" s="73"/>
      <c r="G1638" s="74"/>
      <c r="H1638" s="73" t="s">
        <v>950</v>
      </c>
      <c r="I1638" s="73" t="s">
        <v>951</v>
      </c>
      <c r="J1638" s="73" t="s">
        <v>909</v>
      </c>
      <c r="K1638" s="73" t="s">
        <v>998</v>
      </c>
      <c r="L1638" s="73" t="s">
        <v>5782</v>
      </c>
      <c r="M1638" s="73" t="s">
        <v>10812</v>
      </c>
      <c r="N1638" s="75" t="b">
        <v>0</v>
      </c>
      <c r="O1638" s="75" t="b">
        <v>0</v>
      </c>
      <c r="P1638" s="76">
        <v>46023.525745636602</v>
      </c>
      <c r="Q1638" s="73" t="s">
        <v>11990</v>
      </c>
      <c r="R1638" s="76">
        <v>46172.472994988399</v>
      </c>
      <c r="S1638" s="73" t="s">
        <v>11991</v>
      </c>
      <c r="T1638" s="73" t="s">
        <v>5292</v>
      </c>
      <c r="U1638" s="73" t="s">
        <v>10812</v>
      </c>
      <c r="V1638" s="77" t="s">
        <v>32</v>
      </c>
    </row>
    <row r="1639" spans="1:22" hidden="1" x14ac:dyDescent="0.25">
      <c r="A1639" s="73" t="s">
        <v>10617</v>
      </c>
      <c r="B1639" s="73" t="s">
        <v>5784</v>
      </c>
      <c r="C1639" s="73" t="s">
        <v>5785</v>
      </c>
      <c r="D1639" s="73" t="s">
        <v>5602</v>
      </c>
      <c r="E1639" s="73"/>
      <c r="F1639" s="73"/>
      <c r="G1639" s="74"/>
      <c r="H1639" s="73" t="s">
        <v>950</v>
      </c>
      <c r="I1639" s="73" t="s">
        <v>951</v>
      </c>
      <c r="J1639" s="73" t="s">
        <v>909</v>
      </c>
      <c r="K1639" s="73" t="s">
        <v>998</v>
      </c>
      <c r="L1639" s="73" t="s">
        <v>5785</v>
      </c>
      <c r="M1639" s="73" t="s">
        <v>10812</v>
      </c>
      <c r="N1639" s="75" t="b">
        <v>0</v>
      </c>
      <c r="O1639" s="75" t="b">
        <v>0</v>
      </c>
      <c r="P1639" s="76">
        <v>46023.525746794003</v>
      </c>
      <c r="Q1639" s="73" t="s">
        <v>11990</v>
      </c>
      <c r="R1639" s="76">
        <v>46172.472997141202</v>
      </c>
      <c r="S1639" s="73" t="s">
        <v>11991</v>
      </c>
      <c r="T1639" s="73" t="s">
        <v>5292</v>
      </c>
      <c r="U1639" s="73" t="s">
        <v>10812</v>
      </c>
      <c r="V1639" s="77" t="s">
        <v>32</v>
      </c>
    </row>
    <row r="1640" spans="1:22" hidden="1" x14ac:dyDescent="0.25">
      <c r="A1640" s="73" t="s">
        <v>10618</v>
      </c>
      <c r="B1640" s="73" t="s">
        <v>5787</v>
      </c>
      <c r="C1640" s="73" t="s">
        <v>5788</v>
      </c>
      <c r="D1640" s="73" t="s">
        <v>5602</v>
      </c>
      <c r="E1640" s="73"/>
      <c r="F1640" s="73"/>
      <c r="G1640" s="74"/>
      <c r="H1640" s="73" t="s">
        <v>950</v>
      </c>
      <c r="I1640" s="73" t="s">
        <v>951</v>
      </c>
      <c r="J1640" s="73" t="s">
        <v>909</v>
      </c>
      <c r="K1640" s="73" t="s">
        <v>998</v>
      </c>
      <c r="L1640" s="73" t="s">
        <v>5788</v>
      </c>
      <c r="M1640" s="73" t="s">
        <v>10812</v>
      </c>
      <c r="N1640" s="75" t="b">
        <v>0</v>
      </c>
      <c r="O1640" s="75" t="b">
        <v>0</v>
      </c>
      <c r="P1640" s="76">
        <v>46023.525747997701</v>
      </c>
      <c r="Q1640" s="73" t="s">
        <v>11990</v>
      </c>
      <c r="R1640" s="76">
        <v>46172.472999224497</v>
      </c>
      <c r="S1640" s="73" t="s">
        <v>11991</v>
      </c>
      <c r="T1640" s="73" t="s">
        <v>5292</v>
      </c>
      <c r="U1640" s="73" t="s">
        <v>10812</v>
      </c>
      <c r="V1640" s="77" t="s">
        <v>32</v>
      </c>
    </row>
    <row r="1641" spans="1:22" hidden="1" x14ac:dyDescent="0.25">
      <c r="A1641" s="73" t="s">
        <v>10619</v>
      </c>
      <c r="B1641" s="73" t="s">
        <v>5790</v>
      </c>
      <c r="C1641" s="73" t="s">
        <v>5791</v>
      </c>
      <c r="D1641" s="73" t="s">
        <v>5602</v>
      </c>
      <c r="E1641" s="73"/>
      <c r="F1641" s="73"/>
      <c r="G1641" s="74"/>
      <c r="H1641" s="73" t="s">
        <v>950</v>
      </c>
      <c r="I1641" s="73" t="s">
        <v>951</v>
      </c>
      <c r="J1641" s="73" t="s">
        <v>909</v>
      </c>
      <c r="K1641" s="73" t="s">
        <v>998</v>
      </c>
      <c r="L1641" s="73" t="s">
        <v>5791</v>
      </c>
      <c r="M1641" s="73" t="s">
        <v>10812</v>
      </c>
      <c r="N1641" s="75" t="b">
        <v>0</v>
      </c>
      <c r="O1641" s="75" t="b">
        <v>0</v>
      </c>
      <c r="P1641" s="76">
        <v>46023.525749189801</v>
      </c>
      <c r="Q1641" s="73" t="s">
        <v>11990</v>
      </c>
      <c r="R1641" s="76">
        <v>46172.473001469902</v>
      </c>
      <c r="S1641" s="73" t="s">
        <v>11991</v>
      </c>
      <c r="T1641" s="73" t="s">
        <v>5292</v>
      </c>
      <c r="U1641" s="73" t="s">
        <v>10812</v>
      </c>
      <c r="V1641" s="77" t="s">
        <v>32</v>
      </c>
    </row>
    <row r="1642" spans="1:22" hidden="1" x14ac:dyDescent="0.25">
      <c r="A1642" s="73" t="s">
        <v>10620</v>
      </c>
      <c r="B1642" s="73" t="s">
        <v>5793</v>
      </c>
      <c r="C1642" s="73" t="s">
        <v>5794</v>
      </c>
      <c r="D1642" s="73" t="s">
        <v>5602</v>
      </c>
      <c r="E1642" s="73"/>
      <c r="F1642" s="73"/>
      <c r="G1642" s="74"/>
      <c r="H1642" s="73" t="s">
        <v>950</v>
      </c>
      <c r="I1642" s="73" t="s">
        <v>951</v>
      </c>
      <c r="J1642" s="73" t="s">
        <v>909</v>
      </c>
      <c r="K1642" s="73" t="s">
        <v>998</v>
      </c>
      <c r="L1642" s="73" t="s">
        <v>5794</v>
      </c>
      <c r="M1642" s="73" t="s">
        <v>10812</v>
      </c>
      <c r="N1642" s="75" t="b">
        <v>0</v>
      </c>
      <c r="O1642" s="75" t="b">
        <v>0</v>
      </c>
      <c r="P1642" s="76">
        <v>46023.525750080997</v>
      </c>
      <c r="Q1642" s="73" t="s">
        <v>11990</v>
      </c>
      <c r="R1642" s="76">
        <v>46172.473003553197</v>
      </c>
      <c r="S1642" s="73" t="s">
        <v>11991</v>
      </c>
      <c r="T1642" s="73" t="s">
        <v>5292</v>
      </c>
      <c r="U1642" s="73" t="s">
        <v>10812</v>
      </c>
      <c r="V1642" s="77" t="s">
        <v>32</v>
      </c>
    </row>
    <row r="1643" spans="1:22" hidden="1" x14ac:dyDescent="0.25">
      <c r="A1643" s="73" t="s">
        <v>10621</v>
      </c>
      <c r="B1643" s="73" t="s">
        <v>5796</v>
      </c>
      <c r="C1643" s="73" t="s">
        <v>5797</v>
      </c>
      <c r="D1643" s="73" t="s">
        <v>5602</v>
      </c>
      <c r="E1643" s="73"/>
      <c r="F1643" s="73"/>
      <c r="G1643" s="74"/>
      <c r="H1643" s="73" t="s">
        <v>950</v>
      </c>
      <c r="I1643" s="73" t="s">
        <v>951</v>
      </c>
      <c r="J1643" s="73" t="s">
        <v>909</v>
      </c>
      <c r="K1643" s="73" t="s">
        <v>998</v>
      </c>
      <c r="L1643" s="73" t="s">
        <v>5797</v>
      </c>
      <c r="M1643" s="73" t="s">
        <v>10812</v>
      </c>
      <c r="N1643" s="75" t="b">
        <v>0</v>
      </c>
      <c r="O1643" s="75" t="b">
        <v>0</v>
      </c>
      <c r="P1643" s="76">
        <v>46023.525750960602</v>
      </c>
      <c r="Q1643" s="73" t="s">
        <v>11990</v>
      </c>
      <c r="R1643" s="76">
        <v>46172.473005752297</v>
      </c>
      <c r="S1643" s="73" t="s">
        <v>11991</v>
      </c>
      <c r="T1643" s="73" t="s">
        <v>5292</v>
      </c>
      <c r="U1643" s="73" t="s">
        <v>10812</v>
      </c>
      <c r="V1643" s="77" t="s">
        <v>32</v>
      </c>
    </row>
    <row r="1644" spans="1:22" hidden="1" x14ac:dyDescent="0.25">
      <c r="A1644" s="73" t="s">
        <v>10622</v>
      </c>
      <c r="B1644" s="73" t="s">
        <v>5799</v>
      </c>
      <c r="C1644" s="73" t="s">
        <v>5800</v>
      </c>
      <c r="D1644" s="73" t="s">
        <v>5602</v>
      </c>
      <c r="E1644" s="73"/>
      <c r="F1644" s="73"/>
      <c r="G1644" s="74"/>
      <c r="H1644" s="73" t="s">
        <v>950</v>
      </c>
      <c r="I1644" s="73" t="s">
        <v>951</v>
      </c>
      <c r="J1644" s="73" t="s">
        <v>909</v>
      </c>
      <c r="K1644" s="73" t="s">
        <v>998</v>
      </c>
      <c r="L1644" s="73" t="s">
        <v>5800</v>
      </c>
      <c r="M1644" s="73" t="s">
        <v>10812</v>
      </c>
      <c r="N1644" s="75" t="b">
        <v>0</v>
      </c>
      <c r="O1644" s="75" t="b">
        <v>0</v>
      </c>
      <c r="P1644" s="76">
        <v>46023.525751851797</v>
      </c>
      <c r="Q1644" s="73" t="s">
        <v>11990</v>
      </c>
      <c r="R1644" s="76">
        <v>46172.473007905101</v>
      </c>
      <c r="S1644" s="73" t="s">
        <v>11991</v>
      </c>
      <c r="T1644" s="73" t="s">
        <v>5292</v>
      </c>
      <c r="U1644" s="73" t="s">
        <v>10812</v>
      </c>
      <c r="V1644" s="77" t="s">
        <v>32</v>
      </c>
    </row>
    <row r="1645" spans="1:22" hidden="1" x14ac:dyDescent="0.25">
      <c r="A1645" s="73" t="s">
        <v>10623</v>
      </c>
      <c r="B1645" s="73" t="s">
        <v>5802</v>
      </c>
      <c r="C1645" s="73" t="s">
        <v>5803</v>
      </c>
      <c r="D1645" s="73" t="s">
        <v>5602</v>
      </c>
      <c r="E1645" s="73"/>
      <c r="F1645" s="73"/>
      <c r="G1645" s="74"/>
      <c r="H1645" s="73" t="s">
        <v>950</v>
      </c>
      <c r="I1645" s="73" t="s">
        <v>951</v>
      </c>
      <c r="J1645" s="73" t="s">
        <v>909</v>
      </c>
      <c r="K1645" s="73" t="s">
        <v>998</v>
      </c>
      <c r="L1645" s="73" t="s">
        <v>5803</v>
      </c>
      <c r="M1645" s="73" t="s">
        <v>10812</v>
      </c>
      <c r="N1645" s="75" t="b">
        <v>0</v>
      </c>
      <c r="O1645" s="75" t="b">
        <v>0</v>
      </c>
      <c r="P1645" s="76">
        <v>46023.525755289404</v>
      </c>
      <c r="Q1645" s="73" t="s">
        <v>11990</v>
      </c>
      <c r="R1645" s="76">
        <v>46172.473009988396</v>
      </c>
      <c r="S1645" s="73" t="s">
        <v>11991</v>
      </c>
      <c r="T1645" s="73" t="s">
        <v>5292</v>
      </c>
      <c r="U1645" s="73" t="s">
        <v>10812</v>
      </c>
      <c r="V1645" s="77" t="s">
        <v>32</v>
      </c>
    </row>
    <row r="1646" spans="1:22" hidden="1" x14ac:dyDescent="0.25">
      <c r="A1646" s="73" t="s">
        <v>10624</v>
      </c>
      <c r="B1646" s="73" t="s">
        <v>848</v>
      </c>
      <c r="C1646" s="73" t="s">
        <v>5805</v>
      </c>
      <c r="D1646" s="73" t="s">
        <v>5602</v>
      </c>
      <c r="E1646" s="73"/>
      <c r="F1646" s="73"/>
      <c r="G1646" s="74"/>
      <c r="H1646" s="73" t="s">
        <v>950</v>
      </c>
      <c r="I1646" s="73" t="s">
        <v>951</v>
      </c>
      <c r="J1646" s="73" t="s">
        <v>909</v>
      </c>
      <c r="K1646" s="73" t="s">
        <v>998</v>
      </c>
      <c r="L1646" s="73" t="s">
        <v>5805</v>
      </c>
      <c r="M1646" s="73" t="s">
        <v>10812</v>
      </c>
      <c r="N1646" s="75" t="b">
        <v>0</v>
      </c>
      <c r="O1646" s="75" t="b">
        <v>0</v>
      </c>
      <c r="P1646" s="76">
        <v>46023.525756284696</v>
      </c>
      <c r="Q1646" s="73" t="s">
        <v>11990</v>
      </c>
      <c r="R1646" s="76">
        <v>46172.473012187504</v>
      </c>
      <c r="S1646" s="73" t="s">
        <v>11991</v>
      </c>
      <c r="T1646" s="73" t="s">
        <v>5292</v>
      </c>
      <c r="U1646" s="73" t="s">
        <v>10812</v>
      </c>
      <c r="V1646" s="77" t="s">
        <v>32</v>
      </c>
    </row>
    <row r="1647" spans="1:22" hidden="1" x14ac:dyDescent="0.25">
      <c r="A1647" s="73" t="s">
        <v>10625</v>
      </c>
      <c r="B1647" s="73" t="s">
        <v>5887</v>
      </c>
      <c r="C1647" s="73" t="s">
        <v>284</v>
      </c>
      <c r="D1647" s="73" t="s">
        <v>5602</v>
      </c>
      <c r="E1647" s="73"/>
      <c r="F1647" s="73"/>
      <c r="G1647" s="74"/>
      <c r="H1647" s="73" t="s">
        <v>11994</v>
      </c>
      <c r="I1647" s="73" t="s">
        <v>11995</v>
      </c>
      <c r="J1647" s="73" t="s">
        <v>909</v>
      </c>
      <c r="K1647" s="73" t="s">
        <v>952</v>
      </c>
      <c r="L1647" s="73"/>
      <c r="M1647" s="73" t="s">
        <v>10812</v>
      </c>
      <c r="N1647" s="75" t="b">
        <v>0</v>
      </c>
      <c r="O1647" s="75" t="b">
        <v>1</v>
      </c>
      <c r="P1647" s="76">
        <v>46023.525787580998</v>
      </c>
      <c r="Q1647" s="73" t="s">
        <v>11990</v>
      </c>
      <c r="R1647" s="76">
        <v>46172.473014270799</v>
      </c>
      <c r="S1647" s="73" t="s">
        <v>11991</v>
      </c>
      <c r="T1647" s="73" t="s">
        <v>5292</v>
      </c>
      <c r="U1647" s="73" t="s">
        <v>10812</v>
      </c>
      <c r="V1647" s="77" t="s">
        <v>32</v>
      </c>
    </row>
    <row r="1648" spans="1:22" hidden="1" x14ac:dyDescent="0.25">
      <c r="A1648" s="73" t="s">
        <v>10626</v>
      </c>
      <c r="B1648" s="73" t="s">
        <v>6121</v>
      </c>
      <c r="C1648" s="73" t="s">
        <v>6122</v>
      </c>
      <c r="D1648" s="73" t="s">
        <v>5602</v>
      </c>
      <c r="E1648" s="73"/>
      <c r="F1648" s="73"/>
      <c r="G1648" s="74"/>
      <c r="H1648" s="73" t="s">
        <v>11994</v>
      </c>
      <c r="I1648" s="73" t="s">
        <v>11995</v>
      </c>
      <c r="J1648" s="73" t="s">
        <v>909</v>
      </c>
      <c r="K1648" s="73" t="s">
        <v>952</v>
      </c>
      <c r="L1648" s="73" t="s">
        <v>6122</v>
      </c>
      <c r="M1648" s="73" t="s">
        <v>10812</v>
      </c>
      <c r="N1648" s="75" t="b">
        <v>0</v>
      </c>
      <c r="O1648" s="75" t="b">
        <v>0</v>
      </c>
      <c r="P1648" s="76">
        <v>46023.525865972202</v>
      </c>
      <c r="Q1648" s="73" t="s">
        <v>11990</v>
      </c>
      <c r="R1648" s="76">
        <v>46172.473016469899</v>
      </c>
      <c r="S1648" s="73" t="s">
        <v>11991</v>
      </c>
      <c r="T1648" s="73" t="s">
        <v>5292</v>
      </c>
      <c r="U1648" s="73" t="s">
        <v>10812</v>
      </c>
      <c r="V1648" s="77" t="s">
        <v>32</v>
      </c>
    </row>
    <row r="1649" spans="1:22" hidden="1" x14ac:dyDescent="0.25">
      <c r="A1649" s="73" t="s">
        <v>10627</v>
      </c>
      <c r="B1649" s="73" t="s">
        <v>867</v>
      </c>
      <c r="C1649" s="73" t="s">
        <v>6124</v>
      </c>
      <c r="D1649" s="73" t="s">
        <v>5602</v>
      </c>
      <c r="E1649" s="73"/>
      <c r="F1649" s="73"/>
      <c r="G1649" s="74"/>
      <c r="H1649" s="73" t="s">
        <v>11994</v>
      </c>
      <c r="I1649" s="73" t="s">
        <v>11995</v>
      </c>
      <c r="J1649" s="73" t="s">
        <v>909</v>
      </c>
      <c r="K1649" s="73" t="s">
        <v>952</v>
      </c>
      <c r="L1649" s="73" t="s">
        <v>6124</v>
      </c>
      <c r="M1649" s="73" t="s">
        <v>10812</v>
      </c>
      <c r="N1649" s="75" t="b">
        <v>0</v>
      </c>
      <c r="O1649" s="75" t="b">
        <v>0</v>
      </c>
      <c r="P1649" s="76">
        <v>46023.525866817101</v>
      </c>
      <c r="Q1649" s="73" t="s">
        <v>11990</v>
      </c>
      <c r="R1649" s="76">
        <v>46172.473018402801</v>
      </c>
      <c r="S1649" s="73" t="s">
        <v>11991</v>
      </c>
      <c r="T1649" s="73" t="s">
        <v>5292</v>
      </c>
      <c r="U1649" s="73" t="s">
        <v>10812</v>
      </c>
      <c r="V1649" s="77" t="s">
        <v>32</v>
      </c>
    </row>
    <row r="1650" spans="1:22" hidden="1" x14ac:dyDescent="0.25">
      <c r="A1650" s="73" t="s">
        <v>10628</v>
      </c>
      <c r="B1650" s="73" t="s">
        <v>6126</v>
      </c>
      <c r="C1650" s="73" t="s">
        <v>6127</v>
      </c>
      <c r="D1650" s="73" t="s">
        <v>5602</v>
      </c>
      <c r="E1650" s="73"/>
      <c r="F1650" s="73"/>
      <c r="G1650" s="74"/>
      <c r="H1650" s="73" t="s">
        <v>11994</v>
      </c>
      <c r="I1650" s="73" t="s">
        <v>11995</v>
      </c>
      <c r="J1650" s="73" t="s">
        <v>909</v>
      </c>
      <c r="K1650" s="73" t="s">
        <v>952</v>
      </c>
      <c r="L1650" s="73"/>
      <c r="M1650" s="73" t="s">
        <v>10812</v>
      </c>
      <c r="N1650" s="75" t="b">
        <v>0</v>
      </c>
      <c r="O1650" s="75" t="b">
        <v>0</v>
      </c>
      <c r="P1650" s="76">
        <v>46023.525867743097</v>
      </c>
      <c r="Q1650" s="73" t="s">
        <v>11990</v>
      </c>
      <c r="R1650" s="76">
        <v>46172.4730205671</v>
      </c>
      <c r="S1650" s="73" t="s">
        <v>11991</v>
      </c>
      <c r="T1650" s="73" t="s">
        <v>5292</v>
      </c>
      <c r="U1650" s="73" t="s">
        <v>10812</v>
      </c>
      <c r="V1650" s="77" t="s">
        <v>32</v>
      </c>
    </row>
    <row r="1651" spans="1:22" hidden="1" x14ac:dyDescent="0.25">
      <c r="A1651" s="73" t="s">
        <v>10629</v>
      </c>
      <c r="B1651" s="73" t="s">
        <v>6129</v>
      </c>
      <c r="C1651" s="73" t="s">
        <v>6130</v>
      </c>
      <c r="D1651" s="73" t="s">
        <v>5602</v>
      </c>
      <c r="E1651" s="73"/>
      <c r="F1651" s="73"/>
      <c r="G1651" s="74"/>
      <c r="H1651" s="73" t="s">
        <v>11994</v>
      </c>
      <c r="I1651" s="73" t="s">
        <v>11995</v>
      </c>
      <c r="J1651" s="73" t="s">
        <v>909</v>
      </c>
      <c r="K1651" s="73" t="s">
        <v>952</v>
      </c>
      <c r="L1651" s="73"/>
      <c r="M1651" s="73" t="s">
        <v>10812</v>
      </c>
      <c r="N1651" s="75" t="b">
        <v>0</v>
      </c>
      <c r="O1651" s="75" t="b">
        <v>0</v>
      </c>
      <c r="P1651" s="76">
        <v>46023.525868518504</v>
      </c>
      <c r="Q1651" s="73" t="s">
        <v>11990</v>
      </c>
      <c r="R1651" s="76">
        <v>46172.4730225694</v>
      </c>
      <c r="S1651" s="73" t="s">
        <v>11991</v>
      </c>
      <c r="T1651" s="73" t="s">
        <v>5292</v>
      </c>
      <c r="U1651" s="73" t="s">
        <v>10812</v>
      </c>
      <c r="V1651" s="77" t="s">
        <v>32</v>
      </c>
    </row>
    <row r="1652" spans="1:22" hidden="1" x14ac:dyDescent="0.25">
      <c r="A1652" s="73" t="s">
        <v>10630</v>
      </c>
      <c r="B1652" s="73" t="s">
        <v>6132</v>
      </c>
      <c r="C1652" s="73" t="s">
        <v>6133</v>
      </c>
      <c r="D1652" s="73" t="s">
        <v>5602</v>
      </c>
      <c r="E1652" s="73"/>
      <c r="F1652" s="73"/>
      <c r="G1652" s="74"/>
      <c r="H1652" s="73" t="s">
        <v>11994</v>
      </c>
      <c r="I1652" s="73" t="s">
        <v>11995</v>
      </c>
      <c r="J1652" s="73" t="s">
        <v>909</v>
      </c>
      <c r="K1652" s="73" t="s">
        <v>952</v>
      </c>
      <c r="L1652" s="73" t="s">
        <v>6133</v>
      </c>
      <c r="M1652" s="73" t="s">
        <v>10812</v>
      </c>
      <c r="N1652" s="75" t="b">
        <v>0</v>
      </c>
      <c r="O1652" s="75" t="b">
        <v>0</v>
      </c>
      <c r="P1652" s="76">
        <v>46023.525869560202</v>
      </c>
      <c r="Q1652" s="73" t="s">
        <v>11990</v>
      </c>
      <c r="R1652" s="76">
        <v>46172.473024733801</v>
      </c>
      <c r="S1652" s="73" t="s">
        <v>11991</v>
      </c>
      <c r="T1652" s="73" t="s">
        <v>5292</v>
      </c>
      <c r="U1652" s="73" t="s">
        <v>10812</v>
      </c>
      <c r="V1652" s="77" t="s">
        <v>32</v>
      </c>
    </row>
    <row r="1653" spans="1:22" hidden="1" x14ac:dyDescent="0.25">
      <c r="A1653" s="73" t="s">
        <v>10631</v>
      </c>
      <c r="B1653" s="73" t="s">
        <v>6135</v>
      </c>
      <c r="C1653" s="73" t="s">
        <v>6136</v>
      </c>
      <c r="D1653" s="73" t="s">
        <v>5602</v>
      </c>
      <c r="E1653" s="73"/>
      <c r="F1653" s="73"/>
      <c r="G1653" s="74"/>
      <c r="H1653" s="73" t="s">
        <v>11994</v>
      </c>
      <c r="I1653" s="73" t="s">
        <v>11995</v>
      </c>
      <c r="J1653" s="73" t="s">
        <v>909</v>
      </c>
      <c r="K1653" s="73" t="s">
        <v>952</v>
      </c>
      <c r="L1653" s="73" t="s">
        <v>12377</v>
      </c>
      <c r="M1653" s="73" t="s">
        <v>10812</v>
      </c>
      <c r="N1653" s="75" t="b">
        <v>0</v>
      </c>
      <c r="O1653" s="75" t="b">
        <v>0</v>
      </c>
      <c r="P1653" s="76">
        <v>46023.5258706366</v>
      </c>
      <c r="Q1653" s="73" t="s">
        <v>11990</v>
      </c>
      <c r="R1653" s="76">
        <v>46172.473026886597</v>
      </c>
      <c r="S1653" s="73" t="s">
        <v>11991</v>
      </c>
      <c r="T1653" s="73" t="s">
        <v>5292</v>
      </c>
      <c r="U1653" s="73" t="s">
        <v>10812</v>
      </c>
      <c r="V1653" s="77" t="s">
        <v>32</v>
      </c>
    </row>
    <row r="1654" spans="1:22" hidden="1" x14ac:dyDescent="0.25">
      <c r="A1654" s="73" t="s">
        <v>10632</v>
      </c>
      <c r="B1654" s="73" t="s">
        <v>6138</v>
      </c>
      <c r="C1654" s="73" t="s">
        <v>6139</v>
      </c>
      <c r="D1654" s="73" t="s">
        <v>5602</v>
      </c>
      <c r="E1654" s="73"/>
      <c r="F1654" s="73"/>
      <c r="G1654" s="74"/>
      <c r="H1654" s="73" t="s">
        <v>11994</v>
      </c>
      <c r="I1654" s="73" t="s">
        <v>11995</v>
      </c>
      <c r="J1654" s="73" t="s">
        <v>909</v>
      </c>
      <c r="K1654" s="73" t="s">
        <v>952</v>
      </c>
      <c r="L1654" s="73" t="s">
        <v>6139</v>
      </c>
      <c r="M1654" s="73" t="s">
        <v>10812</v>
      </c>
      <c r="N1654" s="75" t="b">
        <v>0</v>
      </c>
      <c r="O1654" s="75" t="b">
        <v>0</v>
      </c>
      <c r="P1654" s="76">
        <v>46023.525871643498</v>
      </c>
      <c r="Q1654" s="73" t="s">
        <v>11990</v>
      </c>
      <c r="R1654" s="76">
        <v>46172.473029016197</v>
      </c>
      <c r="S1654" s="73" t="s">
        <v>11991</v>
      </c>
      <c r="T1654" s="73" t="s">
        <v>5292</v>
      </c>
      <c r="U1654" s="73" t="s">
        <v>10812</v>
      </c>
      <c r="V1654" s="77" t="s">
        <v>32</v>
      </c>
    </row>
    <row r="1655" spans="1:22" hidden="1" x14ac:dyDescent="0.25">
      <c r="A1655" s="73" t="s">
        <v>10633</v>
      </c>
      <c r="B1655" s="73" t="s">
        <v>6141</v>
      </c>
      <c r="C1655" s="73" t="s">
        <v>6142</v>
      </c>
      <c r="D1655" s="73" t="s">
        <v>5602</v>
      </c>
      <c r="E1655" s="73"/>
      <c r="F1655" s="73"/>
      <c r="G1655" s="74"/>
      <c r="H1655" s="73" t="s">
        <v>11994</v>
      </c>
      <c r="I1655" s="73" t="s">
        <v>11995</v>
      </c>
      <c r="J1655" s="73" t="s">
        <v>909</v>
      </c>
      <c r="K1655" s="73" t="s">
        <v>952</v>
      </c>
      <c r="L1655" s="73" t="s">
        <v>6142</v>
      </c>
      <c r="M1655" s="73" t="s">
        <v>10812</v>
      </c>
      <c r="N1655" s="75" t="b">
        <v>0</v>
      </c>
      <c r="O1655" s="75" t="b">
        <v>0</v>
      </c>
      <c r="P1655" s="76">
        <v>46023.525872534701</v>
      </c>
      <c r="Q1655" s="73" t="s">
        <v>11990</v>
      </c>
      <c r="R1655" s="76">
        <v>46172.473031169</v>
      </c>
      <c r="S1655" s="73" t="s">
        <v>11991</v>
      </c>
      <c r="T1655" s="73" t="s">
        <v>5292</v>
      </c>
      <c r="U1655" s="73" t="s">
        <v>10812</v>
      </c>
      <c r="V1655" s="77" t="s">
        <v>32</v>
      </c>
    </row>
    <row r="1656" spans="1:22" hidden="1" x14ac:dyDescent="0.25">
      <c r="A1656" s="73" t="s">
        <v>10634</v>
      </c>
      <c r="B1656" s="73" t="s">
        <v>6144</v>
      </c>
      <c r="C1656" s="73" t="s">
        <v>6145</v>
      </c>
      <c r="D1656" s="73" t="s">
        <v>5602</v>
      </c>
      <c r="E1656" s="73"/>
      <c r="F1656" s="73"/>
      <c r="G1656" s="74"/>
      <c r="H1656" s="73" t="s">
        <v>11994</v>
      </c>
      <c r="I1656" s="73" t="s">
        <v>11995</v>
      </c>
      <c r="J1656" s="73" t="s">
        <v>909</v>
      </c>
      <c r="K1656" s="73" t="s">
        <v>952</v>
      </c>
      <c r="L1656" s="73"/>
      <c r="M1656" s="73" t="s">
        <v>10812</v>
      </c>
      <c r="N1656" s="75" t="b">
        <v>0</v>
      </c>
      <c r="O1656" s="75" t="b">
        <v>0</v>
      </c>
      <c r="P1656" s="76">
        <v>46023.525873414401</v>
      </c>
      <c r="Q1656" s="73" t="s">
        <v>11990</v>
      </c>
      <c r="R1656" s="76">
        <v>46172.473033333299</v>
      </c>
      <c r="S1656" s="73" t="s">
        <v>11991</v>
      </c>
      <c r="T1656" s="73" t="s">
        <v>5292</v>
      </c>
      <c r="U1656" s="73" t="s">
        <v>10812</v>
      </c>
      <c r="V1656" s="77" t="s">
        <v>32</v>
      </c>
    </row>
    <row r="1657" spans="1:22" hidden="1" x14ac:dyDescent="0.25">
      <c r="A1657" s="73" t="s">
        <v>10635</v>
      </c>
      <c r="B1657" s="73" t="s">
        <v>861</v>
      </c>
      <c r="C1657" s="73" t="s">
        <v>6172</v>
      </c>
      <c r="D1657" s="73" t="s">
        <v>5602</v>
      </c>
      <c r="E1657" s="73"/>
      <c r="F1657" s="73"/>
      <c r="G1657" s="74"/>
      <c r="H1657" s="73" t="s">
        <v>950</v>
      </c>
      <c r="I1657" s="73" t="s">
        <v>951</v>
      </c>
      <c r="J1657" s="73" t="s">
        <v>909</v>
      </c>
      <c r="K1657" s="73" t="s">
        <v>993</v>
      </c>
      <c r="L1657" s="73" t="s">
        <v>6172</v>
      </c>
      <c r="M1657" s="73" t="s">
        <v>10812</v>
      </c>
      <c r="N1657" s="75" t="b">
        <v>0</v>
      </c>
      <c r="O1657" s="75" t="b">
        <v>0</v>
      </c>
      <c r="P1657" s="76">
        <v>46023.525881215297</v>
      </c>
      <c r="Q1657" s="73" t="s">
        <v>11990</v>
      </c>
      <c r="R1657" s="76">
        <v>46172.4730354977</v>
      </c>
      <c r="S1657" s="73" t="s">
        <v>11991</v>
      </c>
      <c r="T1657" s="73" t="s">
        <v>5292</v>
      </c>
      <c r="U1657" s="73" t="s">
        <v>10812</v>
      </c>
      <c r="V1657" s="77" t="s">
        <v>32</v>
      </c>
    </row>
    <row r="1658" spans="1:22" hidden="1" x14ac:dyDescent="0.25">
      <c r="A1658" s="73" t="s">
        <v>10636</v>
      </c>
      <c r="B1658" s="73" t="s">
        <v>6176</v>
      </c>
      <c r="C1658" s="73" t="s">
        <v>6177</v>
      </c>
      <c r="D1658" s="73" t="s">
        <v>5602</v>
      </c>
      <c r="E1658" s="73"/>
      <c r="F1658" s="73"/>
      <c r="G1658" s="74"/>
      <c r="H1658" s="73" t="s">
        <v>950</v>
      </c>
      <c r="I1658" s="73" t="s">
        <v>951</v>
      </c>
      <c r="J1658" s="73" t="s">
        <v>909</v>
      </c>
      <c r="K1658" s="73" t="s">
        <v>993</v>
      </c>
      <c r="L1658" s="73" t="s">
        <v>12378</v>
      </c>
      <c r="M1658" s="73" t="s">
        <v>10812</v>
      </c>
      <c r="N1658" s="75" t="b">
        <v>0</v>
      </c>
      <c r="O1658" s="75" t="b">
        <v>0</v>
      </c>
      <c r="P1658" s="76">
        <v>46023.525882754599</v>
      </c>
      <c r="Q1658" s="73" t="s">
        <v>11990</v>
      </c>
      <c r="R1658" s="76">
        <v>46172.473037650503</v>
      </c>
      <c r="S1658" s="73" t="s">
        <v>11991</v>
      </c>
      <c r="T1658" s="73" t="s">
        <v>5292</v>
      </c>
      <c r="U1658" s="73" t="s">
        <v>10812</v>
      </c>
      <c r="V1658" s="77" t="s">
        <v>32</v>
      </c>
    </row>
    <row r="1659" spans="1:22" hidden="1" x14ac:dyDescent="0.25">
      <c r="A1659" s="73" t="s">
        <v>10637</v>
      </c>
      <c r="B1659" s="73" t="s">
        <v>6179</v>
      </c>
      <c r="C1659" s="73" t="s">
        <v>6180</v>
      </c>
      <c r="D1659" s="73" t="s">
        <v>5602</v>
      </c>
      <c r="E1659" s="73"/>
      <c r="F1659" s="73"/>
      <c r="G1659" s="74"/>
      <c r="H1659" s="73" t="s">
        <v>950</v>
      </c>
      <c r="I1659" s="73" t="s">
        <v>951</v>
      </c>
      <c r="J1659" s="73" t="s">
        <v>909</v>
      </c>
      <c r="K1659" s="73" t="s">
        <v>993</v>
      </c>
      <c r="L1659" s="73" t="s">
        <v>6180</v>
      </c>
      <c r="M1659" s="73" t="s">
        <v>10812</v>
      </c>
      <c r="N1659" s="75" t="b">
        <v>0</v>
      </c>
      <c r="O1659" s="75" t="b">
        <v>0</v>
      </c>
      <c r="P1659" s="76">
        <v>46023.525883645802</v>
      </c>
      <c r="Q1659" s="73" t="s">
        <v>11990</v>
      </c>
      <c r="R1659" s="76">
        <v>46172.473039780103</v>
      </c>
      <c r="S1659" s="73" t="s">
        <v>11991</v>
      </c>
      <c r="T1659" s="73" t="s">
        <v>5292</v>
      </c>
      <c r="U1659" s="73" t="s">
        <v>10812</v>
      </c>
      <c r="V1659" s="77" t="s">
        <v>32</v>
      </c>
    </row>
    <row r="1660" spans="1:22" hidden="1" x14ac:dyDescent="0.25">
      <c r="A1660" s="73" t="s">
        <v>10638</v>
      </c>
      <c r="B1660" s="73" t="s">
        <v>6182</v>
      </c>
      <c r="C1660" s="73" t="s">
        <v>6183</v>
      </c>
      <c r="D1660" s="73" t="s">
        <v>5602</v>
      </c>
      <c r="E1660" s="73"/>
      <c r="F1660" s="73"/>
      <c r="G1660" s="74"/>
      <c r="H1660" s="73" t="s">
        <v>950</v>
      </c>
      <c r="I1660" s="73" t="s">
        <v>951</v>
      </c>
      <c r="J1660" s="73" t="s">
        <v>909</v>
      </c>
      <c r="K1660" s="73" t="s">
        <v>993</v>
      </c>
      <c r="L1660" s="73" t="s">
        <v>6183</v>
      </c>
      <c r="M1660" s="73" t="s">
        <v>10812</v>
      </c>
      <c r="N1660" s="75" t="b">
        <v>0</v>
      </c>
      <c r="O1660" s="75" t="b">
        <v>0</v>
      </c>
      <c r="P1660" s="76">
        <v>46023.525884456001</v>
      </c>
      <c r="Q1660" s="73" t="s">
        <v>11990</v>
      </c>
      <c r="R1660" s="76">
        <v>46172.473041979203</v>
      </c>
      <c r="S1660" s="73" t="s">
        <v>11991</v>
      </c>
      <c r="T1660" s="73" t="s">
        <v>5292</v>
      </c>
      <c r="U1660" s="73" t="s">
        <v>10812</v>
      </c>
      <c r="V1660" s="77" t="s">
        <v>32</v>
      </c>
    </row>
    <row r="1661" spans="1:22" hidden="1" x14ac:dyDescent="0.25">
      <c r="A1661" s="73" t="s">
        <v>10639</v>
      </c>
      <c r="B1661" s="73" t="s">
        <v>6188</v>
      </c>
      <c r="C1661" s="73" t="s">
        <v>6189</v>
      </c>
      <c r="D1661" s="73" t="s">
        <v>5602</v>
      </c>
      <c r="E1661" s="73"/>
      <c r="F1661" s="73"/>
      <c r="G1661" s="74"/>
      <c r="H1661" s="73" t="s">
        <v>950</v>
      </c>
      <c r="I1661" s="73" t="s">
        <v>951</v>
      </c>
      <c r="J1661" s="73" t="s">
        <v>909</v>
      </c>
      <c r="K1661" s="73" t="s">
        <v>993</v>
      </c>
      <c r="L1661" s="73" t="s">
        <v>6189</v>
      </c>
      <c r="M1661" s="73" t="s">
        <v>10812</v>
      </c>
      <c r="N1661" s="75" t="b">
        <v>0</v>
      </c>
      <c r="O1661" s="75" t="b">
        <v>0</v>
      </c>
      <c r="P1661" s="76">
        <v>46023.525886493102</v>
      </c>
      <c r="Q1661" s="73" t="s">
        <v>11990</v>
      </c>
      <c r="R1661" s="76">
        <v>46172.473044097198</v>
      </c>
      <c r="S1661" s="73" t="s">
        <v>11991</v>
      </c>
      <c r="T1661" s="73" t="s">
        <v>5292</v>
      </c>
      <c r="U1661" s="73" t="s">
        <v>10812</v>
      </c>
      <c r="V1661" s="77" t="s">
        <v>32</v>
      </c>
    </row>
    <row r="1662" spans="1:22" hidden="1" x14ac:dyDescent="0.25">
      <c r="A1662" s="73" t="s">
        <v>10640</v>
      </c>
      <c r="B1662" s="73" t="s">
        <v>6191</v>
      </c>
      <c r="C1662" s="73" t="s">
        <v>6192</v>
      </c>
      <c r="D1662" s="73" t="s">
        <v>5602</v>
      </c>
      <c r="E1662" s="73"/>
      <c r="F1662" s="73"/>
      <c r="G1662" s="74"/>
      <c r="H1662" s="73" t="s">
        <v>950</v>
      </c>
      <c r="I1662" s="73" t="s">
        <v>951</v>
      </c>
      <c r="J1662" s="73" t="s">
        <v>909</v>
      </c>
      <c r="K1662" s="73" t="s">
        <v>993</v>
      </c>
      <c r="L1662" s="73" t="s">
        <v>6192</v>
      </c>
      <c r="M1662" s="73" t="s">
        <v>10812</v>
      </c>
      <c r="N1662" s="75" t="b">
        <v>0</v>
      </c>
      <c r="O1662" s="75" t="b">
        <v>0</v>
      </c>
      <c r="P1662" s="76">
        <v>46023.525887465301</v>
      </c>
      <c r="Q1662" s="73" t="s">
        <v>11990</v>
      </c>
      <c r="R1662" s="76">
        <v>46172.473046261599</v>
      </c>
      <c r="S1662" s="73" t="s">
        <v>11991</v>
      </c>
      <c r="T1662" s="73" t="s">
        <v>5292</v>
      </c>
      <c r="U1662" s="73" t="s">
        <v>10812</v>
      </c>
      <c r="V1662" s="77" t="s">
        <v>32</v>
      </c>
    </row>
    <row r="1663" spans="1:22" hidden="1" x14ac:dyDescent="0.25">
      <c r="A1663" s="73" t="s">
        <v>10641</v>
      </c>
      <c r="B1663" s="73" t="s">
        <v>6194</v>
      </c>
      <c r="C1663" s="73" t="s">
        <v>6195</v>
      </c>
      <c r="D1663" s="73" t="s">
        <v>5602</v>
      </c>
      <c r="E1663" s="73"/>
      <c r="F1663" s="73"/>
      <c r="G1663" s="74"/>
      <c r="H1663" s="73" t="s">
        <v>950</v>
      </c>
      <c r="I1663" s="73" t="s">
        <v>951</v>
      </c>
      <c r="J1663" s="73" t="s">
        <v>909</v>
      </c>
      <c r="K1663" s="73" t="s">
        <v>993</v>
      </c>
      <c r="L1663" s="73" t="s">
        <v>6195</v>
      </c>
      <c r="M1663" s="73" t="s">
        <v>10812</v>
      </c>
      <c r="N1663" s="75" t="b">
        <v>0</v>
      </c>
      <c r="O1663" s="75" t="b">
        <v>0</v>
      </c>
      <c r="P1663" s="76">
        <v>46023.5258883102</v>
      </c>
      <c r="Q1663" s="73" t="s">
        <v>11990</v>
      </c>
      <c r="R1663" s="76">
        <v>46172.473048344902</v>
      </c>
      <c r="S1663" s="73" t="s">
        <v>11991</v>
      </c>
      <c r="T1663" s="73" t="s">
        <v>5292</v>
      </c>
      <c r="U1663" s="73" t="s">
        <v>10812</v>
      </c>
      <c r="V1663" s="77" t="s">
        <v>32</v>
      </c>
    </row>
    <row r="1664" spans="1:22" hidden="1" x14ac:dyDescent="0.25">
      <c r="A1664" s="73" t="s">
        <v>10642</v>
      </c>
      <c r="B1664" s="73" t="s">
        <v>6197</v>
      </c>
      <c r="C1664" s="73" t="s">
        <v>6198</v>
      </c>
      <c r="D1664" s="73" t="s">
        <v>5602</v>
      </c>
      <c r="E1664" s="73"/>
      <c r="F1664" s="73"/>
      <c r="G1664" s="74"/>
      <c r="H1664" s="73" t="s">
        <v>950</v>
      </c>
      <c r="I1664" s="73" t="s">
        <v>951</v>
      </c>
      <c r="J1664" s="73" t="s">
        <v>909</v>
      </c>
      <c r="K1664" s="73" t="s">
        <v>993</v>
      </c>
      <c r="L1664" s="73" t="s">
        <v>6198</v>
      </c>
      <c r="M1664" s="73" t="s">
        <v>10812</v>
      </c>
      <c r="N1664" s="75" t="b">
        <v>0</v>
      </c>
      <c r="O1664" s="75" t="b">
        <v>0</v>
      </c>
      <c r="P1664" s="76">
        <v>46023.525889583303</v>
      </c>
      <c r="Q1664" s="73" t="s">
        <v>11990</v>
      </c>
      <c r="R1664" s="76">
        <v>46172.473050497698</v>
      </c>
      <c r="S1664" s="73" t="s">
        <v>11991</v>
      </c>
      <c r="T1664" s="73" t="s">
        <v>5292</v>
      </c>
      <c r="U1664" s="73" t="s">
        <v>10812</v>
      </c>
      <c r="V1664" s="77" t="s">
        <v>32</v>
      </c>
    </row>
    <row r="1665" spans="1:22" hidden="1" x14ac:dyDescent="0.25">
      <c r="A1665" s="73" t="s">
        <v>10643</v>
      </c>
      <c r="B1665" s="73" t="s">
        <v>6200</v>
      </c>
      <c r="C1665" s="73" t="s">
        <v>6201</v>
      </c>
      <c r="D1665" s="73" t="s">
        <v>5602</v>
      </c>
      <c r="E1665" s="73"/>
      <c r="F1665" s="73"/>
      <c r="G1665" s="74"/>
      <c r="H1665" s="73" t="s">
        <v>950</v>
      </c>
      <c r="I1665" s="73" t="s">
        <v>951</v>
      </c>
      <c r="J1665" s="73" t="s">
        <v>909</v>
      </c>
      <c r="K1665" s="73" t="s">
        <v>993</v>
      </c>
      <c r="L1665" s="73" t="s">
        <v>6201</v>
      </c>
      <c r="M1665" s="73" t="s">
        <v>10812</v>
      </c>
      <c r="N1665" s="75" t="b">
        <v>0</v>
      </c>
      <c r="O1665" s="75" t="b">
        <v>0</v>
      </c>
      <c r="P1665" s="76">
        <v>46023.525890856501</v>
      </c>
      <c r="Q1665" s="73" t="s">
        <v>11990</v>
      </c>
      <c r="R1665" s="76">
        <v>46172.473052661997</v>
      </c>
      <c r="S1665" s="73" t="s">
        <v>11991</v>
      </c>
      <c r="T1665" s="73" t="s">
        <v>5292</v>
      </c>
      <c r="U1665" s="73" t="s">
        <v>10812</v>
      </c>
      <c r="V1665" s="77" t="s">
        <v>32</v>
      </c>
    </row>
    <row r="1666" spans="1:22" hidden="1" x14ac:dyDescent="0.25">
      <c r="A1666" s="73" t="s">
        <v>10644</v>
      </c>
      <c r="B1666" s="73" t="s">
        <v>6203</v>
      </c>
      <c r="C1666" s="73" t="s">
        <v>6204</v>
      </c>
      <c r="D1666" s="73" t="s">
        <v>5602</v>
      </c>
      <c r="E1666" s="73"/>
      <c r="F1666" s="73"/>
      <c r="G1666" s="74"/>
      <c r="H1666" s="73" t="s">
        <v>950</v>
      </c>
      <c r="I1666" s="73" t="s">
        <v>951</v>
      </c>
      <c r="J1666" s="73" t="s">
        <v>909</v>
      </c>
      <c r="K1666" s="73" t="s">
        <v>993</v>
      </c>
      <c r="L1666" s="73" t="s">
        <v>6204</v>
      </c>
      <c r="M1666" s="73" t="s">
        <v>10812</v>
      </c>
      <c r="N1666" s="75" t="b">
        <v>0</v>
      </c>
      <c r="O1666" s="75" t="b">
        <v>0</v>
      </c>
      <c r="P1666" s="76">
        <v>46023.525892048601</v>
      </c>
      <c r="Q1666" s="73" t="s">
        <v>11990</v>
      </c>
      <c r="R1666" s="76">
        <v>46172.473054861097</v>
      </c>
      <c r="S1666" s="73" t="s">
        <v>11991</v>
      </c>
      <c r="T1666" s="73" t="s">
        <v>5292</v>
      </c>
      <c r="U1666" s="73" t="s">
        <v>10812</v>
      </c>
      <c r="V1666" s="77" t="s">
        <v>32</v>
      </c>
    </row>
    <row r="1667" spans="1:22" hidden="1" x14ac:dyDescent="0.25">
      <c r="A1667" s="73" t="s">
        <v>10645</v>
      </c>
      <c r="B1667" s="73" t="s">
        <v>6206</v>
      </c>
      <c r="C1667" s="73" t="s">
        <v>6207</v>
      </c>
      <c r="D1667" s="73" t="s">
        <v>5602</v>
      </c>
      <c r="E1667" s="73"/>
      <c r="F1667" s="73"/>
      <c r="G1667" s="74"/>
      <c r="H1667" s="73" t="s">
        <v>950</v>
      </c>
      <c r="I1667" s="73" t="s">
        <v>951</v>
      </c>
      <c r="J1667" s="73" t="s">
        <v>909</v>
      </c>
      <c r="K1667" s="73" t="s">
        <v>993</v>
      </c>
      <c r="L1667" s="73" t="s">
        <v>6207</v>
      </c>
      <c r="M1667" s="73" t="s">
        <v>10812</v>
      </c>
      <c r="N1667" s="75" t="b">
        <v>0</v>
      </c>
      <c r="O1667" s="75" t="b">
        <v>0</v>
      </c>
      <c r="P1667" s="76">
        <v>46023.5258930903</v>
      </c>
      <c r="Q1667" s="73" t="s">
        <v>11990</v>
      </c>
      <c r="R1667" s="76">
        <v>46172.473056863397</v>
      </c>
      <c r="S1667" s="73" t="s">
        <v>11991</v>
      </c>
      <c r="T1667" s="73" t="s">
        <v>5292</v>
      </c>
      <c r="U1667" s="73" t="s">
        <v>10812</v>
      </c>
      <c r="V1667" s="77" t="s">
        <v>32</v>
      </c>
    </row>
    <row r="1668" spans="1:22" hidden="1" x14ac:dyDescent="0.25">
      <c r="A1668" s="73" t="s">
        <v>10646</v>
      </c>
      <c r="B1668" s="73" t="s">
        <v>6209</v>
      </c>
      <c r="C1668" s="73" t="s">
        <v>6210</v>
      </c>
      <c r="D1668" s="73" t="s">
        <v>5602</v>
      </c>
      <c r="E1668" s="73"/>
      <c r="F1668" s="73"/>
      <c r="G1668" s="74"/>
      <c r="H1668" s="73" t="s">
        <v>950</v>
      </c>
      <c r="I1668" s="73" t="s">
        <v>951</v>
      </c>
      <c r="J1668" s="73" t="s">
        <v>909</v>
      </c>
      <c r="K1668" s="73" t="s">
        <v>993</v>
      </c>
      <c r="L1668" s="73" t="s">
        <v>6210</v>
      </c>
      <c r="M1668" s="73" t="s">
        <v>10812</v>
      </c>
      <c r="N1668" s="75" t="b">
        <v>0</v>
      </c>
      <c r="O1668" s="75" t="b">
        <v>0</v>
      </c>
      <c r="P1668" s="76">
        <v>46023.525893946797</v>
      </c>
      <c r="Q1668" s="73" t="s">
        <v>11990</v>
      </c>
      <c r="R1668" s="76">
        <v>46172.473058946802</v>
      </c>
      <c r="S1668" s="73" t="s">
        <v>11991</v>
      </c>
      <c r="T1668" s="73" t="s">
        <v>5292</v>
      </c>
      <c r="U1668" s="73" t="s">
        <v>10812</v>
      </c>
      <c r="V1668" s="77" t="s">
        <v>32</v>
      </c>
    </row>
    <row r="1669" spans="1:22" hidden="1" x14ac:dyDescent="0.25">
      <c r="A1669" s="73" t="s">
        <v>10647</v>
      </c>
      <c r="B1669" s="73" t="s">
        <v>6212</v>
      </c>
      <c r="C1669" s="73" t="s">
        <v>6213</v>
      </c>
      <c r="D1669" s="73" t="s">
        <v>5602</v>
      </c>
      <c r="E1669" s="73"/>
      <c r="F1669" s="73"/>
      <c r="G1669" s="74"/>
      <c r="H1669" s="73" t="s">
        <v>950</v>
      </c>
      <c r="I1669" s="73" t="s">
        <v>951</v>
      </c>
      <c r="J1669" s="73" t="s">
        <v>909</v>
      </c>
      <c r="K1669" s="73" t="s">
        <v>993</v>
      </c>
      <c r="L1669" s="73" t="s">
        <v>6213</v>
      </c>
      <c r="M1669" s="73" t="s">
        <v>10812</v>
      </c>
      <c r="N1669" s="75" t="b">
        <v>0</v>
      </c>
      <c r="O1669" s="75" t="b">
        <v>0</v>
      </c>
      <c r="P1669" s="76">
        <v>46023.525894826402</v>
      </c>
      <c r="Q1669" s="73" t="s">
        <v>11990</v>
      </c>
      <c r="R1669" s="76">
        <v>46172.473060960598</v>
      </c>
      <c r="S1669" s="73" t="s">
        <v>11991</v>
      </c>
      <c r="T1669" s="73" t="s">
        <v>5292</v>
      </c>
      <c r="U1669" s="73" t="s">
        <v>10812</v>
      </c>
      <c r="V1669" s="77" t="s">
        <v>32</v>
      </c>
    </row>
    <row r="1670" spans="1:22" hidden="1" x14ac:dyDescent="0.25">
      <c r="A1670" s="73" t="s">
        <v>10648</v>
      </c>
      <c r="B1670" s="73" t="s">
        <v>852</v>
      </c>
      <c r="C1670" s="73" t="s">
        <v>6215</v>
      </c>
      <c r="D1670" s="73" t="s">
        <v>5602</v>
      </c>
      <c r="E1670" s="73"/>
      <c r="F1670" s="73"/>
      <c r="G1670" s="74"/>
      <c r="H1670" s="73" t="s">
        <v>950</v>
      </c>
      <c r="I1670" s="73" t="s">
        <v>951</v>
      </c>
      <c r="J1670" s="73" t="s">
        <v>909</v>
      </c>
      <c r="K1670" s="73" t="s">
        <v>993</v>
      </c>
      <c r="L1670" s="73" t="s">
        <v>6215</v>
      </c>
      <c r="M1670" s="73" t="s">
        <v>10812</v>
      </c>
      <c r="N1670" s="75" t="b">
        <v>0</v>
      </c>
      <c r="O1670" s="75" t="b">
        <v>0</v>
      </c>
      <c r="P1670" s="76">
        <v>46023.525895717597</v>
      </c>
      <c r="Q1670" s="73" t="s">
        <v>11990</v>
      </c>
      <c r="R1670" s="76">
        <v>46172.473063078702</v>
      </c>
      <c r="S1670" s="73" t="s">
        <v>11991</v>
      </c>
      <c r="T1670" s="73" t="s">
        <v>5292</v>
      </c>
      <c r="U1670" s="73" t="s">
        <v>10812</v>
      </c>
      <c r="V1670" s="77" t="s">
        <v>32</v>
      </c>
    </row>
    <row r="1671" spans="1:22" hidden="1" x14ac:dyDescent="0.25">
      <c r="A1671" s="73" t="s">
        <v>10649</v>
      </c>
      <c r="B1671" s="73" t="s">
        <v>859</v>
      </c>
      <c r="C1671" s="73" t="s">
        <v>6217</v>
      </c>
      <c r="D1671" s="73" t="s">
        <v>5602</v>
      </c>
      <c r="E1671" s="73"/>
      <c r="F1671" s="73"/>
      <c r="G1671" s="74"/>
      <c r="H1671" s="73" t="s">
        <v>950</v>
      </c>
      <c r="I1671" s="73" t="s">
        <v>951</v>
      </c>
      <c r="J1671" s="73" t="s">
        <v>909</v>
      </c>
      <c r="K1671" s="73" t="s">
        <v>993</v>
      </c>
      <c r="L1671" s="73" t="s">
        <v>6217</v>
      </c>
      <c r="M1671" s="73" t="s">
        <v>10812</v>
      </c>
      <c r="N1671" s="75" t="b">
        <v>0</v>
      </c>
      <c r="O1671" s="75" t="b">
        <v>0</v>
      </c>
      <c r="P1671" s="76">
        <v>46023.5258966088</v>
      </c>
      <c r="Q1671" s="73" t="s">
        <v>11990</v>
      </c>
      <c r="R1671" s="76">
        <v>46172.473065127298</v>
      </c>
      <c r="S1671" s="73" t="s">
        <v>11991</v>
      </c>
      <c r="T1671" s="73" t="s">
        <v>5292</v>
      </c>
      <c r="U1671" s="73" t="s">
        <v>10812</v>
      </c>
      <c r="V1671" s="77" t="s">
        <v>32</v>
      </c>
    </row>
    <row r="1672" spans="1:22" hidden="1" x14ac:dyDescent="0.25">
      <c r="A1672" s="73" t="s">
        <v>10650</v>
      </c>
      <c r="B1672" s="73" t="s">
        <v>6219</v>
      </c>
      <c r="C1672" s="73" t="s">
        <v>6220</v>
      </c>
      <c r="D1672" s="73" t="s">
        <v>5602</v>
      </c>
      <c r="E1672" s="73"/>
      <c r="F1672" s="73"/>
      <c r="G1672" s="74"/>
      <c r="H1672" s="73" t="s">
        <v>950</v>
      </c>
      <c r="I1672" s="73" t="s">
        <v>951</v>
      </c>
      <c r="J1672" s="73" t="s">
        <v>909</v>
      </c>
      <c r="K1672" s="73" t="s">
        <v>993</v>
      </c>
      <c r="L1672" s="73" t="s">
        <v>6220</v>
      </c>
      <c r="M1672" s="73" t="s">
        <v>10812</v>
      </c>
      <c r="N1672" s="75" t="b">
        <v>0</v>
      </c>
      <c r="O1672" s="75" t="b">
        <v>0</v>
      </c>
      <c r="P1672" s="76">
        <v>46023.525897419</v>
      </c>
      <c r="Q1672" s="73" t="s">
        <v>11990</v>
      </c>
      <c r="R1672" s="76">
        <v>46172.473067326398</v>
      </c>
      <c r="S1672" s="73" t="s">
        <v>11991</v>
      </c>
      <c r="T1672" s="73" t="s">
        <v>5292</v>
      </c>
      <c r="U1672" s="73" t="s">
        <v>10812</v>
      </c>
      <c r="V1672" s="77" t="s">
        <v>32</v>
      </c>
    </row>
    <row r="1673" spans="1:22" hidden="1" x14ac:dyDescent="0.25">
      <c r="A1673" s="73" t="s">
        <v>10651</v>
      </c>
      <c r="B1673" s="73" t="s">
        <v>6185</v>
      </c>
      <c r="C1673" s="73" t="s">
        <v>6186</v>
      </c>
      <c r="D1673" s="73" t="s">
        <v>5602</v>
      </c>
      <c r="E1673" s="73"/>
      <c r="F1673" s="73"/>
      <c r="G1673" s="74"/>
      <c r="H1673" s="73" t="s">
        <v>950</v>
      </c>
      <c r="I1673" s="73" t="s">
        <v>951</v>
      </c>
      <c r="J1673" s="73" t="s">
        <v>909</v>
      </c>
      <c r="K1673" s="73" t="s">
        <v>993</v>
      </c>
      <c r="L1673" s="73" t="s">
        <v>6186</v>
      </c>
      <c r="M1673" s="73" t="s">
        <v>10812</v>
      </c>
      <c r="N1673" s="75" t="b">
        <v>0</v>
      </c>
      <c r="O1673" s="75" t="b">
        <v>0</v>
      </c>
      <c r="P1673" s="76">
        <v>46023.525885451403</v>
      </c>
      <c r="Q1673" s="73" t="s">
        <v>11990</v>
      </c>
      <c r="R1673" s="76">
        <v>46172.473069525498</v>
      </c>
      <c r="S1673" s="73" t="s">
        <v>11991</v>
      </c>
      <c r="T1673" s="73" t="s">
        <v>5292</v>
      </c>
      <c r="U1673" s="73" t="s">
        <v>10812</v>
      </c>
      <c r="V1673" s="77" t="s">
        <v>32</v>
      </c>
    </row>
    <row r="1674" spans="1:22" hidden="1" x14ac:dyDescent="0.25">
      <c r="A1674" s="73" t="s">
        <v>10652</v>
      </c>
      <c r="B1674" s="73" t="s">
        <v>6147</v>
      </c>
      <c r="C1674" s="73" t="s">
        <v>6148</v>
      </c>
      <c r="D1674" s="73" t="s">
        <v>5602</v>
      </c>
      <c r="E1674" s="73"/>
      <c r="F1674" s="73"/>
      <c r="G1674" s="74"/>
      <c r="H1674" s="73" t="s">
        <v>11994</v>
      </c>
      <c r="I1674" s="73" t="s">
        <v>11995</v>
      </c>
      <c r="J1674" s="73" t="s">
        <v>909</v>
      </c>
      <c r="K1674" s="73" t="s">
        <v>910</v>
      </c>
      <c r="L1674" s="73" t="s">
        <v>6148</v>
      </c>
      <c r="M1674" s="73" t="s">
        <v>10812</v>
      </c>
      <c r="N1674" s="75" t="b">
        <v>0</v>
      </c>
      <c r="O1674" s="75" t="b">
        <v>0</v>
      </c>
      <c r="P1674" s="76">
        <v>46023.525874155101</v>
      </c>
      <c r="Q1674" s="73" t="s">
        <v>11990</v>
      </c>
      <c r="R1674" s="76">
        <v>46172.473071759297</v>
      </c>
      <c r="S1674" s="73" t="s">
        <v>11991</v>
      </c>
      <c r="T1674" s="73" t="s">
        <v>5292</v>
      </c>
      <c r="U1674" s="73" t="s">
        <v>10812</v>
      </c>
      <c r="V1674" s="77" t="s">
        <v>32</v>
      </c>
    </row>
    <row r="1675" spans="1:22" hidden="1" x14ac:dyDescent="0.25">
      <c r="A1675" s="73" t="s">
        <v>10653</v>
      </c>
      <c r="B1675" s="73" t="s">
        <v>854</v>
      </c>
      <c r="C1675" s="73" t="s">
        <v>6150</v>
      </c>
      <c r="D1675" s="73" t="s">
        <v>5602</v>
      </c>
      <c r="E1675" s="73"/>
      <c r="F1675" s="73"/>
      <c r="G1675" s="74"/>
      <c r="H1675" s="73" t="s">
        <v>11994</v>
      </c>
      <c r="I1675" s="73" t="s">
        <v>11995</v>
      </c>
      <c r="J1675" s="73" t="s">
        <v>909</v>
      </c>
      <c r="K1675" s="73" t="s">
        <v>910</v>
      </c>
      <c r="L1675" s="73" t="s">
        <v>6150</v>
      </c>
      <c r="M1675" s="73" t="s">
        <v>10812</v>
      </c>
      <c r="N1675" s="75" t="b">
        <v>0</v>
      </c>
      <c r="O1675" s="75" t="b">
        <v>0</v>
      </c>
      <c r="P1675" s="76">
        <v>46023.525875081003</v>
      </c>
      <c r="Q1675" s="73" t="s">
        <v>11990</v>
      </c>
      <c r="R1675" s="76">
        <v>46172.473073993096</v>
      </c>
      <c r="S1675" s="73" t="s">
        <v>11991</v>
      </c>
      <c r="T1675" s="73" t="s">
        <v>5292</v>
      </c>
      <c r="U1675" s="73" t="s">
        <v>10812</v>
      </c>
      <c r="V1675" s="77" t="s">
        <v>32</v>
      </c>
    </row>
    <row r="1676" spans="1:22" hidden="1" x14ac:dyDescent="0.25">
      <c r="A1676" s="73" t="s">
        <v>10654</v>
      </c>
      <c r="B1676" s="73" t="s">
        <v>6152</v>
      </c>
      <c r="C1676" s="73" t="s">
        <v>6153</v>
      </c>
      <c r="D1676" s="73" t="s">
        <v>5602</v>
      </c>
      <c r="E1676" s="73"/>
      <c r="F1676" s="73"/>
      <c r="G1676" s="74"/>
      <c r="H1676" s="73" t="s">
        <v>11994</v>
      </c>
      <c r="I1676" s="73" t="s">
        <v>11995</v>
      </c>
      <c r="J1676" s="73" t="s">
        <v>909</v>
      </c>
      <c r="K1676" s="73" t="s">
        <v>910</v>
      </c>
      <c r="L1676" s="73" t="s">
        <v>6153</v>
      </c>
      <c r="M1676" s="73" t="s">
        <v>10812</v>
      </c>
      <c r="N1676" s="75" t="b">
        <v>0</v>
      </c>
      <c r="O1676" s="75" t="b">
        <v>0</v>
      </c>
      <c r="P1676" s="76">
        <v>46023.525875891202</v>
      </c>
      <c r="Q1676" s="73" t="s">
        <v>11990</v>
      </c>
      <c r="R1676" s="76">
        <v>46172.473076192102</v>
      </c>
      <c r="S1676" s="73" t="s">
        <v>11991</v>
      </c>
      <c r="T1676" s="73" t="s">
        <v>5292</v>
      </c>
      <c r="U1676" s="73" t="s">
        <v>10812</v>
      </c>
      <c r="V1676" s="77" t="s">
        <v>32</v>
      </c>
    </row>
    <row r="1677" spans="1:22" hidden="1" x14ac:dyDescent="0.25">
      <c r="A1677" s="73" t="s">
        <v>10655</v>
      </c>
      <c r="B1677" s="73" t="s">
        <v>6155</v>
      </c>
      <c r="C1677" s="73" t="s">
        <v>6156</v>
      </c>
      <c r="D1677" s="73" t="s">
        <v>5602</v>
      </c>
      <c r="E1677" s="73"/>
      <c r="F1677" s="73"/>
      <c r="G1677" s="74"/>
      <c r="H1677" s="73" t="s">
        <v>11994</v>
      </c>
      <c r="I1677" s="73" t="s">
        <v>11995</v>
      </c>
      <c r="J1677" s="73" t="s">
        <v>909</v>
      </c>
      <c r="K1677" s="73" t="s">
        <v>910</v>
      </c>
      <c r="L1677" s="73" t="s">
        <v>6156</v>
      </c>
      <c r="M1677" s="73" t="s">
        <v>10812</v>
      </c>
      <c r="N1677" s="75" t="b">
        <v>0</v>
      </c>
      <c r="O1677" s="75" t="b">
        <v>0</v>
      </c>
      <c r="P1677" s="76">
        <v>46023.525876620399</v>
      </c>
      <c r="Q1677" s="73" t="s">
        <v>11990</v>
      </c>
      <c r="R1677" s="76">
        <v>46172.473078321796</v>
      </c>
      <c r="S1677" s="73" t="s">
        <v>11991</v>
      </c>
      <c r="T1677" s="73" t="s">
        <v>5292</v>
      </c>
      <c r="U1677" s="73" t="s">
        <v>10812</v>
      </c>
      <c r="V1677" s="77" t="s">
        <v>32</v>
      </c>
    </row>
    <row r="1678" spans="1:22" hidden="1" x14ac:dyDescent="0.25">
      <c r="A1678" s="73" t="s">
        <v>10656</v>
      </c>
      <c r="B1678" s="73" t="s">
        <v>6158</v>
      </c>
      <c r="C1678" s="73" t="s">
        <v>6159</v>
      </c>
      <c r="D1678" s="73" t="s">
        <v>5602</v>
      </c>
      <c r="E1678" s="73"/>
      <c r="F1678" s="73"/>
      <c r="G1678" s="74"/>
      <c r="H1678" s="73" t="s">
        <v>11994</v>
      </c>
      <c r="I1678" s="73" t="s">
        <v>11995</v>
      </c>
      <c r="J1678" s="73" t="s">
        <v>909</v>
      </c>
      <c r="K1678" s="73" t="s">
        <v>910</v>
      </c>
      <c r="L1678" s="73" t="s">
        <v>6159</v>
      </c>
      <c r="M1678" s="73" t="s">
        <v>10812</v>
      </c>
      <c r="N1678" s="75" t="b">
        <v>0</v>
      </c>
      <c r="O1678" s="75" t="b">
        <v>0</v>
      </c>
      <c r="P1678" s="76">
        <v>46023.525877395798</v>
      </c>
      <c r="Q1678" s="73" t="s">
        <v>11990</v>
      </c>
      <c r="R1678" s="76">
        <v>46172.473080520802</v>
      </c>
      <c r="S1678" s="73" t="s">
        <v>11991</v>
      </c>
      <c r="T1678" s="73" t="s">
        <v>5292</v>
      </c>
      <c r="U1678" s="73" t="s">
        <v>10812</v>
      </c>
      <c r="V1678" s="77" t="s">
        <v>32</v>
      </c>
    </row>
    <row r="1679" spans="1:22" hidden="1" x14ac:dyDescent="0.25">
      <c r="A1679" s="73" t="s">
        <v>10657</v>
      </c>
      <c r="B1679" s="73" t="s">
        <v>6161</v>
      </c>
      <c r="C1679" s="73" t="s">
        <v>6162</v>
      </c>
      <c r="D1679" s="73" t="s">
        <v>5602</v>
      </c>
      <c r="E1679" s="73"/>
      <c r="F1679" s="73"/>
      <c r="G1679" s="74"/>
      <c r="H1679" s="73" t="s">
        <v>11994</v>
      </c>
      <c r="I1679" s="73" t="s">
        <v>11995</v>
      </c>
      <c r="J1679" s="73" t="s">
        <v>909</v>
      </c>
      <c r="K1679" s="73" t="s">
        <v>910</v>
      </c>
      <c r="L1679" s="73"/>
      <c r="M1679" s="73" t="s">
        <v>10812</v>
      </c>
      <c r="N1679" s="75" t="b">
        <v>0</v>
      </c>
      <c r="O1679" s="75" t="b">
        <v>0</v>
      </c>
      <c r="P1679" s="76">
        <v>46023.525878240704</v>
      </c>
      <c r="Q1679" s="73" t="s">
        <v>11990</v>
      </c>
      <c r="R1679" s="76">
        <v>46172.473082719902</v>
      </c>
      <c r="S1679" s="73" t="s">
        <v>11991</v>
      </c>
      <c r="T1679" s="73" t="s">
        <v>5292</v>
      </c>
      <c r="U1679" s="73" t="s">
        <v>10812</v>
      </c>
      <c r="V1679" s="77" t="s">
        <v>32</v>
      </c>
    </row>
    <row r="1680" spans="1:22" hidden="1" x14ac:dyDescent="0.25">
      <c r="A1680" s="73" t="s">
        <v>10658</v>
      </c>
      <c r="B1680" s="73" t="s">
        <v>864</v>
      </c>
      <c r="C1680" s="73" t="s">
        <v>6164</v>
      </c>
      <c r="D1680" s="73" t="s">
        <v>5602</v>
      </c>
      <c r="E1680" s="73"/>
      <c r="F1680" s="73"/>
      <c r="G1680" s="74"/>
      <c r="H1680" s="73" t="s">
        <v>11994</v>
      </c>
      <c r="I1680" s="73" t="s">
        <v>11995</v>
      </c>
      <c r="J1680" s="73" t="s">
        <v>909</v>
      </c>
      <c r="K1680" s="73" t="s">
        <v>910</v>
      </c>
      <c r="L1680" s="73" t="s">
        <v>6164</v>
      </c>
      <c r="M1680" s="73" t="s">
        <v>10812</v>
      </c>
      <c r="N1680" s="75" t="b">
        <v>0</v>
      </c>
      <c r="O1680" s="75" t="b">
        <v>0</v>
      </c>
      <c r="P1680" s="76">
        <v>46023.525878900502</v>
      </c>
      <c r="Q1680" s="73" t="s">
        <v>11990</v>
      </c>
      <c r="R1680" s="76">
        <v>46172.473084837999</v>
      </c>
      <c r="S1680" s="73" t="s">
        <v>11991</v>
      </c>
      <c r="T1680" s="73" t="s">
        <v>5292</v>
      </c>
      <c r="U1680" s="73" t="s">
        <v>10812</v>
      </c>
      <c r="V1680" s="77" t="s">
        <v>32</v>
      </c>
    </row>
    <row r="1681" spans="1:22" hidden="1" x14ac:dyDescent="0.25">
      <c r="A1681" s="73" t="s">
        <v>10659</v>
      </c>
      <c r="B1681" s="73" t="s">
        <v>6166</v>
      </c>
      <c r="C1681" s="73" t="s">
        <v>6167</v>
      </c>
      <c r="D1681" s="73" t="s">
        <v>5602</v>
      </c>
      <c r="E1681" s="73"/>
      <c r="F1681" s="73"/>
      <c r="G1681" s="74"/>
      <c r="H1681" s="73" t="s">
        <v>11994</v>
      </c>
      <c r="I1681" s="73" t="s">
        <v>11995</v>
      </c>
      <c r="J1681" s="73" t="s">
        <v>909</v>
      </c>
      <c r="K1681" s="73" t="s">
        <v>910</v>
      </c>
      <c r="L1681" s="73"/>
      <c r="M1681" s="73" t="s">
        <v>10812</v>
      </c>
      <c r="N1681" s="75" t="b">
        <v>0</v>
      </c>
      <c r="O1681" s="75" t="b">
        <v>0</v>
      </c>
      <c r="P1681" s="76">
        <v>46023.5258797801</v>
      </c>
      <c r="Q1681" s="73" t="s">
        <v>11990</v>
      </c>
      <c r="R1681" s="76">
        <v>46172.473087002298</v>
      </c>
      <c r="S1681" s="73" t="s">
        <v>11991</v>
      </c>
      <c r="T1681" s="73" t="s">
        <v>5292</v>
      </c>
      <c r="U1681" s="73" t="s">
        <v>10812</v>
      </c>
      <c r="V1681" s="77" t="s">
        <v>32</v>
      </c>
    </row>
    <row r="1682" spans="1:22" hidden="1" x14ac:dyDescent="0.25">
      <c r="A1682" s="73" t="s">
        <v>10660</v>
      </c>
      <c r="B1682" s="73" t="s">
        <v>6169</v>
      </c>
      <c r="C1682" s="73" t="s">
        <v>6170</v>
      </c>
      <c r="D1682" s="73" t="s">
        <v>5602</v>
      </c>
      <c r="E1682" s="73"/>
      <c r="F1682" s="73"/>
      <c r="G1682" s="74"/>
      <c r="H1682" s="73" t="s">
        <v>11994</v>
      </c>
      <c r="I1682" s="73" t="s">
        <v>11995</v>
      </c>
      <c r="J1682" s="73" t="s">
        <v>909</v>
      </c>
      <c r="K1682" s="73" t="s">
        <v>910</v>
      </c>
      <c r="L1682" s="73"/>
      <c r="M1682" s="73" t="s">
        <v>10812</v>
      </c>
      <c r="N1682" s="75" t="b">
        <v>0</v>
      </c>
      <c r="O1682" s="75" t="b">
        <v>0</v>
      </c>
      <c r="P1682" s="76">
        <v>46023.525880474503</v>
      </c>
      <c r="Q1682" s="73" t="s">
        <v>11990</v>
      </c>
      <c r="R1682" s="76">
        <v>46172.473089120402</v>
      </c>
      <c r="S1682" s="73" t="s">
        <v>11991</v>
      </c>
      <c r="T1682" s="73" t="s">
        <v>5292</v>
      </c>
      <c r="U1682" s="73" t="s">
        <v>10812</v>
      </c>
      <c r="V1682" s="77" t="s">
        <v>32</v>
      </c>
    </row>
    <row r="1683" spans="1:22" hidden="1" x14ac:dyDescent="0.25">
      <c r="A1683" s="73" t="s">
        <v>10661</v>
      </c>
      <c r="B1683" s="73" t="s">
        <v>6229</v>
      </c>
      <c r="C1683" s="73" t="s">
        <v>6230</v>
      </c>
      <c r="D1683" s="73" t="s">
        <v>5602</v>
      </c>
      <c r="E1683" s="73"/>
      <c r="F1683" s="73"/>
      <c r="G1683" s="74"/>
      <c r="H1683" s="73" t="s">
        <v>11994</v>
      </c>
      <c r="I1683" s="73" t="s">
        <v>11995</v>
      </c>
      <c r="J1683" s="73" t="s">
        <v>909</v>
      </c>
      <c r="K1683" s="73" t="s">
        <v>910</v>
      </c>
      <c r="L1683" s="73" t="s">
        <v>6230</v>
      </c>
      <c r="M1683" s="73" t="s">
        <v>10812</v>
      </c>
      <c r="N1683" s="75" t="b">
        <v>0</v>
      </c>
      <c r="O1683" s="75" t="b">
        <v>0</v>
      </c>
      <c r="P1683" s="76">
        <v>46023.525900080997</v>
      </c>
      <c r="Q1683" s="73" t="s">
        <v>11990</v>
      </c>
      <c r="R1683" s="76">
        <v>46172.473091238397</v>
      </c>
      <c r="S1683" s="73" t="s">
        <v>11991</v>
      </c>
      <c r="T1683" s="73" t="s">
        <v>5292</v>
      </c>
      <c r="U1683" s="73" t="s">
        <v>10812</v>
      </c>
      <c r="V1683" s="77" t="s">
        <v>32</v>
      </c>
    </row>
    <row r="1684" spans="1:22" hidden="1" x14ac:dyDescent="0.25">
      <c r="A1684" s="73" t="s">
        <v>6268</v>
      </c>
      <c r="B1684" s="73" t="s">
        <v>535</v>
      </c>
      <c r="C1684" s="73" t="s">
        <v>6269</v>
      </c>
      <c r="D1684" s="73" t="s">
        <v>6271</v>
      </c>
      <c r="E1684" s="73" t="s">
        <v>6270</v>
      </c>
      <c r="F1684" s="73"/>
      <c r="G1684" s="74"/>
      <c r="H1684" s="73" t="s">
        <v>1099</v>
      </c>
      <c r="I1684" s="73" t="s">
        <v>1100</v>
      </c>
      <c r="J1684" s="73" t="s">
        <v>963</v>
      </c>
      <c r="K1684" s="73" t="s">
        <v>1110</v>
      </c>
      <c r="L1684" s="73" t="s">
        <v>6269</v>
      </c>
      <c r="M1684" s="73" t="s">
        <v>534</v>
      </c>
      <c r="N1684" s="75" t="b">
        <v>0</v>
      </c>
      <c r="O1684" s="75" t="b">
        <v>1</v>
      </c>
      <c r="P1684" s="76">
        <v>46023.525912349498</v>
      </c>
      <c r="Q1684" s="73" t="s">
        <v>11990</v>
      </c>
      <c r="R1684" s="76">
        <v>46172.4730955208</v>
      </c>
      <c r="S1684" s="73" t="s">
        <v>11991</v>
      </c>
      <c r="T1684" s="73" t="s">
        <v>5292</v>
      </c>
      <c r="U1684" s="73" t="s">
        <v>534</v>
      </c>
      <c r="V1684" s="77" t="s">
        <v>12379</v>
      </c>
    </row>
    <row r="1685" spans="1:22" hidden="1" x14ac:dyDescent="0.25">
      <c r="A1685" s="79" t="s">
        <v>12380</v>
      </c>
      <c r="B1685" s="79" t="s">
        <v>6273</v>
      </c>
      <c r="C1685" s="79" t="s">
        <v>6274</v>
      </c>
      <c r="D1685" s="79" t="s">
        <v>526</v>
      </c>
      <c r="E1685" s="79" t="s">
        <v>6275</v>
      </c>
      <c r="F1685" s="79"/>
      <c r="G1685" s="80"/>
      <c r="H1685" s="79" t="s">
        <v>1099</v>
      </c>
      <c r="I1685" s="79" t="s">
        <v>1100</v>
      </c>
      <c r="J1685" s="79" t="s">
        <v>963</v>
      </c>
      <c r="K1685" s="79" t="s">
        <v>1115</v>
      </c>
      <c r="L1685" s="79" t="s">
        <v>6274</v>
      </c>
      <c r="M1685" s="79" t="s">
        <v>526</v>
      </c>
      <c r="N1685" s="81" t="b">
        <v>1</v>
      </c>
      <c r="O1685" s="81" t="b">
        <v>0</v>
      </c>
      <c r="P1685" s="82">
        <v>46023.525913275502</v>
      </c>
      <c r="Q1685" s="79" t="s">
        <v>11990</v>
      </c>
      <c r="R1685" s="82">
        <v>46172.473097685201</v>
      </c>
      <c r="S1685" s="79" t="s">
        <v>11991</v>
      </c>
      <c r="T1685" s="79" t="s">
        <v>5292</v>
      </c>
      <c r="U1685" s="79" t="s">
        <v>526</v>
      </c>
      <c r="V1685" s="77" t="s">
        <v>527</v>
      </c>
    </row>
    <row r="1686" spans="1:22" hidden="1" x14ac:dyDescent="0.25">
      <c r="A1686" s="73" t="s">
        <v>10662</v>
      </c>
      <c r="B1686" s="73" t="s">
        <v>529</v>
      </c>
      <c r="C1686" s="73" t="s">
        <v>6282</v>
      </c>
      <c r="D1686" s="73" t="s">
        <v>526</v>
      </c>
      <c r="E1686" s="73" t="s">
        <v>6283</v>
      </c>
      <c r="F1686" s="73"/>
      <c r="G1686" s="74"/>
      <c r="H1686" s="73" t="s">
        <v>1042</v>
      </c>
      <c r="I1686" s="73" t="s">
        <v>1043</v>
      </c>
      <c r="J1686" s="73" t="s">
        <v>944</v>
      </c>
      <c r="K1686" s="73" t="s">
        <v>945</v>
      </c>
      <c r="L1686" s="73"/>
      <c r="M1686" s="73" t="s">
        <v>526</v>
      </c>
      <c r="N1686" s="75" t="b">
        <v>0</v>
      </c>
      <c r="O1686" s="75" t="b">
        <v>0</v>
      </c>
      <c r="P1686" s="76">
        <v>46023.525917361098</v>
      </c>
      <c r="Q1686" s="73" t="s">
        <v>11990</v>
      </c>
      <c r="R1686" s="76">
        <v>46172.473102083299</v>
      </c>
      <c r="S1686" s="73" t="s">
        <v>11991</v>
      </c>
      <c r="T1686" s="73" t="s">
        <v>5292</v>
      </c>
      <c r="U1686" s="73" t="s">
        <v>526</v>
      </c>
      <c r="V1686" s="77" t="s">
        <v>527</v>
      </c>
    </row>
    <row r="1687" spans="1:22" hidden="1" x14ac:dyDescent="0.25">
      <c r="A1687" s="73" t="s">
        <v>10663</v>
      </c>
      <c r="B1687" s="73" t="s">
        <v>527</v>
      </c>
      <c r="C1687" s="73" t="s">
        <v>6276</v>
      </c>
      <c r="D1687" s="73" t="s">
        <v>526</v>
      </c>
      <c r="E1687" s="73" t="s">
        <v>6277</v>
      </c>
      <c r="F1687" s="73"/>
      <c r="G1687" s="74"/>
      <c r="H1687" s="73" t="s">
        <v>1042</v>
      </c>
      <c r="I1687" s="73" t="s">
        <v>1043</v>
      </c>
      <c r="J1687" s="73" t="s">
        <v>909</v>
      </c>
      <c r="K1687" s="73" t="s">
        <v>924</v>
      </c>
      <c r="L1687" s="73"/>
      <c r="M1687" s="73" t="s">
        <v>526</v>
      </c>
      <c r="N1687" s="75" t="b">
        <v>1</v>
      </c>
      <c r="O1687" s="75" t="b">
        <v>0</v>
      </c>
      <c r="P1687" s="76">
        <v>46023.525915856502</v>
      </c>
      <c r="Q1687" s="73" t="s">
        <v>11990</v>
      </c>
      <c r="R1687" s="76">
        <v>46172.473104282399</v>
      </c>
      <c r="S1687" s="73" t="s">
        <v>11991</v>
      </c>
      <c r="T1687" s="73" t="s">
        <v>5292</v>
      </c>
      <c r="U1687" s="73" t="s">
        <v>526</v>
      </c>
      <c r="V1687" s="77" t="s">
        <v>527</v>
      </c>
    </row>
    <row r="1688" spans="1:22" hidden="1" x14ac:dyDescent="0.25">
      <c r="A1688" s="73" t="s">
        <v>10664</v>
      </c>
      <c r="B1688" s="73" t="s">
        <v>809</v>
      </c>
      <c r="C1688" s="73" t="s">
        <v>12381</v>
      </c>
      <c r="D1688" s="73" t="s">
        <v>526</v>
      </c>
      <c r="E1688" s="73" t="s">
        <v>6284</v>
      </c>
      <c r="F1688" s="73"/>
      <c r="G1688" s="74"/>
      <c r="H1688" s="73" t="s">
        <v>1011</v>
      </c>
      <c r="I1688" s="73" t="s">
        <v>1012</v>
      </c>
      <c r="J1688" s="73" t="s">
        <v>963</v>
      </c>
      <c r="K1688" s="73" t="s">
        <v>1086</v>
      </c>
      <c r="L1688" s="73"/>
      <c r="M1688" s="73" t="s">
        <v>526</v>
      </c>
      <c r="N1688" s="75" t="b">
        <v>0</v>
      </c>
      <c r="O1688" s="75" t="b">
        <v>0</v>
      </c>
      <c r="P1688" s="76">
        <v>46023.5259182523</v>
      </c>
      <c r="Q1688" s="73" t="s">
        <v>11990</v>
      </c>
      <c r="R1688" s="76">
        <v>46172.473106481499</v>
      </c>
      <c r="S1688" s="73" t="s">
        <v>11991</v>
      </c>
      <c r="T1688" s="73" t="s">
        <v>5292</v>
      </c>
      <c r="U1688" s="73" t="s">
        <v>526</v>
      </c>
      <c r="V1688" s="77" t="s">
        <v>527</v>
      </c>
    </row>
    <row r="1689" spans="1:22" hidden="1" x14ac:dyDescent="0.25">
      <c r="A1689" s="73" t="s">
        <v>10665</v>
      </c>
      <c r="B1689" s="73" t="s">
        <v>10666</v>
      </c>
      <c r="C1689" s="73" t="s">
        <v>12382</v>
      </c>
      <c r="D1689" s="73" t="s">
        <v>526</v>
      </c>
      <c r="E1689" s="73"/>
      <c r="F1689" s="73"/>
      <c r="G1689" s="74"/>
      <c r="H1689" s="73" t="s">
        <v>1011</v>
      </c>
      <c r="I1689" s="73" t="s">
        <v>1012</v>
      </c>
      <c r="J1689" s="73" t="s">
        <v>963</v>
      </c>
      <c r="K1689" s="73" t="s">
        <v>1086</v>
      </c>
      <c r="L1689" s="73" t="s">
        <v>12382</v>
      </c>
      <c r="M1689" s="73" t="s">
        <v>526</v>
      </c>
      <c r="N1689" s="75" t="b">
        <v>0</v>
      </c>
      <c r="O1689" s="75" t="b">
        <v>0</v>
      </c>
      <c r="P1689" s="76">
        <v>46029.460943946797</v>
      </c>
      <c r="Q1689" s="73" t="s">
        <v>12277</v>
      </c>
      <c r="R1689" s="76">
        <v>46172.473108761602</v>
      </c>
      <c r="S1689" s="73" t="s">
        <v>11991</v>
      </c>
      <c r="T1689" s="73" t="s">
        <v>5292</v>
      </c>
      <c r="U1689" s="73" t="s">
        <v>526</v>
      </c>
      <c r="V1689" s="77" t="s">
        <v>527</v>
      </c>
    </row>
    <row r="1690" spans="1:22" hidden="1" x14ac:dyDescent="0.25">
      <c r="A1690" s="73" t="s">
        <v>10667</v>
      </c>
      <c r="B1690" s="73" t="s">
        <v>10668</v>
      </c>
      <c r="C1690" s="73" t="s">
        <v>12383</v>
      </c>
      <c r="D1690" s="73" t="s">
        <v>526</v>
      </c>
      <c r="E1690" s="73"/>
      <c r="F1690" s="73"/>
      <c r="G1690" s="74"/>
      <c r="H1690" s="73" t="s">
        <v>1099</v>
      </c>
      <c r="I1690" s="73" t="s">
        <v>1100</v>
      </c>
      <c r="J1690" s="73" t="s">
        <v>963</v>
      </c>
      <c r="K1690" s="73" t="s">
        <v>969</v>
      </c>
      <c r="L1690" s="73" t="s">
        <v>12383</v>
      </c>
      <c r="M1690" s="73" t="s">
        <v>526</v>
      </c>
      <c r="N1690" s="75" t="b">
        <v>0</v>
      </c>
      <c r="O1690" s="75" t="b">
        <v>0</v>
      </c>
      <c r="P1690" s="76">
        <v>46029.460937152799</v>
      </c>
      <c r="Q1690" s="73" t="s">
        <v>12277</v>
      </c>
      <c r="R1690" s="76">
        <v>46172.473110844898</v>
      </c>
      <c r="S1690" s="73" t="s">
        <v>11991</v>
      </c>
      <c r="T1690" s="73" t="s">
        <v>5292</v>
      </c>
      <c r="U1690" s="73" t="s">
        <v>526</v>
      </c>
      <c r="V1690" s="77" t="s">
        <v>527</v>
      </c>
    </row>
    <row r="1691" spans="1:22" hidden="1" x14ac:dyDescent="0.25">
      <c r="A1691" s="73" t="s">
        <v>10669</v>
      </c>
      <c r="B1691" s="73" t="s">
        <v>10670</v>
      </c>
      <c r="C1691" s="73" t="s">
        <v>12384</v>
      </c>
      <c r="D1691" s="73" t="s">
        <v>526</v>
      </c>
      <c r="E1691" s="73"/>
      <c r="F1691" s="73"/>
      <c r="G1691" s="74"/>
      <c r="H1691" s="73" t="s">
        <v>1011</v>
      </c>
      <c r="I1691" s="73" t="s">
        <v>1012</v>
      </c>
      <c r="J1691" s="73" t="s">
        <v>963</v>
      </c>
      <c r="K1691" s="73" t="s">
        <v>964</v>
      </c>
      <c r="L1691" s="73" t="s">
        <v>12384</v>
      </c>
      <c r="M1691" s="73" t="s">
        <v>526</v>
      </c>
      <c r="N1691" s="75" t="b">
        <v>0</v>
      </c>
      <c r="O1691" s="75" t="b">
        <v>0</v>
      </c>
      <c r="P1691" s="76">
        <v>46029.460940081</v>
      </c>
      <c r="Q1691" s="73" t="s">
        <v>12277</v>
      </c>
      <c r="R1691" s="76">
        <v>46172.473112963002</v>
      </c>
      <c r="S1691" s="73" t="s">
        <v>11991</v>
      </c>
      <c r="T1691" s="73" t="s">
        <v>5292</v>
      </c>
      <c r="U1691" s="73" t="s">
        <v>526</v>
      </c>
      <c r="V1691" s="77" t="s">
        <v>527</v>
      </c>
    </row>
    <row r="1692" spans="1:22" hidden="1" x14ac:dyDescent="0.25">
      <c r="A1692" s="73" t="s">
        <v>10671</v>
      </c>
      <c r="B1692" s="73" t="s">
        <v>10672</v>
      </c>
      <c r="C1692" s="73" t="s">
        <v>12385</v>
      </c>
      <c r="D1692" s="73" t="s">
        <v>526</v>
      </c>
      <c r="E1692" s="73"/>
      <c r="F1692" s="73"/>
      <c r="G1692" s="74"/>
      <c r="H1692" s="73" t="s">
        <v>1011</v>
      </c>
      <c r="I1692" s="73" t="s">
        <v>1012</v>
      </c>
      <c r="J1692" s="73" t="s">
        <v>963</v>
      </c>
      <c r="K1692" s="73" t="s">
        <v>964</v>
      </c>
      <c r="L1692" s="73" t="s">
        <v>12385</v>
      </c>
      <c r="M1692" s="73" t="s">
        <v>526</v>
      </c>
      <c r="N1692" s="75" t="b">
        <v>0</v>
      </c>
      <c r="O1692" s="75" t="b">
        <v>0</v>
      </c>
      <c r="P1692" s="76">
        <v>46029.460941898098</v>
      </c>
      <c r="Q1692" s="73" t="s">
        <v>12277</v>
      </c>
      <c r="R1692" s="76">
        <v>46172.473114965302</v>
      </c>
      <c r="S1692" s="73" t="s">
        <v>11991</v>
      </c>
      <c r="T1692" s="73" t="s">
        <v>5292</v>
      </c>
      <c r="U1692" s="73" t="s">
        <v>526</v>
      </c>
      <c r="V1692" s="77" t="s">
        <v>527</v>
      </c>
    </row>
    <row r="1693" spans="1:22" hidden="1" x14ac:dyDescent="0.25">
      <c r="A1693" s="73" t="s">
        <v>10673</v>
      </c>
      <c r="B1693" s="73" t="s">
        <v>6279</v>
      </c>
      <c r="C1693" s="73" t="s">
        <v>6280</v>
      </c>
      <c r="D1693" s="73" t="s">
        <v>526</v>
      </c>
      <c r="E1693" s="73" t="s">
        <v>6281</v>
      </c>
      <c r="F1693" s="73"/>
      <c r="G1693" s="74"/>
      <c r="H1693" s="73" t="s">
        <v>1042</v>
      </c>
      <c r="I1693" s="73" t="s">
        <v>1043</v>
      </c>
      <c r="J1693" s="73" t="s">
        <v>1030</v>
      </c>
      <c r="K1693" s="73" t="s">
        <v>945</v>
      </c>
      <c r="L1693" s="73"/>
      <c r="M1693" s="73" t="s">
        <v>526</v>
      </c>
      <c r="N1693" s="75" t="b">
        <v>0</v>
      </c>
      <c r="O1693" s="75" t="b">
        <v>0</v>
      </c>
      <c r="P1693" s="76">
        <v>46023.525916516199</v>
      </c>
      <c r="Q1693" s="73" t="s">
        <v>11990</v>
      </c>
      <c r="R1693" s="76">
        <v>46172.473117094902</v>
      </c>
      <c r="S1693" s="73" t="s">
        <v>11991</v>
      </c>
      <c r="T1693" s="73" t="s">
        <v>5292</v>
      </c>
      <c r="U1693" s="73" t="s">
        <v>526</v>
      </c>
      <c r="V1693" s="77" t="s">
        <v>527</v>
      </c>
    </row>
    <row r="1694" spans="1:22" hidden="1" x14ac:dyDescent="0.25">
      <c r="A1694" s="79" t="s">
        <v>12386</v>
      </c>
      <c r="B1694" s="79" t="s">
        <v>12379</v>
      </c>
      <c r="C1694" s="79" t="s">
        <v>12387</v>
      </c>
      <c r="D1694" s="79" t="s">
        <v>6271</v>
      </c>
      <c r="E1694" s="79" t="s">
        <v>12388</v>
      </c>
      <c r="F1694" s="79"/>
      <c r="G1694" s="80"/>
      <c r="H1694" s="79" t="s">
        <v>914</v>
      </c>
      <c r="I1694" s="79" t="s">
        <v>915</v>
      </c>
      <c r="J1694" s="79" t="s">
        <v>909</v>
      </c>
      <c r="K1694" s="79" t="s">
        <v>12389</v>
      </c>
      <c r="L1694" s="79" t="s">
        <v>12390</v>
      </c>
      <c r="M1694" s="79" t="s">
        <v>534</v>
      </c>
      <c r="N1694" s="81" t="b">
        <v>0</v>
      </c>
      <c r="O1694" s="81" t="b">
        <v>0</v>
      </c>
      <c r="P1694" s="82">
        <v>46157.615501354201</v>
      </c>
      <c r="Q1694" s="79" t="s">
        <v>12244</v>
      </c>
      <c r="R1694" s="82">
        <v>46172.473129664402</v>
      </c>
      <c r="S1694" s="79" t="s">
        <v>11991</v>
      </c>
      <c r="T1694" s="79" t="s">
        <v>5292</v>
      </c>
      <c r="U1694" s="79" t="s">
        <v>534</v>
      </c>
      <c r="V1694" s="77" t="s">
        <v>12379</v>
      </c>
    </row>
    <row r="1695" spans="1:22" hidden="1" x14ac:dyDescent="0.25">
      <c r="A1695" s="79" t="s">
        <v>12391</v>
      </c>
      <c r="B1695" s="79" t="s">
        <v>12392</v>
      </c>
      <c r="C1695" s="79" t="s">
        <v>12393</v>
      </c>
      <c r="D1695" s="79" t="s">
        <v>6271</v>
      </c>
      <c r="E1695" s="79"/>
      <c r="F1695" s="79"/>
      <c r="G1695" s="80"/>
      <c r="H1695" s="79" t="s">
        <v>934</v>
      </c>
      <c r="I1695" s="79" t="s">
        <v>935</v>
      </c>
      <c r="J1695" s="79" t="s">
        <v>909</v>
      </c>
      <c r="K1695" s="79" t="s">
        <v>956</v>
      </c>
      <c r="L1695" s="79" t="s">
        <v>12393</v>
      </c>
      <c r="M1695" s="79" t="s">
        <v>534</v>
      </c>
      <c r="N1695" s="81" t="b">
        <v>0</v>
      </c>
      <c r="O1695" s="81" t="b">
        <v>0</v>
      </c>
      <c r="P1695" s="82">
        <v>46177.341149768501</v>
      </c>
      <c r="Q1695" s="79" t="s">
        <v>12244</v>
      </c>
      <c r="R1695" s="82">
        <v>46184.6172792824</v>
      </c>
      <c r="S1695" s="79" t="s">
        <v>11991</v>
      </c>
      <c r="T1695" s="79" t="s">
        <v>5292</v>
      </c>
      <c r="U1695" s="79" t="s">
        <v>534</v>
      </c>
      <c r="V1695" s="77" t="s">
        <v>12379</v>
      </c>
    </row>
    <row r="1696" spans="1:22" hidden="1" x14ac:dyDescent="0.25">
      <c r="A1696" s="79" t="s">
        <v>12394</v>
      </c>
      <c r="B1696" s="79" t="s">
        <v>12395</v>
      </c>
      <c r="C1696" s="79" t="s">
        <v>12396</v>
      </c>
      <c r="D1696" s="79" t="s">
        <v>6271</v>
      </c>
      <c r="E1696" s="79"/>
      <c r="F1696" s="79"/>
      <c r="G1696" s="80"/>
      <c r="H1696" s="79" t="s">
        <v>934</v>
      </c>
      <c r="I1696" s="79" t="s">
        <v>935</v>
      </c>
      <c r="J1696" s="79" t="s">
        <v>909</v>
      </c>
      <c r="K1696" s="79" t="s">
        <v>956</v>
      </c>
      <c r="L1696" s="79" t="s">
        <v>12396</v>
      </c>
      <c r="M1696" s="79" t="s">
        <v>534</v>
      </c>
      <c r="N1696" s="81" t="b">
        <v>0</v>
      </c>
      <c r="O1696" s="81" t="b">
        <v>0</v>
      </c>
      <c r="P1696" s="82">
        <v>46163.600450810198</v>
      </c>
      <c r="Q1696" s="79" t="s">
        <v>12244</v>
      </c>
      <c r="R1696" s="82">
        <v>46172.473131712999</v>
      </c>
      <c r="S1696" s="79" t="s">
        <v>11991</v>
      </c>
      <c r="T1696" s="79" t="s">
        <v>5292</v>
      </c>
      <c r="U1696" s="79" t="s">
        <v>534</v>
      </c>
      <c r="V1696" s="77" t="s">
        <v>12379</v>
      </c>
    </row>
    <row r="1697" spans="1:22" hidden="1" x14ac:dyDescent="0.25">
      <c r="A1697" s="79" t="s">
        <v>12397</v>
      </c>
      <c r="B1697" s="79" t="s">
        <v>12398</v>
      </c>
      <c r="C1697" s="79" t="s">
        <v>12399</v>
      </c>
      <c r="D1697" s="79" t="s">
        <v>6271</v>
      </c>
      <c r="E1697" s="79"/>
      <c r="F1697" s="79"/>
      <c r="G1697" s="80"/>
      <c r="H1697" s="79" t="s">
        <v>914</v>
      </c>
      <c r="I1697" s="79" t="s">
        <v>915</v>
      </c>
      <c r="J1697" s="79" t="s">
        <v>909</v>
      </c>
      <c r="K1697" s="79" t="s">
        <v>1009</v>
      </c>
      <c r="L1697" s="79" t="s">
        <v>12399</v>
      </c>
      <c r="M1697" s="79" t="s">
        <v>534</v>
      </c>
      <c r="N1697" s="81" t="b">
        <v>0</v>
      </c>
      <c r="O1697" s="81" t="b">
        <v>0</v>
      </c>
      <c r="P1697" s="82">
        <v>46157.614494907401</v>
      </c>
      <c r="Q1697" s="79" t="s">
        <v>12244</v>
      </c>
      <c r="R1697" s="82">
        <v>46172.473133911997</v>
      </c>
      <c r="S1697" s="79" t="s">
        <v>11991</v>
      </c>
      <c r="T1697" s="79" t="s">
        <v>5292</v>
      </c>
      <c r="U1697" s="79" t="s">
        <v>534</v>
      </c>
      <c r="V1697" s="77" t="s">
        <v>12379</v>
      </c>
    </row>
    <row r="1698" spans="1:22" hidden="1" x14ac:dyDescent="0.25">
      <c r="A1698" s="79" t="s">
        <v>12400</v>
      </c>
      <c r="B1698" s="79" t="s">
        <v>12401</v>
      </c>
      <c r="C1698" s="79" t="s">
        <v>12402</v>
      </c>
      <c r="D1698" s="79" t="s">
        <v>6271</v>
      </c>
      <c r="E1698" s="79"/>
      <c r="F1698" s="79"/>
      <c r="G1698" s="80"/>
      <c r="H1698" s="79" t="s">
        <v>914</v>
      </c>
      <c r="I1698" s="79" t="s">
        <v>915</v>
      </c>
      <c r="J1698" s="79" t="s">
        <v>909</v>
      </c>
      <c r="K1698" s="79" t="s">
        <v>938</v>
      </c>
      <c r="L1698" s="79" t="s">
        <v>12403</v>
      </c>
      <c r="M1698" s="79" t="s">
        <v>534</v>
      </c>
      <c r="N1698" s="81" t="b">
        <v>0</v>
      </c>
      <c r="O1698" s="81" t="b">
        <v>0</v>
      </c>
      <c r="P1698" s="82">
        <v>46163.400488854197</v>
      </c>
      <c r="Q1698" s="79" t="s">
        <v>12244</v>
      </c>
      <c r="R1698" s="82">
        <v>46184.617351585701</v>
      </c>
      <c r="S1698" s="79" t="s">
        <v>11991</v>
      </c>
      <c r="T1698" s="79" t="s">
        <v>5292</v>
      </c>
      <c r="U1698" s="79" t="s">
        <v>534</v>
      </c>
      <c r="V1698" s="77" t="s">
        <v>12379</v>
      </c>
    </row>
    <row r="1699" spans="1:22" hidden="1" x14ac:dyDescent="0.25">
      <c r="A1699" s="79" t="s">
        <v>12404</v>
      </c>
      <c r="B1699" s="79" t="s">
        <v>12405</v>
      </c>
      <c r="C1699" s="79" t="s">
        <v>12406</v>
      </c>
      <c r="D1699" s="79" t="s">
        <v>6271</v>
      </c>
      <c r="E1699" s="79"/>
      <c r="F1699" s="79"/>
      <c r="G1699" s="80"/>
      <c r="H1699" s="79" t="s">
        <v>950</v>
      </c>
      <c r="I1699" s="79" t="s">
        <v>951</v>
      </c>
      <c r="J1699" s="79" t="s">
        <v>909</v>
      </c>
      <c r="K1699" s="79" t="s">
        <v>998</v>
      </c>
      <c r="L1699" s="79" t="s">
        <v>12406</v>
      </c>
      <c r="M1699" s="79" t="s">
        <v>534</v>
      </c>
      <c r="N1699" s="81" t="b">
        <v>0</v>
      </c>
      <c r="O1699" s="81" t="b">
        <v>0</v>
      </c>
      <c r="P1699" s="82">
        <v>46167.480267245403</v>
      </c>
      <c r="Q1699" s="79" t="s">
        <v>12244</v>
      </c>
      <c r="R1699" s="82">
        <v>46172.473138344903</v>
      </c>
      <c r="S1699" s="79" t="s">
        <v>11991</v>
      </c>
      <c r="T1699" s="79" t="s">
        <v>5292</v>
      </c>
      <c r="U1699" s="79" t="s">
        <v>534</v>
      </c>
      <c r="V1699" s="77" t="s">
        <v>12379</v>
      </c>
    </row>
    <row r="1700" spans="1:22" hidden="1" x14ac:dyDescent="0.25">
      <c r="A1700" s="79" t="s">
        <v>12407</v>
      </c>
      <c r="B1700" s="79" t="s">
        <v>12408</v>
      </c>
      <c r="C1700" s="79" t="s">
        <v>12409</v>
      </c>
      <c r="D1700" s="79" t="s">
        <v>6271</v>
      </c>
      <c r="E1700" s="79"/>
      <c r="F1700" s="79"/>
      <c r="G1700" s="80"/>
      <c r="H1700" s="79" t="s">
        <v>950</v>
      </c>
      <c r="I1700" s="79" t="s">
        <v>951</v>
      </c>
      <c r="J1700" s="79" t="s">
        <v>909</v>
      </c>
      <c r="K1700" s="79" t="s">
        <v>998</v>
      </c>
      <c r="L1700" s="79" t="s">
        <v>12409</v>
      </c>
      <c r="M1700" s="79" t="s">
        <v>534</v>
      </c>
      <c r="N1700" s="81" t="b">
        <v>0</v>
      </c>
      <c r="O1700" s="81" t="b">
        <v>0</v>
      </c>
      <c r="P1700" s="82">
        <v>46167.480915856497</v>
      </c>
      <c r="Q1700" s="79" t="s">
        <v>12244</v>
      </c>
      <c r="R1700" s="82">
        <v>46172.473140474503</v>
      </c>
      <c r="S1700" s="79" t="s">
        <v>11991</v>
      </c>
      <c r="T1700" s="79" t="s">
        <v>5292</v>
      </c>
      <c r="U1700" s="79" t="s">
        <v>534</v>
      </c>
      <c r="V1700" s="77" t="s">
        <v>12379</v>
      </c>
    </row>
    <row r="1701" spans="1:22" hidden="1" x14ac:dyDescent="0.25">
      <c r="A1701" s="79" t="s">
        <v>12410</v>
      </c>
      <c r="B1701" s="79" t="s">
        <v>12411</v>
      </c>
      <c r="C1701" s="79" t="s">
        <v>12412</v>
      </c>
      <c r="D1701" s="79" t="s">
        <v>6271</v>
      </c>
      <c r="E1701" s="79"/>
      <c r="F1701" s="79"/>
      <c r="G1701" s="80"/>
      <c r="H1701" s="79" t="s">
        <v>950</v>
      </c>
      <c r="I1701" s="79" t="s">
        <v>951</v>
      </c>
      <c r="J1701" s="79" t="s">
        <v>909</v>
      </c>
      <c r="K1701" s="79" t="s">
        <v>998</v>
      </c>
      <c r="L1701" s="79" t="s">
        <v>12413</v>
      </c>
      <c r="M1701" s="79" t="s">
        <v>534</v>
      </c>
      <c r="N1701" s="81" t="b">
        <v>0</v>
      </c>
      <c r="O1701" s="81" t="b">
        <v>0</v>
      </c>
      <c r="P1701" s="82">
        <v>46200.380874652801</v>
      </c>
      <c r="Q1701" s="79" t="s">
        <v>12244</v>
      </c>
      <c r="R1701" s="82">
        <v>46208.6833402431</v>
      </c>
      <c r="S1701" s="79" t="s">
        <v>11991</v>
      </c>
      <c r="T1701" s="79" t="s">
        <v>5292</v>
      </c>
      <c r="U1701" s="79" t="s">
        <v>534</v>
      </c>
      <c r="V1701" s="77" t="s">
        <v>12379</v>
      </c>
    </row>
    <row r="1702" spans="1:22" hidden="1" x14ac:dyDescent="0.25">
      <c r="A1702" s="73" t="s">
        <v>10674</v>
      </c>
      <c r="B1702" s="73" t="s">
        <v>6306</v>
      </c>
      <c r="C1702" s="73" t="s">
        <v>6307</v>
      </c>
      <c r="D1702" s="73" t="s">
        <v>6271</v>
      </c>
      <c r="E1702" s="73" t="s">
        <v>284</v>
      </c>
      <c r="F1702" s="73"/>
      <c r="G1702" s="74"/>
      <c r="H1702" s="73" t="s">
        <v>1099</v>
      </c>
      <c r="I1702" s="73" t="s">
        <v>1100</v>
      </c>
      <c r="J1702" s="73" t="s">
        <v>963</v>
      </c>
      <c r="K1702" s="73" t="s">
        <v>1159</v>
      </c>
      <c r="L1702" s="73" t="s">
        <v>6307</v>
      </c>
      <c r="M1702" s="73" t="s">
        <v>534</v>
      </c>
      <c r="N1702" s="75" t="b">
        <v>0</v>
      </c>
      <c r="O1702" s="75" t="b">
        <v>0</v>
      </c>
      <c r="P1702" s="76">
        <v>46023.525934525504</v>
      </c>
      <c r="Q1702" s="73" t="s">
        <v>11990</v>
      </c>
      <c r="R1702" s="76">
        <v>46172.473142743103</v>
      </c>
      <c r="S1702" s="73" t="s">
        <v>11991</v>
      </c>
      <c r="T1702" s="73" t="s">
        <v>5292</v>
      </c>
      <c r="U1702" s="73" t="s">
        <v>534</v>
      </c>
      <c r="V1702" s="77" t="s">
        <v>12379</v>
      </c>
    </row>
    <row r="1703" spans="1:22" hidden="1" x14ac:dyDescent="0.25">
      <c r="A1703" s="73" t="s">
        <v>10675</v>
      </c>
      <c r="B1703" s="73" t="s">
        <v>6309</v>
      </c>
      <c r="C1703" s="73" t="s">
        <v>6310</v>
      </c>
      <c r="D1703" s="73" t="s">
        <v>6271</v>
      </c>
      <c r="E1703" s="73" t="s">
        <v>284</v>
      </c>
      <c r="F1703" s="73"/>
      <c r="G1703" s="74"/>
      <c r="H1703" s="73" t="s">
        <v>1099</v>
      </c>
      <c r="I1703" s="73" t="s">
        <v>1100</v>
      </c>
      <c r="J1703" s="73" t="s">
        <v>963</v>
      </c>
      <c r="K1703" s="73" t="s">
        <v>1159</v>
      </c>
      <c r="L1703" s="73" t="s">
        <v>6310</v>
      </c>
      <c r="M1703" s="73" t="s">
        <v>534</v>
      </c>
      <c r="N1703" s="75" t="b">
        <v>0</v>
      </c>
      <c r="O1703" s="75" t="b">
        <v>0</v>
      </c>
      <c r="P1703" s="76">
        <v>46023.525935416699</v>
      </c>
      <c r="Q1703" s="73" t="s">
        <v>11990</v>
      </c>
      <c r="R1703" s="76">
        <v>46172.473144942101</v>
      </c>
      <c r="S1703" s="73" t="s">
        <v>11991</v>
      </c>
      <c r="T1703" s="73" t="s">
        <v>5292</v>
      </c>
      <c r="U1703" s="73" t="s">
        <v>534</v>
      </c>
      <c r="V1703" s="77" t="s">
        <v>12379</v>
      </c>
    </row>
    <row r="1704" spans="1:22" hidden="1" x14ac:dyDescent="0.25">
      <c r="A1704" s="79" t="s">
        <v>12414</v>
      </c>
      <c r="B1704" s="79" t="s">
        <v>12415</v>
      </c>
      <c r="C1704" s="79" t="s">
        <v>12416</v>
      </c>
      <c r="D1704" s="79" t="s">
        <v>6271</v>
      </c>
      <c r="E1704" s="79"/>
      <c r="F1704" s="79"/>
      <c r="G1704" s="80"/>
      <c r="H1704" s="79" t="s">
        <v>1099</v>
      </c>
      <c r="I1704" s="79" t="s">
        <v>1100</v>
      </c>
      <c r="J1704" s="79" t="s">
        <v>963</v>
      </c>
      <c r="K1704" s="79" t="s">
        <v>1159</v>
      </c>
      <c r="L1704" s="79" t="s">
        <v>12417</v>
      </c>
      <c r="M1704" s="79" t="s">
        <v>534</v>
      </c>
      <c r="N1704" s="81" t="b">
        <v>0</v>
      </c>
      <c r="O1704" s="81" t="b">
        <v>0</v>
      </c>
      <c r="P1704" s="82">
        <v>46146.654605636599</v>
      </c>
      <c r="Q1704" s="79" t="s">
        <v>12244</v>
      </c>
      <c r="R1704" s="82">
        <v>46172.473147106502</v>
      </c>
      <c r="S1704" s="79" t="s">
        <v>11991</v>
      </c>
      <c r="T1704" s="79" t="s">
        <v>3756</v>
      </c>
      <c r="U1704" s="79" t="s">
        <v>534</v>
      </c>
      <c r="V1704" s="77" t="s">
        <v>12379</v>
      </c>
    </row>
    <row r="1705" spans="1:22" hidden="1" x14ac:dyDescent="0.25">
      <c r="A1705" s="73" t="s">
        <v>10676</v>
      </c>
      <c r="B1705" s="73" t="s">
        <v>6323</v>
      </c>
      <c r="C1705" s="73" t="s">
        <v>6324</v>
      </c>
      <c r="D1705" s="73" t="s">
        <v>6271</v>
      </c>
      <c r="E1705" s="73" t="s">
        <v>284</v>
      </c>
      <c r="F1705" s="73" t="s">
        <v>284</v>
      </c>
      <c r="G1705" s="74"/>
      <c r="H1705" s="73" t="s">
        <v>1011</v>
      </c>
      <c r="I1705" s="73" t="s">
        <v>1012</v>
      </c>
      <c r="J1705" s="73" t="s">
        <v>963</v>
      </c>
      <c r="K1705" s="73" t="s">
        <v>1082</v>
      </c>
      <c r="L1705" s="73" t="s">
        <v>6324</v>
      </c>
      <c r="M1705" s="73" t="s">
        <v>534</v>
      </c>
      <c r="N1705" s="75" t="b">
        <v>0</v>
      </c>
      <c r="O1705" s="75" t="b">
        <v>0</v>
      </c>
      <c r="P1705" s="76">
        <v>46023.5259423264</v>
      </c>
      <c r="Q1705" s="73" t="s">
        <v>11990</v>
      </c>
      <c r="R1705" s="76">
        <v>46172.473149270802</v>
      </c>
      <c r="S1705" s="73" t="s">
        <v>11991</v>
      </c>
      <c r="T1705" s="73" t="s">
        <v>5292</v>
      </c>
      <c r="U1705" s="73" t="s">
        <v>534</v>
      </c>
      <c r="V1705" s="77" t="s">
        <v>12379</v>
      </c>
    </row>
    <row r="1706" spans="1:22" hidden="1" x14ac:dyDescent="0.25">
      <c r="A1706" s="73" t="s">
        <v>10677</v>
      </c>
      <c r="B1706" s="73" t="s">
        <v>6301</v>
      </c>
      <c r="C1706" s="73" t="s">
        <v>6302</v>
      </c>
      <c r="D1706" s="73" t="s">
        <v>6271</v>
      </c>
      <c r="E1706" s="73" t="s">
        <v>284</v>
      </c>
      <c r="F1706" s="73"/>
      <c r="G1706" s="74"/>
      <c r="H1706" s="73" t="s">
        <v>1011</v>
      </c>
      <c r="I1706" s="73" t="s">
        <v>1012</v>
      </c>
      <c r="J1706" s="73" t="s">
        <v>963</v>
      </c>
      <c r="K1706" s="73" t="s">
        <v>1734</v>
      </c>
      <c r="L1706" s="73" t="s">
        <v>12418</v>
      </c>
      <c r="M1706" s="73" t="s">
        <v>534</v>
      </c>
      <c r="N1706" s="75" t="b">
        <v>0</v>
      </c>
      <c r="O1706" s="75" t="b">
        <v>0</v>
      </c>
      <c r="P1706" s="76">
        <v>46023.525932754601</v>
      </c>
      <c r="Q1706" s="73" t="s">
        <v>11990</v>
      </c>
      <c r="R1706" s="76">
        <v>46172.473151504601</v>
      </c>
      <c r="S1706" s="73" t="s">
        <v>11991</v>
      </c>
      <c r="T1706" s="73" t="s">
        <v>5292</v>
      </c>
      <c r="U1706" s="73" t="s">
        <v>534</v>
      </c>
      <c r="V1706" s="77" t="s">
        <v>12379</v>
      </c>
    </row>
    <row r="1707" spans="1:22" hidden="1" x14ac:dyDescent="0.25">
      <c r="A1707" s="73" t="s">
        <v>10678</v>
      </c>
      <c r="B1707" s="73" t="s">
        <v>6317</v>
      </c>
      <c r="C1707" s="73" t="s">
        <v>6318</v>
      </c>
      <c r="D1707" s="73" t="s">
        <v>6271</v>
      </c>
      <c r="E1707" s="73" t="s">
        <v>284</v>
      </c>
      <c r="F1707" s="73"/>
      <c r="G1707" s="74"/>
      <c r="H1707" s="73" t="s">
        <v>1011</v>
      </c>
      <c r="I1707" s="73" t="s">
        <v>1012</v>
      </c>
      <c r="J1707" s="73" t="s">
        <v>963</v>
      </c>
      <c r="K1707" s="73" t="s">
        <v>1734</v>
      </c>
      <c r="L1707" s="73" t="s">
        <v>6318</v>
      </c>
      <c r="M1707" s="73" t="s">
        <v>534</v>
      </c>
      <c r="N1707" s="75" t="b">
        <v>0</v>
      </c>
      <c r="O1707" s="75" t="b">
        <v>0</v>
      </c>
      <c r="P1707" s="76">
        <v>46023.525940590298</v>
      </c>
      <c r="Q1707" s="73" t="s">
        <v>11990</v>
      </c>
      <c r="R1707" s="76">
        <v>46172.473153819403</v>
      </c>
      <c r="S1707" s="73" t="s">
        <v>11991</v>
      </c>
      <c r="T1707" s="73" t="s">
        <v>5292</v>
      </c>
      <c r="U1707" s="73" t="s">
        <v>534</v>
      </c>
      <c r="V1707" s="77" t="s">
        <v>12379</v>
      </c>
    </row>
    <row r="1708" spans="1:22" hidden="1" x14ac:dyDescent="0.25">
      <c r="A1708" s="79" t="s">
        <v>12419</v>
      </c>
      <c r="B1708" s="79" t="s">
        <v>12420</v>
      </c>
      <c r="C1708" s="79" t="s">
        <v>12421</v>
      </c>
      <c r="D1708" s="79" t="s">
        <v>6271</v>
      </c>
      <c r="E1708" s="79"/>
      <c r="F1708" s="79"/>
      <c r="G1708" s="80"/>
      <c r="H1708" s="79" t="s">
        <v>1011</v>
      </c>
      <c r="I1708" s="79" t="s">
        <v>1012</v>
      </c>
      <c r="J1708" s="79" t="s">
        <v>963</v>
      </c>
      <c r="K1708" s="79" t="s">
        <v>1734</v>
      </c>
      <c r="L1708" s="79" t="s">
        <v>12421</v>
      </c>
      <c r="M1708" s="79" t="s">
        <v>534</v>
      </c>
      <c r="N1708" s="81" t="b">
        <v>0</v>
      </c>
      <c r="O1708" s="81" t="b">
        <v>0</v>
      </c>
      <c r="P1708" s="82">
        <v>46161.426193171297</v>
      </c>
      <c r="Q1708" s="79" t="s">
        <v>12244</v>
      </c>
      <c r="R1708" s="82">
        <v>46172.4731559028</v>
      </c>
      <c r="S1708" s="79" t="s">
        <v>11991</v>
      </c>
      <c r="T1708" s="79" t="s">
        <v>5292</v>
      </c>
      <c r="U1708" s="79" t="s">
        <v>534</v>
      </c>
      <c r="V1708" s="77" t="s">
        <v>12379</v>
      </c>
    </row>
    <row r="1709" spans="1:22" hidden="1" x14ac:dyDescent="0.25">
      <c r="A1709" s="79" t="s">
        <v>12422</v>
      </c>
      <c r="B1709" s="79" t="s">
        <v>12423</v>
      </c>
      <c r="C1709" s="79" t="s">
        <v>12424</v>
      </c>
      <c r="D1709" s="79" t="s">
        <v>6271</v>
      </c>
      <c r="E1709" s="79"/>
      <c r="F1709" s="79"/>
      <c r="G1709" s="80"/>
      <c r="H1709" s="79" t="s">
        <v>1011</v>
      </c>
      <c r="I1709" s="79" t="s">
        <v>1012</v>
      </c>
      <c r="J1709" s="79" t="s">
        <v>963</v>
      </c>
      <c r="K1709" s="79" t="s">
        <v>1734</v>
      </c>
      <c r="L1709" s="79" t="s">
        <v>12425</v>
      </c>
      <c r="M1709" s="79" t="s">
        <v>534</v>
      </c>
      <c r="N1709" s="81" t="b">
        <v>0</v>
      </c>
      <c r="O1709" s="81" t="b">
        <v>0</v>
      </c>
      <c r="P1709" s="82">
        <v>46175.583111574102</v>
      </c>
      <c r="Q1709" s="79" t="s">
        <v>12244</v>
      </c>
      <c r="R1709" s="82">
        <v>46175.583111608801</v>
      </c>
      <c r="S1709" s="79" t="s">
        <v>12244</v>
      </c>
      <c r="T1709" s="79" t="s">
        <v>5292</v>
      </c>
      <c r="U1709" s="79" t="s">
        <v>534</v>
      </c>
      <c r="V1709" s="77" t="s">
        <v>12379</v>
      </c>
    </row>
    <row r="1710" spans="1:22" hidden="1" x14ac:dyDescent="0.25">
      <c r="A1710" s="79" t="s">
        <v>12426</v>
      </c>
      <c r="B1710" s="79" t="s">
        <v>12427</v>
      </c>
      <c r="C1710" s="79" t="s">
        <v>12428</v>
      </c>
      <c r="D1710" s="79" t="s">
        <v>6271</v>
      </c>
      <c r="E1710" s="79"/>
      <c r="F1710" s="79"/>
      <c r="G1710" s="80"/>
      <c r="H1710" s="79" t="s">
        <v>1011</v>
      </c>
      <c r="I1710" s="79" t="s">
        <v>1012</v>
      </c>
      <c r="J1710" s="79" t="s">
        <v>963</v>
      </c>
      <c r="K1710" s="79" t="s">
        <v>1734</v>
      </c>
      <c r="L1710" s="79" t="s">
        <v>12429</v>
      </c>
      <c r="M1710" s="79" t="s">
        <v>534</v>
      </c>
      <c r="N1710" s="81" t="b">
        <v>0</v>
      </c>
      <c r="O1710" s="81" t="b">
        <v>0</v>
      </c>
      <c r="P1710" s="82">
        <v>46205.738847835702</v>
      </c>
      <c r="Q1710" s="79" t="s">
        <v>12244</v>
      </c>
      <c r="R1710" s="82">
        <v>46205.738847881898</v>
      </c>
      <c r="S1710" s="79" t="s">
        <v>12244</v>
      </c>
      <c r="T1710" s="79" t="s">
        <v>5292</v>
      </c>
      <c r="U1710" s="79" t="s">
        <v>534</v>
      </c>
      <c r="V1710" s="77" t="s">
        <v>12379</v>
      </c>
    </row>
    <row r="1711" spans="1:22" hidden="1" x14ac:dyDescent="0.25">
      <c r="A1711" s="79" t="s">
        <v>12430</v>
      </c>
      <c r="B1711" s="79" t="s">
        <v>12431</v>
      </c>
      <c r="C1711" s="79" t="s">
        <v>12432</v>
      </c>
      <c r="D1711" s="79" t="s">
        <v>6271</v>
      </c>
      <c r="E1711" s="79"/>
      <c r="F1711" s="79"/>
      <c r="G1711" s="80"/>
      <c r="H1711" s="79" t="s">
        <v>1011</v>
      </c>
      <c r="I1711" s="79" t="s">
        <v>1012</v>
      </c>
      <c r="J1711" s="79" t="s">
        <v>963</v>
      </c>
      <c r="K1711" s="79" t="s">
        <v>1734</v>
      </c>
      <c r="L1711" s="79" t="s">
        <v>12432</v>
      </c>
      <c r="M1711" s="79" t="s">
        <v>534</v>
      </c>
      <c r="N1711" s="81" t="b">
        <v>0</v>
      </c>
      <c r="O1711" s="81" t="b">
        <v>0</v>
      </c>
      <c r="P1711" s="82">
        <v>46199.360551851903</v>
      </c>
      <c r="Q1711" s="79" t="s">
        <v>12244</v>
      </c>
      <c r="R1711" s="82">
        <v>46199.697434374997</v>
      </c>
      <c r="S1711" s="79" t="s">
        <v>12344</v>
      </c>
      <c r="T1711" s="79" t="s">
        <v>5292</v>
      </c>
      <c r="U1711" s="79" t="s">
        <v>534</v>
      </c>
      <c r="V1711" s="77" t="s">
        <v>12379</v>
      </c>
    </row>
    <row r="1712" spans="1:22" hidden="1" x14ac:dyDescent="0.25">
      <c r="A1712" s="73" t="s">
        <v>10679</v>
      </c>
      <c r="B1712" s="73" t="s">
        <v>6298</v>
      </c>
      <c r="C1712" s="73" t="s">
        <v>6299</v>
      </c>
      <c r="D1712" s="73" t="s">
        <v>6271</v>
      </c>
      <c r="E1712" s="73" t="s">
        <v>284</v>
      </c>
      <c r="F1712" s="73"/>
      <c r="G1712" s="74"/>
      <c r="H1712" s="73" t="s">
        <v>1099</v>
      </c>
      <c r="I1712" s="73" t="s">
        <v>1100</v>
      </c>
      <c r="J1712" s="73" t="s">
        <v>963</v>
      </c>
      <c r="K1712" s="73" t="s">
        <v>1080</v>
      </c>
      <c r="L1712" s="73" t="s">
        <v>12433</v>
      </c>
      <c r="M1712" s="73" t="s">
        <v>534</v>
      </c>
      <c r="N1712" s="75" t="b">
        <v>0</v>
      </c>
      <c r="O1712" s="75" t="b">
        <v>0</v>
      </c>
      <c r="P1712" s="76">
        <v>46023.525931794</v>
      </c>
      <c r="Q1712" s="73" t="s">
        <v>11990</v>
      </c>
      <c r="R1712" s="76">
        <v>46172.4731580671</v>
      </c>
      <c r="S1712" s="73" t="s">
        <v>11991</v>
      </c>
      <c r="T1712" s="73" t="s">
        <v>5292</v>
      </c>
      <c r="U1712" s="73" t="s">
        <v>534</v>
      </c>
      <c r="V1712" s="77" t="s">
        <v>12379</v>
      </c>
    </row>
    <row r="1713" spans="1:22" hidden="1" x14ac:dyDescent="0.25">
      <c r="A1713" s="73" t="s">
        <v>11222</v>
      </c>
      <c r="B1713" s="73" t="s">
        <v>11221</v>
      </c>
      <c r="C1713" s="73" t="s">
        <v>11223</v>
      </c>
      <c r="D1713" s="73" t="s">
        <v>6271</v>
      </c>
      <c r="E1713" s="73" t="s">
        <v>284</v>
      </c>
      <c r="F1713" s="73"/>
      <c r="G1713" s="74"/>
      <c r="H1713" s="73" t="s">
        <v>1011</v>
      </c>
      <c r="I1713" s="73" t="s">
        <v>1012</v>
      </c>
      <c r="J1713" s="73" t="s">
        <v>963</v>
      </c>
      <c r="K1713" s="73" t="s">
        <v>1080</v>
      </c>
      <c r="L1713" s="73" t="s">
        <v>11223</v>
      </c>
      <c r="M1713" s="73" t="s">
        <v>534</v>
      </c>
      <c r="N1713" s="75" t="b">
        <v>0</v>
      </c>
      <c r="O1713" s="75" t="b">
        <v>0</v>
      </c>
      <c r="P1713" s="76">
        <v>46059.649560416699</v>
      </c>
      <c r="Q1713" s="73" t="s">
        <v>12244</v>
      </c>
      <c r="R1713" s="76">
        <v>46172.473160219903</v>
      </c>
      <c r="S1713" s="73" t="s">
        <v>11991</v>
      </c>
      <c r="T1713" s="73" t="s">
        <v>5292</v>
      </c>
      <c r="U1713" s="73" t="s">
        <v>534</v>
      </c>
      <c r="V1713" s="77" t="s">
        <v>12379</v>
      </c>
    </row>
    <row r="1714" spans="1:22" hidden="1" x14ac:dyDescent="0.25">
      <c r="A1714" s="73" t="s">
        <v>10680</v>
      </c>
      <c r="B1714" s="73" t="s">
        <v>6295</v>
      </c>
      <c r="C1714" s="73" t="s">
        <v>6296</v>
      </c>
      <c r="D1714" s="73" t="s">
        <v>6271</v>
      </c>
      <c r="E1714" s="73" t="s">
        <v>284</v>
      </c>
      <c r="F1714" s="73"/>
      <c r="G1714" s="74"/>
      <c r="H1714" s="73" t="s">
        <v>1099</v>
      </c>
      <c r="I1714" s="73" t="s">
        <v>1100</v>
      </c>
      <c r="J1714" s="73" t="s">
        <v>963</v>
      </c>
      <c r="K1714" s="73" t="s">
        <v>1134</v>
      </c>
      <c r="L1714" s="73" t="s">
        <v>6296</v>
      </c>
      <c r="M1714" s="73" t="s">
        <v>534</v>
      </c>
      <c r="N1714" s="75" t="b">
        <v>0</v>
      </c>
      <c r="O1714" s="75" t="b">
        <v>0</v>
      </c>
      <c r="P1714" s="76">
        <v>46023.525930937503</v>
      </c>
      <c r="Q1714" s="73" t="s">
        <v>11990</v>
      </c>
      <c r="R1714" s="76">
        <v>46172.473162419003</v>
      </c>
      <c r="S1714" s="73" t="s">
        <v>11991</v>
      </c>
      <c r="T1714" s="73" t="s">
        <v>5292</v>
      </c>
      <c r="U1714" s="73" t="s">
        <v>534</v>
      </c>
      <c r="V1714" s="77" t="s">
        <v>12379</v>
      </c>
    </row>
    <row r="1715" spans="1:22" hidden="1" x14ac:dyDescent="0.25">
      <c r="A1715" s="73" t="s">
        <v>10681</v>
      </c>
      <c r="B1715" s="73" t="s">
        <v>778</v>
      </c>
      <c r="C1715" s="73" t="s">
        <v>6304</v>
      </c>
      <c r="D1715" s="73" t="s">
        <v>6271</v>
      </c>
      <c r="E1715" s="73" t="s">
        <v>284</v>
      </c>
      <c r="F1715" s="73"/>
      <c r="G1715" s="74"/>
      <c r="H1715" s="73" t="s">
        <v>1099</v>
      </c>
      <c r="I1715" s="73" t="s">
        <v>1100</v>
      </c>
      <c r="J1715" s="73" t="s">
        <v>963</v>
      </c>
      <c r="K1715" s="73" t="s">
        <v>1134</v>
      </c>
      <c r="L1715" s="73" t="s">
        <v>6304</v>
      </c>
      <c r="M1715" s="73" t="s">
        <v>534</v>
      </c>
      <c r="N1715" s="75" t="b">
        <v>0</v>
      </c>
      <c r="O1715" s="75" t="b">
        <v>0</v>
      </c>
      <c r="P1715" s="76">
        <v>46023.525933564801</v>
      </c>
      <c r="Q1715" s="73" t="s">
        <v>11990</v>
      </c>
      <c r="R1715" s="76">
        <v>46172.473164548603</v>
      </c>
      <c r="S1715" s="73" t="s">
        <v>11991</v>
      </c>
      <c r="T1715" s="73" t="s">
        <v>5292</v>
      </c>
      <c r="U1715" s="73" t="s">
        <v>534</v>
      </c>
      <c r="V1715" s="77" t="s">
        <v>12379</v>
      </c>
    </row>
    <row r="1716" spans="1:22" hidden="1" x14ac:dyDescent="0.25">
      <c r="A1716" s="73" t="s">
        <v>10682</v>
      </c>
      <c r="B1716" s="73" t="s">
        <v>6312</v>
      </c>
      <c r="C1716" s="73" t="s">
        <v>6313</v>
      </c>
      <c r="D1716" s="73" t="s">
        <v>6271</v>
      </c>
      <c r="E1716" s="73" t="s">
        <v>284</v>
      </c>
      <c r="F1716" s="73"/>
      <c r="G1716" s="74"/>
      <c r="H1716" s="73" t="s">
        <v>1099</v>
      </c>
      <c r="I1716" s="73" t="s">
        <v>1100</v>
      </c>
      <c r="J1716" s="73" t="s">
        <v>963</v>
      </c>
      <c r="K1716" s="73" t="s">
        <v>1101</v>
      </c>
      <c r="L1716" s="73" t="s">
        <v>6313</v>
      </c>
      <c r="M1716" s="73" t="s">
        <v>534</v>
      </c>
      <c r="N1716" s="75" t="b">
        <v>0</v>
      </c>
      <c r="O1716" s="75" t="b">
        <v>0</v>
      </c>
      <c r="P1716" s="76">
        <v>46023.525936342601</v>
      </c>
      <c r="Q1716" s="73" t="s">
        <v>11990</v>
      </c>
      <c r="R1716" s="76">
        <v>46172.473166666699</v>
      </c>
      <c r="S1716" s="73" t="s">
        <v>11991</v>
      </c>
      <c r="T1716" s="73" t="s">
        <v>5292</v>
      </c>
      <c r="U1716" s="73" t="s">
        <v>534</v>
      </c>
      <c r="V1716" s="77" t="s">
        <v>12379</v>
      </c>
    </row>
    <row r="1717" spans="1:22" hidden="1" x14ac:dyDescent="0.25">
      <c r="A1717" s="73" t="s">
        <v>10683</v>
      </c>
      <c r="B1717" s="73" t="s">
        <v>6331</v>
      </c>
      <c r="C1717" s="73" t="s">
        <v>6332</v>
      </c>
      <c r="D1717" s="73" t="s">
        <v>6271</v>
      </c>
      <c r="E1717" s="73" t="s">
        <v>284</v>
      </c>
      <c r="F1717" s="73" t="s">
        <v>284</v>
      </c>
      <c r="G1717" s="74"/>
      <c r="H1717" s="73" t="s">
        <v>1099</v>
      </c>
      <c r="I1717" s="73" t="s">
        <v>1100</v>
      </c>
      <c r="J1717" s="73" t="s">
        <v>963</v>
      </c>
      <c r="K1717" s="73" t="s">
        <v>1101</v>
      </c>
      <c r="L1717" s="73" t="s">
        <v>6332</v>
      </c>
      <c r="M1717" s="73" t="s">
        <v>534</v>
      </c>
      <c r="N1717" s="75" t="b">
        <v>0</v>
      </c>
      <c r="O1717" s="75" t="b">
        <v>0</v>
      </c>
      <c r="P1717" s="76">
        <v>46023.525944675901</v>
      </c>
      <c r="Q1717" s="73" t="s">
        <v>11990</v>
      </c>
      <c r="R1717" s="76">
        <v>46172.473168668999</v>
      </c>
      <c r="S1717" s="73" t="s">
        <v>11991</v>
      </c>
      <c r="T1717" s="73" t="s">
        <v>5292</v>
      </c>
      <c r="U1717" s="73" t="s">
        <v>534</v>
      </c>
      <c r="V1717" s="77" t="s">
        <v>12379</v>
      </c>
    </row>
    <row r="1718" spans="1:22" hidden="1" x14ac:dyDescent="0.25">
      <c r="A1718" s="73" t="s">
        <v>10684</v>
      </c>
      <c r="B1718" s="73" t="s">
        <v>893</v>
      </c>
      <c r="C1718" s="73" t="s">
        <v>6337</v>
      </c>
      <c r="D1718" s="73" t="s">
        <v>6271</v>
      </c>
      <c r="E1718" s="73" t="s">
        <v>284</v>
      </c>
      <c r="F1718" s="73" t="s">
        <v>284</v>
      </c>
      <c r="G1718" s="74"/>
      <c r="H1718" s="73" t="s">
        <v>1099</v>
      </c>
      <c r="I1718" s="73" t="s">
        <v>1100</v>
      </c>
      <c r="J1718" s="73" t="s">
        <v>963</v>
      </c>
      <c r="K1718" s="73" t="s">
        <v>1101</v>
      </c>
      <c r="L1718" s="73" t="s">
        <v>6337</v>
      </c>
      <c r="M1718" s="73" t="s">
        <v>534</v>
      </c>
      <c r="N1718" s="75" t="b">
        <v>0</v>
      </c>
      <c r="O1718" s="75" t="b">
        <v>0</v>
      </c>
      <c r="P1718" s="76">
        <v>46023.525946562499</v>
      </c>
      <c r="Q1718" s="73" t="s">
        <v>11990</v>
      </c>
      <c r="R1718" s="76">
        <v>46172.473170717603</v>
      </c>
      <c r="S1718" s="73" t="s">
        <v>11991</v>
      </c>
      <c r="T1718" s="73" t="s">
        <v>5292</v>
      </c>
      <c r="U1718" s="73" t="s">
        <v>534</v>
      </c>
      <c r="V1718" s="77" t="s">
        <v>12379</v>
      </c>
    </row>
    <row r="1719" spans="1:22" hidden="1" x14ac:dyDescent="0.25">
      <c r="A1719" s="73" t="s">
        <v>10685</v>
      </c>
      <c r="B1719" s="73" t="s">
        <v>805</v>
      </c>
      <c r="C1719" s="73" t="s">
        <v>6339</v>
      </c>
      <c r="D1719" s="73" t="s">
        <v>6271</v>
      </c>
      <c r="E1719" s="73" t="s">
        <v>284</v>
      </c>
      <c r="F1719" s="73" t="s">
        <v>284</v>
      </c>
      <c r="G1719" s="74"/>
      <c r="H1719" s="73" t="s">
        <v>1099</v>
      </c>
      <c r="I1719" s="73" t="s">
        <v>1100</v>
      </c>
      <c r="J1719" s="73" t="s">
        <v>963</v>
      </c>
      <c r="K1719" s="73" t="s">
        <v>1101</v>
      </c>
      <c r="L1719" s="73" t="s">
        <v>6339</v>
      </c>
      <c r="M1719" s="73" t="s">
        <v>534</v>
      </c>
      <c r="N1719" s="75" t="b">
        <v>0</v>
      </c>
      <c r="O1719" s="75" t="b">
        <v>0</v>
      </c>
      <c r="P1719" s="76">
        <v>46023.525947488401</v>
      </c>
      <c r="Q1719" s="73" t="s">
        <v>11990</v>
      </c>
      <c r="R1719" s="76">
        <v>46172.4731727662</v>
      </c>
      <c r="S1719" s="73" t="s">
        <v>11991</v>
      </c>
      <c r="T1719" s="73" t="s">
        <v>5292</v>
      </c>
      <c r="U1719" s="73" t="s">
        <v>534</v>
      </c>
      <c r="V1719" s="77" t="s">
        <v>12379</v>
      </c>
    </row>
    <row r="1720" spans="1:22" hidden="1" x14ac:dyDescent="0.25">
      <c r="A1720" s="79" t="s">
        <v>12434</v>
      </c>
      <c r="B1720" s="79" t="s">
        <v>12435</v>
      </c>
      <c r="C1720" s="79" t="s">
        <v>12436</v>
      </c>
      <c r="D1720" s="79" t="s">
        <v>6271</v>
      </c>
      <c r="E1720" s="79"/>
      <c r="F1720" s="79"/>
      <c r="G1720" s="80"/>
      <c r="H1720" s="79" t="s">
        <v>1099</v>
      </c>
      <c r="I1720" s="79" t="s">
        <v>1100</v>
      </c>
      <c r="J1720" s="79" t="s">
        <v>963</v>
      </c>
      <c r="K1720" s="79" t="s">
        <v>1101</v>
      </c>
      <c r="L1720" s="79" t="s">
        <v>12437</v>
      </c>
      <c r="M1720" s="79" t="s">
        <v>534</v>
      </c>
      <c r="N1720" s="81" t="b">
        <v>0</v>
      </c>
      <c r="O1720" s="81" t="b">
        <v>0</v>
      </c>
      <c r="P1720" s="82">
        <v>46181.571507951398</v>
      </c>
      <c r="Q1720" s="79" t="s">
        <v>12244</v>
      </c>
      <c r="R1720" s="82">
        <v>46181.5752882292</v>
      </c>
      <c r="S1720" s="79" t="s">
        <v>12344</v>
      </c>
      <c r="T1720" s="79" t="s">
        <v>5292</v>
      </c>
      <c r="U1720" s="79" t="s">
        <v>534</v>
      </c>
      <c r="V1720" s="77" t="s">
        <v>12379</v>
      </c>
    </row>
    <row r="1721" spans="1:22" hidden="1" x14ac:dyDescent="0.25">
      <c r="A1721" s="73" t="s">
        <v>10686</v>
      </c>
      <c r="B1721" s="73" t="s">
        <v>740</v>
      </c>
      <c r="C1721" s="73" t="s">
        <v>6326</v>
      </c>
      <c r="D1721" s="73" t="s">
        <v>6271</v>
      </c>
      <c r="E1721" s="73" t="s">
        <v>284</v>
      </c>
      <c r="F1721" s="73" t="s">
        <v>284</v>
      </c>
      <c r="G1721" s="74"/>
      <c r="H1721" s="73" t="s">
        <v>1011</v>
      </c>
      <c r="I1721" s="73" t="s">
        <v>1012</v>
      </c>
      <c r="J1721" s="73" t="s">
        <v>963</v>
      </c>
      <c r="K1721" s="73" t="s">
        <v>1115</v>
      </c>
      <c r="L1721" s="73" t="s">
        <v>6326</v>
      </c>
      <c r="M1721" s="73" t="s">
        <v>534</v>
      </c>
      <c r="N1721" s="75" t="b">
        <v>0</v>
      </c>
      <c r="O1721" s="75" t="b">
        <v>0</v>
      </c>
      <c r="P1721" s="76">
        <v>46023.525943171298</v>
      </c>
      <c r="Q1721" s="73" t="s">
        <v>11990</v>
      </c>
      <c r="R1721" s="76">
        <v>46172.473174919003</v>
      </c>
      <c r="S1721" s="73" t="s">
        <v>11991</v>
      </c>
      <c r="T1721" s="73" t="s">
        <v>5292</v>
      </c>
      <c r="U1721" s="73" t="s">
        <v>534</v>
      </c>
      <c r="V1721" s="77" t="s">
        <v>12379</v>
      </c>
    </row>
    <row r="1722" spans="1:22" hidden="1" x14ac:dyDescent="0.25">
      <c r="A1722" s="73" t="s">
        <v>10687</v>
      </c>
      <c r="B1722" s="73" t="s">
        <v>536</v>
      </c>
      <c r="C1722" s="73" t="s">
        <v>6315</v>
      </c>
      <c r="D1722" s="73" t="s">
        <v>6271</v>
      </c>
      <c r="E1722" s="73" t="s">
        <v>284</v>
      </c>
      <c r="F1722" s="73"/>
      <c r="G1722" s="74"/>
      <c r="H1722" s="73" t="s">
        <v>1011</v>
      </c>
      <c r="I1722" s="73" t="s">
        <v>1012</v>
      </c>
      <c r="J1722" s="73" t="s">
        <v>963</v>
      </c>
      <c r="K1722" s="73" t="s">
        <v>991</v>
      </c>
      <c r="L1722" s="73" t="s">
        <v>12438</v>
      </c>
      <c r="M1722" s="73" t="s">
        <v>534</v>
      </c>
      <c r="N1722" s="75" t="b">
        <v>0</v>
      </c>
      <c r="O1722" s="75" t="b">
        <v>0</v>
      </c>
      <c r="P1722" s="76">
        <v>46023.525937268503</v>
      </c>
      <c r="Q1722" s="73" t="s">
        <v>11990</v>
      </c>
      <c r="R1722" s="76">
        <v>46172.473176851898</v>
      </c>
      <c r="S1722" s="73" t="s">
        <v>11991</v>
      </c>
      <c r="T1722" s="73" t="s">
        <v>5292</v>
      </c>
      <c r="U1722" s="73" t="s">
        <v>534</v>
      </c>
      <c r="V1722" s="77" t="s">
        <v>12379</v>
      </c>
    </row>
    <row r="1723" spans="1:22" hidden="1" x14ac:dyDescent="0.25">
      <c r="A1723" s="79" t="s">
        <v>12439</v>
      </c>
      <c r="B1723" s="79" t="s">
        <v>12440</v>
      </c>
      <c r="C1723" s="79" t="s">
        <v>12441</v>
      </c>
      <c r="D1723" s="79" t="s">
        <v>6271</v>
      </c>
      <c r="E1723" s="79"/>
      <c r="F1723" s="79"/>
      <c r="G1723" s="80"/>
      <c r="H1723" s="79" t="s">
        <v>1011</v>
      </c>
      <c r="I1723" s="79" t="s">
        <v>1012</v>
      </c>
      <c r="J1723" s="79" t="s">
        <v>963</v>
      </c>
      <c r="K1723" s="79" t="s">
        <v>991</v>
      </c>
      <c r="L1723" s="79" t="s">
        <v>12442</v>
      </c>
      <c r="M1723" s="79" t="s">
        <v>534</v>
      </c>
      <c r="N1723" s="81" t="b">
        <v>0</v>
      </c>
      <c r="O1723" s="81" t="b">
        <v>0</v>
      </c>
      <c r="P1723" s="82">
        <v>46154.417095405101</v>
      </c>
      <c r="Q1723" s="79" t="s">
        <v>12244</v>
      </c>
      <c r="R1723" s="82">
        <v>46205.398539664398</v>
      </c>
      <c r="S1723" s="79" t="s">
        <v>12344</v>
      </c>
      <c r="T1723" s="79" t="s">
        <v>3756</v>
      </c>
      <c r="U1723" s="79" t="s">
        <v>534</v>
      </c>
      <c r="V1723" s="77" t="s">
        <v>12379</v>
      </c>
    </row>
    <row r="1724" spans="1:22" hidden="1" x14ac:dyDescent="0.25">
      <c r="A1724" s="73" t="s">
        <v>10688</v>
      </c>
      <c r="B1724" s="73" t="s">
        <v>783</v>
      </c>
      <c r="C1724" s="73" t="s">
        <v>6293</v>
      </c>
      <c r="D1724" s="73" t="s">
        <v>6271</v>
      </c>
      <c r="E1724" s="73" t="s">
        <v>284</v>
      </c>
      <c r="F1724" s="73"/>
      <c r="G1724" s="74"/>
      <c r="H1724" s="73" t="s">
        <v>1099</v>
      </c>
      <c r="I1724" s="73" t="s">
        <v>1100</v>
      </c>
      <c r="J1724" s="73" t="s">
        <v>963</v>
      </c>
      <c r="K1724" s="73" t="s">
        <v>1105</v>
      </c>
      <c r="L1724" s="73" t="s">
        <v>6293</v>
      </c>
      <c r="M1724" s="73" t="s">
        <v>534</v>
      </c>
      <c r="N1724" s="75" t="b">
        <v>0</v>
      </c>
      <c r="O1724" s="75" t="b">
        <v>0</v>
      </c>
      <c r="P1724" s="76">
        <v>46023.525929976902</v>
      </c>
      <c r="Q1724" s="73" t="s">
        <v>11990</v>
      </c>
      <c r="R1724" s="76">
        <v>46172.473181053203</v>
      </c>
      <c r="S1724" s="73" t="s">
        <v>11991</v>
      </c>
      <c r="T1724" s="73" t="s">
        <v>5292</v>
      </c>
      <c r="U1724" s="73" t="s">
        <v>534</v>
      </c>
      <c r="V1724" s="77" t="s">
        <v>12379</v>
      </c>
    </row>
    <row r="1725" spans="1:22" hidden="1" x14ac:dyDescent="0.25">
      <c r="A1725" s="79" t="s">
        <v>12443</v>
      </c>
      <c r="B1725" s="79" t="s">
        <v>12444</v>
      </c>
      <c r="C1725" s="79" t="s">
        <v>12445</v>
      </c>
      <c r="D1725" s="79" t="s">
        <v>6271</v>
      </c>
      <c r="E1725" s="79"/>
      <c r="F1725" s="79"/>
      <c r="G1725" s="80"/>
      <c r="H1725" s="79" t="s">
        <v>1099</v>
      </c>
      <c r="I1725" s="79" t="s">
        <v>1100</v>
      </c>
      <c r="J1725" s="79" t="s">
        <v>963</v>
      </c>
      <c r="K1725" s="79" t="s">
        <v>1105</v>
      </c>
      <c r="L1725" s="79" t="s">
        <v>12445</v>
      </c>
      <c r="M1725" s="79" t="s">
        <v>534</v>
      </c>
      <c r="N1725" s="81" t="b">
        <v>0</v>
      </c>
      <c r="O1725" s="81" t="b">
        <v>0</v>
      </c>
      <c r="P1725" s="82">
        <v>46206.669705752298</v>
      </c>
      <c r="Q1725" s="79" t="s">
        <v>12244</v>
      </c>
      <c r="R1725" s="82">
        <v>46206.669705752298</v>
      </c>
      <c r="S1725" s="79" t="s">
        <v>12244</v>
      </c>
      <c r="T1725" s="79" t="s">
        <v>5292</v>
      </c>
      <c r="U1725" s="79" t="s">
        <v>534</v>
      </c>
      <c r="V1725" s="77" t="s">
        <v>12379</v>
      </c>
    </row>
    <row r="1726" spans="1:22" hidden="1" x14ac:dyDescent="0.25">
      <c r="A1726" s="73" t="s">
        <v>10689</v>
      </c>
      <c r="B1726" s="73" t="s">
        <v>535</v>
      </c>
      <c r="C1726" s="73" t="s">
        <v>6291</v>
      </c>
      <c r="D1726" s="73" t="s">
        <v>6271</v>
      </c>
      <c r="E1726" s="73" t="s">
        <v>6270</v>
      </c>
      <c r="F1726" s="73"/>
      <c r="G1726" s="74"/>
      <c r="H1726" s="73" t="s">
        <v>1099</v>
      </c>
      <c r="I1726" s="73" t="s">
        <v>1100</v>
      </c>
      <c r="J1726" s="73" t="s">
        <v>963</v>
      </c>
      <c r="K1726" s="73" t="s">
        <v>1110</v>
      </c>
      <c r="L1726" s="73"/>
      <c r="M1726" s="73" t="s">
        <v>534</v>
      </c>
      <c r="N1726" s="75" t="b">
        <v>0</v>
      </c>
      <c r="O1726" s="75" t="b">
        <v>0</v>
      </c>
      <c r="P1726" s="76">
        <v>46023.525929247699</v>
      </c>
      <c r="Q1726" s="73" t="s">
        <v>11990</v>
      </c>
      <c r="R1726" s="76">
        <v>46172.4731832986</v>
      </c>
      <c r="S1726" s="73" t="s">
        <v>11991</v>
      </c>
      <c r="T1726" s="73" t="s">
        <v>5292</v>
      </c>
      <c r="U1726" s="73" t="s">
        <v>534</v>
      </c>
      <c r="V1726" s="77" t="s">
        <v>12379</v>
      </c>
    </row>
    <row r="1727" spans="1:22" hidden="1" x14ac:dyDescent="0.25">
      <c r="A1727" s="73" t="s">
        <v>10690</v>
      </c>
      <c r="B1727" s="73" t="s">
        <v>6320</v>
      </c>
      <c r="C1727" s="73" t="s">
        <v>6321</v>
      </c>
      <c r="D1727" s="73" t="s">
        <v>6271</v>
      </c>
      <c r="E1727" s="73" t="s">
        <v>284</v>
      </c>
      <c r="F1727" s="73" t="s">
        <v>12446</v>
      </c>
      <c r="G1727" s="74"/>
      <c r="H1727" s="73" t="s">
        <v>971</v>
      </c>
      <c r="I1727" s="73" t="s">
        <v>972</v>
      </c>
      <c r="J1727" s="73" t="s">
        <v>1092</v>
      </c>
      <c r="K1727" s="73" t="s">
        <v>974</v>
      </c>
      <c r="L1727" s="73" t="s">
        <v>6321</v>
      </c>
      <c r="M1727" s="73" t="s">
        <v>534</v>
      </c>
      <c r="N1727" s="75" t="b">
        <v>0</v>
      </c>
      <c r="O1727" s="75" t="b">
        <v>0</v>
      </c>
      <c r="P1727" s="76">
        <v>46023.5259415162</v>
      </c>
      <c r="Q1727" s="73" t="s">
        <v>11990</v>
      </c>
      <c r="R1727" s="76">
        <v>46172.473185266201</v>
      </c>
      <c r="S1727" s="73" t="s">
        <v>11991</v>
      </c>
      <c r="T1727" s="73" t="s">
        <v>5292</v>
      </c>
      <c r="U1727" s="73" t="s">
        <v>534</v>
      </c>
      <c r="V1727" s="77" t="s">
        <v>12379</v>
      </c>
    </row>
    <row r="1728" spans="1:22" hidden="1" x14ac:dyDescent="0.25">
      <c r="A1728" s="73" t="s">
        <v>10691</v>
      </c>
      <c r="B1728" s="73" t="s">
        <v>6328</v>
      </c>
      <c r="C1728" s="73" t="s">
        <v>6329</v>
      </c>
      <c r="D1728" s="73" t="s">
        <v>6271</v>
      </c>
      <c r="E1728" s="73" t="s">
        <v>284</v>
      </c>
      <c r="F1728" s="73" t="s">
        <v>284</v>
      </c>
      <c r="G1728" s="74"/>
      <c r="H1728" s="73" t="s">
        <v>971</v>
      </c>
      <c r="I1728" s="73" t="s">
        <v>972</v>
      </c>
      <c r="J1728" s="73" t="s">
        <v>1092</v>
      </c>
      <c r="K1728" s="73" t="s">
        <v>974</v>
      </c>
      <c r="L1728" s="73" t="s">
        <v>6329</v>
      </c>
      <c r="M1728" s="73" t="s">
        <v>534</v>
      </c>
      <c r="N1728" s="75" t="b">
        <v>0</v>
      </c>
      <c r="O1728" s="75" t="b">
        <v>0</v>
      </c>
      <c r="P1728" s="76">
        <v>46023.525943865701</v>
      </c>
      <c r="Q1728" s="73" t="s">
        <v>11990</v>
      </c>
      <c r="R1728" s="76">
        <v>46172.4731873032</v>
      </c>
      <c r="S1728" s="73" t="s">
        <v>11991</v>
      </c>
      <c r="T1728" s="73" t="s">
        <v>5292</v>
      </c>
      <c r="U1728" s="73" t="s">
        <v>534</v>
      </c>
      <c r="V1728" s="77" t="s">
        <v>12379</v>
      </c>
    </row>
    <row r="1729" spans="1:22" hidden="1" x14ac:dyDescent="0.25">
      <c r="A1729" s="73" t="s">
        <v>10692</v>
      </c>
      <c r="B1729" s="73" t="s">
        <v>6334</v>
      </c>
      <c r="C1729" s="73" t="s">
        <v>6335</v>
      </c>
      <c r="D1729" s="73" t="s">
        <v>6271</v>
      </c>
      <c r="E1729" s="73" t="s">
        <v>284</v>
      </c>
      <c r="F1729" s="73" t="s">
        <v>284</v>
      </c>
      <c r="G1729" s="74"/>
      <c r="H1729" s="73" t="s">
        <v>971</v>
      </c>
      <c r="I1729" s="73" t="s">
        <v>972</v>
      </c>
      <c r="J1729" s="73" t="s">
        <v>4277</v>
      </c>
      <c r="K1729" s="73" t="s">
        <v>974</v>
      </c>
      <c r="L1729" s="73" t="s">
        <v>6335</v>
      </c>
      <c r="M1729" s="73" t="s">
        <v>534</v>
      </c>
      <c r="N1729" s="75" t="b">
        <v>0</v>
      </c>
      <c r="O1729" s="75" t="b">
        <v>0</v>
      </c>
      <c r="P1729" s="76">
        <v>46023.525945636597</v>
      </c>
      <c r="Q1729" s="73" t="s">
        <v>11990</v>
      </c>
      <c r="R1729" s="76">
        <v>46172.4731895023</v>
      </c>
      <c r="S1729" s="73" t="s">
        <v>11991</v>
      </c>
      <c r="T1729" s="73" t="s">
        <v>5292</v>
      </c>
      <c r="U1729" s="73" t="s">
        <v>534</v>
      </c>
      <c r="V1729" s="77" t="s">
        <v>12379</v>
      </c>
    </row>
    <row r="1730" spans="1:22" hidden="1" x14ac:dyDescent="0.25">
      <c r="A1730" s="73" t="s">
        <v>10693</v>
      </c>
      <c r="B1730" s="73" t="s">
        <v>779</v>
      </c>
      <c r="C1730" s="73" t="s">
        <v>6358</v>
      </c>
      <c r="D1730" s="73" t="s">
        <v>12447</v>
      </c>
      <c r="E1730" s="73" t="s">
        <v>284</v>
      </c>
      <c r="F1730" s="73"/>
      <c r="G1730" s="74">
        <v>60</v>
      </c>
      <c r="H1730" s="73" t="s">
        <v>914</v>
      </c>
      <c r="I1730" s="73" t="s">
        <v>915</v>
      </c>
      <c r="J1730" s="73" t="s">
        <v>909</v>
      </c>
      <c r="K1730" s="73" t="s">
        <v>938</v>
      </c>
      <c r="L1730" s="73" t="s">
        <v>6358</v>
      </c>
      <c r="M1730" s="73" t="s">
        <v>301</v>
      </c>
      <c r="N1730" s="75" t="b">
        <v>0</v>
      </c>
      <c r="O1730" s="75" t="b">
        <v>0</v>
      </c>
      <c r="P1730" s="76">
        <v>46023.525960104198</v>
      </c>
      <c r="Q1730" s="73" t="s">
        <v>11990</v>
      </c>
      <c r="R1730" s="76">
        <v>46172.473195567101</v>
      </c>
      <c r="S1730" s="73" t="s">
        <v>11991</v>
      </c>
      <c r="T1730" s="73" t="s">
        <v>5292</v>
      </c>
      <c r="U1730" s="73" t="s">
        <v>301</v>
      </c>
      <c r="V1730" s="77" t="s">
        <v>302</v>
      </c>
    </row>
    <row r="1731" spans="1:22" hidden="1" x14ac:dyDescent="0.25">
      <c r="A1731" s="73" t="s">
        <v>10694</v>
      </c>
      <c r="B1731" s="73" t="s">
        <v>6360</v>
      </c>
      <c r="C1731" s="73" t="s">
        <v>6361</v>
      </c>
      <c r="D1731" s="73" t="s">
        <v>12447</v>
      </c>
      <c r="E1731" s="73" t="s">
        <v>284</v>
      </c>
      <c r="F1731" s="73"/>
      <c r="G1731" s="74">
        <v>60</v>
      </c>
      <c r="H1731" s="73" t="s">
        <v>914</v>
      </c>
      <c r="I1731" s="73" t="s">
        <v>915</v>
      </c>
      <c r="J1731" s="73" t="s">
        <v>909</v>
      </c>
      <c r="K1731" s="73" t="s">
        <v>938</v>
      </c>
      <c r="L1731" s="73" t="s">
        <v>6361</v>
      </c>
      <c r="M1731" s="73" t="s">
        <v>301</v>
      </c>
      <c r="N1731" s="75" t="b">
        <v>0</v>
      </c>
      <c r="O1731" s="75" t="b">
        <v>0</v>
      </c>
      <c r="P1731" s="76">
        <v>46023.525961192099</v>
      </c>
      <c r="Q1731" s="73" t="s">
        <v>11990</v>
      </c>
      <c r="R1731" s="76">
        <v>46172.473197569401</v>
      </c>
      <c r="S1731" s="73" t="s">
        <v>11991</v>
      </c>
      <c r="T1731" s="73" t="s">
        <v>5292</v>
      </c>
      <c r="U1731" s="73" t="s">
        <v>301</v>
      </c>
      <c r="V1731" s="77" t="s">
        <v>302</v>
      </c>
    </row>
    <row r="1732" spans="1:22" hidden="1" x14ac:dyDescent="0.25">
      <c r="A1732" s="73" t="s">
        <v>10695</v>
      </c>
      <c r="B1732" s="73" t="s">
        <v>693</v>
      </c>
      <c r="C1732" s="73" t="s">
        <v>6350</v>
      </c>
      <c r="D1732" s="73" t="s">
        <v>12447</v>
      </c>
      <c r="E1732" s="73" t="s">
        <v>284</v>
      </c>
      <c r="F1732" s="73"/>
      <c r="G1732" s="74">
        <v>60</v>
      </c>
      <c r="H1732" s="73" t="s">
        <v>1099</v>
      </c>
      <c r="I1732" s="73" t="s">
        <v>1100</v>
      </c>
      <c r="J1732" s="73" t="s">
        <v>963</v>
      </c>
      <c r="K1732" s="73" t="s">
        <v>1159</v>
      </c>
      <c r="L1732" s="73" t="s">
        <v>6350</v>
      </c>
      <c r="M1732" s="73" t="s">
        <v>301</v>
      </c>
      <c r="N1732" s="75" t="b">
        <v>0</v>
      </c>
      <c r="O1732" s="75" t="b">
        <v>0</v>
      </c>
      <c r="P1732" s="76">
        <v>46023.525955671299</v>
      </c>
      <c r="Q1732" s="73" t="s">
        <v>11990</v>
      </c>
      <c r="R1732" s="76">
        <v>46172.473199652799</v>
      </c>
      <c r="S1732" s="73" t="s">
        <v>11991</v>
      </c>
      <c r="T1732" s="73" t="s">
        <v>5292</v>
      </c>
      <c r="U1732" s="73" t="s">
        <v>301</v>
      </c>
      <c r="V1732" s="77" t="s">
        <v>302</v>
      </c>
    </row>
    <row r="1733" spans="1:22" hidden="1" x14ac:dyDescent="0.25">
      <c r="A1733" s="73" t="s">
        <v>10696</v>
      </c>
      <c r="B1733" s="73" t="s">
        <v>780</v>
      </c>
      <c r="C1733" s="73" t="s">
        <v>6354</v>
      </c>
      <c r="D1733" s="73" t="s">
        <v>12447</v>
      </c>
      <c r="E1733" s="73" t="s">
        <v>284</v>
      </c>
      <c r="F1733" s="73"/>
      <c r="G1733" s="74">
        <v>60</v>
      </c>
      <c r="H1733" s="73" t="s">
        <v>1011</v>
      </c>
      <c r="I1733" s="73" t="s">
        <v>1012</v>
      </c>
      <c r="J1733" s="73" t="s">
        <v>963</v>
      </c>
      <c r="K1733" s="73" t="s">
        <v>1115</v>
      </c>
      <c r="L1733" s="73" t="s">
        <v>6354</v>
      </c>
      <c r="M1733" s="73" t="s">
        <v>301</v>
      </c>
      <c r="N1733" s="75" t="b">
        <v>0</v>
      </c>
      <c r="O1733" s="75" t="b">
        <v>0</v>
      </c>
      <c r="P1733" s="76">
        <v>46023.525957604201</v>
      </c>
      <c r="Q1733" s="73" t="s">
        <v>11990</v>
      </c>
      <c r="R1733" s="76">
        <v>46172.473201504603</v>
      </c>
      <c r="S1733" s="73" t="s">
        <v>11991</v>
      </c>
      <c r="T1733" s="73" t="s">
        <v>5292</v>
      </c>
      <c r="U1733" s="73" t="s">
        <v>301</v>
      </c>
      <c r="V1733" s="77" t="s">
        <v>302</v>
      </c>
    </row>
    <row r="1734" spans="1:22" hidden="1" x14ac:dyDescent="0.25">
      <c r="A1734" s="73" t="s">
        <v>10697</v>
      </c>
      <c r="B1734" s="73" t="s">
        <v>496</v>
      </c>
      <c r="C1734" s="73" t="s">
        <v>6356</v>
      </c>
      <c r="D1734" s="73" t="s">
        <v>12447</v>
      </c>
      <c r="E1734" s="73" t="s">
        <v>284</v>
      </c>
      <c r="F1734" s="73"/>
      <c r="G1734" s="74">
        <v>60</v>
      </c>
      <c r="H1734" s="73" t="s">
        <v>1011</v>
      </c>
      <c r="I1734" s="73" t="s">
        <v>1012</v>
      </c>
      <c r="J1734" s="73" t="s">
        <v>963</v>
      </c>
      <c r="K1734" s="73" t="s">
        <v>1115</v>
      </c>
      <c r="L1734" s="73" t="s">
        <v>6356</v>
      </c>
      <c r="M1734" s="73" t="s">
        <v>301</v>
      </c>
      <c r="N1734" s="75" t="b">
        <v>0</v>
      </c>
      <c r="O1734" s="75" t="b">
        <v>0</v>
      </c>
      <c r="P1734" s="76">
        <v>46023.525958599501</v>
      </c>
      <c r="Q1734" s="73" t="s">
        <v>11990</v>
      </c>
      <c r="R1734" s="76">
        <v>46172.473203703703</v>
      </c>
      <c r="S1734" s="73" t="s">
        <v>11991</v>
      </c>
      <c r="T1734" s="73" t="s">
        <v>5292</v>
      </c>
      <c r="U1734" s="73" t="s">
        <v>301</v>
      </c>
      <c r="V1734" s="77" t="s">
        <v>302</v>
      </c>
    </row>
    <row r="1735" spans="1:22" hidden="1" x14ac:dyDescent="0.25">
      <c r="A1735" s="73" t="s">
        <v>10698</v>
      </c>
      <c r="B1735" s="73" t="s">
        <v>303</v>
      </c>
      <c r="C1735" s="73" t="s">
        <v>6352</v>
      </c>
      <c r="D1735" s="73" t="s">
        <v>12447</v>
      </c>
      <c r="E1735" s="73" t="s">
        <v>284</v>
      </c>
      <c r="F1735" s="73"/>
      <c r="G1735" s="74">
        <v>60</v>
      </c>
      <c r="H1735" s="73" t="s">
        <v>1099</v>
      </c>
      <c r="I1735" s="73" t="s">
        <v>1100</v>
      </c>
      <c r="J1735" s="73" t="s">
        <v>963</v>
      </c>
      <c r="K1735" s="73" t="s">
        <v>1105</v>
      </c>
      <c r="L1735" s="73" t="s">
        <v>12448</v>
      </c>
      <c r="M1735" s="73" t="s">
        <v>301</v>
      </c>
      <c r="N1735" s="75" t="b">
        <v>0</v>
      </c>
      <c r="O1735" s="75" t="b">
        <v>0</v>
      </c>
      <c r="P1735" s="76">
        <v>46023.525956597201</v>
      </c>
      <c r="Q1735" s="73" t="s">
        <v>11990</v>
      </c>
      <c r="R1735" s="76">
        <v>46172.473205671296</v>
      </c>
      <c r="S1735" s="73" t="s">
        <v>11991</v>
      </c>
      <c r="T1735" s="73" t="s">
        <v>5292</v>
      </c>
      <c r="U1735" s="73" t="s">
        <v>301</v>
      </c>
      <c r="V1735" s="77" t="s">
        <v>302</v>
      </c>
    </row>
    <row r="1736" spans="1:22" hidden="1" x14ac:dyDescent="0.25">
      <c r="A1736" s="73" t="s">
        <v>10699</v>
      </c>
      <c r="B1736" s="73" t="s">
        <v>302</v>
      </c>
      <c r="C1736" s="73" t="s">
        <v>6345</v>
      </c>
      <c r="D1736" s="73" t="s">
        <v>12447</v>
      </c>
      <c r="E1736" s="73" t="s">
        <v>6346</v>
      </c>
      <c r="F1736" s="73"/>
      <c r="G1736" s="74">
        <v>60</v>
      </c>
      <c r="H1736" s="73" t="s">
        <v>1099</v>
      </c>
      <c r="I1736" s="73" t="s">
        <v>1100</v>
      </c>
      <c r="J1736" s="73" t="s">
        <v>963</v>
      </c>
      <c r="K1736" s="73" t="s">
        <v>1105</v>
      </c>
      <c r="L1736" s="73" t="s">
        <v>6345</v>
      </c>
      <c r="M1736" s="73" t="s">
        <v>301</v>
      </c>
      <c r="N1736" s="75" t="b">
        <v>1</v>
      </c>
      <c r="O1736" s="75" t="b">
        <v>0</v>
      </c>
      <c r="P1736" s="76">
        <v>46023.525953738397</v>
      </c>
      <c r="Q1736" s="73" t="s">
        <v>11990</v>
      </c>
      <c r="R1736" s="76">
        <v>46172.473207835603</v>
      </c>
      <c r="S1736" s="73" t="s">
        <v>11991</v>
      </c>
      <c r="T1736" s="73" t="s">
        <v>5292</v>
      </c>
      <c r="U1736" s="73" t="s">
        <v>301</v>
      </c>
      <c r="V1736" s="77" t="s">
        <v>302</v>
      </c>
    </row>
    <row r="1737" spans="1:22" hidden="1" x14ac:dyDescent="0.25">
      <c r="A1737" s="73" t="s">
        <v>10700</v>
      </c>
      <c r="B1737" s="73" t="s">
        <v>495</v>
      </c>
      <c r="C1737" s="73" t="s">
        <v>6348</v>
      </c>
      <c r="D1737" s="73" t="s">
        <v>12447</v>
      </c>
      <c r="E1737" s="73" t="s">
        <v>284</v>
      </c>
      <c r="F1737" s="73"/>
      <c r="G1737" s="74">
        <v>60</v>
      </c>
      <c r="H1737" s="73" t="s">
        <v>1011</v>
      </c>
      <c r="I1737" s="73" t="s">
        <v>1012</v>
      </c>
      <c r="J1737" s="73" t="s">
        <v>963</v>
      </c>
      <c r="K1737" s="73" t="s">
        <v>1019</v>
      </c>
      <c r="L1737" s="73" t="s">
        <v>6348</v>
      </c>
      <c r="M1737" s="73" t="s">
        <v>301</v>
      </c>
      <c r="N1737" s="75" t="b">
        <v>0</v>
      </c>
      <c r="O1737" s="75" t="b">
        <v>0</v>
      </c>
      <c r="P1737" s="76">
        <v>46023.525954710603</v>
      </c>
      <c r="Q1737" s="73" t="s">
        <v>11990</v>
      </c>
      <c r="R1737" s="76">
        <v>46172.4732101505</v>
      </c>
      <c r="S1737" s="73" t="s">
        <v>11991</v>
      </c>
      <c r="T1737" s="73" t="s">
        <v>5292</v>
      </c>
      <c r="U1737" s="73" t="s">
        <v>301</v>
      </c>
      <c r="V1737" s="77" t="s">
        <v>302</v>
      </c>
    </row>
    <row r="1738" spans="1:22" hidden="1" x14ac:dyDescent="0.25">
      <c r="A1738" s="73" t="s">
        <v>10701</v>
      </c>
      <c r="B1738" s="73" t="s">
        <v>6592</v>
      </c>
      <c r="C1738" s="73" t="s">
        <v>6593</v>
      </c>
      <c r="D1738" s="73" t="s">
        <v>12449</v>
      </c>
      <c r="E1738" s="73" t="s">
        <v>284</v>
      </c>
      <c r="F1738" s="73"/>
      <c r="G1738" s="74">
        <v>60</v>
      </c>
      <c r="H1738" s="73" t="s">
        <v>971</v>
      </c>
      <c r="I1738" s="73" t="s">
        <v>972</v>
      </c>
      <c r="J1738" s="73" t="s">
        <v>1206</v>
      </c>
      <c r="K1738" s="73" t="s">
        <v>974</v>
      </c>
      <c r="L1738" s="73" t="s">
        <v>6593</v>
      </c>
      <c r="M1738" s="73" t="s">
        <v>295</v>
      </c>
      <c r="N1738" s="75" t="b">
        <v>0</v>
      </c>
      <c r="O1738" s="75" t="b">
        <v>0</v>
      </c>
      <c r="P1738" s="76">
        <v>46023.526159722198</v>
      </c>
      <c r="Q1738" s="73" t="s">
        <v>11990</v>
      </c>
      <c r="R1738" s="76">
        <v>46172.4733802431</v>
      </c>
      <c r="S1738" s="73" t="s">
        <v>11991</v>
      </c>
      <c r="T1738" s="73" t="s">
        <v>5292</v>
      </c>
      <c r="U1738" s="73" t="s">
        <v>295</v>
      </c>
      <c r="V1738" s="77" t="s">
        <v>296</v>
      </c>
    </row>
    <row r="1739" spans="1:22" hidden="1" x14ac:dyDescent="0.25">
      <c r="A1739" s="73" t="s">
        <v>10702</v>
      </c>
      <c r="B1739" s="73" t="s">
        <v>6503</v>
      </c>
      <c r="C1739" s="73" t="s">
        <v>6504</v>
      </c>
      <c r="D1739" s="73" t="s">
        <v>12449</v>
      </c>
      <c r="E1739" s="73" t="s">
        <v>284</v>
      </c>
      <c r="F1739" s="73"/>
      <c r="G1739" s="74">
        <v>60</v>
      </c>
      <c r="H1739" s="73" t="s">
        <v>934</v>
      </c>
      <c r="I1739" s="73" t="s">
        <v>935</v>
      </c>
      <c r="J1739" s="73" t="s">
        <v>909</v>
      </c>
      <c r="K1739" s="73" t="s">
        <v>982</v>
      </c>
      <c r="L1739" s="73" t="s">
        <v>6504</v>
      </c>
      <c r="M1739" s="73" t="s">
        <v>295</v>
      </c>
      <c r="N1739" s="75" t="b">
        <v>0</v>
      </c>
      <c r="O1739" s="75" t="b">
        <v>0</v>
      </c>
      <c r="P1739" s="76">
        <v>46023.5261183681</v>
      </c>
      <c r="Q1739" s="73" t="s">
        <v>11990</v>
      </c>
      <c r="R1739" s="76">
        <v>46172.473382407399</v>
      </c>
      <c r="S1739" s="73" t="s">
        <v>11991</v>
      </c>
      <c r="T1739" s="73" t="s">
        <v>5292</v>
      </c>
      <c r="U1739" s="73" t="s">
        <v>295</v>
      </c>
      <c r="V1739" s="77" t="s">
        <v>296</v>
      </c>
    </row>
    <row r="1740" spans="1:22" hidden="1" x14ac:dyDescent="0.25">
      <c r="A1740" s="73" t="s">
        <v>10703</v>
      </c>
      <c r="B1740" s="73" t="s">
        <v>6500</v>
      </c>
      <c r="C1740" s="73" t="s">
        <v>6501</v>
      </c>
      <c r="D1740" s="73" t="s">
        <v>12449</v>
      </c>
      <c r="E1740" s="73" t="s">
        <v>284</v>
      </c>
      <c r="F1740" s="73"/>
      <c r="G1740" s="74">
        <v>60</v>
      </c>
      <c r="H1740" s="73" t="s">
        <v>934</v>
      </c>
      <c r="I1740" s="73" t="s">
        <v>935</v>
      </c>
      <c r="J1740" s="73" t="s">
        <v>909</v>
      </c>
      <c r="K1740" s="73" t="s">
        <v>956</v>
      </c>
      <c r="L1740" s="73" t="s">
        <v>6501</v>
      </c>
      <c r="M1740" s="73" t="s">
        <v>295</v>
      </c>
      <c r="N1740" s="75" t="b">
        <v>0</v>
      </c>
      <c r="O1740" s="75" t="b">
        <v>0</v>
      </c>
      <c r="P1740" s="76">
        <v>46023.526117673602</v>
      </c>
      <c r="Q1740" s="73" t="s">
        <v>11990</v>
      </c>
      <c r="R1740" s="76">
        <v>46172.4733845718</v>
      </c>
      <c r="S1740" s="73" t="s">
        <v>11991</v>
      </c>
      <c r="T1740" s="73" t="s">
        <v>5292</v>
      </c>
      <c r="U1740" s="73" t="s">
        <v>295</v>
      </c>
      <c r="V1740" s="77" t="s">
        <v>296</v>
      </c>
    </row>
    <row r="1741" spans="1:22" hidden="1" x14ac:dyDescent="0.25">
      <c r="A1741" s="73" t="s">
        <v>10704</v>
      </c>
      <c r="B1741" s="73" t="s">
        <v>6497</v>
      </c>
      <c r="C1741" s="73" t="s">
        <v>6498</v>
      </c>
      <c r="D1741" s="73" t="s">
        <v>12449</v>
      </c>
      <c r="E1741" s="73" t="s">
        <v>284</v>
      </c>
      <c r="F1741" s="73"/>
      <c r="G1741" s="74">
        <v>60</v>
      </c>
      <c r="H1741" s="73" t="s">
        <v>914</v>
      </c>
      <c r="I1741" s="73" t="s">
        <v>915</v>
      </c>
      <c r="J1741" s="73" t="s">
        <v>909</v>
      </c>
      <c r="K1741" s="73" t="s">
        <v>954</v>
      </c>
      <c r="L1741" s="73" t="s">
        <v>6498</v>
      </c>
      <c r="M1741" s="73" t="s">
        <v>295</v>
      </c>
      <c r="N1741" s="75" t="b">
        <v>0</v>
      </c>
      <c r="O1741" s="75" t="b">
        <v>0</v>
      </c>
      <c r="P1741" s="76">
        <v>46023.526116898101</v>
      </c>
      <c r="Q1741" s="73" t="s">
        <v>11990</v>
      </c>
      <c r="R1741" s="76">
        <v>46172.473386539401</v>
      </c>
      <c r="S1741" s="73" t="s">
        <v>11991</v>
      </c>
      <c r="T1741" s="73" t="s">
        <v>5292</v>
      </c>
      <c r="U1741" s="73" t="s">
        <v>295</v>
      </c>
      <c r="V1741" s="77" t="s">
        <v>296</v>
      </c>
    </row>
    <row r="1742" spans="1:22" hidden="1" x14ac:dyDescent="0.25">
      <c r="A1742" s="73" t="s">
        <v>10705</v>
      </c>
      <c r="B1742" s="73" t="s">
        <v>6506</v>
      </c>
      <c r="C1742" s="73" t="s">
        <v>6507</v>
      </c>
      <c r="D1742" s="73" t="s">
        <v>12449</v>
      </c>
      <c r="E1742" s="73" t="s">
        <v>284</v>
      </c>
      <c r="F1742" s="73"/>
      <c r="G1742" s="74">
        <v>60</v>
      </c>
      <c r="H1742" s="73" t="s">
        <v>11994</v>
      </c>
      <c r="I1742" s="73" t="s">
        <v>11995</v>
      </c>
      <c r="J1742" s="73" t="s">
        <v>909</v>
      </c>
      <c r="K1742" s="73" t="s">
        <v>1067</v>
      </c>
      <c r="L1742" s="73" t="s">
        <v>6507</v>
      </c>
      <c r="M1742" s="73" t="s">
        <v>295</v>
      </c>
      <c r="N1742" s="75" t="b">
        <v>0</v>
      </c>
      <c r="O1742" s="75" t="b">
        <v>0</v>
      </c>
      <c r="P1742" s="76">
        <v>46023.526119212998</v>
      </c>
      <c r="Q1742" s="73" t="s">
        <v>11990</v>
      </c>
      <c r="R1742" s="76">
        <v>46172.473388692102</v>
      </c>
      <c r="S1742" s="73" t="s">
        <v>11991</v>
      </c>
      <c r="T1742" s="73" t="s">
        <v>5292</v>
      </c>
      <c r="U1742" s="73" t="s">
        <v>295</v>
      </c>
      <c r="V1742" s="77" t="s">
        <v>296</v>
      </c>
    </row>
    <row r="1743" spans="1:22" hidden="1" x14ac:dyDescent="0.25">
      <c r="A1743" s="73" t="s">
        <v>10706</v>
      </c>
      <c r="B1743" s="73" t="s">
        <v>6509</v>
      </c>
      <c r="C1743" s="73" t="s">
        <v>6510</v>
      </c>
      <c r="D1743" s="73" t="s">
        <v>12449</v>
      </c>
      <c r="E1743" s="73" t="s">
        <v>284</v>
      </c>
      <c r="F1743" s="73"/>
      <c r="G1743" s="74">
        <v>60</v>
      </c>
      <c r="H1743" s="73" t="s">
        <v>11994</v>
      </c>
      <c r="I1743" s="73" t="s">
        <v>11995</v>
      </c>
      <c r="J1743" s="73" t="s">
        <v>909</v>
      </c>
      <c r="K1743" s="73" t="s">
        <v>1067</v>
      </c>
      <c r="L1743" s="73" t="s">
        <v>6510</v>
      </c>
      <c r="M1743" s="73" t="s">
        <v>295</v>
      </c>
      <c r="N1743" s="75" t="b">
        <v>0</v>
      </c>
      <c r="O1743" s="75" t="b">
        <v>0</v>
      </c>
      <c r="P1743" s="76">
        <v>46023.526120173599</v>
      </c>
      <c r="Q1743" s="73" t="s">
        <v>11990</v>
      </c>
      <c r="R1743" s="76">
        <v>46172.473390821797</v>
      </c>
      <c r="S1743" s="73" t="s">
        <v>11991</v>
      </c>
      <c r="T1743" s="73" t="s">
        <v>5292</v>
      </c>
      <c r="U1743" s="73" t="s">
        <v>295</v>
      </c>
      <c r="V1743" s="77" t="s">
        <v>296</v>
      </c>
    </row>
    <row r="1744" spans="1:22" hidden="1" x14ac:dyDescent="0.25">
      <c r="A1744" s="73" t="s">
        <v>10707</v>
      </c>
      <c r="B1744" s="73" t="s">
        <v>6512</v>
      </c>
      <c r="C1744" s="73" t="s">
        <v>6513</v>
      </c>
      <c r="D1744" s="73" t="s">
        <v>12449</v>
      </c>
      <c r="E1744" s="73" t="s">
        <v>284</v>
      </c>
      <c r="F1744" s="73"/>
      <c r="G1744" s="74">
        <v>60</v>
      </c>
      <c r="H1744" s="73" t="s">
        <v>11994</v>
      </c>
      <c r="I1744" s="73" t="s">
        <v>11995</v>
      </c>
      <c r="J1744" s="73" t="s">
        <v>909</v>
      </c>
      <c r="K1744" s="73" t="s">
        <v>1067</v>
      </c>
      <c r="L1744" s="73" t="s">
        <v>6513</v>
      </c>
      <c r="M1744" s="73" t="s">
        <v>295</v>
      </c>
      <c r="N1744" s="75" t="b">
        <v>0</v>
      </c>
      <c r="O1744" s="75" t="b">
        <v>0</v>
      </c>
      <c r="P1744" s="76">
        <v>46023.526120914401</v>
      </c>
      <c r="Q1744" s="73" t="s">
        <v>11990</v>
      </c>
      <c r="R1744" s="76">
        <v>46172.473392974498</v>
      </c>
      <c r="S1744" s="73" t="s">
        <v>11991</v>
      </c>
      <c r="T1744" s="73" t="s">
        <v>5292</v>
      </c>
      <c r="U1744" s="73" t="s">
        <v>295</v>
      </c>
      <c r="V1744" s="77" t="s">
        <v>296</v>
      </c>
    </row>
    <row r="1745" spans="1:22" hidden="1" x14ac:dyDescent="0.25">
      <c r="A1745" s="73" t="s">
        <v>10708</v>
      </c>
      <c r="B1745" s="73" t="s">
        <v>6515</v>
      </c>
      <c r="C1745" s="73" t="s">
        <v>6516</v>
      </c>
      <c r="D1745" s="73" t="s">
        <v>12449</v>
      </c>
      <c r="E1745" s="73" t="s">
        <v>284</v>
      </c>
      <c r="F1745" s="73"/>
      <c r="G1745" s="74">
        <v>60</v>
      </c>
      <c r="H1745" s="73" t="s">
        <v>11994</v>
      </c>
      <c r="I1745" s="73" t="s">
        <v>11995</v>
      </c>
      <c r="J1745" s="73" t="s">
        <v>909</v>
      </c>
      <c r="K1745" s="73" t="s">
        <v>1067</v>
      </c>
      <c r="L1745" s="73" t="s">
        <v>6516</v>
      </c>
      <c r="M1745" s="73" t="s">
        <v>295</v>
      </c>
      <c r="N1745" s="75" t="b">
        <v>0</v>
      </c>
      <c r="O1745" s="75" t="b">
        <v>0</v>
      </c>
      <c r="P1745" s="76">
        <v>46023.526121793999</v>
      </c>
      <c r="Q1745" s="73" t="s">
        <v>11990</v>
      </c>
      <c r="R1745" s="76">
        <v>46172.473395173598</v>
      </c>
      <c r="S1745" s="73" t="s">
        <v>11991</v>
      </c>
      <c r="T1745" s="73" t="s">
        <v>5292</v>
      </c>
      <c r="U1745" s="73" t="s">
        <v>295</v>
      </c>
      <c r="V1745" s="77" t="s">
        <v>296</v>
      </c>
    </row>
    <row r="1746" spans="1:22" hidden="1" x14ac:dyDescent="0.25">
      <c r="A1746" s="73" t="s">
        <v>10709</v>
      </c>
      <c r="B1746" s="73" t="s">
        <v>545</v>
      </c>
      <c r="C1746" s="73" t="s">
        <v>6436</v>
      </c>
      <c r="D1746" s="73" t="s">
        <v>12449</v>
      </c>
      <c r="E1746" s="73" t="s">
        <v>284</v>
      </c>
      <c r="F1746" s="73"/>
      <c r="G1746" s="74">
        <v>60</v>
      </c>
      <c r="H1746" s="73" t="s">
        <v>1099</v>
      </c>
      <c r="I1746" s="73" t="s">
        <v>1100</v>
      </c>
      <c r="J1746" s="73" t="s">
        <v>963</v>
      </c>
      <c r="K1746" s="73" t="s">
        <v>1159</v>
      </c>
      <c r="L1746" s="73" t="s">
        <v>6436</v>
      </c>
      <c r="M1746" s="73" t="s">
        <v>295</v>
      </c>
      <c r="N1746" s="75" t="b">
        <v>0</v>
      </c>
      <c r="O1746" s="75" t="b">
        <v>0</v>
      </c>
      <c r="P1746" s="76">
        <v>46023.526087349499</v>
      </c>
      <c r="Q1746" s="73" t="s">
        <v>11990</v>
      </c>
      <c r="R1746" s="76">
        <v>46172.473397303198</v>
      </c>
      <c r="S1746" s="73" t="s">
        <v>11991</v>
      </c>
      <c r="T1746" s="73" t="s">
        <v>5292</v>
      </c>
      <c r="U1746" s="73" t="s">
        <v>295</v>
      </c>
      <c r="V1746" s="77" t="s">
        <v>296</v>
      </c>
    </row>
    <row r="1747" spans="1:22" hidden="1" x14ac:dyDescent="0.25">
      <c r="A1747" s="73" t="s">
        <v>10710</v>
      </c>
      <c r="B1747" s="73" t="s">
        <v>588</v>
      </c>
      <c r="C1747" s="73" t="s">
        <v>6454</v>
      </c>
      <c r="D1747" s="73" t="s">
        <v>12449</v>
      </c>
      <c r="E1747" s="73" t="s">
        <v>284</v>
      </c>
      <c r="F1747" s="73"/>
      <c r="G1747" s="74">
        <v>60</v>
      </c>
      <c r="H1747" s="73" t="s">
        <v>1099</v>
      </c>
      <c r="I1747" s="73" t="s">
        <v>1100</v>
      </c>
      <c r="J1747" s="73" t="s">
        <v>963</v>
      </c>
      <c r="K1747" s="73" t="s">
        <v>1159</v>
      </c>
      <c r="L1747" s="73" t="s">
        <v>6454</v>
      </c>
      <c r="M1747" s="73" t="s">
        <v>295</v>
      </c>
      <c r="N1747" s="75" t="b">
        <v>0</v>
      </c>
      <c r="O1747" s="75" t="b">
        <v>0</v>
      </c>
      <c r="P1747" s="76">
        <v>46023.526098229202</v>
      </c>
      <c r="Q1747" s="73" t="s">
        <v>11990</v>
      </c>
      <c r="R1747" s="76">
        <v>46172.473399502298</v>
      </c>
      <c r="S1747" s="73" t="s">
        <v>11991</v>
      </c>
      <c r="T1747" s="73" t="s">
        <v>5292</v>
      </c>
      <c r="U1747" s="73" t="s">
        <v>295</v>
      </c>
      <c r="V1747" s="77" t="s">
        <v>296</v>
      </c>
    </row>
    <row r="1748" spans="1:22" hidden="1" x14ac:dyDescent="0.25">
      <c r="A1748" s="73" t="s">
        <v>10711</v>
      </c>
      <c r="B1748" s="73" t="s">
        <v>622</v>
      </c>
      <c r="C1748" s="73" t="s">
        <v>6468</v>
      </c>
      <c r="D1748" s="73" t="s">
        <v>12449</v>
      </c>
      <c r="E1748" s="73" t="s">
        <v>284</v>
      </c>
      <c r="F1748" s="73"/>
      <c r="G1748" s="74">
        <v>60</v>
      </c>
      <c r="H1748" s="73" t="s">
        <v>1099</v>
      </c>
      <c r="I1748" s="73" t="s">
        <v>1100</v>
      </c>
      <c r="J1748" s="73" t="s">
        <v>963</v>
      </c>
      <c r="K1748" s="73" t="s">
        <v>1159</v>
      </c>
      <c r="L1748" s="73" t="s">
        <v>6468</v>
      </c>
      <c r="M1748" s="73" t="s">
        <v>295</v>
      </c>
      <c r="N1748" s="75" t="b">
        <v>0</v>
      </c>
      <c r="O1748" s="75" t="b">
        <v>0</v>
      </c>
      <c r="P1748" s="76">
        <v>46023.526104710603</v>
      </c>
      <c r="Q1748" s="73" t="s">
        <v>11990</v>
      </c>
      <c r="R1748" s="76">
        <v>46172.473401620402</v>
      </c>
      <c r="S1748" s="73" t="s">
        <v>11991</v>
      </c>
      <c r="T1748" s="73" t="s">
        <v>5292</v>
      </c>
      <c r="U1748" s="73" t="s">
        <v>295</v>
      </c>
      <c r="V1748" s="77" t="s">
        <v>296</v>
      </c>
    </row>
    <row r="1749" spans="1:22" hidden="1" x14ac:dyDescent="0.25">
      <c r="A1749" s="73" t="s">
        <v>10712</v>
      </c>
      <c r="B1749" s="73" t="s">
        <v>554</v>
      </c>
      <c r="C1749" s="73" t="s">
        <v>6470</v>
      </c>
      <c r="D1749" s="73" t="s">
        <v>12449</v>
      </c>
      <c r="E1749" s="73" t="s">
        <v>284</v>
      </c>
      <c r="F1749" s="73"/>
      <c r="G1749" s="74">
        <v>60</v>
      </c>
      <c r="H1749" s="73" t="s">
        <v>1099</v>
      </c>
      <c r="I1749" s="73" t="s">
        <v>1100</v>
      </c>
      <c r="J1749" s="73" t="s">
        <v>963</v>
      </c>
      <c r="K1749" s="73" t="s">
        <v>1159</v>
      </c>
      <c r="L1749" s="73" t="s">
        <v>6470</v>
      </c>
      <c r="M1749" s="73" t="s">
        <v>295</v>
      </c>
      <c r="N1749" s="75" t="b">
        <v>0</v>
      </c>
      <c r="O1749" s="75" t="b">
        <v>0</v>
      </c>
      <c r="P1749" s="76">
        <v>46023.526105590303</v>
      </c>
      <c r="Q1749" s="73" t="s">
        <v>11990</v>
      </c>
      <c r="R1749" s="76">
        <v>46172.473403784701</v>
      </c>
      <c r="S1749" s="73" t="s">
        <v>11991</v>
      </c>
      <c r="T1749" s="73" t="s">
        <v>5292</v>
      </c>
      <c r="U1749" s="73" t="s">
        <v>295</v>
      </c>
      <c r="V1749" s="77" t="s">
        <v>296</v>
      </c>
    </row>
    <row r="1750" spans="1:22" hidden="1" x14ac:dyDescent="0.25">
      <c r="A1750" s="73" t="s">
        <v>10713</v>
      </c>
      <c r="B1750" s="73" t="s">
        <v>6482</v>
      </c>
      <c r="C1750" s="73" t="s">
        <v>6483</v>
      </c>
      <c r="D1750" s="73" t="s">
        <v>12449</v>
      </c>
      <c r="E1750" s="73" t="s">
        <v>284</v>
      </c>
      <c r="F1750" s="73"/>
      <c r="G1750" s="74">
        <v>60</v>
      </c>
      <c r="H1750" s="73" t="s">
        <v>1099</v>
      </c>
      <c r="I1750" s="73" t="s">
        <v>1100</v>
      </c>
      <c r="J1750" s="73" t="s">
        <v>963</v>
      </c>
      <c r="K1750" s="73" t="s">
        <v>1159</v>
      </c>
      <c r="L1750" s="73" t="s">
        <v>6483</v>
      </c>
      <c r="M1750" s="73" t="s">
        <v>295</v>
      </c>
      <c r="N1750" s="75" t="b">
        <v>0</v>
      </c>
      <c r="O1750" s="75" t="b">
        <v>0</v>
      </c>
      <c r="P1750" s="76">
        <v>46023.5261102199</v>
      </c>
      <c r="Q1750" s="73" t="s">
        <v>11990</v>
      </c>
      <c r="R1750" s="76">
        <v>46172.473405902798</v>
      </c>
      <c r="S1750" s="73" t="s">
        <v>11991</v>
      </c>
      <c r="T1750" s="73" t="s">
        <v>5292</v>
      </c>
      <c r="U1750" s="73" t="s">
        <v>295</v>
      </c>
      <c r="V1750" s="77" t="s">
        <v>296</v>
      </c>
    </row>
    <row r="1751" spans="1:22" hidden="1" x14ac:dyDescent="0.25">
      <c r="A1751" s="73" t="s">
        <v>10714</v>
      </c>
      <c r="B1751" s="73" t="s">
        <v>696</v>
      </c>
      <c r="C1751" s="73" t="s">
        <v>6487</v>
      </c>
      <c r="D1751" s="73" t="s">
        <v>12449</v>
      </c>
      <c r="E1751" s="73" t="s">
        <v>284</v>
      </c>
      <c r="F1751" s="73"/>
      <c r="G1751" s="74">
        <v>60</v>
      </c>
      <c r="H1751" s="73" t="s">
        <v>1099</v>
      </c>
      <c r="I1751" s="73" t="s">
        <v>1100</v>
      </c>
      <c r="J1751" s="73" t="s">
        <v>963</v>
      </c>
      <c r="K1751" s="73" t="s">
        <v>1159</v>
      </c>
      <c r="L1751" s="73" t="s">
        <v>6487</v>
      </c>
      <c r="M1751" s="73" t="s">
        <v>295</v>
      </c>
      <c r="N1751" s="75" t="b">
        <v>0</v>
      </c>
      <c r="O1751" s="75" t="b">
        <v>0</v>
      </c>
      <c r="P1751" s="76">
        <v>46023.526112036998</v>
      </c>
      <c r="Q1751" s="73" t="s">
        <v>11990</v>
      </c>
      <c r="R1751" s="76">
        <v>46172.4734080208</v>
      </c>
      <c r="S1751" s="73" t="s">
        <v>11991</v>
      </c>
      <c r="T1751" s="73" t="s">
        <v>5292</v>
      </c>
      <c r="U1751" s="73" t="s">
        <v>295</v>
      </c>
      <c r="V1751" s="77" t="s">
        <v>296</v>
      </c>
    </row>
    <row r="1752" spans="1:22" hidden="1" x14ac:dyDescent="0.25">
      <c r="A1752" s="73" t="s">
        <v>10715</v>
      </c>
      <c r="B1752" s="73" t="s">
        <v>745</v>
      </c>
      <c r="C1752" s="73" t="s">
        <v>6522</v>
      </c>
      <c r="D1752" s="73" t="s">
        <v>12449</v>
      </c>
      <c r="E1752" s="73" t="s">
        <v>284</v>
      </c>
      <c r="F1752" s="73"/>
      <c r="G1752" s="74">
        <v>60</v>
      </c>
      <c r="H1752" s="73" t="s">
        <v>1099</v>
      </c>
      <c r="I1752" s="73" t="s">
        <v>1100</v>
      </c>
      <c r="J1752" s="73" t="s">
        <v>963</v>
      </c>
      <c r="K1752" s="73" t="s">
        <v>1159</v>
      </c>
      <c r="L1752" s="73" t="s">
        <v>6522</v>
      </c>
      <c r="M1752" s="73" t="s">
        <v>295</v>
      </c>
      <c r="N1752" s="75" t="b">
        <v>0</v>
      </c>
      <c r="O1752" s="75" t="b">
        <v>0</v>
      </c>
      <c r="P1752" s="76">
        <v>46023.5261243403</v>
      </c>
      <c r="Q1752" s="73" t="s">
        <v>11990</v>
      </c>
      <c r="R1752" s="76">
        <v>46172.473410185201</v>
      </c>
      <c r="S1752" s="73" t="s">
        <v>11991</v>
      </c>
      <c r="T1752" s="73" t="s">
        <v>5292</v>
      </c>
      <c r="U1752" s="73" t="s">
        <v>295</v>
      </c>
      <c r="V1752" s="77" t="s">
        <v>296</v>
      </c>
    </row>
    <row r="1753" spans="1:22" hidden="1" x14ac:dyDescent="0.25">
      <c r="A1753" s="73" t="s">
        <v>10716</v>
      </c>
      <c r="B1753" s="73" t="s">
        <v>694</v>
      </c>
      <c r="C1753" s="73" t="s">
        <v>6528</v>
      </c>
      <c r="D1753" s="73" t="s">
        <v>12449</v>
      </c>
      <c r="E1753" s="73" t="s">
        <v>284</v>
      </c>
      <c r="F1753" s="73"/>
      <c r="G1753" s="74">
        <v>60</v>
      </c>
      <c r="H1753" s="73" t="s">
        <v>1099</v>
      </c>
      <c r="I1753" s="73" t="s">
        <v>1100</v>
      </c>
      <c r="J1753" s="73" t="s">
        <v>963</v>
      </c>
      <c r="K1753" s="73" t="s">
        <v>1159</v>
      </c>
      <c r="L1753" s="73" t="s">
        <v>6528</v>
      </c>
      <c r="M1753" s="73" t="s">
        <v>295</v>
      </c>
      <c r="N1753" s="75" t="b">
        <v>0</v>
      </c>
      <c r="O1753" s="75" t="b">
        <v>0</v>
      </c>
      <c r="P1753" s="76">
        <v>46023.526126932898</v>
      </c>
      <c r="Q1753" s="73" t="s">
        <v>11990</v>
      </c>
      <c r="R1753" s="76">
        <v>46172.473412303203</v>
      </c>
      <c r="S1753" s="73" t="s">
        <v>11991</v>
      </c>
      <c r="T1753" s="73" t="s">
        <v>5292</v>
      </c>
      <c r="U1753" s="73" t="s">
        <v>295</v>
      </c>
      <c r="V1753" s="77" t="s">
        <v>296</v>
      </c>
    </row>
    <row r="1754" spans="1:22" hidden="1" x14ac:dyDescent="0.25">
      <c r="A1754" s="73" t="s">
        <v>10717</v>
      </c>
      <c r="B1754" s="73" t="s">
        <v>549</v>
      </c>
      <c r="C1754" s="73" t="s">
        <v>6538</v>
      </c>
      <c r="D1754" s="73" t="s">
        <v>12449</v>
      </c>
      <c r="E1754" s="73" t="s">
        <v>284</v>
      </c>
      <c r="F1754" s="73"/>
      <c r="G1754" s="74">
        <v>60</v>
      </c>
      <c r="H1754" s="73" t="s">
        <v>1099</v>
      </c>
      <c r="I1754" s="73" t="s">
        <v>1100</v>
      </c>
      <c r="J1754" s="73" t="s">
        <v>963</v>
      </c>
      <c r="K1754" s="73" t="s">
        <v>1159</v>
      </c>
      <c r="L1754" s="73" t="s">
        <v>6538</v>
      </c>
      <c r="M1754" s="73" t="s">
        <v>295</v>
      </c>
      <c r="N1754" s="75" t="b">
        <v>0</v>
      </c>
      <c r="O1754" s="75" t="b">
        <v>0</v>
      </c>
      <c r="P1754" s="76">
        <v>46023.5261312847</v>
      </c>
      <c r="Q1754" s="73" t="s">
        <v>11990</v>
      </c>
      <c r="R1754" s="76">
        <v>46172.473414502303</v>
      </c>
      <c r="S1754" s="73" t="s">
        <v>11991</v>
      </c>
      <c r="T1754" s="73" t="s">
        <v>5292</v>
      </c>
      <c r="U1754" s="73" t="s">
        <v>295</v>
      </c>
      <c r="V1754" s="77" t="s">
        <v>296</v>
      </c>
    </row>
    <row r="1755" spans="1:22" hidden="1" x14ac:dyDescent="0.25">
      <c r="A1755" s="73" t="s">
        <v>10718</v>
      </c>
      <c r="B1755" s="73" t="s">
        <v>557</v>
      </c>
      <c r="C1755" s="73" t="s">
        <v>6546</v>
      </c>
      <c r="D1755" s="73" t="s">
        <v>12449</v>
      </c>
      <c r="E1755" s="73" t="s">
        <v>284</v>
      </c>
      <c r="F1755" s="73"/>
      <c r="G1755" s="74">
        <v>60</v>
      </c>
      <c r="H1755" s="73" t="s">
        <v>1099</v>
      </c>
      <c r="I1755" s="73" t="s">
        <v>1100</v>
      </c>
      <c r="J1755" s="73" t="s">
        <v>963</v>
      </c>
      <c r="K1755" s="73" t="s">
        <v>1159</v>
      </c>
      <c r="L1755" s="73" t="s">
        <v>6546</v>
      </c>
      <c r="M1755" s="73" t="s">
        <v>295</v>
      </c>
      <c r="N1755" s="75" t="b">
        <v>0</v>
      </c>
      <c r="O1755" s="75" t="b">
        <v>0</v>
      </c>
      <c r="P1755" s="76">
        <v>46023.526137233799</v>
      </c>
      <c r="Q1755" s="73" t="s">
        <v>11990</v>
      </c>
      <c r="R1755" s="76">
        <v>46172.473416585701</v>
      </c>
      <c r="S1755" s="73" t="s">
        <v>11991</v>
      </c>
      <c r="T1755" s="73" t="s">
        <v>5292</v>
      </c>
      <c r="U1755" s="73" t="s">
        <v>295</v>
      </c>
      <c r="V1755" s="77" t="s">
        <v>296</v>
      </c>
    </row>
    <row r="1756" spans="1:22" hidden="1" x14ac:dyDescent="0.25">
      <c r="A1756" s="73" t="s">
        <v>10719</v>
      </c>
      <c r="B1756" s="73" t="s">
        <v>6554</v>
      </c>
      <c r="C1756" s="73" t="s">
        <v>6555</v>
      </c>
      <c r="D1756" s="73" t="s">
        <v>12449</v>
      </c>
      <c r="E1756" s="73" t="s">
        <v>284</v>
      </c>
      <c r="F1756" s="73"/>
      <c r="G1756" s="74">
        <v>60</v>
      </c>
      <c r="H1756" s="73" t="s">
        <v>1099</v>
      </c>
      <c r="I1756" s="73" t="s">
        <v>1100</v>
      </c>
      <c r="J1756" s="73" t="s">
        <v>963</v>
      </c>
      <c r="K1756" s="73" t="s">
        <v>1159</v>
      </c>
      <c r="L1756" s="73" t="s">
        <v>6555</v>
      </c>
      <c r="M1756" s="73" t="s">
        <v>295</v>
      </c>
      <c r="N1756" s="75" t="b">
        <v>0</v>
      </c>
      <c r="O1756" s="75" t="b">
        <v>0</v>
      </c>
      <c r="P1756" s="76">
        <v>46023.5261405903</v>
      </c>
      <c r="Q1756" s="73" t="s">
        <v>11990</v>
      </c>
      <c r="R1756" s="76">
        <v>46172.47341875</v>
      </c>
      <c r="S1756" s="73" t="s">
        <v>11991</v>
      </c>
      <c r="T1756" s="73" t="s">
        <v>5292</v>
      </c>
      <c r="U1756" s="73" t="s">
        <v>295</v>
      </c>
      <c r="V1756" s="77" t="s">
        <v>296</v>
      </c>
    </row>
    <row r="1757" spans="1:22" hidden="1" x14ac:dyDescent="0.25">
      <c r="A1757" s="73" t="s">
        <v>10720</v>
      </c>
      <c r="B1757" s="73" t="s">
        <v>582</v>
      </c>
      <c r="C1757" s="73" t="s">
        <v>6559</v>
      </c>
      <c r="D1757" s="73" t="s">
        <v>12449</v>
      </c>
      <c r="E1757" s="73" t="s">
        <v>284</v>
      </c>
      <c r="F1757" s="73"/>
      <c r="G1757" s="74">
        <v>60</v>
      </c>
      <c r="H1757" s="73" t="s">
        <v>1099</v>
      </c>
      <c r="I1757" s="73" t="s">
        <v>1100</v>
      </c>
      <c r="J1757" s="73" t="s">
        <v>963</v>
      </c>
      <c r="K1757" s="73" t="s">
        <v>1159</v>
      </c>
      <c r="L1757" s="73" t="s">
        <v>6559</v>
      </c>
      <c r="M1757" s="73" t="s">
        <v>295</v>
      </c>
      <c r="N1757" s="75" t="b">
        <v>0</v>
      </c>
      <c r="O1757" s="75" t="b">
        <v>0</v>
      </c>
      <c r="P1757" s="76">
        <v>46023.526142476898</v>
      </c>
      <c r="Q1757" s="73" t="s">
        <v>11990</v>
      </c>
      <c r="R1757" s="76">
        <v>46172.473420868097</v>
      </c>
      <c r="S1757" s="73" t="s">
        <v>11991</v>
      </c>
      <c r="T1757" s="73" t="s">
        <v>5292</v>
      </c>
      <c r="U1757" s="73" t="s">
        <v>295</v>
      </c>
      <c r="V1757" s="77" t="s">
        <v>296</v>
      </c>
    </row>
    <row r="1758" spans="1:22" hidden="1" x14ac:dyDescent="0.25">
      <c r="A1758" s="73" t="s">
        <v>10721</v>
      </c>
      <c r="B1758" s="73" t="s">
        <v>591</v>
      </c>
      <c r="C1758" s="73" t="s">
        <v>6565</v>
      </c>
      <c r="D1758" s="73" t="s">
        <v>12449</v>
      </c>
      <c r="E1758" s="73" t="s">
        <v>284</v>
      </c>
      <c r="F1758" s="73"/>
      <c r="G1758" s="74">
        <v>60</v>
      </c>
      <c r="H1758" s="73" t="s">
        <v>1099</v>
      </c>
      <c r="I1758" s="73" t="s">
        <v>1100</v>
      </c>
      <c r="J1758" s="73" t="s">
        <v>963</v>
      </c>
      <c r="K1758" s="73" t="s">
        <v>1159</v>
      </c>
      <c r="L1758" s="73" t="s">
        <v>6565</v>
      </c>
      <c r="M1758" s="73" t="s">
        <v>295</v>
      </c>
      <c r="N1758" s="75" t="b">
        <v>0</v>
      </c>
      <c r="O1758" s="75" t="b">
        <v>0</v>
      </c>
      <c r="P1758" s="76">
        <v>46023.526145219897</v>
      </c>
      <c r="Q1758" s="73" t="s">
        <v>11990</v>
      </c>
      <c r="R1758" s="76">
        <v>46172.473422835603</v>
      </c>
      <c r="S1758" s="73" t="s">
        <v>11991</v>
      </c>
      <c r="T1758" s="73" t="s">
        <v>5292</v>
      </c>
      <c r="U1758" s="73" t="s">
        <v>295</v>
      </c>
      <c r="V1758" s="77" t="s">
        <v>296</v>
      </c>
    </row>
    <row r="1759" spans="1:22" hidden="1" x14ac:dyDescent="0.25">
      <c r="A1759" s="73" t="s">
        <v>10722</v>
      </c>
      <c r="B1759" s="73" t="s">
        <v>6576</v>
      </c>
      <c r="C1759" s="73" t="s">
        <v>6577</v>
      </c>
      <c r="D1759" s="73" t="s">
        <v>12449</v>
      </c>
      <c r="E1759" s="73" t="s">
        <v>284</v>
      </c>
      <c r="F1759" s="73"/>
      <c r="G1759" s="74">
        <v>60</v>
      </c>
      <c r="H1759" s="73" t="s">
        <v>1099</v>
      </c>
      <c r="I1759" s="73" t="s">
        <v>1100</v>
      </c>
      <c r="J1759" s="73" t="s">
        <v>963</v>
      </c>
      <c r="K1759" s="73" t="s">
        <v>1159</v>
      </c>
      <c r="L1759" s="73" t="s">
        <v>6577</v>
      </c>
      <c r="M1759" s="73" t="s">
        <v>295</v>
      </c>
      <c r="N1759" s="75" t="b">
        <v>0</v>
      </c>
      <c r="O1759" s="75" t="b">
        <v>0</v>
      </c>
      <c r="P1759" s="76">
        <v>46023.526153969899</v>
      </c>
      <c r="Q1759" s="73" t="s">
        <v>11990</v>
      </c>
      <c r="R1759" s="76">
        <v>46172.473424849501</v>
      </c>
      <c r="S1759" s="73" t="s">
        <v>11991</v>
      </c>
      <c r="T1759" s="73" t="s">
        <v>5292</v>
      </c>
      <c r="U1759" s="73" t="s">
        <v>295</v>
      </c>
      <c r="V1759" s="77" t="s">
        <v>296</v>
      </c>
    </row>
    <row r="1760" spans="1:22" hidden="1" x14ac:dyDescent="0.25">
      <c r="A1760" s="73" t="s">
        <v>10723</v>
      </c>
      <c r="B1760" s="73" t="s">
        <v>583</v>
      </c>
      <c r="C1760" s="73" t="s">
        <v>6608</v>
      </c>
      <c r="D1760" s="73" t="s">
        <v>12449</v>
      </c>
      <c r="E1760" s="73" t="s">
        <v>284</v>
      </c>
      <c r="F1760" s="73"/>
      <c r="G1760" s="74">
        <v>60</v>
      </c>
      <c r="H1760" s="73" t="s">
        <v>1099</v>
      </c>
      <c r="I1760" s="73" t="s">
        <v>1100</v>
      </c>
      <c r="J1760" s="73" t="s">
        <v>963</v>
      </c>
      <c r="K1760" s="73" t="s">
        <v>1159</v>
      </c>
      <c r="L1760" s="73" t="s">
        <v>6608</v>
      </c>
      <c r="M1760" s="73" t="s">
        <v>295</v>
      </c>
      <c r="N1760" s="75" t="b">
        <v>0</v>
      </c>
      <c r="O1760" s="75" t="b">
        <v>0</v>
      </c>
      <c r="P1760" s="76">
        <v>46023.526165937503</v>
      </c>
      <c r="Q1760" s="73" t="s">
        <v>11990</v>
      </c>
      <c r="R1760" s="76">
        <v>46172.473426817101</v>
      </c>
      <c r="S1760" s="73" t="s">
        <v>11991</v>
      </c>
      <c r="T1760" s="73" t="s">
        <v>5292</v>
      </c>
      <c r="U1760" s="73" t="s">
        <v>295</v>
      </c>
      <c r="V1760" s="77" t="s">
        <v>296</v>
      </c>
    </row>
    <row r="1761" spans="1:22" hidden="1" x14ac:dyDescent="0.25">
      <c r="A1761" s="73" t="s">
        <v>10724</v>
      </c>
      <c r="B1761" s="73" t="s">
        <v>769</v>
      </c>
      <c r="C1761" s="73" t="s">
        <v>6618</v>
      </c>
      <c r="D1761" s="73" t="s">
        <v>12449</v>
      </c>
      <c r="E1761" s="73" t="s">
        <v>284</v>
      </c>
      <c r="F1761" s="73"/>
      <c r="G1761" s="74">
        <v>60</v>
      </c>
      <c r="H1761" s="73" t="s">
        <v>1099</v>
      </c>
      <c r="I1761" s="73" t="s">
        <v>1100</v>
      </c>
      <c r="J1761" s="73" t="s">
        <v>963</v>
      </c>
      <c r="K1761" s="73" t="s">
        <v>1159</v>
      </c>
      <c r="L1761" s="73" t="s">
        <v>6618</v>
      </c>
      <c r="M1761" s="73" t="s">
        <v>295</v>
      </c>
      <c r="N1761" s="75" t="b">
        <v>0</v>
      </c>
      <c r="O1761" s="75" t="b">
        <v>0</v>
      </c>
      <c r="P1761" s="76">
        <v>46023.526172222199</v>
      </c>
      <c r="Q1761" s="73" t="s">
        <v>11990</v>
      </c>
      <c r="R1761" s="76">
        <v>46172.473428738398</v>
      </c>
      <c r="S1761" s="73" t="s">
        <v>11991</v>
      </c>
      <c r="T1761" s="73" t="s">
        <v>5292</v>
      </c>
      <c r="U1761" s="73" t="s">
        <v>295</v>
      </c>
      <c r="V1761" s="77" t="s">
        <v>296</v>
      </c>
    </row>
    <row r="1762" spans="1:22" hidden="1" x14ac:dyDescent="0.25">
      <c r="A1762" s="73" t="s">
        <v>10725</v>
      </c>
      <c r="B1762" s="73" t="s">
        <v>822</v>
      </c>
      <c r="C1762" s="73" t="s">
        <v>6632</v>
      </c>
      <c r="D1762" s="73" t="s">
        <v>12449</v>
      </c>
      <c r="E1762" s="73" t="s">
        <v>284</v>
      </c>
      <c r="F1762" s="73"/>
      <c r="G1762" s="74">
        <v>60</v>
      </c>
      <c r="H1762" s="73" t="s">
        <v>1099</v>
      </c>
      <c r="I1762" s="73" t="s">
        <v>1100</v>
      </c>
      <c r="J1762" s="73" t="s">
        <v>963</v>
      </c>
      <c r="K1762" s="73" t="s">
        <v>1159</v>
      </c>
      <c r="L1762" s="73" t="s">
        <v>6632</v>
      </c>
      <c r="M1762" s="73" t="s">
        <v>295</v>
      </c>
      <c r="N1762" s="75" t="b">
        <v>0</v>
      </c>
      <c r="O1762" s="75" t="b">
        <v>0</v>
      </c>
      <c r="P1762" s="76">
        <v>46023.5261777778</v>
      </c>
      <c r="Q1762" s="73" t="s">
        <v>11990</v>
      </c>
      <c r="R1762" s="76">
        <v>46172.473430555598</v>
      </c>
      <c r="S1762" s="73" t="s">
        <v>11991</v>
      </c>
      <c r="T1762" s="73" t="s">
        <v>5292</v>
      </c>
      <c r="U1762" s="73" t="s">
        <v>295</v>
      </c>
      <c r="V1762" s="77" t="s">
        <v>296</v>
      </c>
    </row>
    <row r="1763" spans="1:22" x14ac:dyDescent="0.25">
      <c r="A1763" s="73" t="s">
        <v>10726</v>
      </c>
      <c r="B1763" s="73" t="s">
        <v>735</v>
      </c>
      <c r="C1763" s="73" t="s">
        <v>6639</v>
      </c>
      <c r="D1763" s="73" t="s">
        <v>12450</v>
      </c>
      <c r="E1763" s="73" t="s">
        <v>284</v>
      </c>
      <c r="F1763" s="73"/>
      <c r="G1763" s="74">
        <v>60</v>
      </c>
      <c r="H1763" s="73" t="s">
        <v>1099</v>
      </c>
      <c r="I1763" s="73" t="s">
        <v>1100</v>
      </c>
      <c r="J1763" s="73" t="s">
        <v>963</v>
      </c>
      <c r="K1763" s="73" t="s">
        <v>969</v>
      </c>
      <c r="L1763" s="73" t="s">
        <v>6639</v>
      </c>
      <c r="M1763" s="73" t="s">
        <v>10811</v>
      </c>
      <c r="N1763" s="75" t="b">
        <v>0</v>
      </c>
      <c r="O1763" s="75" t="b">
        <v>0</v>
      </c>
      <c r="P1763" s="76">
        <v>46023.526180208297</v>
      </c>
      <c r="Q1763" s="73" t="s">
        <v>11990</v>
      </c>
      <c r="R1763" s="76">
        <v>46172.473432372703</v>
      </c>
      <c r="S1763" s="73" t="s">
        <v>11991</v>
      </c>
      <c r="T1763" s="73" t="s">
        <v>5292</v>
      </c>
      <c r="U1763" s="73" t="s">
        <v>10811</v>
      </c>
      <c r="V1763" s="77" t="s">
        <v>732</v>
      </c>
    </row>
    <row r="1764" spans="1:22" hidden="1" x14ac:dyDescent="0.25">
      <c r="A1764" s="73" t="s">
        <v>10727</v>
      </c>
      <c r="B1764" s="73" t="s">
        <v>758</v>
      </c>
      <c r="C1764" s="73" t="s">
        <v>6424</v>
      </c>
      <c r="D1764" s="73" t="s">
        <v>12449</v>
      </c>
      <c r="E1764" s="73" t="s">
        <v>284</v>
      </c>
      <c r="F1764" s="73"/>
      <c r="G1764" s="74">
        <v>60</v>
      </c>
      <c r="H1764" s="73" t="s">
        <v>1099</v>
      </c>
      <c r="I1764" s="73" t="s">
        <v>1100</v>
      </c>
      <c r="J1764" s="73" t="s">
        <v>963</v>
      </c>
      <c r="K1764" s="73" t="s">
        <v>1164</v>
      </c>
      <c r="L1764" s="73" t="s">
        <v>6424</v>
      </c>
      <c r="M1764" s="73" t="s">
        <v>295</v>
      </c>
      <c r="N1764" s="75" t="b">
        <v>0</v>
      </c>
      <c r="O1764" s="75" t="b">
        <v>0</v>
      </c>
      <c r="P1764" s="76">
        <v>46023.526080474498</v>
      </c>
      <c r="Q1764" s="73" t="s">
        <v>11990</v>
      </c>
      <c r="R1764" s="76">
        <v>46172.473434178202</v>
      </c>
      <c r="S1764" s="73" t="s">
        <v>11991</v>
      </c>
      <c r="T1764" s="73" t="s">
        <v>5292</v>
      </c>
      <c r="U1764" s="73" t="s">
        <v>295</v>
      </c>
      <c r="V1764" s="77" t="s">
        <v>296</v>
      </c>
    </row>
    <row r="1765" spans="1:22" hidden="1" x14ac:dyDescent="0.25">
      <c r="A1765" s="73" t="s">
        <v>10728</v>
      </c>
      <c r="B1765" s="73" t="s">
        <v>6543</v>
      </c>
      <c r="C1765" s="73" t="s">
        <v>6544</v>
      </c>
      <c r="D1765" s="73" t="s">
        <v>12449</v>
      </c>
      <c r="E1765" s="73" t="s">
        <v>284</v>
      </c>
      <c r="F1765" s="73"/>
      <c r="G1765" s="74">
        <v>60</v>
      </c>
      <c r="H1765" s="73" t="s">
        <v>1011</v>
      </c>
      <c r="I1765" s="73" t="s">
        <v>1012</v>
      </c>
      <c r="J1765" s="73" t="s">
        <v>963</v>
      </c>
      <c r="K1765" s="73" t="s">
        <v>1141</v>
      </c>
      <c r="L1765" s="73" t="s">
        <v>6544</v>
      </c>
      <c r="M1765" s="73" t="s">
        <v>295</v>
      </c>
      <c r="N1765" s="75" t="b">
        <v>0</v>
      </c>
      <c r="O1765" s="75" t="b">
        <v>1</v>
      </c>
      <c r="P1765" s="76">
        <v>46023.526133715299</v>
      </c>
      <c r="Q1765" s="73" t="s">
        <v>11990</v>
      </c>
      <c r="R1765" s="76">
        <v>46172.473435960601</v>
      </c>
      <c r="S1765" s="73" t="s">
        <v>11991</v>
      </c>
      <c r="T1765" s="73" t="s">
        <v>5292</v>
      </c>
      <c r="U1765" s="73" t="s">
        <v>295</v>
      </c>
      <c r="V1765" s="77" t="s">
        <v>296</v>
      </c>
    </row>
    <row r="1766" spans="1:22" hidden="1" x14ac:dyDescent="0.25">
      <c r="A1766" s="73" t="s">
        <v>10729</v>
      </c>
      <c r="B1766" s="73" t="s">
        <v>590</v>
      </c>
      <c r="C1766" s="73" t="s">
        <v>6588</v>
      </c>
      <c r="D1766" s="73" t="s">
        <v>12449</v>
      </c>
      <c r="E1766" s="73" t="s">
        <v>284</v>
      </c>
      <c r="F1766" s="73"/>
      <c r="G1766" s="74">
        <v>60</v>
      </c>
      <c r="H1766" s="73" t="s">
        <v>1099</v>
      </c>
      <c r="I1766" s="73" t="s">
        <v>1100</v>
      </c>
      <c r="J1766" s="73" t="s">
        <v>963</v>
      </c>
      <c r="K1766" s="73" t="s">
        <v>1141</v>
      </c>
      <c r="L1766" s="73" t="s">
        <v>12451</v>
      </c>
      <c r="M1766" s="73" t="s">
        <v>295</v>
      </c>
      <c r="N1766" s="75" t="b">
        <v>0</v>
      </c>
      <c r="O1766" s="75" t="b">
        <v>0</v>
      </c>
      <c r="P1766" s="76">
        <v>46023.526158020803</v>
      </c>
      <c r="Q1766" s="73" t="s">
        <v>11990</v>
      </c>
      <c r="R1766" s="76">
        <v>46172.473437766203</v>
      </c>
      <c r="S1766" s="73" t="s">
        <v>11991</v>
      </c>
      <c r="T1766" s="73" t="s">
        <v>5292</v>
      </c>
      <c r="U1766" s="73" t="s">
        <v>295</v>
      </c>
      <c r="V1766" s="77" t="s">
        <v>296</v>
      </c>
    </row>
    <row r="1767" spans="1:22" hidden="1" x14ac:dyDescent="0.25">
      <c r="A1767" s="73" t="s">
        <v>10730</v>
      </c>
      <c r="B1767" s="73" t="s">
        <v>627</v>
      </c>
      <c r="C1767" s="73" t="s">
        <v>6438</v>
      </c>
      <c r="D1767" s="73" t="s">
        <v>12449</v>
      </c>
      <c r="E1767" s="73" t="s">
        <v>284</v>
      </c>
      <c r="F1767" s="73"/>
      <c r="G1767" s="74">
        <v>60</v>
      </c>
      <c r="H1767" s="73" t="s">
        <v>1099</v>
      </c>
      <c r="I1767" s="73" t="s">
        <v>1100</v>
      </c>
      <c r="J1767" s="73" t="s">
        <v>963</v>
      </c>
      <c r="K1767" s="73" t="s">
        <v>5006</v>
      </c>
      <c r="L1767" s="73" t="s">
        <v>6438</v>
      </c>
      <c r="M1767" s="73" t="s">
        <v>295</v>
      </c>
      <c r="N1767" s="75" t="b">
        <v>0</v>
      </c>
      <c r="O1767" s="75" t="b">
        <v>0</v>
      </c>
      <c r="P1767" s="76">
        <v>46023.526088657403</v>
      </c>
      <c r="Q1767" s="73" t="s">
        <v>11990</v>
      </c>
      <c r="R1767" s="76">
        <v>46172.473439502297</v>
      </c>
      <c r="S1767" s="73" t="s">
        <v>11991</v>
      </c>
      <c r="T1767" s="73" t="s">
        <v>5292</v>
      </c>
      <c r="U1767" s="73" t="s">
        <v>295</v>
      </c>
      <c r="V1767" s="77" t="s">
        <v>296</v>
      </c>
    </row>
    <row r="1768" spans="1:22" hidden="1" x14ac:dyDescent="0.25">
      <c r="A1768" s="73" t="s">
        <v>10731</v>
      </c>
      <c r="B1768" s="73" t="s">
        <v>429</v>
      </c>
      <c r="C1768" s="73" t="s">
        <v>6552</v>
      </c>
      <c r="D1768" s="73" t="s">
        <v>12449</v>
      </c>
      <c r="E1768" s="73" t="s">
        <v>284</v>
      </c>
      <c r="F1768" s="73"/>
      <c r="G1768" s="74">
        <v>60</v>
      </c>
      <c r="H1768" s="73" t="s">
        <v>1011</v>
      </c>
      <c r="I1768" s="73" t="s">
        <v>1012</v>
      </c>
      <c r="J1768" s="73" t="s">
        <v>963</v>
      </c>
      <c r="K1768" s="73" t="s">
        <v>1115</v>
      </c>
      <c r="L1768" s="73" t="s">
        <v>12452</v>
      </c>
      <c r="M1768" s="73" t="s">
        <v>295</v>
      </c>
      <c r="N1768" s="75" t="b">
        <v>0</v>
      </c>
      <c r="O1768" s="75" t="b">
        <v>0</v>
      </c>
      <c r="P1768" s="76">
        <v>46023.5261397801</v>
      </c>
      <c r="Q1768" s="73" t="s">
        <v>11990</v>
      </c>
      <c r="R1768" s="76">
        <v>46172.473441169001</v>
      </c>
      <c r="S1768" s="73" t="s">
        <v>11991</v>
      </c>
      <c r="T1768" s="73" t="s">
        <v>5292</v>
      </c>
      <c r="U1768" s="73" t="s">
        <v>295</v>
      </c>
      <c r="V1768" s="77" t="s">
        <v>296</v>
      </c>
    </row>
    <row r="1769" spans="1:22" hidden="1" x14ac:dyDescent="0.25">
      <c r="A1769" s="73" t="s">
        <v>10732</v>
      </c>
      <c r="B1769" s="73" t="s">
        <v>6582</v>
      </c>
      <c r="C1769" s="73" t="s">
        <v>6583</v>
      </c>
      <c r="D1769" s="73" t="s">
        <v>12449</v>
      </c>
      <c r="E1769" s="73" t="s">
        <v>284</v>
      </c>
      <c r="F1769" s="73"/>
      <c r="G1769" s="74">
        <v>60</v>
      </c>
      <c r="H1769" s="73" t="s">
        <v>1011</v>
      </c>
      <c r="I1769" s="73" t="s">
        <v>1012</v>
      </c>
      <c r="J1769" s="73" t="s">
        <v>963</v>
      </c>
      <c r="K1769" s="73" t="s">
        <v>1734</v>
      </c>
      <c r="L1769" s="73" t="s">
        <v>6583</v>
      </c>
      <c r="M1769" s="73" t="s">
        <v>295</v>
      </c>
      <c r="N1769" s="75" t="b">
        <v>0</v>
      </c>
      <c r="O1769" s="75" t="b">
        <v>0</v>
      </c>
      <c r="P1769" s="76">
        <v>46023.5261561343</v>
      </c>
      <c r="Q1769" s="73" t="s">
        <v>11990</v>
      </c>
      <c r="R1769" s="76">
        <v>46172.4734429745</v>
      </c>
      <c r="S1769" s="73" t="s">
        <v>11991</v>
      </c>
      <c r="T1769" s="73" t="s">
        <v>5292</v>
      </c>
      <c r="U1769" s="73" t="s">
        <v>295</v>
      </c>
      <c r="V1769" s="77" t="s">
        <v>296</v>
      </c>
    </row>
    <row r="1770" spans="1:22" hidden="1" x14ac:dyDescent="0.25">
      <c r="A1770" s="73" t="s">
        <v>10733</v>
      </c>
      <c r="B1770" s="73" t="s">
        <v>6585</v>
      </c>
      <c r="C1770" s="73" t="s">
        <v>6586</v>
      </c>
      <c r="D1770" s="73" t="s">
        <v>12449</v>
      </c>
      <c r="E1770" s="73" t="s">
        <v>284</v>
      </c>
      <c r="F1770" s="73"/>
      <c r="G1770" s="74">
        <v>60</v>
      </c>
      <c r="H1770" s="73" t="s">
        <v>1011</v>
      </c>
      <c r="I1770" s="73" t="s">
        <v>1012</v>
      </c>
      <c r="J1770" s="73" t="s">
        <v>963</v>
      </c>
      <c r="K1770" s="73" t="s">
        <v>1734</v>
      </c>
      <c r="L1770" s="73" t="s">
        <v>6586</v>
      </c>
      <c r="M1770" s="73" t="s">
        <v>295</v>
      </c>
      <c r="N1770" s="75" t="b">
        <v>0</v>
      </c>
      <c r="O1770" s="75" t="b">
        <v>0</v>
      </c>
      <c r="P1770" s="76">
        <v>46023.526157175897</v>
      </c>
      <c r="Q1770" s="73" t="s">
        <v>11990</v>
      </c>
      <c r="R1770" s="76">
        <v>46172.473444872703</v>
      </c>
      <c r="S1770" s="73" t="s">
        <v>11991</v>
      </c>
      <c r="T1770" s="73" t="s">
        <v>5292</v>
      </c>
      <c r="U1770" s="73" t="s">
        <v>295</v>
      </c>
      <c r="V1770" s="77" t="s">
        <v>296</v>
      </c>
    </row>
    <row r="1771" spans="1:22" hidden="1" x14ac:dyDescent="0.25">
      <c r="A1771" s="73" t="s">
        <v>10734</v>
      </c>
      <c r="B1771" s="73" t="s">
        <v>589</v>
      </c>
      <c r="C1771" s="73" t="s">
        <v>6444</v>
      </c>
      <c r="D1771" s="73" t="s">
        <v>12449</v>
      </c>
      <c r="E1771" s="73" t="s">
        <v>284</v>
      </c>
      <c r="F1771" s="73"/>
      <c r="G1771" s="74">
        <v>60</v>
      </c>
      <c r="H1771" s="73" t="s">
        <v>1099</v>
      </c>
      <c r="I1771" s="73" t="s">
        <v>1100</v>
      </c>
      <c r="J1771" s="73" t="s">
        <v>963</v>
      </c>
      <c r="K1771" s="73" t="s">
        <v>1134</v>
      </c>
      <c r="L1771" s="73" t="s">
        <v>6444</v>
      </c>
      <c r="M1771" s="73" t="s">
        <v>295</v>
      </c>
      <c r="N1771" s="75" t="b">
        <v>0</v>
      </c>
      <c r="O1771" s="75" t="b">
        <v>0</v>
      </c>
      <c r="P1771" s="76">
        <v>46023.526092164298</v>
      </c>
      <c r="Q1771" s="73" t="s">
        <v>11990</v>
      </c>
      <c r="R1771" s="76">
        <v>46172.4734467245</v>
      </c>
      <c r="S1771" s="73" t="s">
        <v>11991</v>
      </c>
      <c r="T1771" s="73" t="s">
        <v>5292</v>
      </c>
      <c r="U1771" s="73" t="s">
        <v>295</v>
      </c>
      <c r="V1771" s="77" t="s">
        <v>296</v>
      </c>
    </row>
    <row r="1772" spans="1:22" hidden="1" x14ac:dyDescent="0.25">
      <c r="A1772" s="73" t="s">
        <v>10735</v>
      </c>
      <c r="B1772" s="73" t="s">
        <v>755</v>
      </c>
      <c r="C1772" s="73" t="s">
        <v>6458</v>
      </c>
      <c r="D1772" s="73" t="s">
        <v>12449</v>
      </c>
      <c r="E1772" s="73" t="s">
        <v>284</v>
      </c>
      <c r="F1772" s="73"/>
      <c r="G1772" s="74">
        <v>60</v>
      </c>
      <c r="H1772" s="73" t="s">
        <v>1099</v>
      </c>
      <c r="I1772" s="73" t="s">
        <v>1100</v>
      </c>
      <c r="J1772" s="73" t="s">
        <v>963</v>
      </c>
      <c r="K1772" s="73" t="s">
        <v>1134</v>
      </c>
      <c r="L1772" s="73" t="s">
        <v>6458</v>
      </c>
      <c r="M1772" s="73" t="s">
        <v>295</v>
      </c>
      <c r="N1772" s="75" t="b">
        <v>0</v>
      </c>
      <c r="O1772" s="75" t="b">
        <v>0</v>
      </c>
      <c r="P1772" s="76">
        <v>46023.526100000003</v>
      </c>
      <c r="Q1772" s="73" t="s">
        <v>11990</v>
      </c>
      <c r="R1772" s="76">
        <v>46172.473448576398</v>
      </c>
      <c r="S1772" s="73" t="s">
        <v>11991</v>
      </c>
      <c r="T1772" s="73" t="s">
        <v>5292</v>
      </c>
      <c r="U1772" s="73" t="s">
        <v>295</v>
      </c>
      <c r="V1772" s="77" t="s">
        <v>296</v>
      </c>
    </row>
    <row r="1773" spans="1:22" hidden="1" x14ac:dyDescent="0.25">
      <c r="A1773" s="73" t="s">
        <v>10736</v>
      </c>
      <c r="B1773" s="73" t="s">
        <v>551</v>
      </c>
      <c r="C1773" s="73" t="s">
        <v>6491</v>
      </c>
      <c r="D1773" s="73" t="s">
        <v>12449</v>
      </c>
      <c r="E1773" s="73" t="s">
        <v>284</v>
      </c>
      <c r="F1773" s="73"/>
      <c r="G1773" s="74">
        <v>60</v>
      </c>
      <c r="H1773" s="73" t="s">
        <v>1099</v>
      </c>
      <c r="I1773" s="73" t="s">
        <v>1100</v>
      </c>
      <c r="J1773" s="73" t="s">
        <v>963</v>
      </c>
      <c r="K1773" s="73" t="s">
        <v>1134</v>
      </c>
      <c r="L1773" s="73" t="s">
        <v>6491</v>
      </c>
      <c r="M1773" s="73" t="s">
        <v>295</v>
      </c>
      <c r="N1773" s="75" t="b">
        <v>0</v>
      </c>
      <c r="O1773" s="75" t="b">
        <v>0</v>
      </c>
      <c r="P1773" s="76">
        <v>46023.526114201399</v>
      </c>
      <c r="Q1773" s="73" t="s">
        <v>11990</v>
      </c>
      <c r="R1773" s="76">
        <v>46172.473450347199</v>
      </c>
      <c r="S1773" s="73" t="s">
        <v>11991</v>
      </c>
      <c r="T1773" s="73" t="s">
        <v>5292</v>
      </c>
      <c r="U1773" s="73" t="s">
        <v>295</v>
      </c>
      <c r="V1773" s="77" t="s">
        <v>296</v>
      </c>
    </row>
    <row r="1774" spans="1:22" hidden="1" x14ac:dyDescent="0.25">
      <c r="A1774" s="73" t="s">
        <v>10737</v>
      </c>
      <c r="B1774" s="73" t="s">
        <v>550</v>
      </c>
      <c r="C1774" s="73" t="s">
        <v>6518</v>
      </c>
      <c r="D1774" s="73" t="s">
        <v>12449</v>
      </c>
      <c r="E1774" s="73" t="s">
        <v>284</v>
      </c>
      <c r="F1774" s="73"/>
      <c r="G1774" s="74">
        <v>60</v>
      </c>
      <c r="H1774" s="73" t="s">
        <v>1099</v>
      </c>
      <c r="I1774" s="73" t="s">
        <v>1100</v>
      </c>
      <c r="J1774" s="73" t="s">
        <v>963</v>
      </c>
      <c r="K1774" s="73" t="s">
        <v>1134</v>
      </c>
      <c r="L1774" s="73" t="s">
        <v>6518</v>
      </c>
      <c r="M1774" s="73" t="s">
        <v>295</v>
      </c>
      <c r="N1774" s="75" t="b">
        <v>0</v>
      </c>
      <c r="O1774" s="75" t="b">
        <v>0</v>
      </c>
      <c r="P1774" s="76">
        <v>46023.526122534699</v>
      </c>
      <c r="Q1774" s="73" t="s">
        <v>11990</v>
      </c>
      <c r="R1774" s="76">
        <v>46172.473452164399</v>
      </c>
      <c r="S1774" s="73" t="s">
        <v>11991</v>
      </c>
      <c r="T1774" s="73" t="s">
        <v>5292</v>
      </c>
      <c r="U1774" s="73" t="s">
        <v>295</v>
      </c>
      <c r="V1774" s="77" t="s">
        <v>296</v>
      </c>
    </row>
    <row r="1775" spans="1:22" hidden="1" x14ac:dyDescent="0.25">
      <c r="A1775" s="73" t="s">
        <v>10738</v>
      </c>
      <c r="B1775" s="73" t="s">
        <v>586</v>
      </c>
      <c r="C1775" s="73" t="s">
        <v>6432</v>
      </c>
      <c r="D1775" s="73" t="s">
        <v>12449</v>
      </c>
      <c r="E1775" s="73" t="s">
        <v>284</v>
      </c>
      <c r="F1775" s="73"/>
      <c r="G1775" s="74">
        <v>60</v>
      </c>
      <c r="H1775" s="73" t="s">
        <v>1099</v>
      </c>
      <c r="I1775" s="73" t="s">
        <v>1100</v>
      </c>
      <c r="J1775" s="73" t="s">
        <v>963</v>
      </c>
      <c r="K1775" s="73" t="s">
        <v>1101</v>
      </c>
      <c r="L1775" s="73" t="s">
        <v>6432</v>
      </c>
      <c r="M1775" s="73" t="s">
        <v>295</v>
      </c>
      <c r="N1775" s="75" t="b">
        <v>0</v>
      </c>
      <c r="O1775" s="75" t="b">
        <v>0</v>
      </c>
      <c r="P1775" s="76">
        <v>46023.526085069403</v>
      </c>
      <c r="Q1775" s="73" t="s">
        <v>11990</v>
      </c>
      <c r="R1775" s="76">
        <v>46172.473453784703</v>
      </c>
      <c r="S1775" s="73" t="s">
        <v>11991</v>
      </c>
      <c r="T1775" s="73" t="s">
        <v>5292</v>
      </c>
      <c r="U1775" s="73" t="s">
        <v>295</v>
      </c>
      <c r="V1775" s="77" t="s">
        <v>296</v>
      </c>
    </row>
    <row r="1776" spans="1:22" hidden="1" x14ac:dyDescent="0.25">
      <c r="A1776" s="73" t="s">
        <v>10739</v>
      </c>
      <c r="B1776" s="73" t="s">
        <v>544</v>
      </c>
      <c r="C1776" s="73" t="s">
        <v>6440</v>
      </c>
      <c r="D1776" s="73" t="s">
        <v>12449</v>
      </c>
      <c r="E1776" s="73" t="s">
        <v>284</v>
      </c>
      <c r="F1776" s="73"/>
      <c r="G1776" s="74">
        <v>60</v>
      </c>
      <c r="H1776" s="73" t="s">
        <v>1099</v>
      </c>
      <c r="I1776" s="73" t="s">
        <v>1100</v>
      </c>
      <c r="J1776" s="73" t="s">
        <v>963</v>
      </c>
      <c r="K1776" s="73" t="s">
        <v>1101</v>
      </c>
      <c r="L1776" s="73" t="s">
        <v>6440</v>
      </c>
      <c r="M1776" s="73" t="s">
        <v>295</v>
      </c>
      <c r="N1776" s="75" t="b">
        <v>0</v>
      </c>
      <c r="O1776" s="75" t="b">
        <v>0</v>
      </c>
      <c r="P1776" s="76">
        <v>46023.526089780098</v>
      </c>
      <c r="Q1776" s="73" t="s">
        <v>11990</v>
      </c>
      <c r="R1776" s="76">
        <v>46172.473455636602</v>
      </c>
      <c r="S1776" s="73" t="s">
        <v>11991</v>
      </c>
      <c r="T1776" s="73" t="s">
        <v>5292</v>
      </c>
      <c r="U1776" s="73" t="s">
        <v>295</v>
      </c>
      <c r="V1776" s="77" t="s">
        <v>296</v>
      </c>
    </row>
    <row r="1777" spans="1:22" hidden="1" x14ac:dyDescent="0.25">
      <c r="A1777" s="73" t="s">
        <v>10740</v>
      </c>
      <c r="B1777" s="73" t="s">
        <v>543</v>
      </c>
      <c r="C1777" s="73" t="s">
        <v>6442</v>
      </c>
      <c r="D1777" s="73" t="s">
        <v>12449</v>
      </c>
      <c r="E1777" s="73" t="s">
        <v>284</v>
      </c>
      <c r="F1777" s="73"/>
      <c r="G1777" s="74">
        <v>60</v>
      </c>
      <c r="H1777" s="73" t="s">
        <v>1099</v>
      </c>
      <c r="I1777" s="73" t="s">
        <v>1100</v>
      </c>
      <c r="J1777" s="73" t="s">
        <v>963</v>
      </c>
      <c r="K1777" s="73" t="s">
        <v>1101</v>
      </c>
      <c r="L1777" s="73" t="s">
        <v>6442</v>
      </c>
      <c r="M1777" s="73" t="s">
        <v>295</v>
      </c>
      <c r="N1777" s="75" t="b">
        <v>0</v>
      </c>
      <c r="O1777" s="75" t="b">
        <v>0</v>
      </c>
      <c r="P1777" s="76">
        <v>46023.526091088002</v>
      </c>
      <c r="Q1777" s="73" t="s">
        <v>11990</v>
      </c>
      <c r="R1777" s="76">
        <v>46172.473457407403</v>
      </c>
      <c r="S1777" s="73" t="s">
        <v>11991</v>
      </c>
      <c r="T1777" s="73" t="s">
        <v>5292</v>
      </c>
      <c r="U1777" s="73" t="s">
        <v>295</v>
      </c>
      <c r="V1777" s="77" t="s">
        <v>296</v>
      </c>
    </row>
    <row r="1778" spans="1:22" hidden="1" x14ac:dyDescent="0.25">
      <c r="A1778" s="73" t="s">
        <v>10741</v>
      </c>
      <c r="B1778" s="73" t="s">
        <v>581</v>
      </c>
      <c r="C1778" s="73" t="s">
        <v>6446</v>
      </c>
      <c r="D1778" s="73" t="s">
        <v>12449</v>
      </c>
      <c r="E1778" s="73" t="s">
        <v>284</v>
      </c>
      <c r="F1778" s="73"/>
      <c r="G1778" s="74">
        <v>60</v>
      </c>
      <c r="H1778" s="73" t="s">
        <v>1099</v>
      </c>
      <c r="I1778" s="73" t="s">
        <v>1100</v>
      </c>
      <c r="J1778" s="73" t="s">
        <v>963</v>
      </c>
      <c r="K1778" s="73" t="s">
        <v>1101</v>
      </c>
      <c r="L1778" s="73" t="s">
        <v>6446</v>
      </c>
      <c r="M1778" s="73" t="s">
        <v>295</v>
      </c>
      <c r="N1778" s="75" t="b">
        <v>0</v>
      </c>
      <c r="O1778" s="75" t="b">
        <v>0</v>
      </c>
      <c r="P1778" s="76">
        <v>46023.526093599503</v>
      </c>
      <c r="Q1778" s="73" t="s">
        <v>11990</v>
      </c>
      <c r="R1778" s="76">
        <v>46172.473459259301</v>
      </c>
      <c r="S1778" s="73" t="s">
        <v>11991</v>
      </c>
      <c r="T1778" s="73" t="s">
        <v>5292</v>
      </c>
      <c r="U1778" s="73" t="s">
        <v>295</v>
      </c>
      <c r="V1778" s="77" t="s">
        <v>296</v>
      </c>
    </row>
    <row r="1779" spans="1:22" hidden="1" x14ac:dyDescent="0.25">
      <c r="A1779" s="73" t="s">
        <v>10742</v>
      </c>
      <c r="B1779" s="73" t="s">
        <v>430</v>
      </c>
      <c r="C1779" s="73" t="s">
        <v>6452</v>
      </c>
      <c r="D1779" s="73" t="s">
        <v>12449</v>
      </c>
      <c r="E1779" s="73" t="s">
        <v>284</v>
      </c>
      <c r="F1779" s="73"/>
      <c r="G1779" s="74">
        <v>60</v>
      </c>
      <c r="H1779" s="73" t="s">
        <v>1099</v>
      </c>
      <c r="I1779" s="73" t="s">
        <v>1100</v>
      </c>
      <c r="J1779" s="73" t="s">
        <v>963</v>
      </c>
      <c r="K1779" s="73" t="s">
        <v>1101</v>
      </c>
      <c r="L1779" s="73" t="s">
        <v>6452</v>
      </c>
      <c r="M1779" s="73" t="s">
        <v>295</v>
      </c>
      <c r="N1779" s="75" t="b">
        <v>0</v>
      </c>
      <c r="O1779" s="75" t="b">
        <v>0</v>
      </c>
      <c r="P1779" s="76">
        <v>46023.526096990703</v>
      </c>
      <c r="Q1779" s="73" t="s">
        <v>11990</v>
      </c>
      <c r="R1779" s="76">
        <v>46172.473461030102</v>
      </c>
      <c r="S1779" s="73" t="s">
        <v>11991</v>
      </c>
      <c r="T1779" s="73" t="s">
        <v>5292</v>
      </c>
      <c r="U1779" s="73" t="s">
        <v>295</v>
      </c>
      <c r="V1779" s="77" t="s">
        <v>296</v>
      </c>
    </row>
    <row r="1780" spans="1:22" hidden="1" x14ac:dyDescent="0.25">
      <c r="A1780" s="73" t="s">
        <v>10743</v>
      </c>
      <c r="B1780" s="73" t="s">
        <v>555</v>
      </c>
      <c r="C1780" s="73" t="s">
        <v>6456</v>
      </c>
      <c r="D1780" s="73" t="s">
        <v>12449</v>
      </c>
      <c r="E1780" s="73" t="s">
        <v>284</v>
      </c>
      <c r="F1780" s="73"/>
      <c r="G1780" s="74">
        <v>60</v>
      </c>
      <c r="H1780" s="73" t="s">
        <v>1099</v>
      </c>
      <c r="I1780" s="73" t="s">
        <v>1100</v>
      </c>
      <c r="J1780" s="73" t="s">
        <v>963</v>
      </c>
      <c r="K1780" s="73" t="s">
        <v>1101</v>
      </c>
      <c r="L1780" s="73" t="s">
        <v>6456</v>
      </c>
      <c r="M1780" s="73" t="s">
        <v>295</v>
      </c>
      <c r="N1780" s="75" t="b">
        <v>0</v>
      </c>
      <c r="O1780" s="75" t="b">
        <v>0</v>
      </c>
      <c r="P1780" s="76">
        <v>46023.526099155097</v>
      </c>
      <c r="Q1780" s="73" t="s">
        <v>11990</v>
      </c>
      <c r="R1780" s="76">
        <v>46172.473462881899</v>
      </c>
      <c r="S1780" s="73" t="s">
        <v>11991</v>
      </c>
      <c r="T1780" s="73" t="s">
        <v>5292</v>
      </c>
      <c r="U1780" s="73" t="s">
        <v>295</v>
      </c>
      <c r="V1780" s="77" t="s">
        <v>296</v>
      </c>
    </row>
    <row r="1781" spans="1:22" hidden="1" x14ac:dyDescent="0.25">
      <c r="A1781" s="73" t="s">
        <v>10744</v>
      </c>
      <c r="B1781" s="73" t="s">
        <v>623</v>
      </c>
      <c r="C1781" s="73" t="s">
        <v>6460</v>
      </c>
      <c r="D1781" s="73" t="s">
        <v>12449</v>
      </c>
      <c r="E1781" s="73" t="s">
        <v>284</v>
      </c>
      <c r="F1781" s="73"/>
      <c r="G1781" s="74">
        <v>60</v>
      </c>
      <c r="H1781" s="73" t="s">
        <v>1099</v>
      </c>
      <c r="I1781" s="73" t="s">
        <v>1100</v>
      </c>
      <c r="J1781" s="73" t="s">
        <v>963</v>
      </c>
      <c r="K1781" s="73" t="s">
        <v>1101</v>
      </c>
      <c r="L1781" s="73" t="s">
        <v>6460</v>
      </c>
      <c r="M1781" s="73" t="s">
        <v>295</v>
      </c>
      <c r="N1781" s="75" t="b">
        <v>0</v>
      </c>
      <c r="O1781" s="75" t="b">
        <v>0</v>
      </c>
      <c r="P1781" s="76">
        <v>46023.526101006901</v>
      </c>
      <c r="Q1781" s="73" t="s">
        <v>11990</v>
      </c>
      <c r="R1781" s="76">
        <v>46172.473464664297</v>
      </c>
      <c r="S1781" s="73" t="s">
        <v>11991</v>
      </c>
      <c r="T1781" s="73" t="s">
        <v>5292</v>
      </c>
      <c r="U1781" s="73" t="s">
        <v>295</v>
      </c>
      <c r="V1781" s="77" t="s">
        <v>296</v>
      </c>
    </row>
    <row r="1782" spans="1:22" hidden="1" x14ac:dyDescent="0.25">
      <c r="A1782" s="73" t="s">
        <v>10745</v>
      </c>
      <c r="B1782" s="73" t="s">
        <v>587</v>
      </c>
      <c r="C1782" s="73" t="s">
        <v>6464</v>
      </c>
      <c r="D1782" s="73" t="s">
        <v>12449</v>
      </c>
      <c r="E1782" s="73" t="s">
        <v>284</v>
      </c>
      <c r="F1782" s="73"/>
      <c r="G1782" s="74">
        <v>60</v>
      </c>
      <c r="H1782" s="73" t="s">
        <v>1099</v>
      </c>
      <c r="I1782" s="73" t="s">
        <v>1100</v>
      </c>
      <c r="J1782" s="73" t="s">
        <v>963</v>
      </c>
      <c r="K1782" s="73" t="s">
        <v>1101</v>
      </c>
      <c r="L1782" s="73" t="s">
        <v>6464</v>
      </c>
      <c r="M1782" s="73" t="s">
        <v>295</v>
      </c>
      <c r="N1782" s="75" t="b">
        <v>0</v>
      </c>
      <c r="O1782" s="75" t="b">
        <v>0</v>
      </c>
      <c r="P1782" s="76">
        <v>46023.526102858799</v>
      </c>
      <c r="Q1782" s="73" t="s">
        <v>11990</v>
      </c>
      <c r="R1782" s="76">
        <v>46172.4734664352</v>
      </c>
      <c r="S1782" s="73" t="s">
        <v>11991</v>
      </c>
      <c r="T1782" s="73" t="s">
        <v>5292</v>
      </c>
      <c r="U1782" s="73" t="s">
        <v>295</v>
      </c>
      <c r="V1782" s="77" t="s">
        <v>296</v>
      </c>
    </row>
    <row r="1783" spans="1:22" hidden="1" x14ac:dyDescent="0.25">
      <c r="A1783" s="73" t="s">
        <v>10746</v>
      </c>
      <c r="B1783" s="73" t="s">
        <v>553</v>
      </c>
      <c r="C1783" s="73" t="s">
        <v>6472</v>
      </c>
      <c r="D1783" s="73" t="s">
        <v>12449</v>
      </c>
      <c r="E1783" s="73" t="s">
        <v>284</v>
      </c>
      <c r="F1783" s="73"/>
      <c r="G1783" s="74">
        <v>60</v>
      </c>
      <c r="H1783" s="73" t="s">
        <v>1099</v>
      </c>
      <c r="I1783" s="73" t="s">
        <v>1100</v>
      </c>
      <c r="J1783" s="73" t="s">
        <v>963</v>
      </c>
      <c r="K1783" s="73" t="s">
        <v>1101</v>
      </c>
      <c r="L1783" s="73" t="s">
        <v>6472</v>
      </c>
      <c r="M1783" s="73" t="s">
        <v>295</v>
      </c>
      <c r="N1783" s="75" t="b">
        <v>0</v>
      </c>
      <c r="O1783" s="75" t="b">
        <v>0</v>
      </c>
      <c r="P1783" s="76">
        <v>46023.526106516198</v>
      </c>
      <c r="Q1783" s="73" t="s">
        <v>11990</v>
      </c>
      <c r="R1783" s="76">
        <v>46172.473468483797</v>
      </c>
      <c r="S1783" s="73" t="s">
        <v>11991</v>
      </c>
      <c r="T1783" s="73" t="s">
        <v>5292</v>
      </c>
      <c r="U1783" s="73" t="s">
        <v>295</v>
      </c>
      <c r="V1783" s="77" t="s">
        <v>296</v>
      </c>
    </row>
    <row r="1784" spans="1:22" hidden="1" x14ac:dyDescent="0.25">
      <c r="A1784" s="73" t="s">
        <v>10747</v>
      </c>
      <c r="B1784" s="73" t="s">
        <v>6474</v>
      </c>
      <c r="C1784" s="73" t="s">
        <v>6475</v>
      </c>
      <c r="D1784" s="73" t="s">
        <v>12449</v>
      </c>
      <c r="E1784" s="73" t="s">
        <v>6476</v>
      </c>
      <c r="F1784" s="73"/>
      <c r="G1784" s="74">
        <v>60</v>
      </c>
      <c r="H1784" s="73" t="s">
        <v>1099</v>
      </c>
      <c r="I1784" s="73" t="s">
        <v>1100</v>
      </c>
      <c r="J1784" s="73" t="s">
        <v>963</v>
      </c>
      <c r="K1784" s="73" t="s">
        <v>1101</v>
      </c>
      <c r="L1784" s="73" t="s">
        <v>6475</v>
      </c>
      <c r="M1784" s="73" t="s">
        <v>295</v>
      </c>
      <c r="N1784" s="75" t="b">
        <v>0</v>
      </c>
      <c r="O1784" s="75" t="b">
        <v>0</v>
      </c>
      <c r="P1784" s="76">
        <v>46023.526107407401</v>
      </c>
      <c r="Q1784" s="73" t="s">
        <v>11990</v>
      </c>
      <c r="R1784" s="76">
        <v>46172.473470289398</v>
      </c>
      <c r="S1784" s="73" t="s">
        <v>11991</v>
      </c>
      <c r="T1784" s="73" t="s">
        <v>5292</v>
      </c>
      <c r="U1784" s="73" t="s">
        <v>295</v>
      </c>
      <c r="V1784" s="77" t="s">
        <v>296</v>
      </c>
    </row>
    <row r="1785" spans="1:22" hidden="1" x14ac:dyDescent="0.25">
      <c r="A1785" s="73" t="s">
        <v>10748</v>
      </c>
      <c r="B1785" s="73" t="s">
        <v>6540</v>
      </c>
      <c r="C1785" s="73" t="s">
        <v>6541</v>
      </c>
      <c r="D1785" s="73" t="s">
        <v>12449</v>
      </c>
      <c r="E1785" s="73" t="s">
        <v>284</v>
      </c>
      <c r="F1785" s="73"/>
      <c r="G1785" s="74">
        <v>60</v>
      </c>
      <c r="H1785" s="73" t="s">
        <v>1099</v>
      </c>
      <c r="I1785" s="73" t="s">
        <v>1100</v>
      </c>
      <c r="J1785" s="73" t="s">
        <v>963</v>
      </c>
      <c r="K1785" s="73" t="s">
        <v>1101</v>
      </c>
      <c r="L1785" s="73" t="s">
        <v>6541</v>
      </c>
      <c r="M1785" s="73" t="s">
        <v>295</v>
      </c>
      <c r="N1785" s="75" t="b">
        <v>0</v>
      </c>
      <c r="O1785" s="75" t="b">
        <v>0</v>
      </c>
      <c r="P1785" s="76">
        <v>46023.526132488398</v>
      </c>
      <c r="Q1785" s="73" t="s">
        <v>11990</v>
      </c>
      <c r="R1785" s="76">
        <v>46172.473472488397</v>
      </c>
      <c r="S1785" s="73" t="s">
        <v>11991</v>
      </c>
      <c r="T1785" s="73" t="s">
        <v>5292</v>
      </c>
      <c r="U1785" s="73" t="s">
        <v>295</v>
      </c>
      <c r="V1785" s="77" t="s">
        <v>296</v>
      </c>
    </row>
    <row r="1786" spans="1:22" hidden="1" x14ac:dyDescent="0.25">
      <c r="A1786" s="73" t="s">
        <v>10749</v>
      </c>
      <c r="B1786" s="73" t="s">
        <v>6573</v>
      </c>
      <c r="C1786" s="73" t="s">
        <v>6574</v>
      </c>
      <c r="D1786" s="73" t="s">
        <v>12449</v>
      </c>
      <c r="E1786" s="73" t="s">
        <v>284</v>
      </c>
      <c r="F1786" s="73"/>
      <c r="G1786" s="74">
        <v>60</v>
      </c>
      <c r="H1786" s="73" t="s">
        <v>1099</v>
      </c>
      <c r="I1786" s="73" t="s">
        <v>1100</v>
      </c>
      <c r="J1786" s="73" t="s">
        <v>963</v>
      </c>
      <c r="K1786" s="73" t="s">
        <v>1101</v>
      </c>
      <c r="L1786" s="73" t="s">
        <v>6574</v>
      </c>
      <c r="M1786" s="73" t="s">
        <v>295</v>
      </c>
      <c r="N1786" s="75" t="b">
        <v>0</v>
      </c>
      <c r="O1786" s="75" t="b">
        <v>0</v>
      </c>
      <c r="P1786" s="76">
        <v>46023.526152743099</v>
      </c>
      <c r="Q1786" s="73" t="s">
        <v>11990</v>
      </c>
      <c r="R1786" s="76">
        <v>46172.473474455997</v>
      </c>
      <c r="S1786" s="73" t="s">
        <v>11991</v>
      </c>
      <c r="T1786" s="73" t="s">
        <v>5292</v>
      </c>
      <c r="U1786" s="73" t="s">
        <v>295</v>
      </c>
      <c r="V1786" s="77" t="s">
        <v>296</v>
      </c>
    </row>
    <row r="1787" spans="1:22" hidden="1" x14ac:dyDescent="0.25">
      <c r="A1787" s="73" t="s">
        <v>10750</v>
      </c>
      <c r="B1787" s="73" t="s">
        <v>556</v>
      </c>
      <c r="C1787" s="73" t="s">
        <v>6600</v>
      </c>
      <c r="D1787" s="73" t="s">
        <v>12449</v>
      </c>
      <c r="E1787" s="73" t="s">
        <v>284</v>
      </c>
      <c r="F1787" s="73"/>
      <c r="G1787" s="74">
        <v>60</v>
      </c>
      <c r="H1787" s="73" t="s">
        <v>1099</v>
      </c>
      <c r="I1787" s="73" t="s">
        <v>1100</v>
      </c>
      <c r="J1787" s="73" t="s">
        <v>963</v>
      </c>
      <c r="K1787" s="73" t="s">
        <v>1101</v>
      </c>
      <c r="L1787" s="73" t="s">
        <v>6600</v>
      </c>
      <c r="M1787" s="73" t="s">
        <v>295</v>
      </c>
      <c r="N1787" s="75" t="b">
        <v>0</v>
      </c>
      <c r="O1787" s="75" t="b">
        <v>0</v>
      </c>
      <c r="P1787" s="76">
        <v>46023.526162349503</v>
      </c>
      <c r="Q1787" s="73" t="s">
        <v>11990</v>
      </c>
      <c r="R1787" s="76">
        <v>46172.473476469902</v>
      </c>
      <c r="S1787" s="73" t="s">
        <v>11991</v>
      </c>
      <c r="T1787" s="73" t="s">
        <v>5292</v>
      </c>
      <c r="U1787" s="73" t="s">
        <v>295</v>
      </c>
      <c r="V1787" s="77" t="s">
        <v>296</v>
      </c>
    </row>
    <row r="1788" spans="1:22" hidden="1" x14ac:dyDescent="0.25">
      <c r="A1788" s="73" t="s">
        <v>10751</v>
      </c>
      <c r="B1788" s="73" t="s">
        <v>548</v>
      </c>
      <c r="C1788" s="73" t="s">
        <v>6610</v>
      </c>
      <c r="D1788" s="73" t="s">
        <v>12449</v>
      </c>
      <c r="E1788" s="73" t="s">
        <v>284</v>
      </c>
      <c r="F1788" s="73"/>
      <c r="G1788" s="74">
        <v>60</v>
      </c>
      <c r="H1788" s="73" t="s">
        <v>1099</v>
      </c>
      <c r="I1788" s="73" t="s">
        <v>1100</v>
      </c>
      <c r="J1788" s="73" t="s">
        <v>963</v>
      </c>
      <c r="K1788" s="73" t="s">
        <v>1101</v>
      </c>
      <c r="L1788" s="73" t="s">
        <v>6610</v>
      </c>
      <c r="M1788" s="73" t="s">
        <v>295</v>
      </c>
      <c r="N1788" s="75" t="b">
        <v>0</v>
      </c>
      <c r="O1788" s="75" t="b">
        <v>0</v>
      </c>
      <c r="P1788" s="76">
        <v>46023.526166782402</v>
      </c>
      <c r="Q1788" s="73" t="s">
        <v>11990</v>
      </c>
      <c r="R1788" s="76">
        <v>46172.473478472202</v>
      </c>
      <c r="S1788" s="73" t="s">
        <v>11991</v>
      </c>
      <c r="T1788" s="73" t="s">
        <v>5292</v>
      </c>
      <c r="U1788" s="73" t="s">
        <v>295</v>
      </c>
      <c r="V1788" s="77" t="s">
        <v>296</v>
      </c>
    </row>
    <row r="1789" spans="1:22" hidden="1" x14ac:dyDescent="0.25">
      <c r="A1789" s="73" t="s">
        <v>10752</v>
      </c>
      <c r="B1789" s="73" t="s">
        <v>785</v>
      </c>
      <c r="C1789" s="73" t="s">
        <v>6626</v>
      </c>
      <c r="D1789" s="73" t="s">
        <v>12449</v>
      </c>
      <c r="E1789" s="73" t="s">
        <v>284</v>
      </c>
      <c r="F1789" s="73"/>
      <c r="G1789" s="74">
        <v>60</v>
      </c>
      <c r="H1789" s="73" t="s">
        <v>1099</v>
      </c>
      <c r="I1789" s="73" t="s">
        <v>1100</v>
      </c>
      <c r="J1789" s="73" t="s">
        <v>963</v>
      </c>
      <c r="K1789" s="73" t="s">
        <v>1101</v>
      </c>
      <c r="L1789" s="73" t="s">
        <v>6626</v>
      </c>
      <c r="M1789" s="73" t="s">
        <v>295</v>
      </c>
      <c r="N1789" s="75" t="b">
        <v>0</v>
      </c>
      <c r="O1789" s="75" t="b">
        <v>0</v>
      </c>
      <c r="P1789" s="76">
        <v>46023.526175428196</v>
      </c>
      <c r="Q1789" s="73" t="s">
        <v>11990</v>
      </c>
      <c r="R1789" s="76">
        <v>46172.473480474502</v>
      </c>
      <c r="S1789" s="73" t="s">
        <v>11991</v>
      </c>
      <c r="T1789" s="73" t="s">
        <v>5292</v>
      </c>
      <c r="U1789" s="73" t="s">
        <v>295</v>
      </c>
      <c r="V1789" s="77" t="s">
        <v>296</v>
      </c>
    </row>
    <row r="1790" spans="1:22" hidden="1" x14ac:dyDescent="0.25">
      <c r="A1790" s="73" t="s">
        <v>10753</v>
      </c>
      <c r="B1790" s="73" t="s">
        <v>737</v>
      </c>
      <c r="C1790" s="73" t="s">
        <v>6418</v>
      </c>
      <c r="D1790" s="73" t="s">
        <v>12449</v>
      </c>
      <c r="E1790" s="73" t="s">
        <v>284</v>
      </c>
      <c r="F1790" s="73"/>
      <c r="G1790" s="74">
        <v>60</v>
      </c>
      <c r="H1790" s="73" t="s">
        <v>1011</v>
      </c>
      <c r="I1790" s="73" t="s">
        <v>1012</v>
      </c>
      <c r="J1790" s="73" t="s">
        <v>963</v>
      </c>
      <c r="K1790" s="73" t="s">
        <v>1115</v>
      </c>
      <c r="L1790" s="73" t="s">
        <v>6418</v>
      </c>
      <c r="M1790" s="73" t="s">
        <v>295</v>
      </c>
      <c r="N1790" s="75" t="b">
        <v>0</v>
      </c>
      <c r="O1790" s="75" t="b">
        <v>0</v>
      </c>
      <c r="P1790" s="76">
        <v>46023.526077280098</v>
      </c>
      <c r="Q1790" s="73" t="s">
        <v>11990</v>
      </c>
      <c r="R1790" s="76">
        <v>46172.4734824884</v>
      </c>
      <c r="S1790" s="73" t="s">
        <v>11991</v>
      </c>
      <c r="T1790" s="73" t="s">
        <v>5292</v>
      </c>
      <c r="U1790" s="73" t="s">
        <v>295</v>
      </c>
      <c r="V1790" s="77" t="s">
        <v>296</v>
      </c>
    </row>
    <row r="1791" spans="1:22" hidden="1" x14ac:dyDescent="0.25">
      <c r="A1791" s="73" t="s">
        <v>10754</v>
      </c>
      <c r="B1791" s="73" t="s">
        <v>546</v>
      </c>
      <c r="C1791" s="73" t="s">
        <v>6428</v>
      </c>
      <c r="D1791" s="73" t="s">
        <v>12449</v>
      </c>
      <c r="E1791" s="73" t="s">
        <v>284</v>
      </c>
      <c r="F1791" s="73"/>
      <c r="G1791" s="74">
        <v>60</v>
      </c>
      <c r="H1791" s="73" t="s">
        <v>1011</v>
      </c>
      <c r="I1791" s="73" t="s">
        <v>1012</v>
      </c>
      <c r="J1791" s="73" t="s">
        <v>963</v>
      </c>
      <c r="K1791" s="73" t="s">
        <v>1115</v>
      </c>
      <c r="L1791" s="73" t="s">
        <v>6428</v>
      </c>
      <c r="M1791" s="73" t="s">
        <v>295</v>
      </c>
      <c r="N1791" s="75" t="b">
        <v>0</v>
      </c>
      <c r="O1791" s="75" t="b">
        <v>0</v>
      </c>
      <c r="P1791" s="76">
        <v>46023.526082789402</v>
      </c>
      <c r="Q1791" s="73" t="s">
        <v>11990</v>
      </c>
      <c r="R1791" s="76">
        <v>46172.473484641203</v>
      </c>
      <c r="S1791" s="73" t="s">
        <v>11991</v>
      </c>
      <c r="T1791" s="73" t="s">
        <v>5292</v>
      </c>
      <c r="U1791" s="73" t="s">
        <v>295</v>
      </c>
      <c r="V1791" s="77" t="s">
        <v>296</v>
      </c>
    </row>
    <row r="1792" spans="1:22" hidden="1" x14ac:dyDescent="0.25">
      <c r="A1792" s="73" t="s">
        <v>10755</v>
      </c>
      <c r="B1792" s="73" t="s">
        <v>667</v>
      </c>
      <c r="C1792" s="73" t="s">
        <v>6430</v>
      </c>
      <c r="D1792" s="73" t="s">
        <v>12449</v>
      </c>
      <c r="E1792" s="73" t="s">
        <v>284</v>
      </c>
      <c r="F1792" s="73"/>
      <c r="G1792" s="74">
        <v>60</v>
      </c>
      <c r="H1792" s="73" t="s">
        <v>1011</v>
      </c>
      <c r="I1792" s="73" t="s">
        <v>1012</v>
      </c>
      <c r="J1792" s="73" t="s">
        <v>963</v>
      </c>
      <c r="K1792" s="73" t="s">
        <v>1115</v>
      </c>
      <c r="L1792" s="73" t="s">
        <v>6430</v>
      </c>
      <c r="M1792" s="73" t="s">
        <v>295</v>
      </c>
      <c r="N1792" s="75" t="b">
        <v>0</v>
      </c>
      <c r="O1792" s="75" t="b">
        <v>0</v>
      </c>
      <c r="P1792" s="76">
        <v>46023.526083877303</v>
      </c>
      <c r="Q1792" s="73" t="s">
        <v>11990</v>
      </c>
      <c r="R1792" s="76">
        <v>46172.4734866898</v>
      </c>
      <c r="S1792" s="73" t="s">
        <v>11991</v>
      </c>
      <c r="T1792" s="73" t="s">
        <v>5292</v>
      </c>
      <c r="U1792" s="73" t="s">
        <v>295</v>
      </c>
      <c r="V1792" s="77" t="s">
        <v>296</v>
      </c>
    </row>
    <row r="1793" spans="1:22" hidden="1" x14ac:dyDescent="0.25">
      <c r="A1793" s="73" t="s">
        <v>10756</v>
      </c>
      <c r="B1793" s="73" t="s">
        <v>764</v>
      </c>
      <c r="C1793" s="73" t="s">
        <v>6434</v>
      </c>
      <c r="D1793" s="73" t="s">
        <v>12449</v>
      </c>
      <c r="E1793" s="73" t="s">
        <v>284</v>
      </c>
      <c r="F1793" s="73"/>
      <c r="G1793" s="74">
        <v>60</v>
      </c>
      <c r="H1793" s="73" t="s">
        <v>1011</v>
      </c>
      <c r="I1793" s="73" t="s">
        <v>1012</v>
      </c>
      <c r="J1793" s="73" t="s">
        <v>963</v>
      </c>
      <c r="K1793" s="73" t="s">
        <v>1115</v>
      </c>
      <c r="L1793" s="73" t="s">
        <v>6434</v>
      </c>
      <c r="M1793" s="73" t="s">
        <v>295</v>
      </c>
      <c r="N1793" s="75" t="b">
        <v>0</v>
      </c>
      <c r="O1793" s="75" t="b">
        <v>0</v>
      </c>
      <c r="P1793" s="76">
        <v>46023.526085960701</v>
      </c>
      <c r="Q1793" s="73" t="s">
        <v>11990</v>
      </c>
      <c r="R1793" s="76">
        <v>46172.4734886921</v>
      </c>
      <c r="S1793" s="73" t="s">
        <v>11991</v>
      </c>
      <c r="T1793" s="73" t="s">
        <v>5292</v>
      </c>
      <c r="U1793" s="73" t="s">
        <v>295</v>
      </c>
      <c r="V1793" s="77" t="s">
        <v>296</v>
      </c>
    </row>
    <row r="1794" spans="1:22" hidden="1" x14ac:dyDescent="0.25">
      <c r="A1794" s="73" t="s">
        <v>10757</v>
      </c>
      <c r="B1794" s="73" t="s">
        <v>552</v>
      </c>
      <c r="C1794" s="73" t="s">
        <v>6478</v>
      </c>
      <c r="D1794" s="73" t="s">
        <v>12449</v>
      </c>
      <c r="E1794" s="73" t="s">
        <v>284</v>
      </c>
      <c r="F1794" s="73"/>
      <c r="G1794" s="74">
        <v>60</v>
      </c>
      <c r="H1794" s="73" t="s">
        <v>1011</v>
      </c>
      <c r="I1794" s="73" t="s">
        <v>1012</v>
      </c>
      <c r="J1794" s="73" t="s">
        <v>963</v>
      </c>
      <c r="K1794" s="73" t="s">
        <v>1115</v>
      </c>
      <c r="L1794" s="73" t="s">
        <v>6478</v>
      </c>
      <c r="M1794" s="73" t="s">
        <v>295</v>
      </c>
      <c r="N1794" s="75" t="b">
        <v>0</v>
      </c>
      <c r="O1794" s="75" t="b">
        <v>0</v>
      </c>
      <c r="P1794" s="76">
        <v>46023.526108333303</v>
      </c>
      <c r="Q1794" s="73" t="s">
        <v>11990</v>
      </c>
      <c r="R1794" s="76">
        <v>46172.473490705997</v>
      </c>
      <c r="S1794" s="73" t="s">
        <v>11991</v>
      </c>
      <c r="T1794" s="73" t="s">
        <v>5292</v>
      </c>
      <c r="U1794" s="73" t="s">
        <v>295</v>
      </c>
      <c r="V1794" s="77" t="s">
        <v>296</v>
      </c>
    </row>
    <row r="1795" spans="1:22" hidden="1" x14ac:dyDescent="0.25">
      <c r="A1795" s="73" t="s">
        <v>10758</v>
      </c>
      <c r="B1795" s="73" t="s">
        <v>558</v>
      </c>
      <c r="C1795" s="73" t="s">
        <v>6485</v>
      </c>
      <c r="D1795" s="73" t="s">
        <v>12449</v>
      </c>
      <c r="E1795" s="73" t="s">
        <v>284</v>
      </c>
      <c r="F1795" s="73"/>
      <c r="G1795" s="74">
        <v>60</v>
      </c>
      <c r="H1795" s="73" t="s">
        <v>1011</v>
      </c>
      <c r="I1795" s="73" t="s">
        <v>1012</v>
      </c>
      <c r="J1795" s="73" t="s">
        <v>963</v>
      </c>
      <c r="K1795" s="73" t="s">
        <v>1115</v>
      </c>
      <c r="L1795" s="73" t="s">
        <v>6485</v>
      </c>
      <c r="M1795" s="73" t="s">
        <v>295</v>
      </c>
      <c r="N1795" s="75" t="b">
        <v>0</v>
      </c>
      <c r="O1795" s="75" t="b">
        <v>0</v>
      </c>
      <c r="P1795" s="76">
        <v>46023.526111111103</v>
      </c>
      <c r="Q1795" s="73" t="s">
        <v>11990</v>
      </c>
      <c r="R1795" s="76">
        <v>46172.473492743098</v>
      </c>
      <c r="S1795" s="73" t="s">
        <v>11991</v>
      </c>
      <c r="T1795" s="73" t="s">
        <v>5292</v>
      </c>
      <c r="U1795" s="73" t="s">
        <v>295</v>
      </c>
      <c r="V1795" s="77" t="s">
        <v>296</v>
      </c>
    </row>
    <row r="1796" spans="1:22" hidden="1" x14ac:dyDescent="0.25">
      <c r="A1796" s="73" t="s">
        <v>10759</v>
      </c>
      <c r="B1796" s="73" t="s">
        <v>315</v>
      </c>
      <c r="C1796" s="73" t="s">
        <v>6489</v>
      </c>
      <c r="D1796" s="73" t="s">
        <v>12449</v>
      </c>
      <c r="E1796" s="73" t="s">
        <v>284</v>
      </c>
      <c r="F1796" s="73"/>
      <c r="G1796" s="74">
        <v>60</v>
      </c>
      <c r="H1796" s="73" t="s">
        <v>1011</v>
      </c>
      <c r="I1796" s="73" t="s">
        <v>1012</v>
      </c>
      <c r="J1796" s="73" t="s">
        <v>963</v>
      </c>
      <c r="K1796" s="73" t="s">
        <v>1115</v>
      </c>
      <c r="L1796" s="73" t="s">
        <v>6489</v>
      </c>
      <c r="M1796" s="73" t="s">
        <v>295</v>
      </c>
      <c r="N1796" s="75" t="b">
        <v>0</v>
      </c>
      <c r="O1796" s="75" t="b">
        <v>0</v>
      </c>
      <c r="P1796" s="76">
        <v>46023.526113113403</v>
      </c>
      <c r="Q1796" s="73" t="s">
        <v>11990</v>
      </c>
      <c r="R1796" s="76">
        <v>46172.473494675898</v>
      </c>
      <c r="S1796" s="73" t="s">
        <v>11991</v>
      </c>
      <c r="T1796" s="73" t="s">
        <v>5292</v>
      </c>
      <c r="U1796" s="73" t="s">
        <v>295</v>
      </c>
      <c r="V1796" s="77" t="s">
        <v>296</v>
      </c>
    </row>
    <row r="1797" spans="1:22" hidden="1" x14ac:dyDescent="0.25">
      <c r="A1797" s="73" t="s">
        <v>10760</v>
      </c>
      <c r="B1797" s="73" t="s">
        <v>668</v>
      </c>
      <c r="C1797" s="73" t="s">
        <v>6526</v>
      </c>
      <c r="D1797" s="73" t="s">
        <v>12449</v>
      </c>
      <c r="E1797" s="73" t="s">
        <v>284</v>
      </c>
      <c r="F1797" s="73"/>
      <c r="G1797" s="74">
        <v>60</v>
      </c>
      <c r="H1797" s="73" t="s">
        <v>1011</v>
      </c>
      <c r="I1797" s="73" t="s">
        <v>1012</v>
      </c>
      <c r="J1797" s="73" t="s">
        <v>963</v>
      </c>
      <c r="K1797" s="73" t="s">
        <v>1115</v>
      </c>
      <c r="L1797" s="73" t="s">
        <v>6526</v>
      </c>
      <c r="M1797" s="73" t="s">
        <v>295</v>
      </c>
      <c r="N1797" s="75" t="b">
        <v>0</v>
      </c>
      <c r="O1797" s="75" t="b">
        <v>0</v>
      </c>
      <c r="P1797" s="76">
        <v>46023.526126076402</v>
      </c>
      <c r="Q1797" s="73" t="s">
        <v>11990</v>
      </c>
      <c r="R1797" s="76">
        <v>46172.473496724502</v>
      </c>
      <c r="S1797" s="73" t="s">
        <v>11991</v>
      </c>
      <c r="T1797" s="73" t="s">
        <v>5292</v>
      </c>
      <c r="U1797" s="73" t="s">
        <v>295</v>
      </c>
      <c r="V1797" s="77" t="s">
        <v>296</v>
      </c>
    </row>
    <row r="1798" spans="1:22" hidden="1" x14ac:dyDescent="0.25">
      <c r="A1798" s="73" t="s">
        <v>10761</v>
      </c>
      <c r="B1798" s="73" t="s">
        <v>437</v>
      </c>
      <c r="C1798" s="73" t="s">
        <v>6532</v>
      </c>
      <c r="D1798" s="73" t="s">
        <v>12449</v>
      </c>
      <c r="E1798" s="73" t="s">
        <v>284</v>
      </c>
      <c r="F1798" s="73"/>
      <c r="G1798" s="74">
        <v>60</v>
      </c>
      <c r="H1798" s="73" t="s">
        <v>1011</v>
      </c>
      <c r="I1798" s="73" t="s">
        <v>1012</v>
      </c>
      <c r="J1798" s="73" t="s">
        <v>963</v>
      </c>
      <c r="K1798" s="73" t="s">
        <v>1115</v>
      </c>
      <c r="L1798" s="73" t="s">
        <v>6532</v>
      </c>
      <c r="M1798" s="73" t="s">
        <v>295</v>
      </c>
      <c r="N1798" s="75" t="b">
        <v>0</v>
      </c>
      <c r="O1798" s="75" t="b">
        <v>0</v>
      </c>
      <c r="P1798" s="76">
        <v>46023.526128321799</v>
      </c>
      <c r="Q1798" s="73" t="s">
        <v>11990</v>
      </c>
      <c r="R1798" s="76">
        <v>46172.473498726897</v>
      </c>
      <c r="S1798" s="73" t="s">
        <v>11991</v>
      </c>
      <c r="T1798" s="73" t="s">
        <v>5292</v>
      </c>
      <c r="U1798" s="73" t="s">
        <v>295</v>
      </c>
      <c r="V1798" s="77" t="s">
        <v>296</v>
      </c>
    </row>
    <row r="1799" spans="1:22" hidden="1" x14ac:dyDescent="0.25">
      <c r="A1799" s="73" t="s">
        <v>10762</v>
      </c>
      <c r="B1799" s="73" t="s">
        <v>436</v>
      </c>
      <c r="C1799" s="73" t="s">
        <v>6536</v>
      </c>
      <c r="D1799" s="73" t="s">
        <v>12449</v>
      </c>
      <c r="E1799" s="73" t="s">
        <v>284</v>
      </c>
      <c r="F1799" s="73"/>
      <c r="G1799" s="74">
        <v>60</v>
      </c>
      <c r="H1799" s="73" t="s">
        <v>1011</v>
      </c>
      <c r="I1799" s="73" t="s">
        <v>1012</v>
      </c>
      <c r="J1799" s="73" t="s">
        <v>963</v>
      </c>
      <c r="K1799" s="73" t="s">
        <v>1115</v>
      </c>
      <c r="L1799" s="73" t="s">
        <v>6536</v>
      </c>
      <c r="M1799" s="73" t="s">
        <v>295</v>
      </c>
      <c r="N1799" s="75" t="b">
        <v>0</v>
      </c>
      <c r="O1799" s="75" t="b">
        <v>0</v>
      </c>
      <c r="P1799" s="76">
        <v>46023.526130173603</v>
      </c>
      <c r="Q1799" s="73" t="s">
        <v>11990</v>
      </c>
      <c r="R1799" s="76">
        <v>46172.473500729197</v>
      </c>
      <c r="S1799" s="73" t="s">
        <v>11991</v>
      </c>
      <c r="T1799" s="73" t="s">
        <v>5292</v>
      </c>
      <c r="U1799" s="73" t="s">
        <v>295</v>
      </c>
      <c r="V1799" s="77" t="s">
        <v>296</v>
      </c>
    </row>
    <row r="1800" spans="1:22" hidden="1" x14ac:dyDescent="0.25">
      <c r="A1800" s="73" t="s">
        <v>10763</v>
      </c>
      <c r="B1800" s="73" t="s">
        <v>432</v>
      </c>
      <c r="C1800" s="73" t="s">
        <v>6548</v>
      </c>
      <c r="D1800" s="73" t="s">
        <v>12449</v>
      </c>
      <c r="E1800" s="73" t="s">
        <v>284</v>
      </c>
      <c r="F1800" s="73"/>
      <c r="G1800" s="74">
        <v>60</v>
      </c>
      <c r="H1800" s="73" t="s">
        <v>1011</v>
      </c>
      <c r="I1800" s="73" t="s">
        <v>1012</v>
      </c>
      <c r="J1800" s="73" t="s">
        <v>963</v>
      </c>
      <c r="K1800" s="73" t="s">
        <v>1115</v>
      </c>
      <c r="L1800" s="73" t="s">
        <v>6548</v>
      </c>
      <c r="M1800" s="73" t="s">
        <v>295</v>
      </c>
      <c r="N1800" s="75" t="b">
        <v>0</v>
      </c>
      <c r="O1800" s="75" t="b">
        <v>0</v>
      </c>
      <c r="P1800" s="76">
        <v>46023.526138043999</v>
      </c>
      <c r="Q1800" s="73" t="s">
        <v>11990</v>
      </c>
      <c r="R1800" s="76">
        <v>46172.473502661996</v>
      </c>
      <c r="S1800" s="73" t="s">
        <v>11991</v>
      </c>
      <c r="T1800" s="73" t="s">
        <v>5292</v>
      </c>
      <c r="U1800" s="73" t="s">
        <v>295</v>
      </c>
      <c r="V1800" s="77" t="s">
        <v>296</v>
      </c>
    </row>
    <row r="1801" spans="1:22" hidden="1" x14ac:dyDescent="0.25">
      <c r="A1801" s="73" t="s">
        <v>10764</v>
      </c>
      <c r="B1801" s="73" t="s">
        <v>6563</v>
      </c>
      <c r="C1801" s="73" t="s">
        <v>6552</v>
      </c>
      <c r="D1801" s="73" t="s">
        <v>12449</v>
      </c>
      <c r="E1801" s="73" t="s">
        <v>284</v>
      </c>
      <c r="F1801" s="73"/>
      <c r="G1801" s="74">
        <v>60</v>
      </c>
      <c r="H1801" s="73" t="s">
        <v>1011</v>
      </c>
      <c r="I1801" s="73" t="s">
        <v>1012</v>
      </c>
      <c r="J1801" s="73" t="s">
        <v>963</v>
      </c>
      <c r="K1801" s="73" t="s">
        <v>1115</v>
      </c>
      <c r="L1801" s="73" t="s">
        <v>12453</v>
      </c>
      <c r="M1801" s="73" t="s">
        <v>295</v>
      </c>
      <c r="N1801" s="75" t="b">
        <v>0</v>
      </c>
      <c r="O1801" s="75" t="b">
        <v>0</v>
      </c>
      <c r="P1801" s="76">
        <v>46023.526144328702</v>
      </c>
      <c r="Q1801" s="73" t="s">
        <v>11990</v>
      </c>
      <c r="R1801" s="76">
        <v>46172.473504479203</v>
      </c>
      <c r="S1801" s="73" t="s">
        <v>11991</v>
      </c>
      <c r="T1801" s="73" t="s">
        <v>5292</v>
      </c>
      <c r="U1801" s="73" t="s">
        <v>295</v>
      </c>
      <c r="V1801" s="77" t="s">
        <v>296</v>
      </c>
    </row>
    <row r="1802" spans="1:22" hidden="1" x14ac:dyDescent="0.25">
      <c r="A1802" s="73" t="s">
        <v>10765</v>
      </c>
      <c r="B1802" s="73" t="s">
        <v>773</v>
      </c>
      <c r="C1802" s="73" t="s">
        <v>6571</v>
      </c>
      <c r="D1802" s="73" t="s">
        <v>12449</v>
      </c>
      <c r="E1802" s="73" t="s">
        <v>284</v>
      </c>
      <c r="F1802" s="73"/>
      <c r="G1802" s="74">
        <v>60</v>
      </c>
      <c r="H1802" s="73" t="s">
        <v>1011</v>
      </c>
      <c r="I1802" s="73" t="s">
        <v>1012</v>
      </c>
      <c r="J1802" s="73" t="s">
        <v>963</v>
      </c>
      <c r="K1802" s="73" t="s">
        <v>1115</v>
      </c>
      <c r="L1802" s="73" t="s">
        <v>6571</v>
      </c>
      <c r="M1802" s="73" t="s">
        <v>295</v>
      </c>
      <c r="N1802" s="75" t="b">
        <v>0</v>
      </c>
      <c r="O1802" s="75" t="b">
        <v>0</v>
      </c>
      <c r="P1802" s="76">
        <v>46023.526151585596</v>
      </c>
      <c r="Q1802" s="73" t="s">
        <v>11990</v>
      </c>
      <c r="R1802" s="76">
        <v>46172.473506284703</v>
      </c>
      <c r="S1802" s="73" t="s">
        <v>11991</v>
      </c>
      <c r="T1802" s="73" t="s">
        <v>5292</v>
      </c>
      <c r="U1802" s="73" t="s">
        <v>295</v>
      </c>
      <c r="V1802" s="77" t="s">
        <v>296</v>
      </c>
    </row>
    <row r="1803" spans="1:22" hidden="1" x14ac:dyDescent="0.25">
      <c r="A1803" s="73" t="s">
        <v>10766</v>
      </c>
      <c r="B1803" s="73" t="s">
        <v>757</v>
      </c>
      <c r="C1803" s="73" t="s">
        <v>6612</v>
      </c>
      <c r="D1803" s="73" t="s">
        <v>12449</v>
      </c>
      <c r="E1803" s="73" t="s">
        <v>284</v>
      </c>
      <c r="F1803" s="73"/>
      <c r="G1803" s="74">
        <v>60</v>
      </c>
      <c r="H1803" s="73" t="s">
        <v>1011</v>
      </c>
      <c r="I1803" s="73" t="s">
        <v>1012</v>
      </c>
      <c r="J1803" s="73" t="s">
        <v>963</v>
      </c>
      <c r="K1803" s="73" t="s">
        <v>1115</v>
      </c>
      <c r="L1803" s="73" t="s">
        <v>12454</v>
      </c>
      <c r="M1803" s="73" t="s">
        <v>295</v>
      </c>
      <c r="N1803" s="75" t="b">
        <v>0</v>
      </c>
      <c r="O1803" s="75" t="b">
        <v>0</v>
      </c>
      <c r="P1803" s="76">
        <v>46023.526167557902</v>
      </c>
      <c r="Q1803" s="73" t="s">
        <v>11990</v>
      </c>
      <c r="R1803" s="76">
        <v>46172.473508067102</v>
      </c>
      <c r="S1803" s="73" t="s">
        <v>11991</v>
      </c>
      <c r="T1803" s="73" t="s">
        <v>5292</v>
      </c>
      <c r="U1803" s="73" t="s">
        <v>295</v>
      </c>
      <c r="V1803" s="77" t="s">
        <v>296</v>
      </c>
    </row>
    <row r="1804" spans="1:22" hidden="1" x14ac:dyDescent="0.25">
      <c r="A1804" s="73" t="s">
        <v>10767</v>
      </c>
      <c r="B1804" s="73" t="s">
        <v>736</v>
      </c>
      <c r="C1804" s="73" t="s">
        <v>6616</v>
      </c>
      <c r="D1804" s="73" t="s">
        <v>12449</v>
      </c>
      <c r="E1804" s="73" t="s">
        <v>284</v>
      </c>
      <c r="F1804" s="73"/>
      <c r="G1804" s="74">
        <v>60</v>
      </c>
      <c r="H1804" s="73" t="s">
        <v>1011</v>
      </c>
      <c r="I1804" s="73" t="s">
        <v>1012</v>
      </c>
      <c r="J1804" s="73" t="s">
        <v>963</v>
      </c>
      <c r="K1804" s="73" t="s">
        <v>1115</v>
      </c>
      <c r="L1804" s="73" t="s">
        <v>12455</v>
      </c>
      <c r="M1804" s="73" t="s">
        <v>295</v>
      </c>
      <c r="N1804" s="75" t="b">
        <v>0</v>
      </c>
      <c r="O1804" s="75" t="b">
        <v>0</v>
      </c>
      <c r="P1804" s="76">
        <v>46023.526169062498</v>
      </c>
      <c r="Q1804" s="73" t="s">
        <v>11990</v>
      </c>
      <c r="R1804" s="76">
        <v>46172.473510150499</v>
      </c>
      <c r="S1804" s="73" t="s">
        <v>11991</v>
      </c>
      <c r="T1804" s="73" t="s">
        <v>5292</v>
      </c>
      <c r="U1804" s="73" t="s">
        <v>295</v>
      </c>
      <c r="V1804" s="77" t="s">
        <v>296</v>
      </c>
    </row>
    <row r="1805" spans="1:22" hidden="1" x14ac:dyDescent="0.25">
      <c r="A1805" s="73" t="s">
        <v>10768</v>
      </c>
      <c r="B1805" s="73" t="s">
        <v>431</v>
      </c>
      <c r="C1805" s="73" t="s">
        <v>6622</v>
      </c>
      <c r="D1805" s="73" t="s">
        <v>12449</v>
      </c>
      <c r="E1805" s="73" t="s">
        <v>284</v>
      </c>
      <c r="F1805" s="73"/>
      <c r="G1805" s="74">
        <v>60</v>
      </c>
      <c r="H1805" s="73" t="s">
        <v>1011</v>
      </c>
      <c r="I1805" s="73" t="s">
        <v>1012</v>
      </c>
      <c r="J1805" s="73" t="s">
        <v>963</v>
      </c>
      <c r="K1805" s="73" t="s">
        <v>1115</v>
      </c>
      <c r="L1805" s="73" t="s">
        <v>6622</v>
      </c>
      <c r="M1805" s="73" t="s">
        <v>295</v>
      </c>
      <c r="N1805" s="75" t="b">
        <v>0</v>
      </c>
      <c r="O1805" s="75" t="b">
        <v>0</v>
      </c>
      <c r="P1805" s="76">
        <v>46023.526173692102</v>
      </c>
      <c r="Q1805" s="73" t="s">
        <v>11990</v>
      </c>
      <c r="R1805" s="76">
        <v>46172.4735121181</v>
      </c>
      <c r="S1805" s="73" t="s">
        <v>11991</v>
      </c>
      <c r="T1805" s="73" t="s">
        <v>5292</v>
      </c>
      <c r="U1805" s="73" t="s">
        <v>295</v>
      </c>
      <c r="V1805" s="77" t="s">
        <v>296</v>
      </c>
    </row>
    <row r="1806" spans="1:22" hidden="1" x14ac:dyDescent="0.25">
      <c r="A1806" s="73" t="s">
        <v>10769</v>
      </c>
      <c r="B1806" s="73" t="s">
        <v>296</v>
      </c>
      <c r="C1806" s="73" t="s">
        <v>6415</v>
      </c>
      <c r="D1806" s="73" t="s">
        <v>12449</v>
      </c>
      <c r="E1806" s="73" t="s">
        <v>6416</v>
      </c>
      <c r="F1806" s="73"/>
      <c r="G1806" s="74">
        <v>60</v>
      </c>
      <c r="H1806" s="73" t="s">
        <v>1011</v>
      </c>
      <c r="I1806" s="73" t="s">
        <v>1012</v>
      </c>
      <c r="J1806" s="73" t="s">
        <v>963</v>
      </c>
      <c r="K1806" s="73" t="s">
        <v>1115</v>
      </c>
      <c r="L1806" s="73" t="s">
        <v>6415</v>
      </c>
      <c r="M1806" s="73" t="s">
        <v>295</v>
      </c>
      <c r="N1806" s="75" t="b">
        <v>0</v>
      </c>
      <c r="O1806" s="75" t="b">
        <v>0</v>
      </c>
      <c r="P1806" s="76">
        <v>46023.526076238399</v>
      </c>
      <c r="Q1806" s="73" t="s">
        <v>11990</v>
      </c>
      <c r="R1806" s="76">
        <v>46172.473514085701</v>
      </c>
      <c r="S1806" s="73" t="s">
        <v>11991</v>
      </c>
      <c r="T1806" s="73" t="s">
        <v>5292</v>
      </c>
      <c r="U1806" s="73" t="s">
        <v>295</v>
      </c>
      <c r="V1806" s="77" t="s">
        <v>296</v>
      </c>
    </row>
    <row r="1807" spans="1:22" x14ac:dyDescent="0.25">
      <c r="A1807" s="73" t="s">
        <v>10770</v>
      </c>
      <c r="B1807" s="73" t="s">
        <v>734</v>
      </c>
      <c r="C1807" s="73" t="s">
        <v>6641</v>
      </c>
      <c r="D1807" s="73" t="s">
        <v>12450</v>
      </c>
      <c r="E1807" s="73" t="s">
        <v>284</v>
      </c>
      <c r="F1807" s="73"/>
      <c r="G1807" s="74">
        <v>60</v>
      </c>
      <c r="H1807" s="73" t="s">
        <v>1011</v>
      </c>
      <c r="I1807" s="73" t="s">
        <v>1012</v>
      </c>
      <c r="J1807" s="73" t="s">
        <v>963</v>
      </c>
      <c r="K1807" s="73" t="s">
        <v>1115</v>
      </c>
      <c r="L1807" s="73" t="s">
        <v>6641</v>
      </c>
      <c r="M1807" s="73" t="s">
        <v>10811</v>
      </c>
      <c r="N1807" s="75" t="b">
        <v>0</v>
      </c>
      <c r="O1807" s="75" t="b">
        <v>0</v>
      </c>
      <c r="P1807" s="76">
        <v>46023.526183993097</v>
      </c>
      <c r="Q1807" s="73" t="s">
        <v>11990</v>
      </c>
      <c r="R1807" s="76">
        <v>46172.4735161227</v>
      </c>
      <c r="S1807" s="73" t="s">
        <v>11991</v>
      </c>
      <c r="T1807" s="73" t="s">
        <v>5292</v>
      </c>
      <c r="U1807" s="73" t="s">
        <v>10811</v>
      </c>
      <c r="V1807" s="77" t="s">
        <v>732</v>
      </c>
    </row>
    <row r="1808" spans="1:22" hidden="1" x14ac:dyDescent="0.25">
      <c r="A1808" s="73" t="s">
        <v>10771</v>
      </c>
      <c r="B1808" s="73" t="s">
        <v>716</v>
      </c>
      <c r="C1808" s="73" t="s">
        <v>6567</v>
      </c>
      <c r="D1808" s="73" t="s">
        <v>12449</v>
      </c>
      <c r="E1808" s="73" t="s">
        <v>284</v>
      </c>
      <c r="F1808" s="73"/>
      <c r="G1808" s="74">
        <v>60</v>
      </c>
      <c r="H1808" s="73" t="s">
        <v>1011</v>
      </c>
      <c r="I1808" s="73" t="s">
        <v>1012</v>
      </c>
      <c r="J1808" s="73" t="s">
        <v>963</v>
      </c>
      <c r="K1808" s="73" t="s">
        <v>991</v>
      </c>
      <c r="L1808" s="73" t="s">
        <v>6567</v>
      </c>
      <c r="M1808" s="73" t="s">
        <v>295</v>
      </c>
      <c r="N1808" s="75" t="b">
        <v>0</v>
      </c>
      <c r="O1808" s="75" t="b">
        <v>0</v>
      </c>
      <c r="P1808" s="76">
        <v>46023.526146261604</v>
      </c>
      <c r="Q1808" s="73" t="s">
        <v>11990</v>
      </c>
      <c r="R1808" s="76">
        <v>46172.4735182523</v>
      </c>
      <c r="S1808" s="73" t="s">
        <v>11991</v>
      </c>
      <c r="T1808" s="73" t="s">
        <v>5292</v>
      </c>
      <c r="U1808" s="73" t="s">
        <v>295</v>
      </c>
      <c r="V1808" s="77" t="s">
        <v>296</v>
      </c>
    </row>
    <row r="1809" spans="1:22" hidden="1" x14ac:dyDescent="0.25">
      <c r="A1809" s="73" t="s">
        <v>10772</v>
      </c>
      <c r="B1809" s="73" t="s">
        <v>801</v>
      </c>
      <c r="C1809" s="73" t="s">
        <v>6630</v>
      </c>
      <c r="D1809" s="73" t="s">
        <v>12449</v>
      </c>
      <c r="E1809" s="73" t="s">
        <v>284</v>
      </c>
      <c r="F1809" s="73"/>
      <c r="G1809" s="74">
        <v>60</v>
      </c>
      <c r="H1809" s="73" t="s">
        <v>1011</v>
      </c>
      <c r="I1809" s="73" t="s">
        <v>1012</v>
      </c>
      <c r="J1809" s="73" t="s">
        <v>963</v>
      </c>
      <c r="K1809" s="73" t="s">
        <v>991</v>
      </c>
      <c r="L1809" s="73" t="s">
        <v>6630</v>
      </c>
      <c r="M1809" s="73" t="s">
        <v>295</v>
      </c>
      <c r="N1809" s="75" t="b">
        <v>0</v>
      </c>
      <c r="O1809" s="75" t="b">
        <v>0</v>
      </c>
      <c r="P1809" s="76">
        <v>46023.5261769676</v>
      </c>
      <c r="Q1809" s="73" t="s">
        <v>11990</v>
      </c>
      <c r="R1809" s="76">
        <v>46172.473520370397</v>
      </c>
      <c r="S1809" s="73" t="s">
        <v>11991</v>
      </c>
      <c r="T1809" s="73" t="s">
        <v>5292</v>
      </c>
      <c r="U1809" s="73" t="s">
        <v>295</v>
      </c>
      <c r="V1809" s="77" t="s">
        <v>296</v>
      </c>
    </row>
    <row r="1810" spans="1:22" hidden="1" x14ac:dyDescent="0.25">
      <c r="A1810" s="73" t="s">
        <v>10773</v>
      </c>
      <c r="B1810" s="73" t="s">
        <v>547</v>
      </c>
      <c r="C1810" s="73" t="s">
        <v>6420</v>
      </c>
      <c r="D1810" s="73" t="s">
        <v>12449</v>
      </c>
      <c r="E1810" s="73" t="s">
        <v>284</v>
      </c>
      <c r="F1810" s="73"/>
      <c r="G1810" s="74">
        <v>60</v>
      </c>
      <c r="H1810" s="73" t="s">
        <v>1099</v>
      </c>
      <c r="I1810" s="73" t="s">
        <v>1100</v>
      </c>
      <c r="J1810" s="73" t="s">
        <v>963</v>
      </c>
      <c r="K1810" s="73" t="s">
        <v>1105</v>
      </c>
      <c r="L1810" s="73" t="s">
        <v>6420</v>
      </c>
      <c r="M1810" s="73" t="s">
        <v>295</v>
      </c>
      <c r="N1810" s="75" t="b">
        <v>0</v>
      </c>
      <c r="O1810" s="75" t="b">
        <v>0</v>
      </c>
      <c r="P1810" s="76">
        <v>46023.526078588002</v>
      </c>
      <c r="Q1810" s="73" t="s">
        <v>11990</v>
      </c>
      <c r="R1810" s="76">
        <v>46172.473522337998</v>
      </c>
      <c r="S1810" s="73" t="s">
        <v>11991</v>
      </c>
      <c r="T1810" s="73" t="s">
        <v>5292</v>
      </c>
      <c r="U1810" s="73" t="s">
        <v>295</v>
      </c>
      <c r="V1810" s="77" t="s">
        <v>296</v>
      </c>
    </row>
    <row r="1811" spans="1:22" hidden="1" x14ac:dyDescent="0.25">
      <c r="A1811" s="73" t="s">
        <v>10774</v>
      </c>
      <c r="B1811" s="73" t="s">
        <v>585</v>
      </c>
      <c r="C1811" s="73" t="s">
        <v>6466</v>
      </c>
      <c r="D1811" s="73" t="s">
        <v>12449</v>
      </c>
      <c r="E1811" s="73" t="s">
        <v>284</v>
      </c>
      <c r="F1811" s="73"/>
      <c r="G1811" s="74">
        <v>60</v>
      </c>
      <c r="H1811" s="73" t="s">
        <v>1099</v>
      </c>
      <c r="I1811" s="73" t="s">
        <v>1100</v>
      </c>
      <c r="J1811" s="73" t="s">
        <v>963</v>
      </c>
      <c r="K1811" s="73" t="s">
        <v>1105</v>
      </c>
      <c r="L1811" s="73" t="s">
        <v>6466</v>
      </c>
      <c r="M1811" s="73" t="s">
        <v>295</v>
      </c>
      <c r="N1811" s="75" t="b">
        <v>0</v>
      </c>
      <c r="O1811" s="75" t="b">
        <v>0</v>
      </c>
      <c r="P1811" s="76">
        <v>46023.526103738397</v>
      </c>
      <c r="Q1811" s="73" t="s">
        <v>11990</v>
      </c>
      <c r="R1811" s="76">
        <v>46172.473524340297</v>
      </c>
      <c r="S1811" s="73" t="s">
        <v>11991</v>
      </c>
      <c r="T1811" s="73" t="s">
        <v>5292</v>
      </c>
      <c r="U1811" s="73" t="s">
        <v>295</v>
      </c>
      <c r="V1811" s="77" t="s">
        <v>296</v>
      </c>
    </row>
    <row r="1812" spans="1:22" hidden="1" x14ac:dyDescent="0.25">
      <c r="A1812" s="73" t="s">
        <v>10775</v>
      </c>
      <c r="B1812" s="73" t="s">
        <v>584</v>
      </c>
      <c r="C1812" s="73" t="s">
        <v>6520</v>
      </c>
      <c r="D1812" s="73" t="s">
        <v>12449</v>
      </c>
      <c r="E1812" s="73" t="s">
        <v>284</v>
      </c>
      <c r="F1812" s="73"/>
      <c r="G1812" s="74">
        <v>60</v>
      </c>
      <c r="H1812" s="73" t="s">
        <v>1099</v>
      </c>
      <c r="I1812" s="73" t="s">
        <v>1100</v>
      </c>
      <c r="J1812" s="73" t="s">
        <v>963</v>
      </c>
      <c r="K1812" s="73" t="s">
        <v>1105</v>
      </c>
      <c r="L1812" s="73" t="s">
        <v>6520</v>
      </c>
      <c r="M1812" s="73" t="s">
        <v>295</v>
      </c>
      <c r="N1812" s="75" t="b">
        <v>0</v>
      </c>
      <c r="O1812" s="75" t="b">
        <v>0</v>
      </c>
      <c r="P1812" s="76">
        <v>46023.526123460702</v>
      </c>
      <c r="Q1812" s="73" t="s">
        <v>11990</v>
      </c>
      <c r="R1812" s="76">
        <v>46172.473526273097</v>
      </c>
      <c r="S1812" s="73" t="s">
        <v>11991</v>
      </c>
      <c r="T1812" s="73" t="s">
        <v>5292</v>
      </c>
      <c r="U1812" s="73" t="s">
        <v>295</v>
      </c>
      <c r="V1812" s="77" t="s">
        <v>296</v>
      </c>
    </row>
    <row r="1813" spans="1:22" hidden="1" x14ac:dyDescent="0.25">
      <c r="A1813" s="73" t="s">
        <v>10776</v>
      </c>
      <c r="B1813" s="73" t="s">
        <v>314</v>
      </c>
      <c r="C1813" s="73" t="s">
        <v>6550</v>
      </c>
      <c r="D1813" s="73" t="s">
        <v>12449</v>
      </c>
      <c r="E1813" s="73" t="s">
        <v>284</v>
      </c>
      <c r="F1813" s="73"/>
      <c r="G1813" s="74">
        <v>60</v>
      </c>
      <c r="H1813" s="73" t="s">
        <v>1099</v>
      </c>
      <c r="I1813" s="73" t="s">
        <v>1100</v>
      </c>
      <c r="J1813" s="73" t="s">
        <v>963</v>
      </c>
      <c r="K1813" s="73" t="s">
        <v>1105</v>
      </c>
      <c r="L1813" s="73" t="s">
        <v>6550</v>
      </c>
      <c r="M1813" s="73" t="s">
        <v>295</v>
      </c>
      <c r="N1813" s="75" t="b">
        <v>0</v>
      </c>
      <c r="O1813" s="75" t="b">
        <v>0</v>
      </c>
      <c r="P1813" s="76">
        <v>46023.526138923597</v>
      </c>
      <c r="Q1813" s="73" t="s">
        <v>11990</v>
      </c>
      <c r="R1813" s="76">
        <v>46172.473528275499</v>
      </c>
      <c r="S1813" s="73" t="s">
        <v>11991</v>
      </c>
      <c r="T1813" s="73" t="s">
        <v>5292</v>
      </c>
      <c r="U1813" s="73" t="s">
        <v>295</v>
      </c>
      <c r="V1813" s="77" t="s">
        <v>296</v>
      </c>
    </row>
    <row r="1814" spans="1:22" hidden="1" x14ac:dyDescent="0.25">
      <c r="A1814" s="73" t="s">
        <v>10777</v>
      </c>
      <c r="B1814" s="73" t="s">
        <v>756</v>
      </c>
      <c r="C1814" s="73" t="s">
        <v>6590</v>
      </c>
      <c r="D1814" s="73" t="s">
        <v>12449</v>
      </c>
      <c r="E1814" s="73" t="s">
        <v>284</v>
      </c>
      <c r="F1814" s="73"/>
      <c r="G1814" s="74">
        <v>60</v>
      </c>
      <c r="H1814" s="73" t="s">
        <v>1099</v>
      </c>
      <c r="I1814" s="73" t="s">
        <v>1100</v>
      </c>
      <c r="J1814" s="73" t="s">
        <v>963</v>
      </c>
      <c r="K1814" s="73" t="s">
        <v>1105</v>
      </c>
      <c r="L1814" s="73" t="s">
        <v>6590</v>
      </c>
      <c r="M1814" s="73" t="s">
        <v>295</v>
      </c>
      <c r="N1814" s="75" t="b">
        <v>0</v>
      </c>
      <c r="O1814" s="75" t="b">
        <v>0</v>
      </c>
      <c r="P1814" s="76">
        <v>46023.526158877299</v>
      </c>
      <c r="Q1814" s="73" t="s">
        <v>11990</v>
      </c>
      <c r="R1814" s="76">
        <v>46172.473530324103</v>
      </c>
      <c r="S1814" s="73" t="s">
        <v>11991</v>
      </c>
      <c r="T1814" s="73" t="s">
        <v>5292</v>
      </c>
      <c r="U1814" s="73" t="s">
        <v>295</v>
      </c>
      <c r="V1814" s="77" t="s">
        <v>296</v>
      </c>
    </row>
    <row r="1815" spans="1:22" x14ac:dyDescent="0.25">
      <c r="A1815" s="73" t="s">
        <v>10778</v>
      </c>
      <c r="B1815" s="73" t="s">
        <v>733</v>
      </c>
      <c r="C1815" s="73" t="s">
        <v>6634</v>
      </c>
      <c r="D1815" s="73" t="s">
        <v>12450</v>
      </c>
      <c r="E1815" s="73" t="s">
        <v>284</v>
      </c>
      <c r="F1815" s="73"/>
      <c r="G1815" s="74">
        <v>60</v>
      </c>
      <c r="H1815" s="73" t="s">
        <v>1099</v>
      </c>
      <c r="I1815" s="73" t="s">
        <v>1100</v>
      </c>
      <c r="J1815" s="73" t="s">
        <v>963</v>
      </c>
      <c r="K1815" s="73" t="s">
        <v>1105</v>
      </c>
      <c r="L1815" s="73" t="s">
        <v>6634</v>
      </c>
      <c r="M1815" s="73" t="s">
        <v>10811</v>
      </c>
      <c r="N1815" s="75" t="b">
        <v>0</v>
      </c>
      <c r="O1815" s="75" t="b">
        <v>0</v>
      </c>
      <c r="P1815" s="76">
        <v>46023.526178506901</v>
      </c>
      <c r="Q1815" s="73" t="s">
        <v>11990</v>
      </c>
      <c r="R1815" s="76">
        <v>46172.473532256903</v>
      </c>
      <c r="S1815" s="73" t="s">
        <v>11991</v>
      </c>
      <c r="T1815" s="73" t="s">
        <v>5292</v>
      </c>
      <c r="U1815" s="73" t="s">
        <v>10811</v>
      </c>
      <c r="V1815" s="77" t="s">
        <v>732</v>
      </c>
    </row>
    <row r="1816" spans="1:22" hidden="1" x14ac:dyDescent="0.25">
      <c r="A1816" s="73" t="s">
        <v>10779</v>
      </c>
      <c r="B1816" s="73" t="s">
        <v>628</v>
      </c>
      <c r="C1816" s="73" t="s">
        <v>6624</v>
      </c>
      <c r="D1816" s="73" t="s">
        <v>12449</v>
      </c>
      <c r="E1816" s="73" t="s">
        <v>284</v>
      </c>
      <c r="F1816" s="73"/>
      <c r="G1816" s="74">
        <v>60</v>
      </c>
      <c r="H1816" s="73" t="s">
        <v>1099</v>
      </c>
      <c r="I1816" s="73" t="s">
        <v>1100</v>
      </c>
      <c r="J1816" s="73" t="s">
        <v>963</v>
      </c>
      <c r="K1816" s="73" t="s">
        <v>6624</v>
      </c>
      <c r="L1816" s="73" t="s">
        <v>6624</v>
      </c>
      <c r="M1816" s="73" t="s">
        <v>295</v>
      </c>
      <c r="N1816" s="75" t="b">
        <v>0</v>
      </c>
      <c r="O1816" s="75" t="b">
        <v>0</v>
      </c>
      <c r="P1816" s="76">
        <v>46023.526174571802</v>
      </c>
      <c r="Q1816" s="73" t="s">
        <v>11990</v>
      </c>
      <c r="R1816" s="76">
        <v>46172.4735341782</v>
      </c>
      <c r="S1816" s="73" t="s">
        <v>11991</v>
      </c>
      <c r="T1816" s="73" t="s">
        <v>5292</v>
      </c>
      <c r="U1816" s="73" t="s">
        <v>295</v>
      </c>
      <c r="V1816" s="77" t="s">
        <v>296</v>
      </c>
    </row>
    <row r="1817" spans="1:22" hidden="1" x14ac:dyDescent="0.25">
      <c r="A1817" s="73" t="s">
        <v>10780</v>
      </c>
      <c r="B1817" s="73" t="s">
        <v>666</v>
      </c>
      <c r="C1817" s="73" t="s">
        <v>6426</v>
      </c>
      <c r="D1817" s="73" t="s">
        <v>12449</v>
      </c>
      <c r="E1817" s="73" t="s">
        <v>284</v>
      </c>
      <c r="F1817" s="73"/>
      <c r="G1817" s="74">
        <v>60</v>
      </c>
      <c r="H1817" s="73" t="s">
        <v>1099</v>
      </c>
      <c r="I1817" s="73" t="s">
        <v>1100</v>
      </c>
      <c r="J1817" s="73" t="s">
        <v>963</v>
      </c>
      <c r="K1817" s="73" t="s">
        <v>4927</v>
      </c>
      <c r="L1817" s="73" t="s">
        <v>6426</v>
      </c>
      <c r="M1817" s="73" t="s">
        <v>295</v>
      </c>
      <c r="N1817" s="75" t="b">
        <v>0</v>
      </c>
      <c r="O1817" s="75" t="b">
        <v>0</v>
      </c>
      <c r="P1817" s="76">
        <v>46023.526081678203</v>
      </c>
      <c r="Q1817" s="73" t="s">
        <v>11990</v>
      </c>
      <c r="R1817" s="76">
        <v>46172.473536307902</v>
      </c>
      <c r="S1817" s="73" t="s">
        <v>11991</v>
      </c>
      <c r="T1817" s="73" t="s">
        <v>5292</v>
      </c>
      <c r="U1817" s="73" t="s">
        <v>295</v>
      </c>
      <c r="V1817" s="77" t="s">
        <v>296</v>
      </c>
    </row>
    <row r="1818" spans="1:22" hidden="1" x14ac:dyDescent="0.25">
      <c r="A1818" s="73" t="s">
        <v>10781</v>
      </c>
      <c r="B1818" s="73" t="s">
        <v>435</v>
      </c>
      <c r="C1818" s="73" t="s">
        <v>6614</v>
      </c>
      <c r="D1818" s="73" t="s">
        <v>12449</v>
      </c>
      <c r="E1818" s="73" t="s">
        <v>284</v>
      </c>
      <c r="F1818" s="73"/>
      <c r="G1818" s="74">
        <v>60</v>
      </c>
      <c r="H1818" s="73" t="s">
        <v>1099</v>
      </c>
      <c r="I1818" s="73" t="s">
        <v>1100</v>
      </c>
      <c r="J1818" s="73" t="s">
        <v>963</v>
      </c>
      <c r="K1818" s="73" t="s">
        <v>4927</v>
      </c>
      <c r="L1818" s="73" t="s">
        <v>6614</v>
      </c>
      <c r="M1818" s="73" t="s">
        <v>295</v>
      </c>
      <c r="N1818" s="75" t="b">
        <v>0</v>
      </c>
      <c r="O1818" s="75" t="b">
        <v>0</v>
      </c>
      <c r="P1818" s="76">
        <v>46023.526168286997</v>
      </c>
      <c r="Q1818" s="73" t="s">
        <v>11990</v>
      </c>
      <c r="R1818" s="76">
        <v>46172.473538194397</v>
      </c>
      <c r="S1818" s="73" t="s">
        <v>11991</v>
      </c>
      <c r="T1818" s="73" t="s">
        <v>5292</v>
      </c>
      <c r="U1818" s="73" t="s">
        <v>295</v>
      </c>
      <c r="V1818" s="77" t="s">
        <v>296</v>
      </c>
    </row>
    <row r="1819" spans="1:22" hidden="1" x14ac:dyDescent="0.25">
      <c r="A1819" s="73" t="s">
        <v>10782</v>
      </c>
      <c r="B1819" s="73" t="s">
        <v>794</v>
      </c>
      <c r="C1819" s="73" t="s">
        <v>6628</v>
      </c>
      <c r="D1819" s="73" t="s">
        <v>12449</v>
      </c>
      <c r="E1819" s="73" t="s">
        <v>284</v>
      </c>
      <c r="F1819" s="73"/>
      <c r="G1819" s="74">
        <v>60</v>
      </c>
      <c r="H1819" s="73" t="s">
        <v>1099</v>
      </c>
      <c r="I1819" s="73" t="s">
        <v>1100</v>
      </c>
      <c r="J1819" s="73" t="s">
        <v>963</v>
      </c>
      <c r="K1819" s="73" t="s">
        <v>4927</v>
      </c>
      <c r="L1819" s="73" t="s">
        <v>6628</v>
      </c>
      <c r="M1819" s="73" t="s">
        <v>295</v>
      </c>
      <c r="N1819" s="75" t="b">
        <v>0</v>
      </c>
      <c r="O1819" s="75" t="b">
        <v>0</v>
      </c>
      <c r="P1819" s="76">
        <v>46023.5261761574</v>
      </c>
      <c r="Q1819" s="73" t="s">
        <v>11990</v>
      </c>
      <c r="R1819" s="76">
        <v>46172.473540243103</v>
      </c>
      <c r="S1819" s="73" t="s">
        <v>11991</v>
      </c>
      <c r="T1819" s="73" t="s">
        <v>5292</v>
      </c>
      <c r="U1819" s="73" t="s">
        <v>295</v>
      </c>
      <c r="V1819" s="77" t="s">
        <v>296</v>
      </c>
    </row>
    <row r="1820" spans="1:22" hidden="1" x14ac:dyDescent="0.25">
      <c r="A1820" s="73" t="s">
        <v>10783</v>
      </c>
      <c r="B1820" s="73" t="s">
        <v>561</v>
      </c>
      <c r="C1820" s="73" t="s">
        <v>6462</v>
      </c>
      <c r="D1820" s="73" t="s">
        <v>12449</v>
      </c>
      <c r="E1820" s="73" t="s">
        <v>284</v>
      </c>
      <c r="F1820" s="73"/>
      <c r="G1820" s="74">
        <v>60</v>
      </c>
      <c r="H1820" s="73" t="s">
        <v>1011</v>
      </c>
      <c r="I1820" s="73" t="s">
        <v>1012</v>
      </c>
      <c r="J1820" s="73" t="s">
        <v>963</v>
      </c>
      <c r="K1820" s="73" t="s">
        <v>1019</v>
      </c>
      <c r="L1820" s="73" t="s">
        <v>6462</v>
      </c>
      <c r="M1820" s="73" t="s">
        <v>295</v>
      </c>
      <c r="N1820" s="75" t="b">
        <v>0</v>
      </c>
      <c r="O1820" s="75" t="b">
        <v>0</v>
      </c>
      <c r="P1820" s="76">
        <v>46023.5261018866</v>
      </c>
      <c r="Q1820" s="73" t="s">
        <v>11990</v>
      </c>
      <c r="R1820" s="76">
        <v>46172.473542361098</v>
      </c>
      <c r="S1820" s="73" t="s">
        <v>11991</v>
      </c>
      <c r="T1820" s="73" t="s">
        <v>5292</v>
      </c>
      <c r="U1820" s="73" t="s">
        <v>295</v>
      </c>
      <c r="V1820" s="77" t="s">
        <v>296</v>
      </c>
    </row>
    <row r="1821" spans="1:22" hidden="1" x14ac:dyDescent="0.25">
      <c r="A1821" s="73" t="s">
        <v>10784</v>
      </c>
      <c r="B1821" s="73" t="s">
        <v>497</v>
      </c>
      <c r="C1821" s="73" t="s">
        <v>6493</v>
      </c>
      <c r="D1821" s="73" t="s">
        <v>12449</v>
      </c>
      <c r="E1821" s="73" t="s">
        <v>284</v>
      </c>
      <c r="F1821" s="73"/>
      <c r="G1821" s="74">
        <v>60</v>
      </c>
      <c r="H1821" s="73" t="s">
        <v>1011</v>
      </c>
      <c r="I1821" s="73" t="s">
        <v>1012</v>
      </c>
      <c r="J1821" s="73" t="s">
        <v>963</v>
      </c>
      <c r="K1821" s="73" t="s">
        <v>1019</v>
      </c>
      <c r="L1821" s="73" t="s">
        <v>12456</v>
      </c>
      <c r="M1821" s="73" t="s">
        <v>295</v>
      </c>
      <c r="N1821" s="75" t="b">
        <v>0</v>
      </c>
      <c r="O1821" s="75" t="b">
        <v>0</v>
      </c>
      <c r="P1821" s="76">
        <v>46023.526115196801</v>
      </c>
      <c r="Q1821" s="73" t="s">
        <v>11990</v>
      </c>
      <c r="R1821" s="76">
        <v>46172.473544247703</v>
      </c>
      <c r="S1821" s="73" t="s">
        <v>11991</v>
      </c>
      <c r="T1821" s="73" t="s">
        <v>5292</v>
      </c>
      <c r="U1821" s="73" t="s">
        <v>295</v>
      </c>
      <c r="V1821" s="77" t="s">
        <v>296</v>
      </c>
    </row>
    <row r="1822" spans="1:22" hidden="1" x14ac:dyDescent="0.25">
      <c r="A1822" s="73" t="s">
        <v>10785</v>
      </c>
      <c r="B1822" s="73" t="s">
        <v>624</v>
      </c>
      <c r="C1822" s="73" t="s">
        <v>6448</v>
      </c>
      <c r="D1822" s="73" t="s">
        <v>12449</v>
      </c>
      <c r="E1822" s="73" t="s">
        <v>284</v>
      </c>
      <c r="F1822" s="73"/>
      <c r="G1822" s="74">
        <v>60</v>
      </c>
      <c r="H1822" s="73" t="s">
        <v>1011</v>
      </c>
      <c r="I1822" s="73" t="s">
        <v>1012</v>
      </c>
      <c r="J1822" s="73" t="s">
        <v>963</v>
      </c>
      <c r="K1822" s="73" t="s">
        <v>1149</v>
      </c>
      <c r="L1822" s="73" t="s">
        <v>6448</v>
      </c>
      <c r="M1822" s="73" t="s">
        <v>295</v>
      </c>
      <c r="N1822" s="75" t="b">
        <v>0</v>
      </c>
      <c r="O1822" s="75" t="b">
        <v>0</v>
      </c>
      <c r="P1822" s="76">
        <v>46023.526094560199</v>
      </c>
      <c r="Q1822" s="73" t="s">
        <v>11990</v>
      </c>
      <c r="R1822" s="76">
        <v>46172.473546215297</v>
      </c>
      <c r="S1822" s="73" t="s">
        <v>11991</v>
      </c>
      <c r="T1822" s="73" t="s">
        <v>5292</v>
      </c>
      <c r="U1822" s="73" t="s">
        <v>295</v>
      </c>
      <c r="V1822" s="77" t="s">
        <v>296</v>
      </c>
    </row>
    <row r="1823" spans="1:22" hidden="1" x14ac:dyDescent="0.25">
      <c r="A1823" s="73" t="s">
        <v>10786</v>
      </c>
      <c r="B1823" s="73" t="s">
        <v>707</v>
      </c>
      <c r="C1823" s="73" t="s">
        <v>6480</v>
      </c>
      <c r="D1823" s="73" t="s">
        <v>12449</v>
      </c>
      <c r="E1823" s="73" t="s">
        <v>284</v>
      </c>
      <c r="F1823" s="73"/>
      <c r="G1823" s="74">
        <v>60</v>
      </c>
      <c r="H1823" s="73" t="s">
        <v>1011</v>
      </c>
      <c r="I1823" s="73" t="s">
        <v>1012</v>
      </c>
      <c r="J1823" s="73" t="s">
        <v>963</v>
      </c>
      <c r="K1823" s="73" t="s">
        <v>1149</v>
      </c>
      <c r="L1823" s="73" t="s">
        <v>6480</v>
      </c>
      <c r="M1823" s="73" t="s">
        <v>295</v>
      </c>
      <c r="N1823" s="75" t="b">
        <v>0</v>
      </c>
      <c r="O1823" s="75" t="b">
        <v>0</v>
      </c>
      <c r="P1823" s="76">
        <v>46023.526109293998</v>
      </c>
      <c r="Q1823" s="73" t="s">
        <v>11990</v>
      </c>
      <c r="R1823" s="76">
        <v>46172.473548263901</v>
      </c>
      <c r="S1823" s="73" t="s">
        <v>11991</v>
      </c>
      <c r="T1823" s="73" t="s">
        <v>5292</v>
      </c>
      <c r="U1823" s="73" t="s">
        <v>295</v>
      </c>
      <c r="V1823" s="77" t="s">
        <v>296</v>
      </c>
    </row>
    <row r="1824" spans="1:22" hidden="1" x14ac:dyDescent="0.25">
      <c r="A1824" s="73" t="s">
        <v>10787</v>
      </c>
      <c r="B1824" s="73" t="s">
        <v>434</v>
      </c>
      <c r="C1824" s="73" t="s">
        <v>6524</v>
      </c>
      <c r="D1824" s="73" t="s">
        <v>12449</v>
      </c>
      <c r="E1824" s="73" t="s">
        <v>284</v>
      </c>
      <c r="F1824" s="73"/>
      <c r="G1824" s="74">
        <v>60</v>
      </c>
      <c r="H1824" s="73" t="s">
        <v>1011</v>
      </c>
      <c r="I1824" s="73" t="s">
        <v>1012</v>
      </c>
      <c r="J1824" s="73" t="s">
        <v>963</v>
      </c>
      <c r="K1824" s="73" t="s">
        <v>1149</v>
      </c>
      <c r="L1824" s="73" t="s">
        <v>6524</v>
      </c>
      <c r="M1824" s="73" t="s">
        <v>295</v>
      </c>
      <c r="N1824" s="75" t="b">
        <v>0</v>
      </c>
      <c r="O1824" s="75" t="b">
        <v>0</v>
      </c>
      <c r="P1824" s="76">
        <v>46023.526125196797</v>
      </c>
      <c r="Q1824" s="73" t="s">
        <v>11990</v>
      </c>
      <c r="R1824" s="76">
        <v>46172.473550231502</v>
      </c>
      <c r="S1824" s="73" t="s">
        <v>11991</v>
      </c>
      <c r="T1824" s="73" t="s">
        <v>5292</v>
      </c>
      <c r="U1824" s="73" t="s">
        <v>295</v>
      </c>
      <c r="V1824" s="77" t="s">
        <v>296</v>
      </c>
    </row>
    <row r="1825" spans="1:22" hidden="1" x14ac:dyDescent="0.25">
      <c r="A1825" s="73" t="s">
        <v>10788</v>
      </c>
      <c r="B1825" s="73" t="s">
        <v>625</v>
      </c>
      <c r="C1825" s="73" t="s">
        <v>6530</v>
      </c>
      <c r="D1825" s="73" t="s">
        <v>12449</v>
      </c>
      <c r="E1825" s="73" t="s">
        <v>284</v>
      </c>
      <c r="F1825" s="73"/>
      <c r="G1825" s="74">
        <v>60</v>
      </c>
      <c r="H1825" s="73" t="s">
        <v>1011</v>
      </c>
      <c r="I1825" s="73" t="s">
        <v>1012</v>
      </c>
      <c r="J1825" s="73" t="s">
        <v>963</v>
      </c>
      <c r="K1825" s="73" t="s">
        <v>1149</v>
      </c>
      <c r="L1825" s="73" t="s">
        <v>6530</v>
      </c>
      <c r="M1825" s="73" t="s">
        <v>295</v>
      </c>
      <c r="N1825" s="75" t="b">
        <v>0</v>
      </c>
      <c r="O1825" s="75" t="b">
        <v>0</v>
      </c>
      <c r="P1825" s="76">
        <v>46023.526127662</v>
      </c>
      <c r="Q1825" s="73" t="s">
        <v>11990</v>
      </c>
      <c r="R1825" s="76">
        <v>46172.473552164403</v>
      </c>
      <c r="S1825" s="73" t="s">
        <v>11991</v>
      </c>
      <c r="T1825" s="73" t="s">
        <v>5292</v>
      </c>
      <c r="U1825" s="73" t="s">
        <v>295</v>
      </c>
      <c r="V1825" s="77" t="s">
        <v>296</v>
      </c>
    </row>
    <row r="1826" spans="1:22" hidden="1" x14ac:dyDescent="0.25">
      <c r="A1826" s="73" t="s">
        <v>10789</v>
      </c>
      <c r="B1826" s="73" t="s">
        <v>494</v>
      </c>
      <c r="C1826" s="73" t="s">
        <v>6557</v>
      </c>
      <c r="D1826" s="73" t="s">
        <v>12449</v>
      </c>
      <c r="E1826" s="73" t="s">
        <v>284</v>
      </c>
      <c r="F1826" s="73"/>
      <c r="G1826" s="74">
        <v>60</v>
      </c>
      <c r="H1826" s="73" t="s">
        <v>1011</v>
      </c>
      <c r="I1826" s="73" t="s">
        <v>1012</v>
      </c>
      <c r="J1826" s="73" t="s">
        <v>963</v>
      </c>
      <c r="K1826" s="73" t="s">
        <v>1149</v>
      </c>
      <c r="L1826" s="73" t="s">
        <v>6557</v>
      </c>
      <c r="M1826" s="73" t="s">
        <v>295</v>
      </c>
      <c r="N1826" s="75" t="b">
        <v>0</v>
      </c>
      <c r="O1826" s="75" t="b">
        <v>0</v>
      </c>
      <c r="P1826" s="76">
        <v>46023.526141516202</v>
      </c>
      <c r="Q1826" s="73" t="s">
        <v>11990</v>
      </c>
      <c r="R1826" s="76">
        <v>46172.473554131902</v>
      </c>
      <c r="S1826" s="73" t="s">
        <v>11991</v>
      </c>
      <c r="T1826" s="73" t="s">
        <v>5292</v>
      </c>
      <c r="U1826" s="73" t="s">
        <v>295</v>
      </c>
      <c r="V1826" s="77" t="s">
        <v>296</v>
      </c>
    </row>
    <row r="1827" spans="1:22" hidden="1" x14ac:dyDescent="0.25">
      <c r="A1827" s="73" t="s">
        <v>10790</v>
      </c>
      <c r="B1827" s="73" t="s">
        <v>695</v>
      </c>
      <c r="C1827" s="73" t="s">
        <v>6598</v>
      </c>
      <c r="D1827" s="73" t="s">
        <v>12449</v>
      </c>
      <c r="E1827" s="73" t="s">
        <v>284</v>
      </c>
      <c r="F1827" s="73"/>
      <c r="G1827" s="74">
        <v>60</v>
      </c>
      <c r="H1827" s="73" t="s">
        <v>1011</v>
      </c>
      <c r="I1827" s="73" t="s">
        <v>1012</v>
      </c>
      <c r="J1827" s="73" t="s">
        <v>963</v>
      </c>
      <c r="K1827" s="73" t="s">
        <v>1149</v>
      </c>
      <c r="L1827" s="73" t="s">
        <v>6598</v>
      </c>
      <c r="M1827" s="73" t="s">
        <v>295</v>
      </c>
      <c r="N1827" s="75" t="b">
        <v>0</v>
      </c>
      <c r="O1827" s="75" t="b">
        <v>0</v>
      </c>
      <c r="P1827" s="76">
        <v>46023.526161342597</v>
      </c>
      <c r="Q1827" s="73" t="s">
        <v>11990</v>
      </c>
      <c r="R1827" s="76">
        <v>46172.473556053199</v>
      </c>
      <c r="S1827" s="73" t="s">
        <v>11991</v>
      </c>
      <c r="T1827" s="73" t="s">
        <v>5292</v>
      </c>
      <c r="U1827" s="73" t="s">
        <v>295</v>
      </c>
      <c r="V1827" s="77" t="s">
        <v>296</v>
      </c>
    </row>
    <row r="1828" spans="1:22" hidden="1" x14ac:dyDescent="0.25">
      <c r="A1828" s="73" t="s">
        <v>10791</v>
      </c>
      <c r="B1828" s="73" t="s">
        <v>6602</v>
      </c>
      <c r="C1828" s="73" t="s">
        <v>6472</v>
      </c>
      <c r="D1828" s="73" t="s">
        <v>12449</v>
      </c>
      <c r="E1828" s="73" t="s">
        <v>284</v>
      </c>
      <c r="F1828" s="73"/>
      <c r="G1828" s="74">
        <v>60</v>
      </c>
      <c r="H1828" s="73" t="s">
        <v>1099</v>
      </c>
      <c r="I1828" s="73" t="s">
        <v>1100</v>
      </c>
      <c r="J1828" s="73" t="s">
        <v>963</v>
      </c>
      <c r="K1828" s="73" t="s">
        <v>1149</v>
      </c>
      <c r="L1828" s="73" t="s">
        <v>6472</v>
      </c>
      <c r="M1828" s="73" t="s">
        <v>295</v>
      </c>
      <c r="N1828" s="75" t="b">
        <v>0</v>
      </c>
      <c r="O1828" s="75" t="b">
        <v>0</v>
      </c>
      <c r="P1828" s="76">
        <v>46023.526163344897</v>
      </c>
      <c r="Q1828" s="73" t="s">
        <v>11990</v>
      </c>
      <c r="R1828" s="76">
        <v>46172.4735582176</v>
      </c>
      <c r="S1828" s="73" t="s">
        <v>11991</v>
      </c>
      <c r="T1828" s="73" t="s">
        <v>5292</v>
      </c>
      <c r="U1828" s="73" t="s">
        <v>295</v>
      </c>
      <c r="V1828" s="77" t="s">
        <v>296</v>
      </c>
    </row>
    <row r="1829" spans="1:22" hidden="1" x14ac:dyDescent="0.25">
      <c r="A1829" s="73" t="s">
        <v>10792</v>
      </c>
      <c r="B1829" s="73" t="s">
        <v>741</v>
      </c>
      <c r="C1829" s="73" t="s">
        <v>6604</v>
      </c>
      <c r="D1829" s="73" t="s">
        <v>12449</v>
      </c>
      <c r="E1829" s="73"/>
      <c r="F1829" s="73"/>
      <c r="G1829" s="74"/>
      <c r="H1829" s="73" t="s">
        <v>1011</v>
      </c>
      <c r="I1829" s="73" t="s">
        <v>1012</v>
      </c>
      <c r="J1829" s="73" t="s">
        <v>963</v>
      </c>
      <c r="K1829" s="73" t="s">
        <v>1149</v>
      </c>
      <c r="L1829" s="73" t="s">
        <v>6604</v>
      </c>
      <c r="M1829" s="73" t="s">
        <v>295</v>
      </c>
      <c r="N1829" s="75" t="b">
        <v>0</v>
      </c>
      <c r="O1829" s="75" t="b">
        <v>0</v>
      </c>
      <c r="P1829" s="76">
        <v>46023.526164317103</v>
      </c>
      <c r="Q1829" s="73" t="s">
        <v>11990</v>
      </c>
      <c r="R1829" s="76">
        <v>46172.473560381899</v>
      </c>
      <c r="S1829" s="73" t="s">
        <v>11991</v>
      </c>
      <c r="T1829" s="73" t="s">
        <v>5292</v>
      </c>
      <c r="U1829" s="73" t="s">
        <v>295</v>
      </c>
      <c r="V1829" s="77" t="s">
        <v>296</v>
      </c>
    </row>
    <row r="1830" spans="1:22" hidden="1" x14ac:dyDescent="0.25">
      <c r="A1830" s="73" t="s">
        <v>10793</v>
      </c>
      <c r="B1830" s="73" t="s">
        <v>626</v>
      </c>
      <c r="C1830" s="73" t="s">
        <v>6620</v>
      </c>
      <c r="D1830" s="73" t="s">
        <v>12449</v>
      </c>
      <c r="E1830" s="73" t="s">
        <v>284</v>
      </c>
      <c r="F1830" s="73"/>
      <c r="G1830" s="74">
        <v>60</v>
      </c>
      <c r="H1830" s="73" t="s">
        <v>1099</v>
      </c>
      <c r="I1830" s="73" t="s">
        <v>1100</v>
      </c>
      <c r="J1830" s="73" t="s">
        <v>963</v>
      </c>
      <c r="K1830" s="73" t="s">
        <v>6620</v>
      </c>
      <c r="L1830" s="73" t="s">
        <v>6620</v>
      </c>
      <c r="M1830" s="73" t="s">
        <v>295</v>
      </c>
      <c r="N1830" s="75" t="b">
        <v>0</v>
      </c>
      <c r="O1830" s="75" t="b">
        <v>0</v>
      </c>
      <c r="P1830" s="76">
        <v>46023.526172997699</v>
      </c>
      <c r="Q1830" s="73" t="s">
        <v>11990</v>
      </c>
      <c r="R1830" s="76">
        <v>46172.473562303203</v>
      </c>
      <c r="S1830" s="73" t="s">
        <v>11991</v>
      </c>
      <c r="T1830" s="73" t="s">
        <v>5292</v>
      </c>
      <c r="U1830" s="73" t="s">
        <v>295</v>
      </c>
      <c r="V1830" s="77" t="s">
        <v>296</v>
      </c>
    </row>
    <row r="1831" spans="1:22" hidden="1" x14ac:dyDescent="0.25">
      <c r="A1831" s="73" t="s">
        <v>8961</v>
      </c>
      <c r="B1831" s="73" t="s">
        <v>10794</v>
      </c>
      <c r="C1831" s="73" t="s">
        <v>12457</v>
      </c>
      <c r="D1831" s="73" t="s">
        <v>12449</v>
      </c>
      <c r="E1831" s="73"/>
      <c r="F1831" s="73"/>
      <c r="G1831" s="74"/>
      <c r="H1831" s="73" t="s">
        <v>1099</v>
      </c>
      <c r="I1831" s="73" t="s">
        <v>1100</v>
      </c>
      <c r="J1831" s="73" t="s">
        <v>963</v>
      </c>
      <c r="K1831" s="73" t="s">
        <v>1110</v>
      </c>
      <c r="L1831" s="73" t="s">
        <v>12458</v>
      </c>
      <c r="M1831" s="73" t="s">
        <v>295</v>
      </c>
      <c r="N1831" s="75" t="b">
        <v>0</v>
      </c>
      <c r="O1831" s="75" t="b">
        <v>0</v>
      </c>
      <c r="P1831" s="76">
        <v>46023.526187615702</v>
      </c>
      <c r="Q1831" s="73" t="s">
        <v>11990</v>
      </c>
      <c r="R1831" s="76">
        <v>46172.473564317101</v>
      </c>
      <c r="S1831" s="73" t="s">
        <v>11991</v>
      </c>
      <c r="T1831" s="73" t="s">
        <v>5292</v>
      </c>
      <c r="U1831" s="73" t="s">
        <v>295</v>
      </c>
      <c r="V1831" s="77" t="s">
        <v>296</v>
      </c>
    </row>
    <row r="1832" spans="1:22" hidden="1" x14ac:dyDescent="0.25">
      <c r="A1832" s="73" t="s">
        <v>10795</v>
      </c>
      <c r="B1832" s="73" t="s">
        <v>594</v>
      </c>
      <c r="C1832" s="73" t="s">
        <v>6422</v>
      </c>
      <c r="D1832" s="73" t="s">
        <v>12449</v>
      </c>
      <c r="E1832" s="73" t="s">
        <v>284</v>
      </c>
      <c r="F1832" s="73"/>
      <c r="G1832" s="74">
        <v>60</v>
      </c>
      <c r="H1832" s="73" t="s">
        <v>1099</v>
      </c>
      <c r="I1832" s="73" t="s">
        <v>1100</v>
      </c>
      <c r="J1832" s="73" t="s">
        <v>963</v>
      </c>
      <c r="K1832" s="73" t="s">
        <v>1110</v>
      </c>
      <c r="L1832" s="73" t="s">
        <v>6422</v>
      </c>
      <c r="M1832" s="73" t="s">
        <v>295</v>
      </c>
      <c r="N1832" s="75" t="b">
        <v>0</v>
      </c>
      <c r="O1832" s="75" t="b">
        <v>0</v>
      </c>
      <c r="P1832" s="76">
        <v>46023.5260795949</v>
      </c>
      <c r="Q1832" s="73" t="s">
        <v>11990</v>
      </c>
      <c r="R1832" s="76">
        <v>46172.473566319401</v>
      </c>
      <c r="S1832" s="73" t="s">
        <v>11991</v>
      </c>
      <c r="T1832" s="73" t="s">
        <v>5292</v>
      </c>
      <c r="U1832" s="73" t="s">
        <v>295</v>
      </c>
      <c r="V1832" s="77" t="s">
        <v>296</v>
      </c>
    </row>
    <row r="1833" spans="1:22" hidden="1" x14ac:dyDescent="0.25">
      <c r="A1833" s="73" t="s">
        <v>10796</v>
      </c>
      <c r="B1833" s="73" t="s">
        <v>759</v>
      </c>
      <c r="C1833" s="73" t="s">
        <v>6450</v>
      </c>
      <c r="D1833" s="73" t="s">
        <v>12449</v>
      </c>
      <c r="E1833" s="73" t="s">
        <v>284</v>
      </c>
      <c r="F1833" s="73"/>
      <c r="G1833" s="74">
        <v>60</v>
      </c>
      <c r="H1833" s="73" t="s">
        <v>1099</v>
      </c>
      <c r="I1833" s="73" t="s">
        <v>1100</v>
      </c>
      <c r="J1833" s="73" t="s">
        <v>963</v>
      </c>
      <c r="K1833" s="73" t="s">
        <v>1110</v>
      </c>
      <c r="L1833" s="73" t="s">
        <v>6450</v>
      </c>
      <c r="M1833" s="73" t="s">
        <v>295</v>
      </c>
      <c r="N1833" s="75" t="b">
        <v>0</v>
      </c>
      <c r="O1833" s="75" t="b">
        <v>0</v>
      </c>
      <c r="P1833" s="76">
        <v>46023.526095752299</v>
      </c>
      <c r="Q1833" s="73" t="s">
        <v>11990</v>
      </c>
      <c r="R1833" s="76">
        <v>46172.473568252302</v>
      </c>
      <c r="S1833" s="73" t="s">
        <v>11991</v>
      </c>
      <c r="T1833" s="73" t="s">
        <v>5292</v>
      </c>
      <c r="U1833" s="73" t="s">
        <v>295</v>
      </c>
      <c r="V1833" s="77" t="s">
        <v>296</v>
      </c>
    </row>
    <row r="1834" spans="1:22" hidden="1" x14ac:dyDescent="0.25">
      <c r="A1834" s="73" t="s">
        <v>10797</v>
      </c>
      <c r="B1834" s="73" t="s">
        <v>433</v>
      </c>
      <c r="C1834" s="73" t="s">
        <v>6534</v>
      </c>
      <c r="D1834" s="73" t="s">
        <v>12449</v>
      </c>
      <c r="E1834" s="73" t="s">
        <v>284</v>
      </c>
      <c r="F1834" s="73"/>
      <c r="G1834" s="74">
        <v>60</v>
      </c>
      <c r="H1834" s="73" t="s">
        <v>1099</v>
      </c>
      <c r="I1834" s="73" t="s">
        <v>1100</v>
      </c>
      <c r="J1834" s="73" t="s">
        <v>963</v>
      </c>
      <c r="K1834" s="73" t="s">
        <v>1110</v>
      </c>
      <c r="L1834" s="73" t="s">
        <v>6534</v>
      </c>
      <c r="M1834" s="73" t="s">
        <v>295</v>
      </c>
      <c r="N1834" s="75" t="b">
        <v>0</v>
      </c>
      <c r="O1834" s="75" t="b">
        <v>0</v>
      </c>
      <c r="P1834" s="76">
        <v>46023.526129201397</v>
      </c>
      <c r="Q1834" s="73" t="s">
        <v>11990</v>
      </c>
      <c r="R1834" s="76">
        <v>46172.473570254602</v>
      </c>
      <c r="S1834" s="73" t="s">
        <v>11991</v>
      </c>
      <c r="T1834" s="73" t="s">
        <v>5292</v>
      </c>
      <c r="U1834" s="73" t="s">
        <v>295</v>
      </c>
      <c r="V1834" s="77" t="s">
        <v>296</v>
      </c>
    </row>
    <row r="1835" spans="1:22" hidden="1" x14ac:dyDescent="0.25">
      <c r="A1835" s="73" t="s">
        <v>10798</v>
      </c>
      <c r="B1835" s="73" t="s">
        <v>697</v>
      </c>
      <c r="C1835" s="73" t="s">
        <v>6561</v>
      </c>
      <c r="D1835" s="73" t="s">
        <v>12449</v>
      </c>
      <c r="E1835" s="73" t="s">
        <v>284</v>
      </c>
      <c r="F1835" s="73"/>
      <c r="G1835" s="74">
        <v>60</v>
      </c>
      <c r="H1835" s="73" t="s">
        <v>1099</v>
      </c>
      <c r="I1835" s="73" t="s">
        <v>1100</v>
      </c>
      <c r="J1835" s="73" t="s">
        <v>963</v>
      </c>
      <c r="K1835" s="73" t="s">
        <v>1110</v>
      </c>
      <c r="L1835" s="73" t="s">
        <v>6561</v>
      </c>
      <c r="M1835" s="73" t="s">
        <v>295</v>
      </c>
      <c r="N1835" s="75" t="b">
        <v>0</v>
      </c>
      <c r="O1835" s="75" t="b">
        <v>0</v>
      </c>
      <c r="P1835" s="76">
        <v>46023.526143368101</v>
      </c>
      <c r="Q1835" s="73" t="s">
        <v>11990</v>
      </c>
      <c r="R1835" s="76">
        <v>46172.473572222203</v>
      </c>
      <c r="S1835" s="73" t="s">
        <v>11991</v>
      </c>
      <c r="T1835" s="73" t="s">
        <v>5292</v>
      </c>
      <c r="U1835" s="73" t="s">
        <v>295</v>
      </c>
      <c r="V1835" s="77" t="s">
        <v>296</v>
      </c>
    </row>
    <row r="1836" spans="1:22" hidden="1" x14ac:dyDescent="0.25">
      <c r="A1836" s="73" t="s">
        <v>10799</v>
      </c>
      <c r="B1836" s="73" t="s">
        <v>629</v>
      </c>
      <c r="C1836" s="73" t="s">
        <v>6569</v>
      </c>
      <c r="D1836" s="73" t="s">
        <v>12449</v>
      </c>
      <c r="E1836" s="73" t="s">
        <v>284</v>
      </c>
      <c r="F1836" s="73"/>
      <c r="G1836" s="74">
        <v>60</v>
      </c>
      <c r="H1836" s="73" t="s">
        <v>1099</v>
      </c>
      <c r="I1836" s="73" t="s">
        <v>1100</v>
      </c>
      <c r="J1836" s="73" t="s">
        <v>963</v>
      </c>
      <c r="K1836" s="73" t="s">
        <v>1110</v>
      </c>
      <c r="L1836" s="73" t="s">
        <v>6569</v>
      </c>
      <c r="M1836" s="73" t="s">
        <v>295</v>
      </c>
      <c r="N1836" s="75" t="b">
        <v>0</v>
      </c>
      <c r="O1836" s="75" t="b">
        <v>0</v>
      </c>
      <c r="P1836" s="76">
        <v>46023.526150694401</v>
      </c>
      <c r="Q1836" s="73" t="s">
        <v>11990</v>
      </c>
      <c r="R1836" s="76">
        <v>46172.473574189797</v>
      </c>
      <c r="S1836" s="73" t="s">
        <v>11991</v>
      </c>
      <c r="T1836" s="73" t="s">
        <v>5292</v>
      </c>
      <c r="U1836" s="73" t="s">
        <v>295</v>
      </c>
      <c r="V1836" s="77" t="s">
        <v>296</v>
      </c>
    </row>
    <row r="1837" spans="1:22" hidden="1" x14ac:dyDescent="0.25">
      <c r="A1837" s="73" t="s">
        <v>10800</v>
      </c>
      <c r="B1837" s="73" t="s">
        <v>6579</v>
      </c>
      <c r="C1837" s="73" t="s">
        <v>6580</v>
      </c>
      <c r="D1837" s="73" t="s">
        <v>12449</v>
      </c>
      <c r="E1837" s="73" t="s">
        <v>284</v>
      </c>
      <c r="F1837" s="73"/>
      <c r="G1837" s="74">
        <v>60</v>
      </c>
      <c r="H1837" s="73" t="s">
        <v>1099</v>
      </c>
      <c r="I1837" s="73" t="s">
        <v>1100</v>
      </c>
      <c r="J1837" s="73" t="s">
        <v>963</v>
      </c>
      <c r="K1837" s="73" t="s">
        <v>1110</v>
      </c>
      <c r="L1837" s="73" t="s">
        <v>6580</v>
      </c>
      <c r="M1837" s="73" t="s">
        <v>295</v>
      </c>
      <c r="N1837" s="75" t="b">
        <v>0</v>
      </c>
      <c r="O1837" s="75" t="b">
        <v>0</v>
      </c>
      <c r="P1837" s="76">
        <v>46023.526155092601</v>
      </c>
      <c r="Q1837" s="73" t="s">
        <v>11990</v>
      </c>
      <c r="R1837" s="76">
        <v>46172.473576238401</v>
      </c>
      <c r="S1837" s="73" t="s">
        <v>11991</v>
      </c>
      <c r="T1837" s="73" t="s">
        <v>5292</v>
      </c>
      <c r="U1837" s="73" t="s">
        <v>295</v>
      </c>
      <c r="V1837" s="77" t="s">
        <v>296</v>
      </c>
    </row>
    <row r="1838" spans="1:22" hidden="1" x14ac:dyDescent="0.25">
      <c r="A1838" s="73" t="s">
        <v>10801</v>
      </c>
      <c r="B1838" s="73" t="s">
        <v>719</v>
      </c>
      <c r="C1838" s="73" t="s">
        <v>6606</v>
      </c>
      <c r="D1838" s="73" t="s">
        <v>12449</v>
      </c>
      <c r="E1838" s="73" t="s">
        <v>284</v>
      </c>
      <c r="F1838" s="73"/>
      <c r="G1838" s="74">
        <v>60</v>
      </c>
      <c r="H1838" s="73" t="s">
        <v>1099</v>
      </c>
      <c r="I1838" s="73" t="s">
        <v>1100</v>
      </c>
      <c r="J1838" s="73" t="s">
        <v>963</v>
      </c>
      <c r="K1838" s="73" t="s">
        <v>1110</v>
      </c>
      <c r="L1838" s="73" t="s">
        <v>6606</v>
      </c>
      <c r="M1838" s="73" t="s">
        <v>295</v>
      </c>
      <c r="N1838" s="75" t="b">
        <v>0</v>
      </c>
      <c r="O1838" s="75" t="b">
        <v>0</v>
      </c>
      <c r="P1838" s="76">
        <v>46023.526165080999</v>
      </c>
      <c r="Q1838" s="73" t="s">
        <v>11990</v>
      </c>
      <c r="R1838" s="76">
        <v>46172.473578124998</v>
      </c>
      <c r="S1838" s="73" t="s">
        <v>11991</v>
      </c>
      <c r="T1838" s="73" t="s">
        <v>5292</v>
      </c>
      <c r="U1838" s="73" t="s">
        <v>295</v>
      </c>
      <c r="V1838" s="77" t="s">
        <v>296</v>
      </c>
    </row>
    <row r="1839" spans="1:22" x14ac:dyDescent="0.25">
      <c r="A1839" s="73" t="s">
        <v>10802</v>
      </c>
      <c r="B1839" s="73" t="s">
        <v>6636</v>
      </c>
      <c r="C1839" s="73" t="s">
        <v>6637</v>
      </c>
      <c r="D1839" s="73" t="s">
        <v>12450</v>
      </c>
      <c r="E1839" s="73" t="s">
        <v>284</v>
      </c>
      <c r="F1839" s="73"/>
      <c r="G1839" s="74">
        <v>60</v>
      </c>
      <c r="H1839" s="73" t="s">
        <v>1011</v>
      </c>
      <c r="I1839" s="73" t="s">
        <v>1012</v>
      </c>
      <c r="J1839" s="73" t="s">
        <v>963</v>
      </c>
      <c r="K1839" s="73" t="s">
        <v>1110</v>
      </c>
      <c r="L1839" s="73" t="s">
        <v>6637</v>
      </c>
      <c r="M1839" s="73" t="s">
        <v>10811</v>
      </c>
      <c r="N1839" s="75" t="b">
        <v>0</v>
      </c>
      <c r="O1839" s="75" t="b">
        <v>0</v>
      </c>
      <c r="P1839" s="76">
        <v>46023.526179479202</v>
      </c>
      <c r="Q1839" s="73" t="s">
        <v>11990</v>
      </c>
      <c r="R1839" s="76">
        <v>46172.473580092599</v>
      </c>
      <c r="S1839" s="73" t="s">
        <v>11991</v>
      </c>
      <c r="T1839" s="73" t="s">
        <v>5292</v>
      </c>
      <c r="U1839" s="73" t="s">
        <v>10811</v>
      </c>
      <c r="V1839" s="77" t="s">
        <v>732</v>
      </c>
    </row>
    <row r="1840" spans="1:22" hidden="1" x14ac:dyDescent="0.25">
      <c r="A1840" s="73" t="s">
        <v>10803</v>
      </c>
      <c r="B1840" s="73" t="s">
        <v>297</v>
      </c>
      <c r="C1840" s="73" t="s">
        <v>6495</v>
      </c>
      <c r="D1840" s="73" t="s">
        <v>12449</v>
      </c>
      <c r="E1840" s="73" t="s">
        <v>284</v>
      </c>
      <c r="F1840" s="73"/>
      <c r="G1840" s="74">
        <v>60</v>
      </c>
      <c r="H1840" s="73" t="s">
        <v>971</v>
      </c>
      <c r="I1840" s="73" t="s">
        <v>972</v>
      </c>
      <c r="J1840" s="73" t="s">
        <v>973</v>
      </c>
      <c r="K1840" s="73" t="s">
        <v>974</v>
      </c>
      <c r="L1840" s="73" t="s">
        <v>6495</v>
      </c>
      <c r="M1840" s="73" t="s">
        <v>295</v>
      </c>
      <c r="N1840" s="75" t="b">
        <v>0</v>
      </c>
      <c r="O1840" s="75" t="b">
        <v>0</v>
      </c>
      <c r="P1840" s="76">
        <v>46023.526116122703</v>
      </c>
      <c r="Q1840" s="73" t="s">
        <v>11990</v>
      </c>
      <c r="R1840" s="76">
        <v>46172.473582094899</v>
      </c>
      <c r="S1840" s="73" t="s">
        <v>11991</v>
      </c>
      <c r="T1840" s="73" t="s">
        <v>5292</v>
      </c>
      <c r="U1840" s="73" t="s">
        <v>295</v>
      </c>
      <c r="V1840" s="77" t="s">
        <v>296</v>
      </c>
    </row>
    <row r="1841" spans="1:22" hidden="1" x14ac:dyDescent="0.25">
      <c r="A1841" s="73" t="s">
        <v>10804</v>
      </c>
      <c r="B1841" s="73" t="s">
        <v>6595</v>
      </c>
      <c r="C1841" s="73" t="s">
        <v>6596</v>
      </c>
      <c r="D1841" s="73" t="s">
        <v>12449</v>
      </c>
      <c r="E1841" s="73" t="s">
        <v>284</v>
      </c>
      <c r="F1841" s="73"/>
      <c r="G1841" s="74">
        <v>60</v>
      </c>
      <c r="H1841" s="73" t="s">
        <v>971</v>
      </c>
      <c r="I1841" s="73" t="s">
        <v>972</v>
      </c>
      <c r="J1841" s="73" t="s">
        <v>973</v>
      </c>
      <c r="K1841" s="73" t="s">
        <v>974</v>
      </c>
      <c r="L1841" s="73" t="s">
        <v>12459</v>
      </c>
      <c r="M1841" s="73" t="s">
        <v>295</v>
      </c>
      <c r="N1841" s="75" t="b">
        <v>0</v>
      </c>
      <c r="O1841" s="75" t="b">
        <v>0</v>
      </c>
      <c r="P1841" s="76">
        <v>46023.526160497699</v>
      </c>
      <c r="Q1841" s="73" t="s">
        <v>11990</v>
      </c>
      <c r="R1841" s="76">
        <v>46172.4735840625</v>
      </c>
      <c r="S1841" s="73" t="s">
        <v>11991</v>
      </c>
      <c r="T1841" s="73" t="s">
        <v>5292</v>
      </c>
      <c r="U1841" s="73" t="s">
        <v>295</v>
      </c>
      <c r="V1841" s="77" t="s">
        <v>296</v>
      </c>
    </row>
    <row r="1842" spans="1:22" hidden="1" x14ac:dyDescent="0.25">
      <c r="A1842" s="73" t="s">
        <v>11020</v>
      </c>
      <c r="B1842" s="73" t="s">
        <v>663</v>
      </c>
      <c r="C1842" s="73" t="s">
        <v>6714</v>
      </c>
      <c r="D1842" s="73" t="s">
        <v>6708</v>
      </c>
      <c r="E1842" s="73" t="s">
        <v>6715</v>
      </c>
      <c r="F1842" s="73"/>
      <c r="G1842" s="74"/>
      <c r="H1842" s="73" t="s">
        <v>4542</v>
      </c>
      <c r="I1842" s="73" t="s">
        <v>4543</v>
      </c>
      <c r="J1842" s="73" t="s">
        <v>979</v>
      </c>
      <c r="K1842" s="73" t="s">
        <v>945</v>
      </c>
      <c r="L1842" s="73"/>
      <c r="M1842" s="73" t="s">
        <v>8808</v>
      </c>
      <c r="N1842" s="75" t="b">
        <v>0</v>
      </c>
      <c r="O1842" s="75" t="b">
        <v>0</v>
      </c>
      <c r="P1842" s="76">
        <v>46023.526350034699</v>
      </c>
      <c r="Q1842" s="73" t="s">
        <v>11990</v>
      </c>
      <c r="R1842" s="76">
        <v>46172.473697951398</v>
      </c>
      <c r="S1842" s="73" t="s">
        <v>11991</v>
      </c>
      <c r="T1842" s="73" t="s">
        <v>5292</v>
      </c>
      <c r="U1842" s="73" t="s">
        <v>8808</v>
      </c>
      <c r="V1842" s="77" t="s">
        <v>663</v>
      </c>
    </row>
    <row r="1843" spans="1:22" hidden="1" x14ac:dyDescent="0.25">
      <c r="A1843" s="73" t="s">
        <v>11009</v>
      </c>
      <c r="B1843" s="73" t="s">
        <v>6722</v>
      </c>
      <c r="C1843" s="73" t="s">
        <v>6723</v>
      </c>
      <c r="D1843" s="73" t="s">
        <v>492</v>
      </c>
      <c r="E1843" s="73"/>
      <c r="F1843" s="73"/>
      <c r="G1843" s="74"/>
      <c r="H1843" s="73" t="s">
        <v>1099</v>
      </c>
      <c r="I1843" s="73" t="s">
        <v>1100</v>
      </c>
      <c r="J1843" s="73" t="s">
        <v>963</v>
      </c>
      <c r="K1843" s="73" t="s">
        <v>969</v>
      </c>
      <c r="L1843" s="73" t="s">
        <v>6723</v>
      </c>
      <c r="M1843" s="73" t="s">
        <v>492</v>
      </c>
      <c r="N1843" s="75" t="b">
        <v>0</v>
      </c>
      <c r="O1843" s="75" t="b">
        <v>0</v>
      </c>
      <c r="P1843" s="76">
        <v>46023.526364467602</v>
      </c>
      <c r="Q1843" s="73" t="s">
        <v>11990</v>
      </c>
      <c r="R1843" s="76">
        <v>46172.473702083298</v>
      </c>
      <c r="S1843" s="73" t="s">
        <v>11991</v>
      </c>
      <c r="T1843" s="73" t="s">
        <v>5292</v>
      </c>
      <c r="U1843" s="73" t="s">
        <v>492</v>
      </c>
      <c r="V1843" s="77" t="s">
        <v>493</v>
      </c>
    </row>
    <row r="1844" spans="1:22" hidden="1" x14ac:dyDescent="0.25">
      <c r="A1844" s="73" t="s">
        <v>11015</v>
      </c>
      <c r="B1844" s="73" t="s">
        <v>6725</v>
      </c>
      <c r="C1844" s="73" t="s">
        <v>6726</v>
      </c>
      <c r="D1844" s="73" t="s">
        <v>492</v>
      </c>
      <c r="E1844" s="73"/>
      <c r="F1844" s="73"/>
      <c r="G1844" s="74"/>
      <c r="H1844" s="73" t="s">
        <v>1099</v>
      </c>
      <c r="I1844" s="73" t="s">
        <v>1100</v>
      </c>
      <c r="J1844" s="73" t="s">
        <v>963</v>
      </c>
      <c r="K1844" s="73" t="s">
        <v>969</v>
      </c>
      <c r="L1844" s="73" t="s">
        <v>6726</v>
      </c>
      <c r="M1844" s="73" t="s">
        <v>492</v>
      </c>
      <c r="N1844" s="75" t="b">
        <v>0</v>
      </c>
      <c r="O1844" s="75" t="b">
        <v>0</v>
      </c>
      <c r="P1844" s="76">
        <v>46023.526365393504</v>
      </c>
      <c r="Q1844" s="73" t="s">
        <v>11990</v>
      </c>
      <c r="R1844" s="76">
        <v>46172.473704050899</v>
      </c>
      <c r="S1844" s="73" t="s">
        <v>11991</v>
      </c>
      <c r="T1844" s="73" t="s">
        <v>5292</v>
      </c>
      <c r="U1844" s="73" t="s">
        <v>492</v>
      </c>
      <c r="V1844" s="77" t="s">
        <v>493</v>
      </c>
    </row>
    <row r="1845" spans="1:22" hidden="1" x14ac:dyDescent="0.25">
      <c r="A1845" s="73" t="s">
        <v>11016</v>
      </c>
      <c r="B1845" s="73" t="s">
        <v>6728</v>
      </c>
      <c r="C1845" s="73" t="s">
        <v>6729</v>
      </c>
      <c r="D1845" s="73" t="s">
        <v>492</v>
      </c>
      <c r="E1845" s="73"/>
      <c r="F1845" s="73"/>
      <c r="G1845" s="74"/>
      <c r="H1845" s="73" t="s">
        <v>1099</v>
      </c>
      <c r="I1845" s="73" t="s">
        <v>1100</v>
      </c>
      <c r="J1845" s="73" t="s">
        <v>963</v>
      </c>
      <c r="K1845" s="73" t="s">
        <v>969</v>
      </c>
      <c r="L1845" s="73" t="s">
        <v>6729</v>
      </c>
      <c r="M1845" s="73" t="s">
        <v>492</v>
      </c>
      <c r="N1845" s="75" t="b">
        <v>0</v>
      </c>
      <c r="O1845" s="75" t="b">
        <v>0</v>
      </c>
      <c r="P1845" s="76">
        <v>46023.5263688657</v>
      </c>
      <c r="Q1845" s="73" t="s">
        <v>11990</v>
      </c>
      <c r="R1845" s="76">
        <v>46172.473706053199</v>
      </c>
      <c r="S1845" s="73" t="s">
        <v>11991</v>
      </c>
      <c r="T1845" s="73" t="s">
        <v>5292</v>
      </c>
      <c r="U1845" s="73" t="s">
        <v>492</v>
      </c>
      <c r="V1845" s="77" t="s">
        <v>493</v>
      </c>
    </row>
    <row r="1846" spans="1:22" hidden="1" x14ac:dyDescent="0.25">
      <c r="A1846" s="73" t="s">
        <v>6750</v>
      </c>
      <c r="B1846" s="73" t="s">
        <v>6751</v>
      </c>
      <c r="C1846" s="73" t="s">
        <v>6752</v>
      </c>
      <c r="D1846" s="73" t="s">
        <v>492</v>
      </c>
      <c r="E1846" s="73"/>
      <c r="F1846" s="73"/>
      <c r="G1846" s="74"/>
      <c r="H1846" s="73" t="s">
        <v>1099</v>
      </c>
      <c r="I1846" s="73" t="s">
        <v>1100</v>
      </c>
      <c r="J1846" s="73" t="s">
        <v>963</v>
      </c>
      <c r="K1846" s="73" t="s">
        <v>969</v>
      </c>
      <c r="L1846" s="73" t="s">
        <v>6752</v>
      </c>
      <c r="M1846" s="73" t="s">
        <v>492</v>
      </c>
      <c r="N1846" s="75" t="b">
        <v>0</v>
      </c>
      <c r="O1846" s="75" t="b">
        <v>0</v>
      </c>
      <c r="P1846" s="76">
        <v>46023.526379131901</v>
      </c>
      <c r="Q1846" s="73" t="s">
        <v>11990</v>
      </c>
      <c r="R1846" s="76">
        <v>46172.473708067097</v>
      </c>
      <c r="S1846" s="73" t="s">
        <v>11991</v>
      </c>
      <c r="T1846" s="73" t="s">
        <v>5292</v>
      </c>
      <c r="U1846" s="73" t="s">
        <v>492</v>
      </c>
      <c r="V1846" s="77" t="s">
        <v>493</v>
      </c>
    </row>
    <row r="1847" spans="1:22" hidden="1" x14ac:dyDescent="0.25">
      <c r="A1847" s="73" t="s">
        <v>11013</v>
      </c>
      <c r="B1847" s="73" t="s">
        <v>6731</v>
      </c>
      <c r="C1847" s="73" t="s">
        <v>6732</v>
      </c>
      <c r="D1847" s="73" t="s">
        <v>492</v>
      </c>
      <c r="E1847" s="73"/>
      <c r="F1847" s="73"/>
      <c r="G1847" s="74"/>
      <c r="H1847" s="73" t="s">
        <v>1099</v>
      </c>
      <c r="I1847" s="73" t="s">
        <v>1100</v>
      </c>
      <c r="J1847" s="73" t="s">
        <v>963</v>
      </c>
      <c r="K1847" s="73" t="s">
        <v>1101</v>
      </c>
      <c r="L1847" s="73" t="s">
        <v>6732</v>
      </c>
      <c r="M1847" s="73" t="s">
        <v>492</v>
      </c>
      <c r="N1847" s="75" t="b">
        <v>0</v>
      </c>
      <c r="O1847" s="75" t="b">
        <v>0</v>
      </c>
      <c r="P1847" s="76">
        <v>46023.526369826403</v>
      </c>
      <c r="Q1847" s="73" t="s">
        <v>11990</v>
      </c>
      <c r="R1847" s="76">
        <v>46172.473710034697</v>
      </c>
      <c r="S1847" s="73" t="s">
        <v>11991</v>
      </c>
      <c r="T1847" s="73" t="s">
        <v>5292</v>
      </c>
      <c r="U1847" s="73" t="s">
        <v>492</v>
      </c>
      <c r="V1847" s="77" t="s">
        <v>493</v>
      </c>
    </row>
    <row r="1848" spans="1:22" hidden="1" x14ac:dyDescent="0.25">
      <c r="A1848" s="73" t="s">
        <v>11017</v>
      </c>
      <c r="B1848" s="73" t="s">
        <v>493</v>
      </c>
      <c r="C1848" s="73" t="s">
        <v>6719</v>
      </c>
      <c r="D1848" s="73" t="s">
        <v>492</v>
      </c>
      <c r="E1848" s="73" t="s">
        <v>6720</v>
      </c>
      <c r="F1848" s="73"/>
      <c r="G1848" s="74"/>
      <c r="H1848" s="73" t="s">
        <v>1099</v>
      </c>
      <c r="I1848" s="73" t="s">
        <v>1100</v>
      </c>
      <c r="J1848" s="73" t="s">
        <v>963</v>
      </c>
      <c r="K1848" s="73" t="s">
        <v>1101</v>
      </c>
      <c r="L1848" s="73" t="s">
        <v>6719</v>
      </c>
      <c r="M1848" s="73" t="s">
        <v>492</v>
      </c>
      <c r="N1848" s="75" t="b">
        <v>1</v>
      </c>
      <c r="O1848" s="75" t="b">
        <v>0</v>
      </c>
      <c r="P1848" s="76">
        <v>46023.526363506899</v>
      </c>
      <c r="Q1848" s="73" t="s">
        <v>11990</v>
      </c>
      <c r="R1848" s="76">
        <v>46172.4737118056</v>
      </c>
      <c r="S1848" s="73" t="s">
        <v>11991</v>
      </c>
      <c r="T1848" s="73" t="s">
        <v>5292</v>
      </c>
      <c r="U1848" s="73" t="s">
        <v>492</v>
      </c>
      <c r="V1848" s="77" t="s">
        <v>493</v>
      </c>
    </row>
    <row r="1849" spans="1:22" hidden="1" x14ac:dyDescent="0.25">
      <c r="A1849" s="73" t="s">
        <v>11018</v>
      </c>
      <c r="B1849" s="73" t="s">
        <v>6734</v>
      </c>
      <c r="C1849" s="73" t="s">
        <v>6735</v>
      </c>
      <c r="D1849" s="73" t="s">
        <v>492</v>
      </c>
      <c r="E1849" s="73"/>
      <c r="F1849" s="73"/>
      <c r="G1849" s="74"/>
      <c r="H1849" s="73" t="s">
        <v>1099</v>
      </c>
      <c r="I1849" s="73" t="s">
        <v>1100</v>
      </c>
      <c r="J1849" s="73" t="s">
        <v>963</v>
      </c>
      <c r="K1849" s="73" t="s">
        <v>1105</v>
      </c>
      <c r="L1849" s="73" t="s">
        <v>6735</v>
      </c>
      <c r="M1849" s="73" t="s">
        <v>492</v>
      </c>
      <c r="N1849" s="75" t="b">
        <v>0</v>
      </c>
      <c r="O1849" s="75" t="b">
        <v>0</v>
      </c>
      <c r="P1849" s="76">
        <v>46023.526370914398</v>
      </c>
      <c r="Q1849" s="73" t="s">
        <v>11990</v>
      </c>
      <c r="R1849" s="76">
        <v>46172.473713854197</v>
      </c>
      <c r="S1849" s="73" t="s">
        <v>11991</v>
      </c>
      <c r="T1849" s="73" t="s">
        <v>5292</v>
      </c>
      <c r="U1849" s="73" t="s">
        <v>492</v>
      </c>
      <c r="V1849" s="77" t="s">
        <v>493</v>
      </c>
    </row>
    <row r="1850" spans="1:22" hidden="1" x14ac:dyDescent="0.25">
      <c r="A1850" s="73" t="s">
        <v>11010</v>
      </c>
      <c r="B1850" s="73" t="s">
        <v>6737</v>
      </c>
      <c r="C1850" s="73" t="s">
        <v>6738</v>
      </c>
      <c r="D1850" s="73" t="s">
        <v>492</v>
      </c>
      <c r="E1850" s="73"/>
      <c r="F1850" s="73"/>
      <c r="G1850" s="74"/>
      <c r="H1850" s="73" t="s">
        <v>1099</v>
      </c>
      <c r="I1850" s="73" t="s">
        <v>1100</v>
      </c>
      <c r="J1850" s="73" t="s">
        <v>963</v>
      </c>
      <c r="K1850" s="73" t="s">
        <v>1105</v>
      </c>
      <c r="L1850" s="73" t="s">
        <v>6738</v>
      </c>
      <c r="M1850" s="73" t="s">
        <v>492</v>
      </c>
      <c r="N1850" s="75" t="b">
        <v>0</v>
      </c>
      <c r="O1850" s="75" t="b">
        <v>0</v>
      </c>
      <c r="P1850" s="76">
        <v>46023.526371724503</v>
      </c>
      <c r="Q1850" s="73" t="s">
        <v>11990</v>
      </c>
      <c r="R1850" s="76">
        <v>46172.473715775501</v>
      </c>
      <c r="S1850" s="73" t="s">
        <v>11991</v>
      </c>
      <c r="T1850" s="73" t="s">
        <v>5292</v>
      </c>
      <c r="U1850" s="73" t="s">
        <v>492</v>
      </c>
      <c r="V1850" s="77" t="s">
        <v>493</v>
      </c>
    </row>
    <row r="1851" spans="1:22" hidden="1" x14ac:dyDescent="0.25">
      <c r="A1851" s="73" t="s">
        <v>11012</v>
      </c>
      <c r="B1851" s="73" t="s">
        <v>818</v>
      </c>
      <c r="C1851" s="73" t="s">
        <v>6740</v>
      </c>
      <c r="D1851" s="73" t="s">
        <v>492</v>
      </c>
      <c r="E1851" s="73"/>
      <c r="F1851" s="73"/>
      <c r="G1851" s="74"/>
      <c r="H1851" s="73" t="s">
        <v>1099</v>
      </c>
      <c r="I1851" s="73" t="s">
        <v>1100</v>
      </c>
      <c r="J1851" s="73" t="s">
        <v>963</v>
      </c>
      <c r="K1851" s="73" t="s">
        <v>1105</v>
      </c>
      <c r="L1851" s="73" t="s">
        <v>6740</v>
      </c>
      <c r="M1851" s="73" t="s">
        <v>492</v>
      </c>
      <c r="N1851" s="75" t="b">
        <v>0</v>
      </c>
      <c r="O1851" s="75" t="b">
        <v>0</v>
      </c>
      <c r="P1851" s="76">
        <v>46023.526372685199</v>
      </c>
      <c r="Q1851" s="73" t="s">
        <v>11990</v>
      </c>
      <c r="R1851" s="76">
        <v>46172.473717824098</v>
      </c>
      <c r="S1851" s="73" t="s">
        <v>11991</v>
      </c>
      <c r="T1851" s="73" t="s">
        <v>5292</v>
      </c>
      <c r="U1851" s="73" t="s">
        <v>492</v>
      </c>
      <c r="V1851" s="77" t="s">
        <v>493</v>
      </c>
    </row>
    <row r="1852" spans="1:22" hidden="1" x14ac:dyDescent="0.25">
      <c r="A1852" s="73" t="s">
        <v>11014</v>
      </c>
      <c r="B1852" s="73" t="s">
        <v>6742</v>
      </c>
      <c r="C1852" s="73" t="s">
        <v>6743</v>
      </c>
      <c r="D1852" s="73" t="s">
        <v>492</v>
      </c>
      <c r="E1852" s="73"/>
      <c r="F1852" s="73"/>
      <c r="G1852" s="74"/>
      <c r="H1852" s="73" t="s">
        <v>1099</v>
      </c>
      <c r="I1852" s="73" t="s">
        <v>1100</v>
      </c>
      <c r="J1852" s="73" t="s">
        <v>963</v>
      </c>
      <c r="K1852" s="73" t="s">
        <v>1105</v>
      </c>
      <c r="L1852" s="73" t="s">
        <v>6743</v>
      </c>
      <c r="M1852" s="73" t="s">
        <v>492</v>
      </c>
      <c r="N1852" s="75" t="b">
        <v>0</v>
      </c>
      <c r="O1852" s="75" t="b">
        <v>0</v>
      </c>
      <c r="P1852" s="76">
        <v>46023.526373692097</v>
      </c>
      <c r="Q1852" s="73" t="s">
        <v>11990</v>
      </c>
      <c r="R1852" s="76">
        <v>46172.473719791698</v>
      </c>
      <c r="S1852" s="73" t="s">
        <v>11991</v>
      </c>
      <c r="T1852" s="73" t="s">
        <v>5292</v>
      </c>
      <c r="U1852" s="73" t="s">
        <v>492</v>
      </c>
      <c r="V1852" s="77" t="s">
        <v>493</v>
      </c>
    </row>
    <row r="1853" spans="1:22" hidden="1" x14ac:dyDescent="0.25">
      <c r="A1853" s="73" t="s">
        <v>11019</v>
      </c>
      <c r="B1853" s="73" t="s">
        <v>6745</v>
      </c>
      <c r="C1853" s="73" t="s">
        <v>6746</v>
      </c>
      <c r="D1853" s="73" t="s">
        <v>492</v>
      </c>
      <c r="E1853" s="73"/>
      <c r="F1853" s="73"/>
      <c r="G1853" s="74"/>
      <c r="H1853" s="73" t="s">
        <v>1099</v>
      </c>
      <c r="I1853" s="73" t="s">
        <v>1100</v>
      </c>
      <c r="J1853" s="73" t="s">
        <v>963</v>
      </c>
      <c r="K1853" s="73" t="s">
        <v>1105</v>
      </c>
      <c r="L1853" s="73" t="s">
        <v>6746</v>
      </c>
      <c r="M1853" s="73" t="s">
        <v>492</v>
      </c>
      <c r="N1853" s="75" t="b">
        <v>0</v>
      </c>
      <c r="O1853" s="75" t="b">
        <v>0</v>
      </c>
      <c r="P1853" s="76">
        <v>46023.526374687499</v>
      </c>
      <c r="Q1853" s="73" t="s">
        <v>11990</v>
      </c>
      <c r="R1853" s="76">
        <v>46172.473721793998</v>
      </c>
      <c r="S1853" s="73" t="s">
        <v>11991</v>
      </c>
      <c r="T1853" s="73" t="s">
        <v>5292</v>
      </c>
      <c r="U1853" s="73" t="s">
        <v>492</v>
      </c>
      <c r="V1853" s="77" t="s">
        <v>493</v>
      </c>
    </row>
    <row r="1854" spans="1:22" hidden="1" x14ac:dyDescent="0.25">
      <c r="A1854" s="73" t="s">
        <v>11011</v>
      </c>
      <c r="B1854" s="73" t="s">
        <v>6748</v>
      </c>
      <c r="C1854" s="73" t="s">
        <v>6749</v>
      </c>
      <c r="D1854" s="73" t="s">
        <v>492</v>
      </c>
      <c r="E1854" s="73"/>
      <c r="F1854" s="73"/>
      <c r="G1854" s="74"/>
      <c r="H1854" s="73" t="s">
        <v>1099</v>
      </c>
      <c r="I1854" s="73" t="s">
        <v>1100</v>
      </c>
      <c r="J1854" s="73" t="s">
        <v>963</v>
      </c>
      <c r="K1854" s="73" t="s">
        <v>1105</v>
      </c>
      <c r="L1854" s="73" t="s">
        <v>6749</v>
      </c>
      <c r="M1854" s="73" t="s">
        <v>492</v>
      </c>
      <c r="N1854" s="75" t="b">
        <v>0</v>
      </c>
      <c r="O1854" s="75" t="b">
        <v>0</v>
      </c>
      <c r="P1854" s="76">
        <v>46023.526378159702</v>
      </c>
      <c r="Q1854" s="73" t="s">
        <v>11990</v>
      </c>
      <c r="R1854" s="76">
        <v>46172.473723923598</v>
      </c>
      <c r="S1854" s="73" t="s">
        <v>11991</v>
      </c>
      <c r="T1854" s="73" t="s">
        <v>5292</v>
      </c>
      <c r="U1854" s="73" t="s">
        <v>492</v>
      </c>
      <c r="V1854" s="77" t="s">
        <v>493</v>
      </c>
    </row>
    <row r="1855" spans="1:22" hidden="1" x14ac:dyDescent="0.25">
      <c r="A1855" s="73" t="s">
        <v>10805</v>
      </c>
      <c r="B1855" s="73" t="s">
        <v>6762</v>
      </c>
      <c r="C1855" s="73" t="s">
        <v>6763</v>
      </c>
      <c r="D1855" s="73" t="s">
        <v>810</v>
      </c>
      <c r="E1855" s="73" t="s">
        <v>284</v>
      </c>
      <c r="F1855" s="73"/>
      <c r="G1855" s="74"/>
      <c r="H1855" s="73" t="s">
        <v>934</v>
      </c>
      <c r="I1855" s="73" t="s">
        <v>935</v>
      </c>
      <c r="J1855" s="73" t="s">
        <v>909</v>
      </c>
      <c r="K1855" s="73" t="s">
        <v>2111</v>
      </c>
      <c r="L1855" s="73" t="s">
        <v>6763</v>
      </c>
      <c r="M1855" s="73" t="s">
        <v>810</v>
      </c>
      <c r="N1855" s="75" t="b">
        <v>0</v>
      </c>
      <c r="O1855" s="75" t="b">
        <v>0</v>
      </c>
      <c r="P1855" s="76">
        <v>46023.526386840298</v>
      </c>
      <c r="Q1855" s="73" t="s">
        <v>11990</v>
      </c>
      <c r="R1855" s="76">
        <v>46172.473725891199</v>
      </c>
      <c r="S1855" s="73" t="s">
        <v>11991</v>
      </c>
      <c r="T1855" s="73" t="s">
        <v>5292</v>
      </c>
      <c r="U1855" s="73" t="s">
        <v>810</v>
      </c>
      <c r="V1855" s="77" t="s">
        <v>811</v>
      </c>
    </row>
    <row r="1856" spans="1:22" hidden="1" x14ac:dyDescent="0.25">
      <c r="A1856" s="73" t="s">
        <v>10806</v>
      </c>
      <c r="B1856" s="73" t="s">
        <v>6756</v>
      </c>
      <c r="C1856" s="73" t="s">
        <v>6757</v>
      </c>
      <c r="D1856" s="73" t="s">
        <v>810</v>
      </c>
      <c r="E1856" s="73" t="s">
        <v>284</v>
      </c>
      <c r="F1856" s="73"/>
      <c r="G1856" s="74"/>
      <c r="H1856" s="73" t="s">
        <v>11994</v>
      </c>
      <c r="I1856" s="73" t="s">
        <v>11995</v>
      </c>
      <c r="J1856" s="73" t="s">
        <v>909</v>
      </c>
      <c r="K1856" s="73" t="s">
        <v>2978</v>
      </c>
      <c r="L1856" s="73" t="s">
        <v>6757</v>
      </c>
      <c r="M1856" s="73" t="s">
        <v>810</v>
      </c>
      <c r="N1856" s="75" t="b">
        <v>0</v>
      </c>
      <c r="O1856" s="75" t="b">
        <v>0</v>
      </c>
      <c r="P1856" s="76">
        <v>46023.526384259298</v>
      </c>
      <c r="Q1856" s="73" t="s">
        <v>11990</v>
      </c>
      <c r="R1856" s="76">
        <v>46172.473727812503</v>
      </c>
      <c r="S1856" s="73" t="s">
        <v>11991</v>
      </c>
      <c r="T1856" s="73" t="s">
        <v>5292</v>
      </c>
      <c r="U1856" s="73" t="s">
        <v>810</v>
      </c>
      <c r="V1856" s="77" t="s">
        <v>811</v>
      </c>
    </row>
    <row r="1857" spans="1:22" hidden="1" x14ac:dyDescent="0.25">
      <c r="A1857" s="73" t="s">
        <v>6764</v>
      </c>
      <c r="B1857" s="73" t="s">
        <v>6765</v>
      </c>
      <c r="C1857" s="73" t="s">
        <v>6766</v>
      </c>
      <c r="D1857" s="73" t="s">
        <v>810</v>
      </c>
      <c r="E1857" s="73" t="s">
        <v>284</v>
      </c>
      <c r="F1857" s="73"/>
      <c r="G1857" s="74"/>
      <c r="H1857" s="73" t="s">
        <v>11994</v>
      </c>
      <c r="I1857" s="73" t="s">
        <v>11995</v>
      </c>
      <c r="J1857" s="73" t="s">
        <v>909</v>
      </c>
      <c r="K1857" s="73" t="s">
        <v>2978</v>
      </c>
      <c r="L1857" s="73" t="s">
        <v>6766</v>
      </c>
      <c r="M1857" s="73" t="s">
        <v>810</v>
      </c>
      <c r="N1857" s="75" t="b">
        <v>0</v>
      </c>
      <c r="O1857" s="75" t="b">
        <v>0</v>
      </c>
      <c r="P1857" s="76">
        <v>46023.526388078702</v>
      </c>
      <c r="Q1857" s="73" t="s">
        <v>11990</v>
      </c>
      <c r="R1857" s="76">
        <v>46172.473729895799</v>
      </c>
      <c r="S1857" s="73" t="s">
        <v>11991</v>
      </c>
      <c r="T1857" s="73" t="s">
        <v>5292</v>
      </c>
      <c r="U1857" s="73" t="s">
        <v>810</v>
      </c>
      <c r="V1857" s="77" t="s">
        <v>811</v>
      </c>
    </row>
    <row r="1858" spans="1:22" hidden="1" x14ac:dyDescent="0.25">
      <c r="A1858" s="73" t="s">
        <v>6767</v>
      </c>
      <c r="B1858" s="73" t="s">
        <v>6768</v>
      </c>
      <c r="C1858" s="73" t="s">
        <v>6769</v>
      </c>
      <c r="D1858" s="73" t="s">
        <v>810</v>
      </c>
      <c r="E1858" s="73" t="s">
        <v>284</v>
      </c>
      <c r="F1858" s="73"/>
      <c r="G1858" s="74"/>
      <c r="H1858" s="73" t="s">
        <v>11994</v>
      </c>
      <c r="I1858" s="73" t="s">
        <v>11995</v>
      </c>
      <c r="J1858" s="73" t="s">
        <v>909</v>
      </c>
      <c r="K1858" s="73" t="s">
        <v>1056</v>
      </c>
      <c r="L1858" s="73" t="s">
        <v>6769</v>
      </c>
      <c r="M1858" s="73" t="s">
        <v>810</v>
      </c>
      <c r="N1858" s="75" t="b">
        <v>0</v>
      </c>
      <c r="O1858" s="75" t="b">
        <v>0</v>
      </c>
      <c r="P1858" s="76">
        <v>46023.526389004597</v>
      </c>
      <c r="Q1858" s="73" t="s">
        <v>11990</v>
      </c>
      <c r="R1858" s="76">
        <v>46172.473731828701</v>
      </c>
      <c r="S1858" s="73" t="s">
        <v>11991</v>
      </c>
      <c r="T1858" s="73" t="s">
        <v>5292</v>
      </c>
      <c r="U1858" s="73" t="s">
        <v>810</v>
      </c>
      <c r="V1858" s="77" t="s">
        <v>811</v>
      </c>
    </row>
    <row r="1859" spans="1:22" hidden="1" x14ac:dyDescent="0.25">
      <c r="A1859" s="73" t="s">
        <v>10807</v>
      </c>
      <c r="B1859" s="73" t="s">
        <v>6759</v>
      </c>
      <c r="C1859" s="73" t="s">
        <v>6760</v>
      </c>
      <c r="D1859" s="73" t="s">
        <v>810</v>
      </c>
      <c r="E1859" s="73" t="s">
        <v>284</v>
      </c>
      <c r="F1859" s="73"/>
      <c r="G1859" s="74"/>
      <c r="H1859" s="73" t="s">
        <v>11994</v>
      </c>
      <c r="I1859" s="73" t="s">
        <v>11995</v>
      </c>
      <c r="J1859" s="73" t="s">
        <v>909</v>
      </c>
      <c r="K1859" s="73" t="s">
        <v>977</v>
      </c>
      <c r="L1859" s="73" t="s">
        <v>6760</v>
      </c>
      <c r="M1859" s="73" t="s">
        <v>810</v>
      </c>
      <c r="N1859" s="75" t="b">
        <v>0</v>
      </c>
      <c r="O1859" s="75" t="b">
        <v>0</v>
      </c>
      <c r="P1859" s="76">
        <v>46023.5263851852</v>
      </c>
      <c r="Q1859" s="73" t="s">
        <v>11990</v>
      </c>
      <c r="R1859" s="76">
        <v>46172.473733796302</v>
      </c>
      <c r="S1859" s="73" t="s">
        <v>11991</v>
      </c>
      <c r="T1859" s="73" t="s">
        <v>5292</v>
      </c>
      <c r="U1859" s="73" t="s">
        <v>810</v>
      </c>
      <c r="V1859" s="77" t="s">
        <v>811</v>
      </c>
    </row>
    <row r="1860" spans="1:22" hidden="1" x14ac:dyDescent="0.25">
      <c r="A1860" s="79" t="s">
        <v>12460</v>
      </c>
      <c r="B1860" s="79" t="s">
        <v>12461</v>
      </c>
      <c r="C1860" s="79" t="s">
        <v>12462</v>
      </c>
      <c r="D1860" s="73" t="s">
        <v>810</v>
      </c>
      <c r="E1860" s="79"/>
      <c r="F1860" s="79"/>
      <c r="G1860" s="80"/>
      <c r="H1860" s="79" t="s">
        <v>914</v>
      </c>
      <c r="I1860" s="79" t="s">
        <v>915</v>
      </c>
      <c r="J1860" s="79" t="s">
        <v>909</v>
      </c>
      <c r="K1860" s="79" t="s">
        <v>2077</v>
      </c>
      <c r="L1860" s="79" t="s">
        <v>12462</v>
      </c>
      <c r="M1860" s="79" t="s">
        <v>810</v>
      </c>
      <c r="N1860" s="81" t="b">
        <v>0</v>
      </c>
      <c r="O1860" s="81" t="b">
        <v>0</v>
      </c>
      <c r="P1860" s="82">
        <v>46134.666122303199</v>
      </c>
      <c r="Q1860" s="79" t="s">
        <v>12277</v>
      </c>
      <c r="R1860" s="82">
        <v>46184.617419872702</v>
      </c>
      <c r="S1860" s="79" t="s">
        <v>11991</v>
      </c>
      <c r="T1860" s="79" t="s">
        <v>5292</v>
      </c>
      <c r="U1860" s="79" t="s">
        <v>810</v>
      </c>
      <c r="V1860" s="77" t="s">
        <v>811</v>
      </c>
    </row>
    <row r="1861" spans="1:22" hidden="1" x14ac:dyDescent="0.25">
      <c r="A1861" s="73" t="s">
        <v>6770</v>
      </c>
      <c r="B1861" s="73" t="s">
        <v>6771</v>
      </c>
      <c r="C1861" s="73" t="s">
        <v>6772</v>
      </c>
      <c r="D1861" s="73" t="s">
        <v>810</v>
      </c>
      <c r="E1861" s="73" t="s">
        <v>284</v>
      </c>
      <c r="F1861" s="73"/>
      <c r="G1861" s="74"/>
      <c r="H1861" s="73" t="s">
        <v>11994</v>
      </c>
      <c r="I1861" s="73" t="s">
        <v>11995</v>
      </c>
      <c r="J1861" s="73" t="s">
        <v>909</v>
      </c>
      <c r="K1861" s="73" t="s">
        <v>910</v>
      </c>
      <c r="L1861" s="73" t="s">
        <v>6772</v>
      </c>
      <c r="M1861" s="73" t="s">
        <v>810</v>
      </c>
      <c r="N1861" s="75" t="b">
        <v>0</v>
      </c>
      <c r="O1861" s="75" t="b">
        <v>0</v>
      </c>
      <c r="P1861" s="76">
        <v>46023.526389930601</v>
      </c>
      <c r="Q1861" s="73" t="s">
        <v>11990</v>
      </c>
      <c r="R1861" s="76">
        <v>46172.473737766202</v>
      </c>
      <c r="S1861" s="73" t="s">
        <v>11991</v>
      </c>
      <c r="T1861" s="73" t="s">
        <v>5292</v>
      </c>
      <c r="U1861" s="73" t="s">
        <v>810</v>
      </c>
      <c r="V1861" s="77" t="s">
        <v>811</v>
      </c>
    </row>
    <row r="1862" spans="1:22" hidden="1" x14ac:dyDescent="0.25">
      <c r="A1862" s="73" t="s">
        <v>6773</v>
      </c>
      <c r="B1862" s="73" t="s">
        <v>6774</v>
      </c>
      <c r="C1862" s="73" t="s">
        <v>6775</v>
      </c>
      <c r="D1862" s="73" t="s">
        <v>810</v>
      </c>
      <c r="E1862" s="73" t="s">
        <v>284</v>
      </c>
      <c r="F1862" s="73"/>
      <c r="G1862" s="74"/>
      <c r="H1862" s="73" t="s">
        <v>971</v>
      </c>
      <c r="I1862" s="73" t="s">
        <v>972</v>
      </c>
      <c r="J1862" s="73" t="s">
        <v>1088</v>
      </c>
      <c r="K1862" s="73" t="s">
        <v>974</v>
      </c>
      <c r="L1862" s="73" t="s">
        <v>6775</v>
      </c>
      <c r="M1862" s="73" t="s">
        <v>810</v>
      </c>
      <c r="N1862" s="75" t="b">
        <v>0</v>
      </c>
      <c r="O1862" s="75" t="b">
        <v>0</v>
      </c>
      <c r="P1862" s="76">
        <v>46023.526391168998</v>
      </c>
      <c r="Q1862" s="73" t="s">
        <v>11990</v>
      </c>
      <c r="R1862" s="76">
        <v>46172.4737397801</v>
      </c>
      <c r="S1862" s="73" t="s">
        <v>11991</v>
      </c>
      <c r="T1862" s="73" t="s">
        <v>5292</v>
      </c>
      <c r="U1862" s="73" t="s">
        <v>810</v>
      </c>
      <c r="V1862" s="77" t="s">
        <v>811</v>
      </c>
    </row>
    <row r="1863" spans="1:22" hidden="1" x14ac:dyDescent="0.25">
      <c r="A1863" s="73" t="s">
        <v>6776</v>
      </c>
      <c r="B1863" s="73" t="s">
        <v>6777</v>
      </c>
      <c r="C1863" s="73" t="s">
        <v>6778</v>
      </c>
      <c r="D1863" s="73" t="s">
        <v>810</v>
      </c>
      <c r="E1863" s="73" t="s">
        <v>284</v>
      </c>
      <c r="F1863" s="73"/>
      <c r="G1863" s="74"/>
      <c r="H1863" s="73" t="s">
        <v>971</v>
      </c>
      <c r="I1863" s="73" t="s">
        <v>972</v>
      </c>
      <c r="J1863" s="73" t="s">
        <v>1088</v>
      </c>
      <c r="K1863" s="73" t="s">
        <v>974</v>
      </c>
      <c r="L1863" s="73" t="s">
        <v>6778</v>
      </c>
      <c r="M1863" s="73" t="s">
        <v>810</v>
      </c>
      <c r="N1863" s="75" t="b">
        <v>0</v>
      </c>
      <c r="O1863" s="75" t="b">
        <v>0</v>
      </c>
      <c r="P1863" s="76">
        <v>46023.5263920949</v>
      </c>
      <c r="Q1863" s="73" t="s">
        <v>11990</v>
      </c>
      <c r="R1863" s="76">
        <v>46172.4737417824</v>
      </c>
      <c r="S1863" s="73" t="s">
        <v>11991</v>
      </c>
      <c r="T1863" s="73" t="s">
        <v>5292</v>
      </c>
      <c r="U1863" s="73" t="s">
        <v>810</v>
      </c>
      <c r="V1863" s="77" t="s">
        <v>811</v>
      </c>
    </row>
    <row r="1864" spans="1:22" hidden="1" x14ac:dyDescent="0.25">
      <c r="A1864" s="73" t="s">
        <v>6779</v>
      </c>
      <c r="B1864" s="73" t="s">
        <v>6780</v>
      </c>
      <c r="C1864" s="73" t="s">
        <v>6781</v>
      </c>
      <c r="D1864" s="73" t="s">
        <v>810</v>
      </c>
      <c r="E1864" s="73" t="s">
        <v>284</v>
      </c>
      <c r="F1864" s="73"/>
      <c r="G1864" s="74"/>
      <c r="H1864" s="73" t="s">
        <v>971</v>
      </c>
      <c r="I1864" s="73" t="s">
        <v>972</v>
      </c>
      <c r="J1864" s="73" t="s">
        <v>1088</v>
      </c>
      <c r="K1864" s="73" t="s">
        <v>974</v>
      </c>
      <c r="L1864" s="73" t="s">
        <v>6781</v>
      </c>
      <c r="M1864" s="73" t="s">
        <v>810</v>
      </c>
      <c r="N1864" s="75" t="b">
        <v>0</v>
      </c>
      <c r="O1864" s="75" t="b">
        <v>0</v>
      </c>
      <c r="P1864" s="76">
        <v>46023.526393055603</v>
      </c>
      <c r="Q1864" s="73" t="s">
        <v>11990</v>
      </c>
      <c r="R1864" s="76">
        <v>46172.473743865703</v>
      </c>
      <c r="S1864" s="73" t="s">
        <v>11991</v>
      </c>
      <c r="T1864" s="73" t="s">
        <v>5292</v>
      </c>
      <c r="U1864" s="73" t="s">
        <v>810</v>
      </c>
      <c r="V1864" s="77" t="s">
        <v>811</v>
      </c>
    </row>
    <row r="1865" spans="1:22" hidden="1" x14ac:dyDescent="0.25">
      <c r="A1865" s="73" t="s">
        <v>6782</v>
      </c>
      <c r="B1865" s="73" t="s">
        <v>6783</v>
      </c>
      <c r="C1865" s="73" t="s">
        <v>6784</v>
      </c>
      <c r="D1865" s="73" t="s">
        <v>810</v>
      </c>
      <c r="E1865" s="73" t="s">
        <v>284</v>
      </c>
      <c r="F1865" s="73"/>
      <c r="G1865" s="74"/>
      <c r="H1865" s="73" t="s">
        <v>971</v>
      </c>
      <c r="I1865" s="73" t="s">
        <v>972</v>
      </c>
      <c r="J1865" s="73" t="s">
        <v>1088</v>
      </c>
      <c r="K1865" s="73" t="s">
        <v>974</v>
      </c>
      <c r="L1865" s="73" t="s">
        <v>6784</v>
      </c>
      <c r="M1865" s="73" t="s">
        <v>810</v>
      </c>
      <c r="N1865" s="75" t="b">
        <v>0</v>
      </c>
      <c r="O1865" s="75" t="b">
        <v>0</v>
      </c>
      <c r="P1865" s="76">
        <v>46023.526393981498</v>
      </c>
      <c r="Q1865" s="73" t="s">
        <v>11990</v>
      </c>
      <c r="R1865" s="76">
        <v>46172.473745949101</v>
      </c>
      <c r="S1865" s="73" t="s">
        <v>11991</v>
      </c>
      <c r="T1865" s="73" t="s">
        <v>5292</v>
      </c>
      <c r="U1865" s="73" t="s">
        <v>810</v>
      </c>
      <c r="V1865" s="77" t="s">
        <v>811</v>
      </c>
    </row>
    <row r="1866" spans="1:22" hidden="1" x14ac:dyDescent="0.25">
      <c r="A1866" s="73" t="s">
        <v>6785</v>
      </c>
      <c r="B1866" s="73" t="s">
        <v>6786</v>
      </c>
      <c r="C1866" s="73" t="s">
        <v>6787</v>
      </c>
      <c r="D1866" s="73" t="s">
        <v>810</v>
      </c>
      <c r="E1866" s="73" t="s">
        <v>284</v>
      </c>
      <c r="F1866" s="73"/>
      <c r="G1866" s="74"/>
      <c r="H1866" s="73" t="s">
        <v>1011</v>
      </c>
      <c r="I1866" s="73" t="s">
        <v>1012</v>
      </c>
      <c r="J1866" s="73" t="s">
        <v>963</v>
      </c>
      <c r="K1866" s="73" t="s">
        <v>1086</v>
      </c>
      <c r="L1866" s="73" t="s">
        <v>12463</v>
      </c>
      <c r="M1866" s="73" t="s">
        <v>810</v>
      </c>
      <c r="N1866" s="75" t="b">
        <v>0</v>
      </c>
      <c r="O1866" s="75" t="b">
        <v>0</v>
      </c>
      <c r="P1866" s="76">
        <v>46023.5263949074</v>
      </c>
      <c r="Q1866" s="73" t="s">
        <v>11990</v>
      </c>
      <c r="R1866" s="76">
        <v>46172.473747997698</v>
      </c>
      <c r="S1866" s="73" t="s">
        <v>11991</v>
      </c>
      <c r="T1866" s="73" t="s">
        <v>5292</v>
      </c>
      <c r="U1866" s="73" t="s">
        <v>810</v>
      </c>
      <c r="V1866" s="77" t="s">
        <v>811</v>
      </c>
    </row>
    <row r="1867" spans="1:22" hidden="1" x14ac:dyDescent="0.25">
      <c r="A1867" s="73" t="s">
        <v>6788</v>
      </c>
      <c r="B1867" s="73" t="s">
        <v>6789</v>
      </c>
      <c r="C1867" s="73" t="s">
        <v>6790</v>
      </c>
      <c r="D1867" s="73" t="s">
        <v>810</v>
      </c>
      <c r="E1867" s="73" t="s">
        <v>284</v>
      </c>
      <c r="F1867" s="73"/>
      <c r="G1867" s="74"/>
      <c r="H1867" s="73" t="s">
        <v>1099</v>
      </c>
      <c r="I1867" s="73" t="s">
        <v>1100</v>
      </c>
      <c r="J1867" s="73" t="s">
        <v>963</v>
      </c>
      <c r="K1867" s="73" t="s">
        <v>1159</v>
      </c>
      <c r="L1867" s="73" t="s">
        <v>6790</v>
      </c>
      <c r="M1867" s="73" t="s">
        <v>810</v>
      </c>
      <c r="N1867" s="75" t="b">
        <v>0</v>
      </c>
      <c r="O1867" s="75" t="b">
        <v>0</v>
      </c>
      <c r="P1867" s="76">
        <v>46023.526399803202</v>
      </c>
      <c r="Q1867" s="73" t="s">
        <v>11990</v>
      </c>
      <c r="R1867" s="76">
        <v>46172.473749999997</v>
      </c>
      <c r="S1867" s="73" t="s">
        <v>11991</v>
      </c>
      <c r="T1867" s="73" t="s">
        <v>5292</v>
      </c>
      <c r="U1867" s="73" t="s">
        <v>810</v>
      </c>
      <c r="V1867" s="77" t="s">
        <v>811</v>
      </c>
    </row>
    <row r="1868" spans="1:22" hidden="1" x14ac:dyDescent="0.25">
      <c r="A1868" s="73" t="s">
        <v>6791</v>
      </c>
      <c r="B1868" s="73" t="s">
        <v>6792</v>
      </c>
      <c r="C1868" s="73" t="s">
        <v>6793</v>
      </c>
      <c r="D1868" s="73" t="s">
        <v>810</v>
      </c>
      <c r="E1868" s="73" t="s">
        <v>284</v>
      </c>
      <c r="F1868" s="73"/>
      <c r="G1868" s="74"/>
      <c r="H1868" s="73" t="s">
        <v>1099</v>
      </c>
      <c r="I1868" s="73" t="s">
        <v>1100</v>
      </c>
      <c r="J1868" s="73" t="s">
        <v>963</v>
      </c>
      <c r="K1868" s="73" t="s">
        <v>969</v>
      </c>
      <c r="L1868" s="73" t="s">
        <v>12464</v>
      </c>
      <c r="M1868" s="73" t="s">
        <v>810</v>
      </c>
      <c r="N1868" s="75" t="b">
        <v>0</v>
      </c>
      <c r="O1868" s="75" t="b">
        <v>0</v>
      </c>
      <c r="P1868" s="76">
        <v>46023.526401122697</v>
      </c>
      <c r="Q1868" s="73" t="s">
        <v>11990</v>
      </c>
      <c r="R1868" s="76">
        <v>46172.473751967598</v>
      </c>
      <c r="S1868" s="73" t="s">
        <v>11991</v>
      </c>
      <c r="T1868" s="73" t="s">
        <v>5292</v>
      </c>
      <c r="U1868" s="73" t="s">
        <v>810</v>
      </c>
      <c r="V1868" s="77" t="s">
        <v>811</v>
      </c>
    </row>
    <row r="1869" spans="1:22" hidden="1" x14ac:dyDescent="0.25">
      <c r="A1869" s="73" t="s">
        <v>10808</v>
      </c>
      <c r="B1869" s="73" t="s">
        <v>811</v>
      </c>
      <c r="C1869" s="73" t="s">
        <v>6753</v>
      </c>
      <c r="D1869" s="73" t="s">
        <v>810</v>
      </c>
      <c r="E1869" s="73" t="s">
        <v>6754</v>
      </c>
      <c r="F1869" s="73"/>
      <c r="G1869" s="74">
        <v>60</v>
      </c>
      <c r="H1869" s="73" t="s">
        <v>1099</v>
      </c>
      <c r="I1869" s="73" t="s">
        <v>1100</v>
      </c>
      <c r="J1869" s="73" t="s">
        <v>963</v>
      </c>
      <c r="K1869" s="73" t="s">
        <v>969</v>
      </c>
      <c r="L1869" s="73" t="s">
        <v>6753</v>
      </c>
      <c r="M1869" s="73" t="s">
        <v>810</v>
      </c>
      <c r="N1869" s="75" t="b">
        <v>1</v>
      </c>
      <c r="O1869" s="75" t="b">
        <v>0</v>
      </c>
      <c r="P1869" s="76">
        <v>46023.526380787</v>
      </c>
      <c r="Q1869" s="73" t="s">
        <v>11990</v>
      </c>
      <c r="R1869" s="76">
        <v>46172.473753935199</v>
      </c>
      <c r="S1869" s="73" t="s">
        <v>11991</v>
      </c>
      <c r="T1869" s="73" t="s">
        <v>5292</v>
      </c>
      <c r="U1869" s="73" t="s">
        <v>810</v>
      </c>
      <c r="V1869" s="77" t="s">
        <v>811</v>
      </c>
    </row>
    <row r="1870" spans="1:22" hidden="1" x14ac:dyDescent="0.25">
      <c r="A1870" s="73" t="s">
        <v>6794</v>
      </c>
      <c r="B1870" s="73" t="s">
        <v>6795</v>
      </c>
      <c r="C1870" s="73" t="s">
        <v>6796</v>
      </c>
      <c r="D1870" s="73" t="s">
        <v>810</v>
      </c>
      <c r="E1870" s="73" t="s">
        <v>284</v>
      </c>
      <c r="F1870" s="73"/>
      <c r="G1870" s="74"/>
      <c r="H1870" s="73" t="s">
        <v>1099</v>
      </c>
      <c r="I1870" s="73" t="s">
        <v>1100</v>
      </c>
      <c r="J1870" s="73" t="s">
        <v>963</v>
      </c>
      <c r="K1870" s="73" t="s">
        <v>1141</v>
      </c>
      <c r="L1870" s="73" t="s">
        <v>12465</v>
      </c>
      <c r="M1870" s="73" t="s">
        <v>810</v>
      </c>
      <c r="N1870" s="75" t="b">
        <v>0</v>
      </c>
      <c r="O1870" s="75" t="b">
        <v>0</v>
      </c>
      <c r="P1870" s="76">
        <v>46023.526401967603</v>
      </c>
      <c r="Q1870" s="73" t="s">
        <v>11990</v>
      </c>
      <c r="R1870" s="76">
        <v>46172.473755937499</v>
      </c>
      <c r="S1870" s="73" t="s">
        <v>11991</v>
      </c>
      <c r="T1870" s="73" t="s">
        <v>5292</v>
      </c>
      <c r="U1870" s="73" t="s">
        <v>810</v>
      </c>
      <c r="V1870" s="77" t="s">
        <v>811</v>
      </c>
    </row>
    <row r="1871" spans="1:22" hidden="1" x14ac:dyDescent="0.25">
      <c r="A1871" s="73" t="s">
        <v>6797</v>
      </c>
      <c r="B1871" s="73" t="s">
        <v>6798</v>
      </c>
      <c r="C1871" s="73" t="s">
        <v>6799</v>
      </c>
      <c r="D1871" s="73" t="s">
        <v>810</v>
      </c>
      <c r="E1871" s="73" t="s">
        <v>284</v>
      </c>
      <c r="F1871" s="73"/>
      <c r="G1871" s="74"/>
      <c r="H1871" s="73" t="s">
        <v>1099</v>
      </c>
      <c r="I1871" s="73" t="s">
        <v>1100</v>
      </c>
      <c r="J1871" s="73" t="s">
        <v>963</v>
      </c>
      <c r="K1871" s="73" t="s">
        <v>1101</v>
      </c>
      <c r="L1871" s="73" t="s">
        <v>6799</v>
      </c>
      <c r="M1871" s="73" t="s">
        <v>810</v>
      </c>
      <c r="N1871" s="75" t="b">
        <v>0</v>
      </c>
      <c r="O1871" s="75" t="b">
        <v>0</v>
      </c>
      <c r="P1871" s="76">
        <v>46023.526402858799</v>
      </c>
      <c r="Q1871" s="73" t="s">
        <v>11990</v>
      </c>
      <c r="R1871" s="76">
        <v>46172.4737579051</v>
      </c>
      <c r="S1871" s="73" t="s">
        <v>11991</v>
      </c>
      <c r="T1871" s="73" t="s">
        <v>5292</v>
      </c>
      <c r="U1871" s="73" t="s">
        <v>810</v>
      </c>
      <c r="V1871" s="77" t="s">
        <v>811</v>
      </c>
    </row>
    <row r="1872" spans="1:22" hidden="1" x14ac:dyDescent="0.25">
      <c r="A1872" s="73" t="s">
        <v>6800</v>
      </c>
      <c r="B1872" s="73" t="s">
        <v>6801</v>
      </c>
      <c r="C1872" s="73" t="s">
        <v>6802</v>
      </c>
      <c r="D1872" s="73" t="s">
        <v>810</v>
      </c>
      <c r="E1872" s="73" t="s">
        <v>284</v>
      </c>
      <c r="F1872" s="73"/>
      <c r="G1872" s="74"/>
      <c r="H1872" s="73" t="s">
        <v>1011</v>
      </c>
      <c r="I1872" s="73" t="s">
        <v>1012</v>
      </c>
      <c r="J1872" s="73" t="s">
        <v>963</v>
      </c>
      <c r="K1872" s="73" t="s">
        <v>964</v>
      </c>
      <c r="L1872" s="73" t="s">
        <v>12466</v>
      </c>
      <c r="M1872" s="73" t="s">
        <v>810</v>
      </c>
      <c r="N1872" s="75" t="b">
        <v>0</v>
      </c>
      <c r="O1872" s="75" t="b">
        <v>0</v>
      </c>
      <c r="P1872" s="76">
        <v>46023.5264038194</v>
      </c>
      <c r="Q1872" s="73" t="s">
        <v>11990</v>
      </c>
      <c r="R1872" s="76">
        <v>46172.473759872701</v>
      </c>
      <c r="S1872" s="73" t="s">
        <v>11991</v>
      </c>
      <c r="T1872" s="73" t="s">
        <v>5292</v>
      </c>
      <c r="U1872" s="73" t="s">
        <v>810</v>
      </c>
      <c r="V1872" s="77" t="s">
        <v>811</v>
      </c>
    </row>
    <row r="1873" spans="1:22" hidden="1" x14ac:dyDescent="0.25">
      <c r="A1873" s="73" t="s">
        <v>6803</v>
      </c>
      <c r="B1873" s="73" t="s">
        <v>6804</v>
      </c>
      <c r="C1873" s="73" t="s">
        <v>6805</v>
      </c>
      <c r="D1873" s="73" t="s">
        <v>810</v>
      </c>
      <c r="E1873" s="73" t="s">
        <v>284</v>
      </c>
      <c r="F1873" s="73"/>
      <c r="G1873" s="74"/>
      <c r="H1873" s="73" t="s">
        <v>1099</v>
      </c>
      <c r="I1873" s="73" t="s">
        <v>1100</v>
      </c>
      <c r="J1873" s="73" t="s">
        <v>963</v>
      </c>
      <c r="K1873" s="73" t="s">
        <v>4927</v>
      </c>
      <c r="L1873" s="73" t="s">
        <v>6805</v>
      </c>
      <c r="M1873" s="73" t="s">
        <v>810</v>
      </c>
      <c r="N1873" s="75" t="b">
        <v>0</v>
      </c>
      <c r="O1873" s="75" t="b">
        <v>0</v>
      </c>
      <c r="P1873" s="76">
        <v>46023.5264048264</v>
      </c>
      <c r="Q1873" s="73" t="s">
        <v>11990</v>
      </c>
      <c r="R1873" s="76">
        <v>46172.473762002301</v>
      </c>
      <c r="S1873" s="73" t="s">
        <v>11991</v>
      </c>
      <c r="T1873" s="73" t="s">
        <v>5292</v>
      </c>
      <c r="U1873" s="73" t="s">
        <v>810</v>
      </c>
      <c r="V1873" s="77" t="s">
        <v>811</v>
      </c>
    </row>
    <row r="1874" spans="1:22" hidden="1" x14ac:dyDescent="0.25">
      <c r="A1874" s="73" t="s">
        <v>6806</v>
      </c>
      <c r="B1874" s="73" t="s">
        <v>6807</v>
      </c>
      <c r="C1874" s="73" t="s">
        <v>6808</v>
      </c>
      <c r="D1874" s="73" t="s">
        <v>810</v>
      </c>
      <c r="E1874" s="73" t="s">
        <v>284</v>
      </c>
      <c r="F1874" s="73"/>
      <c r="G1874" s="74"/>
      <c r="H1874" s="73" t="s">
        <v>1099</v>
      </c>
      <c r="I1874" s="73" t="s">
        <v>1100</v>
      </c>
      <c r="J1874" s="73" t="s">
        <v>963</v>
      </c>
      <c r="K1874" s="73" t="s">
        <v>6809</v>
      </c>
      <c r="L1874" s="73" t="s">
        <v>6808</v>
      </c>
      <c r="M1874" s="73" t="s">
        <v>810</v>
      </c>
      <c r="N1874" s="75" t="b">
        <v>0</v>
      </c>
      <c r="O1874" s="75" t="b">
        <v>0</v>
      </c>
      <c r="P1874" s="76">
        <v>46023.526405902798</v>
      </c>
      <c r="Q1874" s="73" t="s">
        <v>11990</v>
      </c>
      <c r="R1874" s="76">
        <v>46172.473764004601</v>
      </c>
      <c r="S1874" s="73" t="s">
        <v>11991</v>
      </c>
      <c r="T1874" s="73" t="s">
        <v>5292</v>
      </c>
      <c r="U1874" s="73" t="s">
        <v>810</v>
      </c>
      <c r="V1874" s="77" t="s">
        <v>811</v>
      </c>
    </row>
    <row r="1875" spans="1:22" hidden="1" x14ac:dyDescent="0.25">
      <c r="A1875" s="83" t="s">
        <v>6810</v>
      </c>
      <c r="B1875" s="83" t="s">
        <v>6811</v>
      </c>
      <c r="C1875" s="83" t="s">
        <v>6812</v>
      </c>
      <c r="D1875" s="83" t="s">
        <v>810</v>
      </c>
      <c r="E1875" s="83" t="s">
        <v>284</v>
      </c>
      <c r="F1875" s="83"/>
      <c r="G1875" s="84"/>
      <c r="H1875" s="83" t="s">
        <v>1011</v>
      </c>
      <c r="I1875" s="83" t="s">
        <v>1012</v>
      </c>
      <c r="J1875" s="83" t="s">
        <v>963</v>
      </c>
      <c r="K1875" s="83" t="s">
        <v>1149</v>
      </c>
      <c r="L1875" s="83" t="s">
        <v>6812</v>
      </c>
      <c r="M1875" s="83" t="s">
        <v>810</v>
      </c>
      <c r="N1875" s="85" t="b">
        <v>0</v>
      </c>
      <c r="O1875" s="85" t="b">
        <v>0</v>
      </c>
      <c r="P1875" s="86">
        <v>46023.526406794001</v>
      </c>
      <c r="Q1875" s="83" t="s">
        <v>11990</v>
      </c>
      <c r="R1875" s="86">
        <v>46172.4737660069</v>
      </c>
      <c r="S1875" s="83" t="s">
        <v>11991</v>
      </c>
      <c r="T1875" s="83" t="s">
        <v>5292</v>
      </c>
      <c r="U1875" s="83" t="s">
        <v>810</v>
      </c>
      <c r="V1875" s="87" t="s">
        <v>811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9C713-9EA3-4592-8033-2C4F7A748070}">
  <dimension ref="A1:B4804"/>
  <sheetViews>
    <sheetView topLeftCell="A4778" workbookViewId="0">
      <selection activeCell="B4804" sqref="B4804"/>
    </sheetView>
  </sheetViews>
  <sheetFormatPr defaultRowHeight="15" x14ac:dyDescent="0.25"/>
  <sheetData>
    <row r="1" spans="1:2" ht="21" x14ac:dyDescent="0.25">
      <c r="A1" s="42" t="s">
        <v>8</v>
      </c>
      <c r="B1" s="42" t="s">
        <v>8</v>
      </c>
    </row>
    <row r="2" spans="1:2" x14ac:dyDescent="0.25">
      <c r="A2" s="30" t="s">
        <v>917</v>
      </c>
      <c r="B2" s="30" t="s">
        <v>8999</v>
      </c>
    </row>
    <row r="3" spans="1:2" x14ac:dyDescent="0.25">
      <c r="A3" s="30" t="s">
        <v>911</v>
      </c>
      <c r="B3" s="30" t="s">
        <v>9000</v>
      </c>
    </row>
    <row r="4" spans="1:2" x14ac:dyDescent="0.25">
      <c r="A4" s="30" t="s">
        <v>920</v>
      </c>
      <c r="B4" s="30" t="s">
        <v>9001</v>
      </c>
    </row>
    <row r="5" spans="1:2" x14ac:dyDescent="0.25">
      <c r="A5" s="30" t="s">
        <v>789</v>
      </c>
      <c r="B5" s="30" t="s">
        <v>9002</v>
      </c>
    </row>
    <row r="6" spans="1:2" x14ac:dyDescent="0.25">
      <c r="A6" s="30" t="s">
        <v>941</v>
      </c>
      <c r="B6" s="30" t="s">
        <v>12467</v>
      </c>
    </row>
    <row r="7" spans="1:2" x14ac:dyDescent="0.25">
      <c r="A7" s="30" t="s">
        <v>959</v>
      </c>
      <c r="B7" s="30" t="s">
        <v>12468</v>
      </c>
    </row>
    <row r="8" spans="1:2" x14ac:dyDescent="0.25">
      <c r="A8" s="30" t="s">
        <v>981</v>
      </c>
      <c r="B8" s="30" t="s">
        <v>12469</v>
      </c>
    </row>
    <row r="9" spans="1:2" x14ac:dyDescent="0.25">
      <c r="A9" s="30" t="s">
        <v>955</v>
      </c>
      <c r="B9" s="30" t="s">
        <v>12470</v>
      </c>
    </row>
    <row r="10" spans="1:2" x14ac:dyDescent="0.25">
      <c r="A10" s="30" t="s">
        <v>953</v>
      </c>
      <c r="B10" s="30" t="s">
        <v>12471</v>
      </c>
    </row>
    <row r="11" spans="1:2" x14ac:dyDescent="0.25">
      <c r="A11" s="30" t="s">
        <v>976</v>
      </c>
      <c r="B11" s="30" t="s">
        <v>12472</v>
      </c>
    </row>
    <row r="12" spans="1:2" x14ac:dyDescent="0.25">
      <c r="A12" s="30" t="s">
        <v>925</v>
      </c>
      <c r="B12" s="30" t="s">
        <v>12473</v>
      </c>
    </row>
    <row r="13" spans="1:2" x14ac:dyDescent="0.25">
      <c r="A13" s="30" t="s">
        <v>957</v>
      </c>
      <c r="B13" s="30" t="s">
        <v>12474</v>
      </c>
    </row>
    <row r="14" spans="1:2" x14ac:dyDescent="0.25">
      <c r="A14" s="30" t="s">
        <v>926</v>
      </c>
      <c r="B14" s="30" t="s">
        <v>12475</v>
      </c>
    </row>
    <row r="15" spans="1:2" x14ac:dyDescent="0.25">
      <c r="A15" s="30" t="s">
        <v>927</v>
      </c>
      <c r="B15" s="30" t="s">
        <v>12476</v>
      </c>
    </row>
    <row r="16" spans="1:2" x14ac:dyDescent="0.25">
      <c r="A16" s="30" t="s">
        <v>983</v>
      </c>
      <c r="B16" s="30" t="s">
        <v>12477</v>
      </c>
    </row>
    <row r="17" spans="1:2" x14ac:dyDescent="0.25">
      <c r="A17" s="30" t="s">
        <v>923</v>
      </c>
      <c r="B17" s="30" t="s">
        <v>12478</v>
      </c>
    </row>
    <row r="18" spans="1:2" x14ac:dyDescent="0.25">
      <c r="A18" s="30" t="s">
        <v>928</v>
      </c>
      <c r="B18" s="30" t="s">
        <v>12479</v>
      </c>
    </row>
    <row r="19" spans="1:2" x14ac:dyDescent="0.25">
      <c r="A19" s="30" t="s">
        <v>929</v>
      </c>
      <c r="B19" s="30" t="s">
        <v>12480</v>
      </c>
    </row>
    <row r="20" spans="1:2" x14ac:dyDescent="0.25">
      <c r="A20" s="30" t="s">
        <v>933</v>
      </c>
      <c r="B20" s="30" t="s">
        <v>12481</v>
      </c>
    </row>
    <row r="21" spans="1:2" x14ac:dyDescent="0.25">
      <c r="A21" s="30" t="s">
        <v>984</v>
      </c>
      <c r="B21" s="30" t="s">
        <v>12482</v>
      </c>
    </row>
    <row r="22" spans="1:2" x14ac:dyDescent="0.25">
      <c r="A22" s="30" t="s">
        <v>937</v>
      </c>
      <c r="B22" s="30" t="s">
        <v>12483</v>
      </c>
    </row>
    <row r="23" spans="1:2" x14ac:dyDescent="0.25">
      <c r="A23" s="30" t="s">
        <v>939</v>
      </c>
      <c r="B23" s="30" t="s">
        <v>12484</v>
      </c>
    </row>
    <row r="24" spans="1:2" x14ac:dyDescent="0.25">
      <c r="A24" s="30" t="s">
        <v>940</v>
      </c>
      <c r="B24" s="30" t="s">
        <v>12485</v>
      </c>
    </row>
    <row r="25" spans="1:2" x14ac:dyDescent="0.25">
      <c r="A25" s="30" t="s">
        <v>946</v>
      </c>
      <c r="B25" s="30" t="s">
        <v>12486</v>
      </c>
    </row>
    <row r="26" spans="1:2" x14ac:dyDescent="0.25">
      <c r="A26" s="30" t="s">
        <v>947</v>
      </c>
      <c r="B26" s="30" t="s">
        <v>12487</v>
      </c>
    </row>
    <row r="27" spans="1:2" x14ac:dyDescent="0.25">
      <c r="A27" s="30" t="s">
        <v>948</v>
      </c>
      <c r="B27" s="30" t="s">
        <v>12488</v>
      </c>
    </row>
    <row r="28" spans="1:2" x14ac:dyDescent="0.25">
      <c r="A28" s="30" t="s">
        <v>975</v>
      </c>
      <c r="B28" s="30" t="s">
        <v>12489</v>
      </c>
    </row>
    <row r="29" spans="1:2" x14ac:dyDescent="0.25">
      <c r="A29" s="30" t="s">
        <v>949</v>
      </c>
      <c r="B29" s="30" t="s">
        <v>12490</v>
      </c>
    </row>
    <row r="30" spans="1:2" x14ac:dyDescent="0.25">
      <c r="A30" s="30" t="s">
        <v>966</v>
      </c>
      <c r="B30" s="30" t="s">
        <v>12491</v>
      </c>
    </row>
    <row r="31" spans="1:2" x14ac:dyDescent="0.25">
      <c r="A31" s="30" t="s">
        <v>965</v>
      </c>
      <c r="B31" s="30" t="s">
        <v>12492</v>
      </c>
    </row>
    <row r="32" spans="1:2" x14ac:dyDescent="0.25">
      <c r="A32" s="30" t="s">
        <v>960</v>
      </c>
      <c r="B32" s="30" t="s">
        <v>12493</v>
      </c>
    </row>
    <row r="33" spans="1:2" x14ac:dyDescent="0.25">
      <c r="A33" s="30" t="s">
        <v>970</v>
      </c>
      <c r="B33" s="30" t="s">
        <v>12494</v>
      </c>
    </row>
    <row r="34" spans="1:2" x14ac:dyDescent="0.25">
      <c r="A34" s="30" t="s">
        <v>980</v>
      </c>
      <c r="B34" s="30" t="s">
        <v>12495</v>
      </c>
    </row>
    <row r="35" spans="1:2" x14ac:dyDescent="0.25">
      <c r="A35" s="30" t="s">
        <v>978</v>
      </c>
      <c r="B35" s="30" t="s">
        <v>12496</v>
      </c>
    </row>
    <row r="36" spans="1:2" x14ac:dyDescent="0.25">
      <c r="A36" s="30" t="s">
        <v>988</v>
      </c>
      <c r="B36" s="30" t="s">
        <v>12497</v>
      </c>
    </row>
    <row r="37" spans="1:2" x14ac:dyDescent="0.25">
      <c r="A37" s="30" t="s">
        <v>986</v>
      </c>
      <c r="B37" s="30" t="s">
        <v>12498</v>
      </c>
    </row>
    <row r="38" spans="1:2" x14ac:dyDescent="0.25">
      <c r="A38" s="30" t="s">
        <v>989</v>
      </c>
      <c r="B38" s="30" t="s">
        <v>12499</v>
      </c>
    </row>
    <row r="39" spans="1:2" x14ac:dyDescent="0.25">
      <c r="A39" s="30" t="s">
        <v>987</v>
      </c>
      <c r="B39" s="30" t="s">
        <v>12500</v>
      </c>
    </row>
    <row r="40" spans="1:2" x14ac:dyDescent="0.25">
      <c r="A40" s="30" t="s">
        <v>985</v>
      </c>
      <c r="B40" s="30" t="s">
        <v>12501</v>
      </c>
    </row>
    <row r="41" spans="1:2" x14ac:dyDescent="0.25">
      <c r="A41" s="30" t="s">
        <v>990</v>
      </c>
      <c r="B41" s="30" t="s">
        <v>12502</v>
      </c>
    </row>
    <row r="42" spans="1:2" x14ac:dyDescent="0.25">
      <c r="A42" s="30" t="s">
        <v>994</v>
      </c>
      <c r="B42" s="30" t="s">
        <v>12503</v>
      </c>
    </row>
    <row r="43" spans="1:2" x14ac:dyDescent="0.25">
      <c r="A43" s="30" t="s">
        <v>995</v>
      </c>
      <c r="B43" s="30" t="s">
        <v>12504</v>
      </c>
    </row>
    <row r="44" spans="1:2" x14ac:dyDescent="0.25">
      <c r="A44" s="30" t="s">
        <v>992</v>
      </c>
      <c r="B44" s="30" t="s">
        <v>12505</v>
      </c>
    </row>
    <row r="45" spans="1:2" x14ac:dyDescent="0.25">
      <c r="A45" s="30" t="s">
        <v>996</v>
      </c>
      <c r="B45" s="30" t="s">
        <v>12506</v>
      </c>
    </row>
    <row r="46" spans="1:2" x14ac:dyDescent="0.25">
      <c r="A46" s="30" t="s">
        <v>1004</v>
      </c>
      <c r="B46" s="30" t="s">
        <v>12507</v>
      </c>
    </row>
    <row r="47" spans="1:2" x14ac:dyDescent="0.25">
      <c r="A47" s="30" t="s">
        <v>1005</v>
      </c>
      <c r="B47" s="30" t="s">
        <v>12508</v>
      </c>
    </row>
    <row r="48" spans="1:2" x14ac:dyDescent="0.25">
      <c r="A48" s="30" t="s">
        <v>1002</v>
      </c>
      <c r="B48" s="30" t="s">
        <v>12509</v>
      </c>
    </row>
    <row r="49" spans="1:2" x14ac:dyDescent="0.25">
      <c r="A49" s="30" t="s">
        <v>1006</v>
      </c>
      <c r="B49" s="30" t="s">
        <v>12510</v>
      </c>
    </row>
    <row r="50" spans="1:2" x14ac:dyDescent="0.25">
      <c r="A50" s="30" t="s">
        <v>1008</v>
      </c>
      <c r="B50" s="30" t="s">
        <v>12511</v>
      </c>
    </row>
    <row r="51" spans="1:2" x14ac:dyDescent="0.25">
      <c r="A51" s="30" t="s">
        <v>1010</v>
      </c>
      <c r="B51" s="30" t="s">
        <v>12512</v>
      </c>
    </row>
    <row r="52" spans="1:2" x14ac:dyDescent="0.25">
      <c r="A52" s="30" t="s">
        <v>999</v>
      </c>
      <c r="B52" s="30" t="s">
        <v>12513</v>
      </c>
    </row>
    <row r="53" spans="1:2" x14ac:dyDescent="0.25">
      <c r="A53" s="30" t="s">
        <v>997</v>
      </c>
      <c r="B53" s="30" t="s">
        <v>12514</v>
      </c>
    </row>
    <row r="54" spans="1:2" x14ac:dyDescent="0.25">
      <c r="A54" s="30" t="s">
        <v>1013</v>
      </c>
      <c r="B54" s="30" t="s">
        <v>12515</v>
      </c>
    </row>
    <row r="55" spans="1:2" x14ac:dyDescent="0.25">
      <c r="A55" s="30" t="s">
        <v>1014</v>
      </c>
      <c r="B55" s="30" t="s">
        <v>12516</v>
      </c>
    </row>
    <row r="56" spans="1:2" x14ac:dyDescent="0.25">
      <c r="A56" s="30" t="s">
        <v>1018</v>
      </c>
      <c r="B56" s="30" t="s">
        <v>12517</v>
      </c>
    </row>
    <row r="57" spans="1:2" x14ac:dyDescent="0.25">
      <c r="A57" s="30" t="s">
        <v>1020</v>
      </c>
      <c r="B57" s="30" t="s">
        <v>12518</v>
      </c>
    </row>
    <row r="58" spans="1:2" x14ac:dyDescent="0.25">
      <c r="A58" s="30" t="s">
        <v>1072</v>
      </c>
      <c r="B58" s="30" t="s">
        <v>12519</v>
      </c>
    </row>
    <row r="59" spans="1:2" x14ac:dyDescent="0.25">
      <c r="A59" s="30" t="s">
        <v>1021</v>
      </c>
      <c r="B59" s="30" t="s">
        <v>12520</v>
      </c>
    </row>
    <row r="60" spans="1:2" x14ac:dyDescent="0.25">
      <c r="A60" s="30" t="s">
        <v>1073</v>
      </c>
      <c r="B60" s="30" t="s">
        <v>12521</v>
      </c>
    </row>
    <row r="61" spans="1:2" x14ac:dyDescent="0.25">
      <c r="A61" s="30" t="s">
        <v>1016</v>
      </c>
      <c r="B61" s="30" t="s">
        <v>12522</v>
      </c>
    </row>
    <row r="62" spans="1:2" x14ac:dyDescent="0.25">
      <c r="A62" s="30" t="s">
        <v>1051</v>
      </c>
      <c r="B62" s="30" t="s">
        <v>12523</v>
      </c>
    </row>
    <row r="63" spans="1:2" x14ac:dyDescent="0.25">
      <c r="A63" s="30" t="s">
        <v>1037</v>
      </c>
      <c r="B63" s="30" t="s">
        <v>12524</v>
      </c>
    </row>
    <row r="64" spans="1:2" x14ac:dyDescent="0.25">
      <c r="A64" s="30" t="s">
        <v>1038</v>
      </c>
      <c r="B64" s="30" t="s">
        <v>12525</v>
      </c>
    </row>
    <row r="65" spans="1:2" x14ac:dyDescent="0.25">
      <c r="A65" s="30" t="s">
        <v>1028</v>
      </c>
      <c r="B65" s="30" t="s">
        <v>12526</v>
      </c>
    </row>
    <row r="66" spans="1:2" x14ac:dyDescent="0.25">
      <c r="A66" s="30" t="s">
        <v>1048</v>
      </c>
      <c r="B66" s="30" t="s">
        <v>12527</v>
      </c>
    </row>
    <row r="67" spans="1:2" x14ac:dyDescent="0.25">
      <c r="A67" s="30" t="s">
        <v>1057</v>
      </c>
      <c r="B67" s="30" t="s">
        <v>12528</v>
      </c>
    </row>
    <row r="68" spans="1:2" x14ac:dyDescent="0.25">
      <c r="A68" s="30" t="s">
        <v>1061</v>
      </c>
      <c r="B68" s="30" t="s">
        <v>12529</v>
      </c>
    </row>
    <row r="69" spans="1:2" x14ac:dyDescent="0.25">
      <c r="A69" s="30" t="s">
        <v>1022</v>
      </c>
      <c r="B69" s="30" t="s">
        <v>12530</v>
      </c>
    </row>
    <row r="70" spans="1:2" x14ac:dyDescent="0.25">
      <c r="A70" s="30" t="s">
        <v>1035</v>
      </c>
      <c r="B70" s="30" t="s">
        <v>12531</v>
      </c>
    </row>
    <row r="71" spans="1:2" x14ac:dyDescent="0.25">
      <c r="A71" s="30" t="s">
        <v>1039</v>
      </c>
      <c r="B71" s="30" t="s">
        <v>12532</v>
      </c>
    </row>
    <row r="72" spans="1:2" x14ac:dyDescent="0.25">
      <c r="A72" s="30" t="s">
        <v>1044</v>
      </c>
      <c r="B72" s="30" t="s">
        <v>12533</v>
      </c>
    </row>
    <row r="73" spans="1:2" x14ac:dyDescent="0.25">
      <c r="A73" s="30" t="s">
        <v>1064</v>
      </c>
      <c r="B73" s="30" t="s">
        <v>12534</v>
      </c>
    </row>
    <row r="74" spans="1:2" x14ac:dyDescent="0.25">
      <c r="A74" s="30" t="s">
        <v>1033</v>
      </c>
      <c r="B74" s="30" t="s">
        <v>12535</v>
      </c>
    </row>
    <row r="75" spans="1:2" x14ac:dyDescent="0.25">
      <c r="A75" s="30" t="s">
        <v>1040</v>
      </c>
      <c r="B75" s="30" t="s">
        <v>12536</v>
      </c>
    </row>
    <row r="76" spans="1:2" x14ac:dyDescent="0.25">
      <c r="A76" s="30" t="s">
        <v>1050</v>
      </c>
      <c r="B76" s="30" t="s">
        <v>12537</v>
      </c>
    </row>
    <row r="77" spans="1:2" x14ac:dyDescent="0.25">
      <c r="A77" s="30" t="s">
        <v>1024</v>
      </c>
      <c r="B77" s="30" t="s">
        <v>12538</v>
      </c>
    </row>
    <row r="78" spans="1:2" x14ac:dyDescent="0.25">
      <c r="A78" s="30" t="s">
        <v>1031</v>
      </c>
      <c r="B78" s="30" t="s">
        <v>12539</v>
      </c>
    </row>
    <row r="79" spans="1:2" x14ac:dyDescent="0.25">
      <c r="A79" s="30" t="s">
        <v>1041</v>
      </c>
      <c r="B79" s="30" t="s">
        <v>12540</v>
      </c>
    </row>
    <row r="80" spans="1:2" x14ac:dyDescent="0.25">
      <c r="A80" s="30" t="s">
        <v>1049</v>
      </c>
      <c r="B80" s="30" t="s">
        <v>12541</v>
      </c>
    </row>
    <row r="81" spans="1:2" x14ac:dyDescent="0.25">
      <c r="A81" s="30" t="s">
        <v>1059</v>
      </c>
      <c r="B81" s="30" t="s">
        <v>12542</v>
      </c>
    </row>
    <row r="82" spans="1:2" x14ac:dyDescent="0.25">
      <c r="A82" s="30" t="s">
        <v>1071</v>
      </c>
      <c r="B82" s="30" t="s">
        <v>12543</v>
      </c>
    </row>
    <row r="83" spans="1:2" x14ac:dyDescent="0.25">
      <c r="A83" s="30" t="s">
        <v>1055</v>
      </c>
      <c r="B83" s="30" t="s">
        <v>12544</v>
      </c>
    </row>
    <row r="84" spans="1:2" x14ac:dyDescent="0.25">
      <c r="A84" s="30" t="s">
        <v>1063</v>
      </c>
      <c r="B84" s="30" t="s">
        <v>12545</v>
      </c>
    </row>
    <row r="85" spans="1:2" x14ac:dyDescent="0.25">
      <c r="A85" s="30" t="s">
        <v>1017</v>
      </c>
      <c r="B85" s="30" t="s">
        <v>12546</v>
      </c>
    </row>
    <row r="86" spans="1:2" x14ac:dyDescent="0.25">
      <c r="A86" s="30" t="s">
        <v>1066</v>
      </c>
      <c r="B86" s="30" t="s">
        <v>12547</v>
      </c>
    </row>
    <row r="87" spans="1:2" x14ac:dyDescent="0.25">
      <c r="A87" s="30" t="s">
        <v>1062</v>
      </c>
      <c r="B87" s="30" t="s">
        <v>12548</v>
      </c>
    </row>
    <row r="88" spans="1:2" x14ac:dyDescent="0.25">
      <c r="A88" s="30" t="s">
        <v>1045</v>
      </c>
      <c r="B88" s="30" t="s">
        <v>12549</v>
      </c>
    </row>
    <row r="89" spans="1:2" x14ac:dyDescent="0.25">
      <c r="A89" s="30" t="s">
        <v>1026</v>
      </c>
      <c r="B89" s="30" t="s">
        <v>12550</v>
      </c>
    </row>
    <row r="90" spans="1:2" x14ac:dyDescent="0.25">
      <c r="A90" s="30" t="s">
        <v>1070</v>
      </c>
      <c r="B90" s="30" t="s">
        <v>12551</v>
      </c>
    </row>
    <row r="91" spans="1:2" x14ac:dyDescent="0.25">
      <c r="A91" s="30" t="s">
        <v>1047</v>
      </c>
      <c r="B91" s="30" t="s">
        <v>12552</v>
      </c>
    </row>
    <row r="92" spans="1:2" x14ac:dyDescent="0.25">
      <c r="A92" s="30" t="s">
        <v>1068</v>
      </c>
      <c r="B92" s="30" t="s">
        <v>12553</v>
      </c>
    </row>
    <row r="93" spans="1:2" x14ac:dyDescent="0.25">
      <c r="A93" s="30" t="s">
        <v>1029</v>
      </c>
      <c r="B93" s="30" t="s">
        <v>12554</v>
      </c>
    </row>
    <row r="94" spans="1:2" x14ac:dyDescent="0.25">
      <c r="A94" s="30" t="s">
        <v>1053</v>
      </c>
      <c r="B94" s="30" t="s">
        <v>12555</v>
      </c>
    </row>
    <row r="95" spans="1:2" x14ac:dyDescent="0.25">
      <c r="A95" s="30" t="s">
        <v>1060</v>
      </c>
      <c r="B95" s="30" t="s">
        <v>12556</v>
      </c>
    </row>
    <row r="96" spans="1:2" x14ac:dyDescent="0.25">
      <c r="A96" s="30" t="s">
        <v>1032</v>
      </c>
      <c r="B96" s="30" t="s">
        <v>12557</v>
      </c>
    </row>
    <row r="97" spans="1:2" x14ac:dyDescent="0.25">
      <c r="A97" s="30" t="s">
        <v>1074</v>
      </c>
      <c r="B97" s="30" t="s">
        <v>12558</v>
      </c>
    </row>
    <row r="98" spans="1:2" x14ac:dyDescent="0.25">
      <c r="A98" s="30" t="s">
        <v>1076</v>
      </c>
      <c r="B98" s="30" t="s">
        <v>12559</v>
      </c>
    </row>
    <row r="99" spans="1:2" x14ac:dyDescent="0.25">
      <c r="A99" s="30" t="s">
        <v>1078</v>
      </c>
      <c r="B99" s="30" t="s">
        <v>12560</v>
      </c>
    </row>
    <row r="100" spans="1:2" x14ac:dyDescent="0.25">
      <c r="A100" s="30" t="s">
        <v>1175</v>
      </c>
      <c r="B100" s="30" t="s">
        <v>12561</v>
      </c>
    </row>
    <row r="101" spans="1:2" x14ac:dyDescent="0.25">
      <c r="A101" s="30" t="s">
        <v>170</v>
      </c>
      <c r="B101" s="30" t="s">
        <v>9003</v>
      </c>
    </row>
    <row r="102" spans="1:2" x14ac:dyDescent="0.25">
      <c r="A102" s="30" t="s">
        <v>61</v>
      </c>
      <c r="B102" s="30" t="s">
        <v>9004</v>
      </c>
    </row>
    <row r="103" spans="1:2" x14ac:dyDescent="0.25">
      <c r="A103" s="30" t="s">
        <v>1271</v>
      </c>
      <c r="B103" s="30" t="s">
        <v>9005</v>
      </c>
    </row>
    <row r="104" spans="1:2" x14ac:dyDescent="0.25">
      <c r="A104" s="30" t="s">
        <v>1273</v>
      </c>
      <c r="B104" s="30" t="s">
        <v>9006</v>
      </c>
    </row>
    <row r="105" spans="1:2" x14ac:dyDescent="0.25">
      <c r="A105" s="30" t="s">
        <v>1276</v>
      </c>
      <c r="B105" s="30" t="s">
        <v>9007</v>
      </c>
    </row>
    <row r="106" spans="1:2" x14ac:dyDescent="0.25">
      <c r="A106" s="30" t="s">
        <v>110</v>
      </c>
      <c r="B106" s="30" t="s">
        <v>9008</v>
      </c>
    </row>
    <row r="107" spans="1:2" x14ac:dyDescent="0.25">
      <c r="A107" s="30" t="s">
        <v>1214</v>
      </c>
      <c r="B107" s="30" t="s">
        <v>9009</v>
      </c>
    </row>
    <row r="108" spans="1:2" x14ac:dyDescent="0.25">
      <c r="A108" s="30" t="s">
        <v>1216</v>
      </c>
      <c r="B108" s="30" t="s">
        <v>9010</v>
      </c>
    </row>
    <row r="109" spans="1:2" x14ac:dyDescent="0.25">
      <c r="A109" s="30" t="s">
        <v>1220</v>
      </c>
      <c r="B109" s="30" t="s">
        <v>9011</v>
      </c>
    </row>
    <row r="110" spans="1:2" x14ac:dyDescent="0.25">
      <c r="A110" s="30" t="s">
        <v>1222</v>
      </c>
      <c r="B110" s="30" t="s">
        <v>9012</v>
      </c>
    </row>
    <row r="111" spans="1:2" x14ac:dyDescent="0.25">
      <c r="A111" s="30" t="s">
        <v>1232</v>
      </c>
      <c r="B111" s="30" t="s">
        <v>9013</v>
      </c>
    </row>
    <row r="112" spans="1:2" x14ac:dyDescent="0.25">
      <c r="A112" s="30" t="s">
        <v>1235</v>
      </c>
      <c r="B112" s="30" t="s">
        <v>9014</v>
      </c>
    </row>
    <row r="113" spans="1:2" x14ac:dyDescent="0.25">
      <c r="A113" s="30" t="s">
        <v>1243</v>
      </c>
      <c r="B113" s="30" t="s">
        <v>9015</v>
      </c>
    </row>
    <row r="114" spans="1:2" x14ac:dyDescent="0.25">
      <c r="A114" s="30" t="s">
        <v>2220</v>
      </c>
      <c r="B114" s="30" t="s">
        <v>9016</v>
      </c>
    </row>
    <row r="115" spans="1:2" x14ac:dyDescent="0.25">
      <c r="A115" s="30" t="s">
        <v>277</v>
      </c>
      <c r="B115" s="30" t="s">
        <v>9017</v>
      </c>
    </row>
    <row r="116" spans="1:2" x14ac:dyDescent="0.25">
      <c r="A116" s="30" t="s">
        <v>1846</v>
      </c>
      <c r="B116" s="30" t="s">
        <v>9018</v>
      </c>
    </row>
    <row r="117" spans="1:2" x14ac:dyDescent="0.25">
      <c r="A117" s="30" t="s">
        <v>1867</v>
      </c>
      <c r="B117" s="30" t="s">
        <v>9019</v>
      </c>
    </row>
    <row r="118" spans="1:2" x14ac:dyDescent="0.25">
      <c r="A118" s="30" t="s">
        <v>1897</v>
      </c>
      <c r="B118" s="30" t="s">
        <v>9020</v>
      </c>
    </row>
    <row r="119" spans="1:2" x14ac:dyDescent="0.25">
      <c r="A119" s="30" t="s">
        <v>1954</v>
      </c>
      <c r="B119" s="30" t="s">
        <v>9021</v>
      </c>
    </row>
    <row r="120" spans="1:2" x14ac:dyDescent="0.25">
      <c r="A120" s="30" t="s">
        <v>57</v>
      </c>
      <c r="B120" s="30" t="s">
        <v>9022</v>
      </c>
    </row>
    <row r="121" spans="1:2" x14ac:dyDescent="0.25">
      <c r="A121" s="30" t="s">
        <v>1251</v>
      </c>
      <c r="B121" s="30" t="s">
        <v>9023</v>
      </c>
    </row>
    <row r="122" spans="1:2" x14ac:dyDescent="0.25">
      <c r="A122" s="30" t="s">
        <v>1253</v>
      </c>
      <c r="B122" s="30" t="s">
        <v>9024</v>
      </c>
    </row>
    <row r="123" spans="1:2" x14ac:dyDescent="0.25">
      <c r="A123" s="30" t="s">
        <v>1255</v>
      </c>
      <c r="B123" s="30" t="s">
        <v>9025</v>
      </c>
    </row>
    <row r="124" spans="1:2" x14ac:dyDescent="0.25">
      <c r="A124" s="30" t="s">
        <v>1257</v>
      </c>
      <c r="B124" s="30" t="s">
        <v>9026</v>
      </c>
    </row>
    <row r="125" spans="1:2" x14ac:dyDescent="0.25">
      <c r="A125" s="30" t="s">
        <v>1259</v>
      </c>
      <c r="B125" s="30" t="s">
        <v>9027</v>
      </c>
    </row>
    <row r="126" spans="1:2" x14ac:dyDescent="0.25">
      <c r="A126" s="30" t="s">
        <v>1262</v>
      </c>
      <c r="B126" s="30" t="s">
        <v>9028</v>
      </c>
    </row>
    <row r="127" spans="1:2" x14ac:dyDescent="0.25">
      <c r="A127" s="30" t="s">
        <v>1264</v>
      </c>
      <c r="B127" s="30" t="s">
        <v>9029</v>
      </c>
    </row>
    <row r="128" spans="1:2" x14ac:dyDescent="0.25">
      <c r="A128" s="30" t="s">
        <v>1267</v>
      </c>
      <c r="B128" s="30" t="s">
        <v>9030</v>
      </c>
    </row>
    <row r="129" spans="1:2" x14ac:dyDescent="0.25">
      <c r="A129" s="30" t="s">
        <v>1269</v>
      </c>
      <c r="B129" s="30" t="s">
        <v>9031</v>
      </c>
    </row>
    <row r="130" spans="1:2" x14ac:dyDescent="0.25">
      <c r="A130" s="30" t="s">
        <v>1278</v>
      </c>
      <c r="B130" s="30" t="s">
        <v>9032</v>
      </c>
    </row>
    <row r="131" spans="1:2" x14ac:dyDescent="0.25">
      <c r="A131" s="30" t="s">
        <v>1281</v>
      </c>
      <c r="B131" s="30" t="s">
        <v>9033</v>
      </c>
    </row>
    <row r="132" spans="1:2" x14ac:dyDescent="0.25">
      <c r="A132" s="30" t="s">
        <v>1283</v>
      </c>
      <c r="B132" s="30" t="s">
        <v>9034</v>
      </c>
    </row>
    <row r="133" spans="1:2" x14ac:dyDescent="0.25">
      <c r="A133" s="30" t="s">
        <v>1285</v>
      </c>
      <c r="B133" s="30" t="s">
        <v>9035</v>
      </c>
    </row>
    <row r="134" spans="1:2" x14ac:dyDescent="0.25">
      <c r="A134" s="30" t="s">
        <v>1287</v>
      </c>
      <c r="B134" s="30" t="s">
        <v>9036</v>
      </c>
    </row>
    <row r="135" spans="1:2" x14ac:dyDescent="0.25">
      <c r="A135" s="30" t="s">
        <v>1289</v>
      </c>
      <c r="B135" s="30" t="s">
        <v>9037</v>
      </c>
    </row>
    <row r="136" spans="1:2" x14ac:dyDescent="0.25">
      <c r="A136" s="30" t="s">
        <v>1291</v>
      </c>
      <c r="B136" s="30" t="s">
        <v>9038</v>
      </c>
    </row>
    <row r="137" spans="1:2" x14ac:dyDescent="0.25">
      <c r="A137" s="30" t="s">
        <v>221</v>
      </c>
      <c r="B137" s="30" t="s">
        <v>9039</v>
      </c>
    </row>
    <row r="138" spans="1:2" x14ac:dyDescent="0.25">
      <c r="A138" s="30" t="s">
        <v>1218</v>
      </c>
      <c r="B138" s="30" t="s">
        <v>9040</v>
      </c>
    </row>
    <row r="139" spans="1:2" x14ac:dyDescent="0.25">
      <c r="A139" s="30" t="s">
        <v>1224</v>
      </c>
      <c r="B139" s="30" t="s">
        <v>9041</v>
      </c>
    </row>
    <row r="140" spans="1:2" x14ac:dyDescent="0.25">
      <c r="A140" s="30" t="s">
        <v>1226</v>
      </c>
      <c r="B140" s="30" t="s">
        <v>9042</v>
      </c>
    </row>
    <row r="141" spans="1:2" x14ac:dyDescent="0.25">
      <c r="A141" s="30" t="s">
        <v>1229</v>
      </c>
      <c r="B141" s="30" t="s">
        <v>9043</v>
      </c>
    </row>
    <row r="142" spans="1:2" x14ac:dyDescent="0.25">
      <c r="A142" s="30" t="s">
        <v>1237</v>
      </c>
      <c r="B142" s="30" t="s">
        <v>9044</v>
      </c>
    </row>
    <row r="143" spans="1:2" x14ac:dyDescent="0.25">
      <c r="A143" s="30" t="s">
        <v>1240</v>
      </c>
      <c r="B143" s="30" t="s">
        <v>9045</v>
      </c>
    </row>
    <row r="144" spans="1:2" x14ac:dyDescent="0.25">
      <c r="A144" s="30" t="s">
        <v>1245</v>
      </c>
      <c r="B144" s="30" t="s">
        <v>9046</v>
      </c>
    </row>
    <row r="145" spans="1:2" x14ac:dyDescent="0.25">
      <c r="A145" s="30" t="s">
        <v>1248</v>
      </c>
      <c r="B145" s="30" t="s">
        <v>9047</v>
      </c>
    </row>
    <row r="146" spans="1:2" x14ac:dyDescent="0.25">
      <c r="A146" s="30" t="s">
        <v>146</v>
      </c>
      <c r="B146" s="30" t="s">
        <v>9048</v>
      </c>
    </row>
    <row r="147" spans="1:2" x14ac:dyDescent="0.25">
      <c r="A147" s="30" t="s">
        <v>2109</v>
      </c>
      <c r="B147" s="30" t="s">
        <v>9049</v>
      </c>
    </row>
    <row r="148" spans="1:2" x14ac:dyDescent="0.25">
      <c r="A148" s="30" t="s">
        <v>2112</v>
      </c>
      <c r="B148" s="30" t="s">
        <v>9050</v>
      </c>
    </row>
    <row r="149" spans="1:2" x14ac:dyDescent="0.25">
      <c r="A149" s="30" t="s">
        <v>2136</v>
      </c>
      <c r="B149" s="30" t="s">
        <v>9051</v>
      </c>
    </row>
    <row r="150" spans="1:2" x14ac:dyDescent="0.25">
      <c r="A150" s="30" t="s">
        <v>2162</v>
      </c>
      <c r="B150" s="30" t="s">
        <v>9052</v>
      </c>
    </row>
    <row r="151" spans="1:2" x14ac:dyDescent="0.25">
      <c r="A151" s="30" t="s">
        <v>2164</v>
      </c>
      <c r="B151" s="30" t="s">
        <v>9053</v>
      </c>
    </row>
    <row r="152" spans="1:2" x14ac:dyDescent="0.25">
      <c r="A152" s="30" t="s">
        <v>2209</v>
      </c>
      <c r="B152" s="30" t="s">
        <v>9054</v>
      </c>
    </row>
    <row r="153" spans="1:2" x14ac:dyDescent="0.25">
      <c r="A153" s="30" t="s">
        <v>2247</v>
      </c>
      <c r="B153" s="30" t="s">
        <v>9055</v>
      </c>
    </row>
    <row r="154" spans="1:2" x14ac:dyDescent="0.25">
      <c r="A154" s="30" t="s">
        <v>2312</v>
      </c>
      <c r="B154" s="30" t="s">
        <v>9056</v>
      </c>
    </row>
    <row r="155" spans="1:2" x14ac:dyDescent="0.25">
      <c r="A155" s="30" t="s">
        <v>2321</v>
      </c>
      <c r="B155" s="30" t="s">
        <v>9057</v>
      </c>
    </row>
    <row r="156" spans="1:2" x14ac:dyDescent="0.25">
      <c r="A156" s="30" t="s">
        <v>2328</v>
      </c>
      <c r="B156" s="30" t="s">
        <v>9058</v>
      </c>
    </row>
    <row r="157" spans="1:2" x14ac:dyDescent="0.25">
      <c r="A157" s="30" t="s">
        <v>2346</v>
      </c>
      <c r="B157" s="30" t="s">
        <v>9059</v>
      </c>
    </row>
    <row r="158" spans="1:2" x14ac:dyDescent="0.25">
      <c r="A158" s="30" t="s">
        <v>2348</v>
      </c>
      <c r="B158" s="30" t="s">
        <v>9060</v>
      </c>
    </row>
    <row r="159" spans="1:2" x14ac:dyDescent="0.25">
      <c r="A159" s="30" t="s">
        <v>2367</v>
      </c>
      <c r="B159" s="30" t="s">
        <v>9061</v>
      </c>
    </row>
    <row r="160" spans="1:2" x14ac:dyDescent="0.25">
      <c r="A160" s="30" t="s">
        <v>2380</v>
      </c>
      <c r="B160" s="30" t="s">
        <v>9062</v>
      </c>
    </row>
    <row r="161" spans="1:2" x14ac:dyDescent="0.25">
      <c r="A161" s="30" t="s">
        <v>2421</v>
      </c>
      <c r="B161" s="30" t="s">
        <v>9063</v>
      </c>
    </row>
    <row r="162" spans="1:2" x14ac:dyDescent="0.25">
      <c r="A162" s="30" t="s">
        <v>2471</v>
      </c>
      <c r="B162" s="30" t="s">
        <v>9064</v>
      </c>
    </row>
    <row r="163" spans="1:2" x14ac:dyDescent="0.25">
      <c r="A163" s="30" t="s">
        <v>2513</v>
      </c>
      <c r="B163" s="30" t="s">
        <v>9065</v>
      </c>
    </row>
    <row r="164" spans="1:2" x14ac:dyDescent="0.25">
      <c r="A164" s="30" t="s">
        <v>2580</v>
      </c>
      <c r="B164" s="30" t="s">
        <v>9066</v>
      </c>
    </row>
    <row r="165" spans="1:2" x14ac:dyDescent="0.25">
      <c r="A165" s="30" t="s">
        <v>2199</v>
      </c>
      <c r="B165" s="30" t="s">
        <v>9067</v>
      </c>
    </row>
    <row r="166" spans="1:2" x14ac:dyDescent="0.25">
      <c r="A166" s="30" t="s">
        <v>2218</v>
      </c>
      <c r="B166" s="30" t="s">
        <v>9068</v>
      </c>
    </row>
    <row r="167" spans="1:2" x14ac:dyDescent="0.25">
      <c r="A167" s="30" t="s">
        <v>2334</v>
      </c>
      <c r="B167" s="30" t="s">
        <v>9069</v>
      </c>
    </row>
    <row r="168" spans="1:2" x14ac:dyDescent="0.25">
      <c r="A168" s="30" t="s">
        <v>2359</v>
      </c>
      <c r="B168" s="30" t="s">
        <v>9070</v>
      </c>
    </row>
    <row r="169" spans="1:2" x14ac:dyDescent="0.25">
      <c r="A169" s="30" t="s">
        <v>2427</v>
      </c>
      <c r="B169" s="30" t="s">
        <v>9071</v>
      </c>
    </row>
    <row r="170" spans="1:2" x14ac:dyDescent="0.25">
      <c r="A170" s="30" t="s">
        <v>2458</v>
      </c>
      <c r="B170" s="30" t="s">
        <v>9072</v>
      </c>
    </row>
    <row r="171" spans="1:2" x14ac:dyDescent="0.25">
      <c r="A171" s="30" t="s">
        <v>2560</v>
      </c>
      <c r="B171" s="30" t="s">
        <v>9073</v>
      </c>
    </row>
    <row r="172" spans="1:2" x14ac:dyDescent="0.25">
      <c r="A172" s="30" t="s">
        <v>2168</v>
      </c>
      <c r="B172" s="30" t="s">
        <v>9074</v>
      </c>
    </row>
    <row r="173" spans="1:2" x14ac:dyDescent="0.25">
      <c r="A173" s="30" t="s">
        <v>2188</v>
      </c>
      <c r="B173" s="30" t="s">
        <v>9075</v>
      </c>
    </row>
    <row r="174" spans="1:2" x14ac:dyDescent="0.25">
      <c r="A174" s="30" t="s">
        <v>2205</v>
      </c>
      <c r="B174" s="30" t="s">
        <v>9076</v>
      </c>
    </row>
    <row r="175" spans="1:2" x14ac:dyDescent="0.25">
      <c r="A175" s="30" t="s">
        <v>2223</v>
      </c>
      <c r="B175" s="30" t="s">
        <v>9077</v>
      </c>
    </row>
    <row r="176" spans="1:2" x14ac:dyDescent="0.25">
      <c r="A176" s="30" t="s">
        <v>2275</v>
      </c>
      <c r="B176" s="30" t="s">
        <v>9078</v>
      </c>
    </row>
    <row r="177" spans="1:2" x14ac:dyDescent="0.25">
      <c r="A177" s="30" t="s">
        <v>2316</v>
      </c>
      <c r="B177" s="30" t="s">
        <v>9079</v>
      </c>
    </row>
    <row r="178" spans="1:2" x14ac:dyDescent="0.25">
      <c r="A178" s="30" t="s">
        <v>2391</v>
      </c>
      <c r="B178" s="30" t="s">
        <v>9080</v>
      </c>
    </row>
    <row r="179" spans="1:2" x14ac:dyDescent="0.25">
      <c r="A179" s="30" t="s">
        <v>2416</v>
      </c>
      <c r="B179" s="30" t="s">
        <v>9081</v>
      </c>
    </row>
    <row r="180" spans="1:2" x14ac:dyDescent="0.25">
      <c r="A180" s="30" t="s">
        <v>2463</v>
      </c>
      <c r="B180" s="30" t="s">
        <v>9083</v>
      </c>
    </row>
    <row r="181" spans="1:2" x14ac:dyDescent="0.25">
      <c r="A181" s="30" t="s">
        <v>2486</v>
      </c>
      <c r="B181" s="30" t="s">
        <v>9084</v>
      </c>
    </row>
    <row r="182" spans="1:2" x14ac:dyDescent="0.25">
      <c r="A182" s="30" t="s">
        <v>2492</v>
      </c>
      <c r="B182" s="30" t="s">
        <v>9085</v>
      </c>
    </row>
    <row r="183" spans="1:2" x14ac:dyDescent="0.25">
      <c r="A183" s="30" t="s">
        <v>2500</v>
      </c>
      <c r="B183" s="30" t="s">
        <v>9086</v>
      </c>
    </row>
    <row r="184" spans="1:2" x14ac:dyDescent="0.25">
      <c r="A184" s="30" t="s">
        <v>2502</v>
      </c>
      <c r="B184" s="30" t="s">
        <v>9087</v>
      </c>
    </row>
    <row r="185" spans="1:2" x14ac:dyDescent="0.25">
      <c r="A185" s="30" t="s">
        <v>2515</v>
      </c>
      <c r="B185" s="30" t="s">
        <v>9088</v>
      </c>
    </row>
    <row r="186" spans="1:2" x14ac:dyDescent="0.25">
      <c r="A186" s="30" t="s">
        <v>2523</v>
      </c>
      <c r="B186" s="30" t="s">
        <v>9089</v>
      </c>
    </row>
    <row r="187" spans="1:2" x14ac:dyDescent="0.25">
      <c r="A187" s="30" t="s">
        <v>2531</v>
      </c>
      <c r="B187" s="30" t="s">
        <v>9090</v>
      </c>
    </row>
    <row r="188" spans="1:2" x14ac:dyDescent="0.25">
      <c r="A188" s="30" t="s">
        <v>2539</v>
      </c>
      <c r="B188" s="30" t="s">
        <v>9091</v>
      </c>
    </row>
    <row r="189" spans="1:2" x14ac:dyDescent="0.25">
      <c r="A189" s="30" t="s">
        <v>2406</v>
      </c>
      <c r="B189" s="30" t="s">
        <v>9092</v>
      </c>
    </row>
    <row r="190" spans="1:2" x14ac:dyDescent="0.25">
      <c r="A190" s="30" t="s">
        <v>2439</v>
      </c>
      <c r="B190" s="30" t="s">
        <v>9093</v>
      </c>
    </row>
    <row r="191" spans="1:2" x14ac:dyDescent="0.25">
      <c r="A191" s="30" t="s">
        <v>2552</v>
      </c>
      <c r="B191" s="30" t="s">
        <v>9094</v>
      </c>
    </row>
    <row r="192" spans="1:2" x14ac:dyDescent="0.25">
      <c r="A192" s="30" t="s">
        <v>2583</v>
      </c>
      <c r="B192" s="30" t="s">
        <v>9095</v>
      </c>
    </row>
    <row r="193" spans="1:2" x14ac:dyDescent="0.25">
      <c r="A193" s="30" t="s">
        <v>2480</v>
      </c>
      <c r="B193" s="30" t="s">
        <v>9096</v>
      </c>
    </row>
    <row r="194" spans="1:2" x14ac:dyDescent="0.25">
      <c r="A194" s="30" t="s">
        <v>2566</v>
      </c>
      <c r="B194" s="30" t="s">
        <v>9097</v>
      </c>
    </row>
    <row r="195" spans="1:2" x14ac:dyDescent="0.25">
      <c r="A195" s="30" t="s">
        <v>2127</v>
      </c>
      <c r="B195" s="30" t="s">
        <v>9098</v>
      </c>
    </row>
    <row r="196" spans="1:2" x14ac:dyDescent="0.25">
      <c r="A196" s="30" t="s">
        <v>2154</v>
      </c>
      <c r="B196" s="30" t="s">
        <v>9099</v>
      </c>
    </row>
    <row r="197" spans="1:2" x14ac:dyDescent="0.25">
      <c r="A197" s="30" t="s">
        <v>2294</v>
      </c>
      <c r="B197" s="30" t="s">
        <v>9100</v>
      </c>
    </row>
    <row r="198" spans="1:2" x14ac:dyDescent="0.25">
      <c r="A198" s="30" t="s">
        <v>2343</v>
      </c>
      <c r="B198" s="30" t="s">
        <v>9101</v>
      </c>
    </row>
    <row r="199" spans="1:2" x14ac:dyDescent="0.25">
      <c r="A199" s="30" t="s">
        <v>2408</v>
      </c>
      <c r="B199" s="30" t="s">
        <v>9102</v>
      </c>
    </row>
    <row r="200" spans="1:2" x14ac:dyDescent="0.25">
      <c r="A200" s="30" t="s">
        <v>2452</v>
      </c>
      <c r="B200" s="30" t="s">
        <v>9103</v>
      </c>
    </row>
    <row r="201" spans="1:2" x14ac:dyDescent="0.25">
      <c r="A201" s="30" t="s">
        <v>2490</v>
      </c>
      <c r="B201" s="30" t="s">
        <v>9104</v>
      </c>
    </row>
    <row r="202" spans="1:2" x14ac:dyDescent="0.25">
      <c r="A202" s="30" t="s">
        <v>2496</v>
      </c>
      <c r="B202" s="30" t="s">
        <v>9105</v>
      </c>
    </row>
    <row r="203" spans="1:2" x14ac:dyDescent="0.25">
      <c r="A203" s="30" t="s">
        <v>2578</v>
      </c>
      <c r="B203" s="30" t="s">
        <v>9106</v>
      </c>
    </row>
    <row r="204" spans="1:2" x14ac:dyDescent="0.25">
      <c r="A204" s="30" t="s">
        <v>43</v>
      </c>
      <c r="B204" s="30" t="s">
        <v>9107</v>
      </c>
    </row>
    <row r="205" spans="1:2" x14ac:dyDescent="0.25">
      <c r="A205" s="30" t="s">
        <v>2075</v>
      </c>
      <c r="B205" s="30" t="s">
        <v>9108</v>
      </c>
    </row>
    <row r="206" spans="1:2" x14ac:dyDescent="0.25">
      <c r="A206" s="30" t="s">
        <v>2093</v>
      </c>
      <c r="B206" s="30" t="s">
        <v>9109</v>
      </c>
    </row>
    <row r="207" spans="1:2" x14ac:dyDescent="0.25">
      <c r="A207" s="30" t="s">
        <v>2096</v>
      </c>
      <c r="B207" s="30" t="s">
        <v>9110</v>
      </c>
    </row>
    <row r="208" spans="1:2" x14ac:dyDescent="0.25">
      <c r="A208" s="30" t="s">
        <v>2131</v>
      </c>
      <c r="B208" s="30" t="s">
        <v>9111</v>
      </c>
    </row>
    <row r="209" spans="1:2" x14ac:dyDescent="0.25">
      <c r="A209" s="30" t="s">
        <v>2178</v>
      </c>
      <c r="B209" s="30" t="s">
        <v>9112</v>
      </c>
    </row>
    <row r="210" spans="1:2" x14ac:dyDescent="0.25">
      <c r="A210" s="30" t="s">
        <v>2267</v>
      </c>
      <c r="B210" s="30" t="s">
        <v>9113</v>
      </c>
    </row>
    <row r="211" spans="1:2" x14ac:dyDescent="0.25">
      <c r="A211" s="30" t="s">
        <v>2300</v>
      </c>
      <c r="B211" s="30" t="s">
        <v>9114</v>
      </c>
    </row>
    <row r="212" spans="1:2" x14ac:dyDescent="0.25">
      <c r="A212" s="30" t="s">
        <v>2339</v>
      </c>
      <c r="B212" s="30" t="s">
        <v>9115</v>
      </c>
    </row>
    <row r="213" spans="1:2" x14ac:dyDescent="0.25">
      <c r="A213" s="30" t="s">
        <v>2354</v>
      </c>
      <c r="B213" s="30" t="s">
        <v>9116</v>
      </c>
    </row>
    <row r="214" spans="1:2" x14ac:dyDescent="0.25">
      <c r="A214" s="30" t="s">
        <v>2410</v>
      </c>
      <c r="B214" s="30" t="s">
        <v>9117</v>
      </c>
    </row>
    <row r="215" spans="1:2" x14ac:dyDescent="0.25">
      <c r="A215" s="30" t="s">
        <v>2414</v>
      </c>
      <c r="B215" s="30" t="s">
        <v>9118</v>
      </c>
    </row>
    <row r="216" spans="1:2" x14ac:dyDescent="0.25">
      <c r="A216" s="30" t="s">
        <v>2437</v>
      </c>
      <c r="B216" s="30" t="s">
        <v>9119</v>
      </c>
    </row>
    <row r="217" spans="1:2" x14ac:dyDescent="0.25">
      <c r="A217" s="30" t="s">
        <v>2443</v>
      </c>
      <c r="B217" s="30" t="s">
        <v>9120</v>
      </c>
    </row>
    <row r="218" spans="1:2" x14ac:dyDescent="0.25">
      <c r="A218" s="30" t="s">
        <v>2483</v>
      </c>
      <c r="B218" s="30" t="s">
        <v>9121</v>
      </c>
    </row>
    <row r="219" spans="1:2" x14ac:dyDescent="0.25">
      <c r="A219" s="30" t="s">
        <v>2190</v>
      </c>
      <c r="B219" s="30" t="s">
        <v>9122</v>
      </c>
    </row>
    <row r="220" spans="1:2" x14ac:dyDescent="0.25">
      <c r="A220" s="30" t="s">
        <v>2279</v>
      </c>
      <c r="B220" s="30" t="s">
        <v>9123</v>
      </c>
    </row>
    <row r="221" spans="1:2" x14ac:dyDescent="0.25">
      <c r="A221" s="30" t="s">
        <v>2454</v>
      </c>
      <c r="B221" s="30" t="s">
        <v>9124</v>
      </c>
    </row>
    <row r="222" spans="1:2" x14ac:dyDescent="0.25">
      <c r="A222" s="30" t="s">
        <v>2467</v>
      </c>
      <c r="B222" s="30" t="s">
        <v>9125</v>
      </c>
    </row>
    <row r="223" spans="1:2" x14ac:dyDescent="0.25">
      <c r="A223" s="30" t="s">
        <v>2498</v>
      </c>
      <c r="B223" s="30" t="s">
        <v>9126</v>
      </c>
    </row>
    <row r="224" spans="1:2" x14ac:dyDescent="0.25">
      <c r="A224" s="30" t="s">
        <v>2533</v>
      </c>
      <c r="B224" s="30" t="s">
        <v>9127</v>
      </c>
    </row>
    <row r="225" spans="1:2" x14ac:dyDescent="0.25">
      <c r="A225" s="30" t="s">
        <v>2475</v>
      </c>
      <c r="B225" s="30" t="s">
        <v>9128</v>
      </c>
    </row>
    <row r="226" spans="1:2" x14ac:dyDescent="0.25">
      <c r="A226" s="30" t="s">
        <v>2525</v>
      </c>
      <c r="B226" s="30" t="s">
        <v>9129</v>
      </c>
    </row>
    <row r="227" spans="1:2" x14ac:dyDescent="0.25">
      <c r="A227" s="30" t="s">
        <v>2072</v>
      </c>
      <c r="B227" s="30" t="s">
        <v>9130</v>
      </c>
    </row>
    <row r="228" spans="1:2" x14ac:dyDescent="0.25">
      <c r="A228" s="30" t="s">
        <v>2080</v>
      </c>
      <c r="B228" s="30" t="s">
        <v>9131</v>
      </c>
    </row>
    <row r="229" spans="1:2" x14ac:dyDescent="0.25">
      <c r="A229" s="30" t="s">
        <v>2084</v>
      </c>
      <c r="B229" s="30" t="s">
        <v>9132</v>
      </c>
    </row>
    <row r="230" spans="1:2" x14ac:dyDescent="0.25">
      <c r="A230" s="30" t="s">
        <v>2100</v>
      </c>
      <c r="B230" s="30" t="s">
        <v>9133</v>
      </c>
    </row>
    <row r="231" spans="1:2" x14ac:dyDescent="0.25">
      <c r="A231" s="30" t="s">
        <v>2107</v>
      </c>
      <c r="B231" s="30" t="s">
        <v>9134</v>
      </c>
    </row>
    <row r="232" spans="1:2" x14ac:dyDescent="0.25">
      <c r="A232" s="30" t="s">
        <v>2118</v>
      </c>
      <c r="B232" s="30" t="s">
        <v>9135</v>
      </c>
    </row>
    <row r="233" spans="1:2" x14ac:dyDescent="0.25">
      <c r="A233" s="30" t="s">
        <v>2125</v>
      </c>
      <c r="B233" s="30" t="s">
        <v>9136</v>
      </c>
    </row>
    <row r="234" spans="1:2" x14ac:dyDescent="0.25">
      <c r="A234" s="30" t="s">
        <v>2133</v>
      </c>
      <c r="B234" s="30" t="s">
        <v>9137</v>
      </c>
    </row>
    <row r="235" spans="1:2" x14ac:dyDescent="0.25">
      <c r="A235" s="30" t="s">
        <v>2141</v>
      </c>
      <c r="B235" s="30" t="s">
        <v>9138</v>
      </c>
    </row>
    <row r="236" spans="1:2" x14ac:dyDescent="0.25">
      <c r="A236" s="30" t="s">
        <v>2144</v>
      </c>
      <c r="B236" s="30" t="s">
        <v>9139</v>
      </c>
    </row>
    <row r="237" spans="1:2" x14ac:dyDescent="0.25">
      <c r="A237" s="30" t="s">
        <v>2152</v>
      </c>
      <c r="B237" s="30" t="s">
        <v>9140</v>
      </c>
    </row>
    <row r="238" spans="1:2" x14ac:dyDescent="0.25">
      <c r="A238" s="30" t="s">
        <v>2158</v>
      </c>
      <c r="B238" s="30" t="s">
        <v>9141</v>
      </c>
    </row>
    <row r="239" spans="1:2" x14ac:dyDescent="0.25">
      <c r="A239" s="30" t="s">
        <v>2166</v>
      </c>
      <c r="B239" s="30" t="s">
        <v>9142</v>
      </c>
    </row>
    <row r="240" spans="1:2" x14ac:dyDescent="0.25">
      <c r="A240" s="30" t="s">
        <v>2171</v>
      </c>
      <c r="B240" s="30" t="s">
        <v>9143</v>
      </c>
    </row>
    <row r="241" spans="1:2" x14ac:dyDescent="0.25">
      <c r="A241" s="30" t="s">
        <v>2186</v>
      </c>
      <c r="B241" s="30" t="s">
        <v>9144</v>
      </c>
    </row>
    <row r="242" spans="1:2" x14ac:dyDescent="0.25">
      <c r="A242" s="30" t="s">
        <v>2231</v>
      </c>
      <c r="B242" s="30" t="s">
        <v>9145</v>
      </c>
    </row>
    <row r="243" spans="1:2" x14ac:dyDescent="0.25">
      <c r="A243" s="30" t="s">
        <v>2269</v>
      </c>
      <c r="B243" s="30" t="s">
        <v>9146</v>
      </c>
    </row>
    <row r="244" spans="1:2" x14ac:dyDescent="0.25">
      <c r="A244" s="30" t="s">
        <v>2296</v>
      </c>
      <c r="B244" s="30" t="s">
        <v>9147</v>
      </c>
    </row>
    <row r="245" spans="1:2" x14ac:dyDescent="0.25">
      <c r="A245" s="30" t="s">
        <v>2310</v>
      </c>
      <c r="B245" s="30" t="s">
        <v>9148</v>
      </c>
    </row>
    <row r="246" spans="1:2" x14ac:dyDescent="0.25">
      <c r="A246" s="30" t="s">
        <v>2325</v>
      </c>
      <c r="B246" s="30" t="s">
        <v>9149</v>
      </c>
    </row>
    <row r="247" spans="1:2" x14ac:dyDescent="0.25">
      <c r="A247" s="30" t="s">
        <v>2331</v>
      </c>
      <c r="B247" s="30" t="s">
        <v>9150</v>
      </c>
    </row>
    <row r="248" spans="1:2" x14ac:dyDescent="0.25">
      <c r="A248" s="30" t="s">
        <v>2350</v>
      </c>
      <c r="B248" s="30" t="s">
        <v>9151</v>
      </c>
    </row>
    <row r="249" spans="1:2" x14ac:dyDescent="0.25">
      <c r="A249" s="30" t="s">
        <v>2352</v>
      </c>
      <c r="B249" s="30" t="s">
        <v>9152</v>
      </c>
    </row>
    <row r="250" spans="1:2" x14ac:dyDescent="0.25">
      <c r="A250" s="30" t="s">
        <v>2356</v>
      </c>
      <c r="B250" s="30" t="s">
        <v>9153</v>
      </c>
    </row>
    <row r="251" spans="1:2" x14ac:dyDescent="0.25">
      <c r="A251" s="30" t="s">
        <v>2363</v>
      </c>
      <c r="B251" s="30" t="s">
        <v>9154</v>
      </c>
    </row>
    <row r="252" spans="1:2" x14ac:dyDescent="0.25">
      <c r="A252" s="30" t="s">
        <v>2371</v>
      </c>
      <c r="B252" s="30" t="s">
        <v>9155</v>
      </c>
    </row>
    <row r="253" spans="1:2" x14ac:dyDescent="0.25">
      <c r="A253" s="30" t="s">
        <v>2385</v>
      </c>
      <c r="B253" s="30" t="s">
        <v>9156</v>
      </c>
    </row>
    <row r="254" spans="1:2" x14ac:dyDescent="0.25">
      <c r="A254" s="30" t="s">
        <v>2398</v>
      </c>
      <c r="B254" s="30" t="s">
        <v>9157</v>
      </c>
    </row>
    <row r="255" spans="1:2" x14ac:dyDescent="0.25">
      <c r="A255" s="30" t="s">
        <v>2402</v>
      </c>
      <c r="B255" s="30" t="s">
        <v>9158</v>
      </c>
    </row>
    <row r="256" spans="1:2" x14ac:dyDescent="0.25">
      <c r="A256" s="30" t="s">
        <v>2425</v>
      </c>
      <c r="B256" s="30" t="s">
        <v>9159</v>
      </c>
    </row>
    <row r="257" spans="1:2" x14ac:dyDescent="0.25">
      <c r="A257" s="30" t="s">
        <v>2517</v>
      </c>
      <c r="B257" s="30" t="s">
        <v>9160</v>
      </c>
    </row>
    <row r="258" spans="1:2" x14ac:dyDescent="0.25">
      <c r="A258" s="30" t="s">
        <v>2537</v>
      </c>
      <c r="B258" s="30" t="s">
        <v>9161</v>
      </c>
    </row>
    <row r="259" spans="1:2" x14ac:dyDescent="0.25">
      <c r="A259" s="30" t="s">
        <v>2548</v>
      </c>
      <c r="B259" s="30" t="s">
        <v>9162</v>
      </c>
    </row>
    <row r="260" spans="1:2" x14ac:dyDescent="0.25">
      <c r="A260" s="30" t="s">
        <v>2556</v>
      </c>
      <c r="B260" s="30" t="s">
        <v>9163</v>
      </c>
    </row>
    <row r="261" spans="1:2" x14ac:dyDescent="0.25">
      <c r="A261" s="30" t="s">
        <v>2568</v>
      </c>
      <c r="B261" s="30" t="s">
        <v>9164</v>
      </c>
    </row>
    <row r="262" spans="1:2" x14ac:dyDescent="0.25">
      <c r="A262" s="30" t="s">
        <v>2572</v>
      </c>
      <c r="B262" s="30" t="s">
        <v>9165</v>
      </c>
    </row>
    <row r="263" spans="1:2" x14ac:dyDescent="0.25">
      <c r="A263" s="30" t="s">
        <v>2078</v>
      </c>
      <c r="B263" s="30" t="s">
        <v>9166</v>
      </c>
    </row>
    <row r="264" spans="1:2" x14ac:dyDescent="0.25">
      <c r="A264" s="30" t="s">
        <v>2314</v>
      </c>
      <c r="B264" s="30" t="s">
        <v>9167</v>
      </c>
    </row>
    <row r="265" spans="1:2" x14ac:dyDescent="0.25">
      <c r="A265" s="30" t="s">
        <v>2389</v>
      </c>
      <c r="B265" s="30" t="s">
        <v>9168</v>
      </c>
    </row>
    <row r="266" spans="1:2" x14ac:dyDescent="0.25">
      <c r="A266" s="30" t="s">
        <v>2404</v>
      </c>
      <c r="B266" s="30" t="s">
        <v>9169</v>
      </c>
    </row>
    <row r="267" spans="1:2" x14ac:dyDescent="0.25">
      <c r="A267" s="30" t="s">
        <v>2465</v>
      </c>
      <c r="B267" s="30" t="s">
        <v>9170</v>
      </c>
    </row>
    <row r="268" spans="1:2" x14ac:dyDescent="0.25">
      <c r="A268" s="30" t="s">
        <v>2544</v>
      </c>
      <c r="B268" s="30" t="s">
        <v>9171</v>
      </c>
    </row>
    <row r="269" spans="1:2" x14ac:dyDescent="0.25">
      <c r="A269" s="30" t="s">
        <v>2554</v>
      </c>
      <c r="B269" s="30" t="s">
        <v>9172</v>
      </c>
    </row>
    <row r="270" spans="1:2" x14ac:dyDescent="0.25">
      <c r="A270" s="30" t="s">
        <v>2570</v>
      </c>
      <c r="B270" s="30" t="s">
        <v>9173</v>
      </c>
    </row>
    <row r="271" spans="1:2" x14ac:dyDescent="0.25">
      <c r="A271" s="30" t="s">
        <v>2098</v>
      </c>
      <c r="B271" s="30" t="s">
        <v>9174</v>
      </c>
    </row>
    <row r="272" spans="1:2" x14ac:dyDescent="0.25">
      <c r="A272" s="30" t="s">
        <v>2123</v>
      </c>
      <c r="B272" s="30" t="s">
        <v>9175</v>
      </c>
    </row>
    <row r="273" spans="1:2" x14ac:dyDescent="0.25">
      <c r="A273" s="30" t="s">
        <v>2176</v>
      </c>
      <c r="B273" s="30" t="s">
        <v>9176</v>
      </c>
    </row>
    <row r="274" spans="1:2" x14ac:dyDescent="0.25">
      <c r="A274" s="30" t="s">
        <v>2255</v>
      </c>
      <c r="B274" s="30" t="s">
        <v>9177</v>
      </c>
    </row>
    <row r="275" spans="1:2" x14ac:dyDescent="0.25">
      <c r="A275" s="30" t="s">
        <v>2308</v>
      </c>
      <c r="B275" s="30" t="s">
        <v>9178</v>
      </c>
    </row>
    <row r="276" spans="1:2" x14ac:dyDescent="0.25">
      <c r="A276" s="30" t="s">
        <v>2318</v>
      </c>
      <c r="B276" s="30" t="s">
        <v>9179</v>
      </c>
    </row>
    <row r="277" spans="1:2" x14ac:dyDescent="0.25">
      <c r="A277" s="30" t="s">
        <v>2323</v>
      </c>
      <c r="B277" s="30" t="s">
        <v>9180</v>
      </c>
    </row>
    <row r="278" spans="1:2" x14ac:dyDescent="0.25">
      <c r="A278" s="30" t="s">
        <v>2375</v>
      </c>
      <c r="B278" s="30" t="s">
        <v>9181</v>
      </c>
    </row>
    <row r="279" spans="1:2" x14ac:dyDescent="0.25">
      <c r="A279" s="30" t="s">
        <v>2387</v>
      </c>
      <c r="B279" s="30" t="s">
        <v>9182</v>
      </c>
    </row>
    <row r="280" spans="1:2" x14ac:dyDescent="0.25">
      <c r="A280" s="30" t="s">
        <v>2564</v>
      </c>
      <c r="B280" s="30" t="s">
        <v>9183</v>
      </c>
    </row>
    <row r="281" spans="1:2" x14ac:dyDescent="0.25">
      <c r="A281" s="30" t="s">
        <v>2087</v>
      </c>
      <c r="B281" s="30" t="s">
        <v>9184</v>
      </c>
    </row>
    <row r="282" spans="1:2" x14ac:dyDescent="0.25">
      <c r="A282" s="30" t="s">
        <v>2102</v>
      </c>
      <c r="B282" s="30" t="s">
        <v>9185</v>
      </c>
    </row>
    <row r="283" spans="1:2" x14ac:dyDescent="0.25">
      <c r="A283" s="30" t="s">
        <v>2160</v>
      </c>
      <c r="B283" s="30" t="s">
        <v>9186</v>
      </c>
    </row>
    <row r="284" spans="1:2" x14ac:dyDescent="0.25">
      <c r="A284" s="30" t="s">
        <v>2233</v>
      </c>
      <c r="B284" s="30" t="s">
        <v>9187</v>
      </c>
    </row>
    <row r="285" spans="1:2" x14ac:dyDescent="0.25">
      <c r="A285" s="30" t="s">
        <v>2541</v>
      </c>
      <c r="B285" s="30" t="s">
        <v>9188</v>
      </c>
    </row>
    <row r="286" spans="1:2" x14ac:dyDescent="0.25">
      <c r="A286" s="30" t="s">
        <v>2576</v>
      </c>
      <c r="B286" s="30" t="s">
        <v>9189</v>
      </c>
    </row>
    <row r="287" spans="1:2" x14ac:dyDescent="0.25">
      <c r="A287" s="30" t="s">
        <v>2114</v>
      </c>
      <c r="B287" s="30" t="s">
        <v>9190</v>
      </c>
    </row>
    <row r="288" spans="1:2" x14ac:dyDescent="0.25">
      <c r="A288" s="30" t="s">
        <v>2146</v>
      </c>
      <c r="B288" s="30" t="s">
        <v>9191</v>
      </c>
    </row>
    <row r="289" spans="1:2" x14ac:dyDescent="0.25">
      <c r="A289" s="30" t="s">
        <v>2194</v>
      </c>
      <c r="B289" s="30" t="s">
        <v>9192</v>
      </c>
    </row>
    <row r="290" spans="1:2" x14ac:dyDescent="0.25">
      <c r="A290" s="30" t="s">
        <v>2365</v>
      </c>
      <c r="B290" s="30" t="s">
        <v>9193</v>
      </c>
    </row>
    <row r="291" spans="1:2" x14ac:dyDescent="0.25">
      <c r="A291" s="30" t="s">
        <v>2400</v>
      </c>
      <c r="B291" s="30" t="s">
        <v>9194</v>
      </c>
    </row>
    <row r="292" spans="1:2" x14ac:dyDescent="0.25">
      <c r="A292" s="30" t="s">
        <v>2429</v>
      </c>
      <c r="B292" s="30" t="s">
        <v>9195</v>
      </c>
    </row>
    <row r="293" spans="1:2" x14ac:dyDescent="0.25">
      <c r="A293" s="30" t="s">
        <v>2197</v>
      </c>
      <c r="B293" s="30" t="s">
        <v>9196</v>
      </c>
    </row>
    <row r="294" spans="1:2" x14ac:dyDescent="0.25">
      <c r="A294" s="30" t="s">
        <v>2235</v>
      </c>
      <c r="B294" s="30" t="s">
        <v>9197</v>
      </c>
    </row>
    <row r="295" spans="1:2" x14ac:dyDescent="0.25">
      <c r="A295" s="30" t="s">
        <v>2237</v>
      </c>
      <c r="B295" s="30" t="s">
        <v>9198</v>
      </c>
    </row>
    <row r="296" spans="1:2" x14ac:dyDescent="0.25">
      <c r="A296" s="30" t="s">
        <v>2302</v>
      </c>
      <c r="B296" s="30" t="s">
        <v>9199</v>
      </c>
    </row>
    <row r="297" spans="1:2" x14ac:dyDescent="0.25">
      <c r="A297" s="30" t="s">
        <v>2460</v>
      </c>
      <c r="B297" s="30" t="s">
        <v>9200</v>
      </c>
    </row>
    <row r="298" spans="1:2" x14ac:dyDescent="0.25">
      <c r="A298" s="30" t="s">
        <v>2082</v>
      </c>
      <c r="B298" s="30" t="s">
        <v>9201</v>
      </c>
    </row>
    <row r="299" spans="1:2" x14ac:dyDescent="0.25">
      <c r="A299" s="30" t="s">
        <v>2116</v>
      </c>
      <c r="B299" s="30" t="s">
        <v>9202</v>
      </c>
    </row>
    <row r="300" spans="1:2" x14ac:dyDescent="0.25">
      <c r="A300" s="30" t="s">
        <v>2120</v>
      </c>
      <c r="B300" s="30" t="s">
        <v>9203</v>
      </c>
    </row>
    <row r="301" spans="1:2" x14ac:dyDescent="0.25">
      <c r="A301" s="30" t="s">
        <v>2129</v>
      </c>
      <c r="B301" s="30" t="s">
        <v>9204</v>
      </c>
    </row>
    <row r="302" spans="1:2" x14ac:dyDescent="0.25">
      <c r="A302" s="30" t="s">
        <v>2138</v>
      </c>
      <c r="B302" s="30" t="s">
        <v>9205</v>
      </c>
    </row>
    <row r="303" spans="1:2" x14ac:dyDescent="0.25">
      <c r="A303" s="30" t="s">
        <v>2181</v>
      </c>
      <c r="B303" s="30" t="s">
        <v>9206</v>
      </c>
    </row>
    <row r="304" spans="1:2" x14ac:dyDescent="0.25">
      <c r="A304" s="30" t="s">
        <v>2184</v>
      </c>
      <c r="B304" s="30" t="s">
        <v>9207</v>
      </c>
    </row>
    <row r="305" spans="1:2" x14ac:dyDescent="0.25">
      <c r="A305" s="30" t="s">
        <v>2192</v>
      </c>
      <c r="B305" s="30" t="s">
        <v>9208</v>
      </c>
    </row>
    <row r="306" spans="1:2" x14ac:dyDescent="0.25">
      <c r="A306" s="30" t="s">
        <v>2211</v>
      </c>
      <c r="B306" s="30" t="s">
        <v>9209</v>
      </c>
    </row>
    <row r="307" spans="1:2" x14ac:dyDescent="0.25">
      <c r="A307" s="30" t="s">
        <v>2214</v>
      </c>
      <c r="B307" s="30" t="s">
        <v>9210</v>
      </c>
    </row>
    <row r="308" spans="1:2" x14ac:dyDescent="0.25">
      <c r="A308" s="30" t="s">
        <v>2228</v>
      </c>
      <c r="B308" s="30" t="s">
        <v>9211</v>
      </c>
    </row>
    <row r="309" spans="1:2" x14ac:dyDescent="0.25">
      <c r="A309" s="30" t="s">
        <v>2239</v>
      </c>
      <c r="B309" s="30" t="s">
        <v>9212</v>
      </c>
    </row>
    <row r="310" spans="1:2" x14ac:dyDescent="0.25">
      <c r="A310" s="30" t="s">
        <v>2253</v>
      </c>
      <c r="B310" s="30" t="s">
        <v>9213</v>
      </c>
    </row>
    <row r="311" spans="1:2" x14ac:dyDescent="0.25">
      <c r="A311" s="30" t="s">
        <v>2265</v>
      </c>
      <c r="B311" s="30" t="s">
        <v>9214</v>
      </c>
    </row>
    <row r="312" spans="1:2" x14ac:dyDescent="0.25">
      <c r="A312" s="30" t="s">
        <v>2277</v>
      </c>
      <c r="B312" s="30" t="s">
        <v>9215</v>
      </c>
    </row>
    <row r="313" spans="1:2" x14ac:dyDescent="0.25">
      <c r="A313" s="30" t="s">
        <v>2282</v>
      </c>
      <c r="B313" s="30" t="s">
        <v>9216</v>
      </c>
    </row>
    <row r="314" spans="1:2" x14ac:dyDescent="0.25">
      <c r="A314" s="30" t="s">
        <v>2284</v>
      </c>
      <c r="B314" s="30" t="s">
        <v>9217</v>
      </c>
    </row>
    <row r="315" spans="1:2" x14ac:dyDescent="0.25">
      <c r="A315" s="30" t="s">
        <v>2286</v>
      </c>
      <c r="B315" s="30" t="s">
        <v>9218</v>
      </c>
    </row>
    <row r="316" spans="1:2" x14ac:dyDescent="0.25">
      <c r="A316" s="30" t="s">
        <v>2290</v>
      </c>
      <c r="B316" s="30" t="s">
        <v>9219</v>
      </c>
    </row>
    <row r="317" spans="1:2" x14ac:dyDescent="0.25">
      <c r="A317" s="30" t="s">
        <v>2306</v>
      </c>
      <c r="B317" s="30" t="s">
        <v>9220</v>
      </c>
    </row>
    <row r="318" spans="1:2" x14ac:dyDescent="0.25">
      <c r="A318" s="30" t="s">
        <v>2396</v>
      </c>
      <c r="B318" s="30" t="s">
        <v>9221</v>
      </c>
    </row>
    <row r="319" spans="1:2" x14ac:dyDescent="0.25">
      <c r="A319" s="30" t="s">
        <v>2412</v>
      </c>
      <c r="B319" s="30" t="s">
        <v>9222</v>
      </c>
    </row>
    <row r="320" spans="1:2" x14ac:dyDescent="0.25">
      <c r="A320" s="30" t="s">
        <v>2417</v>
      </c>
      <c r="B320" s="30" t="s">
        <v>9223</v>
      </c>
    </row>
    <row r="321" spans="1:2" x14ac:dyDescent="0.25">
      <c r="A321" s="30" t="s">
        <v>2419</v>
      </c>
      <c r="B321" s="30" t="s">
        <v>9224</v>
      </c>
    </row>
    <row r="322" spans="1:2" x14ac:dyDescent="0.25">
      <c r="A322" s="30" t="s">
        <v>2431</v>
      </c>
      <c r="B322" s="30" t="s">
        <v>9225</v>
      </c>
    </row>
    <row r="323" spans="1:2" x14ac:dyDescent="0.25">
      <c r="A323" s="30" t="s">
        <v>2441</v>
      </c>
      <c r="B323" s="30" t="s">
        <v>9226</v>
      </c>
    </row>
    <row r="324" spans="1:2" x14ac:dyDescent="0.25">
      <c r="A324" s="30" t="s">
        <v>2448</v>
      </c>
      <c r="B324" s="30" t="s">
        <v>9227</v>
      </c>
    </row>
    <row r="325" spans="1:2" x14ac:dyDescent="0.25">
      <c r="A325" s="30" t="s">
        <v>2456</v>
      </c>
      <c r="B325" s="30" t="s">
        <v>9228</v>
      </c>
    </row>
    <row r="326" spans="1:2" x14ac:dyDescent="0.25">
      <c r="A326" s="30" t="s">
        <v>2509</v>
      </c>
      <c r="B326" s="30" t="s">
        <v>9229</v>
      </c>
    </row>
    <row r="327" spans="1:2" x14ac:dyDescent="0.25">
      <c r="A327" s="30" t="s">
        <v>2201</v>
      </c>
      <c r="B327" s="30" t="s">
        <v>9230</v>
      </c>
    </row>
    <row r="328" spans="1:2" x14ac:dyDescent="0.25">
      <c r="A328" s="30" t="s">
        <v>2207</v>
      </c>
      <c r="B328" s="30" t="s">
        <v>9231</v>
      </c>
    </row>
    <row r="329" spans="1:2" x14ac:dyDescent="0.25">
      <c r="A329" s="30" t="s">
        <v>2292</v>
      </c>
      <c r="B329" s="30" t="s">
        <v>9232</v>
      </c>
    </row>
    <row r="330" spans="1:2" x14ac:dyDescent="0.25">
      <c r="A330" s="30" t="s">
        <v>2361</v>
      </c>
      <c r="B330" s="30" t="s">
        <v>9233</v>
      </c>
    </row>
    <row r="331" spans="1:2" x14ac:dyDescent="0.25">
      <c r="A331" s="30" t="s">
        <v>2394</v>
      </c>
      <c r="B331" s="30" t="s">
        <v>9234</v>
      </c>
    </row>
    <row r="332" spans="1:2" x14ac:dyDescent="0.25">
      <c r="A332" s="30" t="s">
        <v>2504</v>
      </c>
      <c r="B332" s="30" t="s">
        <v>9235</v>
      </c>
    </row>
    <row r="333" spans="1:2" x14ac:dyDescent="0.25">
      <c r="A333" s="30" t="s">
        <v>2511</v>
      </c>
      <c r="B333" s="30" t="s">
        <v>9236</v>
      </c>
    </row>
    <row r="334" spans="1:2" x14ac:dyDescent="0.25">
      <c r="A334" s="30" t="s">
        <v>2562</v>
      </c>
      <c r="B334" s="30" t="s">
        <v>9237</v>
      </c>
    </row>
    <row r="335" spans="1:2" x14ac:dyDescent="0.25">
      <c r="A335" s="30" t="s">
        <v>2245</v>
      </c>
      <c r="B335" s="30" t="s">
        <v>9238</v>
      </c>
    </row>
    <row r="336" spans="1:2" x14ac:dyDescent="0.25">
      <c r="A336" s="30" t="s">
        <v>2263</v>
      </c>
      <c r="B336" s="30" t="s">
        <v>9239</v>
      </c>
    </row>
    <row r="337" spans="1:2" x14ac:dyDescent="0.25">
      <c r="A337" s="30" t="s">
        <v>2298</v>
      </c>
      <c r="B337" s="30" t="s">
        <v>9240</v>
      </c>
    </row>
    <row r="338" spans="1:2" x14ac:dyDescent="0.25">
      <c r="A338" s="30" t="s">
        <v>2304</v>
      </c>
      <c r="B338" s="30" t="s">
        <v>9241</v>
      </c>
    </row>
    <row r="339" spans="1:2" x14ac:dyDescent="0.25">
      <c r="A339" s="30" t="s">
        <v>2434</v>
      </c>
      <c r="B339" s="30" t="s">
        <v>9242</v>
      </c>
    </row>
    <row r="340" spans="1:2" x14ac:dyDescent="0.25">
      <c r="A340" s="30" t="s">
        <v>2506</v>
      </c>
      <c r="B340" s="30" t="s">
        <v>9243</v>
      </c>
    </row>
    <row r="341" spans="1:2" x14ac:dyDescent="0.25">
      <c r="A341" s="30" t="s">
        <v>2519</v>
      </c>
      <c r="B341" s="30" t="s">
        <v>9244</v>
      </c>
    </row>
    <row r="342" spans="1:2" x14ac:dyDescent="0.25">
      <c r="A342" s="30" t="s">
        <v>2521</v>
      </c>
      <c r="B342" s="30" t="s">
        <v>9245</v>
      </c>
    </row>
    <row r="343" spans="1:2" x14ac:dyDescent="0.25">
      <c r="A343" s="30" t="s">
        <v>2527</v>
      </c>
      <c r="B343" s="30" t="s">
        <v>9246</v>
      </c>
    </row>
    <row r="344" spans="1:2" x14ac:dyDescent="0.25">
      <c r="A344" s="30" t="s">
        <v>2546</v>
      </c>
      <c r="B344" s="30" t="s">
        <v>9247</v>
      </c>
    </row>
    <row r="345" spans="1:2" x14ac:dyDescent="0.25">
      <c r="A345" s="30" t="s">
        <v>2550</v>
      </c>
      <c r="B345" s="30" t="s">
        <v>9248</v>
      </c>
    </row>
    <row r="346" spans="1:2" x14ac:dyDescent="0.25">
      <c r="A346" s="30" t="s">
        <v>2574</v>
      </c>
      <c r="B346" s="30" t="s">
        <v>9249</v>
      </c>
    </row>
    <row r="347" spans="1:2" x14ac:dyDescent="0.25">
      <c r="A347" s="30" t="s">
        <v>2148</v>
      </c>
      <c r="B347" s="30" t="s">
        <v>9250</v>
      </c>
    </row>
    <row r="348" spans="1:2" x14ac:dyDescent="0.25">
      <c r="A348" s="30" t="s">
        <v>2150</v>
      </c>
      <c r="B348" s="30" t="s">
        <v>9251</v>
      </c>
    </row>
    <row r="349" spans="1:2" x14ac:dyDescent="0.25">
      <c r="A349" s="30" t="s">
        <v>2156</v>
      </c>
      <c r="B349" s="30" t="s">
        <v>9252</v>
      </c>
    </row>
    <row r="350" spans="1:2" x14ac:dyDescent="0.25">
      <c r="A350" s="30" t="s">
        <v>2174</v>
      </c>
      <c r="B350" s="30" t="s">
        <v>9253</v>
      </c>
    </row>
    <row r="351" spans="1:2" x14ac:dyDescent="0.25">
      <c r="A351" s="30" t="s">
        <v>2250</v>
      </c>
      <c r="B351" s="30" t="s">
        <v>9254</v>
      </c>
    </row>
    <row r="352" spans="1:2" x14ac:dyDescent="0.25">
      <c r="A352" s="30" t="s">
        <v>2259</v>
      </c>
      <c r="B352" s="30" t="s">
        <v>9255</v>
      </c>
    </row>
    <row r="353" spans="1:2" x14ac:dyDescent="0.25">
      <c r="A353" s="30" t="s">
        <v>2261</v>
      </c>
      <c r="B353" s="30" t="s">
        <v>9256</v>
      </c>
    </row>
    <row r="354" spans="1:2" x14ac:dyDescent="0.25">
      <c r="A354" s="30" t="s">
        <v>2337</v>
      </c>
      <c r="B354" s="30" t="s">
        <v>9257</v>
      </c>
    </row>
    <row r="355" spans="1:2" x14ac:dyDescent="0.25">
      <c r="A355" s="30" t="s">
        <v>2341</v>
      </c>
      <c r="B355" s="30" t="s">
        <v>9258</v>
      </c>
    </row>
    <row r="356" spans="1:2" x14ac:dyDescent="0.25">
      <c r="A356" s="30" t="s">
        <v>2373</v>
      </c>
      <c r="B356" s="30" t="s">
        <v>9259</v>
      </c>
    </row>
    <row r="357" spans="1:2" x14ac:dyDescent="0.25">
      <c r="A357" s="30" t="s">
        <v>2377</v>
      </c>
      <c r="B357" s="30" t="s">
        <v>9260</v>
      </c>
    </row>
    <row r="358" spans="1:2" x14ac:dyDescent="0.25">
      <c r="A358" s="30" t="s">
        <v>2382</v>
      </c>
      <c r="B358" s="30" t="s">
        <v>9261</v>
      </c>
    </row>
    <row r="359" spans="1:2" x14ac:dyDescent="0.25">
      <c r="A359" s="30" t="s">
        <v>2423</v>
      </c>
      <c r="B359" s="30" t="s">
        <v>9262</v>
      </c>
    </row>
    <row r="360" spans="1:2" x14ac:dyDescent="0.25">
      <c r="A360" s="30" t="s">
        <v>2469</v>
      </c>
      <c r="B360" s="30" t="s">
        <v>9263</v>
      </c>
    </row>
    <row r="361" spans="1:2" x14ac:dyDescent="0.25">
      <c r="A361" s="30" t="s">
        <v>2494</v>
      </c>
      <c r="B361" s="30" t="s">
        <v>9264</v>
      </c>
    </row>
    <row r="362" spans="1:2" x14ac:dyDescent="0.25">
      <c r="A362" s="30" t="s">
        <v>2558</v>
      </c>
      <c r="B362" s="30" t="s">
        <v>9265</v>
      </c>
    </row>
    <row r="363" spans="1:2" x14ac:dyDescent="0.25">
      <c r="A363" s="30" t="s">
        <v>2090</v>
      </c>
      <c r="B363" s="30" t="s">
        <v>9266</v>
      </c>
    </row>
    <row r="364" spans="1:2" x14ac:dyDescent="0.25">
      <c r="A364" s="30" t="s">
        <v>2241</v>
      </c>
      <c r="B364" s="30" t="s">
        <v>9267</v>
      </c>
    </row>
    <row r="365" spans="1:2" x14ac:dyDescent="0.25">
      <c r="A365" s="30" t="s">
        <v>2273</v>
      </c>
      <c r="B365" s="30" t="s">
        <v>9268</v>
      </c>
    </row>
    <row r="366" spans="1:2" x14ac:dyDescent="0.25">
      <c r="A366" s="30" t="s">
        <v>2446</v>
      </c>
      <c r="B366" s="30" t="s">
        <v>9269</v>
      </c>
    </row>
    <row r="367" spans="1:2" x14ac:dyDescent="0.25">
      <c r="A367" s="30" t="s">
        <v>2529</v>
      </c>
      <c r="B367" s="30" t="s">
        <v>9270</v>
      </c>
    </row>
    <row r="368" spans="1:2" x14ac:dyDescent="0.25">
      <c r="A368" s="30" t="s">
        <v>2535</v>
      </c>
      <c r="B368" s="30" t="s">
        <v>9271</v>
      </c>
    </row>
    <row r="369" spans="1:2" x14ac:dyDescent="0.25">
      <c r="A369" s="30" t="s">
        <v>2104</v>
      </c>
      <c r="B369" s="30" t="s">
        <v>9272</v>
      </c>
    </row>
    <row r="370" spans="1:2" x14ac:dyDescent="0.25">
      <c r="A370" s="30" t="s">
        <v>2216</v>
      </c>
      <c r="B370" s="30" t="s">
        <v>9273</v>
      </c>
    </row>
    <row r="371" spans="1:2" x14ac:dyDescent="0.25">
      <c r="A371" s="30" t="s">
        <v>2225</v>
      </c>
      <c r="B371" s="30" t="s">
        <v>9274</v>
      </c>
    </row>
    <row r="372" spans="1:2" x14ac:dyDescent="0.25">
      <c r="A372" s="30" t="s">
        <v>2243</v>
      </c>
      <c r="B372" s="30" t="s">
        <v>9275</v>
      </c>
    </row>
    <row r="373" spans="1:2" x14ac:dyDescent="0.25">
      <c r="A373" s="30" t="s">
        <v>2257</v>
      </c>
      <c r="B373" s="30" t="s">
        <v>9276</v>
      </c>
    </row>
    <row r="374" spans="1:2" x14ac:dyDescent="0.25">
      <c r="A374" s="30" t="s">
        <v>2271</v>
      </c>
      <c r="B374" s="30" t="s">
        <v>9277</v>
      </c>
    </row>
    <row r="375" spans="1:2" x14ac:dyDescent="0.25">
      <c r="A375" s="30" t="s">
        <v>2288</v>
      </c>
      <c r="B375" s="30" t="s">
        <v>9278</v>
      </c>
    </row>
    <row r="376" spans="1:2" x14ac:dyDescent="0.25">
      <c r="A376" s="30" t="s">
        <v>2369</v>
      </c>
      <c r="B376" s="30" t="s">
        <v>9279</v>
      </c>
    </row>
    <row r="377" spans="1:2" x14ac:dyDescent="0.25">
      <c r="A377" s="30" t="s">
        <v>2450</v>
      </c>
      <c r="B377" s="30" t="s">
        <v>9280</v>
      </c>
    </row>
    <row r="378" spans="1:2" x14ac:dyDescent="0.25">
      <c r="A378" s="30" t="s">
        <v>2473</v>
      </c>
      <c r="B378" s="30" t="s">
        <v>9281</v>
      </c>
    </row>
    <row r="379" spans="1:2" x14ac:dyDescent="0.25">
      <c r="A379" s="30" t="s">
        <v>2477</v>
      </c>
      <c r="B379" s="30" t="s">
        <v>9282</v>
      </c>
    </row>
    <row r="380" spans="1:2" x14ac:dyDescent="0.25">
      <c r="A380" s="30" t="s">
        <v>2488</v>
      </c>
      <c r="B380" s="30" t="s">
        <v>9283</v>
      </c>
    </row>
    <row r="381" spans="1:2" x14ac:dyDescent="0.25">
      <c r="A381" s="30" t="s">
        <v>1335</v>
      </c>
      <c r="B381" s="30" t="s">
        <v>9284</v>
      </c>
    </row>
    <row r="382" spans="1:2" x14ac:dyDescent="0.25">
      <c r="A382" s="30" t="s">
        <v>1410</v>
      </c>
      <c r="B382" s="30" t="s">
        <v>9285</v>
      </c>
    </row>
    <row r="383" spans="1:2" x14ac:dyDescent="0.25">
      <c r="A383" s="30" t="s">
        <v>1413</v>
      </c>
      <c r="B383" s="30" t="s">
        <v>9286</v>
      </c>
    </row>
    <row r="384" spans="1:2" x14ac:dyDescent="0.25">
      <c r="A384" s="30" t="s">
        <v>1431</v>
      </c>
      <c r="B384" s="30" t="s">
        <v>9287</v>
      </c>
    </row>
    <row r="385" spans="1:2" x14ac:dyDescent="0.25">
      <c r="A385" s="30" t="s">
        <v>1470</v>
      </c>
      <c r="B385" s="30" t="s">
        <v>9288</v>
      </c>
    </row>
    <row r="386" spans="1:2" x14ac:dyDescent="0.25">
      <c r="A386" s="30" t="s">
        <v>1473</v>
      </c>
      <c r="B386" s="30" t="s">
        <v>9289</v>
      </c>
    </row>
    <row r="387" spans="1:2" x14ac:dyDescent="0.25">
      <c r="A387" s="30" t="s">
        <v>1521</v>
      </c>
      <c r="B387" s="30" t="s">
        <v>9290</v>
      </c>
    </row>
    <row r="388" spans="1:2" x14ac:dyDescent="0.25">
      <c r="A388" s="30" t="s">
        <v>1569</v>
      </c>
      <c r="B388" s="30" t="s">
        <v>9291</v>
      </c>
    </row>
    <row r="389" spans="1:2" x14ac:dyDescent="0.25">
      <c r="A389" s="30" t="s">
        <v>1584</v>
      </c>
      <c r="B389" s="30" t="s">
        <v>9292</v>
      </c>
    </row>
    <row r="390" spans="1:2" x14ac:dyDescent="0.25">
      <c r="A390" s="30" t="s">
        <v>1587</v>
      </c>
      <c r="B390" s="30" t="s">
        <v>9293</v>
      </c>
    </row>
    <row r="391" spans="1:2" x14ac:dyDescent="0.25">
      <c r="A391" s="30" t="s">
        <v>1599</v>
      </c>
      <c r="B391" s="30" t="s">
        <v>9294</v>
      </c>
    </row>
    <row r="392" spans="1:2" x14ac:dyDescent="0.25">
      <c r="A392" s="30" t="s">
        <v>1602</v>
      </c>
      <c r="B392" s="30" t="s">
        <v>9295</v>
      </c>
    </row>
    <row r="393" spans="1:2" x14ac:dyDescent="0.25">
      <c r="A393" s="30" t="s">
        <v>1620</v>
      </c>
      <c r="B393" s="30" t="s">
        <v>9296</v>
      </c>
    </row>
    <row r="394" spans="1:2" x14ac:dyDescent="0.25">
      <c r="A394" s="30" t="s">
        <v>1674</v>
      </c>
      <c r="B394" s="30" t="s">
        <v>9297</v>
      </c>
    </row>
    <row r="395" spans="1:2" x14ac:dyDescent="0.25">
      <c r="A395" s="30" t="s">
        <v>1969</v>
      </c>
      <c r="B395" s="30" t="s">
        <v>9298</v>
      </c>
    </row>
    <row r="396" spans="1:2" x14ac:dyDescent="0.25">
      <c r="A396" s="30" t="s">
        <v>1422</v>
      </c>
      <c r="B396" s="30" t="s">
        <v>9299</v>
      </c>
    </row>
    <row r="397" spans="1:2" x14ac:dyDescent="0.25">
      <c r="A397" s="30" t="s">
        <v>1425</v>
      </c>
      <c r="B397" s="30" t="s">
        <v>9300</v>
      </c>
    </row>
    <row r="398" spans="1:2" x14ac:dyDescent="0.25">
      <c r="A398" s="30" t="s">
        <v>1428</v>
      </c>
      <c r="B398" s="30" t="s">
        <v>9301</v>
      </c>
    </row>
    <row r="399" spans="1:2" x14ac:dyDescent="0.25">
      <c r="A399" s="30" t="s">
        <v>1488</v>
      </c>
      <c r="B399" s="30" t="s">
        <v>9302</v>
      </c>
    </row>
    <row r="400" spans="1:2" x14ac:dyDescent="0.25">
      <c r="A400" s="30" t="s">
        <v>1789</v>
      </c>
      <c r="B400" s="30" t="s">
        <v>9303</v>
      </c>
    </row>
    <row r="401" spans="1:2" x14ac:dyDescent="0.25">
      <c r="A401" s="30" t="s">
        <v>1852</v>
      </c>
      <c r="B401" s="30" t="s">
        <v>9304</v>
      </c>
    </row>
    <row r="402" spans="1:2" x14ac:dyDescent="0.25">
      <c r="A402" s="30" t="s">
        <v>1942</v>
      </c>
      <c r="B402" s="30" t="s">
        <v>9305</v>
      </c>
    </row>
    <row r="403" spans="1:2" x14ac:dyDescent="0.25">
      <c r="A403" s="30" t="s">
        <v>1323</v>
      </c>
      <c r="B403" s="30" t="s">
        <v>9306</v>
      </c>
    </row>
    <row r="404" spans="1:2" x14ac:dyDescent="0.25">
      <c r="A404" s="30" t="s">
        <v>1332</v>
      </c>
      <c r="B404" s="30" t="s">
        <v>9307</v>
      </c>
    </row>
    <row r="405" spans="1:2" x14ac:dyDescent="0.25">
      <c r="A405" s="30" t="s">
        <v>1344</v>
      </c>
      <c r="B405" s="30" t="s">
        <v>9308</v>
      </c>
    </row>
    <row r="406" spans="1:2" x14ac:dyDescent="0.25">
      <c r="A406" s="30" t="s">
        <v>1347</v>
      </c>
      <c r="B406" s="30" t="s">
        <v>9309</v>
      </c>
    </row>
    <row r="407" spans="1:2" x14ac:dyDescent="0.25">
      <c r="A407" s="30" t="s">
        <v>1350</v>
      </c>
      <c r="B407" s="30" t="s">
        <v>9310</v>
      </c>
    </row>
    <row r="408" spans="1:2" x14ac:dyDescent="0.25">
      <c r="A408" s="30" t="s">
        <v>1356</v>
      </c>
      <c r="B408" s="30" t="s">
        <v>9311</v>
      </c>
    </row>
    <row r="409" spans="1:2" x14ac:dyDescent="0.25">
      <c r="A409" s="30" t="s">
        <v>1359</v>
      </c>
      <c r="B409" s="30" t="s">
        <v>9312</v>
      </c>
    </row>
    <row r="410" spans="1:2" x14ac:dyDescent="0.25">
      <c r="A410" s="30" t="s">
        <v>1374</v>
      </c>
      <c r="B410" s="30" t="s">
        <v>9313</v>
      </c>
    </row>
    <row r="411" spans="1:2" x14ac:dyDescent="0.25">
      <c r="A411" s="30" t="s">
        <v>1383</v>
      </c>
      <c r="B411" s="30" t="s">
        <v>9314</v>
      </c>
    </row>
    <row r="412" spans="1:2" x14ac:dyDescent="0.25">
      <c r="A412" s="30" t="s">
        <v>1389</v>
      </c>
      <c r="B412" s="30" t="s">
        <v>9315</v>
      </c>
    </row>
    <row r="413" spans="1:2" x14ac:dyDescent="0.25">
      <c r="A413" s="30" t="s">
        <v>1416</v>
      </c>
      <c r="B413" s="30" t="s">
        <v>9316</v>
      </c>
    </row>
    <row r="414" spans="1:2" x14ac:dyDescent="0.25">
      <c r="A414" s="30" t="s">
        <v>1419</v>
      </c>
      <c r="B414" s="30" t="s">
        <v>9317</v>
      </c>
    </row>
    <row r="415" spans="1:2" x14ac:dyDescent="0.25">
      <c r="A415" s="30" t="s">
        <v>1437</v>
      </c>
      <c r="B415" s="30" t="s">
        <v>9318</v>
      </c>
    </row>
    <row r="416" spans="1:2" x14ac:dyDescent="0.25">
      <c r="A416" s="30" t="s">
        <v>1503</v>
      </c>
      <c r="B416" s="30" t="s">
        <v>9319</v>
      </c>
    </row>
    <row r="417" spans="1:2" x14ac:dyDescent="0.25">
      <c r="A417" s="30" t="s">
        <v>1506</v>
      </c>
      <c r="B417" s="30" t="s">
        <v>9320</v>
      </c>
    </row>
    <row r="418" spans="1:2" x14ac:dyDescent="0.25">
      <c r="A418" s="30" t="s">
        <v>1512</v>
      </c>
      <c r="B418" s="30" t="s">
        <v>9321</v>
      </c>
    </row>
    <row r="419" spans="1:2" x14ac:dyDescent="0.25">
      <c r="A419" s="30" t="s">
        <v>1515</v>
      </c>
      <c r="B419" s="30" t="s">
        <v>9322</v>
      </c>
    </row>
    <row r="420" spans="1:2" x14ac:dyDescent="0.25">
      <c r="A420" s="30" t="s">
        <v>1524</v>
      </c>
      <c r="B420" s="30" t="s">
        <v>9323</v>
      </c>
    </row>
    <row r="421" spans="1:2" x14ac:dyDescent="0.25">
      <c r="A421" s="30" t="s">
        <v>1542</v>
      </c>
      <c r="B421" s="30" t="s">
        <v>9324</v>
      </c>
    </row>
    <row r="422" spans="1:2" x14ac:dyDescent="0.25">
      <c r="A422" s="30" t="s">
        <v>1551</v>
      </c>
      <c r="B422" s="30" t="s">
        <v>9325</v>
      </c>
    </row>
    <row r="423" spans="1:2" x14ac:dyDescent="0.25">
      <c r="A423" s="30" t="s">
        <v>1557</v>
      </c>
      <c r="B423" s="30" t="s">
        <v>9326</v>
      </c>
    </row>
    <row r="424" spans="1:2" x14ac:dyDescent="0.25">
      <c r="A424" s="30" t="s">
        <v>1644</v>
      </c>
      <c r="B424" s="30" t="s">
        <v>9327</v>
      </c>
    </row>
    <row r="425" spans="1:2" x14ac:dyDescent="0.25">
      <c r="A425" s="30" t="s">
        <v>1725</v>
      </c>
      <c r="B425" s="30" t="s">
        <v>9328</v>
      </c>
    </row>
    <row r="426" spans="1:2" x14ac:dyDescent="0.25">
      <c r="A426" s="30" t="s">
        <v>1831</v>
      </c>
      <c r="B426" s="30" t="s">
        <v>9329</v>
      </c>
    </row>
    <row r="427" spans="1:2" x14ac:dyDescent="0.25">
      <c r="A427" s="30" t="s">
        <v>1885</v>
      </c>
      <c r="B427" s="30" t="s">
        <v>9330</v>
      </c>
    </row>
    <row r="428" spans="1:2" x14ac:dyDescent="0.25">
      <c r="A428" s="30" t="s">
        <v>1888</v>
      </c>
      <c r="B428" s="30" t="s">
        <v>9331</v>
      </c>
    </row>
    <row r="429" spans="1:2" x14ac:dyDescent="0.25">
      <c r="A429" s="30" t="s">
        <v>1912</v>
      </c>
      <c r="B429" s="30" t="s">
        <v>9332</v>
      </c>
    </row>
    <row r="430" spans="1:2" x14ac:dyDescent="0.25">
      <c r="A430" s="30" t="s">
        <v>1924</v>
      </c>
      <c r="B430" s="30" t="s">
        <v>9333</v>
      </c>
    </row>
    <row r="431" spans="1:2" x14ac:dyDescent="0.25">
      <c r="A431" s="30" t="s">
        <v>1948</v>
      </c>
      <c r="B431" s="30" t="s">
        <v>9334</v>
      </c>
    </row>
    <row r="432" spans="1:2" x14ac:dyDescent="0.25">
      <c r="A432" s="30" t="s">
        <v>1960</v>
      </c>
      <c r="B432" s="30" t="s">
        <v>9335</v>
      </c>
    </row>
    <row r="433" spans="1:2" x14ac:dyDescent="0.25">
      <c r="A433" s="30" t="s">
        <v>1981</v>
      </c>
      <c r="B433" s="30" t="s">
        <v>9336</v>
      </c>
    </row>
    <row r="434" spans="1:2" x14ac:dyDescent="0.25">
      <c r="A434" s="30" t="s">
        <v>1987</v>
      </c>
      <c r="B434" s="30" t="s">
        <v>9337</v>
      </c>
    </row>
    <row r="435" spans="1:2" x14ac:dyDescent="0.25">
      <c r="A435" s="30" t="s">
        <v>1326</v>
      </c>
      <c r="B435" s="30" t="s">
        <v>9338</v>
      </c>
    </row>
    <row r="436" spans="1:2" x14ac:dyDescent="0.25">
      <c r="A436" s="30" t="s">
        <v>1341</v>
      </c>
      <c r="B436" s="30" t="s">
        <v>9339</v>
      </c>
    </row>
    <row r="437" spans="1:2" x14ac:dyDescent="0.25">
      <c r="A437" s="30" t="s">
        <v>1353</v>
      </c>
      <c r="B437" s="30" t="s">
        <v>9340</v>
      </c>
    </row>
    <row r="438" spans="1:2" x14ac:dyDescent="0.25">
      <c r="A438" s="30" t="s">
        <v>1371</v>
      </c>
      <c r="B438" s="30" t="s">
        <v>9341</v>
      </c>
    </row>
    <row r="439" spans="1:2" x14ac:dyDescent="0.25">
      <c r="A439" s="30" t="s">
        <v>1380</v>
      </c>
      <c r="B439" s="30" t="s">
        <v>9342</v>
      </c>
    </row>
    <row r="440" spans="1:2" x14ac:dyDescent="0.25">
      <c r="A440" s="30" t="s">
        <v>1440</v>
      </c>
      <c r="B440" s="30" t="s">
        <v>9343</v>
      </c>
    </row>
    <row r="441" spans="1:2" x14ac:dyDescent="0.25">
      <c r="A441" s="30" t="s">
        <v>1494</v>
      </c>
      <c r="B441" s="30" t="s">
        <v>9344</v>
      </c>
    </row>
    <row r="442" spans="1:2" x14ac:dyDescent="0.25">
      <c r="A442" s="30" t="s">
        <v>1518</v>
      </c>
      <c r="B442" s="30" t="s">
        <v>9345</v>
      </c>
    </row>
    <row r="443" spans="1:2" x14ac:dyDescent="0.25">
      <c r="A443" s="30" t="s">
        <v>1530</v>
      </c>
      <c r="B443" s="30" t="s">
        <v>9346</v>
      </c>
    </row>
    <row r="444" spans="1:2" x14ac:dyDescent="0.25">
      <c r="A444" s="30" t="s">
        <v>1539</v>
      </c>
      <c r="B444" s="30" t="s">
        <v>9347</v>
      </c>
    </row>
    <row r="445" spans="1:2" x14ac:dyDescent="0.25">
      <c r="A445" s="30" t="s">
        <v>1560</v>
      </c>
      <c r="B445" s="30" t="s">
        <v>9348</v>
      </c>
    </row>
    <row r="446" spans="1:2" x14ac:dyDescent="0.25">
      <c r="A446" s="30" t="s">
        <v>1581</v>
      </c>
      <c r="B446" s="30" t="s">
        <v>9349</v>
      </c>
    </row>
    <row r="447" spans="1:2" x14ac:dyDescent="0.25">
      <c r="A447" s="30" t="s">
        <v>1596</v>
      </c>
      <c r="B447" s="30" t="s">
        <v>9350</v>
      </c>
    </row>
    <row r="448" spans="1:2" x14ac:dyDescent="0.25">
      <c r="A448" s="30" t="s">
        <v>1632</v>
      </c>
      <c r="B448" s="30" t="s">
        <v>9351</v>
      </c>
    </row>
    <row r="449" spans="1:2" x14ac:dyDescent="0.25">
      <c r="A449" s="30" t="s">
        <v>1641</v>
      </c>
      <c r="B449" s="30" t="s">
        <v>9352</v>
      </c>
    </row>
    <row r="450" spans="1:2" x14ac:dyDescent="0.25">
      <c r="A450" s="30" t="s">
        <v>1650</v>
      </c>
      <c r="B450" s="30" t="s">
        <v>9353</v>
      </c>
    </row>
    <row r="451" spans="1:2" x14ac:dyDescent="0.25">
      <c r="A451" s="30" t="s">
        <v>1753</v>
      </c>
      <c r="B451" s="30" t="s">
        <v>9354</v>
      </c>
    </row>
    <row r="452" spans="1:2" x14ac:dyDescent="0.25">
      <c r="A452" s="30" t="s">
        <v>1783</v>
      </c>
      <c r="B452" s="30" t="s">
        <v>9355</v>
      </c>
    </row>
    <row r="453" spans="1:2" x14ac:dyDescent="0.25">
      <c r="A453" s="30" t="s">
        <v>1807</v>
      </c>
      <c r="B453" s="30" t="s">
        <v>9356</v>
      </c>
    </row>
    <row r="454" spans="1:2" x14ac:dyDescent="0.25">
      <c r="A454" s="30" t="s">
        <v>1819</v>
      </c>
      <c r="B454" s="30" t="s">
        <v>9357</v>
      </c>
    </row>
    <row r="455" spans="1:2" x14ac:dyDescent="0.25">
      <c r="A455" s="30" t="s">
        <v>1864</v>
      </c>
      <c r="B455" s="30" t="s">
        <v>9358</v>
      </c>
    </row>
    <row r="456" spans="1:2" x14ac:dyDescent="0.25">
      <c r="A456" s="30" t="s">
        <v>1903</v>
      </c>
      <c r="B456" s="30" t="s">
        <v>9359</v>
      </c>
    </row>
    <row r="457" spans="1:2" x14ac:dyDescent="0.25">
      <c r="A457" s="30" t="s">
        <v>1966</v>
      </c>
      <c r="B457" s="30" t="s">
        <v>9360</v>
      </c>
    </row>
    <row r="458" spans="1:2" x14ac:dyDescent="0.25">
      <c r="A458" s="30" t="s">
        <v>1731</v>
      </c>
      <c r="B458" s="30" t="s">
        <v>9361</v>
      </c>
    </row>
    <row r="459" spans="1:2" x14ac:dyDescent="0.25">
      <c r="A459" s="30" t="s">
        <v>1747</v>
      </c>
      <c r="B459" s="30" t="s">
        <v>9362</v>
      </c>
    </row>
    <row r="460" spans="1:2" x14ac:dyDescent="0.25">
      <c r="A460" s="30" t="s">
        <v>1750</v>
      </c>
      <c r="B460" s="30" t="s">
        <v>9363</v>
      </c>
    </row>
    <row r="461" spans="1:2" x14ac:dyDescent="0.25">
      <c r="A461" s="30" t="s">
        <v>1756</v>
      </c>
      <c r="B461" s="30" t="s">
        <v>9364</v>
      </c>
    </row>
    <row r="462" spans="1:2" x14ac:dyDescent="0.25">
      <c r="A462" s="30" t="s">
        <v>1762</v>
      </c>
      <c r="B462" s="30" t="s">
        <v>9365</v>
      </c>
    </row>
    <row r="463" spans="1:2" x14ac:dyDescent="0.25">
      <c r="A463" s="30" t="s">
        <v>1849</v>
      </c>
      <c r="B463" s="30" t="s">
        <v>9366</v>
      </c>
    </row>
    <row r="464" spans="1:2" x14ac:dyDescent="0.25">
      <c r="A464" s="30" t="s">
        <v>1858</v>
      </c>
      <c r="B464" s="30" t="s">
        <v>9367</v>
      </c>
    </row>
    <row r="465" spans="1:2" x14ac:dyDescent="0.25">
      <c r="A465" s="30" t="s">
        <v>1879</v>
      </c>
      <c r="B465" s="30" t="s">
        <v>9368</v>
      </c>
    </row>
    <row r="466" spans="1:2" x14ac:dyDescent="0.25">
      <c r="A466" s="30" t="s">
        <v>1918</v>
      </c>
      <c r="B466" s="30" t="s">
        <v>9369</v>
      </c>
    </row>
    <row r="467" spans="1:2" x14ac:dyDescent="0.25">
      <c r="A467" s="30" t="s">
        <v>1921</v>
      </c>
      <c r="B467" s="30" t="s">
        <v>9370</v>
      </c>
    </row>
    <row r="468" spans="1:2" x14ac:dyDescent="0.25">
      <c r="A468" s="30" t="s">
        <v>1933</v>
      </c>
      <c r="B468" s="30" t="s">
        <v>9371</v>
      </c>
    </row>
    <row r="469" spans="1:2" x14ac:dyDescent="0.25">
      <c r="A469" s="30" t="s">
        <v>1434</v>
      </c>
      <c r="B469" s="30" t="s">
        <v>9372</v>
      </c>
    </row>
    <row r="470" spans="1:2" x14ac:dyDescent="0.25">
      <c r="A470" s="30" t="s">
        <v>1455</v>
      </c>
      <c r="B470" s="30" t="s">
        <v>9373</v>
      </c>
    </row>
    <row r="471" spans="1:2" x14ac:dyDescent="0.25">
      <c r="A471" s="30" t="s">
        <v>1476</v>
      </c>
      <c r="B471" s="30" t="s">
        <v>9374</v>
      </c>
    </row>
    <row r="472" spans="1:2" x14ac:dyDescent="0.25">
      <c r="A472" s="30" t="s">
        <v>1479</v>
      </c>
      <c r="B472" s="30" t="s">
        <v>9375</v>
      </c>
    </row>
    <row r="473" spans="1:2" x14ac:dyDescent="0.25">
      <c r="A473" s="30" t="s">
        <v>1566</v>
      </c>
      <c r="B473" s="30" t="s">
        <v>9376</v>
      </c>
    </row>
    <row r="474" spans="1:2" x14ac:dyDescent="0.25">
      <c r="A474" s="30" t="s">
        <v>1578</v>
      </c>
      <c r="B474" s="30" t="s">
        <v>9377</v>
      </c>
    </row>
    <row r="475" spans="1:2" x14ac:dyDescent="0.25">
      <c r="A475" s="30" t="s">
        <v>1593</v>
      </c>
      <c r="B475" s="30" t="s">
        <v>9378</v>
      </c>
    </row>
    <row r="476" spans="1:2" x14ac:dyDescent="0.25">
      <c r="A476" s="30" t="s">
        <v>1611</v>
      </c>
      <c r="B476" s="30" t="s">
        <v>9379</v>
      </c>
    </row>
    <row r="477" spans="1:2" x14ac:dyDescent="0.25">
      <c r="A477" s="30" t="s">
        <v>1617</v>
      </c>
      <c r="B477" s="30" t="s">
        <v>9380</v>
      </c>
    </row>
    <row r="478" spans="1:2" x14ac:dyDescent="0.25">
      <c r="A478" s="30" t="s">
        <v>1659</v>
      </c>
      <c r="B478" s="30" t="s">
        <v>9381</v>
      </c>
    </row>
    <row r="479" spans="1:2" x14ac:dyDescent="0.25">
      <c r="A479" s="30" t="s">
        <v>1662</v>
      </c>
      <c r="B479" s="30" t="s">
        <v>9382</v>
      </c>
    </row>
    <row r="480" spans="1:2" x14ac:dyDescent="0.25">
      <c r="A480" s="30" t="s">
        <v>1665</v>
      </c>
      <c r="B480" s="30" t="s">
        <v>9383</v>
      </c>
    </row>
    <row r="481" spans="1:2" x14ac:dyDescent="0.25">
      <c r="A481" s="30" t="s">
        <v>1695</v>
      </c>
      <c r="B481" s="30" t="s">
        <v>9384</v>
      </c>
    </row>
    <row r="482" spans="1:2" x14ac:dyDescent="0.25">
      <c r="A482" s="30" t="s">
        <v>1707</v>
      </c>
      <c r="B482" s="30" t="s">
        <v>9385</v>
      </c>
    </row>
    <row r="483" spans="1:2" x14ac:dyDescent="0.25">
      <c r="A483" s="30" t="s">
        <v>1710</v>
      </c>
      <c r="B483" s="30" t="s">
        <v>9386</v>
      </c>
    </row>
    <row r="484" spans="1:2" x14ac:dyDescent="0.25">
      <c r="A484" s="30" t="s">
        <v>1735</v>
      </c>
      <c r="B484" s="30" t="s">
        <v>9387</v>
      </c>
    </row>
    <row r="485" spans="1:2" x14ac:dyDescent="0.25">
      <c r="A485" s="30" t="s">
        <v>1744</v>
      </c>
      <c r="B485" s="30" t="s">
        <v>9388</v>
      </c>
    </row>
    <row r="486" spans="1:2" x14ac:dyDescent="0.25">
      <c r="A486" s="30" t="s">
        <v>1768</v>
      </c>
      <c r="B486" s="30" t="s">
        <v>9389</v>
      </c>
    </row>
    <row r="487" spans="1:2" x14ac:dyDescent="0.25">
      <c r="A487" s="30" t="s">
        <v>1771</v>
      </c>
      <c r="B487" s="30" t="s">
        <v>9390</v>
      </c>
    </row>
    <row r="488" spans="1:2" x14ac:dyDescent="0.25">
      <c r="A488" s="30" t="s">
        <v>1798</v>
      </c>
      <c r="B488" s="30" t="s">
        <v>9391</v>
      </c>
    </row>
    <row r="489" spans="1:2" x14ac:dyDescent="0.25">
      <c r="A489" s="30" t="s">
        <v>1813</v>
      </c>
      <c r="B489" s="30" t="s">
        <v>9392</v>
      </c>
    </row>
    <row r="490" spans="1:2" x14ac:dyDescent="0.25">
      <c r="A490" s="30" t="s">
        <v>1855</v>
      </c>
      <c r="B490" s="30" t="s">
        <v>9393</v>
      </c>
    </row>
    <row r="491" spans="1:2" x14ac:dyDescent="0.25">
      <c r="A491" s="30" t="s">
        <v>1906</v>
      </c>
      <c r="B491" s="30" t="s">
        <v>9394</v>
      </c>
    </row>
    <row r="492" spans="1:2" x14ac:dyDescent="0.25">
      <c r="A492" s="30" t="s">
        <v>1972</v>
      </c>
      <c r="B492" s="30" t="s">
        <v>9395</v>
      </c>
    </row>
    <row r="493" spans="1:2" x14ac:dyDescent="0.25">
      <c r="A493" s="30" t="s">
        <v>1443</v>
      </c>
      <c r="B493" s="30" t="s">
        <v>9396</v>
      </c>
    </row>
    <row r="494" spans="1:2" x14ac:dyDescent="0.25">
      <c r="A494" s="30" t="s">
        <v>1446</v>
      </c>
      <c r="B494" s="30" t="s">
        <v>9397</v>
      </c>
    </row>
    <row r="495" spans="1:2" x14ac:dyDescent="0.25">
      <c r="A495" s="30" t="s">
        <v>1449</v>
      </c>
      <c r="B495" s="30" t="s">
        <v>9398</v>
      </c>
    </row>
    <row r="496" spans="1:2" x14ac:dyDescent="0.25">
      <c r="A496" s="30" t="s">
        <v>1452</v>
      </c>
      <c r="B496" s="30" t="s">
        <v>9399</v>
      </c>
    </row>
    <row r="497" spans="1:2" x14ac:dyDescent="0.25">
      <c r="A497" s="30" t="s">
        <v>1461</v>
      </c>
      <c r="B497" s="30" t="s">
        <v>9400</v>
      </c>
    </row>
    <row r="498" spans="1:2" x14ac:dyDescent="0.25">
      <c r="A498" s="30" t="s">
        <v>1605</v>
      </c>
      <c r="B498" s="30" t="s">
        <v>9401</v>
      </c>
    </row>
    <row r="499" spans="1:2" x14ac:dyDescent="0.25">
      <c r="A499" s="30" t="s">
        <v>1623</v>
      </c>
      <c r="B499" s="30" t="s">
        <v>9402</v>
      </c>
    </row>
    <row r="500" spans="1:2" x14ac:dyDescent="0.25">
      <c r="A500" s="30" t="s">
        <v>1656</v>
      </c>
      <c r="B500" s="30" t="s">
        <v>9403</v>
      </c>
    </row>
    <row r="501" spans="1:2" x14ac:dyDescent="0.25">
      <c r="A501" s="30" t="s">
        <v>1668</v>
      </c>
      <c r="B501" s="30" t="s">
        <v>9404</v>
      </c>
    </row>
    <row r="502" spans="1:2" x14ac:dyDescent="0.25">
      <c r="A502" s="30" t="s">
        <v>1686</v>
      </c>
      <c r="B502" s="30" t="s">
        <v>9405</v>
      </c>
    </row>
    <row r="503" spans="1:2" x14ac:dyDescent="0.25">
      <c r="A503" s="30" t="s">
        <v>1692</v>
      </c>
      <c r="B503" s="30" t="s">
        <v>9406</v>
      </c>
    </row>
    <row r="504" spans="1:2" x14ac:dyDescent="0.25">
      <c r="A504" s="30" t="s">
        <v>1701</v>
      </c>
      <c r="B504" s="30" t="s">
        <v>9407</v>
      </c>
    </row>
    <row r="505" spans="1:2" x14ac:dyDescent="0.25">
      <c r="A505" s="30" t="s">
        <v>1728</v>
      </c>
      <c r="B505" s="30" t="s">
        <v>9408</v>
      </c>
    </row>
    <row r="506" spans="1:2" x14ac:dyDescent="0.25">
      <c r="A506" s="30" t="s">
        <v>1777</v>
      </c>
      <c r="B506" s="30" t="s">
        <v>9409</v>
      </c>
    </row>
    <row r="507" spans="1:2" x14ac:dyDescent="0.25">
      <c r="A507" s="30" t="s">
        <v>1804</v>
      </c>
      <c r="B507" s="30" t="s">
        <v>9410</v>
      </c>
    </row>
    <row r="508" spans="1:2" x14ac:dyDescent="0.25">
      <c r="A508" s="30" t="s">
        <v>1822</v>
      </c>
      <c r="B508" s="30" t="s">
        <v>9411</v>
      </c>
    </row>
    <row r="509" spans="1:2" x14ac:dyDescent="0.25">
      <c r="A509" s="30" t="s">
        <v>1828</v>
      </c>
      <c r="B509" s="30" t="s">
        <v>9412</v>
      </c>
    </row>
    <row r="510" spans="1:2" x14ac:dyDescent="0.25">
      <c r="A510" s="30" t="s">
        <v>1834</v>
      </c>
      <c r="B510" s="30" t="s">
        <v>9413</v>
      </c>
    </row>
    <row r="511" spans="1:2" x14ac:dyDescent="0.25">
      <c r="A511" s="30" t="s">
        <v>1900</v>
      </c>
      <c r="B511" s="30" t="s">
        <v>9414</v>
      </c>
    </row>
    <row r="512" spans="1:2" x14ac:dyDescent="0.25">
      <c r="A512" s="30" t="s">
        <v>1951</v>
      </c>
      <c r="B512" s="30" t="s">
        <v>9415</v>
      </c>
    </row>
    <row r="513" spans="1:2" x14ac:dyDescent="0.25">
      <c r="A513" s="30" t="s">
        <v>1329</v>
      </c>
      <c r="B513" s="30" t="s">
        <v>9416</v>
      </c>
    </row>
    <row r="514" spans="1:2" x14ac:dyDescent="0.25">
      <c r="A514" s="30" t="s">
        <v>1338</v>
      </c>
      <c r="B514" s="30" t="s">
        <v>9417</v>
      </c>
    </row>
    <row r="515" spans="1:2" x14ac:dyDescent="0.25">
      <c r="A515" s="30" t="s">
        <v>1395</v>
      </c>
      <c r="B515" s="30" t="s">
        <v>9418</v>
      </c>
    </row>
    <row r="516" spans="1:2" x14ac:dyDescent="0.25">
      <c r="A516" s="30" t="s">
        <v>1407</v>
      </c>
      <c r="B516" s="30" t="s">
        <v>9419</v>
      </c>
    </row>
    <row r="517" spans="1:2" x14ac:dyDescent="0.25">
      <c r="A517" s="30" t="s">
        <v>1500</v>
      </c>
      <c r="B517" s="30" t="s">
        <v>9420</v>
      </c>
    </row>
    <row r="518" spans="1:2" x14ac:dyDescent="0.25">
      <c r="A518" s="30" t="s">
        <v>1509</v>
      </c>
      <c r="B518" s="30" t="s">
        <v>9421</v>
      </c>
    </row>
    <row r="519" spans="1:2" x14ac:dyDescent="0.25">
      <c r="A519" s="30" t="s">
        <v>1527</v>
      </c>
      <c r="B519" s="30" t="s">
        <v>9422</v>
      </c>
    </row>
    <row r="520" spans="1:2" x14ac:dyDescent="0.25">
      <c r="A520" s="30" t="s">
        <v>1548</v>
      </c>
      <c r="B520" s="30" t="s">
        <v>9423</v>
      </c>
    </row>
    <row r="521" spans="1:2" x14ac:dyDescent="0.25">
      <c r="A521" s="30" t="s">
        <v>1572</v>
      </c>
      <c r="B521" s="30" t="s">
        <v>9424</v>
      </c>
    </row>
    <row r="522" spans="1:2" x14ac:dyDescent="0.25">
      <c r="A522" s="30" t="s">
        <v>1780</v>
      </c>
      <c r="B522" s="30" t="s">
        <v>9425</v>
      </c>
    </row>
    <row r="523" spans="1:2" x14ac:dyDescent="0.25">
      <c r="A523" s="30" t="s">
        <v>1786</v>
      </c>
      <c r="B523" s="30" t="s">
        <v>9426</v>
      </c>
    </row>
    <row r="524" spans="1:2" x14ac:dyDescent="0.25">
      <c r="A524" s="30" t="s">
        <v>1792</v>
      </c>
      <c r="B524" s="30" t="s">
        <v>9427</v>
      </c>
    </row>
    <row r="525" spans="1:2" x14ac:dyDescent="0.25">
      <c r="A525" s="30" t="s">
        <v>1795</v>
      </c>
      <c r="B525" s="30" t="s">
        <v>9428</v>
      </c>
    </row>
    <row r="526" spans="1:2" x14ac:dyDescent="0.25">
      <c r="A526" s="30" t="s">
        <v>1816</v>
      </c>
      <c r="B526" s="30" t="s">
        <v>9429</v>
      </c>
    </row>
    <row r="527" spans="1:2" x14ac:dyDescent="0.25">
      <c r="A527" s="30" t="s">
        <v>1861</v>
      </c>
      <c r="B527" s="30" t="s">
        <v>9430</v>
      </c>
    </row>
    <row r="528" spans="1:2" x14ac:dyDescent="0.25">
      <c r="A528" s="30" t="s">
        <v>1909</v>
      </c>
      <c r="B528" s="30" t="s">
        <v>9431</v>
      </c>
    </row>
    <row r="529" spans="1:2" x14ac:dyDescent="0.25">
      <c r="A529" s="30" t="s">
        <v>1939</v>
      </c>
      <c r="B529" s="30" t="s">
        <v>9432</v>
      </c>
    </row>
    <row r="530" spans="1:2" x14ac:dyDescent="0.25">
      <c r="A530" s="30" t="s">
        <v>1945</v>
      </c>
      <c r="B530" s="30" t="s">
        <v>9433</v>
      </c>
    </row>
    <row r="531" spans="1:2" x14ac:dyDescent="0.25">
      <c r="A531" s="30" t="s">
        <v>1975</v>
      </c>
      <c r="B531" s="30" t="s">
        <v>9434</v>
      </c>
    </row>
    <row r="532" spans="1:2" x14ac:dyDescent="0.25">
      <c r="A532" s="30" t="s">
        <v>1978</v>
      </c>
      <c r="B532" s="30" t="s">
        <v>9435</v>
      </c>
    </row>
    <row r="533" spans="1:2" x14ac:dyDescent="0.25">
      <c r="A533" s="30" t="s">
        <v>1984</v>
      </c>
      <c r="B533" s="30" t="s">
        <v>9436</v>
      </c>
    </row>
    <row r="534" spans="1:2" x14ac:dyDescent="0.25">
      <c r="A534" s="30" t="s">
        <v>1990</v>
      </c>
      <c r="B534" s="30" t="s">
        <v>9437</v>
      </c>
    </row>
    <row r="535" spans="1:2" x14ac:dyDescent="0.25">
      <c r="A535" s="30" t="s">
        <v>1368</v>
      </c>
      <c r="B535" s="30" t="s">
        <v>9438</v>
      </c>
    </row>
    <row r="536" spans="1:2" x14ac:dyDescent="0.25">
      <c r="A536" s="30" t="s">
        <v>1386</v>
      </c>
      <c r="B536" s="30" t="s">
        <v>9439</v>
      </c>
    </row>
    <row r="537" spans="1:2" x14ac:dyDescent="0.25">
      <c r="A537" s="30" t="s">
        <v>1458</v>
      </c>
      <c r="B537" s="30" t="s">
        <v>9440</v>
      </c>
    </row>
    <row r="538" spans="1:2" x14ac:dyDescent="0.25">
      <c r="A538" s="30" t="s">
        <v>1590</v>
      </c>
      <c r="B538" s="30" t="s">
        <v>9441</v>
      </c>
    </row>
    <row r="539" spans="1:2" x14ac:dyDescent="0.25">
      <c r="A539" s="30" t="s">
        <v>1608</v>
      </c>
      <c r="B539" s="30" t="s">
        <v>9442</v>
      </c>
    </row>
    <row r="540" spans="1:2" x14ac:dyDescent="0.25">
      <c r="A540" s="30" t="s">
        <v>1680</v>
      </c>
      <c r="B540" s="30" t="s">
        <v>9443</v>
      </c>
    </row>
    <row r="541" spans="1:2" x14ac:dyDescent="0.25">
      <c r="A541" s="30" t="s">
        <v>1689</v>
      </c>
      <c r="B541" s="30" t="s">
        <v>9444</v>
      </c>
    </row>
    <row r="542" spans="1:2" x14ac:dyDescent="0.25">
      <c r="A542" s="30" t="s">
        <v>1716</v>
      </c>
      <c r="B542" s="30" t="s">
        <v>9445</v>
      </c>
    </row>
    <row r="543" spans="1:2" x14ac:dyDescent="0.25">
      <c r="A543" s="30" t="s">
        <v>1774</v>
      </c>
      <c r="B543" s="30" t="s">
        <v>9446</v>
      </c>
    </row>
    <row r="544" spans="1:2" x14ac:dyDescent="0.25">
      <c r="A544" s="30" t="s">
        <v>1891</v>
      </c>
      <c r="B544" s="30" t="s">
        <v>9447</v>
      </c>
    </row>
    <row r="545" spans="1:2" x14ac:dyDescent="0.25">
      <c r="A545" s="30" t="s">
        <v>1894</v>
      </c>
      <c r="B545" s="30" t="s">
        <v>9448</v>
      </c>
    </row>
    <row r="546" spans="1:2" x14ac:dyDescent="0.25">
      <c r="A546" s="30" t="s">
        <v>1915</v>
      </c>
      <c r="B546" s="30" t="s">
        <v>9449</v>
      </c>
    </row>
    <row r="547" spans="1:2" x14ac:dyDescent="0.25">
      <c r="A547" s="30" t="s">
        <v>1927</v>
      </c>
      <c r="B547" s="30" t="s">
        <v>9450</v>
      </c>
    </row>
    <row r="548" spans="1:2" x14ac:dyDescent="0.25">
      <c r="A548" s="30" t="s">
        <v>1930</v>
      </c>
      <c r="B548" s="30" t="s">
        <v>9451</v>
      </c>
    </row>
    <row r="549" spans="1:2" x14ac:dyDescent="0.25">
      <c r="A549" s="30" t="s">
        <v>1677</v>
      </c>
      <c r="B549" s="30" t="s">
        <v>9452</v>
      </c>
    </row>
    <row r="550" spans="1:2" x14ac:dyDescent="0.25">
      <c r="A550" s="30" t="s">
        <v>1698</v>
      </c>
      <c r="B550" s="30" t="s">
        <v>9453</v>
      </c>
    </row>
    <row r="551" spans="1:2" x14ac:dyDescent="0.25">
      <c r="A551" s="30" t="s">
        <v>1704</v>
      </c>
      <c r="B551" s="30" t="s">
        <v>9454</v>
      </c>
    </row>
    <row r="552" spans="1:2" x14ac:dyDescent="0.25">
      <c r="A552" s="30" t="s">
        <v>1713</v>
      </c>
      <c r="B552" s="30" t="s">
        <v>9455</v>
      </c>
    </row>
    <row r="553" spans="1:2" x14ac:dyDescent="0.25">
      <c r="A553" s="30" t="s">
        <v>1719</v>
      </c>
      <c r="B553" s="30" t="s">
        <v>9456</v>
      </c>
    </row>
    <row r="554" spans="1:2" x14ac:dyDescent="0.25">
      <c r="A554" s="30" t="s">
        <v>1765</v>
      </c>
      <c r="B554" s="30" t="s">
        <v>9457</v>
      </c>
    </row>
    <row r="555" spans="1:2" x14ac:dyDescent="0.25">
      <c r="A555" s="30" t="s">
        <v>1876</v>
      </c>
      <c r="B555" s="30" t="s">
        <v>9458</v>
      </c>
    </row>
    <row r="556" spans="1:2" x14ac:dyDescent="0.25">
      <c r="A556" s="30" t="s">
        <v>1392</v>
      </c>
      <c r="B556" s="30" t="s">
        <v>9459</v>
      </c>
    </row>
    <row r="557" spans="1:2" x14ac:dyDescent="0.25">
      <c r="A557" s="30" t="s">
        <v>1482</v>
      </c>
      <c r="B557" s="30" t="s">
        <v>9460</v>
      </c>
    </row>
    <row r="558" spans="1:2" x14ac:dyDescent="0.25">
      <c r="A558" s="30" t="s">
        <v>1497</v>
      </c>
      <c r="B558" s="30" t="s">
        <v>9461</v>
      </c>
    </row>
    <row r="559" spans="1:2" x14ac:dyDescent="0.25">
      <c r="A559" s="30" t="s">
        <v>1614</v>
      </c>
      <c r="B559" s="30" t="s">
        <v>9462</v>
      </c>
    </row>
    <row r="560" spans="1:2" x14ac:dyDescent="0.25">
      <c r="A560" s="30" t="s">
        <v>1653</v>
      </c>
      <c r="B560" s="30" t="s">
        <v>9463</v>
      </c>
    </row>
    <row r="561" spans="1:2" x14ac:dyDescent="0.25">
      <c r="A561" s="30" t="s">
        <v>1671</v>
      </c>
      <c r="B561" s="30" t="s">
        <v>9464</v>
      </c>
    </row>
    <row r="562" spans="1:2" x14ac:dyDescent="0.25">
      <c r="A562" s="30" t="s">
        <v>1741</v>
      </c>
      <c r="B562" s="30" t="s">
        <v>9465</v>
      </c>
    </row>
    <row r="563" spans="1:2" x14ac:dyDescent="0.25">
      <c r="A563" s="30" t="s">
        <v>1759</v>
      </c>
      <c r="B563" s="30" t="s">
        <v>9466</v>
      </c>
    </row>
    <row r="564" spans="1:2" x14ac:dyDescent="0.25">
      <c r="A564" s="30" t="s">
        <v>1825</v>
      </c>
      <c r="B564" s="30" t="s">
        <v>9467</v>
      </c>
    </row>
    <row r="565" spans="1:2" x14ac:dyDescent="0.25">
      <c r="A565" s="30" t="s">
        <v>1837</v>
      </c>
      <c r="B565" s="30" t="s">
        <v>9468</v>
      </c>
    </row>
    <row r="566" spans="1:2" x14ac:dyDescent="0.25">
      <c r="A566" s="30" t="s">
        <v>1870</v>
      </c>
      <c r="B566" s="30" t="s">
        <v>9469</v>
      </c>
    </row>
    <row r="567" spans="1:2" x14ac:dyDescent="0.25">
      <c r="A567" s="30" t="s">
        <v>1882</v>
      </c>
      <c r="B567" s="30" t="s">
        <v>9470</v>
      </c>
    </row>
    <row r="568" spans="1:2" x14ac:dyDescent="0.25">
      <c r="A568" s="30" t="s">
        <v>1963</v>
      </c>
      <c r="B568" s="30" t="s">
        <v>9471</v>
      </c>
    </row>
    <row r="569" spans="1:2" x14ac:dyDescent="0.25">
      <c r="A569" s="30" t="s">
        <v>275</v>
      </c>
      <c r="B569" s="30" t="s">
        <v>9472</v>
      </c>
    </row>
    <row r="570" spans="1:2" x14ac:dyDescent="0.25">
      <c r="A570" s="30" t="s">
        <v>1467</v>
      </c>
      <c r="B570" s="30" t="s">
        <v>9473</v>
      </c>
    </row>
    <row r="571" spans="1:2" x14ac:dyDescent="0.25">
      <c r="A571" s="30" t="s">
        <v>1485</v>
      </c>
      <c r="B571" s="30" t="s">
        <v>9474</v>
      </c>
    </row>
    <row r="572" spans="1:2" x14ac:dyDescent="0.25">
      <c r="A572" s="30" t="s">
        <v>1536</v>
      </c>
      <c r="B572" s="30" t="s">
        <v>9475</v>
      </c>
    </row>
    <row r="573" spans="1:2" x14ac:dyDescent="0.25">
      <c r="A573" s="30" t="s">
        <v>1554</v>
      </c>
      <c r="B573" s="30" t="s">
        <v>9476</v>
      </c>
    </row>
    <row r="574" spans="1:2" x14ac:dyDescent="0.25">
      <c r="A574" s="30" t="s">
        <v>1563</v>
      </c>
      <c r="B574" s="30" t="s">
        <v>9477</v>
      </c>
    </row>
    <row r="575" spans="1:2" x14ac:dyDescent="0.25">
      <c r="A575" s="30" t="s">
        <v>1647</v>
      </c>
      <c r="B575" s="30" t="s">
        <v>9478</v>
      </c>
    </row>
    <row r="576" spans="1:2" x14ac:dyDescent="0.25">
      <c r="A576" s="30" t="s">
        <v>1722</v>
      </c>
      <c r="B576" s="30" t="s">
        <v>9479</v>
      </c>
    </row>
    <row r="577" spans="1:2" x14ac:dyDescent="0.25">
      <c r="A577" s="30" t="s">
        <v>1936</v>
      </c>
      <c r="B577" s="30" t="s">
        <v>9480</v>
      </c>
    </row>
    <row r="578" spans="1:2" x14ac:dyDescent="0.25">
      <c r="A578" s="30" t="s">
        <v>1377</v>
      </c>
      <c r="B578" s="30" t="s">
        <v>9481</v>
      </c>
    </row>
    <row r="579" spans="1:2" x14ac:dyDescent="0.25">
      <c r="A579" s="30" t="s">
        <v>1840</v>
      </c>
      <c r="B579" s="30" t="s">
        <v>9482</v>
      </c>
    </row>
    <row r="580" spans="1:2" x14ac:dyDescent="0.25">
      <c r="A580" s="30" t="s">
        <v>1957</v>
      </c>
      <c r="B580" s="30" t="s">
        <v>9483</v>
      </c>
    </row>
    <row r="581" spans="1:2" x14ac:dyDescent="0.25">
      <c r="A581" s="30" t="s">
        <v>1362</v>
      </c>
      <c r="B581" s="30" t="s">
        <v>9484</v>
      </c>
    </row>
    <row r="582" spans="1:2" x14ac:dyDescent="0.25">
      <c r="A582" s="30" t="s">
        <v>1365</v>
      </c>
      <c r="B582" s="30" t="s">
        <v>9485</v>
      </c>
    </row>
    <row r="583" spans="1:2" x14ac:dyDescent="0.25">
      <c r="A583" s="30" t="s">
        <v>1398</v>
      </c>
      <c r="B583" s="30" t="s">
        <v>9486</v>
      </c>
    </row>
    <row r="584" spans="1:2" x14ac:dyDescent="0.25">
      <c r="A584" s="30" t="s">
        <v>1401</v>
      </c>
      <c r="B584" s="30" t="s">
        <v>9487</v>
      </c>
    </row>
    <row r="585" spans="1:2" x14ac:dyDescent="0.25">
      <c r="A585" s="30" t="s">
        <v>1404</v>
      </c>
      <c r="B585" s="30" t="s">
        <v>9488</v>
      </c>
    </row>
    <row r="586" spans="1:2" x14ac:dyDescent="0.25">
      <c r="A586" s="30" t="s">
        <v>1464</v>
      </c>
      <c r="B586" s="30" t="s">
        <v>9489</v>
      </c>
    </row>
    <row r="587" spans="1:2" x14ac:dyDescent="0.25">
      <c r="A587" s="30" t="s">
        <v>1491</v>
      </c>
      <c r="B587" s="30" t="s">
        <v>9490</v>
      </c>
    </row>
    <row r="588" spans="1:2" x14ac:dyDescent="0.25">
      <c r="A588" s="30" t="s">
        <v>1533</v>
      </c>
      <c r="B588" s="30" t="s">
        <v>9491</v>
      </c>
    </row>
    <row r="589" spans="1:2" x14ac:dyDescent="0.25">
      <c r="A589" s="30" t="s">
        <v>1545</v>
      </c>
      <c r="B589" s="30" t="s">
        <v>9492</v>
      </c>
    </row>
    <row r="590" spans="1:2" x14ac:dyDescent="0.25">
      <c r="A590" s="30" t="s">
        <v>1575</v>
      </c>
      <c r="B590" s="30" t="s">
        <v>9493</v>
      </c>
    </row>
    <row r="591" spans="1:2" x14ac:dyDescent="0.25">
      <c r="A591" s="30" t="s">
        <v>1626</v>
      </c>
      <c r="B591" s="30" t="s">
        <v>9494</v>
      </c>
    </row>
    <row r="592" spans="1:2" x14ac:dyDescent="0.25">
      <c r="A592" s="30" t="s">
        <v>1629</v>
      </c>
      <c r="B592" s="30" t="s">
        <v>9495</v>
      </c>
    </row>
    <row r="593" spans="1:2" x14ac:dyDescent="0.25">
      <c r="A593" s="30" t="s">
        <v>1635</v>
      </c>
      <c r="B593" s="30" t="s">
        <v>9496</v>
      </c>
    </row>
    <row r="594" spans="1:2" x14ac:dyDescent="0.25">
      <c r="A594" s="30" t="s">
        <v>1638</v>
      </c>
      <c r="B594" s="30" t="s">
        <v>9497</v>
      </c>
    </row>
    <row r="595" spans="1:2" x14ac:dyDescent="0.25">
      <c r="A595" s="30" t="s">
        <v>1683</v>
      </c>
      <c r="B595" s="30" t="s">
        <v>9498</v>
      </c>
    </row>
    <row r="596" spans="1:2" x14ac:dyDescent="0.25">
      <c r="A596" s="30" t="s">
        <v>1738</v>
      </c>
      <c r="B596" s="30" t="s">
        <v>9499</v>
      </c>
    </row>
    <row r="597" spans="1:2" x14ac:dyDescent="0.25">
      <c r="A597" s="30" t="s">
        <v>1801</v>
      </c>
      <c r="B597" s="30" t="s">
        <v>9500</v>
      </c>
    </row>
    <row r="598" spans="1:2" x14ac:dyDescent="0.25">
      <c r="A598" s="30" t="s">
        <v>1810</v>
      </c>
      <c r="B598" s="30" t="s">
        <v>9501</v>
      </c>
    </row>
    <row r="599" spans="1:2" x14ac:dyDescent="0.25">
      <c r="A599" s="30" t="s">
        <v>1843</v>
      </c>
      <c r="B599" s="30" t="s">
        <v>9502</v>
      </c>
    </row>
    <row r="600" spans="1:2" x14ac:dyDescent="0.25">
      <c r="A600" s="30" t="s">
        <v>1873</v>
      </c>
      <c r="B600" s="30" t="s">
        <v>9503</v>
      </c>
    </row>
    <row r="601" spans="1:2" x14ac:dyDescent="0.25">
      <c r="A601" s="30" t="s">
        <v>271</v>
      </c>
      <c r="B601" s="30" t="s">
        <v>9504</v>
      </c>
    </row>
    <row r="602" spans="1:2" x14ac:dyDescent="0.25">
      <c r="A602" s="30" t="s">
        <v>1993</v>
      </c>
      <c r="B602" s="30" t="s">
        <v>9505</v>
      </c>
    </row>
    <row r="603" spans="1:2" x14ac:dyDescent="0.25">
      <c r="A603" s="30" t="s">
        <v>1996</v>
      </c>
      <c r="B603" s="30" t="s">
        <v>9506</v>
      </c>
    </row>
    <row r="604" spans="1:2" x14ac:dyDescent="0.25">
      <c r="A604" s="30" t="s">
        <v>1999</v>
      </c>
      <c r="B604" s="30" t="s">
        <v>9507</v>
      </c>
    </row>
    <row r="605" spans="1:2" x14ac:dyDescent="0.25">
      <c r="A605" s="30" t="s">
        <v>2002</v>
      </c>
      <c r="B605" s="30" t="s">
        <v>9508</v>
      </c>
    </row>
    <row r="606" spans="1:2" x14ac:dyDescent="0.25">
      <c r="A606" s="30" t="s">
        <v>2005</v>
      </c>
      <c r="B606" s="30" t="s">
        <v>9509</v>
      </c>
    </row>
    <row r="607" spans="1:2" x14ac:dyDescent="0.25">
      <c r="A607" s="30" t="s">
        <v>2008</v>
      </c>
      <c r="B607" s="30" t="s">
        <v>9510</v>
      </c>
    </row>
    <row r="608" spans="1:2" x14ac:dyDescent="0.25">
      <c r="A608" s="30" t="s">
        <v>2010</v>
      </c>
      <c r="B608" s="30" t="s">
        <v>9511</v>
      </c>
    </row>
    <row r="609" spans="1:2" x14ac:dyDescent="0.25">
      <c r="A609" s="30" t="s">
        <v>2013</v>
      </c>
      <c r="B609" s="30" t="s">
        <v>9512</v>
      </c>
    </row>
    <row r="610" spans="1:2" x14ac:dyDescent="0.25">
      <c r="A610" s="30" t="s">
        <v>2016</v>
      </c>
      <c r="B610" s="30" t="s">
        <v>9513</v>
      </c>
    </row>
    <row r="611" spans="1:2" x14ac:dyDescent="0.25">
      <c r="A611" s="30" t="s">
        <v>2019</v>
      </c>
      <c r="B611" s="30" t="s">
        <v>9514</v>
      </c>
    </row>
    <row r="612" spans="1:2" x14ac:dyDescent="0.25">
      <c r="A612" s="30" t="s">
        <v>2022</v>
      </c>
      <c r="B612" s="30" t="s">
        <v>9515</v>
      </c>
    </row>
    <row r="613" spans="1:2" x14ac:dyDescent="0.25">
      <c r="A613" s="30" t="s">
        <v>2025</v>
      </c>
      <c r="B613" s="30" t="s">
        <v>9516</v>
      </c>
    </row>
    <row r="614" spans="1:2" x14ac:dyDescent="0.25">
      <c r="A614" s="30" t="s">
        <v>2028</v>
      </c>
      <c r="B614" s="30" t="s">
        <v>9517</v>
      </c>
    </row>
    <row r="615" spans="1:2" x14ac:dyDescent="0.25">
      <c r="A615" s="30" t="s">
        <v>2031</v>
      </c>
      <c r="B615" s="30" t="s">
        <v>9518</v>
      </c>
    </row>
    <row r="616" spans="1:2" x14ac:dyDescent="0.25">
      <c r="A616" s="30" t="s">
        <v>2034</v>
      </c>
      <c r="B616" s="30" t="s">
        <v>9519</v>
      </c>
    </row>
    <row r="617" spans="1:2" x14ac:dyDescent="0.25">
      <c r="A617" s="30" t="s">
        <v>2037</v>
      </c>
      <c r="B617" s="30" t="s">
        <v>9520</v>
      </c>
    </row>
    <row r="618" spans="1:2" x14ac:dyDescent="0.25">
      <c r="A618" s="30" t="s">
        <v>2040</v>
      </c>
      <c r="B618" s="30" t="s">
        <v>9521</v>
      </c>
    </row>
    <row r="619" spans="1:2" x14ac:dyDescent="0.25">
      <c r="A619" s="30" t="s">
        <v>273</v>
      </c>
      <c r="B619" s="30" t="s">
        <v>9522</v>
      </c>
    </row>
    <row r="620" spans="1:2" x14ac:dyDescent="0.25">
      <c r="A620" s="30" t="s">
        <v>2043</v>
      </c>
      <c r="B620" s="30" t="s">
        <v>9523</v>
      </c>
    </row>
    <row r="621" spans="1:2" x14ac:dyDescent="0.25">
      <c r="A621" s="30" t="s">
        <v>2046</v>
      </c>
      <c r="B621" s="30" t="s">
        <v>9524</v>
      </c>
    </row>
    <row r="622" spans="1:2" x14ac:dyDescent="0.25">
      <c r="A622" s="30" t="s">
        <v>2049</v>
      </c>
      <c r="B622" s="30" t="s">
        <v>9525</v>
      </c>
    </row>
    <row r="623" spans="1:2" x14ac:dyDescent="0.25">
      <c r="A623" s="30" t="s">
        <v>1300</v>
      </c>
      <c r="B623" s="30" t="s">
        <v>9526</v>
      </c>
    </row>
    <row r="624" spans="1:2" x14ac:dyDescent="0.25">
      <c r="A624" s="30" t="s">
        <v>1302</v>
      </c>
      <c r="B624" s="30" t="s">
        <v>9527</v>
      </c>
    </row>
    <row r="625" spans="1:2" x14ac:dyDescent="0.25">
      <c r="A625" s="30" t="s">
        <v>1304</v>
      </c>
      <c r="B625" s="30" t="s">
        <v>9528</v>
      </c>
    </row>
    <row r="626" spans="1:2" x14ac:dyDescent="0.25">
      <c r="A626" s="30" t="s">
        <v>78</v>
      </c>
      <c r="B626" s="30" t="s">
        <v>9529</v>
      </c>
    </row>
    <row r="627" spans="1:2" x14ac:dyDescent="0.25">
      <c r="A627" s="30" t="s">
        <v>2052</v>
      </c>
      <c r="B627" s="30" t="s">
        <v>9530</v>
      </c>
    </row>
    <row r="628" spans="1:2" x14ac:dyDescent="0.25">
      <c r="A628" s="30" t="s">
        <v>2054</v>
      </c>
      <c r="B628" s="30" t="s">
        <v>9531</v>
      </c>
    </row>
    <row r="629" spans="1:2" x14ac:dyDescent="0.25">
      <c r="A629" s="30" t="s">
        <v>2056</v>
      </c>
      <c r="B629" s="30" t="s">
        <v>9532</v>
      </c>
    </row>
    <row r="630" spans="1:2" x14ac:dyDescent="0.25">
      <c r="A630" s="30" t="s">
        <v>2058</v>
      </c>
      <c r="B630" s="30" t="s">
        <v>9533</v>
      </c>
    </row>
    <row r="631" spans="1:2" x14ac:dyDescent="0.25">
      <c r="A631" s="30" t="s">
        <v>2060</v>
      </c>
      <c r="B631" s="30" t="s">
        <v>9534</v>
      </c>
    </row>
    <row r="632" spans="1:2" x14ac:dyDescent="0.25">
      <c r="A632" s="30" t="s">
        <v>2062</v>
      </c>
      <c r="B632" s="30" t="s">
        <v>9535</v>
      </c>
    </row>
    <row r="633" spans="1:2" x14ac:dyDescent="0.25">
      <c r="A633" s="30" t="s">
        <v>2064</v>
      </c>
      <c r="B633" s="30" t="s">
        <v>9536</v>
      </c>
    </row>
    <row r="634" spans="1:2" x14ac:dyDescent="0.25">
      <c r="A634" s="30" t="s">
        <v>2066</v>
      </c>
      <c r="B634" s="30" t="s">
        <v>9537</v>
      </c>
    </row>
    <row r="635" spans="1:2" x14ac:dyDescent="0.25">
      <c r="A635" s="30" t="s">
        <v>269</v>
      </c>
      <c r="B635" s="30" t="s">
        <v>9538</v>
      </c>
    </row>
    <row r="636" spans="1:2" x14ac:dyDescent="0.25">
      <c r="A636" s="30" t="s">
        <v>1308</v>
      </c>
      <c r="B636" s="30" t="s">
        <v>9539</v>
      </c>
    </row>
    <row r="637" spans="1:2" x14ac:dyDescent="0.25">
      <c r="A637" s="30" t="s">
        <v>1311</v>
      </c>
      <c r="B637" s="30" t="s">
        <v>9540</v>
      </c>
    </row>
    <row r="638" spans="1:2" x14ac:dyDescent="0.25">
      <c r="A638" s="30" t="s">
        <v>1314</v>
      </c>
      <c r="B638" s="30" t="s">
        <v>9541</v>
      </c>
    </row>
    <row r="639" spans="1:2" x14ac:dyDescent="0.25">
      <c r="A639" s="30" t="s">
        <v>1317</v>
      </c>
      <c r="B639" s="30" t="s">
        <v>9542</v>
      </c>
    </row>
    <row r="640" spans="1:2" x14ac:dyDescent="0.25">
      <c r="A640" s="30" t="s">
        <v>1320</v>
      </c>
      <c r="B640" s="30" t="s">
        <v>9543</v>
      </c>
    </row>
    <row r="641" spans="1:2" x14ac:dyDescent="0.25">
      <c r="A641" s="30" t="s">
        <v>1294</v>
      </c>
      <c r="B641" s="30" t="s">
        <v>9544</v>
      </c>
    </row>
    <row r="642" spans="1:2" x14ac:dyDescent="0.25">
      <c r="A642" s="30" t="s">
        <v>1298</v>
      </c>
      <c r="B642" s="30" t="s">
        <v>9545</v>
      </c>
    </row>
    <row r="643" spans="1:2" x14ac:dyDescent="0.25">
      <c r="A643" s="30" t="s">
        <v>1306</v>
      </c>
      <c r="B643" s="30" t="s">
        <v>9546</v>
      </c>
    </row>
    <row r="644" spans="1:2" x14ac:dyDescent="0.25">
      <c r="A644" s="30" t="s">
        <v>279</v>
      </c>
      <c r="B644" s="30" t="s">
        <v>9547</v>
      </c>
    </row>
    <row r="645" spans="1:2" x14ac:dyDescent="0.25">
      <c r="A645" s="30" t="s">
        <v>2585</v>
      </c>
      <c r="B645" s="30" t="s">
        <v>9548</v>
      </c>
    </row>
    <row r="646" spans="1:2" x14ac:dyDescent="0.25">
      <c r="A646" s="30" t="s">
        <v>2588</v>
      </c>
      <c r="B646" s="30" t="s">
        <v>9549</v>
      </c>
    </row>
    <row r="647" spans="1:2" x14ac:dyDescent="0.25">
      <c r="A647" s="30" t="s">
        <v>2591</v>
      </c>
      <c r="B647" s="30" t="s">
        <v>9550</v>
      </c>
    </row>
    <row r="648" spans="1:2" x14ac:dyDescent="0.25">
      <c r="A648" s="30" t="s">
        <v>2594</v>
      </c>
      <c r="B648" s="30" t="s">
        <v>9551</v>
      </c>
    </row>
    <row r="649" spans="1:2" x14ac:dyDescent="0.25">
      <c r="A649" s="30" t="s">
        <v>100</v>
      </c>
      <c r="B649" s="30" t="s">
        <v>9552</v>
      </c>
    </row>
    <row r="650" spans="1:2" x14ac:dyDescent="0.25">
      <c r="A650" s="30" t="s">
        <v>2597</v>
      </c>
      <c r="B650" s="30" t="s">
        <v>9553</v>
      </c>
    </row>
    <row r="651" spans="1:2" x14ac:dyDescent="0.25">
      <c r="A651" s="30" t="s">
        <v>2600</v>
      </c>
      <c r="B651" s="30" t="s">
        <v>9554</v>
      </c>
    </row>
    <row r="652" spans="1:2" x14ac:dyDescent="0.25">
      <c r="A652" s="30" t="s">
        <v>2602</v>
      </c>
      <c r="B652" s="30" t="s">
        <v>9555</v>
      </c>
    </row>
    <row r="653" spans="1:2" x14ac:dyDescent="0.25">
      <c r="A653" s="30" t="s">
        <v>2605</v>
      </c>
      <c r="B653" s="30" t="s">
        <v>9556</v>
      </c>
    </row>
    <row r="654" spans="1:2" x14ac:dyDescent="0.25">
      <c r="A654" s="30" t="s">
        <v>2607</v>
      </c>
      <c r="B654" s="30" t="s">
        <v>9557</v>
      </c>
    </row>
    <row r="655" spans="1:2" x14ac:dyDescent="0.25">
      <c r="A655" s="30" t="s">
        <v>2610</v>
      </c>
      <c r="B655" s="30" t="s">
        <v>9558</v>
      </c>
    </row>
    <row r="656" spans="1:2" x14ac:dyDescent="0.25">
      <c r="A656" s="30" t="s">
        <v>2613</v>
      </c>
      <c r="B656" s="30" t="s">
        <v>9559</v>
      </c>
    </row>
    <row r="657" spans="1:2" x14ac:dyDescent="0.25">
      <c r="A657" s="30" t="s">
        <v>2615</v>
      </c>
      <c r="B657" s="30" t="s">
        <v>9560</v>
      </c>
    </row>
    <row r="658" spans="1:2" x14ac:dyDescent="0.25">
      <c r="A658" s="30" t="s">
        <v>2618</v>
      </c>
      <c r="B658" s="30" t="s">
        <v>9561</v>
      </c>
    </row>
    <row r="659" spans="1:2" x14ac:dyDescent="0.25">
      <c r="A659" s="30" t="s">
        <v>2621</v>
      </c>
      <c r="B659" s="30" t="s">
        <v>9562</v>
      </c>
    </row>
    <row r="660" spans="1:2" x14ac:dyDescent="0.25">
      <c r="A660" s="30" t="s">
        <v>2624</v>
      </c>
      <c r="B660" s="30" t="s">
        <v>9563</v>
      </c>
    </row>
    <row r="661" spans="1:2" x14ac:dyDescent="0.25">
      <c r="A661" s="30" t="s">
        <v>2626</v>
      </c>
      <c r="B661" s="30" t="s">
        <v>9564</v>
      </c>
    </row>
    <row r="662" spans="1:2" x14ac:dyDescent="0.25">
      <c r="A662" s="30" t="s">
        <v>2629</v>
      </c>
      <c r="B662" s="30" t="s">
        <v>9565</v>
      </c>
    </row>
    <row r="663" spans="1:2" x14ac:dyDescent="0.25">
      <c r="A663" s="30" t="s">
        <v>2632</v>
      </c>
      <c r="B663" s="30" t="s">
        <v>9566</v>
      </c>
    </row>
    <row r="664" spans="1:2" x14ac:dyDescent="0.25">
      <c r="A664" s="30" t="s">
        <v>2634</v>
      </c>
      <c r="B664" s="30" t="s">
        <v>9567</v>
      </c>
    </row>
    <row r="665" spans="1:2" x14ac:dyDescent="0.25">
      <c r="A665" s="30" t="s">
        <v>2637</v>
      </c>
      <c r="B665" s="30" t="s">
        <v>9568</v>
      </c>
    </row>
    <row r="666" spans="1:2" x14ac:dyDescent="0.25">
      <c r="A666" s="30" t="s">
        <v>2640</v>
      </c>
      <c r="B666" s="30" t="s">
        <v>9569</v>
      </c>
    </row>
    <row r="667" spans="1:2" x14ac:dyDescent="0.25">
      <c r="A667" s="30" t="s">
        <v>2654</v>
      </c>
      <c r="B667" s="30" t="s">
        <v>12562</v>
      </c>
    </row>
    <row r="668" spans="1:2" x14ac:dyDescent="0.25">
      <c r="A668" s="30" t="s">
        <v>2655</v>
      </c>
      <c r="B668" s="30" t="s">
        <v>12563</v>
      </c>
    </row>
    <row r="669" spans="1:2" x14ac:dyDescent="0.25">
      <c r="A669" s="30" t="s">
        <v>2647</v>
      </c>
      <c r="B669" s="30" t="s">
        <v>12564</v>
      </c>
    </row>
    <row r="670" spans="1:2" x14ac:dyDescent="0.25">
      <c r="A670" s="30" t="s">
        <v>2646</v>
      </c>
      <c r="B670" s="30" t="s">
        <v>12565</v>
      </c>
    </row>
    <row r="671" spans="1:2" x14ac:dyDescent="0.25">
      <c r="A671" s="30" t="s">
        <v>2648</v>
      </c>
      <c r="B671" s="30" t="s">
        <v>12566</v>
      </c>
    </row>
    <row r="672" spans="1:2" x14ac:dyDescent="0.25">
      <c r="A672" s="30" t="s">
        <v>2644</v>
      </c>
      <c r="B672" s="30" t="s">
        <v>12567</v>
      </c>
    </row>
    <row r="673" spans="1:2" x14ac:dyDescent="0.25">
      <c r="A673" s="30" t="s">
        <v>2651</v>
      </c>
      <c r="B673" s="30" t="s">
        <v>12568</v>
      </c>
    </row>
    <row r="674" spans="1:2" x14ac:dyDescent="0.25">
      <c r="A674" s="30" t="s">
        <v>2652</v>
      </c>
      <c r="B674" s="30" t="s">
        <v>12569</v>
      </c>
    </row>
    <row r="675" spans="1:2" x14ac:dyDescent="0.25">
      <c r="A675" s="30" t="s">
        <v>2653</v>
      </c>
      <c r="B675" s="30" t="s">
        <v>12570</v>
      </c>
    </row>
    <row r="676" spans="1:2" x14ac:dyDescent="0.25">
      <c r="A676" s="30" t="s">
        <v>2645</v>
      </c>
      <c r="B676" s="30" t="s">
        <v>12571</v>
      </c>
    </row>
    <row r="677" spans="1:2" x14ac:dyDescent="0.25">
      <c r="A677" s="30" t="s">
        <v>2650</v>
      </c>
      <c r="B677" s="30" t="s">
        <v>12572</v>
      </c>
    </row>
    <row r="678" spans="1:2" x14ac:dyDescent="0.25">
      <c r="A678" s="30" t="s">
        <v>2649</v>
      </c>
      <c r="B678" s="30" t="s">
        <v>12573</v>
      </c>
    </row>
    <row r="679" spans="1:2" x14ac:dyDescent="0.25">
      <c r="A679" s="30" t="s">
        <v>2656</v>
      </c>
      <c r="B679" s="30" t="s">
        <v>12574</v>
      </c>
    </row>
    <row r="680" spans="1:2" x14ac:dyDescent="0.25">
      <c r="A680" s="30" t="s">
        <v>440</v>
      </c>
      <c r="B680" s="30" t="s">
        <v>9570</v>
      </c>
    </row>
    <row r="681" spans="1:2" x14ac:dyDescent="0.25">
      <c r="A681" s="30" t="s">
        <v>634</v>
      </c>
      <c r="B681" s="30" t="s">
        <v>9571</v>
      </c>
    </row>
    <row r="682" spans="1:2" x14ac:dyDescent="0.25">
      <c r="A682" s="30" t="s">
        <v>452</v>
      </c>
      <c r="B682" s="30" t="s">
        <v>9572</v>
      </c>
    </row>
    <row r="683" spans="1:2" x14ac:dyDescent="0.25">
      <c r="A683" s="30" t="s">
        <v>654</v>
      </c>
      <c r="B683" s="30" t="s">
        <v>9573</v>
      </c>
    </row>
    <row r="684" spans="1:2" x14ac:dyDescent="0.25">
      <c r="A684" s="30" t="s">
        <v>747</v>
      </c>
      <c r="B684" s="30" t="s">
        <v>9574</v>
      </c>
    </row>
    <row r="685" spans="1:2" x14ac:dyDescent="0.25">
      <c r="A685" s="30" t="s">
        <v>330</v>
      </c>
      <c r="B685" s="30" t="s">
        <v>9575</v>
      </c>
    </row>
    <row r="686" spans="1:2" x14ac:dyDescent="0.25">
      <c r="A686" s="30" t="s">
        <v>348</v>
      </c>
      <c r="B686" s="30" t="s">
        <v>9576</v>
      </c>
    </row>
    <row r="687" spans="1:2" x14ac:dyDescent="0.25">
      <c r="A687" s="30" t="s">
        <v>648</v>
      </c>
      <c r="B687" s="30" t="s">
        <v>9577</v>
      </c>
    </row>
    <row r="688" spans="1:2" x14ac:dyDescent="0.25">
      <c r="A688" s="30" t="s">
        <v>473</v>
      </c>
      <c r="B688" s="30" t="s">
        <v>9578</v>
      </c>
    </row>
    <row r="689" spans="1:2" x14ac:dyDescent="0.25">
      <c r="A689" s="30" t="s">
        <v>2892</v>
      </c>
      <c r="B689" s="30" t="s">
        <v>9579</v>
      </c>
    </row>
    <row r="690" spans="1:2" x14ac:dyDescent="0.25">
      <c r="A690" s="30" t="s">
        <v>738</v>
      </c>
      <c r="B690" s="30" t="s">
        <v>9580</v>
      </c>
    </row>
    <row r="691" spans="1:2" x14ac:dyDescent="0.25">
      <c r="A691" s="30" t="s">
        <v>3863</v>
      </c>
      <c r="B691" s="30" t="s">
        <v>9581</v>
      </c>
    </row>
    <row r="692" spans="1:2" x14ac:dyDescent="0.25">
      <c r="A692" s="30" t="s">
        <v>2845</v>
      </c>
      <c r="B692" s="30" t="s">
        <v>9582</v>
      </c>
    </row>
    <row r="693" spans="1:2" x14ac:dyDescent="0.25">
      <c r="A693" s="30" t="s">
        <v>285</v>
      </c>
      <c r="B693" s="30" t="s">
        <v>9583</v>
      </c>
    </row>
    <row r="694" spans="1:2" x14ac:dyDescent="0.25">
      <c r="A694" s="30" t="s">
        <v>336</v>
      </c>
      <c r="B694" s="30" t="s">
        <v>9584</v>
      </c>
    </row>
    <row r="695" spans="1:2" x14ac:dyDescent="0.25">
      <c r="A695" s="30" t="s">
        <v>458</v>
      </c>
      <c r="B695" s="30" t="s">
        <v>9585</v>
      </c>
    </row>
    <row r="696" spans="1:2" x14ac:dyDescent="0.25">
      <c r="A696" s="30" t="s">
        <v>806</v>
      </c>
      <c r="B696" s="30" t="s">
        <v>9586</v>
      </c>
    </row>
    <row r="697" spans="1:2" x14ac:dyDescent="0.25">
      <c r="A697" s="30" t="s">
        <v>456</v>
      </c>
      <c r="B697" s="30" t="s">
        <v>9587</v>
      </c>
    </row>
    <row r="698" spans="1:2" x14ac:dyDescent="0.25">
      <c r="A698" s="30" t="s">
        <v>607</v>
      </c>
      <c r="B698" s="30" t="s">
        <v>9588</v>
      </c>
    </row>
    <row r="699" spans="1:2" x14ac:dyDescent="0.25">
      <c r="A699" s="30" t="s">
        <v>454</v>
      </c>
      <c r="B699" s="30" t="s">
        <v>9589</v>
      </c>
    </row>
    <row r="700" spans="1:2" x14ac:dyDescent="0.25">
      <c r="A700" s="30" t="s">
        <v>601</v>
      </c>
      <c r="B700" s="30" t="s">
        <v>9590</v>
      </c>
    </row>
    <row r="701" spans="1:2" x14ac:dyDescent="0.25">
      <c r="A701" s="30" t="s">
        <v>324</v>
      </c>
      <c r="B701" s="30" t="s">
        <v>9591</v>
      </c>
    </row>
    <row r="702" spans="1:2" x14ac:dyDescent="0.25">
      <c r="A702" s="30" t="s">
        <v>650</v>
      </c>
      <c r="B702" s="30" t="s">
        <v>9592</v>
      </c>
    </row>
    <row r="703" spans="1:2" x14ac:dyDescent="0.25">
      <c r="A703" s="30" t="s">
        <v>632</v>
      </c>
      <c r="B703" s="30" t="s">
        <v>9593</v>
      </c>
    </row>
    <row r="704" spans="1:2" x14ac:dyDescent="0.25">
      <c r="A704" s="30" t="s">
        <v>630</v>
      </c>
      <c r="B704" s="30" t="s">
        <v>9594</v>
      </c>
    </row>
    <row r="705" spans="1:2" x14ac:dyDescent="0.25">
      <c r="A705" s="30" t="s">
        <v>498</v>
      </c>
      <c r="B705" s="30" t="s">
        <v>9595</v>
      </c>
    </row>
    <row r="706" spans="1:2" x14ac:dyDescent="0.25">
      <c r="A706" s="30" t="s">
        <v>638</v>
      </c>
      <c r="B706" s="30" t="s">
        <v>9596</v>
      </c>
    </row>
    <row r="707" spans="1:2" x14ac:dyDescent="0.25">
      <c r="A707" s="30" t="s">
        <v>700</v>
      </c>
      <c r="B707" s="30" t="s">
        <v>9597</v>
      </c>
    </row>
    <row r="708" spans="1:2" x14ac:dyDescent="0.25">
      <c r="A708" s="30" t="s">
        <v>644</v>
      </c>
      <c r="B708" s="30" t="s">
        <v>9598</v>
      </c>
    </row>
    <row r="709" spans="1:2" x14ac:dyDescent="0.25">
      <c r="A709" s="30" t="s">
        <v>640</v>
      </c>
      <c r="B709" s="30" t="s">
        <v>9599</v>
      </c>
    </row>
    <row r="710" spans="1:2" x14ac:dyDescent="0.25">
      <c r="A710" s="30" t="s">
        <v>326</v>
      </c>
      <c r="B710" s="30" t="s">
        <v>9600</v>
      </c>
    </row>
    <row r="711" spans="1:2" x14ac:dyDescent="0.25">
      <c r="A711" s="30" t="s">
        <v>512</v>
      </c>
      <c r="B711" s="30" t="s">
        <v>9601</v>
      </c>
    </row>
    <row r="712" spans="1:2" x14ac:dyDescent="0.25">
      <c r="A712" s="30" t="s">
        <v>352</v>
      </c>
      <c r="B712" s="30" t="s">
        <v>9602</v>
      </c>
    </row>
    <row r="713" spans="1:2" x14ac:dyDescent="0.25">
      <c r="A713" s="30" t="s">
        <v>442</v>
      </c>
      <c r="B713" s="30" t="s">
        <v>9603</v>
      </c>
    </row>
    <row r="714" spans="1:2" x14ac:dyDescent="0.25">
      <c r="A714" s="30" t="s">
        <v>605</v>
      </c>
      <c r="B714" s="30" t="s">
        <v>9604</v>
      </c>
    </row>
    <row r="715" spans="1:2" x14ac:dyDescent="0.25">
      <c r="A715" s="30" t="s">
        <v>636</v>
      </c>
      <c r="B715" s="30" t="s">
        <v>9605</v>
      </c>
    </row>
    <row r="716" spans="1:2" x14ac:dyDescent="0.25">
      <c r="A716" s="30" t="s">
        <v>344</v>
      </c>
      <c r="B716" s="30" t="s">
        <v>9606</v>
      </c>
    </row>
    <row r="717" spans="1:2" x14ac:dyDescent="0.25">
      <c r="A717" s="30" t="s">
        <v>688</v>
      </c>
      <c r="B717" s="30" t="s">
        <v>9607</v>
      </c>
    </row>
    <row r="718" spans="1:2" x14ac:dyDescent="0.25">
      <c r="A718" s="30" t="s">
        <v>726</v>
      </c>
      <c r="B718" s="30" t="s">
        <v>9608</v>
      </c>
    </row>
    <row r="719" spans="1:2" x14ac:dyDescent="0.25">
      <c r="A719" s="30" t="s">
        <v>340</v>
      </c>
      <c r="B719" s="30" t="s">
        <v>9609</v>
      </c>
    </row>
    <row r="720" spans="1:2" x14ac:dyDescent="0.25">
      <c r="A720" s="30" t="s">
        <v>646</v>
      </c>
      <c r="B720" s="30" t="s">
        <v>9610</v>
      </c>
    </row>
    <row r="721" spans="1:2" x14ac:dyDescent="0.25">
      <c r="A721" s="30" t="s">
        <v>3929</v>
      </c>
      <c r="B721" s="30" t="s">
        <v>9611</v>
      </c>
    </row>
    <row r="722" spans="1:2" x14ac:dyDescent="0.25">
      <c r="A722" s="30" t="s">
        <v>366</v>
      </c>
      <c r="B722" s="30" t="s">
        <v>9612</v>
      </c>
    </row>
    <row r="723" spans="1:2" x14ac:dyDescent="0.25">
      <c r="A723" s="30" t="s">
        <v>3923</v>
      </c>
      <c r="B723" s="30" t="s">
        <v>9613</v>
      </c>
    </row>
    <row r="724" spans="1:2" x14ac:dyDescent="0.25">
      <c r="A724" s="30" t="s">
        <v>3935</v>
      </c>
      <c r="B724" s="30" t="s">
        <v>9614</v>
      </c>
    </row>
    <row r="725" spans="1:2" x14ac:dyDescent="0.25">
      <c r="A725" s="30" t="s">
        <v>3932</v>
      </c>
      <c r="B725" s="30" t="s">
        <v>9615</v>
      </c>
    </row>
    <row r="726" spans="1:2" x14ac:dyDescent="0.25">
      <c r="A726" s="30" t="s">
        <v>3920</v>
      </c>
      <c r="B726" s="30" t="s">
        <v>9616</v>
      </c>
    </row>
    <row r="727" spans="1:2" x14ac:dyDescent="0.25">
      <c r="A727" s="30" t="s">
        <v>3926</v>
      </c>
      <c r="B727" s="30" t="s">
        <v>9617</v>
      </c>
    </row>
    <row r="728" spans="1:2" x14ac:dyDescent="0.25">
      <c r="A728" s="30" t="s">
        <v>3943</v>
      </c>
      <c r="B728" s="30" t="s">
        <v>9618</v>
      </c>
    </row>
    <row r="729" spans="1:2" x14ac:dyDescent="0.25">
      <c r="A729" s="30" t="s">
        <v>392</v>
      </c>
      <c r="B729" s="30" t="s">
        <v>9619</v>
      </c>
    </row>
    <row r="730" spans="1:2" x14ac:dyDescent="0.25">
      <c r="A730" s="30" t="s">
        <v>3949</v>
      </c>
      <c r="B730" s="30" t="s">
        <v>9620</v>
      </c>
    </row>
    <row r="731" spans="1:2" x14ac:dyDescent="0.25">
      <c r="A731" s="30" t="s">
        <v>3952</v>
      </c>
      <c r="B731" s="30" t="s">
        <v>9621</v>
      </c>
    </row>
    <row r="732" spans="1:2" x14ac:dyDescent="0.25">
      <c r="A732" s="30" t="s">
        <v>3940</v>
      </c>
      <c r="B732" s="30" t="s">
        <v>9622</v>
      </c>
    </row>
    <row r="733" spans="1:2" x14ac:dyDescent="0.25">
      <c r="A733" s="30" t="s">
        <v>3946</v>
      </c>
      <c r="B733" s="30" t="s">
        <v>9623</v>
      </c>
    </row>
    <row r="734" spans="1:2" x14ac:dyDescent="0.25">
      <c r="A734" s="30" t="s">
        <v>617</v>
      </c>
      <c r="B734" s="30" t="s">
        <v>9624</v>
      </c>
    </row>
    <row r="735" spans="1:2" x14ac:dyDescent="0.25">
      <c r="A735" s="30" t="s">
        <v>3975</v>
      </c>
      <c r="B735" s="30" t="s">
        <v>9625</v>
      </c>
    </row>
    <row r="736" spans="1:2" x14ac:dyDescent="0.25">
      <c r="A736" s="30" t="s">
        <v>3978</v>
      </c>
      <c r="B736" s="30" t="s">
        <v>9626</v>
      </c>
    </row>
    <row r="737" spans="1:2" x14ac:dyDescent="0.25">
      <c r="A737" s="30" t="s">
        <v>3985</v>
      </c>
      <c r="B737" s="30" t="s">
        <v>9627</v>
      </c>
    </row>
    <row r="738" spans="1:2" x14ac:dyDescent="0.25">
      <c r="A738" s="30" t="s">
        <v>575</v>
      </c>
      <c r="B738" s="30" t="s">
        <v>9628</v>
      </c>
    </row>
    <row r="739" spans="1:2" x14ac:dyDescent="0.25">
      <c r="A739" s="30" t="s">
        <v>3988</v>
      </c>
      <c r="B739" s="30" t="s">
        <v>9629</v>
      </c>
    </row>
    <row r="740" spans="1:2" x14ac:dyDescent="0.25">
      <c r="A740" s="30" t="s">
        <v>619</v>
      </c>
      <c r="B740" s="30" t="s">
        <v>9630</v>
      </c>
    </row>
    <row r="741" spans="1:2" x14ac:dyDescent="0.25">
      <c r="A741" s="30" t="s">
        <v>3982</v>
      </c>
      <c r="B741" s="30" t="s">
        <v>9631</v>
      </c>
    </row>
    <row r="742" spans="1:2" x14ac:dyDescent="0.25">
      <c r="A742" s="30" t="s">
        <v>3972</v>
      </c>
      <c r="B742" s="30" t="s">
        <v>9632</v>
      </c>
    </row>
    <row r="743" spans="1:2" x14ac:dyDescent="0.25">
      <c r="A743" s="30" t="s">
        <v>3969</v>
      </c>
      <c r="B743" s="30" t="s">
        <v>9633</v>
      </c>
    </row>
    <row r="744" spans="1:2" x14ac:dyDescent="0.25">
      <c r="A744" s="30" t="s">
        <v>3966</v>
      </c>
      <c r="B744" s="30" t="s">
        <v>9634</v>
      </c>
    </row>
    <row r="745" spans="1:2" x14ac:dyDescent="0.25">
      <c r="A745" s="30" t="s">
        <v>316</v>
      </c>
      <c r="B745" s="30" t="s">
        <v>9635</v>
      </c>
    </row>
    <row r="746" spans="1:2" x14ac:dyDescent="0.25">
      <c r="A746" s="30" t="s">
        <v>3963</v>
      </c>
      <c r="B746" s="30" t="s">
        <v>9636</v>
      </c>
    </row>
    <row r="747" spans="1:2" x14ac:dyDescent="0.25">
      <c r="A747" s="30" t="s">
        <v>3991</v>
      </c>
      <c r="B747" s="30" t="s">
        <v>9637</v>
      </c>
    </row>
    <row r="748" spans="1:2" x14ac:dyDescent="0.25">
      <c r="A748" s="30" t="s">
        <v>3994</v>
      </c>
      <c r="B748" s="30" t="s">
        <v>9638</v>
      </c>
    </row>
    <row r="749" spans="1:2" x14ac:dyDescent="0.25">
      <c r="A749" s="30" t="s">
        <v>3884</v>
      </c>
      <c r="B749" s="30" t="s">
        <v>9639</v>
      </c>
    </row>
    <row r="750" spans="1:2" x14ac:dyDescent="0.25">
      <c r="A750" s="30" t="s">
        <v>642</v>
      </c>
      <c r="B750" s="30" t="s">
        <v>9640</v>
      </c>
    </row>
    <row r="751" spans="1:2" x14ac:dyDescent="0.25">
      <c r="A751" s="30" t="s">
        <v>652</v>
      </c>
      <c r="B751" s="30" t="s">
        <v>9641</v>
      </c>
    </row>
    <row r="752" spans="1:2" x14ac:dyDescent="0.25">
      <c r="A752" s="30" t="s">
        <v>506</v>
      </c>
      <c r="B752" s="30" t="s">
        <v>9642</v>
      </c>
    </row>
    <row r="753" spans="1:2" x14ac:dyDescent="0.25">
      <c r="A753" s="30" t="s">
        <v>4077</v>
      </c>
      <c r="B753" s="30" t="s">
        <v>9643</v>
      </c>
    </row>
    <row r="754" spans="1:2" x14ac:dyDescent="0.25">
      <c r="A754" s="30" t="s">
        <v>4095</v>
      </c>
      <c r="B754" s="30" t="s">
        <v>9644</v>
      </c>
    </row>
    <row r="755" spans="1:2" x14ac:dyDescent="0.25">
      <c r="A755" s="30" t="s">
        <v>2765</v>
      </c>
      <c r="B755" s="30" t="s">
        <v>9645</v>
      </c>
    </row>
    <row r="756" spans="1:2" x14ac:dyDescent="0.25">
      <c r="A756" s="30" t="s">
        <v>2780</v>
      </c>
      <c r="B756" s="30" t="s">
        <v>9646</v>
      </c>
    </row>
    <row r="757" spans="1:2" x14ac:dyDescent="0.25">
      <c r="A757" s="30" t="s">
        <v>2826</v>
      </c>
      <c r="B757" s="30" t="s">
        <v>9647</v>
      </c>
    </row>
    <row r="758" spans="1:2" x14ac:dyDescent="0.25">
      <c r="A758" s="30" t="s">
        <v>2878</v>
      </c>
      <c r="B758" s="30" t="s">
        <v>9648</v>
      </c>
    </row>
    <row r="759" spans="1:2" x14ac:dyDescent="0.25">
      <c r="A759" s="30" t="s">
        <v>388</v>
      </c>
      <c r="B759" s="30" t="s">
        <v>9649</v>
      </c>
    </row>
    <row r="760" spans="1:2" x14ac:dyDescent="0.25">
      <c r="A760" s="30" t="s">
        <v>3074</v>
      </c>
      <c r="B760" s="30" t="s">
        <v>9650</v>
      </c>
    </row>
    <row r="761" spans="1:2" x14ac:dyDescent="0.25">
      <c r="A761" s="30" t="s">
        <v>3121</v>
      </c>
      <c r="B761" s="30" t="s">
        <v>9651</v>
      </c>
    </row>
    <row r="762" spans="1:2" x14ac:dyDescent="0.25">
      <c r="A762" s="30" t="s">
        <v>386</v>
      </c>
      <c r="B762" s="30" t="s">
        <v>9652</v>
      </c>
    </row>
    <row r="763" spans="1:2" x14ac:dyDescent="0.25">
      <c r="A763" s="30" t="s">
        <v>3236</v>
      </c>
      <c r="B763" s="30" t="s">
        <v>9653</v>
      </c>
    </row>
    <row r="764" spans="1:2" x14ac:dyDescent="0.25">
      <c r="A764" s="30" t="s">
        <v>3261</v>
      </c>
      <c r="B764" s="30" t="s">
        <v>9654</v>
      </c>
    </row>
    <row r="765" spans="1:2" x14ac:dyDescent="0.25">
      <c r="A765" s="30" t="s">
        <v>3369</v>
      </c>
      <c r="B765" s="30" t="s">
        <v>9655</v>
      </c>
    </row>
    <row r="766" spans="1:2" x14ac:dyDescent="0.25">
      <c r="A766" s="30" t="s">
        <v>3402</v>
      </c>
      <c r="B766" s="30" t="s">
        <v>9656</v>
      </c>
    </row>
    <row r="767" spans="1:2" x14ac:dyDescent="0.25">
      <c r="A767" s="30" t="s">
        <v>3409</v>
      </c>
      <c r="B767" s="30" t="s">
        <v>9657</v>
      </c>
    </row>
    <row r="768" spans="1:2" x14ac:dyDescent="0.25">
      <c r="A768" s="30" t="s">
        <v>3490</v>
      </c>
      <c r="B768" s="30" t="s">
        <v>9658</v>
      </c>
    </row>
    <row r="769" spans="1:2" x14ac:dyDescent="0.25">
      <c r="A769" s="30" t="s">
        <v>3531</v>
      </c>
      <c r="B769" s="30" t="s">
        <v>9659</v>
      </c>
    </row>
    <row r="770" spans="1:2" x14ac:dyDescent="0.25">
      <c r="A770" s="30" t="s">
        <v>3555</v>
      </c>
      <c r="B770" s="30" t="s">
        <v>9660</v>
      </c>
    </row>
    <row r="771" spans="1:2" x14ac:dyDescent="0.25">
      <c r="A771" s="30" t="s">
        <v>2991</v>
      </c>
      <c r="B771" s="30" t="s">
        <v>9661</v>
      </c>
    </row>
    <row r="772" spans="1:2" x14ac:dyDescent="0.25">
      <c r="A772" s="30" t="s">
        <v>3653</v>
      </c>
      <c r="B772" s="30" t="s">
        <v>9662</v>
      </c>
    </row>
    <row r="773" spans="1:2" x14ac:dyDescent="0.25">
      <c r="A773" s="30" t="s">
        <v>3866</v>
      </c>
      <c r="B773" s="30" t="s">
        <v>9663</v>
      </c>
    </row>
    <row r="774" spans="1:2" x14ac:dyDescent="0.25">
      <c r="A774" s="30" t="s">
        <v>3869</v>
      </c>
      <c r="B774" s="30" t="s">
        <v>9664</v>
      </c>
    </row>
    <row r="775" spans="1:2" x14ac:dyDescent="0.25">
      <c r="A775" s="30" t="s">
        <v>4118</v>
      </c>
      <c r="B775" s="30" t="s">
        <v>9665</v>
      </c>
    </row>
    <row r="776" spans="1:2" x14ac:dyDescent="0.25">
      <c r="A776" s="30" t="s">
        <v>4098</v>
      </c>
      <c r="B776" s="30" t="s">
        <v>9666</v>
      </c>
    </row>
    <row r="777" spans="1:2" x14ac:dyDescent="0.25">
      <c r="A777" s="30" t="s">
        <v>2719</v>
      </c>
      <c r="B777" s="30" t="s">
        <v>9667</v>
      </c>
    </row>
    <row r="778" spans="1:2" x14ac:dyDescent="0.25">
      <c r="A778" s="30" t="s">
        <v>2725</v>
      </c>
      <c r="B778" s="30" t="s">
        <v>9668</v>
      </c>
    </row>
    <row r="779" spans="1:2" x14ac:dyDescent="0.25">
      <c r="A779" s="30" t="s">
        <v>2783</v>
      </c>
      <c r="B779" s="30" t="s">
        <v>9669</v>
      </c>
    </row>
    <row r="780" spans="1:2" x14ac:dyDescent="0.25">
      <c r="A780" s="30" t="s">
        <v>2795</v>
      </c>
      <c r="B780" s="30" t="s">
        <v>9670</v>
      </c>
    </row>
    <row r="781" spans="1:2" x14ac:dyDescent="0.25">
      <c r="A781" s="30" t="s">
        <v>2799</v>
      </c>
      <c r="B781" s="30" t="s">
        <v>9671</v>
      </c>
    </row>
    <row r="782" spans="1:2" x14ac:dyDescent="0.25">
      <c r="A782" s="30" t="s">
        <v>2810</v>
      </c>
      <c r="B782" s="30" t="s">
        <v>9672</v>
      </c>
    </row>
    <row r="783" spans="1:2" x14ac:dyDescent="0.25">
      <c r="A783" s="30" t="s">
        <v>3052</v>
      </c>
      <c r="B783" s="30" t="s">
        <v>9673</v>
      </c>
    </row>
    <row r="784" spans="1:2" x14ac:dyDescent="0.25">
      <c r="A784" s="30" t="s">
        <v>3065</v>
      </c>
      <c r="B784" s="30" t="s">
        <v>9674</v>
      </c>
    </row>
    <row r="785" spans="1:2" x14ac:dyDescent="0.25">
      <c r="A785" s="30" t="s">
        <v>3095</v>
      </c>
      <c r="B785" s="30" t="s">
        <v>9675</v>
      </c>
    </row>
    <row r="786" spans="1:2" x14ac:dyDescent="0.25">
      <c r="A786" s="30" t="s">
        <v>3162</v>
      </c>
      <c r="B786" s="30" t="s">
        <v>9676</v>
      </c>
    </row>
    <row r="787" spans="1:2" x14ac:dyDescent="0.25">
      <c r="A787" s="30" t="s">
        <v>3171</v>
      </c>
      <c r="B787" s="30" t="s">
        <v>9677</v>
      </c>
    </row>
    <row r="788" spans="1:2" x14ac:dyDescent="0.25">
      <c r="A788" s="30" t="s">
        <v>488</v>
      </c>
      <c r="B788" s="30" t="s">
        <v>9678</v>
      </c>
    </row>
    <row r="789" spans="1:2" x14ac:dyDescent="0.25">
      <c r="A789" s="30" t="s">
        <v>3250</v>
      </c>
      <c r="B789" s="30" t="s">
        <v>9679</v>
      </c>
    </row>
    <row r="790" spans="1:2" x14ac:dyDescent="0.25">
      <c r="A790" s="30" t="s">
        <v>3279</v>
      </c>
      <c r="B790" s="30" t="s">
        <v>9680</v>
      </c>
    </row>
    <row r="791" spans="1:2" x14ac:dyDescent="0.25">
      <c r="A791" s="30" t="s">
        <v>3312</v>
      </c>
      <c r="B791" s="30" t="s">
        <v>9681</v>
      </c>
    </row>
    <row r="792" spans="1:2" x14ac:dyDescent="0.25">
      <c r="A792" s="30" t="s">
        <v>3333</v>
      </c>
      <c r="B792" s="30" t="s">
        <v>9682</v>
      </c>
    </row>
    <row r="793" spans="1:2" x14ac:dyDescent="0.25">
      <c r="A793" s="30" t="s">
        <v>3412</v>
      </c>
      <c r="B793" s="30" t="s">
        <v>9683</v>
      </c>
    </row>
    <row r="794" spans="1:2" x14ac:dyDescent="0.25">
      <c r="A794" s="30" t="s">
        <v>3415</v>
      </c>
      <c r="B794" s="30" t="s">
        <v>9684</v>
      </c>
    </row>
    <row r="795" spans="1:2" x14ac:dyDescent="0.25">
      <c r="A795" s="30" t="s">
        <v>3448</v>
      </c>
      <c r="B795" s="30" t="s">
        <v>9685</v>
      </c>
    </row>
    <row r="796" spans="1:2" x14ac:dyDescent="0.25">
      <c r="A796" s="30" t="s">
        <v>3466</v>
      </c>
      <c r="B796" s="30" t="s">
        <v>9686</v>
      </c>
    </row>
    <row r="797" spans="1:2" x14ac:dyDescent="0.25">
      <c r="A797" s="30" t="s">
        <v>3552</v>
      </c>
      <c r="B797" s="30" t="s">
        <v>9687</v>
      </c>
    </row>
    <row r="798" spans="1:2" x14ac:dyDescent="0.25">
      <c r="A798" s="30" t="s">
        <v>2963</v>
      </c>
      <c r="B798" s="30" t="s">
        <v>9688</v>
      </c>
    </row>
    <row r="799" spans="1:2" x14ac:dyDescent="0.25">
      <c r="A799" s="30" t="s">
        <v>2972</v>
      </c>
      <c r="B799" s="30" t="s">
        <v>9689</v>
      </c>
    </row>
    <row r="800" spans="1:2" x14ac:dyDescent="0.25">
      <c r="A800" s="30" t="s">
        <v>3684</v>
      </c>
      <c r="B800" s="30" t="s">
        <v>9690</v>
      </c>
    </row>
    <row r="801" spans="1:2" x14ac:dyDescent="0.25">
      <c r="A801" s="30" t="s">
        <v>400</v>
      </c>
      <c r="B801" s="30" t="s">
        <v>9691</v>
      </c>
    </row>
    <row r="802" spans="1:2" x14ac:dyDescent="0.25">
      <c r="A802" s="30" t="s">
        <v>500</v>
      </c>
      <c r="B802" s="30" t="s">
        <v>9692</v>
      </c>
    </row>
    <row r="803" spans="1:2" x14ac:dyDescent="0.25">
      <c r="A803" s="30" t="s">
        <v>3079</v>
      </c>
      <c r="B803" s="30" t="s">
        <v>9695</v>
      </c>
    </row>
    <row r="804" spans="1:2" x14ac:dyDescent="0.25">
      <c r="A804" s="30" t="s">
        <v>3264</v>
      </c>
      <c r="B804" s="30" t="s">
        <v>9696</v>
      </c>
    </row>
    <row r="805" spans="1:2" x14ac:dyDescent="0.25">
      <c r="A805" s="30" t="s">
        <v>3267</v>
      </c>
      <c r="B805" s="30" t="s">
        <v>9697</v>
      </c>
    </row>
    <row r="806" spans="1:2" x14ac:dyDescent="0.25">
      <c r="A806" s="30" t="s">
        <v>3304</v>
      </c>
      <c r="B806" s="30" t="s">
        <v>9698</v>
      </c>
    </row>
    <row r="807" spans="1:2" x14ac:dyDescent="0.25">
      <c r="A807" s="30" t="s">
        <v>3344</v>
      </c>
      <c r="B807" s="30" t="s">
        <v>9699</v>
      </c>
    </row>
    <row r="808" spans="1:2" x14ac:dyDescent="0.25">
      <c r="A808" s="30" t="s">
        <v>3399</v>
      </c>
      <c r="B808" s="30" t="s">
        <v>9700</v>
      </c>
    </row>
    <row r="809" spans="1:2" x14ac:dyDescent="0.25">
      <c r="A809" s="30" t="s">
        <v>3475</v>
      </c>
      <c r="B809" s="30" t="s">
        <v>9701</v>
      </c>
    </row>
    <row r="810" spans="1:2" x14ac:dyDescent="0.25">
      <c r="A810" s="30" t="s">
        <v>2975</v>
      </c>
      <c r="B810" s="30" t="s">
        <v>9702</v>
      </c>
    </row>
    <row r="811" spans="1:2" x14ac:dyDescent="0.25">
      <c r="A811" s="30" t="s">
        <v>471</v>
      </c>
      <c r="B811" s="30" t="s">
        <v>9703</v>
      </c>
    </row>
    <row r="812" spans="1:2" x14ac:dyDescent="0.25">
      <c r="A812" s="30" t="s">
        <v>3006</v>
      </c>
      <c r="B812" s="30" t="s">
        <v>9704</v>
      </c>
    </row>
    <row r="813" spans="1:2" x14ac:dyDescent="0.25">
      <c r="A813" s="30" t="s">
        <v>3011</v>
      </c>
      <c r="B813" s="30" t="s">
        <v>9705</v>
      </c>
    </row>
    <row r="814" spans="1:2" x14ac:dyDescent="0.25">
      <c r="A814" s="30" t="s">
        <v>3031</v>
      </c>
      <c r="B814" s="30" t="s">
        <v>9706</v>
      </c>
    </row>
    <row r="815" spans="1:2" x14ac:dyDescent="0.25">
      <c r="A815" s="30" t="s">
        <v>3048</v>
      </c>
      <c r="B815" s="30" t="s">
        <v>9707</v>
      </c>
    </row>
    <row r="816" spans="1:2" x14ac:dyDescent="0.25">
      <c r="A816" s="30" t="s">
        <v>3059</v>
      </c>
      <c r="B816" s="30" t="s">
        <v>9708</v>
      </c>
    </row>
    <row r="817" spans="1:2" x14ac:dyDescent="0.25">
      <c r="A817" s="30" t="s">
        <v>3081</v>
      </c>
      <c r="B817" s="30" t="s">
        <v>9709</v>
      </c>
    </row>
    <row r="818" spans="1:2" x14ac:dyDescent="0.25">
      <c r="A818" s="30" t="s">
        <v>3112</v>
      </c>
      <c r="B818" s="30" t="s">
        <v>9710</v>
      </c>
    </row>
    <row r="819" spans="1:2" x14ac:dyDescent="0.25">
      <c r="A819" s="30" t="s">
        <v>3115</v>
      </c>
      <c r="B819" s="30" t="s">
        <v>9711</v>
      </c>
    </row>
    <row r="820" spans="1:2" x14ac:dyDescent="0.25">
      <c r="A820" s="30" t="s">
        <v>3147</v>
      </c>
      <c r="B820" s="30" t="s">
        <v>9712</v>
      </c>
    </row>
    <row r="821" spans="1:2" x14ac:dyDescent="0.25">
      <c r="A821" s="30" t="s">
        <v>3153</v>
      </c>
      <c r="B821" s="30" t="s">
        <v>9713</v>
      </c>
    </row>
    <row r="822" spans="1:2" x14ac:dyDescent="0.25">
      <c r="A822" s="30" t="s">
        <v>3223</v>
      </c>
      <c r="B822" s="30" t="s">
        <v>9714</v>
      </c>
    </row>
    <row r="823" spans="1:2" x14ac:dyDescent="0.25">
      <c r="A823" s="30" t="s">
        <v>3430</v>
      </c>
      <c r="B823" s="30" t="s">
        <v>9715</v>
      </c>
    </row>
    <row r="824" spans="1:2" x14ac:dyDescent="0.25">
      <c r="A824" s="30" t="s">
        <v>3433</v>
      </c>
      <c r="B824" s="30" t="s">
        <v>9716</v>
      </c>
    </row>
    <row r="825" spans="1:2" x14ac:dyDescent="0.25">
      <c r="A825" s="30" t="s">
        <v>3472</v>
      </c>
      <c r="B825" s="30" t="s">
        <v>9717</v>
      </c>
    </row>
    <row r="826" spans="1:2" x14ac:dyDescent="0.25">
      <c r="A826" s="30" t="s">
        <v>2898</v>
      </c>
      <c r="B826" s="30" t="s">
        <v>9718</v>
      </c>
    </row>
    <row r="827" spans="1:2" x14ac:dyDescent="0.25">
      <c r="A827" s="30" t="s">
        <v>3487</v>
      </c>
      <c r="B827" s="30" t="s">
        <v>9719</v>
      </c>
    </row>
    <row r="828" spans="1:2" x14ac:dyDescent="0.25">
      <c r="A828" s="30" t="s">
        <v>3522</v>
      </c>
      <c r="B828" s="30" t="s">
        <v>9720</v>
      </c>
    </row>
    <row r="829" spans="1:2" x14ac:dyDescent="0.25">
      <c r="A829" s="30" t="s">
        <v>3567</v>
      </c>
      <c r="B829" s="30" t="s">
        <v>9721</v>
      </c>
    </row>
    <row r="830" spans="1:2" x14ac:dyDescent="0.25">
      <c r="A830" s="30" t="s">
        <v>3594</v>
      </c>
      <c r="B830" s="30" t="s">
        <v>9722</v>
      </c>
    </row>
    <row r="831" spans="1:2" x14ac:dyDescent="0.25">
      <c r="A831" s="30" t="s">
        <v>3599</v>
      </c>
      <c r="B831" s="30" t="s">
        <v>9723</v>
      </c>
    </row>
    <row r="832" spans="1:2" x14ac:dyDescent="0.25">
      <c r="A832" s="30" t="s">
        <v>3602</v>
      </c>
      <c r="B832" s="30" t="s">
        <v>9724</v>
      </c>
    </row>
    <row r="833" spans="1:2" x14ac:dyDescent="0.25">
      <c r="A833" s="30" t="s">
        <v>2952</v>
      </c>
      <c r="B833" s="30" t="s">
        <v>9725</v>
      </c>
    </row>
    <row r="834" spans="1:2" x14ac:dyDescent="0.25">
      <c r="A834" s="30" t="s">
        <v>465</v>
      </c>
      <c r="B834" s="30" t="s">
        <v>9726</v>
      </c>
    </row>
    <row r="835" spans="1:2" x14ac:dyDescent="0.25">
      <c r="A835" s="30" t="s">
        <v>467</v>
      </c>
      <c r="B835" s="30" t="s">
        <v>9727</v>
      </c>
    </row>
    <row r="836" spans="1:2" x14ac:dyDescent="0.25">
      <c r="A836" s="30" t="s">
        <v>4083</v>
      </c>
      <c r="B836" s="30" t="s">
        <v>9728</v>
      </c>
    </row>
    <row r="837" spans="1:2" x14ac:dyDescent="0.25">
      <c r="A837" s="30" t="s">
        <v>2789</v>
      </c>
      <c r="B837" s="30" t="s">
        <v>9729</v>
      </c>
    </row>
    <row r="838" spans="1:2" x14ac:dyDescent="0.25">
      <c r="A838" s="30" t="s">
        <v>2804</v>
      </c>
      <c r="B838" s="30" t="s">
        <v>9730</v>
      </c>
    </row>
    <row r="839" spans="1:2" x14ac:dyDescent="0.25">
      <c r="A839" s="30" t="s">
        <v>2819</v>
      </c>
      <c r="B839" s="30" t="s">
        <v>9731</v>
      </c>
    </row>
    <row r="840" spans="1:2" x14ac:dyDescent="0.25">
      <c r="A840" s="30" t="s">
        <v>3089</v>
      </c>
      <c r="B840" s="30" t="s">
        <v>9732</v>
      </c>
    </row>
    <row r="841" spans="1:2" x14ac:dyDescent="0.25">
      <c r="A841" s="30" t="s">
        <v>579</v>
      </c>
      <c r="B841" s="30" t="s">
        <v>9733</v>
      </c>
    </row>
    <row r="842" spans="1:2" x14ac:dyDescent="0.25">
      <c r="A842" s="30" t="s">
        <v>3239</v>
      </c>
      <c r="B842" s="30" t="s">
        <v>9734</v>
      </c>
    </row>
    <row r="843" spans="1:2" x14ac:dyDescent="0.25">
      <c r="A843" s="30" t="s">
        <v>3273</v>
      </c>
      <c r="B843" s="30" t="s">
        <v>9735</v>
      </c>
    </row>
    <row r="844" spans="1:2" x14ac:dyDescent="0.25">
      <c r="A844" s="30" t="s">
        <v>3318</v>
      </c>
      <c r="B844" s="30" t="s">
        <v>9736</v>
      </c>
    </row>
    <row r="845" spans="1:2" x14ac:dyDescent="0.25">
      <c r="A845" s="30" t="s">
        <v>3478</v>
      </c>
      <c r="B845" s="30" t="s">
        <v>9737</v>
      </c>
    </row>
    <row r="846" spans="1:2" x14ac:dyDescent="0.25">
      <c r="A846" s="30" t="s">
        <v>3534</v>
      </c>
      <c r="B846" s="30" t="s">
        <v>9738</v>
      </c>
    </row>
    <row r="847" spans="1:2" x14ac:dyDescent="0.25">
      <c r="A847" s="30" t="s">
        <v>3561</v>
      </c>
      <c r="B847" s="30" t="s">
        <v>9739</v>
      </c>
    </row>
    <row r="848" spans="1:2" x14ac:dyDescent="0.25">
      <c r="A848" s="30" t="s">
        <v>3627</v>
      </c>
      <c r="B848" s="30" t="s">
        <v>9740</v>
      </c>
    </row>
    <row r="849" spans="1:2" x14ac:dyDescent="0.25">
      <c r="A849" s="30" t="s">
        <v>2928</v>
      </c>
      <c r="B849" s="30" t="s">
        <v>9741</v>
      </c>
    </row>
    <row r="850" spans="1:2" x14ac:dyDescent="0.25">
      <c r="A850" s="30" t="s">
        <v>2946</v>
      </c>
      <c r="B850" s="30" t="s">
        <v>9742</v>
      </c>
    </row>
    <row r="851" spans="1:2" x14ac:dyDescent="0.25">
      <c r="A851" s="30" t="s">
        <v>2957</v>
      </c>
      <c r="B851" s="30" t="s">
        <v>9743</v>
      </c>
    </row>
    <row r="852" spans="1:2" x14ac:dyDescent="0.25">
      <c r="A852" s="30" t="s">
        <v>3730</v>
      </c>
      <c r="B852" s="30" t="s">
        <v>9744</v>
      </c>
    </row>
    <row r="853" spans="1:2" x14ac:dyDescent="0.25">
      <c r="A853" s="30" t="s">
        <v>3872</v>
      </c>
      <c r="B853" s="30" t="s">
        <v>9745</v>
      </c>
    </row>
    <row r="854" spans="1:2" x14ac:dyDescent="0.25">
      <c r="A854" s="30" t="s">
        <v>4086</v>
      </c>
      <c r="B854" s="30" t="s">
        <v>9746</v>
      </c>
    </row>
    <row r="855" spans="1:2" x14ac:dyDescent="0.25">
      <c r="A855" s="30" t="s">
        <v>2904</v>
      </c>
      <c r="B855" s="30" t="s">
        <v>9747</v>
      </c>
    </row>
    <row r="856" spans="1:2" x14ac:dyDescent="0.25">
      <c r="A856" s="30" t="s">
        <v>3101</v>
      </c>
      <c r="B856" s="30" t="s">
        <v>9748</v>
      </c>
    </row>
    <row r="857" spans="1:2" x14ac:dyDescent="0.25">
      <c r="A857" s="30" t="s">
        <v>469</v>
      </c>
      <c r="B857" s="30" t="s">
        <v>9749</v>
      </c>
    </row>
    <row r="858" spans="1:2" x14ac:dyDescent="0.25">
      <c r="A858" s="30" t="s">
        <v>3285</v>
      </c>
      <c r="B858" s="30" t="s">
        <v>9750</v>
      </c>
    </row>
    <row r="859" spans="1:2" x14ac:dyDescent="0.25">
      <c r="A859" s="30" t="s">
        <v>3309</v>
      </c>
      <c r="B859" s="30" t="s">
        <v>9751</v>
      </c>
    </row>
    <row r="860" spans="1:2" x14ac:dyDescent="0.25">
      <c r="A860" s="30" t="s">
        <v>3341</v>
      </c>
      <c r="B860" s="30" t="s">
        <v>9752</v>
      </c>
    </row>
    <row r="861" spans="1:2" x14ac:dyDescent="0.25">
      <c r="A861" s="30" t="s">
        <v>3350</v>
      </c>
      <c r="B861" s="30" t="s">
        <v>9753</v>
      </c>
    </row>
    <row r="862" spans="1:2" x14ac:dyDescent="0.25">
      <c r="A862" s="30" t="s">
        <v>3353</v>
      </c>
      <c r="B862" s="30" t="s">
        <v>9754</v>
      </c>
    </row>
    <row r="863" spans="1:2" x14ac:dyDescent="0.25">
      <c r="A863" s="30" t="s">
        <v>3358</v>
      </c>
      <c r="B863" s="30" t="s">
        <v>9755</v>
      </c>
    </row>
    <row r="864" spans="1:2" x14ac:dyDescent="0.25">
      <c r="A864" s="30" t="s">
        <v>3427</v>
      </c>
      <c r="B864" s="30" t="s">
        <v>9756</v>
      </c>
    </row>
    <row r="865" spans="1:2" x14ac:dyDescent="0.25">
      <c r="A865" s="30" t="s">
        <v>3549</v>
      </c>
      <c r="B865" s="30" t="s">
        <v>9757</v>
      </c>
    </row>
    <row r="866" spans="1:2" x14ac:dyDescent="0.25">
      <c r="A866" s="30" t="s">
        <v>3707</v>
      </c>
      <c r="B866" s="30" t="s">
        <v>9758</v>
      </c>
    </row>
    <row r="867" spans="1:2" x14ac:dyDescent="0.25">
      <c r="A867" s="30" t="s">
        <v>478</v>
      </c>
      <c r="B867" s="30" t="s">
        <v>9759</v>
      </c>
    </row>
    <row r="868" spans="1:2" x14ac:dyDescent="0.25">
      <c r="A868" s="30" t="s">
        <v>2666</v>
      </c>
      <c r="B868" s="30" t="s">
        <v>9760</v>
      </c>
    </row>
    <row r="869" spans="1:2" x14ac:dyDescent="0.25">
      <c r="A869" s="30" t="s">
        <v>4080</v>
      </c>
      <c r="B869" s="30" t="s">
        <v>9761</v>
      </c>
    </row>
    <row r="870" spans="1:2" x14ac:dyDescent="0.25">
      <c r="A870" s="30" t="s">
        <v>2707</v>
      </c>
      <c r="B870" s="30" t="s">
        <v>9762</v>
      </c>
    </row>
    <row r="871" spans="1:2" x14ac:dyDescent="0.25">
      <c r="A871" s="30" t="s">
        <v>2816</v>
      </c>
      <c r="B871" s="30" t="s">
        <v>9763</v>
      </c>
    </row>
    <row r="872" spans="1:2" x14ac:dyDescent="0.25">
      <c r="A872" s="30" t="s">
        <v>2853</v>
      </c>
      <c r="B872" s="30" t="s">
        <v>9764</v>
      </c>
    </row>
    <row r="873" spans="1:2" x14ac:dyDescent="0.25">
      <c r="A873" s="30" t="s">
        <v>394</v>
      </c>
      <c r="B873" s="30" t="s">
        <v>9765</v>
      </c>
    </row>
    <row r="874" spans="1:2" x14ac:dyDescent="0.25">
      <c r="A874" s="30" t="s">
        <v>3063</v>
      </c>
      <c r="B874" s="30" t="s">
        <v>9766</v>
      </c>
    </row>
    <row r="875" spans="1:2" x14ac:dyDescent="0.25">
      <c r="A875" s="30" t="s">
        <v>3407</v>
      </c>
      <c r="B875" s="30" t="s">
        <v>9767</v>
      </c>
    </row>
    <row r="876" spans="1:2" x14ac:dyDescent="0.25">
      <c r="A876" s="30" t="s">
        <v>3499</v>
      </c>
      <c r="B876" s="30" t="s">
        <v>9768</v>
      </c>
    </row>
    <row r="877" spans="1:2" x14ac:dyDescent="0.25">
      <c r="A877" s="30" t="s">
        <v>3508</v>
      </c>
      <c r="B877" s="30" t="s">
        <v>9769</v>
      </c>
    </row>
    <row r="878" spans="1:2" x14ac:dyDescent="0.25">
      <c r="A878" s="30" t="s">
        <v>3519</v>
      </c>
      <c r="B878" s="30" t="s">
        <v>9770</v>
      </c>
    </row>
    <row r="879" spans="1:2" x14ac:dyDescent="0.25">
      <c r="A879" s="30" t="s">
        <v>3570</v>
      </c>
      <c r="B879" s="30" t="s">
        <v>9771</v>
      </c>
    </row>
    <row r="880" spans="1:2" x14ac:dyDescent="0.25">
      <c r="A880" s="30" t="s">
        <v>3573</v>
      </c>
      <c r="B880" s="30" t="s">
        <v>9772</v>
      </c>
    </row>
    <row r="881" spans="1:2" x14ac:dyDescent="0.25">
      <c r="A881" s="30" t="s">
        <v>2988</v>
      </c>
      <c r="B881" s="30" t="s">
        <v>9773</v>
      </c>
    </row>
    <row r="882" spans="1:2" x14ac:dyDescent="0.25">
      <c r="A882" s="30" t="s">
        <v>3673</v>
      </c>
      <c r="B882" s="30" t="s">
        <v>9774</v>
      </c>
    </row>
    <row r="883" spans="1:2" x14ac:dyDescent="0.25">
      <c r="A883" s="30" t="s">
        <v>2722</v>
      </c>
      <c r="B883" s="30" t="s">
        <v>9775</v>
      </c>
    </row>
    <row r="884" spans="1:2" x14ac:dyDescent="0.25">
      <c r="A884" s="30" t="s">
        <v>3384</v>
      </c>
      <c r="B884" s="30" t="s">
        <v>9776</v>
      </c>
    </row>
    <row r="885" spans="1:2" x14ac:dyDescent="0.25">
      <c r="A885" s="30" t="s">
        <v>3516</v>
      </c>
      <c r="B885" s="30" t="s">
        <v>9777</v>
      </c>
    </row>
    <row r="886" spans="1:2" x14ac:dyDescent="0.25">
      <c r="A886" s="30" t="s">
        <v>3546</v>
      </c>
      <c r="B886" s="30" t="s">
        <v>9778</v>
      </c>
    </row>
    <row r="887" spans="1:2" x14ac:dyDescent="0.25">
      <c r="A887" s="30" t="s">
        <v>2910</v>
      </c>
      <c r="B887" s="30" t="s">
        <v>9779</v>
      </c>
    </row>
    <row r="888" spans="1:2" x14ac:dyDescent="0.25">
      <c r="A888" s="30" t="s">
        <v>3739</v>
      </c>
      <c r="B888" s="30" t="s">
        <v>9780</v>
      </c>
    </row>
    <row r="889" spans="1:2" x14ac:dyDescent="0.25">
      <c r="A889" s="30" t="s">
        <v>370</v>
      </c>
      <c r="B889" s="30" t="s">
        <v>9781</v>
      </c>
    </row>
    <row r="890" spans="1:2" x14ac:dyDescent="0.25">
      <c r="A890" s="30" t="s">
        <v>384</v>
      </c>
      <c r="B890" s="30" t="s">
        <v>9782</v>
      </c>
    </row>
    <row r="891" spans="1:2" x14ac:dyDescent="0.25">
      <c r="A891" s="30" t="s">
        <v>362</v>
      </c>
      <c r="B891" s="30" t="s">
        <v>9783</v>
      </c>
    </row>
    <row r="892" spans="1:2" x14ac:dyDescent="0.25">
      <c r="A892" s="30" t="s">
        <v>812</v>
      </c>
      <c r="B892" s="30" t="s">
        <v>9784</v>
      </c>
    </row>
    <row r="893" spans="1:2" x14ac:dyDescent="0.25">
      <c r="A893" s="30" t="s">
        <v>3042</v>
      </c>
      <c r="B893" s="30" t="s">
        <v>9785</v>
      </c>
    </row>
    <row r="894" spans="1:2" x14ac:dyDescent="0.25">
      <c r="A894" s="30" t="s">
        <v>3086</v>
      </c>
      <c r="B894" s="30" t="s">
        <v>9786</v>
      </c>
    </row>
    <row r="895" spans="1:2" x14ac:dyDescent="0.25">
      <c r="A895" s="30" t="s">
        <v>3505</v>
      </c>
      <c r="B895" s="30" t="s">
        <v>9787</v>
      </c>
    </row>
    <row r="896" spans="1:2" x14ac:dyDescent="0.25">
      <c r="A896" s="30" t="s">
        <v>3647</v>
      </c>
      <c r="B896" s="30" t="s">
        <v>9788</v>
      </c>
    </row>
    <row r="897" spans="1:2" x14ac:dyDescent="0.25">
      <c r="A897" s="30" t="s">
        <v>3022</v>
      </c>
      <c r="B897" s="30" t="s">
        <v>9789</v>
      </c>
    </row>
    <row r="898" spans="1:2" x14ac:dyDescent="0.25">
      <c r="A898" s="30" t="s">
        <v>4023</v>
      </c>
      <c r="B898" s="30" t="s">
        <v>9790</v>
      </c>
    </row>
    <row r="899" spans="1:2" x14ac:dyDescent="0.25">
      <c r="A899" s="30" t="s">
        <v>372</v>
      </c>
      <c r="B899" s="30" t="s">
        <v>9791</v>
      </c>
    </row>
    <row r="900" spans="1:2" x14ac:dyDescent="0.25">
      <c r="A900" s="30" t="s">
        <v>2829</v>
      </c>
      <c r="B900" s="30" t="s">
        <v>9792</v>
      </c>
    </row>
    <row r="901" spans="1:2" x14ac:dyDescent="0.25">
      <c r="A901" s="30" t="s">
        <v>3582</v>
      </c>
      <c r="B901" s="30" t="s">
        <v>9793</v>
      </c>
    </row>
    <row r="902" spans="1:2" x14ac:dyDescent="0.25">
      <c r="A902" s="30" t="s">
        <v>3591</v>
      </c>
      <c r="B902" s="30" t="s">
        <v>9794</v>
      </c>
    </row>
    <row r="903" spans="1:2" x14ac:dyDescent="0.25">
      <c r="A903" s="30" t="s">
        <v>402</v>
      </c>
      <c r="B903" s="30" t="s">
        <v>9795</v>
      </c>
    </row>
    <row r="904" spans="1:2" x14ac:dyDescent="0.25">
      <c r="A904" s="30" t="s">
        <v>2674</v>
      </c>
      <c r="B904" s="30" t="s">
        <v>9796</v>
      </c>
    </row>
    <row r="905" spans="1:2" x14ac:dyDescent="0.25">
      <c r="A905" s="30" t="s">
        <v>4089</v>
      </c>
      <c r="B905" s="30" t="s">
        <v>9797</v>
      </c>
    </row>
    <row r="906" spans="1:2" x14ac:dyDescent="0.25">
      <c r="A906" s="30" t="s">
        <v>4101</v>
      </c>
      <c r="B906" s="30" t="s">
        <v>9798</v>
      </c>
    </row>
    <row r="907" spans="1:2" x14ac:dyDescent="0.25">
      <c r="A907" s="30" t="s">
        <v>2850</v>
      </c>
      <c r="B907" s="30" t="s">
        <v>9799</v>
      </c>
    </row>
    <row r="908" spans="1:2" x14ac:dyDescent="0.25">
      <c r="A908" s="30" t="s">
        <v>2997</v>
      </c>
      <c r="B908" s="30" t="s">
        <v>9802</v>
      </c>
    </row>
    <row r="909" spans="1:2" x14ac:dyDescent="0.25">
      <c r="A909" s="30" t="s">
        <v>3025</v>
      </c>
      <c r="B909" s="30" t="s">
        <v>9803</v>
      </c>
    </row>
    <row r="910" spans="1:2" x14ac:dyDescent="0.25">
      <c r="A910" s="30" t="s">
        <v>3028</v>
      </c>
      <c r="B910" s="30" t="s">
        <v>9804</v>
      </c>
    </row>
    <row r="911" spans="1:2" x14ac:dyDescent="0.25">
      <c r="A911" s="30" t="s">
        <v>3106</v>
      </c>
      <c r="B911" s="30" t="s">
        <v>9805</v>
      </c>
    </row>
    <row r="912" spans="1:2" x14ac:dyDescent="0.25">
      <c r="A912" s="30" t="s">
        <v>515</v>
      </c>
      <c r="B912" s="30" t="s">
        <v>9806</v>
      </c>
    </row>
    <row r="913" spans="1:2" x14ac:dyDescent="0.25">
      <c r="A913" s="30" t="s">
        <v>660</v>
      </c>
      <c r="B913" s="30" t="s">
        <v>9807</v>
      </c>
    </row>
    <row r="914" spans="1:2" x14ac:dyDescent="0.25">
      <c r="A914" s="30" t="s">
        <v>3270</v>
      </c>
      <c r="B914" s="30" t="s">
        <v>9808</v>
      </c>
    </row>
    <row r="915" spans="1:2" x14ac:dyDescent="0.25">
      <c r="A915" s="30" t="s">
        <v>3493</v>
      </c>
      <c r="B915" s="30" t="s">
        <v>9809</v>
      </c>
    </row>
    <row r="916" spans="1:2" x14ac:dyDescent="0.25">
      <c r="A916" s="30" t="s">
        <v>3525</v>
      </c>
      <c r="B916" s="30" t="s">
        <v>9810</v>
      </c>
    </row>
    <row r="917" spans="1:2" x14ac:dyDescent="0.25">
      <c r="A917" s="30" t="s">
        <v>3335</v>
      </c>
      <c r="B917" s="30" t="s">
        <v>9811</v>
      </c>
    </row>
    <row r="918" spans="1:2" x14ac:dyDescent="0.25">
      <c r="A918" s="30" t="s">
        <v>3366</v>
      </c>
      <c r="B918" s="30" t="s">
        <v>9812</v>
      </c>
    </row>
    <row r="919" spans="1:2" x14ac:dyDescent="0.25">
      <c r="A919" s="30" t="s">
        <v>3372</v>
      </c>
      <c r="B919" s="30" t="s">
        <v>9813</v>
      </c>
    </row>
    <row r="920" spans="1:2" x14ac:dyDescent="0.25">
      <c r="A920" s="30" t="s">
        <v>3378</v>
      </c>
      <c r="B920" s="30" t="s">
        <v>9814</v>
      </c>
    </row>
    <row r="921" spans="1:2" x14ac:dyDescent="0.25">
      <c r="A921" s="30" t="s">
        <v>3387</v>
      </c>
      <c r="B921" s="30" t="s">
        <v>9815</v>
      </c>
    </row>
    <row r="922" spans="1:2" x14ac:dyDescent="0.25">
      <c r="A922" s="30" t="s">
        <v>3393</v>
      </c>
      <c r="B922" s="30" t="s">
        <v>9816</v>
      </c>
    </row>
    <row r="923" spans="1:2" x14ac:dyDescent="0.25">
      <c r="A923" s="30" t="s">
        <v>3418</v>
      </c>
      <c r="B923" s="30" t="s">
        <v>9817</v>
      </c>
    </row>
    <row r="924" spans="1:2" x14ac:dyDescent="0.25">
      <c r="A924" s="30" t="s">
        <v>3436</v>
      </c>
      <c r="B924" s="30" t="s">
        <v>9818</v>
      </c>
    </row>
    <row r="925" spans="1:2" x14ac:dyDescent="0.25">
      <c r="A925" s="30" t="s">
        <v>3442</v>
      </c>
      <c r="B925" s="30" t="s">
        <v>9819</v>
      </c>
    </row>
    <row r="926" spans="1:2" x14ac:dyDescent="0.25">
      <c r="A926" s="30" t="s">
        <v>3445</v>
      </c>
      <c r="B926" s="30" t="s">
        <v>9820</v>
      </c>
    </row>
    <row r="927" spans="1:2" x14ac:dyDescent="0.25">
      <c r="A927" s="30" t="s">
        <v>3469</v>
      </c>
      <c r="B927" s="30" t="s">
        <v>9821</v>
      </c>
    </row>
    <row r="928" spans="1:2" x14ac:dyDescent="0.25">
      <c r="A928" s="30" t="s">
        <v>3484</v>
      </c>
      <c r="B928" s="30" t="s">
        <v>9822</v>
      </c>
    </row>
    <row r="929" spans="1:2" x14ac:dyDescent="0.25">
      <c r="A929" s="30" t="s">
        <v>2919</v>
      </c>
      <c r="B929" s="30" t="s">
        <v>9823</v>
      </c>
    </row>
    <row r="930" spans="1:2" x14ac:dyDescent="0.25">
      <c r="A930" s="30" t="s">
        <v>2960</v>
      </c>
      <c r="B930" s="30" t="s">
        <v>9824</v>
      </c>
    </row>
    <row r="931" spans="1:2" x14ac:dyDescent="0.25">
      <c r="A931" s="30" t="s">
        <v>2969</v>
      </c>
      <c r="B931" s="30" t="s">
        <v>9825</v>
      </c>
    </row>
    <row r="932" spans="1:2" x14ac:dyDescent="0.25">
      <c r="A932" s="30" t="s">
        <v>2979</v>
      </c>
      <c r="B932" s="30" t="s">
        <v>9826</v>
      </c>
    </row>
    <row r="933" spans="1:2" x14ac:dyDescent="0.25">
      <c r="A933" s="30" t="s">
        <v>517</v>
      </c>
      <c r="B933" s="30" t="s">
        <v>9827</v>
      </c>
    </row>
    <row r="934" spans="1:2" x14ac:dyDescent="0.25">
      <c r="A934" s="30" t="s">
        <v>3719</v>
      </c>
      <c r="B934" s="30" t="s">
        <v>9828</v>
      </c>
    </row>
    <row r="935" spans="1:2" x14ac:dyDescent="0.25">
      <c r="A935" s="30" t="s">
        <v>519</v>
      </c>
      <c r="B935" s="30" t="s">
        <v>9830</v>
      </c>
    </row>
    <row r="936" spans="1:2" x14ac:dyDescent="0.25">
      <c r="A936" s="30" t="s">
        <v>3875</v>
      </c>
      <c r="B936" s="30" t="s">
        <v>9831</v>
      </c>
    </row>
    <row r="937" spans="1:2" x14ac:dyDescent="0.25">
      <c r="A937" s="30" t="s">
        <v>4035</v>
      </c>
      <c r="B937" s="30" t="s">
        <v>9832</v>
      </c>
    </row>
    <row r="938" spans="1:2" x14ac:dyDescent="0.25">
      <c r="A938" s="30" t="s">
        <v>4193</v>
      </c>
      <c r="B938" s="30" t="s">
        <v>9833</v>
      </c>
    </row>
    <row r="939" spans="1:2" x14ac:dyDescent="0.25">
      <c r="A939" s="30" t="s">
        <v>4092</v>
      </c>
      <c r="B939" s="30" t="s">
        <v>9834</v>
      </c>
    </row>
    <row r="940" spans="1:2" x14ac:dyDescent="0.25">
      <c r="A940" s="30" t="s">
        <v>2756</v>
      </c>
      <c r="B940" s="30" t="s">
        <v>9835</v>
      </c>
    </row>
    <row r="941" spans="1:2" x14ac:dyDescent="0.25">
      <c r="A941" s="30" t="s">
        <v>2835</v>
      </c>
      <c r="B941" s="30" t="s">
        <v>9836</v>
      </c>
    </row>
    <row r="942" spans="1:2" x14ac:dyDescent="0.25">
      <c r="A942" s="30" t="s">
        <v>2881</v>
      </c>
      <c r="B942" s="30" t="s">
        <v>9837</v>
      </c>
    </row>
    <row r="943" spans="1:2" x14ac:dyDescent="0.25">
      <c r="A943" s="30" t="s">
        <v>3000</v>
      </c>
      <c r="B943" s="30" t="s">
        <v>9838</v>
      </c>
    </row>
    <row r="944" spans="1:2" x14ac:dyDescent="0.25">
      <c r="A944" s="30" t="s">
        <v>3014</v>
      </c>
      <c r="B944" s="30" t="s">
        <v>9839</v>
      </c>
    </row>
    <row r="945" spans="1:2" x14ac:dyDescent="0.25">
      <c r="A945" s="30" t="s">
        <v>3118</v>
      </c>
      <c r="B945" s="30" t="s">
        <v>9840</v>
      </c>
    </row>
    <row r="946" spans="1:2" x14ac:dyDescent="0.25">
      <c r="A946" s="30" t="s">
        <v>476</v>
      </c>
      <c r="B946" s="30" t="s">
        <v>9841</v>
      </c>
    </row>
    <row r="947" spans="1:2" x14ac:dyDescent="0.25">
      <c r="A947" s="30" t="s">
        <v>3176</v>
      </c>
      <c r="B947" s="30" t="s">
        <v>9842</v>
      </c>
    </row>
    <row r="948" spans="1:2" x14ac:dyDescent="0.25">
      <c r="A948" s="30" t="s">
        <v>3226</v>
      </c>
      <c r="B948" s="30" t="s">
        <v>9843</v>
      </c>
    </row>
    <row r="949" spans="1:2" x14ac:dyDescent="0.25">
      <c r="A949" s="30" t="s">
        <v>3247</v>
      </c>
      <c r="B949" s="30" t="s">
        <v>9844</v>
      </c>
    </row>
    <row r="950" spans="1:2" x14ac:dyDescent="0.25">
      <c r="A950" s="30" t="s">
        <v>3381</v>
      </c>
      <c r="B950" s="30" t="s">
        <v>9845</v>
      </c>
    </row>
    <row r="951" spans="1:2" x14ac:dyDescent="0.25">
      <c r="A951" s="30" t="s">
        <v>2913</v>
      </c>
      <c r="B951" s="30" t="s">
        <v>9846</v>
      </c>
    </row>
    <row r="952" spans="1:2" x14ac:dyDescent="0.25">
      <c r="A952" s="30" t="s">
        <v>2925</v>
      </c>
      <c r="B952" s="30" t="s">
        <v>9847</v>
      </c>
    </row>
    <row r="953" spans="1:2" x14ac:dyDescent="0.25">
      <c r="A953" s="30" t="s">
        <v>2930</v>
      </c>
      <c r="B953" s="30" t="s">
        <v>9848</v>
      </c>
    </row>
    <row r="954" spans="1:2" x14ac:dyDescent="0.25">
      <c r="A954" s="30" t="s">
        <v>3656</v>
      </c>
      <c r="B954" s="30" t="s">
        <v>9849</v>
      </c>
    </row>
    <row r="955" spans="1:2" x14ac:dyDescent="0.25">
      <c r="A955" s="30" t="s">
        <v>3690</v>
      </c>
      <c r="B955" s="30" t="s">
        <v>9850</v>
      </c>
    </row>
    <row r="956" spans="1:2" x14ac:dyDescent="0.25">
      <c r="A956" s="30" t="s">
        <v>3733</v>
      </c>
      <c r="B956" s="30" t="s">
        <v>9851</v>
      </c>
    </row>
    <row r="957" spans="1:2" x14ac:dyDescent="0.25">
      <c r="A957" s="30" t="s">
        <v>3742</v>
      </c>
      <c r="B957" s="30" t="s">
        <v>9852</v>
      </c>
    </row>
    <row r="958" spans="1:2" x14ac:dyDescent="0.25">
      <c r="A958" s="30" t="s">
        <v>2759</v>
      </c>
      <c r="B958" s="30" t="s">
        <v>9853</v>
      </c>
    </row>
    <row r="959" spans="1:2" x14ac:dyDescent="0.25">
      <c r="A959" s="30" t="s">
        <v>3496</v>
      </c>
      <c r="B959" s="30" t="s">
        <v>9854</v>
      </c>
    </row>
    <row r="960" spans="1:2" x14ac:dyDescent="0.25">
      <c r="A960" s="30" t="s">
        <v>3537</v>
      </c>
      <c r="B960" s="30" t="s">
        <v>9855</v>
      </c>
    </row>
    <row r="961" spans="1:2" x14ac:dyDescent="0.25">
      <c r="A961" s="30" t="s">
        <v>3588</v>
      </c>
      <c r="B961" s="30" t="s">
        <v>9856</v>
      </c>
    </row>
    <row r="962" spans="1:2" x14ac:dyDescent="0.25">
      <c r="A962" s="30" t="s">
        <v>3638</v>
      </c>
      <c r="B962" s="30" t="s">
        <v>9857</v>
      </c>
    </row>
    <row r="963" spans="1:2" x14ac:dyDescent="0.25">
      <c r="A963" s="30" t="s">
        <v>358</v>
      </c>
      <c r="B963" s="30" t="s">
        <v>9858</v>
      </c>
    </row>
    <row r="964" spans="1:2" x14ac:dyDescent="0.25">
      <c r="A964" s="30" t="s">
        <v>360</v>
      </c>
      <c r="B964" s="30" t="s">
        <v>9859</v>
      </c>
    </row>
    <row r="965" spans="1:2" x14ac:dyDescent="0.25">
      <c r="A965" s="30" t="s">
        <v>3355</v>
      </c>
      <c r="B965" s="30" t="s">
        <v>9860</v>
      </c>
    </row>
    <row r="966" spans="1:2" x14ac:dyDescent="0.25">
      <c r="A966" s="30" t="s">
        <v>2922</v>
      </c>
      <c r="B966" s="30" t="s">
        <v>9861</v>
      </c>
    </row>
    <row r="967" spans="1:2" x14ac:dyDescent="0.25">
      <c r="A967" s="30" t="s">
        <v>3667</v>
      </c>
      <c r="B967" s="30" t="s">
        <v>9862</v>
      </c>
    </row>
    <row r="968" spans="1:2" x14ac:dyDescent="0.25">
      <c r="A968" s="30" t="s">
        <v>3682</v>
      </c>
      <c r="B968" s="30" t="s">
        <v>9863</v>
      </c>
    </row>
    <row r="969" spans="1:2" x14ac:dyDescent="0.25">
      <c r="A969" s="30" t="s">
        <v>3736</v>
      </c>
      <c r="B969" s="30" t="s">
        <v>9864</v>
      </c>
    </row>
    <row r="970" spans="1:2" x14ac:dyDescent="0.25">
      <c r="A970" s="30" t="s">
        <v>2738</v>
      </c>
      <c r="B970" s="30" t="s">
        <v>9865</v>
      </c>
    </row>
    <row r="971" spans="1:2" x14ac:dyDescent="0.25">
      <c r="A971" s="30" t="s">
        <v>2744</v>
      </c>
      <c r="B971" s="30" t="s">
        <v>9866</v>
      </c>
    </row>
    <row r="972" spans="1:2" x14ac:dyDescent="0.25">
      <c r="A972" s="30" t="s">
        <v>2901</v>
      </c>
      <c r="B972" s="30" t="s">
        <v>9867</v>
      </c>
    </row>
    <row r="973" spans="1:2" x14ac:dyDescent="0.25">
      <c r="A973" s="30" t="s">
        <v>3510</v>
      </c>
      <c r="B973" s="30" t="s">
        <v>9868</v>
      </c>
    </row>
    <row r="974" spans="1:2" x14ac:dyDescent="0.25">
      <c r="A974" s="30" t="s">
        <v>376</v>
      </c>
      <c r="B974" s="30" t="s">
        <v>9869</v>
      </c>
    </row>
    <row r="975" spans="1:2" x14ac:dyDescent="0.25">
      <c r="A975" s="30" t="s">
        <v>2786</v>
      </c>
      <c r="B975" s="30" t="s">
        <v>9870</v>
      </c>
    </row>
    <row r="976" spans="1:2" x14ac:dyDescent="0.25">
      <c r="A976" s="30" t="s">
        <v>2907</v>
      </c>
      <c r="B976" s="30" t="s">
        <v>9871</v>
      </c>
    </row>
    <row r="977" spans="1:2" x14ac:dyDescent="0.25">
      <c r="A977" s="30" t="s">
        <v>3045</v>
      </c>
      <c r="B977" s="30" t="s">
        <v>9872</v>
      </c>
    </row>
    <row r="978" spans="1:2" x14ac:dyDescent="0.25">
      <c r="A978" s="30" t="s">
        <v>3098</v>
      </c>
      <c r="B978" s="30" t="s">
        <v>9873</v>
      </c>
    </row>
    <row r="979" spans="1:2" x14ac:dyDescent="0.25">
      <c r="A979" s="30" t="s">
        <v>3216</v>
      </c>
      <c r="B979" s="30" t="s">
        <v>9874</v>
      </c>
    </row>
    <row r="980" spans="1:2" x14ac:dyDescent="0.25">
      <c r="A980" s="30" t="s">
        <v>3253</v>
      </c>
      <c r="B980" s="30" t="s">
        <v>9875</v>
      </c>
    </row>
    <row r="981" spans="1:2" x14ac:dyDescent="0.25">
      <c r="A981" s="30" t="s">
        <v>3306</v>
      </c>
      <c r="B981" s="30" t="s">
        <v>9876</v>
      </c>
    </row>
    <row r="982" spans="1:2" x14ac:dyDescent="0.25">
      <c r="A982" s="30" t="s">
        <v>3576</v>
      </c>
      <c r="B982" s="30" t="s">
        <v>9877</v>
      </c>
    </row>
    <row r="983" spans="1:2" x14ac:dyDescent="0.25">
      <c r="A983" s="30" t="s">
        <v>3635</v>
      </c>
      <c r="B983" s="30" t="s">
        <v>9878</v>
      </c>
    </row>
    <row r="984" spans="1:2" x14ac:dyDescent="0.25">
      <c r="A984" s="30" t="s">
        <v>374</v>
      </c>
      <c r="B984" s="30" t="s">
        <v>9879</v>
      </c>
    </row>
    <row r="985" spans="1:2" x14ac:dyDescent="0.25">
      <c r="A985" s="30" t="s">
        <v>404</v>
      </c>
      <c r="B985" s="30" t="s">
        <v>9880</v>
      </c>
    </row>
    <row r="986" spans="1:2" x14ac:dyDescent="0.25">
      <c r="A986" s="30" t="s">
        <v>3879</v>
      </c>
      <c r="B986" s="30" t="s">
        <v>9881</v>
      </c>
    </row>
    <row r="987" spans="1:2" x14ac:dyDescent="0.25">
      <c r="A987" s="30" t="s">
        <v>2683</v>
      </c>
      <c r="B987" s="30" t="s">
        <v>9882</v>
      </c>
    </row>
    <row r="988" spans="1:2" x14ac:dyDescent="0.25">
      <c r="A988" s="30" t="s">
        <v>2686</v>
      </c>
      <c r="B988" s="30" t="s">
        <v>9883</v>
      </c>
    </row>
    <row r="989" spans="1:2" x14ac:dyDescent="0.25">
      <c r="A989" s="30" t="s">
        <v>2689</v>
      </c>
      <c r="B989" s="30" t="s">
        <v>9884</v>
      </c>
    </row>
    <row r="990" spans="1:2" x14ac:dyDescent="0.25">
      <c r="A990" s="30" t="s">
        <v>2696</v>
      </c>
      <c r="B990" s="30" t="s">
        <v>9885</v>
      </c>
    </row>
    <row r="991" spans="1:2" x14ac:dyDescent="0.25">
      <c r="A991" s="30" t="s">
        <v>2698</v>
      </c>
      <c r="B991" s="30" t="s">
        <v>9886</v>
      </c>
    </row>
    <row r="992" spans="1:2" x14ac:dyDescent="0.25">
      <c r="A992" s="30" t="s">
        <v>2807</v>
      </c>
      <c r="B992" s="30" t="s">
        <v>9887</v>
      </c>
    </row>
    <row r="993" spans="1:2" x14ac:dyDescent="0.25">
      <c r="A993" s="30" t="s">
        <v>2876</v>
      </c>
      <c r="B993" s="30" t="s">
        <v>9888</v>
      </c>
    </row>
    <row r="994" spans="1:2" x14ac:dyDescent="0.25">
      <c r="A994" s="30" t="s">
        <v>3050</v>
      </c>
      <c r="B994" s="30" t="s">
        <v>9889</v>
      </c>
    </row>
    <row r="995" spans="1:2" x14ac:dyDescent="0.25">
      <c r="A995" s="30" t="s">
        <v>3061</v>
      </c>
      <c r="B995" s="30" t="s">
        <v>9890</v>
      </c>
    </row>
    <row r="996" spans="1:2" x14ac:dyDescent="0.25">
      <c r="A996" s="30" t="s">
        <v>3168</v>
      </c>
      <c r="B996" s="30" t="s">
        <v>9891</v>
      </c>
    </row>
    <row r="997" spans="1:2" x14ac:dyDescent="0.25">
      <c r="A997" s="30" t="s">
        <v>3276</v>
      </c>
      <c r="B997" s="30" t="s">
        <v>9892</v>
      </c>
    </row>
    <row r="998" spans="1:2" x14ac:dyDescent="0.25">
      <c r="A998" s="30" t="s">
        <v>3327</v>
      </c>
      <c r="B998" s="30" t="s">
        <v>9893</v>
      </c>
    </row>
    <row r="999" spans="1:2" x14ac:dyDescent="0.25">
      <c r="A999" s="30" t="s">
        <v>2916</v>
      </c>
      <c r="B999" s="30" t="s">
        <v>9894</v>
      </c>
    </row>
    <row r="1000" spans="1:2" x14ac:dyDescent="0.25">
      <c r="A1000" s="30" t="s">
        <v>2937</v>
      </c>
      <c r="B1000" s="30" t="s">
        <v>9895</v>
      </c>
    </row>
    <row r="1001" spans="1:2" x14ac:dyDescent="0.25">
      <c r="A1001" s="30" t="s">
        <v>2943</v>
      </c>
      <c r="B1001" s="30" t="s">
        <v>9896</v>
      </c>
    </row>
    <row r="1002" spans="1:2" x14ac:dyDescent="0.25">
      <c r="A1002" s="30" t="s">
        <v>2949</v>
      </c>
      <c r="B1002" s="30" t="s">
        <v>9897</v>
      </c>
    </row>
    <row r="1003" spans="1:2" x14ac:dyDescent="0.25">
      <c r="A1003" s="30" t="s">
        <v>3662</v>
      </c>
      <c r="B1003" s="30" t="s">
        <v>9898</v>
      </c>
    </row>
    <row r="1004" spans="1:2" x14ac:dyDescent="0.25">
      <c r="A1004" s="30" t="s">
        <v>3713</v>
      </c>
      <c r="B1004" s="30" t="s">
        <v>9899</v>
      </c>
    </row>
    <row r="1005" spans="1:2" x14ac:dyDescent="0.25">
      <c r="A1005" s="30" t="s">
        <v>356</v>
      </c>
      <c r="B1005" s="30" t="s">
        <v>9900</v>
      </c>
    </row>
    <row r="1006" spans="1:2" x14ac:dyDescent="0.25">
      <c r="A1006" s="30" t="s">
        <v>2741</v>
      </c>
      <c r="B1006" s="30" t="s">
        <v>9901</v>
      </c>
    </row>
    <row r="1007" spans="1:2" x14ac:dyDescent="0.25">
      <c r="A1007" s="30" t="s">
        <v>2751</v>
      </c>
      <c r="B1007" s="30" t="s">
        <v>9902</v>
      </c>
    </row>
    <row r="1008" spans="1:2" x14ac:dyDescent="0.25">
      <c r="A1008" s="30" t="s">
        <v>2753</v>
      </c>
      <c r="B1008" s="30" t="s">
        <v>9903</v>
      </c>
    </row>
    <row r="1009" spans="1:2" x14ac:dyDescent="0.25">
      <c r="A1009" s="30" t="s">
        <v>2792</v>
      </c>
      <c r="B1009" s="30" t="s">
        <v>9904</v>
      </c>
    </row>
    <row r="1010" spans="1:2" x14ac:dyDescent="0.25">
      <c r="A1010" s="30" t="s">
        <v>2813</v>
      </c>
      <c r="B1010" s="30" t="s">
        <v>9905</v>
      </c>
    </row>
    <row r="1011" spans="1:2" x14ac:dyDescent="0.25">
      <c r="A1011" s="30" t="s">
        <v>2862</v>
      </c>
      <c r="B1011" s="30" t="s">
        <v>9906</v>
      </c>
    </row>
    <row r="1012" spans="1:2" x14ac:dyDescent="0.25">
      <c r="A1012" s="30" t="s">
        <v>2871</v>
      </c>
      <c r="B1012" s="30" t="s">
        <v>9907</v>
      </c>
    </row>
    <row r="1013" spans="1:2" x14ac:dyDescent="0.25">
      <c r="A1013" s="30" t="s">
        <v>2874</v>
      </c>
      <c r="B1013" s="30" t="s">
        <v>9908</v>
      </c>
    </row>
    <row r="1014" spans="1:2" x14ac:dyDescent="0.25">
      <c r="A1014" s="30" t="s">
        <v>2994</v>
      </c>
      <c r="B1014" s="30" t="s">
        <v>9909</v>
      </c>
    </row>
    <row r="1015" spans="1:2" x14ac:dyDescent="0.25">
      <c r="A1015" s="30" t="s">
        <v>3159</v>
      </c>
      <c r="B1015" s="30" t="s">
        <v>9910</v>
      </c>
    </row>
    <row r="1016" spans="1:2" x14ac:dyDescent="0.25">
      <c r="A1016" s="30" t="s">
        <v>3290</v>
      </c>
      <c r="B1016" s="30" t="s">
        <v>9911</v>
      </c>
    </row>
    <row r="1017" spans="1:2" x14ac:dyDescent="0.25">
      <c r="A1017" s="30" t="s">
        <v>3540</v>
      </c>
      <c r="B1017" s="30" t="s">
        <v>9912</v>
      </c>
    </row>
    <row r="1018" spans="1:2" x14ac:dyDescent="0.25">
      <c r="A1018" s="30" t="s">
        <v>3659</v>
      </c>
      <c r="B1018" s="30" t="s">
        <v>9913</v>
      </c>
    </row>
    <row r="1019" spans="1:2" x14ac:dyDescent="0.25">
      <c r="A1019" s="30" t="s">
        <v>3670</v>
      </c>
      <c r="B1019" s="30" t="s">
        <v>9914</v>
      </c>
    </row>
    <row r="1020" spans="1:2" x14ac:dyDescent="0.25">
      <c r="A1020" s="30" t="s">
        <v>521</v>
      </c>
      <c r="B1020" s="30" t="s">
        <v>9915</v>
      </c>
    </row>
    <row r="1021" spans="1:2" x14ac:dyDescent="0.25">
      <c r="A1021" s="30" t="s">
        <v>4128</v>
      </c>
      <c r="B1021" s="30" t="s">
        <v>9916</v>
      </c>
    </row>
    <row r="1022" spans="1:2" x14ac:dyDescent="0.25">
      <c r="A1022" s="30" t="s">
        <v>2663</v>
      </c>
      <c r="B1022" s="30" t="s">
        <v>9917</v>
      </c>
    </row>
    <row r="1023" spans="1:2" x14ac:dyDescent="0.25">
      <c r="A1023" s="30" t="s">
        <v>2669</v>
      </c>
      <c r="B1023" s="30" t="s">
        <v>9918</v>
      </c>
    </row>
    <row r="1024" spans="1:2" x14ac:dyDescent="0.25">
      <c r="A1024" s="30" t="s">
        <v>2677</v>
      </c>
      <c r="B1024" s="30" t="s">
        <v>9919</v>
      </c>
    </row>
    <row r="1025" spans="1:2" x14ac:dyDescent="0.25">
      <c r="A1025" s="30" t="s">
        <v>2710</v>
      </c>
      <c r="B1025" s="30" t="s">
        <v>9920</v>
      </c>
    </row>
    <row r="1026" spans="1:2" x14ac:dyDescent="0.25">
      <c r="A1026" s="30" t="s">
        <v>2713</v>
      </c>
      <c r="B1026" s="30" t="s">
        <v>9921</v>
      </c>
    </row>
    <row r="1027" spans="1:2" x14ac:dyDescent="0.25">
      <c r="A1027" s="30" t="s">
        <v>2716</v>
      </c>
      <c r="B1027" s="30" t="s">
        <v>9922</v>
      </c>
    </row>
    <row r="1028" spans="1:2" x14ac:dyDescent="0.25">
      <c r="A1028" s="30" t="s">
        <v>2728</v>
      </c>
      <c r="B1028" s="30" t="s">
        <v>9923</v>
      </c>
    </row>
    <row r="1029" spans="1:2" x14ac:dyDescent="0.25">
      <c r="A1029" s="30" t="s">
        <v>2730</v>
      </c>
      <c r="B1029" s="30" t="s">
        <v>9924</v>
      </c>
    </row>
    <row r="1030" spans="1:2" x14ac:dyDescent="0.25">
      <c r="A1030" s="30" t="s">
        <v>2733</v>
      </c>
      <c r="B1030" s="30" t="s">
        <v>9925</v>
      </c>
    </row>
    <row r="1031" spans="1:2" x14ac:dyDescent="0.25">
      <c r="A1031" s="30" t="s">
        <v>2735</v>
      </c>
      <c r="B1031" s="30" t="s">
        <v>9926</v>
      </c>
    </row>
    <row r="1032" spans="1:2" x14ac:dyDescent="0.25">
      <c r="A1032" s="30" t="s">
        <v>2768</v>
      </c>
      <c r="B1032" s="30" t="s">
        <v>9927</v>
      </c>
    </row>
    <row r="1033" spans="1:2" x14ac:dyDescent="0.25">
      <c r="A1033" s="30" t="s">
        <v>2771</v>
      </c>
      <c r="B1033" s="30" t="s">
        <v>9928</v>
      </c>
    </row>
    <row r="1034" spans="1:2" x14ac:dyDescent="0.25">
      <c r="A1034" s="30" t="s">
        <v>2774</v>
      </c>
      <c r="B1034" s="30" t="s">
        <v>9929</v>
      </c>
    </row>
    <row r="1035" spans="1:2" x14ac:dyDescent="0.25">
      <c r="A1035" s="30" t="s">
        <v>2777</v>
      </c>
      <c r="B1035" s="30" t="s">
        <v>9930</v>
      </c>
    </row>
    <row r="1036" spans="1:2" x14ac:dyDescent="0.25">
      <c r="A1036" s="30" t="s">
        <v>2821</v>
      </c>
      <c r="B1036" s="30" t="s">
        <v>9931</v>
      </c>
    </row>
    <row r="1037" spans="1:2" x14ac:dyDescent="0.25">
      <c r="A1037" s="30" t="s">
        <v>2856</v>
      </c>
      <c r="B1037" s="30" t="s">
        <v>9932</v>
      </c>
    </row>
    <row r="1038" spans="1:2" x14ac:dyDescent="0.25">
      <c r="A1038" s="30" t="s">
        <v>2865</v>
      </c>
      <c r="B1038" s="30" t="s">
        <v>9933</v>
      </c>
    </row>
    <row r="1039" spans="1:2" x14ac:dyDescent="0.25">
      <c r="A1039" s="30" t="s">
        <v>3071</v>
      </c>
      <c r="B1039" s="30" t="s">
        <v>9934</v>
      </c>
    </row>
    <row r="1040" spans="1:2" x14ac:dyDescent="0.25">
      <c r="A1040" s="30" t="s">
        <v>3220</v>
      </c>
      <c r="B1040" s="30" t="s">
        <v>9935</v>
      </c>
    </row>
    <row r="1041" spans="1:2" x14ac:dyDescent="0.25">
      <c r="A1041" s="30" t="s">
        <v>3256</v>
      </c>
      <c r="B1041" s="30" t="s">
        <v>9936</v>
      </c>
    </row>
    <row r="1042" spans="1:2" x14ac:dyDescent="0.25">
      <c r="A1042" s="30" t="s">
        <v>3315</v>
      </c>
      <c r="B1042" s="30" t="s">
        <v>9937</v>
      </c>
    </row>
    <row r="1043" spans="1:2" x14ac:dyDescent="0.25">
      <c r="A1043" s="30" t="s">
        <v>3460</v>
      </c>
      <c r="B1043" s="30" t="s">
        <v>9938</v>
      </c>
    </row>
    <row r="1044" spans="1:2" x14ac:dyDescent="0.25">
      <c r="A1044" s="30" t="s">
        <v>3481</v>
      </c>
      <c r="B1044" s="30" t="s">
        <v>9939</v>
      </c>
    </row>
    <row r="1045" spans="1:2" x14ac:dyDescent="0.25">
      <c r="A1045" s="30" t="s">
        <v>3610</v>
      </c>
      <c r="B1045" s="30" t="s">
        <v>9940</v>
      </c>
    </row>
    <row r="1046" spans="1:2" x14ac:dyDescent="0.25">
      <c r="A1046" s="30" t="s">
        <v>3612</v>
      </c>
      <c r="B1046" s="30" t="s">
        <v>9941</v>
      </c>
    </row>
    <row r="1047" spans="1:2" x14ac:dyDescent="0.25">
      <c r="A1047" s="30" t="s">
        <v>3615</v>
      </c>
      <c r="B1047" s="30" t="s">
        <v>9942</v>
      </c>
    </row>
    <row r="1048" spans="1:2" x14ac:dyDescent="0.25">
      <c r="A1048" s="30" t="s">
        <v>3618</v>
      </c>
      <c r="B1048" s="30" t="s">
        <v>9943</v>
      </c>
    </row>
    <row r="1049" spans="1:2" x14ac:dyDescent="0.25">
      <c r="A1049" s="30" t="s">
        <v>3621</v>
      </c>
      <c r="B1049" s="30" t="s">
        <v>9944</v>
      </c>
    </row>
    <row r="1050" spans="1:2" x14ac:dyDescent="0.25">
      <c r="A1050" s="30" t="s">
        <v>3624</v>
      </c>
      <c r="B1050" s="30" t="s">
        <v>9945</v>
      </c>
    </row>
    <row r="1051" spans="1:2" x14ac:dyDescent="0.25">
      <c r="A1051" s="30" t="s">
        <v>2940</v>
      </c>
      <c r="B1051" s="30" t="s">
        <v>9946</v>
      </c>
    </row>
    <row r="1052" spans="1:2" x14ac:dyDescent="0.25">
      <c r="A1052" s="30" t="s">
        <v>2955</v>
      </c>
      <c r="B1052" s="30" t="s">
        <v>9947</v>
      </c>
    </row>
    <row r="1053" spans="1:2" x14ac:dyDescent="0.25">
      <c r="A1053" s="30" t="s">
        <v>3687</v>
      </c>
      <c r="B1053" s="30" t="s">
        <v>9948</v>
      </c>
    </row>
    <row r="1054" spans="1:2" x14ac:dyDescent="0.25">
      <c r="A1054" s="30" t="s">
        <v>3704</v>
      </c>
      <c r="B1054" s="30" t="s">
        <v>9949</v>
      </c>
    </row>
    <row r="1055" spans="1:2" x14ac:dyDescent="0.25">
      <c r="A1055" s="30" t="s">
        <v>3710</v>
      </c>
      <c r="B1055" s="30" t="s">
        <v>9950</v>
      </c>
    </row>
    <row r="1056" spans="1:2" x14ac:dyDescent="0.25">
      <c r="A1056" s="30" t="s">
        <v>3725</v>
      </c>
      <c r="B1056" s="30" t="s">
        <v>9951</v>
      </c>
    </row>
    <row r="1057" spans="1:2" x14ac:dyDescent="0.25">
      <c r="A1057" s="30" t="s">
        <v>364</v>
      </c>
      <c r="B1057" s="30" t="s">
        <v>9952</v>
      </c>
    </row>
    <row r="1058" spans="1:2" x14ac:dyDescent="0.25">
      <c r="A1058" s="30" t="s">
        <v>2859</v>
      </c>
      <c r="B1058" s="30" t="s">
        <v>9953</v>
      </c>
    </row>
    <row r="1059" spans="1:2" x14ac:dyDescent="0.25">
      <c r="A1059" s="30" t="s">
        <v>3037</v>
      </c>
      <c r="B1059" s="30" t="s">
        <v>9954</v>
      </c>
    </row>
    <row r="1060" spans="1:2" x14ac:dyDescent="0.25">
      <c r="A1060" s="30" t="s">
        <v>3109</v>
      </c>
      <c r="B1060" s="30" t="s">
        <v>9955</v>
      </c>
    </row>
    <row r="1061" spans="1:2" x14ac:dyDescent="0.25">
      <c r="A1061" s="30" t="s">
        <v>3150</v>
      </c>
      <c r="B1061" s="30" t="s">
        <v>9956</v>
      </c>
    </row>
    <row r="1062" spans="1:2" x14ac:dyDescent="0.25">
      <c r="A1062" s="30" t="s">
        <v>3156</v>
      </c>
      <c r="B1062" s="30" t="s">
        <v>9957</v>
      </c>
    </row>
    <row r="1063" spans="1:2" x14ac:dyDescent="0.25">
      <c r="A1063" s="30" t="s">
        <v>3244</v>
      </c>
      <c r="B1063" s="30" t="s">
        <v>9958</v>
      </c>
    </row>
    <row r="1064" spans="1:2" x14ac:dyDescent="0.25">
      <c r="A1064" s="30" t="s">
        <v>3282</v>
      </c>
      <c r="B1064" s="30" t="s">
        <v>9959</v>
      </c>
    </row>
    <row r="1065" spans="1:2" x14ac:dyDescent="0.25">
      <c r="A1065" s="30" t="s">
        <v>3360</v>
      </c>
      <c r="B1065" s="30" t="s">
        <v>9960</v>
      </c>
    </row>
    <row r="1066" spans="1:2" x14ac:dyDescent="0.25">
      <c r="A1066" s="30" t="s">
        <v>3396</v>
      </c>
      <c r="B1066" s="30" t="s">
        <v>9961</v>
      </c>
    </row>
    <row r="1067" spans="1:2" x14ac:dyDescent="0.25">
      <c r="A1067" s="30" t="s">
        <v>3421</v>
      </c>
      <c r="B1067" s="30" t="s">
        <v>9962</v>
      </c>
    </row>
    <row r="1068" spans="1:2" x14ac:dyDescent="0.25">
      <c r="A1068" s="30" t="s">
        <v>3463</v>
      </c>
      <c r="B1068" s="30" t="s">
        <v>9963</v>
      </c>
    </row>
    <row r="1069" spans="1:2" x14ac:dyDescent="0.25">
      <c r="A1069" s="30" t="s">
        <v>3543</v>
      </c>
      <c r="B1069" s="30" t="s">
        <v>9964</v>
      </c>
    </row>
    <row r="1070" spans="1:2" x14ac:dyDescent="0.25">
      <c r="A1070" s="30" t="s">
        <v>3641</v>
      </c>
      <c r="B1070" s="30" t="s">
        <v>9965</v>
      </c>
    </row>
    <row r="1071" spans="1:2" x14ac:dyDescent="0.25">
      <c r="A1071" s="30" t="s">
        <v>2982</v>
      </c>
      <c r="B1071" s="30" t="s">
        <v>9966</v>
      </c>
    </row>
    <row r="1072" spans="1:2" x14ac:dyDescent="0.25">
      <c r="A1072" s="30" t="s">
        <v>3679</v>
      </c>
      <c r="B1072" s="30" t="s">
        <v>9967</v>
      </c>
    </row>
    <row r="1073" spans="1:2" x14ac:dyDescent="0.25">
      <c r="A1073" s="30" t="s">
        <v>4104</v>
      </c>
      <c r="B1073" s="30" t="s">
        <v>9968</v>
      </c>
    </row>
    <row r="1074" spans="1:2" x14ac:dyDescent="0.25">
      <c r="A1074" s="30" t="s">
        <v>2680</v>
      </c>
      <c r="B1074" s="30" t="s">
        <v>9969</v>
      </c>
    </row>
    <row r="1075" spans="1:2" x14ac:dyDescent="0.25">
      <c r="A1075" s="30" t="s">
        <v>2691</v>
      </c>
      <c r="B1075" s="30" t="s">
        <v>9970</v>
      </c>
    </row>
    <row r="1076" spans="1:2" x14ac:dyDescent="0.25">
      <c r="A1076" s="30" t="s">
        <v>2694</v>
      </c>
      <c r="B1076" s="30" t="s">
        <v>9971</v>
      </c>
    </row>
    <row r="1077" spans="1:2" x14ac:dyDescent="0.25">
      <c r="A1077" s="30" t="s">
        <v>2701</v>
      </c>
      <c r="B1077" s="30" t="s">
        <v>9972</v>
      </c>
    </row>
    <row r="1078" spans="1:2" x14ac:dyDescent="0.25">
      <c r="A1078" s="30" t="s">
        <v>2704</v>
      </c>
      <c r="B1078" s="30" t="s">
        <v>9973</v>
      </c>
    </row>
    <row r="1079" spans="1:2" x14ac:dyDescent="0.25">
      <c r="A1079" s="30" t="s">
        <v>2762</v>
      </c>
      <c r="B1079" s="30" t="s">
        <v>9974</v>
      </c>
    </row>
    <row r="1080" spans="1:2" x14ac:dyDescent="0.25">
      <c r="A1080" s="30" t="s">
        <v>2832</v>
      </c>
      <c r="B1080" s="30" t="s">
        <v>9975</v>
      </c>
    </row>
    <row r="1081" spans="1:2" x14ac:dyDescent="0.25">
      <c r="A1081" s="30" t="s">
        <v>2837</v>
      </c>
      <c r="B1081" s="30" t="s">
        <v>9976</v>
      </c>
    </row>
    <row r="1082" spans="1:2" x14ac:dyDescent="0.25">
      <c r="A1082" s="30" t="s">
        <v>2840</v>
      </c>
      <c r="B1082" s="30" t="s">
        <v>9977</v>
      </c>
    </row>
    <row r="1083" spans="1:2" x14ac:dyDescent="0.25">
      <c r="A1083" s="30" t="s">
        <v>2843</v>
      </c>
      <c r="B1083" s="30" t="s">
        <v>9978</v>
      </c>
    </row>
    <row r="1084" spans="1:2" x14ac:dyDescent="0.25">
      <c r="A1084" s="30" t="s">
        <v>2966</v>
      </c>
      <c r="B1084" s="30" t="s">
        <v>9979</v>
      </c>
    </row>
    <row r="1085" spans="1:2" x14ac:dyDescent="0.25">
      <c r="A1085" s="30" t="s">
        <v>3017</v>
      </c>
      <c r="B1085" s="30" t="s">
        <v>9980</v>
      </c>
    </row>
    <row r="1086" spans="1:2" x14ac:dyDescent="0.25">
      <c r="A1086" s="30" t="s">
        <v>3068</v>
      </c>
      <c r="B1086" s="30" t="s">
        <v>9981</v>
      </c>
    </row>
    <row r="1087" spans="1:2" x14ac:dyDescent="0.25">
      <c r="A1087" s="30" t="s">
        <v>3228</v>
      </c>
      <c r="B1087" s="30" t="s">
        <v>9982</v>
      </c>
    </row>
    <row r="1088" spans="1:2" x14ac:dyDescent="0.25">
      <c r="A1088" s="30" t="s">
        <v>721</v>
      </c>
      <c r="B1088" s="30" t="s">
        <v>9983</v>
      </c>
    </row>
    <row r="1089" spans="1:2" x14ac:dyDescent="0.25">
      <c r="A1089" s="30" t="s">
        <v>3241</v>
      </c>
      <c r="B1089" s="30" t="s">
        <v>9984</v>
      </c>
    </row>
    <row r="1090" spans="1:2" x14ac:dyDescent="0.25">
      <c r="A1090" s="30" t="s">
        <v>3321</v>
      </c>
      <c r="B1090" s="30" t="s">
        <v>9985</v>
      </c>
    </row>
    <row r="1091" spans="1:2" x14ac:dyDescent="0.25">
      <c r="A1091" s="30" t="s">
        <v>3347</v>
      </c>
      <c r="B1091" s="30" t="s">
        <v>9986</v>
      </c>
    </row>
    <row r="1092" spans="1:2" x14ac:dyDescent="0.25">
      <c r="A1092" s="30" t="s">
        <v>3375</v>
      </c>
      <c r="B1092" s="30" t="s">
        <v>9987</v>
      </c>
    </row>
    <row r="1093" spans="1:2" x14ac:dyDescent="0.25">
      <c r="A1093" s="30" t="s">
        <v>3404</v>
      </c>
      <c r="B1093" s="30" t="s">
        <v>9988</v>
      </c>
    </row>
    <row r="1094" spans="1:2" x14ac:dyDescent="0.25">
      <c r="A1094" s="30" t="s">
        <v>3424</v>
      </c>
      <c r="B1094" s="30" t="s">
        <v>9989</v>
      </c>
    </row>
    <row r="1095" spans="1:2" x14ac:dyDescent="0.25">
      <c r="A1095" s="30" t="s">
        <v>3451</v>
      </c>
      <c r="B1095" s="30" t="s">
        <v>9990</v>
      </c>
    </row>
    <row r="1096" spans="1:2" x14ac:dyDescent="0.25">
      <c r="A1096" s="30" t="s">
        <v>3454</v>
      </c>
      <c r="B1096" s="30" t="s">
        <v>9991</v>
      </c>
    </row>
    <row r="1097" spans="1:2" x14ac:dyDescent="0.25">
      <c r="A1097" s="30" t="s">
        <v>3528</v>
      </c>
      <c r="B1097" s="30" t="s">
        <v>9992</v>
      </c>
    </row>
    <row r="1098" spans="1:2" x14ac:dyDescent="0.25">
      <c r="A1098" s="30" t="s">
        <v>3564</v>
      </c>
      <c r="B1098" s="30" t="s">
        <v>9993</v>
      </c>
    </row>
    <row r="1099" spans="1:2" x14ac:dyDescent="0.25">
      <c r="A1099" s="30" t="s">
        <v>3579</v>
      </c>
      <c r="B1099" s="30" t="s">
        <v>9994</v>
      </c>
    </row>
    <row r="1100" spans="1:2" x14ac:dyDescent="0.25">
      <c r="A1100" s="30" t="s">
        <v>3585</v>
      </c>
      <c r="B1100" s="30" t="s">
        <v>9995</v>
      </c>
    </row>
    <row r="1101" spans="1:2" x14ac:dyDescent="0.25">
      <c r="A1101" s="30" t="s">
        <v>3596</v>
      </c>
      <c r="B1101" s="30" t="s">
        <v>9996</v>
      </c>
    </row>
    <row r="1102" spans="1:2" x14ac:dyDescent="0.25">
      <c r="A1102" s="30" t="s">
        <v>3605</v>
      </c>
      <c r="B1102" s="30" t="s">
        <v>9997</v>
      </c>
    </row>
    <row r="1103" spans="1:2" x14ac:dyDescent="0.25">
      <c r="A1103" s="30" t="s">
        <v>3629</v>
      </c>
      <c r="B1103" s="30" t="s">
        <v>9998</v>
      </c>
    </row>
    <row r="1104" spans="1:2" x14ac:dyDescent="0.25">
      <c r="A1104" s="30" t="s">
        <v>3632</v>
      </c>
      <c r="B1104" s="30" t="s">
        <v>9999</v>
      </c>
    </row>
    <row r="1105" spans="1:2" x14ac:dyDescent="0.25">
      <c r="A1105" s="30" t="s">
        <v>2932</v>
      </c>
      <c r="B1105" s="30" t="s">
        <v>10000</v>
      </c>
    </row>
    <row r="1106" spans="1:2" x14ac:dyDescent="0.25">
      <c r="A1106" s="30" t="s">
        <v>2985</v>
      </c>
      <c r="B1106" s="30" t="s">
        <v>10001</v>
      </c>
    </row>
    <row r="1107" spans="1:2" x14ac:dyDescent="0.25">
      <c r="A1107" s="30" t="s">
        <v>3650</v>
      </c>
      <c r="B1107" s="30" t="s">
        <v>10002</v>
      </c>
    </row>
    <row r="1108" spans="1:2" x14ac:dyDescent="0.25">
      <c r="A1108" s="30" t="s">
        <v>3664</v>
      </c>
      <c r="B1108" s="30" t="s">
        <v>10003</v>
      </c>
    </row>
    <row r="1109" spans="1:2" x14ac:dyDescent="0.25">
      <c r="A1109" s="30" t="s">
        <v>3676</v>
      </c>
      <c r="B1109" s="30" t="s">
        <v>10004</v>
      </c>
    </row>
    <row r="1110" spans="1:2" x14ac:dyDescent="0.25">
      <c r="A1110" s="30" t="s">
        <v>3702</v>
      </c>
      <c r="B1110" s="30" t="s">
        <v>10005</v>
      </c>
    </row>
    <row r="1111" spans="1:2" x14ac:dyDescent="0.25">
      <c r="A1111" s="30" t="s">
        <v>3722</v>
      </c>
      <c r="B1111" s="30" t="s">
        <v>10006</v>
      </c>
    </row>
    <row r="1112" spans="1:2" x14ac:dyDescent="0.25">
      <c r="A1112" s="30" t="s">
        <v>3728</v>
      </c>
      <c r="B1112" s="30" t="s">
        <v>10007</v>
      </c>
    </row>
    <row r="1113" spans="1:2" x14ac:dyDescent="0.25">
      <c r="A1113" s="30" t="s">
        <v>3745</v>
      </c>
      <c r="B1113" s="30" t="s">
        <v>10008</v>
      </c>
    </row>
    <row r="1114" spans="1:2" x14ac:dyDescent="0.25">
      <c r="A1114" s="30" t="s">
        <v>382</v>
      </c>
      <c r="B1114" s="30" t="s">
        <v>10009</v>
      </c>
    </row>
    <row r="1115" spans="1:2" x14ac:dyDescent="0.25">
      <c r="A1115" s="30" t="s">
        <v>3003</v>
      </c>
      <c r="B1115" s="30" t="s">
        <v>10014</v>
      </c>
    </row>
    <row r="1116" spans="1:2" x14ac:dyDescent="0.25">
      <c r="A1116" s="30" t="s">
        <v>3034</v>
      </c>
      <c r="B1116" s="30" t="s">
        <v>10015</v>
      </c>
    </row>
    <row r="1117" spans="1:2" x14ac:dyDescent="0.25">
      <c r="A1117" s="30" t="s">
        <v>3056</v>
      </c>
      <c r="B1117" s="30" t="s">
        <v>10016</v>
      </c>
    </row>
    <row r="1118" spans="1:2" x14ac:dyDescent="0.25">
      <c r="A1118" s="30" t="s">
        <v>3092</v>
      </c>
      <c r="B1118" s="30" t="s">
        <v>10017</v>
      </c>
    </row>
    <row r="1119" spans="1:2" x14ac:dyDescent="0.25">
      <c r="A1119" s="30" t="s">
        <v>3165</v>
      </c>
      <c r="B1119" s="30" t="s">
        <v>10018</v>
      </c>
    </row>
    <row r="1120" spans="1:2" x14ac:dyDescent="0.25">
      <c r="A1120" s="30" t="s">
        <v>3233</v>
      </c>
      <c r="B1120" s="30" t="s">
        <v>10019</v>
      </c>
    </row>
    <row r="1121" spans="1:2" x14ac:dyDescent="0.25">
      <c r="A1121" s="30" t="s">
        <v>3324</v>
      </c>
      <c r="B1121" s="30" t="s">
        <v>10020</v>
      </c>
    </row>
    <row r="1122" spans="1:2" x14ac:dyDescent="0.25">
      <c r="A1122" s="30" t="s">
        <v>3330</v>
      </c>
      <c r="B1122" s="30" t="s">
        <v>10021</v>
      </c>
    </row>
    <row r="1123" spans="1:2" x14ac:dyDescent="0.25">
      <c r="A1123" s="30" t="s">
        <v>3338</v>
      </c>
      <c r="B1123" s="30" t="s">
        <v>10022</v>
      </c>
    </row>
    <row r="1124" spans="1:2" x14ac:dyDescent="0.25">
      <c r="A1124" s="30" t="s">
        <v>3363</v>
      </c>
      <c r="B1124" s="30" t="s">
        <v>10023</v>
      </c>
    </row>
    <row r="1125" spans="1:2" x14ac:dyDescent="0.25">
      <c r="A1125" s="30" t="s">
        <v>3390</v>
      </c>
      <c r="B1125" s="30" t="s">
        <v>10024</v>
      </c>
    </row>
    <row r="1126" spans="1:2" x14ac:dyDescent="0.25">
      <c r="A1126" s="30" t="s">
        <v>3439</v>
      </c>
      <c r="B1126" s="30" t="s">
        <v>10025</v>
      </c>
    </row>
    <row r="1127" spans="1:2" x14ac:dyDescent="0.25">
      <c r="A1127" s="30" t="s">
        <v>3457</v>
      </c>
      <c r="B1127" s="30" t="s">
        <v>10026</v>
      </c>
    </row>
    <row r="1128" spans="1:2" x14ac:dyDescent="0.25">
      <c r="A1128" s="30" t="s">
        <v>3502</v>
      </c>
      <c r="B1128" s="30" t="s">
        <v>10027</v>
      </c>
    </row>
    <row r="1129" spans="1:2" x14ac:dyDescent="0.25">
      <c r="A1129" s="30" t="s">
        <v>3513</v>
      </c>
      <c r="B1129" s="30" t="s">
        <v>10028</v>
      </c>
    </row>
    <row r="1130" spans="1:2" x14ac:dyDescent="0.25">
      <c r="A1130" s="30" t="s">
        <v>3558</v>
      </c>
      <c r="B1130" s="30" t="s">
        <v>10029</v>
      </c>
    </row>
    <row r="1131" spans="1:2" x14ac:dyDescent="0.25">
      <c r="A1131" s="30" t="s">
        <v>3607</v>
      </c>
      <c r="B1131" s="30" t="s">
        <v>10030</v>
      </c>
    </row>
    <row r="1132" spans="1:2" x14ac:dyDescent="0.25">
      <c r="A1132" s="30" t="s">
        <v>3644</v>
      </c>
      <c r="B1132" s="30" t="s">
        <v>10031</v>
      </c>
    </row>
    <row r="1133" spans="1:2" x14ac:dyDescent="0.25">
      <c r="A1133" s="30" t="s">
        <v>3716</v>
      </c>
      <c r="B1133" s="30" t="s">
        <v>10034</v>
      </c>
    </row>
    <row r="1134" spans="1:2" x14ac:dyDescent="0.25">
      <c r="A1134" s="30" t="s">
        <v>3747</v>
      </c>
      <c r="B1134" s="30" t="s">
        <v>10035</v>
      </c>
    </row>
    <row r="1135" spans="1:2" x14ac:dyDescent="0.25">
      <c r="A1135" s="30" t="s">
        <v>3750</v>
      </c>
      <c r="B1135" s="30" t="s">
        <v>10036</v>
      </c>
    </row>
    <row r="1136" spans="1:2" x14ac:dyDescent="0.25">
      <c r="A1136" s="30" t="s">
        <v>406</v>
      </c>
      <c r="B1136" s="30" t="s">
        <v>10037</v>
      </c>
    </row>
    <row r="1137" spans="1:2" x14ac:dyDescent="0.25">
      <c r="A1137" s="30" t="s">
        <v>368</v>
      </c>
      <c r="B1137" s="30" t="s">
        <v>12278</v>
      </c>
    </row>
    <row r="1138" spans="1:2" x14ac:dyDescent="0.25">
      <c r="A1138" s="30" t="s">
        <v>3778</v>
      </c>
      <c r="B1138" s="30" t="s">
        <v>10038</v>
      </c>
    </row>
    <row r="1139" spans="1:2" x14ac:dyDescent="0.25">
      <c r="A1139" s="30" t="s">
        <v>3784</v>
      </c>
      <c r="B1139" s="30" t="s">
        <v>10039</v>
      </c>
    </row>
    <row r="1140" spans="1:2" x14ac:dyDescent="0.25">
      <c r="A1140" s="30" t="s">
        <v>3787</v>
      </c>
      <c r="B1140" s="30" t="s">
        <v>10040</v>
      </c>
    </row>
    <row r="1141" spans="1:2" x14ac:dyDescent="0.25">
      <c r="A1141" s="30" t="s">
        <v>3806</v>
      </c>
      <c r="B1141" s="30" t="s">
        <v>10041</v>
      </c>
    </row>
    <row r="1142" spans="1:2" x14ac:dyDescent="0.25">
      <c r="A1142" s="30" t="s">
        <v>3809</v>
      </c>
      <c r="B1142" s="30" t="s">
        <v>10042</v>
      </c>
    </row>
    <row r="1143" spans="1:2" x14ac:dyDescent="0.25">
      <c r="A1143" s="30" t="s">
        <v>3836</v>
      </c>
      <c r="B1143" s="30" t="s">
        <v>10043</v>
      </c>
    </row>
    <row r="1144" spans="1:2" x14ac:dyDescent="0.25">
      <c r="A1144" s="30" t="s">
        <v>3842</v>
      </c>
      <c r="B1144" s="30" t="s">
        <v>10044</v>
      </c>
    </row>
    <row r="1145" spans="1:2" x14ac:dyDescent="0.25">
      <c r="A1145" s="30" t="s">
        <v>3854</v>
      </c>
      <c r="B1145" s="30" t="s">
        <v>10045</v>
      </c>
    </row>
    <row r="1146" spans="1:2" x14ac:dyDescent="0.25">
      <c r="A1146" s="30" t="s">
        <v>4027</v>
      </c>
      <c r="B1146" s="30" t="s">
        <v>10046</v>
      </c>
    </row>
    <row r="1147" spans="1:2" x14ac:dyDescent="0.25">
      <c r="A1147" s="30" t="s">
        <v>3772</v>
      </c>
      <c r="B1147" s="30" t="s">
        <v>10047</v>
      </c>
    </row>
    <row r="1148" spans="1:2" x14ac:dyDescent="0.25">
      <c r="A1148" s="30" t="s">
        <v>3775</v>
      </c>
      <c r="B1148" s="30" t="s">
        <v>10048</v>
      </c>
    </row>
    <row r="1149" spans="1:2" x14ac:dyDescent="0.25">
      <c r="A1149" s="30" t="s">
        <v>3781</v>
      </c>
      <c r="B1149" s="30" t="s">
        <v>10049</v>
      </c>
    </row>
    <row r="1150" spans="1:2" x14ac:dyDescent="0.25">
      <c r="A1150" s="30" t="s">
        <v>3793</v>
      </c>
      <c r="B1150" s="30" t="s">
        <v>10050</v>
      </c>
    </row>
    <row r="1151" spans="1:2" x14ac:dyDescent="0.25">
      <c r="A1151" s="30" t="s">
        <v>3803</v>
      </c>
      <c r="B1151" s="30" t="s">
        <v>10051</v>
      </c>
    </row>
    <row r="1152" spans="1:2" x14ac:dyDescent="0.25">
      <c r="A1152" s="30" t="s">
        <v>3821</v>
      </c>
      <c r="B1152" s="30" t="s">
        <v>10052</v>
      </c>
    </row>
    <row r="1153" spans="1:2" x14ac:dyDescent="0.25">
      <c r="A1153" s="30" t="s">
        <v>3830</v>
      </c>
      <c r="B1153" s="30" t="s">
        <v>10053</v>
      </c>
    </row>
    <row r="1154" spans="1:2" x14ac:dyDescent="0.25">
      <c r="A1154" s="30" t="s">
        <v>3860</v>
      </c>
      <c r="B1154" s="30" t="s">
        <v>10054</v>
      </c>
    </row>
    <row r="1155" spans="1:2" x14ac:dyDescent="0.25">
      <c r="A1155" s="30" t="s">
        <v>4107</v>
      </c>
      <c r="B1155" s="30" t="s">
        <v>10057</v>
      </c>
    </row>
    <row r="1156" spans="1:2" x14ac:dyDescent="0.25">
      <c r="A1156" s="30" t="s">
        <v>291</v>
      </c>
      <c r="B1156" s="30" t="s">
        <v>10058</v>
      </c>
    </row>
    <row r="1157" spans="1:2" x14ac:dyDescent="0.25">
      <c r="A1157" s="30" t="s">
        <v>3796</v>
      </c>
      <c r="B1157" s="30" t="s">
        <v>10059</v>
      </c>
    </row>
    <row r="1158" spans="1:2" x14ac:dyDescent="0.25">
      <c r="A1158" s="30" t="s">
        <v>3812</v>
      </c>
      <c r="B1158" s="30" t="s">
        <v>10060</v>
      </c>
    </row>
    <row r="1159" spans="1:2" x14ac:dyDescent="0.25">
      <c r="A1159" s="30" t="s">
        <v>3815</v>
      </c>
      <c r="B1159" s="30" t="s">
        <v>10061</v>
      </c>
    </row>
    <row r="1160" spans="1:2" x14ac:dyDescent="0.25">
      <c r="A1160" s="30" t="s">
        <v>3818</v>
      </c>
      <c r="B1160" s="30" t="s">
        <v>10062</v>
      </c>
    </row>
    <row r="1161" spans="1:2" x14ac:dyDescent="0.25">
      <c r="A1161" s="30" t="s">
        <v>3833</v>
      </c>
      <c r="B1161" s="30" t="s">
        <v>10063</v>
      </c>
    </row>
    <row r="1162" spans="1:2" x14ac:dyDescent="0.25">
      <c r="A1162" s="30" t="s">
        <v>3845</v>
      </c>
      <c r="B1162" s="30" t="s">
        <v>10064</v>
      </c>
    </row>
    <row r="1163" spans="1:2" x14ac:dyDescent="0.25">
      <c r="A1163" s="30" t="s">
        <v>3848</v>
      </c>
      <c r="B1163" s="30" t="s">
        <v>10065</v>
      </c>
    </row>
    <row r="1164" spans="1:2" x14ac:dyDescent="0.25">
      <c r="A1164" s="30" t="s">
        <v>3790</v>
      </c>
      <c r="B1164" s="30" t="s">
        <v>10066</v>
      </c>
    </row>
    <row r="1165" spans="1:2" x14ac:dyDescent="0.25">
      <c r="A1165" s="30" t="s">
        <v>3757</v>
      </c>
      <c r="B1165" s="30" t="s">
        <v>10067</v>
      </c>
    </row>
    <row r="1166" spans="1:2" x14ac:dyDescent="0.25">
      <c r="A1166" s="30" t="s">
        <v>3763</v>
      </c>
      <c r="B1166" s="30" t="s">
        <v>10068</v>
      </c>
    </row>
    <row r="1167" spans="1:2" x14ac:dyDescent="0.25">
      <c r="A1167" s="30" t="s">
        <v>3769</v>
      </c>
      <c r="B1167" s="30" t="s">
        <v>10069</v>
      </c>
    </row>
    <row r="1168" spans="1:2" x14ac:dyDescent="0.25">
      <c r="A1168" s="30" t="s">
        <v>3827</v>
      </c>
      <c r="B1168" s="30" t="s">
        <v>10070</v>
      </c>
    </row>
    <row r="1169" spans="1:2" x14ac:dyDescent="0.25">
      <c r="A1169" s="30" t="s">
        <v>3851</v>
      </c>
      <c r="B1169" s="30" t="s">
        <v>10071</v>
      </c>
    </row>
    <row r="1170" spans="1:2" x14ac:dyDescent="0.25">
      <c r="A1170" s="30" t="s">
        <v>3799</v>
      </c>
      <c r="B1170" s="30" t="s">
        <v>10072</v>
      </c>
    </row>
    <row r="1171" spans="1:2" x14ac:dyDescent="0.25">
      <c r="A1171" s="30" t="s">
        <v>3824</v>
      </c>
      <c r="B1171" s="30" t="s">
        <v>10073</v>
      </c>
    </row>
    <row r="1172" spans="1:2" x14ac:dyDescent="0.25">
      <c r="A1172" s="30" t="s">
        <v>3857</v>
      </c>
      <c r="B1172" s="30" t="s">
        <v>10074</v>
      </c>
    </row>
    <row r="1173" spans="1:2" x14ac:dyDescent="0.25">
      <c r="A1173" s="30" t="s">
        <v>3753</v>
      </c>
      <c r="B1173" s="30" t="s">
        <v>10075</v>
      </c>
    </row>
    <row r="1174" spans="1:2" x14ac:dyDescent="0.25">
      <c r="A1174" s="30" t="s">
        <v>3760</v>
      </c>
      <c r="B1174" s="30" t="s">
        <v>10076</v>
      </c>
    </row>
    <row r="1175" spans="1:2" x14ac:dyDescent="0.25">
      <c r="A1175" s="30" t="s">
        <v>3766</v>
      </c>
      <c r="B1175" s="30" t="s">
        <v>10077</v>
      </c>
    </row>
    <row r="1176" spans="1:2" x14ac:dyDescent="0.25">
      <c r="A1176" s="30" t="s">
        <v>3839</v>
      </c>
      <c r="B1176" s="30" t="s">
        <v>10078</v>
      </c>
    </row>
    <row r="1177" spans="1:2" x14ac:dyDescent="0.25">
      <c r="A1177" s="30" t="s">
        <v>823</v>
      </c>
      <c r="B1177" s="30" t="s">
        <v>10079</v>
      </c>
    </row>
    <row r="1178" spans="1:2" x14ac:dyDescent="0.25">
      <c r="A1178" s="30" t="s">
        <v>289</v>
      </c>
      <c r="B1178" s="30" t="s">
        <v>10080</v>
      </c>
    </row>
    <row r="1179" spans="1:2" x14ac:dyDescent="0.25">
      <c r="A1179" s="30" t="s">
        <v>3292</v>
      </c>
      <c r="B1179" s="30" t="s">
        <v>10081</v>
      </c>
    </row>
    <row r="1180" spans="1:2" x14ac:dyDescent="0.25">
      <c r="A1180" s="30" t="s">
        <v>3297</v>
      </c>
      <c r="B1180" s="30" t="s">
        <v>10082</v>
      </c>
    </row>
    <row r="1181" spans="1:2" x14ac:dyDescent="0.25">
      <c r="A1181" s="30" t="s">
        <v>3693</v>
      </c>
      <c r="B1181" s="30" t="s">
        <v>10083</v>
      </c>
    </row>
    <row r="1182" spans="1:2" x14ac:dyDescent="0.25">
      <c r="A1182" s="30" t="s">
        <v>3696</v>
      </c>
      <c r="B1182" s="30" t="s">
        <v>10084</v>
      </c>
    </row>
    <row r="1183" spans="1:2" x14ac:dyDescent="0.25">
      <c r="A1183" s="30" t="s">
        <v>3699</v>
      </c>
      <c r="B1183" s="30" t="s">
        <v>10085</v>
      </c>
    </row>
    <row r="1184" spans="1:2" x14ac:dyDescent="0.25">
      <c r="A1184" s="30" t="s">
        <v>537</v>
      </c>
      <c r="B1184" s="30" t="s">
        <v>10086</v>
      </c>
    </row>
    <row r="1185" spans="1:2" x14ac:dyDescent="0.25">
      <c r="A1185" s="30" t="s">
        <v>4112</v>
      </c>
      <c r="B1185" s="30" t="s">
        <v>10087</v>
      </c>
    </row>
    <row r="1186" spans="1:2" x14ac:dyDescent="0.25">
      <c r="A1186" s="30" t="s">
        <v>4167</v>
      </c>
      <c r="B1186" s="30" t="s">
        <v>10088</v>
      </c>
    </row>
    <row r="1187" spans="1:2" x14ac:dyDescent="0.25">
      <c r="A1187" s="30" t="s">
        <v>332</v>
      </c>
      <c r="B1187" s="30" t="s">
        <v>10089</v>
      </c>
    </row>
    <row r="1188" spans="1:2" x14ac:dyDescent="0.25">
      <c r="A1188" s="30" t="s">
        <v>562</v>
      </c>
      <c r="B1188" s="30" t="s">
        <v>10090</v>
      </c>
    </row>
    <row r="1189" spans="1:2" x14ac:dyDescent="0.25">
      <c r="A1189" s="30" t="s">
        <v>569</v>
      </c>
      <c r="B1189" s="30" t="s">
        <v>10091</v>
      </c>
    </row>
    <row r="1190" spans="1:2" x14ac:dyDescent="0.25">
      <c r="A1190" s="30" t="s">
        <v>713</v>
      </c>
      <c r="B1190" s="30" t="s">
        <v>10092</v>
      </c>
    </row>
    <row r="1191" spans="1:2" x14ac:dyDescent="0.25">
      <c r="A1191" s="30" t="s">
        <v>502</v>
      </c>
      <c r="B1191" s="30" t="s">
        <v>10093</v>
      </c>
    </row>
    <row r="1192" spans="1:2" x14ac:dyDescent="0.25">
      <c r="A1192" s="30" t="s">
        <v>328</v>
      </c>
      <c r="B1192" s="30" t="s">
        <v>10094</v>
      </c>
    </row>
    <row r="1193" spans="1:2" x14ac:dyDescent="0.25">
      <c r="A1193" s="30" t="s">
        <v>571</v>
      </c>
      <c r="B1193" s="30" t="s">
        <v>10095</v>
      </c>
    </row>
    <row r="1194" spans="1:2" x14ac:dyDescent="0.25">
      <c r="A1194" s="30" t="s">
        <v>293</v>
      </c>
      <c r="B1194" s="30" t="s">
        <v>10096</v>
      </c>
    </row>
    <row r="1195" spans="1:2" x14ac:dyDescent="0.25">
      <c r="A1195" s="30" t="s">
        <v>4059</v>
      </c>
      <c r="B1195" s="30" t="s">
        <v>10097</v>
      </c>
    </row>
    <row r="1196" spans="1:2" x14ac:dyDescent="0.25">
      <c r="A1196" s="30" t="s">
        <v>4062</v>
      </c>
      <c r="B1196" s="30" t="s">
        <v>10098</v>
      </c>
    </row>
    <row r="1197" spans="1:2" x14ac:dyDescent="0.25">
      <c r="A1197" s="30" t="s">
        <v>4065</v>
      </c>
      <c r="B1197" s="30" t="s">
        <v>10099</v>
      </c>
    </row>
    <row r="1198" spans="1:2" x14ac:dyDescent="0.25">
      <c r="A1198" s="30" t="s">
        <v>4056</v>
      </c>
      <c r="B1198" s="30" t="s">
        <v>10100</v>
      </c>
    </row>
    <row r="1199" spans="1:2" x14ac:dyDescent="0.25">
      <c r="A1199" s="30" t="s">
        <v>4048</v>
      </c>
      <c r="B1199" s="30" t="s">
        <v>10101</v>
      </c>
    </row>
    <row r="1200" spans="1:2" x14ac:dyDescent="0.25">
      <c r="A1200" s="30" t="s">
        <v>4044</v>
      </c>
      <c r="B1200" s="30" t="s">
        <v>10102</v>
      </c>
    </row>
    <row r="1201" spans="1:2" x14ac:dyDescent="0.25">
      <c r="A1201" s="30" t="s">
        <v>4051</v>
      </c>
      <c r="B1201" s="30" t="s">
        <v>10103</v>
      </c>
    </row>
    <row r="1202" spans="1:2" x14ac:dyDescent="0.25">
      <c r="A1202" s="30" t="s">
        <v>390</v>
      </c>
      <c r="B1202" s="30" t="s">
        <v>10104</v>
      </c>
    </row>
    <row r="1203" spans="1:2" x14ac:dyDescent="0.25">
      <c r="A1203" s="30" t="s">
        <v>4073</v>
      </c>
      <c r="B1203" s="30" t="s">
        <v>10105</v>
      </c>
    </row>
    <row r="1204" spans="1:2" x14ac:dyDescent="0.25">
      <c r="A1204" s="30" t="s">
        <v>4070</v>
      </c>
      <c r="B1204" s="30" t="s">
        <v>10106</v>
      </c>
    </row>
    <row r="1205" spans="1:2" x14ac:dyDescent="0.25">
      <c r="A1205" s="30" t="s">
        <v>3130</v>
      </c>
      <c r="B1205" s="30" t="s">
        <v>10107</v>
      </c>
    </row>
    <row r="1206" spans="1:2" x14ac:dyDescent="0.25">
      <c r="A1206" s="30" t="s">
        <v>702</v>
      </c>
      <c r="B1206" s="30" t="s">
        <v>10108</v>
      </c>
    </row>
    <row r="1207" spans="1:2" x14ac:dyDescent="0.25">
      <c r="A1207" s="30" t="s">
        <v>698</v>
      </c>
      <c r="B1207" s="30" t="s">
        <v>10109</v>
      </c>
    </row>
    <row r="1208" spans="1:2" x14ac:dyDescent="0.25">
      <c r="A1208" s="30" t="s">
        <v>2747</v>
      </c>
      <c r="B1208" s="30" t="s">
        <v>10110</v>
      </c>
    </row>
    <row r="1209" spans="1:2" x14ac:dyDescent="0.25">
      <c r="A1209" s="30" t="s">
        <v>3124</v>
      </c>
      <c r="B1209" s="30" t="s">
        <v>10111</v>
      </c>
    </row>
    <row r="1210" spans="1:2" x14ac:dyDescent="0.25">
      <c r="A1210" s="30" t="s">
        <v>508</v>
      </c>
      <c r="B1210" s="30" t="s">
        <v>10113</v>
      </c>
    </row>
    <row r="1211" spans="1:2" x14ac:dyDescent="0.25">
      <c r="A1211" s="30" t="s">
        <v>504</v>
      </c>
      <c r="B1211" s="30" t="s">
        <v>10114</v>
      </c>
    </row>
    <row r="1212" spans="1:2" x14ac:dyDescent="0.25">
      <c r="A1212" s="30" t="s">
        <v>334</v>
      </c>
      <c r="B1212" s="30" t="s">
        <v>10115</v>
      </c>
    </row>
    <row r="1213" spans="1:2" x14ac:dyDescent="0.25">
      <c r="A1213" s="30" t="s">
        <v>350</v>
      </c>
      <c r="B1213" s="30" t="s">
        <v>10116</v>
      </c>
    </row>
    <row r="1214" spans="1:2" x14ac:dyDescent="0.25">
      <c r="A1214" s="30" t="s">
        <v>3300</v>
      </c>
      <c r="B1214" s="30" t="s">
        <v>10120</v>
      </c>
    </row>
    <row r="1215" spans="1:2" x14ac:dyDescent="0.25">
      <c r="A1215" s="30" t="s">
        <v>287</v>
      </c>
      <c r="B1215" s="30" t="s">
        <v>10121</v>
      </c>
    </row>
    <row r="1216" spans="1:2" x14ac:dyDescent="0.25">
      <c r="A1216" s="30" t="s">
        <v>346</v>
      </c>
      <c r="B1216" s="30" t="s">
        <v>10122</v>
      </c>
    </row>
    <row r="1217" spans="1:2" x14ac:dyDescent="0.25">
      <c r="A1217" s="30" t="s">
        <v>573</v>
      </c>
      <c r="B1217" s="30" t="s">
        <v>10123</v>
      </c>
    </row>
    <row r="1218" spans="1:2" x14ac:dyDescent="0.25">
      <c r="A1218" s="30" t="s">
        <v>450</v>
      </c>
      <c r="B1218" s="30" t="s">
        <v>10124</v>
      </c>
    </row>
    <row r="1219" spans="1:2" x14ac:dyDescent="0.25">
      <c r="A1219" s="30" t="s">
        <v>603</v>
      </c>
      <c r="B1219" s="30" t="s">
        <v>10125</v>
      </c>
    </row>
    <row r="1220" spans="1:2" x14ac:dyDescent="0.25">
      <c r="A1220" s="30" t="s">
        <v>596</v>
      </c>
      <c r="B1220" s="30" t="s">
        <v>10126</v>
      </c>
    </row>
    <row r="1221" spans="1:2" x14ac:dyDescent="0.25">
      <c r="A1221" s="30" t="s">
        <v>342</v>
      </c>
      <c r="B1221" s="30" t="s">
        <v>10127</v>
      </c>
    </row>
    <row r="1222" spans="1:2" x14ac:dyDescent="0.25">
      <c r="A1222" s="30" t="s">
        <v>803</v>
      </c>
      <c r="B1222" s="30" t="s">
        <v>10128</v>
      </c>
    </row>
    <row r="1223" spans="1:2" x14ac:dyDescent="0.25">
      <c r="A1223" s="30" t="s">
        <v>460</v>
      </c>
      <c r="B1223" s="30" t="s">
        <v>10129</v>
      </c>
    </row>
    <row r="1224" spans="1:2" x14ac:dyDescent="0.25">
      <c r="A1224" s="30" t="s">
        <v>686</v>
      </c>
      <c r="B1224" s="30" t="s">
        <v>10130</v>
      </c>
    </row>
    <row r="1225" spans="1:2" x14ac:dyDescent="0.25">
      <c r="A1225" s="30" t="s">
        <v>338</v>
      </c>
      <c r="B1225" s="30" t="s">
        <v>10131</v>
      </c>
    </row>
    <row r="1226" spans="1:2" x14ac:dyDescent="0.25">
      <c r="A1226" s="30" t="s">
        <v>444</v>
      </c>
      <c r="B1226" s="30" t="s">
        <v>10132</v>
      </c>
    </row>
    <row r="1227" spans="1:2" x14ac:dyDescent="0.25">
      <c r="A1227" s="30" t="s">
        <v>599</v>
      </c>
      <c r="B1227" s="30" t="s">
        <v>10133</v>
      </c>
    </row>
    <row r="1228" spans="1:2" x14ac:dyDescent="0.25">
      <c r="A1228" s="30" t="s">
        <v>322</v>
      </c>
      <c r="B1228" s="30" t="s">
        <v>10134</v>
      </c>
    </row>
    <row r="1229" spans="1:2" x14ac:dyDescent="0.25">
      <c r="A1229" s="30" t="s">
        <v>566</v>
      </c>
      <c r="B1229" s="30" t="s">
        <v>10135</v>
      </c>
    </row>
    <row r="1230" spans="1:2" x14ac:dyDescent="0.25">
      <c r="A1230" s="30" t="s">
        <v>564</v>
      </c>
      <c r="B1230" s="30" t="s">
        <v>10136</v>
      </c>
    </row>
    <row r="1231" spans="1:2" x14ac:dyDescent="0.25">
      <c r="A1231" s="30" t="s">
        <v>827</v>
      </c>
      <c r="B1231" s="30" t="s">
        <v>10137</v>
      </c>
    </row>
    <row r="1232" spans="1:2" x14ac:dyDescent="0.25">
      <c r="A1232" s="30" t="s">
        <v>568</v>
      </c>
      <c r="B1232" s="30" t="s">
        <v>10138</v>
      </c>
    </row>
    <row r="1233" spans="1:2" x14ac:dyDescent="0.25">
      <c r="A1233" s="30" t="s">
        <v>598</v>
      </c>
      <c r="B1233" s="30" t="s">
        <v>10139</v>
      </c>
    </row>
    <row r="1234" spans="1:2" x14ac:dyDescent="0.25">
      <c r="A1234" s="30" t="s">
        <v>446</v>
      </c>
      <c r="B1234" s="30" t="s">
        <v>10140</v>
      </c>
    </row>
    <row r="1235" spans="1:2" x14ac:dyDescent="0.25">
      <c r="A1235" s="30" t="s">
        <v>320</v>
      </c>
      <c r="B1235" s="30" t="s">
        <v>10141</v>
      </c>
    </row>
    <row r="1236" spans="1:2" x14ac:dyDescent="0.25">
      <c r="A1236" s="30" t="s">
        <v>4178</v>
      </c>
      <c r="B1236" s="30" t="s">
        <v>12291</v>
      </c>
    </row>
    <row r="1237" spans="1:2" x14ac:dyDescent="0.25">
      <c r="A1237" s="30" t="s">
        <v>448</v>
      </c>
      <c r="B1237" s="30" t="s">
        <v>10142</v>
      </c>
    </row>
    <row r="1238" spans="1:2" x14ac:dyDescent="0.25">
      <c r="A1238" s="30" t="s">
        <v>4205</v>
      </c>
      <c r="B1238" s="30" t="s">
        <v>10143</v>
      </c>
    </row>
    <row r="1239" spans="1:2" x14ac:dyDescent="0.25">
      <c r="A1239" s="30" t="s">
        <v>4211</v>
      </c>
      <c r="B1239" s="30" t="s">
        <v>12575</v>
      </c>
    </row>
    <row r="1240" spans="1:2" x14ac:dyDescent="0.25">
      <c r="A1240" s="30" t="s">
        <v>4213</v>
      </c>
      <c r="B1240" s="30" t="s">
        <v>12576</v>
      </c>
    </row>
    <row r="1241" spans="1:2" x14ac:dyDescent="0.25">
      <c r="A1241" s="30" t="s">
        <v>4218</v>
      </c>
      <c r="B1241" s="30" t="s">
        <v>12577</v>
      </c>
    </row>
    <row r="1242" spans="1:2" x14ac:dyDescent="0.25">
      <c r="A1242" s="30" t="s">
        <v>4212</v>
      </c>
      <c r="B1242" s="30" t="s">
        <v>12578</v>
      </c>
    </row>
    <row r="1243" spans="1:2" x14ac:dyDescent="0.25">
      <c r="A1243" s="30" t="s">
        <v>4214</v>
      </c>
      <c r="B1243" s="30" t="s">
        <v>12579</v>
      </c>
    </row>
    <row r="1244" spans="1:2" x14ac:dyDescent="0.25">
      <c r="A1244" s="30" t="s">
        <v>4215</v>
      </c>
      <c r="B1244" s="30" t="s">
        <v>12580</v>
      </c>
    </row>
    <row r="1245" spans="1:2" x14ac:dyDescent="0.25">
      <c r="A1245" s="30" t="s">
        <v>4216</v>
      </c>
      <c r="B1245" s="30" t="s">
        <v>12581</v>
      </c>
    </row>
    <row r="1246" spans="1:2" x14ac:dyDescent="0.25">
      <c r="A1246" s="30" t="s">
        <v>4219</v>
      </c>
      <c r="B1246" s="30" t="s">
        <v>12582</v>
      </c>
    </row>
    <row r="1247" spans="1:2" x14ac:dyDescent="0.25">
      <c r="A1247" s="30" t="s">
        <v>4220</v>
      </c>
      <c r="B1247" s="30" t="s">
        <v>12583</v>
      </c>
    </row>
    <row r="1248" spans="1:2" x14ac:dyDescent="0.25">
      <c r="A1248" s="30" t="s">
        <v>4221</v>
      </c>
      <c r="B1248" s="30" t="s">
        <v>12584</v>
      </c>
    </row>
    <row r="1249" spans="1:2" x14ac:dyDescent="0.25">
      <c r="A1249" s="30" t="s">
        <v>4222</v>
      </c>
      <c r="B1249" s="30" t="s">
        <v>12585</v>
      </c>
    </row>
    <row r="1250" spans="1:2" x14ac:dyDescent="0.25">
      <c r="A1250" s="30" t="s">
        <v>4223</v>
      </c>
      <c r="B1250" s="30" t="s">
        <v>12586</v>
      </c>
    </row>
    <row r="1251" spans="1:2" x14ac:dyDescent="0.25">
      <c r="A1251" s="30" t="s">
        <v>4224</v>
      </c>
      <c r="B1251" s="30" t="s">
        <v>12587</v>
      </c>
    </row>
    <row r="1252" spans="1:2" x14ac:dyDescent="0.25">
      <c r="A1252" s="30" t="s">
        <v>4225</v>
      </c>
      <c r="B1252" s="30" t="s">
        <v>12588</v>
      </c>
    </row>
    <row r="1253" spans="1:2" x14ac:dyDescent="0.25">
      <c r="A1253" s="30" t="s">
        <v>4226</v>
      </c>
      <c r="B1253" s="30" t="s">
        <v>12589</v>
      </c>
    </row>
    <row r="1254" spans="1:2" x14ac:dyDescent="0.25">
      <c r="A1254" s="30" t="s">
        <v>4227</v>
      </c>
      <c r="B1254" s="30" t="s">
        <v>12590</v>
      </c>
    </row>
    <row r="1255" spans="1:2" x14ac:dyDescent="0.25">
      <c r="A1255" s="30" t="s">
        <v>4228</v>
      </c>
      <c r="B1255" s="30" t="s">
        <v>12591</v>
      </c>
    </row>
    <row r="1256" spans="1:2" x14ac:dyDescent="0.25">
      <c r="A1256" s="30" t="s">
        <v>4229</v>
      </c>
      <c r="B1256" s="30" t="s">
        <v>12592</v>
      </c>
    </row>
    <row r="1257" spans="1:2" x14ac:dyDescent="0.25">
      <c r="A1257" s="30" t="s">
        <v>4230</v>
      </c>
      <c r="B1257" s="30" t="s">
        <v>12593</v>
      </c>
    </row>
    <row r="1258" spans="1:2" x14ac:dyDescent="0.25">
      <c r="A1258" s="30" t="s">
        <v>4217</v>
      </c>
      <c r="B1258" s="30" t="s">
        <v>12594</v>
      </c>
    </row>
    <row r="1259" spans="1:2" x14ac:dyDescent="0.25">
      <c r="A1259" s="30" t="s">
        <v>4246</v>
      </c>
      <c r="B1259" s="30" t="s">
        <v>12595</v>
      </c>
    </row>
    <row r="1260" spans="1:2" x14ac:dyDescent="0.25">
      <c r="A1260" s="30" t="s">
        <v>4248</v>
      </c>
      <c r="B1260" s="30" t="s">
        <v>12596</v>
      </c>
    </row>
    <row r="1261" spans="1:2" x14ac:dyDescent="0.25">
      <c r="A1261" s="30" t="s">
        <v>4253</v>
      </c>
      <c r="B1261" s="30" t="s">
        <v>12597</v>
      </c>
    </row>
    <row r="1262" spans="1:2" x14ac:dyDescent="0.25">
      <c r="A1262" s="30" t="s">
        <v>4237</v>
      </c>
      <c r="B1262" s="30" t="s">
        <v>12598</v>
      </c>
    </row>
    <row r="1263" spans="1:2" x14ac:dyDescent="0.25">
      <c r="A1263" s="30" t="s">
        <v>4251</v>
      </c>
      <c r="B1263" s="30" t="s">
        <v>12599</v>
      </c>
    </row>
    <row r="1264" spans="1:2" x14ac:dyDescent="0.25">
      <c r="A1264" s="30" t="s">
        <v>4242</v>
      </c>
      <c r="B1264" s="30" t="s">
        <v>12600</v>
      </c>
    </row>
    <row r="1265" spans="1:2" x14ac:dyDescent="0.25">
      <c r="A1265" s="30" t="s">
        <v>4238</v>
      </c>
      <c r="B1265" s="30" t="s">
        <v>12601</v>
      </c>
    </row>
    <row r="1266" spans="1:2" x14ac:dyDescent="0.25">
      <c r="A1266" s="30" t="s">
        <v>4239</v>
      </c>
      <c r="B1266" s="30" t="s">
        <v>12602</v>
      </c>
    </row>
    <row r="1267" spans="1:2" x14ac:dyDescent="0.25">
      <c r="A1267" s="30" t="s">
        <v>4243</v>
      </c>
      <c r="B1267" s="30" t="s">
        <v>12603</v>
      </c>
    </row>
    <row r="1268" spans="1:2" x14ac:dyDescent="0.25">
      <c r="A1268" s="30" t="s">
        <v>4245</v>
      </c>
      <c r="B1268" s="30" t="s">
        <v>12604</v>
      </c>
    </row>
    <row r="1269" spans="1:2" x14ac:dyDescent="0.25">
      <c r="A1269" s="30" t="s">
        <v>4250</v>
      </c>
      <c r="B1269" s="30" t="s">
        <v>12605</v>
      </c>
    </row>
    <row r="1270" spans="1:2" x14ac:dyDescent="0.25">
      <c r="A1270" s="30" t="s">
        <v>4244</v>
      </c>
      <c r="B1270" s="30" t="s">
        <v>12606</v>
      </c>
    </row>
    <row r="1271" spans="1:2" x14ac:dyDescent="0.25">
      <c r="A1271" s="30" t="s">
        <v>4247</v>
      </c>
      <c r="B1271" s="30" t="s">
        <v>12607</v>
      </c>
    </row>
    <row r="1272" spans="1:2" x14ac:dyDescent="0.25">
      <c r="A1272" s="30" t="s">
        <v>4249</v>
      </c>
      <c r="B1272" s="30" t="s">
        <v>12608</v>
      </c>
    </row>
    <row r="1273" spans="1:2" x14ac:dyDescent="0.25">
      <c r="A1273" s="30" t="s">
        <v>4252</v>
      </c>
      <c r="B1273" s="30" t="s">
        <v>12609</v>
      </c>
    </row>
    <row r="1274" spans="1:2" x14ac:dyDescent="0.25">
      <c r="A1274" s="30" t="s">
        <v>4240</v>
      </c>
      <c r="B1274" s="30" t="s">
        <v>12610</v>
      </c>
    </row>
    <row r="1275" spans="1:2" x14ac:dyDescent="0.25">
      <c r="A1275" s="30" t="s">
        <v>4241</v>
      </c>
      <c r="B1275" s="30" t="s">
        <v>12611</v>
      </c>
    </row>
    <row r="1276" spans="1:2" x14ac:dyDescent="0.25">
      <c r="A1276" s="30" t="s">
        <v>4257</v>
      </c>
      <c r="B1276" s="30" t="s">
        <v>12612</v>
      </c>
    </row>
    <row r="1277" spans="1:2" x14ac:dyDescent="0.25">
      <c r="A1277" s="30" t="s">
        <v>4260</v>
      </c>
      <c r="B1277" s="30" t="s">
        <v>12613</v>
      </c>
    </row>
    <row r="1278" spans="1:2" x14ac:dyDescent="0.25">
      <c r="A1278" s="30" t="s">
        <v>4258</v>
      </c>
      <c r="B1278" s="30" t="s">
        <v>12614</v>
      </c>
    </row>
    <row r="1279" spans="1:2" x14ac:dyDescent="0.25">
      <c r="A1279" s="30" t="s">
        <v>4259</v>
      </c>
      <c r="B1279" s="30" t="s">
        <v>12615</v>
      </c>
    </row>
    <row r="1280" spans="1:2" x14ac:dyDescent="0.25">
      <c r="A1280" s="30" t="s">
        <v>4256</v>
      </c>
      <c r="B1280" s="30" t="s">
        <v>12616</v>
      </c>
    </row>
    <row r="1281" spans="1:2" x14ac:dyDescent="0.25">
      <c r="A1281" s="30" t="s">
        <v>4261</v>
      </c>
      <c r="B1281" s="30" t="s">
        <v>12617</v>
      </c>
    </row>
    <row r="1282" spans="1:2" x14ac:dyDescent="0.25">
      <c r="A1282" s="30" t="s">
        <v>4330</v>
      </c>
      <c r="B1282" s="30" t="s">
        <v>10144</v>
      </c>
    </row>
    <row r="1283" spans="1:2" x14ac:dyDescent="0.25">
      <c r="A1283" s="30" t="s">
        <v>4454</v>
      </c>
      <c r="B1283" s="30" t="s">
        <v>10145</v>
      </c>
    </row>
    <row r="1284" spans="1:2" x14ac:dyDescent="0.25">
      <c r="A1284" s="30" t="s">
        <v>4457</v>
      </c>
      <c r="B1284" s="30" t="s">
        <v>10146</v>
      </c>
    </row>
    <row r="1285" spans="1:2" x14ac:dyDescent="0.25">
      <c r="A1285" s="30" t="s">
        <v>4460</v>
      </c>
      <c r="B1285" s="30" t="s">
        <v>10147</v>
      </c>
    </row>
    <row r="1286" spans="1:2" x14ac:dyDescent="0.25">
      <c r="A1286" s="30" t="s">
        <v>4493</v>
      </c>
      <c r="B1286" s="30" t="s">
        <v>10148</v>
      </c>
    </row>
    <row r="1287" spans="1:2" x14ac:dyDescent="0.25">
      <c r="A1287" s="30" t="s">
        <v>4300</v>
      </c>
      <c r="B1287" s="30" t="s">
        <v>10149</v>
      </c>
    </row>
    <row r="1288" spans="1:2" x14ac:dyDescent="0.25">
      <c r="A1288" s="30" t="s">
        <v>4354</v>
      </c>
      <c r="B1288" s="30" t="s">
        <v>10150</v>
      </c>
    </row>
    <row r="1289" spans="1:2" x14ac:dyDescent="0.25">
      <c r="A1289" s="30" t="s">
        <v>4469</v>
      </c>
      <c r="B1289" s="30" t="s">
        <v>10151</v>
      </c>
    </row>
    <row r="1290" spans="1:2" x14ac:dyDescent="0.25">
      <c r="A1290" s="30" t="s">
        <v>4412</v>
      </c>
      <c r="B1290" s="30" t="s">
        <v>10152</v>
      </c>
    </row>
    <row r="1291" spans="1:2" x14ac:dyDescent="0.25">
      <c r="A1291" s="30" t="s">
        <v>4315</v>
      </c>
      <c r="B1291" s="30" t="s">
        <v>10153</v>
      </c>
    </row>
    <row r="1292" spans="1:2" x14ac:dyDescent="0.25">
      <c r="A1292" s="30" t="s">
        <v>4324</v>
      </c>
      <c r="B1292" s="30" t="s">
        <v>10154</v>
      </c>
    </row>
    <row r="1293" spans="1:2" x14ac:dyDescent="0.25">
      <c r="A1293" s="30" t="s">
        <v>4409</v>
      </c>
      <c r="B1293" s="30" t="s">
        <v>10155</v>
      </c>
    </row>
    <row r="1294" spans="1:2" x14ac:dyDescent="0.25">
      <c r="A1294" s="30" t="s">
        <v>4321</v>
      </c>
      <c r="B1294" s="30" t="s">
        <v>10156</v>
      </c>
    </row>
    <row r="1295" spans="1:2" x14ac:dyDescent="0.25">
      <c r="A1295" s="30" t="s">
        <v>4351</v>
      </c>
      <c r="B1295" s="30" t="s">
        <v>10157</v>
      </c>
    </row>
    <row r="1296" spans="1:2" x14ac:dyDescent="0.25">
      <c r="A1296" s="30" t="s">
        <v>4448</v>
      </c>
      <c r="B1296" s="30" t="s">
        <v>10158</v>
      </c>
    </row>
    <row r="1297" spans="1:2" x14ac:dyDescent="0.25">
      <c r="A1297" s="30" t="s">
        <v>4451</v>
      </c>
      <c r="B1297" s="30" t="s">
        <v>10159</v>
      </c>
    </row>
    <row r="1298" spans="1:2" x14ac:dyDescent="0.25">
      <c r="A1298" s="30" t="s">
        <v>4333</v>
      </c>
      <c r="B1298" s="30" t="s">
        <v>10160</v>
      </c>
    </row>
    <row r="1299" spans="1:2" x14ac:dyDescent="0.25">
      <c r="A1299" s="30" t="s">
        <v>4336</v>
      </c>
      <c r="B1299" s="30" t="s">
        <v>10161</v>
      </c>
    </row>
    <row r="1300" spans="1:2" x14ac:dyDescent="0.25">
      <c r="A1300" s="30" t="s">
        <v>4348</v>
      </c>
      <c r="B1300" s="30" t="s">
        <v>10162</v>
      </c>
    </row>
    <row r="1301" spans="1:2" x14ac:dyDescent="0.25">
      <c r="A1301" s="30" t="s">
        <v>4463</v>
      </c>
      <c r="B1301" s="30" t="s">
        <v>10163</v>
      </c>
    </row>
    <row r="1302" spans="1:2" x14ac:dyDescent="0.25">
      <c r="A1302" s="30" t="s">
        <v>4342</v>
      </c>
      <c r="B1302" s="30" t="s">
        <v>10164</v>
      </c>
    </row>
    <row r="1303" spans="1:2" x14ac:dyDescent="0.25">
      <c r="A1303" s="30" t="s">
        <v>4487</v>
      </c>
      <c r="B1303" s="30" t="s">
        <v>10165</v>
      </c>
    </row>
    <row r="1304" spans="1:2" x14ac:dyDescent="0.25">
      <c r="A1304" s="30" t="s">
        <v>4433</v>
      </c>
      <c r="B1304" s="30" t="s">
        <v>10166</v>
      </c>
    </row>
    <row r="1305" spans="1:2" x14ac:dyDescent="0.25">
      <c r="A1305" s="30" t="s">
        <v>4424</v>
      </c>
      <c r="B1305" s="30" t="s">
        <v>10167</v>
      </c>
    </row>
    <row r="1306" spans="1:2" x14ac:dyDescent="0.25">
      <c r="A1306" s="30" t="s">
        <v>282</v>
      </c>
      <c r="B1306" s="30" t="s">
        <v>10168</v>
      </c>
    </row>
    <row r="1307" spans="1:2" x14ac:dyDescent="0.25">
      <c r="A1307" s="30" t="s">
        <v>4430</v>
      </c>
      <c r="B1307" s="30" t="s">
        <v>10169</v>
      </c>
    </row>
    <row r="1308" spans="1:2" x14ac:dyDescent="0.25">
      <c r="A1308" s="30" t="s">
        <v>4418</v>
      </c>
      <c r="B1308" s="30" t="s">
        <v>10170</v>
      </c>
    </row>
    <row r="1309" spans="1:2" x14ac:dyDescent="0.25">
      <c r="A1309" s="30" t="s">
        <v>4442</v>
      </c>
      <c r="B1309" s="30" t="s">
        <v>10171</v>
      </c>
    </row>
    <row r="1310" spans="1:2" x14ac:dyDescent="0.25">
      <c r="A1310" s="30" t="s">
        <v>4436</v>
      </c>
      <c r="B1310" s="30" t="s">
        <v>10172</v>
      </c>
    </row>
    <row r="1311" spans="1:2" x14ac:dyDescent="0.25">
      <c r="A1311" s="30" t="s">
        <v>4445</v>
      </c>
      <c r="B1311" s="30" t="s">
        <v>10173</v>
      </c>
    </row>
    <row r="1312" spans="1:2" x14ac:dyDescent="0.25">
      <c r="A1312" s="30" t="s">
        <v>4421</v>
      </c>
      <c r="B1312" s="30" t="s">
        <v>10174</v>
      </c>
    </row>
    <row r="1313" spans="1:2" x14ac:dyDescent="0.25">
      <c r="A1313" s="30" t="s">
        <v>4427</v>
      </c>
      <c r="B1313" s="30" t="s">
        <v>10175</v>
      </c>
    </row>
    <row r="1314" spans="1:2" x14ac:dyDescent="0.25">
      <c r="A1314" s="30" t="s">
        <v>4439</v>
      </c>
      <c r="B1314" s="30" t="s">
        <v>10176</v>
      </c>
    </row>
    <row r="1315" spans="1:2" x14ac:dyDescent="0.25">
      <c r="A1315" s="30" t="s">
        <v>4403</v>
      </c>
      <c r="B1315" s="30" t="s">
        <v>10177</v>
      </c>
    </row>
    <row r="1316" spans="1:2" x14ac:dyDescent="0.25">
      <c r="A1316" s="30" t="s">
        <v>4379</v>
      </c>
      <c r="B1316" s="30" t="s">
        <v>10178</v>
      </c>
    </row>
    <row r="1317" spans="1:2" x14ac:dyDescent="0.25">
      <c r="A1317" s="30" t="s">
        <v>4265</v>
      </c>
      <c r="B1317" s="30" t="s">
        <v>10179</v>
      </c>
    </row>
    <row r="1318" spans="1:2" x14ac:dyDescent="0.25">
      <c r="A1318" s="30" t="s">
        <v>4393</v>
      </c>
      <c r="B1318" s="30" t="s">
        <v>10180</v>
      </c>
    </row>
    <row r="1319" spans="1:2" x14ac:dyDescent="0.25">
      <c r="A1319" s="30" t="s">
        <v>4396</v>
      </c>
      <c r="B1319" s="30" t="s">
        <v>10181</v>
      </c>
    </row>
    <row r="1320" spans="1:2" x14ac:dyDescent="0.25">
      <c r="A1320" s="30" t="s">
        <v>4399</v>
      </c>
      <c r="B1320" s="30" t="s">
        <v>10182</v>
      </c>
    </row>
    <row r="1321" spans="1:2" x14ac:dyDescent="0.25">
      <c r="A1321" s="30" t="s">
        <v>4382</v>
      </c>
      <c r="B1321" s="30" t="s">
        <v>10183</v>
      </c>
    </row>
    <row r="1322" spans="1:2" x14ac:dyDescent="0.25">
      <c r="A1322" s="30" t="s">
        <v>4385</v>
      </c>
      <c r="B1322" s="30" t="s">
        <v>10184</v>
      </c>
    </row>
    <row r="1323" spans="1:2" x14ac:dyDescent="0.25">
      <c r="A1323" s="30" t="s">
        <v>4390</v>
      </c>
      <c r="B1323" s="30" t="s">
        <v>10185</v>
      </c>
    </row>
    <row r="1324" spans="1:2" x14ac:dyDescent="0.25">
      <c r="A1324" s="30" t="s">
        <v>4268</v>
      </c>
      <c r="B1324" s="30" t="s">
        <v>10186</v>
      </c>
    </row>
    <row r="1325" spans="1:2" x14ac:dyDescent="0.25">
      <c r="A1325" s="30" t="s">
        <v>4271</v>
      </c>
      <c r="B1325" s="30" t="s">
        <v>10187</v>
      </c>
    </row>
    <row r="1326" spans="1:2" x14ac:dyDescent="0.25">
      <c r="A1326" s="30" t="s">
        <v>4285</v>
      </c>
      <c r="B1326" s="30" t="s">
        <v>10188</v>
      </c>
    </row>
    <row r="1327" spans="1:2" x14ac:dyDescent="0.25">
      <c r="A1327" s="30" t="s">
        <v>4366</v>
      </c>
      <c r="B1327" s="30" t="s">
        <v>10189</v>
      </c>
    </row>
    <row r="1328" spans="1:2" x14ac:dyDescent="0.25">
      <c r="A1328" s="30" t="s">
        <v>4308</v>
      </c>
      <c r="B1328" s="30" t="s">
        <v>10190</v>
      </c>
    </row>
    <row r="1329" spans="1:2" x14ac:dyDescent="0.25">
      <c r="A1329" s="30" t="s">
        <v>4360</v>
      </c>
      <c r="B1329" s="30" t="s">
        <v>10191</v>
      </c>
    </row>
    <row r="1330" spans="1:2" x14ac:dyDescent="0.25">
      <c r="A1330" s="30" t="s">
        <v>4357</v>
      </c>
      <c r="B1330" s="30" t="s">
        <v>10194</v>
      </c>
    </row>
    <row r="1331" spans="1:2" x14ac:dyDescent="0.25">
      <c r="A1331" s="30" t="s">
        <v>4490</v>
      </c>
      <c r="B1331" s="30" t="s">
        <v>10195</v>
      </c>
    </row>
    <row r="1332" spans="1:2" x14ac:dyDescent="0.25">
      <c r="A1332" s="30" t="s">
        <v>4311</v>
      </c>
      <c r="B1332" s="30" t="s">
        <v>10198</v>
      </c>
    </row>
    <row r="1333" spans="1:2" x14ac:dyDescent="0.25">
      <c r="A1333" s="30" t="s">
        <v>4363</v>
      </c>
      <c r="B1333" s="30" t="s">
        <v>10199</v>
      </c>
    </row>
    <row r="1334" spans="1:2" x14ac:dyDescent="0.25">
      <c r="A1334" s="30" t="s">
        <v>4377</v>
      </c>
      <c r="B1334" s="30" t="s">
        <v>10200</v>
      </c>
    </row>
    <row r="1335" spans="1:2" x14ac:dyDescent="0.25">
      <c r="A1335" s="30" t="s">
        <v>4415</v>
      </c>
      <c r="B1335" s="30" t="s">
        <v>10201</v>
      </c>
    </row>
    <row r="1336" spans="1:2" x14ac:dyDescent="0.25">
      <c r="A1336" s="30" t="s">
        <v>4274</v>
      </c>
      <c r="B1336" s="30" t="s">
        <v>10202</v>
      </c>
    </row>
    <row r="1337" spans="1:2" x14ac:dyDescent="0.25">
      <c r="A1337" s="30" t="s">
        <v>4407</v>
      </c>
      <c r="B1337" s="30" t="s">
        <v>10203</v>
      </c>
    </row>
    <row r="1338" spans="1:2" x14ac:dyDescent="0.25">
      <c r="A1338" s="30" t="s">
        <v>4281</v>
      </c>
      <c r="B1338" s="30" t="s">
        <v>10204</v>
      </c>
    </row>
    <row r="1339" spans="1:2" x14ac:dyDescent="0.25">
      <c r="A1339" s="30" t="s">
        <v>4294</v>
      </c>
      <c r="B1339" s="30" t="s">
        <v>10205</v>
      </c>
    </row>
    <row r="1340" spans="1:2" x14ac:dyDescent="0.25">
      <c r="A1340" s="30" t="s">
        <v>4339</v>
      </c>
      <c r="B1340" s="30" t="s">
        <v>10206</v>
      </c>
    </row>
    <row r="1341" spans="1:2" x14ac:dyDescent="0.25">
      <c r="A1341" s="30" t="s">
        <v>4405</v>
      </c>
      <c r="B1341" s="30" t="s">
        <v>10207</v>
      </c>
    </row>
    <row r="1342" spans="1:2" x14ac:dyDescent="0.25">
      <c r="A1342" s="30" t="s">
        <v>4370</v>
      </c>
      <c r="B1342" s="30" t="s">
        <v>10208</v>
      </c>
    </row>
    <row r="1343" spans="1:2" x14ac:dyDescent="0.25">
      <c r="A1343" s="30" t="s">
        <v>4498</v>
      </c>
      <c r="B1343" s="30" t="s">
        <v>10209</v>
      </c>
    </row>
    <row r="1344" spans="1:2" x14ac:dyDescent="0.25">
      <c r="A1344" s="30" t="s">
        <v>4278</v>
      </c>
      <c r="B1344" s="30" t="s">
        <v>10210</v>
      </c>
    </row>
    <row r="1345" spans="1:2" x14ac:dyDescent="0.25">
      <c r="A1345" s="30" t="s">
        <v>4291</v>
      </c>
      <c r="B1345" s="30" t="s">
        <v>10211</v>
      </c>
    </row>
    <row r="1346" spans="1:2" x14ac:dyDescent="0.25">
      <c r="A1346" s="30" t="s">
        <v>4372</v>
      </c>
      <c r="B1346" s="30" t="s">
        <v>10212</v>
      </c>
    </row>
    <row r="1347" spans="1:2" x14ac:dyDescent="0.25">
      <c r="A1347" s="30" t="s">
        <v>4297</v>
      </c>
      <c r="B1347" s="30" t="s">
        <v>10213</v>
      </c>
    </row>
    <row r="1348" spans="1:2" x14ac:dyDescent="0.25">
      <c r="A1348" s="30" t="s">
        <v>4303</v>
      </c>
      <c r="B1348" s="30" t="s">
        <v>10214</v>
      </c>
    </row>
    <row r="1349" spans="1:2" x14ac:dyDescent="0.25">
      <c r="A1349" s="30" t="s">
        <v>4484</v>
      </c>
      <c r="B1349" s="30" t="s">
        <v>10215</v>
      </c>
    </row>
    <row r="1350" spans="1:2" x14ac:dyDescent="0.25">
      <c r="A1350" s="30" t="s">
        <v>4368</v>
      </c>
      <c r="B1350" s="30" t="s">
        <v>10216</v>
      </c>
    </row>
    <row r="1351" spans="1:2" x14ac:dyDescent="0.25">
      <c r="A1351" s="30" t="s">
        <v>4288</v>
      </c>
      <c r="B1351" s="30" t="s">
        <v>10217</v>
      </c>
    </row>
    <row r="1352" spans="1:2" x14ac:dyDescent="0.25">
      <c r="A1352" s="30" t="s">
        <v>4318</v>
      </c>
      <c r="B1352" s="30" t="s">
        <v>10218</v>
      </c>
    </row>
    <row r="1353" spans="1:2" x14ac:dyDescent="0.25">
      <c r="A1353" s="30" t="s">
        <v>4327</v>
      </c>
      <c r="B1353" s="30" t="s">
        <v>10219</v>
      </c>
    </row>
    <row r="1354" spans="1:2" x14ac:dyDescent="0.25">
      <c r="A1354" s="30" t="s">
        <v>4305</v>
      </c>
      <c r="B1354" s="30" t="s">
        <v>10220</v>
      </c>
    </row>
    <row r="1355" spans="1:2" x14ac:dyDescent="0.25">
      <c r="A1355" s="30" t="s">
        <v>4375</v>
      </c>
      <c r="B1355" s="30" t="s">
        <v>10221</v>
      </c>
    </row>
    <row r="1356" spans="1:2" x14ac:dyDescent="0.25">
      <c r="A1356" s="30" t="s">
        <v>4345</v>
      </c>
      <c r="B1356" s="30" t="s">
        <v>10222</v>
      </c>
    </row>
    <row r="1357" spans="1:2" x14ac:dyDescent="0.25">
      <c r="A1357" s="30" t="s">
        <v>4481</v>
      </c>
      <c r="B1357" s="30" t="s">
        <v>10223</v>
      </c>
    </row>
    <row r="1358" spans="1:2" x14ac:dyDescent="0.25">
      <c r="A1358" s="30" t="s">
        <v>4466</v>
      </c>
      <c r="B1358" s="30" t="s">
        <v>10224</v>
      </c>
    </row>
    <row r="1359" spans="1:2" x14ac:dyDescent="0.25">
      <c r="A1359" s="30" t="s">
        <v>4472</v>
      </c>
      <c r="B1359" s="30" t="s">
        <v>10225</v>
      </c>
    </row>
    <row r="1360" spans="1:2" x14ac:dyDescent="0.25">
      <c r="A1360" s="30" t="s">
        <v>4475</v>
      </c>
      <c r="B1360" s="30" t="s">
        <v>10226</v>
      </c>
    </row>
    <row r="1361" spans="1:2" x14ac:dyDescent="0.25">
      <c r="A1361" s="30" t="s">
        <v>4478</v>
      </c>
      <c r="B1361" s="30" t="s">
        <v>10227</v>
      </c>
    </row>
    <row r="1362" spans="1:2" x14ac:dyDescent="0.25">
      <c r="A1362" s="30" t="s">
        <v>4503</v>
      </c>
      <c r="B1362" s="30" t="s">
        <v>12618</v>
      </c>
    </row>
    <row r="1363" spans="1:2" x14ac:dyDescent="0.25">
      <c r="A1363" s="30" t="s">
        <v>4504</v>
      </c>
      <c r="B1363" s="30" t="s">
        <v>12619</v>
      </c>
    </row>
    <row r="1364" spans="1:2" x14ac:dyDescent="0.25">
      <c r="A1364" s="30" t="s">
        <v>4502</v>
      </c>
      <c r="B1364" s="30" t="s">
        <v>12620</v>
      </c>
    </row>
    <row r="1365" spans="1:2" x14ac:dyDescent="0.25">
      <c r="A1365" s="30" t="s">
        <v>4505</v>
      </c>
      <c r="B1365" s="30" t="s">
        <v>12621</v>
      </c>
    </row>
    <row r="1366" spans="1:2" x14ac:dyDescent="0.25">
      <c r="A1366" s="30" t="s">
        <v>4516</v>
      </c>
      <c r="B1366" s="30" t="s">
        <v>12622</v>
      </c>
    </row>
    <row r="1367" spans="1:2" x14ac:dyDescent="0.25">
      <c r="A1367" s="30" t="s">
        <v>4512</v>
      </c>
      <c r="B1367" s="30" t="s">
        <v>12623</v>
      </c>
    </row>
    <row r="1368" spans="1:2" x14ac:dyDescent="0.25">
      <c r="A1368" s="30" t="s">
        <v>4513</v>
      </c>
      <c r="B1368" s="30" t="s">
        <v>12624</v>
      </c>
    </row>
    <row r="1369" spans="1:2" x14ac:dyDescent="0.25">
      <c r="A1369" s="30" t="s">
        <v>4514</v>
      </c>
      <c r="B1369" s="30" t="s">
        <v>12625</v>
      </c>
    </row>
    <row r="1370" spans="1:2" x14ac:dyDescent="0.25">
      <c r="A1370" s="30" t="s">
        <v>4515</v>
      </c>
      <c r="B1370" s="30" t="s">
        <v>12626</v>
      </c>
    </row>
    <row r="1371" spans="1:2" x14ac:dyDescent="0.25">
      <c r="A1371" s="30" t="s">
        <v>4526</v>
      </c>
      <c r="B1371" s="30" t="s">
        <v>10228</v>
      </c>
    </row>
    <row r="1372" spans="1:2" x14ac:dyDescent="0.25">
      <c r="A1372" s="30" t="s">
        <v>4530</v>
      </c>
      <c r="B1372" s="30" t="s">
        <v>10229</v>
      </c>
    </row>
    <row r="1373" spans="1:2" x14ac:dyDescent="0.25">
      <c r="A1373" s="30" t="s">
        <v>4532</v>
      </c>
      <c r="B1373" s="30" t="s">
        <v>10230</v>
      </c>
    </row>
    <row r="1374" spans="1:2" x14ac:dyDescent="0.25">
      <c r="A1374" s="30" t="s">
        <v>4522</v>
      </c>
      <c r="B1374" s="30" t="s">
        <v>10231</v>
      </c>
    </row>
    <row r="1375" spans="1:2" x14ac:dyDescent="0.25">
      <c r="A1375" s="30" t="s">
        <v>4528</v>
      </c>
      <c r="B1375" s="30" t="s">
        <v>10232</v>
      </c>
    </row>
    <row r="1376" spans="1:2" x14ac:dyDescent="0.25">
      <c r="A1376" s="30" t="s">
        <v>523</v>
      </c>
      <c r="B1376" s="30" t="s">
        <v>10233</v>
      </c>
    </row>
    <row r="1377" spans="1:2" x14ac:dyDescent="0.25">
      <c r="A1377" s="30" t="s">
        <v>4520</v>
      </c>
      <c r="B1377" s="30" t="s">
        <v>10234</v>
      </c>
    </row>
    <row r="1378" spans="1:2" x14ac:dyDescent="0.25">
      <c r="A1378" s="30" t="s">
        <v>4524</v>
      </c>
      <c r="B1378" s="30" t="s">
        <v>10235</v>
      </c>
    </row>
    <row r="1379" spans="1:2" x14ac:dyDescent="0.25">
      <c r="A1379" s="30" t="s">
        <v>4536</v>
      </c>
      <c r="B1379" s="30" t="s">
        <v>10236</v>
      </c>
    </row>
    <row r="1380" spans="1:2" x14ac:dyDescent="0.25">
      <c r="A1380" s="30" t="s">
        <v>4534</v>
      </c>
      <c r="B1380" s="30" t="s">
        <v>10237</v>
      </c>
    </row>
    <row r="1381" spans="1:2" x14ac:dyDescent="0.25">
      <c r="A1381" s="30" t="s">
        <v>4538</v>
      </c>
      <c r="B1381" s="30" t="s">
        <v>12627</v>
      </c>
    </row>
    <row r="1382" spans="1:2" x14ac:dyDescent="0.25">
      <c r="A1382" s="30" t="s">
        <v>4539</v>
      </c>
      <c r="B1382" s="30" t="s">
        <v>12628</v>
      </c>
    </row>
    <row r="1383" spans="1:2" x14ac:dyDescent="0.25">
      <c r="A1383" s="30" t="s">
        <v>4540</v>
      </c>
      <c r="B1383" s="30" t="s">
        <v>12629</v>
      </c>
    </row>
    <row r="1384" spans="1:2" x14ac:dyDescent="0.25">
      <c r="A1384" s="30" t="s">
        <v>4541</v>
      </c>
      <c r="B1384" s="30" t="s">
        <v>12630</v>
      </c>
    </row>
    <row r="1385" spans="1:2" x14ac:dyDescent="0.25">
      <c r="A1385" s="30" t="s">
        <v>1153</v>
      </c>
      <c r="B1385" s="30" t="s">
        <v>12631</v>
      </c>
    </row>
    <row r="1386" spans="1:2" x14ac:dyDescent="0.25">
      <c r="A1386" s="30" t="s">
        <v>1154</v>
      </c>
      <c r="B1386" s="30" t="s">
        <v>12632</v>
      </c>
    </row>
    <row r="1387" spans="1:2" x14ac:dyDescent="0.25">
      <c r="A1387" s="30" t="s">
        <v>1155</v>
      </c>
      <c r="B1387" s="30" t="s">
        <v>12633</v>
      </c>
    </row>
    <row r="1388" spans="1:2" x14ac:dyDescent="0.25">
      <c r="A1388" s="30" t="s">
        <v>1087</v>
      </c>
      <c r="B1388" s="30" t="s">
        <v>12634</v>
      </c>
    </row>
    <row r="1389" spans="1:2" x14ac:dyDescent="0.25">
      <c r="A1389" s="30" t="s">
        <v>1085</v>
      </c>
      <c r="B1389" s="30" t="s">
        <v>12635</v>
      </c>
    </row>
    <row r="1390" spans="1:2" x14ac:dyDescent="0.25">
      <c r="A1390" s="30" t="s">
        <v>1103</v>
      </c>
      <c r="B1390" s="30" t="s">
        <v>12636</v>
      </c>
    </row>
    <row r="1391" spans="1:2" x14ac:dyDescent="0.25">
      <c r="A1391" s="30" t="s">
        <v>1113</v>
      </c>
      <c r="B1391" s="30" t="s">
        <v>12637</v>
      </c>
    </row>
    <row r="1392" spans="1:2" x14ac:dyDescent="0.25">
      <c r="A1392" s="30" t="s">
        <v>1120</v>
      </c>
      <c r="B1392" s="30" t="s">
        <v>12638</v>
      </c>
    </row>
    <row r="1393" spans="1:2" x14ac:dyDescent="0.25">
      <c r="A1393" s="30" t="s">
        <v>1122</v>
      </c>
      <c r="B1393" s="30" t="s">
        <v>12639</v>
      </c>
    </row>
    <row r="1394" spans="1:2" x14ac:dyDescent="0.25">
      <c r="A1394" s="30" t="s">
        <v>1126</v>
      </c>
      <c r="B1394" s="30" t="s">
        <v>12640</v>
      </c>
    </row>
    <row r="1395" spans="1:2" x14ac:dyDescent="0.25">
      <c r="A1395" s="30" t="s">
        <v>1129</v>
      </c>
      <c r="B1395" s="30" t="s">
        <v>12641</v>
      </c>
    </row>
    <row r="1396" spans="1:2" x14ac:dyDescent="0.25">
      <c r="A1396" s="30" t="s">
        <v>1136</v>
      </c>
      <c r="B1396" s="30" t="s">
        <v>12642</v>
      </c>
    </row>
    <row r="1397" spans="1:2" x14ac:dyDescent="0.25">
      <c r="A1397" s="30" t="s">
        <v>1146</v>
      </c>
      <c r="B1397" s="30" t="s">
        <v>12643</v>
      </c>
    </row>
    <row r="1398" spans="1:2" x14ac:dyDescent="0.25">
      <c r="A1398" s="30" t="s">
        <v>1158</v>
      </c>
      <c r="B1398" s="30" t="s">
        <v>12644</v>
      </c>
    </row>
    <row r="1399" spans="1:2" x14ac:dyDescent="0.25">
      <c r="A1399" s="30" t="s">
        <v>1108</v>
      </c>
      <c r="B1399" s="30" t="s">
        <v>12645</v>
      </c>
    </row>
    <row r="1400" spans="1:2" x14ac:dyDescent="0.25">
      <c r="A1400" s="30" t="s">
        <v>1112</v>
      </c>
      <c r="B1400" s="30" t="s">
        <v>12646</v>
      </c>
    </row>
    <row r="1401" spans="1:2" x14ac:dyDescent="0.25">
      <c r="A1401" s="30" t="s">
        <v>1163</v>
      </c>
      <c r="B1401" s="30" t="s">
        <v>12647</v>
      </c>
    </row>
    <row r="1402" spans="1:2" x14ac:dyDescent="0.25">
      <c r="A1402" s="30" t="s">
        <v>1140</v>
      </c>
      <c r="B1402" s="30" t="s">
        <v>12648</v>
      </c>
    </row>
    <row r="1403" spans="1:2" x14ac:dyDescent="0.25">
      <c r="A1403" s="30" t="s">
        <v>1143</v>
      </c>
      <c r="B1403" s="30" t="s">
        <v>12649</v>
      </c>
    </row>
    <row r="1404" spans="1:2" x14ac:dyDescent="0.25">
      <c r="A1404" s="30" t="s">
        <v>1161</v>
      </c>
      <c r="B1404" s="30" t="s">
        <v>12650</v>
      </c>
    </row>
    <row r="1405" spans="1:2" x14ac:dyDescent="0.25">
      <c r="A1405" s="30" t="s">
        <v>1081</v>
      </c>
      <c r="B1405" s="30" t="s">
        <v>12651</v>
      </c>
    </row>
    <row r="1406" spans="1:2" x14ac:dyDescent="0.25">
      <c r="A1406" s="30" t="s">
        <v>1094</v>
      </c>
      <c r="B1406" s="30" t="s">
        <v>12652</v>
      </c>
    </row>
    <row r="1407" spans="1:2" x14ac:dyDescent="0.25">
      <c r="A1407" s="30" t="s">
        <v>1095</v>
      </c>
      <c r="B1407" s="30" t="s">
        <v>12653</v>
      </c>
    </row>
    <row r="1408" spans="1:2" x14ac:dyDescent="0.25">
      <c r="A1408" s="30" t="s">
        <v>1096</v>
      </c>
      <c r="B1408" s="30" t="s">
        <v>12654</v>
      </c>
    </row>
    <row r="1409" spans="1:2" x14ac:dyDescent="0.25">
      <c r="A1409" s="30" t="s">
        <v>1097</v>
      </c>
      <c r="B1409" s="30" t="s">
        <v>12655</v>
      </c>
    </row>
    <row r="1410" spans="1:2" x14ac:dyDescent="0.25">
      <c r="A1410" s="30" t="s">
        <v>1121</v>
      </c>
      <c r="B1410" s="30" t="s">
        <v>12656</v>
      </c>
    </row>
    <row r="1411" spans="1:2" x14ac:dyDescent="0.25">
      <c r="A1411" s="30" t="s">
        <v>1130</v>
      </c>
      <c r="B1411" s="30" t="s">
        <v>12657</v>
      </c>
    </row>
    <row r="1412" spans="1:2" x14ac:dyDescent="0.25">
      <c r="A1412" s="30" t="s">
        <v>1131</v>
      </c>
      <c r="B1412" s="30" t="s">
        <v>12658</v>
      </c>
    </row>
    <row r="1413" spans="1:2" x14ac:dyDescent="0.25">
      <c r="A1413" s="30" t="s">
        <v>1132</v>
      </c>
      <c r="B1413" s="30" t="s">
        <v>12659</v>
      </c>
    </row>
    <row r="1414" spans="1:2" x14ac:dyDescent="0.25">
      <c r="A1414" s="30" t="s">
        <v>1138</v>
      </c>
      <c r="B1414" s="30" t="s">
        <v>12660</v>
      </c>
    </row>
    <row r="1415" spans="1:2" x14ac:dyDescent="0.25">
      <c r="A1415" s="30" t="s">
        <v>1144</v>
      </c>
      <c r="B1415" s="30" t="s">
        <v>12661</v>
      </c>
    </row>
    <row r="1416" spans="1:2" x14ac:dyDescent="0.25">
      <c r="A1416" s="30" t="s">
        <v>1147</v>
      </c>
      <c r="B1416" s="30" t="s">
        <v>12662</v>
      </c>
    </row>
    <row r="1417" spans="1:2" x14ac:dyDescent="0.25">
      <c r="A1417" s="30" t="s">
        <v>1166</v>
      </c>
      <c r="B1417" s="30" t="s">
        <v>12663</v>
      </c>
    </row>
    <row r="1418" spans="1:2" x14ac:dyDescent="0.25">
      <c r="A1418" s="30" t="s">
        <v>1171</v>
      </c>
      <c r="B1418" s="30" t="s">
        <v>12664</v>
      </c>
    </row>
    <row r="1419" spans="1:2" x14ac:dyDescent="0.25">
      <c r="A1419" s="30" t="s">
        <v>1079</v>
      </c>
      <c r="B1419" s="30" t="s">
        <v>12665</v>
      </c>
    </row>
    <row r="1420" spans="1:2" x14ac:dyDescent="0.25">
      <c r="A1420" s="30" t="s">
        <v>1102</v>
      </c>
      <c r="B1420" s="30" t="s">
        <v>12666</v>
      </c>
    </row>
    <row r="1421" spans="1:2" x14ac:dyDescent="0.25">
      <c r="A1421" s="30" t="s">
        <v>1117</v>
      </c>
      <c r="B1421" s="30" t="s">
        <v>12667</v>
      </c>
    </row>
    <row r="1422" spans="1:2" x14ac:dyDescent="0.25">
      <c r="A1422" s="30" t="s">
        <v>1123</v>
      </c>
      <c r="B1422" s="30" t="s">
        <v>12668</v>
      </c>
    </row>
    <row r="1423" spans="1:2" x14ac:dyDescent="0.25">
      <c r="A1423" s="30" t="s">
        <v>1125</v>
      </c>
      <c r="B1423" s="30" t="s">
        <v>12669</v>
      </c>
    </row>
    <row r="1424" spans="1:2" x14ac:dyDescent="0.25">
      <c r="A1424" s="30" t="s">
        <v>1127</v>
      </c>
      <c r="B1424" s="30" t="s">
        <v>12670</v>
      </c>
    </row>
    <row r="1425" spans="1:2" x14ac:dyDescent="0.25">
      <c r="A1425" s="30" t="s">
        <v>1165</v>
      </c>
      <c r="B1425" s="30" t="s">
        <v>12671</v>
      </c>
    </row>
    <row r="1426" spans="1:2" x14ac:dyDescent="0.25">
      <c r="A1426" s="30" t="s">
        <v>1167</v>
      </c>
      <c r="B1426" s="30" t="s">
        <v>12672</v>
      </c>
    </row>
    <row r="1427" spans="1:2" x14ac:dyDescent="0.25">
      <c r="A1427" s="30" t="s">
        <v>1169</v>
      </c>
      <c r="B1427" s="30" t="s">
        <v>12673</v>
      </c>
    </row>
    <row r="1428" spans="1:2" x14ac:dyDescent="0.25">
      <c r="A1428" s="30" t="s">
        <v>1133</v>
      </c>
      <c r="B1428" s="30" t="s">
        <v>12674</v>
      </c>
    </row>
    <row r="1429" spans="1:2" x14ac:dyDescent="0.25">
      <c r="A1429" s="30" t="s">
        <v>1098</v>
      </c>
      <c r="B1429" s="30" t="s">
        <v>12675</v>
      </c>
    </row>
    <row r="1430" spans="1:2" x14ac:dyDescent="0.25">
      <c r="A1430" s="30" t="s">
        <v>1145</v>
      </c>
      <c r="B1430" s="30" t="s">
        <v>12676</v>
      </c>
    </row>
    <row r="1431" spans="1:2" x14ac:dyDescent="0.25">
      <c r="A1431" s="30" t="s">
        <v>1083</v>
      </c>
      <c r="B1431" s="30" t="s">
        <v>12677</v>
      </c>
    </row>
    <row r="1432" spans="1:2" x14ac:dyDescent="0.25">
      <c r="A1432" s="30" t="s">
        <v>1124</v>
      </c>
      <c r="B1432" s="30" t="s">
        <v>12678</v>
      </c>
    </row>
    <row r="1433" spans="1:2" x14ac:dyDescent="0.25">
      <c r="A1433" s="30" t="s">
        <v>1137</v>
      </c>
      <c r="B1433" s="30" t="s">
        <v>12679</v>
      </c>
    </row>
    <row r="1434" spans="1:2" x14ac:dyDescent="0.25">
      <c r="A1434" s="30" t="s">
        <v>1142</v>
      </c>
      <c r="B1434" s="30" t="s">
        <v>12680</v>
      </c>
    </row>
    <row r="1435" spans="1:2" x14ac:dyDescent="0.25">
      <c r="A1435" s="30" t="s">
        <v>1168</v>
      </c>
      <c r="B1435" s="30" t="s">
        <v>12681</v>
      </c>
    </row>
    <row r="1436" spans="1:2" x14ac:dyDescent="0.25">
      <c r="A1436" s="30" t="s">
        <v>1172</v>
      </c>
      <c r="B1436" s="30" t="s">
        <v>12682</v>
      </c>
    </row>
    <row r="1437" spans="1:2" x14ac:dyDescent="0.25">
      <c r="A1437" s="30" t="s">
        <v>1114</v>
      </c>
      <c r="B1437" s="30" t="s">
        <v>12683</v>
      </c>
    </row>
    <row r="1438" spans="1:2" x14ac:dyDescent="0.25">
      <c r="A1438" s="30" t="s">
        <v>1116</v>
      </c>
      <c r="B1438" s="30" t="s">
        <v>12684</v>
      </c>
    </row>
    <row r="1439" spans="1:2" x14ac:dyDescent="0.25">
      <c r="A1439" s="30" t="s">
        <v>1135</v>
      </c>
      <c r="B1439" s="30" t="s">
        <v>12685</v>
      </c>
    </row>
    <row r="1440" spans="1:2" x14ac:dyDescent="0.25">
      <c r="A1440" s="30" t="s">
        <v>1084</v>
      </c>
      <c r="B1440" s="30" t="s">
        <v>12686</v>
      </c>
    </row>
    <row r="1441" spans="1:2" x14ac:dyDescent="0.25">
      <c r="A1441" s="30" t="s">
        <v>1119</v>
      </c>
      <c r="B1441" s="30" t="s">
        <v>12687</v>
      </c>
    </row>
    <row r="1442" spans="1:2" x14ac:dyDescent="0.25">
      <c r="A1442" s="30" t="s">
        <v>1139</v>
      </c>
      <c r="B1442" s="30" t="s">
        <v>12688</v>
      </c>
    </row>
    <row r="1443" spans="1:2" x14ac:dyDescent="0.25">
      <c r="A1443" s="30" t="s">
        <v>1157</v>
      </c>
      <c r="B1443" s="30" t="s">
        <v>12689</v>
      </c>
    </row>
    <row r="1444" spans="1:2" x14ac:dyDescent="0.25">
      <c r="A1444" s="30" t="s">
        <v>1160</v>
      </c>
      <c r="B1444" s="30" t="s">
        <v>12690</v>
      </c>
    </row>
    <row r="1445" spans="1:2" x14ac:dyDescent="0.25">
      <c r="A1445" s="30" t="s">
        <v>1104</v>
      </c>
      <c r="B1445" s="30" t="s">
        <v>12691</v>
      </c>
    </row>
    <row r="1446" spans="1:2" x14ac:dyDescent="0.25">
      <c r="A1446" s="30" t="s">
        <v>1106</v>
      </c>
      <c r="B1446" s="30" t="s">
        <v>12692</v>
      </c>
    </row>
    <row r="1447" spans="1:2" x14ac:dyDescent="0.25">
      <c r="A1447" s="30" t="s">
        <v>1162</v>
      </c>
      <c r="B1447" s="30" t="s">
        <v>12693</v>
      </c>
    </row>
    <row r="1448" spans="1:2" x14ac:dyDescent="0.25">
      <c r="A1448" s="30" t="s">
        <v>1089</v>
      </c>
      <c r="B1448" s="30" t="s">
        <v>12694</v>
      </c>
    </row>
    <row r="1449" spans="1:2" x14ac:dyDescent="0.25">
      <c r="A1449" s="30" t="s">
        <v>1107</v>
      </c>
      <c r="B1449" s="30" t="s">
        <v>12695</v>
      </c>
    </row>
    <row r="1450" spans="1:2" x14ac:dyDescent="0.25">
      <c r="A1450" s="30" t="s">
        <v>1174</v>
      </c>
      <c r="B1450" s="30" t="s">
        <v>12696</v>
      </c>
    </row>
    <row r="1451" spans="1:2" x14ac:dyDescent="0.25">
      <c r="A1451" s="30" t="s">
        <v>1148</v>
      </c>
      <c r="B1451" s="30" t="s">
        <v>12697</v>
      </c>
    </row>
    <row r="1452" spans="1:2" x14ac:dyDescent="0.25">
      <c r="A1452" s="30" t="s">
        <v>1109</v>
      </c>
      <c r="B1452" s="30" t="s">
        <v>12698</v>
      </c>
    </row>
    <row r="1453" spans="1:2" x14ac:dyDescent="0.25">
      <c r="A1453" s="30" t="s">
        <v>1111</v>
      </c>
      <c r="B1453" s="30" t="s">
        <v>12699</v>
      </c>
    </row>
    <row r="1454" spans="1:2" x14ac:dyDescent="0.25">
      <c r="A1454" s="30" t="s">
        <v>1118</v>
      </c>
      <c r="B1454" s="30" t="s">
        <v>12700</v>
      </c>
    </row>
    <row r="1455" spans="1:2" x14ac:dyDescent="0.25">
      <c r="A1455" s="30" t="s">
        <v>1128</v>
      </c>
      <c r="B1455" s="30" t="s">
        <v>12701</v>
      </c>
    </row>
    <row r="1456" spans="1:2" x14ac:dyDescent="0.25">
      <c r="A1456" s="30" t="s">
        <v>1173</v>
      </c>
      <c r="B1456" s="30" t="s">
        <v>12702</v>
      </c>
    </row>
    <row r="1457" spans="1:2" x14ac:dyDescent="0.25">
      <c r="A1457" s="30" t="s">
        <v>1091</v>
      </c>
      <c r="B1457" s="30" t="s">
        <v>12703</v>
      </c>
    </row>
    <row r="1458" spans="1:2" x14ac:dyDescent="0.25">
      <c r="A1458" s="30" t="s">
        <v>1170</v>
      </c>
      <c r="B1458" s="30" t="s">
        <v>12704</v>
      </c>
    </row>
    <row r="1459" spans="1:2" x14ac:dyDescent="0.25">
      <c r="A1459" s="30" t="s">
        <v>1090</v>
      </c>
      <c r="B1459" s="30" t="s">
        <v>12705</v>
      </c>
    </row>
    <row r="1460" spans="1:2" x14ac:dyDescent="0.25">
      <c r="A1460" s="30" t="s">
        <v>1093</v>
      </c>
      <c r="B1460" s="30" t="s">
        <v>12706</v>
      </c>
    </row>
    <row r="1461" spans="1:2" x14ac:dyDescent="0.25">
      <c r="A1461" s="30" t="s">
        <v>1150</v>
      </c>
      <c r="B1461" s="30" t="s">
        <v>12707</v>
      </c>
    </row>
    <row r="1462" spans="1:2" x14ac:dyDescent="0.25">
      <c r="A1462" s="30" t="s">
        <v>1152</v>
      </c>
      <c r="B1462" s="30" t="s">
        <v>12708</v>
      </c>
    </row>
    <row r="1463" spans="1:2" x14ac:dyDescent="0.25">
      <c r="A1463" s="30" t="s">
        <v>4544</v>
      </c>
      <c r="B1463" s="30" t="s">
        <v>12709</v>
      </c>
    </row>
    <row r="1464" spans="1:2" x14ac:dyDescent="0.25">
      <c r="A1464" s="30" t="s">
        <v>4549</v>
      </c>
      <c r="B1464" s="30" t="s">
        <v>12710</v>
      </c>
    </row>
    <row r="1465" spans="1:2" x14ac:dyDescent="0.25">
      <c r="A1465" s="30" t="s">
        <v>4550</v>
      </c>
      <c r="B1465" s="30" t="s">
        <v>12711</v>
      </c>
    </row>
    <row r="1466" spans="1:2" x14ac:dyDescent="0.25">
      <c r="A1466" s="30" t="s">
        <v>4551</v>
      </c>
      <c r="B1466" s="30" t="s">
        <v>12712</v>
      </c>
    </row>
    <row r="1467" spans="1:2" x14ac:dyDescent="0.25">
      <c r="A1467" s="30" t="s">
        <v>4552</v>
      </c>
      <c r="B1467" s="30" t="s">
        <v>12713</v>
      </c>
    </row>
    <row r="1468" spans="1:2" x14ac:dyDescent="0.25">
      <c r="A1468" s="30" t="s">
        <v>4554</v>
      </c>
      <c r="B1468" s="30" t="s">
        <v>12714</v>
      </c>
    </row>
    <row r="1469" spans="1:2" x14ac:dyDescent="0.25">
      <c r="A1469" s="30" t="s">
        <v>4555</v>
      </c>
      <c r="B1469" s="30" t="s">
        <v>12715</v>
      </c>
    </row>
    <row r="1470" spans="1:2" x14ac:dyDescent="0.25">
      <c r="A1470" s="30" t="s">
        <v>4556</v>
      </c>
      <c r="B1470" s="30" t="s">
        <v>12716</v>
      </c>
    </row>
    <row r="1471" spans="1:2" x14ac:dyDescent="0.25">
      <c r="A1471" s="30" t="s">
        <v>4553</v>
      </c>
      <c r="B1471" s="30" t="s">
        <v>12717</v>
      </c>
    </row>
    <row r="1472" spans="1:2" x14ac:dyDescent="0.25">
      <c r="A1472" s="30" t="s">
        <v>4557</v>
      </c>
      <c r="B1472" s="30" t="s">
        <v>12718</v>
      </c>
    </row>
    <row r="1473" spans="1:2" x14ac:dyDescent="0.25">
      <c r="A1473" s="30" t="s">
        <v>4558</v>
      </c>
      <c r="B1473" s="30" t="s">
        <v>12719</v>
      </c>
    </row>
    <row r="1474" spans="1:2" x14ac:dyDescent="0.25">
      <c r="A1474" s="30" t="s">
        <v>4559</v>
      </c>
      <c r="B1474" s="30" t="s">
        <v>12720</v>
      </c>
    </row>
    <row r="1475" spans="1:2" x14ac:dyDescent="0.25">
      <c r="A1475" s="30" t="s">
        <v>4560</v>
      </c>
      <c r="B1475" s="30" t="s">
        <v>12721</v>
      </c>
    </row>
    <row r="1476" spans="1:2" x14ac:dyDescent="0.25">
      <c r="A1476" s="30" t="s">
        <v>4627</v>
      </c>
      <c r="B1476" s="30" t="s">
        <v>12722</v>
      </c>
    </row>
    <row r="1477" spans="1:2" x14ac:dyDescent="0.25">
      <c r="A1477" s="30" t="s">
        <v>4635</v>
      </c>
      <c r="B1477" s="30" t="s">
        <v>12723</v>
      </c>
    </row>
    <row r="1478" spans="1:2" x14ac:dyDescent="0.25">
      <c r="A1478" s="30" t="s">
        <v>4644</v>
      </c>
      <c r="B1478" s="30" t="s">
        <v>12724</v>
      </c>
    </row>
    <row r="1479" spans="1:2" x14ac:dyDescent="0.25">
      <c r="A1479" s="30" t="s">
        <v>4646</v>
      </c>
      <c r="B1479" s="30" t="s">
        <v>12725</v>
      </c>
    </row>
    <row r="1480" spans="1:2" x14ac:dyDescent="0.25">
      <c r="A1480" s="30" t="s">
        <v>4648</v>
      </c>
      <c r="B1480" s="30" t="s">
        <v>12726</v>
      </c>
    </row>
    <row r="1481" spans="1:2" x14ac:dyDescent="0.25">
      <c r="A1481" s="30" t="s">
        <v>4666</v>
      </c>
      <c r="B1481" s="30" t="s">
        <v>12727</v>
      </c>
    </row>
    <row r="1482" spans="1:2" x14ac:dyDescent="0.25">
      <c r="A1482" s="30" t="s">
        <v>4692</v>
      </c>
      <c r="B1482" s="30" t="s">
        <v>12728</v>
      </c>
    </row>
    <row r="1483" spans="1:2" x14ac:dyDescent="0.25">
      <c r="A1483" s="30" t="s">
        <v>4693</v>
      </c>
      <c r="B1483" s="30" t="s">
        <v>12729</v>
      </c>
    </row>
    <row r="1484" spans="1:2" x14ac:dyDescent="0.25">
      <c r="A1484" s="30" t="s">
        <v>4701</v>
      </c>
      <c r="B1484" s="30" t="s">
        <v>12730</v>
      </c>
    </row>
    <row r="1485" spans="1:2" x14ac:dyDescent="0.25">
      <c r="A1485" s="30" t="s">
        <v>4703</v>
      </c>
      <c r="B1485" s="30" t="s">
        <v>12731</v>
      </c>
    </row>
    <row r="1486" spans="1:2" x14ac:dyDescent="0.25">
      <c r="A1486" s="30" t="s">
        <v>4705</v>
      </c>
      <c r="B1486" s="30" t="s">
        <v>12732</v>
      </c>
    </row>
    <row r="1487" spans="1:2" x14ac:dyDescent="0.25">
      <c r="A1487" s="30" t="s">
        <v>4706</v>
      </c>
      <c r="B1487" s="30" t="s">
        <v>12733</v>
      </c>
    </row>
    <row r="1488" spans="1:2" x14ac:dyDescent="0.25">
      <c r="A1488" s="30" t="s">
        <v>4711</v>
      </c>
      <c r="B1488" s="30" t="s">
        <v>12734</v>
      </c>
    </row>
    <row r="1489" spans="1:2" x14ac:dyDescent="0.25">
      <c r="A1489" s="30" t="s">
        <v>4762</v>
      </c>
      <c r="B1489" s="30" t="s">
        <v>12735</v>
      </c>
    </row>
    <row r="1490" spans="1:2" x14ac:dyDescent="0.25">
      <c r="A1490" s="30" t="s">
        <v>4763</v>
      </c>
      <c r="B1490" s="30" t="s">
        <v>12736</v>
      </c>
    </row>
    <row r="1491" spans="1:2" x14ac:dyDescent="0.25">
      <c r="A1491" s="30" t="s">
        <v>4663</v>
      </c>
      <c r="B1491" s="30" t="s">
        <v>12737</v>
      </c>
    </row>
    <row r="1492" spans="1:2" x14ac:dyDescent="0.25">
      <c r="A1492" s="30" t="s">
        <v>4670</v>
      </c>
      <c r="B1492" s="30" t="s">
        <v>12738</v>
      </c>
    </row>
    <row r="1493" spans="1:2" x14ac:dyDescent="0.25">
      <c r="A1493" s="30" t="s">
        <v>4671</v>
      </c>
      <c r="B1493" s="30" t="s">
        <v>12739</v>
      </c>
    </row>
    <row r="1494" spans="1:2" x14ac:dyDescent="0.25">
      <c r="A1494" s="30" t="s">
        <v>4683</v>
      </c>
      <c r="B1494" s="30" t="s">
        <v>12740</v>
      </c>
    </row>
    <row r="1495" spans="1:2" x14ac:dyDescent="0.25">
      <c r="A1495" s="30" t="s">
        <v>4686</v>
      </c>
      <c r="B1495" s="30" t="s">
        <v>12741</v>
      </c>
    </row>
    <row r="1496" spans="1:2" x14ac:dyDescent="0.25">
      <c r="A1496" s="30" t="s">
        <v>4688</v>
      </c>
      <c r="B1496" s="30" t="s">
        <v>12742</v>
      </c>
    </row>
    <row r="1497" spans="1:2" x14ac:dyDescent="0.25">
      <c r="A1497" s="30" t="s">
        <v>4708</v>
      </c>
      <c r="B1497" s="30" t="s">
        <v>12743</v>
      </c>
    </row>
    <row r="1498" spans="1:2" x14ac:dyDescent="0.25">
      <c r="A1498" s="30" t="s">
        <v>4709</v>
      </c>
      <c r="B1498" s="30" t="s">
        <v>12744</v>
      </c>
    </row>
    <row r="1499" spans="1:2" x14ac:dyDescent="0.25">
      <c r="A1499" s="30" t="s">
        <v>4760</v>
      </c>
      <c r="B1499" s="30" t="s">
        <v>12745</v>
      </c>
    </row>
    <row r="1500" spans="1:2" x14ac:dyDescent="0.25">
      <c r="A1500" s="30" t="s">
        <v>4761</v>
      </c>
      <c r="B1500" s="30" t="s">
        <v>12746</v>
      </c>
    </row>
    <row r="1501" spans="1:2" x14ac:dyDescent="0.25">
      <c r="A1501" s="30" t="s">
        <v>4565</v>
      </c>
      <c r="B1501" s="30" t="s">
        <v>12747</v>
      </c>
    </row>
    <row r="1502" spans="1:2" x14ac:dyDescent="0.25">
      <c r="A1502" s="30" t="s">
        <v>4576</v>
      </c>
      <c r="B1502" s="30" t="s">
        <v>12748</v>
      </c>
    </row>
    <row r="1503" spans="1:2" x14ac:dyDescent="0.25">
      <c r="A1503" s="30" t="s">
        <v>4577</v>
      </c>
      <c r="B1503" s="30" t="s">
        <v>12749</v>
      </c>
    </row>
    <row r="1504" spans="1:2" x14ac:dyDescent="0.25">
      <c r="A1504" s="30" t="s">
        <v>4598</v>
      </c>
      <c r="B1504" s="30" t="s">
        <v>12750</v>
      </c>
    </row>
    <row r="1505" spans="1:2" x14ac:dyDescent="0.25">
      <c r="A1505" s="30" t="s">
        <v>4600</v>
      </c>
      <c r="B1505" s="30" t="s">
        <v>12751</v>
      </c>
    </row>
    <row r="1506" spans="1:2" x14ac:dyDescent="0.25">
      <c r="A1506" s="30" t="s">
        <v>4604</v>
      </c>
      <c r="B1506" s="30" t="s">
        <v>12752</v>
      </c>
    </row>
    <row r="1507" spans="1:2" x14ac:dyDescent="0.25">
      <c r="A1507" s="30" t="s">
        <v>4608</v>
      </c>
      <c r="B1507" s="30" t="s">
        <v>12753</v>
      </c>
    </row>
    <row r="1508" spans="1:2" x14ac:dyDescent="0.25">
      <c r="A1508" s="30" t="s">
        <v>4609</v>
      </c>
      <c r="B1508" s="30" t="s">
        <v>12754</v>
      </c>
    </row>
    <row r="1509" spans="1:2" x14ac:dyDescent="0.25">
      <c r="A1509" s="30" t="s">
        <v>4618</v>
      </c>
      <c r="B1509" s="30" t="s">
        <v>12755</v>
      </c>
    </row>
    <row r="1510" spans="1:2" x14ac:dyDescent="0.25">
      <c r="A1510" s="30" t="s">
        <v>4623</v>
      </c>
      <c r="B1510" s="30" t="s">
        <v>12756</v>
      </c>
    </row>
    <row r="1511" spans="1:2" x14ac:dyDescent="0.25">
      <c r="A1511" s="30" t="s">
        <v>4638</v>
      </c>
      <c r="B1511" s="30" t="s">
        <v>12757</v>
      </c>
    </row>
    <row r="1512" spans="1:2" x14ac:dyDescent="0.25">
      <c r="A1512" s="30" t="s">
        <v>4689</v>
      </c>
      <c r="B1512" s="30" t="s">
        <v>12758</v>
      </c>
    </row>
    <row r="1513" spans="1:2" x14ac:dyDescent="0.25">
      <c r="A1513" s="30" t="s">
        <v>4702</v>
      </c>
      <c r="B1513" s="30" t="s">
        <v>12759</v>
      </c>
    </row>
    <row r="1514" spans="1:2" x14ac:dyDescent="0.25">
      <c r="A1514" s="30" t="s">
        <v>4641</v>
      </c>
      <c r="B1514" s="30" t="s">
        <v>12760</v>
      </c>
    </row>
    <row r="1515" spans="1:2" x14ac:dyDescent="0.25">
      <c r="A1515" s="30" t="s">
        <v>4652</v>
      </c>
      <c r="B1515" s="30" t="s">
        <v>12761</v>
      </c>
    </row>
    <row r="1516" spans="1:2" x14ac:dyDescent="0.25">
      <c r="A1516" s="30" t="s">
        <v>4653</v>
      </c>
      <c r="B1516" s="30" t="s">
        <v>12762</v>
      </c>
    </row>
    <row r="1517" spans="1:2" x14ac:dyDescent="0.25">
      <c r="A1517" s="30" t="s">
        <v>4661</v>
      </c>
      <c r="B1517" s="30" t="s">
        <v>12763</v>
      </c>
    </row>
    <row r="1518" spans="1:2" x14ac:dyDescent="0.25">
      <c r="A1518" s="30" t="s">
        <v>4696</v>
      </c>
      <c r="B1518" s="30" t="s">
        <v>12764</v>
      </c>
    </row>
    <row r="1519" spans="1:2" x14ac:dyDescent="0.25">
      <c r="A1519" s="30" t="s">
        <v>4636</v>
      </c>
      <c r="B1519" s="30" t="s">
        <v>12765</v>
      </c>
    </row>
    <row r="1520" spans="1:2" x14ac:dyDescent="0.25">
      <c r="A1520" s="30" t="s">
        <v>4649</v>
      </c>
      <c r="B1520" s="30" t="s">
        <v>12766</v>
      </c>
    </row>
    <row r="1521" spans="1:2" x14ac:dyDescent="0.25">
      <c r="A1521" s="30" t="s">
        <v>4662</v>
      </c>
      <c r="B1521" s="30" t="s">
        <v>12767</v>
      </c>
    </row>
    <row r="1522" spans="1:2" x14ac:dyDescent="0.25">
      <c r="A1522" s="30" t="s">
        <v>4676</v>
      </c>
      <c r="B1522" s="30" t="s">
        <v>12768</v>
      </c>
    </row>
    <row r="1523" spans="1:2" x14ac:dyDescent="0.25">
      <c r="A1523" s="30" t="s">
        <v>4694</v>
      </c>
      <c r="B1523" s="30" t="s">
        <v>12769</v>
      </c>
    </row>
    <row r="1524" spans="1:2" x14ac:dyDescent="0.25">
      <c r="A1524" s="30" t="s">
        <v>4566</v>
      </c>
      <c r="B1524" s="30" t="s">
        <v>12770</v>
      </c>
    </row>
    <row r="1525" spans="1:2" x14ac:dyDescent="0.25">
      <c r="A1525" s="30" t="s">
        <v>4588</v>
      </c>
      <c r="B1525" s="30" t="s">
        <v>12771</v>
      </c>
    </row>
    <row r="1526" spans="1:2" x14ac:dyDescent="0.25">
      <c r="A1526" s="30" t="s">
        <v>4603</v>
      </c>
      <c r="B1526" s="30" t="s">
        <v>12772</v>
      </c>
    </row>
    <row r="1527" spans="1:2" x14ac:dyDescent="0.25">
      <c r="A1527" s="30" t="s">
        <v>4673</v>
      </c>
      <c r="B1527" s="30" t="s">
        <v>12773</v>
      </c>
    </row>
    <row r="1528" spans="1:2" x14ac:dyDescent="0.25">
      <c r="A1528" s="30" t="s">
        <v>4574</v>
      </c>
      <c r="B1528" s="30" t="s">
        <v>12774</v>
      </c>
    </row>
    <row r="1529" spans="1:2" x14ac:dyDescent="0.25">
      <c r="A1529" s="30" t="s">
        <v>4580</v>
      </c>
      <c r="B1529" s="30" t="s">
        <v>12775</v>
      </c>
    </row>
    <row r="1530" spans="1:2" x14ac:dyDescent="0.25">
      <c r="A1530" s="30" t="s">
        <v>4584</v>
      </c>
      <c r="B1530" s="30" t="s">
        <v>12776</v>
      </c>
    </row>
    <row r="1531" spans="1:2" x14ac:dyDescent="0.25">
      <c r="A1531" s="30" t="s">
        <v>4642</v>
      </c>
      <c r="B1531" s="30" t="s">
        <v>12777</v>
      </c>
    </row>
    <row r="1532" spans="1:2" x14ac:dyDescent="0.25">
      <c r="A1532" s="30" t="s">
        <v>4716</v>
      </c>
      <c r="B1532" s="30" t="s">
        <v>12778</v>
      </c>
    </row>
    <row r="1533" spans="1:2" x14ac:dyDescent="0.25">
      <c r="A1533" s="30" t="s">
        <v>4564</v>
      </c>
      <c r="B1533" s="30" t="s">
        <v>12779</v>
      </c>
    </row>
    <row r="1534" spans="1:2" x14ac:dyDescent="0.25">
      <c r="A1534" s="30" t="s">
        <v>4561</v>
      </c>
      <c r="B1534" s="30" t="s">
        <v>12780</v>
      </c>
    </row>
    <row r="1535" spans="1:2" x14ac:dyDescent="0.25">
      <c r="A1535" s="30" t="s">
        <v>4562</v>
      </c>
      <c r="B1535" s="30" t="s">
        <v>12781</v>
      </c>
    </row>
    <row r="1536" spans="1:2" x14ac:dyDescent="0.25">
      <c r="A1536" s="30" t="s">
        <v>4579</v>
      </c>
      <c r="B1536" s="30" t="s">
        <v>12782</v>
      </c>
    </row>
    <row r="1537" spans="1:2" x14ac:dyDescent="0.25">
      <c r="A1537" s="30" t="s">
        <v>4605</v>
      </c>
      <c r="B1537" s="30" t="s">
        <v>12783</v>
      </c>
    </row>
    <row r="1538" spans="1:2" x14ac:dyDescent="0.25">
      <c r="A1538" s="30" t="s">
        <v>4614</v>
      </c>
      <c r="B1538" s="30" t="s">
        <v>12784</v>
      </c>
    </row>
    <row r="1539" spans="1:2" x14ac:dyDescent="0.25">
      <c r="A1539" s="30" t="s">
        <v>4571</v>
      </c>
      <c r="B1539" s="30" t="s">
        <v>12785</v>
      </c>
    </row>
    <row r="1540" spans="1:2" x14ac:dyDescent="0.25">
      <c r="A1540" s="30" t="s">
        <v>4691</v>
      </c>
      <c r="B1540" s="30" t="s">
        <v>12786</v>
      </c>
    </row>
    <row r="1541" spans="1:2" x14ac:dyDescent="0.25">
      <c r="A1541" s="30" t="s">
        <v>4582</v>
      </c>
      <c r="B1541" s="30" t="s">
        <v>12787</v>
      </c>
    </row>
    <row r="1542" spans="1:2" x14ac:dyDescent="0.25">
      <c r="A1542" s="30" t="s">
        <v>4585</v>
      </c>
      <c r="B1542" s="30" t="s">
        <v>12788</v>
      </c>
    </row>
    <row r="1543" spans="1:2" x14ac:dyDescent="0.25">
      <c r="A1543" s="30" t="s">
        <v>4596</v>
      </c>
      <c r="B1543" s="30" t="s">
        <v>12789</v>
      </c>
    </row>
    <row r="1544" spans="1:2" x14ac:dyDescent="0.25">
      <c r="A1544" s="30" t="s">
        <v>4610</v>
      </c>
      <c r="B1544" s="30" t="s">
        <v>12790</v>
      </c>
    </row>
    <row r="1545" spans="1:2" x14ac:dyDescent="0.25">
      <c r="A1545" s="30" t="s">
        <v>4612</v>
      </c>
      <c r="B1545" s="30" t="s">
        <v>12791</v>
      </c>
    </row>
    <row r="1546" spans="1:2" x14ac:dyDescent="0.25">
      <c r="A1546" s="30" t="s">
        <v>4613</v>
      </c>
      <c r="B1546" s="30" t="s">
        <v>12792</v>
      </c>
    </row>
    <row r="1547" spans="1:2" x14ac:dyDescent="0.25">
      <c r="A1547" s="30" t="s">
        <v>4615</v>
      </c>
      <c r="B1547" s="30" t="s">
        <v>12793</v>
      </c>
    </row>
    <row r="1548" spans="1:2" x14ac:dyDescent="0.25">
      <c r="A1548" s="30" t="s">
        <v>4617</v>
      </c>
      <c r="B1548" s="30" t="s">
        <v>12794</v>
      </c>
    </row>
    <row r="1549" spans="1:2" x14ac:dyDescent="0.25">
      <c r="A1549" s="30" t="s">
        <v>4620</v>
      </c>
      <c r="B1549" s="30" t="s">
        <v>12795</v>
      </c>
    </row>
    <row r="1550" spans="1:2" x14ac:dyDescent="0.25">
      <c r="A1550" s="30" t="s">
        <v>4624</v>
      </c>
      <c r="B1550" s="30" t="s">
        <v>12796</v>
      </c>
    </row>
    <row r="1551" spans="1:2" x14ac:dyDescent="0.25">
      <c r="A1551" s="30" t="s">
        <v>4625</v>
      </c>
      <c r="B1551" s="30" t="s">
        <v>12797</v>
      </c>
    </row>
    <row r="1552" spans="1:2" x14ac:dyDescent="0.25">
      <c r="A1552" s="30" t="s">
        <v>4629</v>
      </c>
      <c r="B1552" s="30" t="s">
        <v>12798</v>
      </c>
    </row>
    <row r="1553" spans="1:2" x14ac:dyDescent="0.25">
      <c r="A1553" s="30" t="s">
        <v>4631</v>
      </c>
      <c r="B1553" s="30" t="s">
        <v>12799</v>
      </c>
    </row>
    <row r="1554" spans="1:2" x14ac:dyDescent="0.25">
      <c r="A1554" s="30" t="s">
        <v>4712</v>
      </c>
      <c r="B1554" s="30" t="s">
        <v>12800</v>
      </c>
    </row>
    <row r="1555" spans="1:2" x14ac:dyDescent="0.25">
      <c r="A1555" s="30" t="s">
        <v>4713</v>
      </c>
      <c r="B1555" s="30" t="s">
        <v>12801</v>
      </c>
    </row>
    <row r="1556" spans="1:2" x14ac:dyDescent="0.25">
      <c r="A1556" s="30" t="s">
        <v>4714</v>
      </c>
      <c r="B1556" s="30" t="s">
        <v>12802</v>
      </c>
    </row>
    <row r="1557" spans="1:2" x14ac:dyDescent="0.25">
      <c r="A1557" s="30" t="s">
        <v>4630</v>
      </c>
      <c r="B1557" s="30" t="s">
        <v>12803</v>
      </c>
    </row>
    <row r="1558" spans="1:2" x14ac:dyDescent="0.25">
      <c r="A1558" s="30" t="s">
        <v>4674</v>
      </c>
      <c r="B1558" s="30" t="s">
        <v>12804</v>
      </c>
    </row>
    <row r="1559" spans="1:2" x14ac:dyDescent="0.25">
      <c r="A1559" s="30" t="s">
        <v>4687</v>
      </c>
      <c r="B1559" s="30" t="s">
        <v>12805</v>
      </c>
    </row>
    <row r="1560" spans="1:2" x14ac:dyDescent="0.25">
      <c r="A1560" s="30" t="s">
        <v>4690</v>
      </c>
      <c r="B1560" s="30" t="s">
        <v>12806</v>
      </c>
    </row>
    <row r="1561" spans="1:2" x14ac:dyDescent="0.25">
      <c r="A1561" s="30" t="s">
        <v>4719</v>
      </c>
      <c r="B1561" s="30" t="s">
        <v>12807</v>
      </c>
    </row>
    <row r="1562" spans="1:2" x14ac:dyDescent="0.25">
      <c r="A1562" s="30" t="s">
        <v>4578</v>
      </c>
      <c r="B1562" s="30" t="s">
        <v>12808</v>
      </c>
    </row>
    <row r="1563" spans="1:2" x14ac:dyDescent="0.25">
      <c r="A1563" s="30" t="s">
        <v>4587</v>
      </c>
      <c r="B1563" s="30" t="s">
        <v>12809</v>
      </c>
    </row>
    <row r="1564" spans="1:2" x14ac:dyDescent="0.25">
      <c r="A1564" s="30" t="s">
        <v>4589</v>
      </c>
      <c r="B1564" s="30" t="s">
        <v>12810</v>
      </c>
    </row>
    <row r="1565" spans="1:2" x14ac:dyDescent="0.25">
      <c r="A1565" s="30" t="s">
        <v>4590</v>
      </c>
      <c r="B1565" s="30" t="s">
        <v>12811</v>
      </c>
    </row>
    <row r="1566" spans="1:2" x14ac:dyDescent="0.25">
      <c r="A1566" s="30" t="s">
        <v>4601</v>
      </c>
      <c r="B1566" s="30" t="s">
        <v>12812</v>
      </c>
    </row>
    <row r="1567" spans="1:2" x14ac:dyDescent="0.25">
      <c r="A1567" s="30" t="s">
        <v>4611</v>
      </c>
      <c r="B1567" s="30" t="s">
        <v>12813</v>
      </c>
    </row>
    <row r="1568" spans="1:2" x14ac:dyDescent="0.25">
      <c r="A1568" s="30" t="s">
        <v>4647</v>
      </c>
      <c r="B1568" s="30" t="s">
        <v>12814</v>
      </c>
    </row>
    <row r="1569" spans="1:2" x14ac:dyDescent="0.25">
      <c r="A1569" s="30" t="s">
        <v>4658</v>
      </c>
      <c r="B1569" s="30" t="s">
        <v>12815</v>
      </c>
    </row>
    <row r="1570" spans="1:2" x14ac:dyDescent="0.25">
      <c r="A1570" s="30" t="s">
        <v>4697</v>
      </c>
      <c r="B1570" s="30" t="s">
        <v>12816</v>
      </c>
    </row>
    <row r="1571" spans="1:2" x14ac:dyDescent="0.25">
      <c r="A1571" s="30" t="s">
        <v>4710</v>
      </c>
      <c r="B1571" s="30" t="s">
        <v>12817</v>
      </c>
    </row>
    <row r="1572" spans="1:2" x14ac:dyDescent="0.25">
      <c r="A1572" s="30" t="s">
        <v>4563</v>
      </c>
      <c r="B1572" s="30" t="s">
        <v>12818</v>
      </c>
    </row>
    <row r="1573" spans="1:2" x14ac:dyDescent="0.25">
      <c r="A1573" s="30" t="s">
        <v>4602</v>
      </c>
      <c r="B1573" s="30" t="s">
        <v>12819</v>
      </c>
    </row>
    <row r="1574" spans="1:2" x14ac:dyDescent="0.25">
      <c r="A1574" s="30" t="s">
        <v>4607</v>
      </c>
      <c r="B1574" s="30" t="s">
        <v>12820</v>
      </c>
    </row>
    <row r="1575" spans="1:2" x14ac:dyDescent="0.25">
      <c r="A1575" s="30" t="s">
        <v>4581</v>
      </c>
      <c r="B1575" s="30" t="s">
        <v>12821</v>
      </c>
    </row>
    <row r="1576" spans="1:2" x14ac:dyDescent="0.25">
      <c r="A1576" s="30" t="s">
        <v>4597</v>
      </c>
      <c r="B1576" s="30" t="s">
        <v>12822</v>
      </c>
    </row>
    <row r="1577" spans="1:2" x14ac:dyDescent="0.25">
      <c r="A1577" s="30" t="s">
        <v>4616</v>
      </c>
      <c r="B1577" s="30" t="s">
        <v>12823</v>
      </c>
    </row>
    <row r="1578" spans="1:2" x14ac:dyDescent="0.25">
      <c r="A1578" s="30" t="s">
        <v>4640</v>
      </c>
      <c r="B1578" s="30" t="s">
        <v>12824</v>
      </c>
    </row>
    <row r="1579" spans="1:2" x14ac:dyDescent="0.25">
      <c r="A1579" s="30" t="s">
        <v>4717</v>
      </c>
      <c r="B1579" s="30" t="s">
        <v>12825</v>
      </c>
    </row>
    <row r="1580" spans="1:2" x14ac:dyDescent="0.25">
      <c r="A1580" s="30" t="s">
        <v>4572</v>
      </c>
      <c r="B1580" s="30" t="s">
        <v>12826</v>
      </c>
    </row>
    <row r="1581" spans="1:2" x14ac:dyDescent="0.25">
      <c r="A1581" s="30" t="s">
        <v>4583</v>
      </c>
      <c r="B1581" s="30" t="s">
        <v>12827</v>
      </c>
    </row>
    <row r="1582" spans="1:2" x14ac:dyDescent="0.25">
      <c r="A1582" s="30" t="s">
        <v>4639</v>
      </c>
      <c r="B1582" s="30" t="s">
        <v>12828</v>
      </c>
    </row>
    <row r="1583" spans="1:2" x14ac:dyDescent="0.25">
      <c r="A1583" s="30" t="s">
        <v>4704</v>
      </c>
      <c r="B1583" s="30" t="s">
        <v>12829</v>
      </c>
    </row>
    <row r="1584" spans="1:2" x14ac:dyDescent="0.25">
      <c r="A1584" s="30" t="s">
        <v>4632</v>
      </c>
      <c r="B1584" s="30" t="s">
        <v>12830</v>
      </c>
    </row>
    <row r="1585" spans="1:2" x14ac:dyDescent="0.25">
      <c r="A1585" s="30" t="s">
        <v>4645</v>
      </c>
      <c r="B1585" s="30" t="s">
        <v>12831</v>
      </c>
    </row>
    <row r="1586" spans="1:2" x14ac:dyDescent="0.25">
      <c r="A1586" s="30" t="s">
        <v>4679</v>
      </c>
      <c r="B1586" s="30" t="s">
        <v>12832</v>
      </c>
    </row>
    <row r="1587" spans="1:2" x14ac:dyDescent="0.25">
      <c r="A1587" s="30" t="s">
        <v>4685</v>
      </c>
      <c r="B1587" s="30" t="s">
        <v>12833</v>
      </c>
    </row>
    <row r="1588" spans="1:2" x14ac:dyDescent="0.25">
      <c r="A1588" s="30" t="s">
        <v>4567</v>
      </c>
      <c r="B1588" s="30" t="s">
        <v>12834</v>
      </c>
    </row>
    <row r="1589" spans="1:2" x14ac:dyDescent="0.25">
      <c r="A1589" s="30" t="s">
        <v>4568</v>
      </c>
      <c r="B1589" s="30" t="s">
        <v>12835</v>
      </c>
    </row>
    <row r="1590" spans="1:2" x14ac:dyDescent="0.25">
      <c r="A1590" s="30" t="s">
        <v>4592</v>
      </c>
      <c r="B1590" s="30" t="s">
        <v>12836</v>
      </c>
    </row>
    <row r="1591" spans="1:2" x14ac:dyDescent="0.25">
      <c r="A1591" s="30" t="s">
        <v>4606</v>
      </c>
      <c r="B1591" s="30" t="s">
        <v>12837</v>
      </c>
    </row>
    <row r="1592" spans="1:2" x14ac:dyDescent="0.25">
      <c r="A1592" s="30" t="s">
        <v>4622</v>
      </c>
      <c r="B1592" s="30" t="s">
        <v>12838</v>
      </c>
    </row>
    <row r="1593" spans="1:2" x14ac:dyDescent="0.25">
      <c r="A1593" s="30" t="s">
        <v>4626</v>
      </c>
      <c r="B1593" s="30" t="s">
        <v>12839</v>
      </c>
    </row>
    <row r="1594" spans="1:2" x14ac:dyDescent="0.25">
      <c r="A1594" s="30" t="s">
        <v>4664</v>
      </c>
      <c r="B1594" s="30" t="s">
        <v>12840</v>
      </c>
    </row>
    <row r="1595" spans="1:2" x14ac:dyDescent="0.25">
      <c r="A1595" s="30" t="s">
        <v>4668</v>
      </c>
      <c r="B1595" s="30" t="s">
        <v>12841</v>
      </c>
    </row>
    <row r="1596" spans="1:2" x14ac:dyDescent="0.25">
      <c r="A1596" s="30" t="s">
        <v>4569</v>
      </c>
      <c r="B1596" s="30" t="s">
        <v>12842</v>
      </c>
    </row>
    <row r="1597" spans="1:2" x14ac:dyDescent="0.25">
      <c r="A1597" s="30" t="s">
        <v>4593</v>
      </c>
      <c r="B1597" s="30" t="s">
        <v>12843</v>
      </c>
    </row>
    <row r="1598" spans="1:2" x14ac:dyDescent="0.25">
      <c r="A1598" s="30" t="s">
        <v>4599</v>
      </c>
      <c r="B1598" s="30" t="s">
        <v>12844</v>
      </c>
    </row>
    <row r="1599" spans="1:2" x14ac:dyDescent="0.25">
      <c r="A1599" s="30" t="s">
        <v>4634</v>
      </c>
      <c r="B1599" s="30" t="s">
        <v>12845</v>
      </c>
    </row>
    <row r="1600" spans="1:2" x14ac:dyDescent="0.25">
      <c r="A1600" s="30" t="s">
        <v>4637</v>
      </c>
      <c r="B1600" s="30" t="s">
        <v>12846</v>
      </c>
    </row>
    <row r="1601" spans="1:2" x14ac:dyDescent="0.25">
      <c r="A1601" s="30" t="s">
        <v>4643</v>
      </c>
      <c r="B1601" s="30" t="s">
        <v>12847</v>
      </c>
    </row>
    <row r="1602" spans="1:2" x14ac:dyDescent="0.25">
      <c r="A1602" s="30" t="s">
        <v>4650</v>
      </c>
      <c r="B1602" s="30" t="s">
        <v>12848</v>
      </c>
    </row>
    <row r="1603" spans="1:2" x14ac:dyDescent="0.25">
      <c r="A1603" s="30" t="s">
        <v>4654</v>
      </c>
      <c r="B1603" s="30" t="s">
        <v>12849</v>
      </c>
    </row>
    <row r="1604" spans="1:2" x14ac:dyDescent="0.25">
      <c r="A1604" s="30" t="s">
        <v>4655</v>
      </c>
      <c r="B1604" s="30" t="s">
        <v>12850</v>
      </c>
    </row>
    <row r="1605" spans="1:2" x14ac:dyDescent="0.25">
      <c r="A1605" s="30" t="s">
        <v>4656</v>
      </c>
      <c r="B1605" s="30" t="s">
        <v>12851</v>
      </c>
    </row>
    <row r="1606" spans="1:2" x14ac:dyDescent="0.25">
      <c r="A1606" s="30" t="s">
        <v>4657</v>
      </c>
      <c r="B1606" s="30" t="s">
        <v>12852</v>
      </c>
    </row>
    <row r="1607" spans="1:2" x14ac:dyDescent="0.25">
      <c r="A1607" s="30" t="s">
        <v>4659</v>
      </c>
      <c r="B1607" s="30" t="s">
        <v>12853</v>
      </c>
    </row>
    <row r="1608" spans="1:2" x14ac:dyDescent="0.25">
      <c r="A1608" s="30" t="s">
        <v>4660</v>
      </c>
      <c r="B1608" s="30" t="s">
        <v>12854</v>
      </c>
    </row>
    <row r="1609" spans="1:2" x14ac:dyDescent="0.25">
      <c r="A1609" s="30" t="s">
        <v>4665</v>
      </c>
      <c r="B1609" s="30" t="s">
        <v>12855</v>
      </c>
    </row>
    <row r="1610" spans="1:2" x14ac:dyDescent="0.25">
      <c r="A1610" s="30" t="s">
        <v>4667</v>
      </c>
      <c r="B1610" s="30" t="s">
        <v>12856</v>
      </c>
    </row>
    <row r="1611" spans="1:2" x14ac:dyDescent="0.25">
      <c r="A1611" s="30" t="s">
        <v>4669</v>
      </c>
      <c r="B1611" s="30" t="s">
        <v>12857</v>
      </c>
    </row>
    <row r="1612" spans="1:2" x14ac:dyDescent="0.25">
      <c r="A1612" s="30" t="s">
        <v>4672</v>
      </c>
      <c r="B1612" s="30" t="s">
        <v>12858</v>
      </c>
    </row>
    <row r="1613" spans="1:2" x14ac:dyDescent="0.25">
      <c r="A1613" s="30" t="s">
        <v>4675</v>
      </c>
      <c r="B1613" s="30" t="s">
        <v>12859</v>
      </c>
    </row>
    <row r="1614" spans="1:2" x14ac:dyDescent="0.25">
      <c r="A1614" s="30" t="s">
        <v>4678</v>
      </c>
      <c r="B1614" s="30" t="s">
        <v>12860</v>
      </c>
    </row>
    <row r="1615" spans="1:2" x14ac:dyDescent="0.25">
      <c r="A1615" s="30" t="s">
        <v>4680</v>
      </c>
      <c r="B1615" s="30" t="s">
        <v>12861</v>
      </c>
    </row>
    <row r="1616" spans="1:2" x14ac:dyDescent="0.25">
      <c r="A1616" s="30" t="s">
        <v>4573</v>
      </c>
      <c r="B1616" s="30" t="s">
        <v>12862</v>
      </c>
    </row>
    <row r="1617" spans="1:2" x14ac:dyDescent="0.25">
      <c r="A1617" s="30" t="s">
        <v>4586</v>
      </c>
      <c r="B1617" s="30" t="s">
        <v>12863</v>
      </c>
    </row>
    <row r="1618" spans="1:2" x14ac:dyDescent="0.25">
      <c r="A1618" s="30" t="s">
        <v>4591</v>
      </c>
      <c r="B1618" s="30" t="s">
        <v>12864</v>
      </c>
    </row>
    <row r="1619" spans="1:2" x14ac:dyDescent="0.25">
      <c r="A1619" s="30" t="s">
        <v>4594</v>
      </c>
      <c r="B1619" s="30" t="s">
        <v>12865</v>
      </c>
    </row>
    <row r="1620" spans="1:2" x14ac:dyDescent="0.25">
      <c r="A1620" s="30" t="s">
        <v>4621</v>
      </c>
      <c r="B1620" s="30" t="s">
        <v>12866</v>
      </c>
    </row>
    <row r="1621" spans="1:2" x14ac:dyDescent="0.25">
      <c r="A1621" s="30" t="s">
        <v>4677</v>
      </c>
      <c r="B1621" s="30" t="s">
        <v>12867</v>
      </c>
    </row>
    <row r="1622" spans="1:2" x14ac:dyDescent="0.25">
      <c r="A1622" s="30" t="s">
        <v>4682</v>
      </c>
      <c r="B1622" s="30" t="s">
        <v>12868</v>
      </c>
    </row>
    <row r="1623" spans="1:2" x14ac:dyDescent="0.25">
      <c r="A1623" s="30" t="s">
        <v>4699</v>
      </c>
      <c r="B1623" s="30" t="s">
        <v>12869</v>
      </c>
    </row>
    <row r="1624" spans="1:2" x14ac:dyDescent="0.25">
      <c r="A1624" s="30" t="s">
        <v>4595</v>
      </c>
      <c r="B1624" s="30" t="s">
        <v>12870</v>
      </c>
    </row>
    <row r="1625" spans="1:2" x14ac:dyDescent="0.25">
      <c r="A1625" s="30" t="s">
        <v>4628</v>
      </c>
      <c r="B1625" s="30" t="s">
        <v>12871</v>
      </c>
    </row>
    <row r="1626" spans="1:2" x14ac:dyDescent="0.25">
      <c r="A1626" s="30" t="s">
        <v>4684</v>
      </c>
      <c r="B1626" s="30" t="s">
        <v>12872</v>
      </c>
    </row>
    <row r="1627" spans="1:2" x14ac:dyDescent="0.25">
      <c r="A1627" s="30" t="s">
        <v>4695</v>
      </c>
      <c r="B1627" s="30" t="s">
        <v>12873</v>
      </c>
    </row>
    <row r="1628" spans="1:2" x14ac:dyDescent="0.25">
      <c r="A1628" s="30" t="s">
        <v>4707</v>
      </c>
      <c r="B1628" s="30" t="s">
        <v>12874</v>
      </c>
    </row>
    <row r="1629" spans="1:2" x14ac:dyDescent="0.25">
      <c r="A1629" s="30" t="s">
        <v>4715</v>
      </c>
      <c r="B1629" s="30" t="s">
        <v>12875</v>
      </c>
    </row>
    <row r="1630" spans="1:2" x14ac:dyDescent="0.25">
      <c r="A1630" s="30" t="s">
        <v>4718</v>
      </c>
      <c r="B1630" s="30" t="s">
        <v>12876</v>
      </c>
    </row>
    <row r="1631" spans="1:2" x14ac:dyDescent="0.25">
      <c r="A1631" s="30" t="s">
        <v>4575</v>
      </c>
      <c r="B1631" s="30" t="s">
        <v>12877</v>
      </c>
    </row>
    <row r="1632" spans="1:2" x14ac:dyDescent="0.25">
      <c r="A1632" s="30" t="s">
        <v>4619</v>
      </c>
      <c r="B1632" s="30" t="s">
        <v>12878</v>
      </c>
    </row>
    <row r="1633" spans="1:2" x14ac:dyDescent="0.25">
      <c r="A1633" s="30" t="s">
        <v>4633</v>
      </c>
      <c r="B1633" s="30" t="s">
        <v>12879</v>
      </c>
    </row>
    <row r="1634" spans="1:2" x14ac:dyDescent="0.25">
      <c r="A1634" s="30" t="s">
        <v>4651</v>
      </c>
      <c r="B1634" s="30" t="s">
        <v>12880</v>
      </c>
    </row>
    <row r="1635" spans="1:2" x14ac:dyDescent="0.25">
      <c r="A1635" s="30" t="s">
        <v>4681</v>
      </c>
      <c r="B1635" s="30" t="s">
        <v>12881</v>
      </c>
    </row>
    <row r="1636" spans="1:2" x14ac:dyDescent="0.25">
      <c r="A1636" s="30" t="s">
        <v>4698</v>
      </c>
      <c r="B1636" s="30" t="s">
        <v>12882</v>
      </c>
    </row>
    <row r="1637" spans="1:2" x14ac:dyDescent="0.25">
      <c r="A1637" s="30" t="s">
        <v>4700</v>
      </c>
      <c r="B1637" s="30" t="s">
        <v>12883</v>
      </c>
    </row>
    <row r="1638" spans="1:2" x14ac:dyDescent="0.25">
      <c r="A1638" s="30" t="s">
        <v>4726</v>
      </c>
      <c r="B1638" s="30" t="s">
        <v>12884</v>
      </c>
    </row>
    <row r="1639" spans="1:2" x14ac:dyDescent="0.25">
      <c r="A1639" s="30" t="s">
        <v>4738</v>
      </c>
      <c r="B1639" s="30" t="s">
        <v>12885</v>
      </c>
    </row>
    <row r="1640" spans="1:2" x14ac:dyDescent="0.25">
      <c r="A1640" s="30" t="s">
        <v>4754</v>
      </c>
      <c r="B1640" s="30" t="s">
        <v>12886</v>
      </c>
    </row>
    <row r="1641" spans="1:2" x14ac:dyDescent="0.25">
      <c r="A1641" s="30" t="s">
        <v>4721</v>
      </c>
      <c r="B1641" s="30" t="s">
        <v>12887</v>
      </c>
    </row>
    <row r="1642" spans="1:2" x14ac:dyDescent="0.25">
      <c r="A1642" s="30" t="s">
        <v>4722</v>
      </c>
      <c r="B1642" s="30" t="s">
        <v>12888</v>
      </c>
    </row>
    <row r="1643" spans="1:2" x14ac:dyDescent="0.25">
      <c r="A1643" s="30" t="s">
        <v>4727</v>
      </c>
      <c r="B1643" s="30" t="s">
        <v>12889</v>
      </c>
    </row>
    <row r="1644" spans="1:2" x14ac:dyDescent="0.25">
      <c r="A1644" s="30" t="s">
        <v>4728</v>
      </c>
      <c r="B1644" s="30" t="s">
        <v>12890</v>
      </c>
    </row>
    <row r="1645" spans="1:2" x14ac:dyDescent="0.25">
      <c r="A1645" s="30" t="s">
        <v>4734</v>
      </c>
      <c r="B1645" s="30" t="s">
        <v>12891</v>
      </c>
    </row>
    <row r="1646" spans="1:2" x14ac:dyDescent="0.25">
      <c r="A1646" s="30" t="s">
        <v>4749</v>
      </c>
      <c r="B1646" s="30" t="s">
        <v>12892</v>
      </c>
    </row>
    <row r="1647" spans="1:2" x14ac:dyDescent="0.25">
      <c r="A1647" s="30" t="s">
        <v>4752</v>
      </c>
      <c r="B1647" s="30" t="s">
        <v>12893</v>
      </c>
    </row>
    <row r="1648" spans="1:2" x14ac:dyDescent="0.25">
      <c r="A1648" s="30" t="s">
        <v>4757</v>
      </c>
      <c r="B1648" s="30" t="s">
        <v>12894</v>
      </c>
    </row>
    <row r="1649" spans="1:2" x14ac:dyDescent="0.25">
      <c r="A1649" s="30" t="s">
        <v>4723</v>
      </c>
      <c r="B1649" s="30" t="s">
        <v>12895</v>
      </c>
    </row>
    <row r="1650" spans="1:2" x14ac:dyDescent="0.25">
      <c r="A1650" s="30" t="s">
        <v>4733</v>
      </c>
      <c r="B1650" s="30" t="s">
        <v>12896</v>
      </c>
    </row>
    <row r="1651" spans="1:2" x14ac:dyDescent="0.25">
      <c r="A1651" s="30" t="s">
        <v>4740</v>
      </c>
      <c r="B1651" s="30" t="s">
        <v>12897</v>
      </c>
    </row>
    <row r="1652" spans="1:2" x14ac:dyDescent="0.25">
      <c r="A1652" s="30" t="s">
        <v>4751</v>
      </c>
      <c r="B1652" s="30" t="s">
        <v>12898</v>
      </c>
    </row>
    <row r="1653" spans="1:2" x14ac:dyDescent="0.25">
      <c r="A1653" s="30" t="s">
        <v>4747</v>
      </c>
      <c r="B1653" s="30" t="s">
        <v>12899</v>
      </c>
    </row>
    <row r="1654" spans="1:2" x14ac:dyDescent="0.25">
      <c r="A1654" s="30" t="s">
        <v>4732</v>
      </c>
      <c r="B1654" s="30" t="s">
        <v>12900</v>
      </c>
    </row>
    <row r="1655" spans="1:2" x14ac:dyDescent="0.25">
      <c r="A1655" s="30" t="s">
        <v>4742</v>
      </c>
      <c r="B1655" s="30" t="s">
        <v>12901</v>
      </c>
    </row>
    <row r="1656" spans="1:2" x14ac:dyDescent="0.25">
      <c r="A1656" s="30" t="s">
        <v>4743</v>
      </c>
      <c r="B1656" s="30" t="s">
        <v>12902</v>
      </c>
    </row>
    <row r="1657" spans="1:2" x14ac:dyDescent="0.25">
      <c r="A1657" s="30" t="s">
        <v>4744</v>
      </c>
      <c r="B1657" s="30" t="s">
        <v>12903</v>
      </c>
    </row>
    <row r="1658" spans="1:2" x14ac:dyDescent="0.25">
      <c r="A1658" s="30" t="s">
        <v>4748</v>
      </c>
      <c r="B1658" s="30" t="s">
        <v>12904</v>
      </c>
    </row>
    <row r="1659" spans="1:2" x14ac:dyDescent="0.25">
      <c r="A1659" s="30" t="s">
        <v>4755</v>
      </c>
      <c r="B1659" s="30" t="s">
        <v>12905</v>
      </c>
    </row>
    <row r="1660" spans="1:2" x14ac:dyDescent="0.25">
      <c r="A1660" s="30" t="s">
        <v>4724</v>
      </c>
      <c r="B1660" s="30" t="s">
        <v>12906</v>
      </c>
    </row>
    <row r="1661" spans="1:2" x14ac:dyDescent="0.25">
      <c r="A1661" s="30" t="s">
        <v>4725</v>
      </c>
      <c r="B1661" s="30" t="s">
        <v>12907</v>
      </c>
    </row>
    <row r="1662" spans="1:2" x14ac:dyDescent="0.25">
      <c r="A1662" s="30" t="s">
        <v>4729</v>
      </c>
      <c r="B1662" s="30" t="s">
        <v>12908</v>
      </c>
    </row>
    <row r="1663" spans="1:2" x14ac:dyDescent="0.25">
      <c r="A1663" s="30" t="s">
        <v>4720</v>
      </c>
      <c r="B1663" s="30" t="s">
        <v>12909</v>
      </c>
    </row>
    <row r="1664" spans="1:2" x14ac:dyDescent="0.25">
      <c r="A1664" s="30" t="s">
        <v>4735</v>
      </c>
      <c r="B1664" s="30" t="s">
        <v>12910</v>
      </c>
    </row>
    <row r="1665" spans="1:2" x14ac:dyDescent="0.25">
      <c r="A1665" s="30" t="s">
        <v>4736</v>
      </c>
      <c r="B1665" s="30" t="s">
        <v>12911</v>
      </c>
    </row>
    <row r="1666" spans="1:2" x14ac:dyDescent="0.25">
      <c r="A1666" s="30" t="s">
        <v>4739</v>
      </c>
      <c r="B1666" s="30" t="s">
        <v>12912</v>
      </c>
    </row>
    <row r="1667" spans="1:2" x14ac:dyDescent="0.25">
      <c r="A1667" s="30" t="s">
        <v>4731</v>
      </c>
      <c r="B1667" s="30" t="s">
        <v>12913</v>
      </c>
    </row>
    <row r="1668" spans="1:2" x14ac:dyDescent="0.25">
      <c r="A1668" s="30" t="s">
        <v>4746</v>
      </c>
      <c r="B1668" s="30" t="s">
        <v>12914</v>
      </c>
    </row>
    <row r="1669" spans="1:2" x14ac:dyDescent="0.25">
      <c r="A1669" s="30" t="s">
        <v>4741</v>
      </c>
      <c r="B1669" s="30" t="s">
        <v>12915</v>
      </c>
    </row>
    <row r="1670" spans="1:2" x14ac:dyDescent="0.25">
      <c r="A1670" s="30" t="s">
        <v>4750</v>
      </c>
      <c r="B1670" s="30" t="s">
        <v>12916</v>
      </c>
    </row>
    <row r="1671" spans="1:2" x14ac:dyDescent="0.25">
      <c r="A1671" s="30" t="s">
        <v>4730</v>
      </c>
      <c r="B1671" s="30" t="s">
        <v>12917</v>
      </c>
    </row>
    <row r="1672" spans="1:2" x14ac:dyDescent="0.25">
      <c r="A1672" s="30" t="s">
        <v>4737</v>
      </c>
      <c r="B1672" s="30" t="s">
        <v>12918</v>
      </c>
    </row>
    <row r="1673" spans="1:2" x14ac:dyDescent="0.25">
      <c r="A1673" s="30" t="s">
        <v>4745</v>
      </c>
      <c r="B1673" s="30" t="s">
        <v>12919</v>
      </c>
    </row>
    <row r="1674" spans="1:2" x14ac:dyDescent="0.25">
      <c r="A1674" s="30" t="s">
        <v>4753</v>
      </c>
      <c r="B1674" s="30" t="s">
        <v>12920</v>
      </c>
    </row>
    <row r="1675" spans="1:2" x14ac:dyDescent="0.25">
      <c r="A1675" s="30" t="s">
        <v>4756</v>
      </c>
      <c r="B1675" s="30" t="s">
        <v>12921</v>
      </c>
    </row>
    <row r="1676" spans="1:2" x14ac:dyDescent="0.25">
      <c r="A1676" s="30" t="s">
        <v>4758</v>
      </c>
      <c r="B1676" s="30" t="s">
        <v>12922</v>
      </c>
    </row>
    <row r="1677" spans="1:2" x14ac:dyDescent="0.25">
      <c r="A1677" s="30" t="s">
        <v>4759</v>
      </c>
      <c r="B1677" s="30" t="s">
        <v>12923</v>
      </c>
    </row>
    <row r="1678" spans="1:2" x14ac:dyDescent="0.25">
      <c r="A1678" s="30" t="s">
        <v>4570</v>
      </c>
      <c r="B1678" s="30" t="s">
        <v>12924</v>
      </c>
    </row>
    <row r="1679" spans="1:2" x14ac:dyDescent="0.25">
      <c r="A1679" s="30" t="s">
        <v>4765</v>
      </c>
      <c r="B1679" s="30" t="s">
        <v>12925</v>
      </c>
    </row>
    <row r="1680" spans="1:2" x14ac:dyDescent="0.25">
      <c r="A1680" s="30" t="s">
        <v>4764</v>
      </c>
      <c r="B1680" s="30" t="s">
        <v>12926</v>
      </c>
    </row>
    <row r="1681" spans="1:2" x14ac:dyDescent="0.25">
      <c r="A1681" s="30" t="s">
        <v>4766</v>
      </c>
      <c r="B1681" s="30" t="s">
        <v>12927</v>
      </c>
    </row>
    <row r="1682" spans="1:2" x14ac:dyDescent="0.25">
      <c r="A1682" s="30" t="s">
        <v>4773</v>
      </c>
      <c r="B1682" s="30" t="s">
        <v>12928</v>
      </c>
    </row>
    <row r="1683" spans="1:2" x14ac:dyDescent="0.25">
      <c r="A1683" s="30" t="s">
        <v>4774</v>
      </c>
      <c r="B1683" s="30" t="s">
        <v>12929</v>
      </c>
    </row>
    <row r="1684" spans="1:2" x14ac:dyDescent="0.25">
      <c r="A1684" s="30" t="s">
        <v>4775</v>
      </c>
      <c r="B1684" s="30" t="s">
        <v>12930</v>
      </c>
    </row>
    <row r="1685" spans="1:2" x14ac:dyDescent="0.25">
      <c r="A1685" s="30" t="s">
        <v>4776</v>
      </c>
      <c r="B1685" s="30" t="s">
        <v>12931</v>
      </c>
    </row>
    <row r="1686" spans="1:2" x14ac:dyDescent="0.25">
      <c r="A1686" s="30" t="s">
        <v>4772</v>
      </c>
      <c r="B1686" s="30" t="s">
        <v>12932</v>
      </c>
    </row>
    <row r="1687" spans="1:2" x14ac:dyDescent="0.25">
      <c r="A1687" s="30" t="s">
        <v>6402</v>
      </c>
      <c r="B1687" s="30" t="s">
        <v>12933</v>
      </c>
    </row>
    <row r="1688" spans="1:2" x14ac:dyDescent="0.25">
      <c r="A1688" s="30" t="s">
        <v>4233</v>
      </c>
      <c r="B1688" s="30" t="s">
        <v>12934</v>
      </c>
    </row>
    <row r="1689" spans="1:2" x14ac:dyDescent="0.25">
      <c r="A1689" s="30" t="s">
        <v>12935</v>
      </c>
      <c r="B1689" s="30" t="s">
        <v>12936</v>
      </c>
    </row>
    <row r="1690" spans="1:2" x14ac:dyDescent="0.25">
      <c r="A1690" s="30" t="s">
        <v>4995</v>
      </c>
      <c r="B1690" s="30" t="s">
        <v>12937</v>
      </c>
    </row>
    <row r="1691" spans="1:2" x14ac:dyDescent="0.25">
      <c r="A1691" s="30" t="s">
        <v>4857</v>
      </c>
      <c r="B1691" s="30" t="s">
        <v>12938</v>
      </c>
    </row>
    <row r="1692" spans="1:2" x14ac:dyDescent="0.25">
      <c r="A1692" s="30" t="s">
        <v>4971</v>
      </c>
      <c r="B1692" s="30" t="s">
        <v>12939</v>
      </c>
    </row>
    <row r="1693" spans="1:2" x14ac:dyDescent="0.25">
      <c r="A1693" s="30" t="s">
        <v>4509</v>
      </c>
      <c r="B1693" s="30" t="s">
        <v>12940</v>
      </c>
    </row>
    <row r="1694" spans="1:2" x14ac:dyDescent="0.25">
      <c r="A1694" s="30" t="s">
        <v>4993</v>
      </c>
      <c r="B1694" s="30" t="s">
        <v>12941</v>
      </c>
    </row>
    <row r="1695" spans="1:2" x14ac:dyDescent="0.25">
      <c r="A1695" s="30" t="s">
        <v>4858</v>
      </c>
      <c r="B1695" s="30" t="s">
        <v>12942</v>
      </c>
    </row>
    <row r="1696" spans="1:2" x14ac:dyDescent="0.25">
      <c r="A1696" s="30" t="s">
        <v>5291</v>
      </c>
      <c r="B1696" s="30" t="s">
        <v>12943</v>
      </c>
    </row>
    <row r="1697" spans="1:2" x14ac:dyDescent="0.25">
      <c r="A1697" s="30" t="s">
        <v>5288</v>
      </c>
      <c r="B1697" s="30" t="s">
        <v>12944</v>
      </c>
    </row>
    <row r="1698" spans="1:2" x14ac:dyDescent="0.25">
      <c r="A1698" s="30" t="s">
        <v>4861</v>
      </c>
      <c r="B1698" s="30" t="s">
        <v>12945</v>
      </c>
    </row>
    <row r="1699" spans="1:2" x14ac:dyDescent="0.25">
      <c r="A1699" s="30" t="s">
        <v>4862</v>
      </c>
      <c r="B1699" s="30" t="s">
        <v>12946</v>
      </c>
    </row>
    <row r="1700" spans="1:2" x14ac:dyDescent="0.25">
      <c r="A1700" s="30" t="s">
        <v>4989</v>
      </c>
      <c r="B1700" s="30" t="s">
        <v>12947</v>
      </c>
    </row>
    <row r="1701" spans="1:2" x14ac:dyDescent="0.25">
      <c r="A1701" s="30" t="s">
        <v>4780</v>
      </c>
      <c r="B1701" s="30" t="s">
        <v>12948</v>
      </c>
    </row>
    <row r="1702" spans="1:2" x14ac:dyDescent="0.25">
      <c r="A1702" s="30" t="s">
        <v>4779</v>
      </c>
      <c r="B1702" s="30" t="s">
        <v>12949</v>
      </c>
    </row>
    <row r="1703" spans="1:2" x14ac:dyDescent="0.25">
      <c r="A1703" s="30" t="s">
        <v>4781</v>
      </c>
      <c r="B1703" s="30" t="s">
        <v>12950</v>
      </c>
    </row>
    <row r="1704" spans="1:2" x14ac:dyDescent="0.25">
      <c r="A1704" s="30" t="s">
        <v>4782</v>
      </c>
      <c r="B1704" s="30" t="s">
        <v>12951</v>
      </c>
    </row>
    <row r="1705" spans="1:2" x14ac:dyDescent="0.25">
      <c r="A1705" s="30" t="s">
        <v>12952</v>
      </c>
      <c r="B1705" s="30" t="s">
        <v>12953</v>
      </c>
    </row>
    <row r="1706" spans="1:2" x14ac:dyDescent="0.25">
      <c r="A1706" s="30" t="s">
        <v>4786</v>
      </c>
      <c r="B1706" s="30" t="s">
        <v>12954</v>
      </c>
    </row>
    <row r="1707" spans="1:2" x14ac:dyDescent="0.25">
      <c r="A1707" s="30" t="s">
        <v>4791</v>
      </c>
      <c r="B1707" s="30" t="s">
        <v>12955</v>
      </c>
    </row>
    <row r="1708" spans="1:2" x14ac:dyDescent="0.25">
      <c r="A1708" s="30" t="s">
        <v>4787</v>
      </c>
      <c r="B1708" s="30" t="s">
        <v>12956</v>
      </c>
    </row>
    <row r="1709" spans="1:2" x14ac:dyDescent="0.25">
      <c r="A1709" s="30" t="s">
        <v>4788</v>
      </c>
      <c r="B1709" s="30" t="s">
        <v>12957</v>
      </c>
    </row>
    <row r="1710" spans="1:2" x14ac:dyDescent="0.25">
      <c r="A1710" s="30" t="s">
        <v>4789</v>
      </c>
      <c r="B1710" s="30" t="s">
        <v>12958</v>
      </c>
    </row>
    <row r="1711" spans="1:2" x14ac:dyDescent="0.25">
      <c r="A1711" s="30" t="s">
        <v>4790</v>
      </c>
      <c r="B1711" s="30" t="s">
        <v>12959</v>
      </c>
    </row>
    <row r="1712" spans="1:2" x14ac:dyDescent="0.25">
      <c r="A1712" s="30" t="s">
        <v>4796</v>
      </c>
      <c r="B1712" s="30" t="s">
        <v>12960</v>
      </c>
    </row>
    <row r="1713" spans="1:2" x14ac:dyDescent="0.25">
      <c r="A1713" s="30" t="s">
        <v>4797</v>
      </c>
      <c r="B1713" s="30" t="s">
        <v>12961</v>
      </c>
    </row>
    <row r="1714" spans="1:2" x14ac:dyDescent="0.25">
      <c r="A1714" s="30" t="s">
        <v>4795</v>
      </c>
      <c r="B1714" s="30" t="s">
        <v>12962</v>
      </c>
    </row>
    <row r="1715" spans="1:2" x14ac:dyDescent="0.25">
      <c r="A1715" s="30" t="s">
        <v>4801</v>
      </c>
      <c r="B1715" s="30" t="s">
        <v>12963</v>
      </c>
    </row>
    <row r="1716" spans="1:2" x14ac:dyDescent="0.25">
      <c r="A1716" s="30" t="s">
        <v>4802</v>
      </c>
      <c r="B1716" s="30" t="s">
        <v>12964</v>
      </c>
    </row>
    <row r="1717" spans="1:2" x14ac:dyDescent="0.25">
      <c r="A1717" s="30" t="s">
        <v>4800</v>
      </c>
      <c r="B1717" s="30" t="s">
        <v>12965</v>
      </c>
    </row>
    <row r="1718" spans="1:2" x14ac:dyDescent="0.25">
      <c r="A1718" s="30" t="s">
        <v>4803</v>
      </c>
      <c r="B1718" s="30" t="s">
        <v>12966</v>
      </c>
    </row>
    <row r="1719" spans="1:2" x14ac:dyDescent="0.25">
      <c r="A1719" s="30" t="s">
        <v>4806</v>
      </c>
      <c r="B1719" s="30" t="s">
        <v>12967</v>
      </c>
    </row>
    <row r="1720" spans="1:2" x14ac:dyDescent="0.25">
      <c r="A1720" s="30" t="s">
        <v>4809</v>
      </c>
      <c r="B1720" s="30" t="s">
        <v>12968</v>
      </c>
    </row>
    <row r="1721" spans="1:2" x14ac:dyDescent="0.25">
      <c r="A1721" s="30" t="s">
        <v>4810</v>
      </c>
      <c r="B1721" s="30" t="s">
        <v>12969</v>
      </c>
    </row>
    <row r="1722" spans="1:2" x14ac:dyDescent="0.25">
      <c r="A1722" s="30" t="s">
        <v>4812</v>
      </c>
      <c r="B1722" s="30" t="s">
        <v>12970</v>
      </c>
    </row>
    <row r="1723" spans="1:2" x14ac:dyDescent="0.25">
      <c r="A1723" s="30" t="s">
        <v>4816</v>
      </c>
      <c r="B1723" s="30" t="s">
        <v>12971</v>
      </c>
    </row>
    <row r="1724" spans="1:2" x14ac:dyDescent="0.25">
      <c r="A1724" s="30" t="s">
        <v>4817</v>
      </c>
      <c r="B1724" s="30" t="s">
        <v>12972</v>
      </c>
    </row>
    <row r="1725" spans="1:2" x14ac:dyDescent="0.25">
      <c r="A1725" s="30" t="s">
        <v>4818</v>
      </c>
      <c r="B1725" s="30" t="s">
        <v>12973</v>
      </c>
    </row>
    <row r="1726" spans="1:2" x14ac:dyDescent="0.25">
      <c r="A1726" s="30" t="s">
        <v>4804</v>
      </c>
      <c r="B1726" s="30" t="s">
        <v>12974</v>
      </c>
    </row>
    <row r="1727" spans="1:2" x14ac:dyDescent="0.25">
      <c r="A1727" s="30" t="s">
        <v>4805</v>
      </c>
      <c r="B1727" s="30" t="s">
        <v>12975</v>
      </c>
    </row>
    <row r="1728" spans="1:2" x14ac:dyDescent="0.25">
      <c r="A1728" s="30" t="s">
        <v>4807</v>
      </c>
      <c r="B1728" s="30" t="s">
        <v>12976</v>
      </c>
    </row>
    <row r="1729" spans="1:2" x14ac:dyDescent="0.25">
      <c r="A1729" s="30" t="s">
        <v>4808</v>
      </c>
      <c r="B1729" s="30" t="s">
        <v>12977</v>
      </c>
    </row>
    <row r="1730" spans="1:2" x14ac:dyDescent="0.25">
      <c r="A1730" s="30" t="s">
        <v>4811</v>
      </c>
      <c r="B1730" s="30" t="s">
        <v>12978</v>
      </c>
    </row>
    <row r="1731" spans="1:2" x14ac:dyDescent="0.25">
      <c r="A1731" s="30" t="s">
        <v>4813</v>
      </c>
      <c r="B1731" s="30" t="s">
        <v>12979</v>
      </c>
    </row>
    <row r="1732" spans="1:2" x14ac:dyDescent="0.25">
      <c r="A1732" s="30" t="s">
        <v>4814</v>
      </c>
      <c r="B1732" s="30" t="s">
        <v>12980</v>
      </c>
    </row>
    <row r="1733" spans="1:2" x14ac:dyDescent="0.25">
      <c r="A1733" s="30" t="s">
        <v>4815</v>
      </c>
      <c r="B1733" s="30" t="s">
        <v>12981</v>
      </c>
    </row>
    <row r="1734" spans="1:2" x14ac:dyDescent="0.25">
      <c r="A1734" s="30" t="s">
        <v>4819</v>
      </c>
      <c r="B1734" s="30" t="s">
        <v>12982</v>
      </c>
    </row>
    <row r="1735" spans="1:2" x14ac:dyDescent="0.25">
      <c r="A1735" s="30" t="s">
        <v>4820</v>
      </c>
      <c r="B1735" s="30" t="s">
        <v>12983</v>
      </c>
    </row>
    <row r="1736" spans="1:2" x14ac:dyDescent="0.25">
      <c r="A1736" s="30" t="s">
        <v>4821</v>
      </c>
      <c r="B1736" s="30" t="s">
        <v>12984</v>
      </c>
    </row>
    <row r="1737" spans="1:2" x14ac:dyDescent="0.25">
      <c r="A1737" s="30" t="s">
        <v>4823</v>
      </c>
      <c r="B1737" s="30" t="s">
        <v>12985</v>
      </c>
    </row>
    <row r="1738" spans="1:2" x14ac:dyDescent="0.25">
      <c r="A1738" s="30" t="s">
        <v>4824</v>
      </c>
      <c r="B1738" s="30" t="s">
        <v>12986</v>
      </c>
    </row>
    <row r="1739" spans="1:2" x14ac:dyDescent="0.25">
      <c r="A1739" s="30" t="s">
        <v>4826</v>
      </c>
      <c r="B1739" s="30" t="s">
        <v>12987</v>
      </c>
    </row>
    <row r="1740" spans="1:2" x14ac:dyDescent="0.25">
      <c r="A1740" s="30" t="s">
        <v>4829</v>
      </c>
      <c r="B1740" s="30" t="s">
        <v>12988</v>
      </c>
    </row>
    <row r="1741" spans="1:2" x14ac:dyDescent="0.25">
      <c r="A1741" s="30" t="s">
        <v>4831</v>
      </c>
      <c r="B1741" s="30" t="s">
        <v>12989</v>
      </c>
    </row>
    <row r="1742" spans="1:2" x14ac:dyDescent="0.25">
      <c r="A1742" s="30" t="s">
        <v>4828</v>
      </c>
      <c r="B1742" s="30" t="s">
        <v>12990</v>
      </c>
    </row>
    <row r="1743" spans="1:2" x14ac:dyDescent="0.25">
      <c r="A1743" s="30" t="s">
        <v>4827</v>
      </c>
      <c r="B1743" s="30" t="s">
        <v>12991</v>
      </c>
    </row>
    <row r="1744" spans="1:2" x14ac:dyDescent="0.25">
      <c r="A1744" s="30" t="s">
        <v>4830</v>
      </c>
      <c r="B1744" s="30" t="s">
        <v>12992</v>
      </c>
    </row>
    <row r="1745" spans="1:2" x14ac:dyDescent="0.25">
      <c r="A1745" s="30" t="s">
        <v>4825</v>
      </c>
      <c r="B1745" s="30" t="s">
        <v>12993</v>
      </c>
    </row>
    <row r="1746" spans="1:2" x14ac:dyDescent="0.25">
      <c r="A1746" s="30" t="s">
        <v>4836</v>
      </c>
      <c r="B1746" s="30" t="s">
        <v>12994</v>
      </c>
    </row>
    <row r="1747" spans="1:2" x14ac:dyDescent="0.25">
      <c r="A1747" s="30" t="s">
        <v>5499</v>
      </c>
      <c r="B1747" s="30" t="s">
        <v>12995</v>
      </c>
    </row>
    <row r="1748" spans="1:2" x14ac:dyDescent="0.25">
      <c r="A1748" s="30" t="s">
        <v>825</v>
      </c>
      <c r="B1748" s="30" t="s">
        <v>11002</v>
      </c>
    </row>
    <row r="1749" spans="1:2" x14ac:dyDescent="0.25">
      <c r="A1749" s="30" t="s">
        <v>4834</v>
      </c>
      <c r="B1749" s="30" t="s">
        <v>12996</v>
      </c>
    </row>
    <row r="1750" spans="1:2" x14ac:dyDescent="0.25">
      <c r="A1750" s="30" t="s">
        <v>6401</v>
      </c>
      <c r="B1750" s="30" t="s">
        <v>12997</v>
      </c>
    </row>
    <row r="1751" spans="1:2" x14ac:dyDescent="0.25">
      <c r="A1751" s="30" t="s">
        <v>4992</v>
      </c>
      <c r="B1751" s="30" t="s">
        <v>12998</v>
      </c>
    </row>
    <row r="1752" spans="1:2" x14ac:dyDescent="0.25">
      <c r="A1752" s="30" t="s">
        <v>1180</v>
      </c>
      <c r="B1752" s="30" t="s">
        <v>12999</v>
      </c>
    </row>
    <row r="1753" spans="1:2" x14ac:dyDescent="0.25">
      <c r="A1753" s="30" t="s">
        <v>4948</v>
      </c>
      <c r="B1753" s="30" t="s">
        <v>13000</v>
      </c>
    </row>
    <row r="1754" spans="1:2" x14ac:dyDescent="0.25">
      <c r="A1754" s="30" t="s">
        <v>4970</v>
      </c>
      <c r="B1754" s="30" t="s">
        <v>13001</v>
      </c>
    </row>
    <row r="1755" spans="1:2" x14ac:dyDescent="0.25">
      <c r="A1755" s="30" t="s">
        <v>4548</v>
      </c>
      <c r="B1755" s="30" t="s">
        <v>13002</v>
      </c>
    </row>
    <row r="1756" spans="1:2" x14ac:dyDescent="0.25">
      <c r="A1756" s="30" t="s">
        <v>4798</v>
      </c>
      <c r="B1756" s="30" t="s">
        <v>13003</v>
      </c>
    </row>
    <row r="1757" spans="1:2" x14ac:dyDescent="0.25">
      <c r="A1757" s="30" t="s">
        <v>4784</v>
      </c>
      <c r="B1757" s="30" t="s">
        <v>13004</v>
      </c>
    </row>
    <row r="1758" spans="1:2" x14ac:dyDescent="0.25">
      <c r="A1758" s="30" t="s">
        <v>5398</v>
      </c>
      <c r="B1758" s="30" t="s">
        <v>13005</v>
      </c>
    </row>
    <row r="1759" spans="1:2" x14ac:dyDescent="0.25">
      <c r="A1759" s="30" t="s">
        <v>1182</v>
      </c>
      <c r="B1759" s="30" t="s">
        <v>13006</v>
      </c>
    </row>
    <row r="1760" spans="1:2" x14ac:dyDescent="0.25">
      <c r="A1760" s="30" t="s">
        <v>4849</v>
      </c>
      <c r="B1760" s="30" t="s">
        <v>13007</v>
      </c>
    </row>
    <row r="1761" spans="1:2" x14ac:dyDescent="0.25">
      <c r="A1761" s="30" t="s">
        <v>4847</v>
      </c>
      <c r="B1761" s="30" t="s">
        <v>13008</v>
      </c>
    </row>
    <row r="1762" spans="1:2" x14ac:dyDescent="0.25">
      <c r="A1762" s="30" t="s">
        <v>4851</v>
      </c>
      <c r="B1762" s="30" t="s">
        <v>13009</v>
      </c>
    </row>
    <row r="1763" spans="1:2" x14ac:dyDescent="0.25">
      <c r="A1763" s="30" t="s">
        <v>4854</v>
      </c>
      <c r="B1763" s="30" t="s">
        <v>13010</v>
      </c>
    </row>
    <row r="1764" spans="1:2" x14ac:dyDescent="0.25">
      <c r="A1764" s="30" t="s">
        <v>4785</v>
      </c>
      <c r="B1764" s="30" t="s">
        <v>13011</v>
      </c>
    </row>
    <row r="1765" spans="1:2" x14ac:dyDescent="0.25">
      <c r="A1765" s="30" t="s">
        <v>5539</v>
      </c>
      <c r="B1765" s="30" t="s">
        <v>13012</v>
      </c>
    </row>
    <row r="1766" spans="1:2" x14ac:dyDescent="0.25">
      <c r="A1766" s="30" t="s">
        <v>6285</v>
      </c>
      <c r="B1766" s="30" t="s">
        <v>13013</v>
      </c>
    </row>
    <row r="1767" spans="1:2" x14ac:dyDescent="0.25">
      <c r="A1767" s="30" t="s">
        <v>6642</v>
      </c>
      <c r="B1767" s="30" t="s">
        <v>13014</v>
      </c>
    </row>
    <row r="1768" spans="1:2" x14ac:dyDescent="0.25">
      <c r="A1768" s="30" t="s">
        <v>4850</v>
      </c>
      <c r="B1768" s="30" t="s">
        <v>13015</v>
      </c>
    </row>
    <row r="1769" spans="1:2" x14ac:dyDescent="0.25">
      <c r="A1769" s="30" t="s">
        <v>6650</v>
      </c>
      <c r="B1769" s="30" t="s">
        <v>13016</v>
      </c>
    </row>
    <row r="1770" spans="1:2" x14ac:dyDescent="0.25">
      <c r="A1770" s="30" t="s">
        <v>4511</v>
      </c>
      <c r="B1770" s="30" t="s">
        <v>13017</v>
      </c>
    </row>
    <row r="1771" spans="1:2" x14ac:dyDescent="0.25">
      <c r="A1771" s="30" t="s">
        <v>6393</v>
      </c>
      <c r="B1771" s="30" t="s">
        <v>13018</v>
      </c>
    </row>
    <row r="1772" spans="1:2" x14ac:dyDescent="0.25">
      <c r="A1772" s="30" t="s">
        <v>4848</v>
      </c>
      <c r="B1772" s="30" t="s">
        <v>13019</v>
      </c>
    </row>
    <row r="1773" spans="1:2" x14ac:dyDescent="0.25">
      <c r="A1773" s="30" t="s">
        <v>4856</v>
      </c>
      <c r="B1773" s="30" t="s">
        <v>13020</v>
      </c>
    </row>
    <row r="1774" spans="1:2" x14ac:dyDescent="0.25">
      <c r="A1774" s="30" t="s">
        <v>5200</v>
      </c>
      <c r="B1774" s="30" t="s">
        <v>13021</v>
      </c>
    </row>
    <row r="1775" spans="1:2" x14ac:dyDescent="0.25">
      <c r="A1775" s="30" t="s">
        <v>5397</v>
      </c>
      <c r="B1775" s="30" t="s">
        <v>13022</v>
      </c>
    </row>
    <row r="1776" spans="1:2" x14ac:dyDescent="0.25">
      <c r="A1776" s="30" t="s">
        <v>6655</v>
      </c>
      <c r="B1776" s="30" t="s">
        <v>13023</v>
      </c>
    </row>
    <row r="1777" spans="1:2" x14ac:dyDescent="0.25">
      <c r="A1777" s="30" t="s">
        <v>2660</v>
      </c>
      <c r="B1777" s="30" t="s">
        <v>13024</v>
      </c>
    </row>
    <row r="1778" spans="1:2" x14ac:dyDescent="0.25">
      <c r="A1778" s="30" t="s">
        <v>4976</v>
      </c>
      <c r="B1778" s="30" t="s">
        <v>13025</v>
      </c>
    </row>
    <row r="1779" spans="1:2" x14ac:dyDescent="0.25">
      <c r="A1779" s="30" t="s">
        <v>4869</v>
      </c>
      <c r="B1779" s="30" t="s">
        <v>13026</v>
      </c>
    </row>
    <row r="1780" spans="1:2" x14ac:dyDescent="0.25">
      <c r="A1780" s="30" t="s">
        <v>5193</v>
      </c>
      <c r="B1780" s="30" t="s">
        <v>13027</v>
      </c>
    </row>
    <row r="1781" spans="1:2" x14ac:dyDescent="0.25">
      <c r="A1781" s="30" t="s">
        <v>5194</v>
      </c>
      <c r="B1781" s="30" t="s">
        <v>13028</v>
      </c>
    </row>
    <row r="1782" spans="1:2" x14ac:dyDescent="0.25">
      <c r="A1782" s="30" t="s">
        <v>5195</v>
      </c>
      <c r="B1782" s="30" t="s">
        <v>13029</v>
      </c>
    </row>
    <row r="1783" spans="1:2" x14ac:dyDescent="0.25">
      <c r="A1783" s="30" t="s">
        <v>6705</v>
      </c>
      <c r="B1783" s="30" t="s">
        <v>13030</v>
      </c>
    </row>
    <row r="1784" spans="1:2" x14ac:dyDescent="0.25">
      <c r="A1784" s="30" t="s">
        <v>6654</v>
      </c>
      <c r="B1784" s="30" t="s">
        <v>13031</v>
      </c>
    </row>
    <row r="1785" spans="1:2" x14ac:dyDescent="0.25">
      <c r="A1785" s="30" t="s">
        <v>4506</v>
      </c>
      <c r="B1785" s="30" t="s">
        <v>13032</v>
      </c>
    </row>
    <row r="1786" spans="1:2" x14ac:dyDescent="0.25">
      <c r="A1786" s="30" t="s">
        <v>4507</v>
      </c>
      <c r="B1786" s="30" t="s">
        <v>13033</v>
      </c>
    </row>
    <row r="1787" spans="1:2" x14ac:dyDescent="0.25">
      <c r="A1787" s="30" t="s">
        <v>6652</v>
      </c>
      <c r="B1787" s="30" t="s">
        <v>13034</v>
      </c>
    </row>
    <row r="1788" spans="1:2" x14ac:dyDescent="0.25">
      <c r="A1788" s="30" t="s">
        <v>6659</v>
      </c>
      <c r="B1788" s="30" t="s">
        <v>13035</v>
      </c>
    </row>
    <row r="1789" spans="1:2" x14ac:dyDescent="0.25">
      <c r="A1789" s="30" t="s">
        <v>1177</v>
      </c>
      <c r="B1789" s="30" t="s">
        <v>13036</v>
      </c>
    </row>
    <row r="1790" spans="1:2" x14ac:dyDescent="0.25">
      <c r="A1790" s="30" t="s">
        <v>2659</v>
      </c>
      <c r="B1790" s="30" t="s">
        <v>13037</v>
      </c>
    </row>
    <row r="1791" spans="1:2" x14ac:dyDescent="0.25">
      <c r="A1791" s="30" t="s">
        <v>4822</v>
      </c>
      <c r="B1791" s="30" t="s">
        <v>13038</v>
      </c>
    </row>
    <row r="1792" spans="1:2" x14ac:dyDescent="0.25">
      <c r="A1792" s="30" t="s">
        <v>4510</v>
      </c>
      <c r="B1792" s="30" t="s">
        <v>13039</v>
      </c>
    </row>
    <row r="1793" spans="1:2" x14ac:dyDescent="0.25">
      <c r="A1793" s="30" t="s">
        <v>4545</v>
      </c>
      <c r="B1793" s="30" t="s">
        <v>13040</v>
      </c>
    </row>
    <row r="1794" spans="1:2" x14ac:dyDescent="0.25">
      <c r="A1794" s="30" t="s">
        <v>4792</v>
      </c>
      <c r="B1794" s="30" t="s">
        <v>13041</v>
      </c>
    </row>
    <row r="1795" spans="1:2" x14ac:dyDescent="0.25">
      <c r="A1795" s="30" t="s">
        <v>5198</v>
      </c>
      <c r="B1795" s="30" t="s">
        <v>13042</v>
      </c>
    </row>
    <row r="1796" spans="1:2" x14ac:dyDescent="0.25">
      <c r="A1796" s="30" t="s">
        <v>5260</v>
      </c>
      <c r="B1796" s="30" t="s">
        <v>13043</v>
      </c>
    </row>
    <row r="1797" spans="1:2" x14ac:dyDescent="0.25">
      <c r="A1797" s="30" t="s">
        <v>5295</v>
      </c>
      <c r="B1797" s="30" t="s">
        <v>13044</v>
      </c>
    </row>
    <row r="1798" spans="1:2" x14ac:dyDescent="0.25">
      <c r="A1798" s="30" t="s">
        <v>5501</v>
      </c>
      <c r="B1798" s="30" t="s">
        <v>13045</v>
      </c>
    </row>
    <row r="1799" spans="1:2" x14ac:dyDescent="0.25">
      <c r="A1799" s="30" t="s">
        <v>5540</v>
      </c>
      <c r="B1799" s="30" t="s">
        <v>13046</v>
      </c>
    </row>
    <row r="1800" spans="1:2" x14ac:dyDescent="0.25">
      <c r="A1800" s="30" t="s">
        <v>6368</v>
      </c>
      <c r="B1800" s="30" t="s">
        <v>13047</v>
      </c>
    </row>
    <row r="1801" spans="1:2" x14ac:dyDescent="0.25">
      <c r="A1801" s="30" t="s">
        <v>6656</v>
      </c>
      <c r="B1801" s="30" t="s">
        <v>13048</v>
      </c>
    </row>
    <row r="1802" spans="1:2" x14ac:dyDescent="0.25">
      <c r="A1802" s="30" t="s">
        <v>6701</v>
      </c>
      <c r="B1802" s="30" t="s">
        <v>13049</v>
      </c>
    </row>
    <row r="1803" spans="1:2" x14ac:dyDescent="0.25">
      <c r="A1803" s="30" t="s">
        <v>4777</v>
      </c>
      <c r="B1803" s="30" t="s">
        <v>13050</v>
      </c>
    </row>
    <row r="1804" spans="1:2" x14ac:dyDescent="0.25">
      <c r="A1804" s="30" t="s">
        <v>5430</v>
      </c>
      <c r="B1804" s="30" t="s">
        <v>13051</v>
      </c>
    </row>
    <row r="1805" spans="1:2" x14ac:dyDescent="0.25">
      <c r="A1805" s="30" t="s">
        <v>5294</v>
      </c>
      <c r="B1805" s="30" t="s">
        <v>13052</v>
      </c>
    </row>
    <row r="1806" spans="1:2" x14ac:dyDescent="0.25">
      <c r="A1806" s="30" t="s">
        <v>1178</v>
      </c>
      <c r="B1806" s="30" t="s">
        <v>13053</v>
      </c>
    </row>
    <row r="1807" spans="1:2" x14ac:dyDescent="0.25">
      <c r="A1807" s="30" t="s">
        <v>6341</v>
      </c>
      <c r="B1807" s="30" t="s">
        <v>13054</v>
      </c>
    </row>
    <row r="1808" spans="1:2" x14ac:dyDescent="0.25">
      <c r="A1808" s="30" t="s">
        <v>6651</v>
      </c>
      <c r="B1808" s="30" t="s">
        <v>13055</v>
      </c>
    </row>
    <row r="1809" spans="1:2" x14ac:dyDescent="0.25">
      <c r="A1809" s="30" t="s">
        <v>6717</v>
      </c>
      <c r="B1809" s="30" t="s">
        <v>13056</v>
      </c>
    </row>
    <row r="1810" spans="1:2" x14ac:dyDescent="0.25">
      <c r="A1810" s="30" t="s">
        <v>6704</v>
      </c>
      <c r="B1810" s="30" t="s">
        <v>13057</v>
      </c>
    </row>
    <row r="1811" spans="1:2" x14ac:dyDescent="0.25">
      <c r="A1811" s="30" t="s">
        <v>4799</v>
      </c>
      <c r="B1811" s="30" t="s">
        <v>13058</v>
      </c>
    </row>
    <row r="1812" spans="1:2" x14ac:dyDescent="0.25">
      <c r="A1812" s="30" t="s">
        <v>5287</v>
      </c>
      <c r="B1812" s="30" t="s">
        <v>13059</v>
      </c>
    </row>
    <row r="1813" spans="1:2" x14ac:dyDescent="0.25">
      <c r="A1813" s="30" t="s">
        <v>6675</v>
      </c>
      <c r="B1813" s="30" t="s">
        <v>13060</v>
      </c>
    </row>
    <row r="1814" spans="1:2" x14ac:dyDescent="0.25">
      <c r="A1814" s="30" t="s">
        <v>4852</v>
      </c>
      <c r="B1814" s="30" t="s">
        <v>13061</v>
      </c>
    </row>
    <row r="1815" spans="1:2" x14ac:dyDescent="0.25">
      <c r="A1815" s="30" t="s">
        <v>4894</v>
      </c>
      <c r="B1815" s="30" t="s">
        <v>13062</v>
      </c>
    </row>
    <row r="1816" spans="1:2" x14ac:dyDescent="0.25">
      <c r="A1816" s="30" t="s">
        <v>4794</v>
      </c>
      <c r="B1816" s="30" t="s">
        <v>13063</v>
      </c>
    </row>
    <row r="1817" spans="1:2" x14ac:dyDescent="0.25">
      <c r="A1817" s="30" t="s">
        <v>4832</v>
      </c>
      <c r="B1817" s="30" t="s">
        <v>13064</v>
      </c>
    </row>
    <row r="1818" spans="1:2" x14ac:dyDescent="0.25">
      <c r="A1818" s="30" t="s">
        <v>5197</v>
      </c>
      <c r="B1818" s="30" t="s">
        <v>13065</v>
      </c>
    </row>
    <row r="1819" spans="1:2" x14ac:dyDescent="0.25">
      <c r="A1819" s="30" t="s">
        <v>4546</v>
      </c>
      <c r="B1819" s="30" t="s">
        <v>13066</v>
      </c>
    </row>
    <row r="1820" spans="1:2" x14ac:dyDescent="0.25">
      <c r="A1820" s="30" t="s">
        <v>4547</v>
      </c>
      <c r="B1820" s="30" t="s">
        <v>13067</v>
      </c>
    </row>
    <row r="1821" spans="1:2" x14ac:dyDescent="0.25">
      <c r="A1821" s="30" t="s">
        <v>4793</v>
      </c>
      <c r="B1821" s="30" t="s">
        <v>13068</v>
      </c>
    </row>
    <row r="1822" spans="1:2" x14ac:dyDescent="0.25">
      <c r="A1822" s="30" t="s">
        <v>5296</v>
      </c>
      <c r="B1822" s="30" t="s">
        <v>13069</v>
      </c>
    </row>
    <row r="1823" spans="1:2" x14ac:dyDescent="0.25">
      <c r="A1823" s="30" t="s">
        <v>6658</v>
      </c>
      <c r="B1823" s="30" t="s">
        <v>13070</v>
      </c>
    </row>
    <row r="1824" spans="1:2" x14ac:dyDescent="0.25">
      <c r="A1824" s="30" t="s">
        <v>4860</v>
      </c>
      <c r="B1824" s="30" t="s">
        <v>13071</v>
      </c>
    </row>
    <row r="1825" spans="1:2" x14ac:dyDescent="0.25">
      <c r="A1825" s="30" t="s">
        <v>4871</v>
      </c>
      <c r="B1825" s="30" t="s">
        <v>13072</v>
      </c>
    </row>
    <row r="1826" spans="1:2" x14ac:dyDescent="0.25">
      <c r="A1826" s="30" t="s">
        <v>5284</v>
      </c>
      <c r="B1826" s="30" t="s">
        <v>13073</v>
      </c>
    </row>
    <row r="1827" spans="1:2" x14ac:dyDescent="0.25">
      <c r="A1827" s="30" t="s">
        <v>5293</v>
      </c>
      <c r="B1827" s="30" t="s">
        <v>13074</v>
      </c>
    </row>
    <row r="1828" spans="1:2" x14ac:dyDescent="0.25">
      <c r="A1828" s="30" t="s">
        <v>6649</v>
      </c>
      <c r="B1828" s="30" t="s">
        <v>13075</v>
      </c>
    </row>
    <row r="1829" spans="1:2" x14ac:dyDescent="0.25">
      <c r="A1829" s="30" t="s">
        <v>6653</v>
      </c>
      <c r="B1829" s="30" t="s">
        <v>13076</v>
      </c>
    </row>
    <row r="1830" spans="1:2" x14ac:dyDescent="0.25">
      <c r="A1830" s="30" t="s">
        <v>4866</v>
      </c>
      <c r="B1830" s="30" t="s">
        <v>13077</v>
      </c>
    </row>
    <row r="1831" spans="1:2" x14ac:dyDescent="0.25">
      <c r="A1831" s="30" t="s">
        <v>4893</v>
      </c>
      <c r="B1831" s="30" t="s">
        <v>13078</v>
      </c>
    </row>
    <row r="1832" spans="1:2" x14ac:dyDescent="0.25">
      <c r="A1832" s="30" t="s">
        <v>5014</v>
      </c>
      <c r="B1832" s="30" t="s">
        <v>13079</v>
      </c>
    </row>
    <row r="1833" spans="1:2" x14ac:dyDescent="0.25">
      <c r="A1833" s="30" t="s">
        <v>6414</v>
      </c>
      <c r="B1833" s="30" t="s">
        <v>13080</v>
      </c>
    </row>
    <row r="1834" spans="1:2" x14ac:dyDescent="0.25">
      <c r="A1834" s="30" t="s">
        <v>6657</v>
      </c>
      <c r="B1834" s="30" t="s">
        <v>13081</v>
      </c>
    </row>
    <row r="1835" spans="1:2" x14ac:dyDescent="0.25">
      <c r="A1835" s="30" t="s">
        <v>6703</v>
      </c>
      <c r="B1835" s="30" t="s">
        <v>13082</v>
      </c>
    </row>
    <row r="1836" spans="1:2" x14ac:dyDescent="0.25">
      <c r="A1836" s="30" t="s">
        <v>4853</v>
      </c>
      <c r="B1836" s="30" t="s">
        <v>13083</v>
      </c>
    </row>
    <row r="1837" spans="1:2" x14ac:dyDescent="0.25">
      <c r="A1837" s="30" t="s">
        <v>6392</v>
      </c>
      <c r="B1837" s="30" t="s">
        <v>13084</v>
      </c>
    </row>
    <row r="1838" spans="1:2" x14ac:dyDescent="0.25">
      <c r="A1838" s="30" t="s">
        <v>4837</v>
      </c>
      <c r="B1838" s="30" t="s">
        <v>13085</v>
      </c>
    </row>
    <row r="1839" spans="1:2" x14ac:dyDescent="0.25">
      <c r="A1839" s="30" t="s">
        <v>4843</v>
      </c>
      <c r="B1839" s="30" t="s">
        <v>13086</v>
      </c>
    </row>
    <row r="1840" spans="1:2" x14ac:dyDescent="0.25">
      <c r="A1840" s="30" t="s">
        <v>5196</v>
      </c>
      <c r="B1840" s="30" t="s">
        <v>13087</v>
      </c>
    </row>
    <row r="1841" spans="1:2" x14ac:dyDescent="0.25">
      <c r="A1841" s="30" t="s">
        <v>1179</v>
      </c>
      <c r="B1841" s="30" t="s">
        <v>13088</v>
      </c>
    </row>
    <row r="1842" spans="1:2" x14ac:dyDescent="0.25">
      <c r="A1842" s="30" t="s">
        <v>4838</v>
      </c>
      <c r="B1842" s="30" t="s">
        <v>13089</v>
      </c>
    </row>
    <row r="1843" spans="1:2" x14ac:dyDescent="0.25">
      <c r="A1843" s="30" t="s">
        <v>4901</v>
      </c>
      <c r="B1843" s="30" t="s">
        <v>13090</v>
      </c>
    </row>
    <row r="1844" spans="1:2" x14ac:dyDescent="0.25">
      <c r="A1844" s="30" t="s">
        <v>4906</v>
      </c>
      <c r="B1844" s="30" t="s">
        <v>13091</v>
      </c>
    </row>
    <row r="1845" spans="1:2" x14ac:dyDescent="0.25">
      <c r="A1845" s="30" t="s">
        <v>4982</v>
      </c>
      <c r="B1845" s="30" t="s">
        <v>13092</v>
      </c>
    </row>
    <row r="1846" spans="1:2" x14ac:dyDescent="0.25">
      <c r="A1846" s="30" t="s">
        <v>5018</v>
      </c>
      <c r="B1846" s="30" t="s">
        <v>13093</v>
      </c>
    </row>
    <row r="1847" spans="1:2" x14ac:dyDescent="0.25">
      <c r="A1847" s="30" t="s">
        <v>6369</v>
      </c>
      <c r="B1847" s="30" t="s">
        <v>13094</v>
      </c>
    </row>
    <row r="1848" spans="1:2" x14ac:dyDescent="0.25">
      <c r="A1848" s="30" t="s">
        <v>4863</v>
      </c>
      <c r="B1848" s="30" t="s">
        <v>13095</v>
      </c>
    </row>
    <row r="1849" spans="1:2" x14ac:dyDescent="0.25">
      <c r="A1849" s="30" t="s">
        <v>4867</v>
      </c>
      <c r="B1849" s="30" t="s">
        <v>13096</v>
      </c>
    </row>
    <row r="1850" spans="1:2" x14ac:dyDescent="0.25">
      <c r="A1850" s="30" t="s">
        <v>4878</v>
      </c>
      <c r="B1850" s="30" t="s">
        <v>13097</v>
      </c>
    </row>
    <row r="1851" spans="1:2" x14ac:dyDescent="0.25">
      <c r="A1851" s="30" t="s">
        <v>4880</v>
      </c>
      <c r="B1851" s="30" t="s">
        <v>13098</v>
      </c>
    </row>
    <row r="1852" spans="1:2" x14ac:dyDescent="0.25">
      <c r="A1852" s="30" t="s">
        <v>4898</v>
      </c>
      <c r="B1852" s="30" t="s">
        <v>13099</v>
      </c>
    </row>
    <row r="1853" spans="1:2" x14ac:dyDescent="0.25">
      <c r="A1853" s="30" t="s">
        <v>4905</v>
      </c>
      <c r="B1853" s="30" t="s">
        <v>13100</v>
      </c>
    </row>
    <row r="1854" spans="1:2" x14ac:dyDescent="0.25">
      <c r="A1854" s="30" t="s">
        <v>4918</v>
      </c>
      <c r="B1854" s="30" t="s">
        <v>13101</v>
      </c>
    </row>
    <row r="1855" spans="1:2" x14ac:dyDescent="0.25">
      <c r="A1855" s="30" t="s">
        <v>4941</v>
      </c>
      <c r="B1855" s="30" t="s">
        <v>13102</v>
      </c>
    </row>
    <row r="1856" spans="1:2" x14ac:dyDescent="0.25">
      <c r="A1856" s="30" t="s">
        <v>4942</v>
      </c>
      <c r="B1856" s="30" t="s">
        <v>13103</v>
      </c>
    </row>
    <row r="1857" spans="1:2" x14ac:dyDescent="0.25">
      <c r="A1857" s="30" t="s">
        <v>4985</v>
      </c>
      <c r="B1857" s="30" t="s">
        <v>13104</v>
      </c>
    </row>
    <row r="1858" spans="1:2" x14ac:dyDescent="0.25">
      <c r="A1858" s="30" t="s">
        <v>4767</v>
      </c>
      <c r="B1858" s="30" t="s">
        <v>13105</v>
      </c>
    </row>
    <row r="1859" spans="1:2" x14ac:dyDescent="0.25">
      <c r="A1859" s="30" t="s">
        <v>4883</v>
      </c>
      <c r="B1859" s="30" t="s">
        <v>13106</v>
      </c>
    </row>
    <row r="1860" spans="1:2" x14ac:dyDescent="0.25">
      <c r="A1860" s="30" t="s">
        <v>4884</v>
      </c>
      <c r="B1860" s="30" t="s">
        <v>13107</v>
      </c>
    </row>
    <row r="1861" spans="1:2" x14ac:dyDescent="0.25">
      <c r="A1861" s="30" t="s">
        <v>4887</v>
      </c>
      <c r="B1861" s="30" t="s">
        <v>13108</v>
      </c>
    </row>
    <row r="1862" spans="1:2" x14ac:dyDescent="0.25">
      <c r="A1862" s="30" t="s">
        <v>4895</v>
      </c>
      <c r="B1862" s="30" t="s">
        <v>13109</v>
      </c>
    </row>
    <row r="1863" spans="1:2" x14ac:dyDescent="0.25">
      <c r="A1863" s="30" t="s">
        <v>4896</v>
      </c>
      <c r="B1863" s="30" t="s">
        <v>13110</v>
      </c>
    </row>
    <row r="1864" spans="1:2" x14ac:dyDescent="0.25">
      <c r="A1864" s="30" t="s">
        <v>4916</v>
      </c>
      <c r="B1864" s="30" t="s">
        <v>13111</v>
      </c>
    </row>
    <row r="1865" spans="1:2" x14ac:dyDescent="0.25">
      <c r="A1865" s="30" t="s">
        <v>4917</v>
      </c>
      <c r="B1865" s="30" t="s">
        <v>13112</v>
      </c>
    </row>
    <row r="1866" spans="1:2" x14ac:dyDescent="0.25">
      <c r="A1866" s="30" t="s">
        <v>4928</v>
      </c>
      <c r="B1866" s="30" t="s">
        <v>13113</v>
      </c>
    </row>
    <row r="1867" spans="1:2" x14ac:dyDescent="0.25">
      <c r="A1867" s="30" t="s">
        <v>4960</v>
      </c>
      <c r="B1867" s="30" t="s">
        <v>13114</v>
      </c>
    </row>
    <row r="1868" spans="1:2" x14ac:dyDescent="0.25">
      <c r="A1868" s="30" t="s">
        <v>4983</v>
      </c>
      <c r="B1868" s="30" t="s">
        <v>13115</v>
      </c>
    </row>
    <row r="1869" spans="1:2" x14ac:dyDescent="0.25">
      <c r="A1869" s="30" t="s">
        <v>4984</v>
      </c>
      <c r="B1869" s="30" t="s">
        <v>13116</v>
      </c>
    </row>
    <row r="1870" spans="1:2" x14ac:dyDescent="0.25">
      <c r="A1870" s="30" t="s">
        <v>4769</v>
      </c>
      <c r="B1870" s="30" t="s">
        <v>13117</v>
      </c>
    </row>
    <row r="1871" spans="1:2" x14ac:dyDescent="0.25">
      <c r="A1871" s="30" t="s">
        <v>6362</v>
      </c>
      <c r="B1871" s="30" t="s">
        <v>13118</v>
      </c>
    </row>
    <row r="1872" spans="1:2" x14ac:dyDescent="0.25">
      <c r="A1872" s="30" t="s">
        <v>5400</v>
      </c>
      <c r="B1872" s="30" t="s">
        <v>13119</v>
      </c>
    </row>
    <row r="1873" spans="1:2" x14ac:dyDescent="0.25">
      <c r="A1873" s="30" t="s">
        <v>4964</v>
      </c>
      <c r="B1873" s="30" t="s">
        <v>13120</v>
      </c>
    </row>
    <row r="1874" spans="1:2" x14ac:dyDescent="0.25">
      <c r="A1874" s="30" t="s">
        <v>4972</v>
      </c>
      <c r="B1874" s="30" t="s">
        <v>13121</v>
      </c>
    </row>
    <row r="1875" spans="1:2" x14ac:dyDescent="0.25">
      <c r="A1875" s="30" t="s">
        <v>4879</v>
      </c>
      <c r="B1875" s="30" t="s">
        <v>13122</v>
      </c>
    </row>
    <row r="1876" spans="1:2" x14ac:dyDescent="0.25">
      <c r="A1876" s="30" t="s">
        <v>4846</v>
      </c>
      <c r="B1876" s="30" t="s">
        <v>13123</v>
      </c>
    </row>
    <row r="1877" spans="1:2" x14ac:dyDescent="0.25">
      <c r="A1877" s="30" t="s">
        <v>5005</v>
      </c>
      <c r="B1877" s="30" t="s">
        <v>13124</v>
      </c>
    </row>
    <row r="1878" spans="1:2" x14ac:dyDescent="0.25">
      <c r="A1878" s="30" t="s">
        <v>4872</v>
      </c>
      <c r="B1878" s="30" t="s">
        <v>13125</v>
      </c>
    </row>
    <row r="1879" spans="1:2" x14ac:dyDescent="0.25">
      <c r="A1879" s="30" t="s">
        <v>4902</v>
      </c>
      <c r="B1879" s="30" t="s">
        <v>13126</v>
      </c>
    </row>
    <row r="1880" spans="1:2" x14ac:dyDescent="0.25">
      <c r="A1880" s="30" t="s">
        <v>4903</v>
      </c>
      <c r="B1880" s="30" t="s">
        <v>13127</v>
      </c>
    </row>
    <row r="1881" spans="1:2" x14ac:dyDescent="0.25">
      <c r="A1881" s="30" t="s">
        <v>4913</v>
      </c>
      <c r="B1881" s="30" t="s">
        <v>13128</v>
      </c>
    </row>
    <row r="1882" spans="1:2" x14ac:dyDescent="0.25">
      <c r="A1882" s="30" t="s">
        <v>4920</v>
      </c>
      <c r="B1882" s="30" t="s">
        <v>13129</v>
      </c>
    </row>
    <row r="1883" spans="1:2" x14ac:dyDescent="0.25">
      <c r="A1883" s="30" t="s">
        <v>4923</v>
      </c>
      <c r="B1883" s="30" t="s">
        <v>13130</v>
      </c>
    </row>
    <row r="1884" spans="1:2" x14ac:dyDescent="0.25">
      <c r="A1884" s="30" t="s">
        <v>4924</v>
      </c>
      <c r="B1884" s="30" t="s">
        <v>13131</v>
      </c>
    </row>
    <row r="1885" spans="1:2" x14ac:dyDescent="0.25">
      <c r="A1885" s="30" t="s">
        <v>4933</v>
      </c>
      <c r="B1885" s="30" t="s">
        <v>13132</v>
      </c>
    </row>
    <row r="1886" spans="1:2" x14ac:dyDescent="0.25">
      <c r="A1886" s="30" t="s">
        <v>4939</v>
      </c>
      <c r="B1886" s="30" t="s">
        <v>13133</v>
      </c>
    </row>
    <row r="1887" spans="1:2" x14ac:dyDescent="0.25">
      <c r="A1887" s="30" t="s">
        <v>4945</v>
      </c>
      <c r="B1887" s="30" t="s">
        <v>13134</v>
      </c>
    </row>
    <row r="1888" spans="1:2" x14ac:dyDescent="0.25">
      <c r="A1888" s="30" t="s">
        <v>4946</v>
      </c>
      <c r="B1888" s="30" t="s">
        <v>13135</v>
      </c>
    </row>
    <row r="1889" spans="1:2" x14ac:dyDescent="0.25">
      <c r="A1889" s="30" t="s">
        <v>4955</v>
      </c>
      <c r="B1889" s="30" t="s">
        <v>13136</v>
      </c>
    </row>
    <row r="1890" spans="1:2" x14ac:dyDescent="0.25">
      <c r="A1890" s="30" t="s">
        <v>4963</v>
      </c>
      <c r="B1890" s="30" t="s">
        <v>13137</v>
      </c>
    </row>
    <row r="1891" spans="1:2" x14ac:dyDescent="0.25">
      <c r="A1891" s="30" t="s">
        <v>4977</v>
      </c>
      <c r="B1891" s="30" t="s">
        <v>13138</v>
      </c>
    </row>
    <row r="1892" spans="1:2" x14ac:dyDescent="0.25">
      <c r="A1892" s="30" t="s">
        <v>4986</v>
      </c>
      <c r="B1892" s="30" t="s">
        <v>13139</v>
      </c>
    </row>
    <row r="1893" spans="1:2" x14ac:dyDescent="0.25">
      <c r="A1893" s="30" t="s">
        <v>4991</v>
      </c>
      <c r="B1893" s="30" t="s">
        <v>13140</v>
      </c>
    </row>
    <row r="1894" spans="1:2" x14ac:dyDescent="0.25">
      <c r="A1894" s="30" t="s">
        <v>4996</v>
      </c>
      <c r="B1894" s="30" t="s">
        <v>13141</v>
      </c>
    </row>
    <row r="1895" spans="1:2" x14ac:dyDescent="0.25">
      <c r="A1895" s="30" t="s">
        <v>5000</v>
      </c>
      <c r="B1895" s="30" t="s">
        <v>13142</v>
      </c>
    </row>
    <row r="1896" spans="1:2" x14ac:dyDescent="0.25">
      <c r="A1896" s="30" t="s">
        <v>5003</v>
      </c>
      <c r="B1896" s="30" t="s">
        <v>13143</v>
      </c>
    </row>
    <row r="1897" spans="1:2" x14ac:dyDescent="0.25">
      <c r="A1897" s="30" t="s">
        <v>5004</v>
      </c>
      <c r="B1897" s="30" t="s">
        <v>13144</v>
      </c>
    </row>
    <row r="1898" spans="1:2" x14ac:dyDescent="0.25">
      <c r="A1898" s="30" t="s">
        <v>5008</v>
      </c>
      <c r="B1898" s="30" t="s">
        <v>13145</v>
      </c>
    </row>
    <row r="1899" spans="1:2" x14ac:dyDescent="0.25">
      <c r="A1899" s="30" t="s">
        <v>5011</v>
      </c>
      <c r="B1899" s="30" t="s">
        <v>13146</v>
      </c>
    </row>
    <row r="1900" spans="1:2" x14ac:dyDescent="0.25">
      <c r="A1900" s="30" t="s">
        <v>5013</v>
      </c>
      <c r="B1900" s="30" t="s">
        <v>13147</v>
      </c>
    </row>
    <row r="1901" spans="1:2" x14ac:dyDescent="0.25">
      <c r="A1901" s="30" t="s">
        <v>5019</v>
      </c>
      <c r="B1901" s="30" t="s">
        <v>13148</v>
      </c>
    </row>
    <row r="1902" spans="1:2" x14ac:dyDescent="0.25">
      <c r="A1902" s="30" t="s">
        <v>5157</v>
      </c>
      <c r="B1902" s="30" t="s">
        <v>13149</v>
      </c>
    </row>
    <row r="1903" spans="1:2" x14ac:dyDescent="0.25">
      <c r="A1903" s="30" t="s">
        <v>4855</v>
      </c>
      <c r="B1903" s="30" t="s">
        <v>13150</v>
      </c>
    </row>
    <row r="1904" spans="1:2" x14ac:dyDescent="0.25">
      <c r="A1904" s="30" t="s">
        <v>4931</v>
      </c>
      <c r="B1904" s="30" t="s">
        <v>13151</v>
      </c>
    </row>
    <row r="1905" spans="1:2" x14ac:dyDescent="0.25">
      <c r="A1905" s="30" t="s">
        <v>4938</v>
      </c>
      <c r="B1905" s="30" t="s">
        <v>13152</v>
      </c>
    </row>
    <row r="1906" spans="1:2" x14ac:dyDescent="0.25">
      <c r="A1906" s="30" t="s">
        <v>5016</v>
      </c>
      <c r="B1906" s="30" t="s">
        <v>13153</v>
      </c>
    </row>
    <row r="1907" spans="1:2" x14ac:dyDescent="0.25">
      <c r="A1907" s="30" t="s">
        <v>6702</v>
      </c>
      <c r="B1907" s="30" t="s">
        <v>13154</v>
      </c>
    </row>
    <row r="1908" spans="1:2" x14ac:dyDescent="0.25">
      <c r="A1908" s="30" t="s">
        <v>4899</v>
      </c>
      <c r="B1908" s="30" t="s">
        <v>13155</v>
      </c>
    </row>
    <row r="1909" spans="1:2" x14ac:dyDescent="0.25">
      <c r="A1909" s="30" t="s">
        <v>4912</v>
      </c>
      <c r="B1909" s="30" t="s">
        <v>13156</v>
      </c>
    </row>
    <row r="1910" spans="1:2" x14ac:dyDescent="0.25">
      <c r="A1910" s="30" t="s">
        <v>5009</v>
      </c>
      <c r="B1910" s="30" t="s">
        <v>13157</v>
      </c>
    </row>
    <row r="1911" spans="1:2" x14ac:dyDescent="0.25">
      <c r="A1911" s="30" t="s">
        <v>4833</v>
      </c>
      <c r="B1911" s="30" t="s">
        <v>13158</v>
      </c>
    </row>
    <row r="1912" spans="1:2" x14ac:dyDescent="0.25">
      <c r="A1912" s="30" t="s">
        <v>4890</v>
      </c>
      <c r="B1912" s="30" t="s">
        <v>13159</v>
      </c>
    </row>
    <row r="1913" spans="1:2" x14ac:dyDescent="0.25">
      <c r="A1913" s="30" t="s">
        <v>4915</v>
      </c>
      <c r="B1913" s="30" t="s">
        <v>13160</v>
      </c>
    </row>
    <row r="1914" spans="1:2" x14ac:dyDescent="0.25">
      <c r="A1914" s="30" t="s">
        <v>4947</v>
      </c>
      <c r="B1914" s="30" t="s">
        <v>13161</v>
      </c>
    </row>
    <row r="1915" spans="1:2" x14ac:dyDescent="0.25">
      <c r="A1915" s="30" t="s">
        <v>4950</v>
      </c>
      <c r="B1915" s="30" t="s">
        <v>13162</v>
      </c>
    </row>
    <row r="1916" spans="1:2" x14ac:dyDescent="0.25">
      <c r="A1916" s="30" t="s">
        <v>4965</v>
      </c>
      <c r="B1916" s="30" t="s">
        <v>13163</v>
      </c>
    </row>
    <row r="1917" spans="1:2" x14ac:dyDescent="0.25">
      <c r="A1917" s="30" t="s">
        <v>4968</v>
      </c>
      <c r="B1917" s="30" t="s">
        <v>13164</v>
      </c>
    </row>
    <row r="1918" spans="1:2" x14ac:dyDescent="0.25">
      <c r="A1918" s="30" t="s">
        <v>4969</v>
      </c>
      <c r="B1918" s="30" t="s">
        <v>13165</v>
      </c>
    </row>
    <row r="1919" spans="1:2" x14ac:dyDescent="0.25">
      <c r="A1919" s="30" t="s">
        <v>4973</v>
      </c>
      <c r="B1919" s="30" t="s">
        <v>13166</v>
      </c>
    </row>
    <row r="1920" spans="1:2" x14ac:dyDescent="0.25">
      <c r="A1920" s="30" t="s">
        <v>4978</v>
      </c>
      <c r="B1920" s="30" t="s">
        <v>13167</v>
      </c>
    </row>
    <row r="1921" spans="1:2" x14ac:dyDescent="0.25">
      <c r="A1921" s="30" t="s">
        <v>4979</v>
      </c>
      <c r="B1921" s="30" t="s">
        <v>13168</v>
      </c>
    </row>
    <row r="1922" spans="1:2" x14ac:dyDescent="0.25">
      <c r="A1922" s="30" t="s">
        <v>4990</v>
      </c>
      <c r="B1922" s="30" t="s">
        <v>13169</v>
      </c>
    </row>
    <row r="1923" spans="1:2" x14ac:dyDescent="0.25">
      <c r="A1923" s="30" t="s">
        <v>4891</v>
      </c>
      <c r="B1923" s="30" t="s">
        <v>13170</v>
      </c>
    </row>
    <row r="1924" spans="1:2" x14ac:dyDescent="0.25">
      <c r="A1924" s="30" t="s">
        <v>2658</v>
      </c>
      <c r="B1924" s="30" t="s">
        <v>13171</v>
      </c>
    </row>
    <row r="1925" spans="1:2" x14ac:dyDescent="0.25">
      <c r="A1925" s="30" t="s">
        <v>4255</v>
      </c>
      <c r="B1925" s="30" t="s">
        <v>13172</v>
      </c>
    </row>
    <row r="1926" spans="1:2" x14ac:dyDescent="0.25">
      <c r="A1926" s="30" t="s">
        <v>4835</v>
      </c>
      <c r="B1926" s="30" t="s">
        <v>13173</v>
      </c>
    </row>
    <row r="1927" spans="1:2" x14ac:dyDescent="0.25">
      <c r="A1927" s="30" t="s">
        <v>5529</v>
      </c>
      <c r="B1927" s="30" t="s">
        <v>13174</v>
      </c>
    </row>
    <row r="1928" spans="1:2" x14ac:dyDescent="0.25">
      <c r="A1928" s="30" t="s">
        <v>5530</v>
      </c>
      <c r="B1928" s="30" t="s">
        <v>13175</v>
      </c>
    </row>
    <row r="1929" spans="1:2" x14ac:dyDescent="0.25">
      <c r="A1929" s="30" t="s">
        <v>4910</v>
      </c>
      <c r="B1929" s="30" t="s">
        <v>13176</v>
      </c>
    </row>
    <row r="1930" spans="1:2" x14ac:dyDescent="0.25">
      <c r="A1930" s="30" t="s">
        <v>4911</v>
      </c>
      <c r="B1930" s="30" t="s">
        <v>13177</v>
      </c>
    </row>
    <row r="1931" spans="1:2" x14ac:dyDescent="0.25">
      <c r="A1931" s="30" t="s">
        <v>4508</v>
      </c>
      <c r="B1931" s="30" t="s">
        <v>13178</v>
      </c>
    </row>
    <row r="1932" spans="1:2" x14ac:dyDescent="0.25">
      <c r="A1932" s="30" t="s">
        <v>5396</v>
      </c>
      <c r="B1932" s="30" t="s">
        <v>13179</v>
      </c>
    </row>
    <row r="1933" spans="1:2" x14ac:dyDescent="0.25">
      <c r="A1933" s="30" t="s">
        <v>4932</v>
      </c>
      <c r="B1933" s="30" t="s">
        <v>13180</v>
      </c>
    </row>
    <row r="1934" spans="1:2" x14ac:dyDescent="0.25">
      <c r="A1934" s="30" t="s">
        <v>4961</v>
      </c>
      <c r="B1934" s="30" t="s">
        <v>13181</v>
      </c>
    </row>
    <row r="1935" spans="1:2" x14ac:dyDescent="0.25">
      <c r="A1935" s="30" t="s">
        <v>4974</v>
      </c>
      <c r="B1935" s="30" t="s">
        <v>13182</v>
      </c>
    </row>
    <row r="1936" spans="1:2" x14ac:dyDescent="0.25">
      <c r="A1936" s="30" t="s">
        <v>4975</v>
      </c>
      <c r="B1936" s="30" t="s">
        <v>13183</v>
      </c>
    </row>
    <row r="1937" spans="1:2" x14ac:dyDescent="0.25">
      <c r="A1937" s="30" t="s">
        <v>4987</v>
      </c>
      <c r="B1937" s="30" t="s">
        <v>13184</v>
      </c>
    </row>
    <row r="1938" spans="1:2" x14ac:dyDescent="0.25">
      <c r="A1938" s="30" t="s">
        <v>5007</v>
      </c>
      <c r="B1938" s="30" t="s">
        <v>13185</v>
      </c>
    </row>
    <row r="1939" spans="1:2" x14ac:dyDescent="0.25">
      <c r="A1939" s="30" t="s">
        <v>5023</v>
      </c>
      <c r="B1939" s="30" t="s">
        <v>13186</v>
      </c>
    </row>
    <row r="1940" spans="1:2" x14ac:dyDescent="0.25">
      <c r="A1940" s="30" t="s">
        <v>4254</v>
      </c>
      <c r="B1940" s="30" t="s">
        <v>13187</v>
      </c>
    </row>
    <row r="1941" spans="1:2" x14ac:dyDescent="0.25">
      <c r="A1941" s="30" t="s">
        <v>4770</v>
      </c>
      <c r="B1941" s="30" t="s">
        <v>13188</v>
      </c>
    </row>
    <row r="1942" spans="1:2" x14ac:dyDescent="0.25">
      <c r="A1942" s="30" t="s">
        <v>5283</v>
      </c>
      <c r="B1942" s="30" t="s">
        <v>13189</v>
      </c>
    </row>
    <row r="1943" spans="1:2" x14ac:dyDescent="0.25">
      <c r="A1943" s="30" t="s">
        <v>731</v>
      </c>
      <c r="B1943" s="30" t="s">
        <v>10238</v>
      </c>
    </row>
    <row r="1944" spans="1:2" x14ac:dyDescent="0.25">
      <c r="A1944" s="30" t="s">
        <v>4875</v>
      </c>
      <c r="B1944" s="30" t="s">
        <v>13190</v>
      </c>
    </row>
    <row r="1945" spans="1:2" x14ac:dyDescent="0.25">
      <c r="A1945" s="30" t="s">
        <v>4909</v>
      </c>
      <c r="B1945" s="30" t="s">
        <v>13191</v>
      </c>
    </row>
    <row r="1946" spans="1:2" x14ac:dyDescent="0.25">
      <c r="A1946" s="30" t="s">
        <v>4919</v>
      </c>
      <c r="B1946" s="30" t="s">
        <v>13192</v>
      </c>
    </row>
    <row r="1947" spans="1:2" x14ac:dyDescent="0.25">
      <c r="A1947" s="30" t="s">
        <v>4935</v>
      </c>
      <c r="B1947" s="30" t="s">
        <v>13193</v>
      </c>
    </row>
    <row r="1948" spans="1:2" x14ac:dyDescent="0.25">
      <c r="A1948" s="30" t="s">
        <v>4952</v>
      </c>
      <c r="B1948" s="30" t="s">
        <v>13194</v>
      </c>
    </row>
    <row r="1949" spans="1:2" x14ac:dyDescent="0.25">
      <c r="A1949" s="30" t="s">
        <v>4959</v>
      </c>
      <c r="B1949" s="30" t="s">
        <v>13195</v>
      </c>
    </row>
    <row r="1950" spans="1:2" x14ac:dyDescent="0.25">
      <c r="A1950" s="30" t="s">
        <v>4980</v>
      </c>
      <c r="B1950" s="30" t="s">
        <v>13196</v>
      </c>
    </row>
    <row r="1951" spans="1:2" x14ac:dyDescent="0.25">
      <c r="A1951" s="30" t="s">
        <v>5020</v>
      </c>
      <c r="B1951" s="30" t="s">
        <v>13197</v>
      </c>
    </row>
    <row r="1952" spans="1:2" x14ac:dyDescent="0.25">
      <c r="A1952" s="30" t="s">
        <v>13198</v>
      </c>
      <c r="B1952" s="30" t="s">
        <v>13199</v>
      </c>
    </row>
    <row r="1953" spans="1:2" x14ac:dyDescent="0.25">
      <c r="A1953" s="30" t="s">
        <v>6371</v>
      </c>
      <c r="B1953" s="30" t="s">
        <v>13200</v>
      </c>
    </row>
    <row r="1954" spans="1:2" x14ac:dyDescent="0.25">
      <c r="A1954" s="30" t="s">
        <v>6403</v>
      </c>
      <c r="B1954" s="30" t="s">
        <v>13201</v>
      </c>
    </row>
    <row r="1955" spans="1:2" x14ac:dyDescent="0.25">
      <c r="A1955" s="30" t="s">
        <v>4962</v>
      </c>
      <c r="B1955" s="30" t="s">
        <v>13202</v>
      </c>
    </row>
    <row r="1956" spans="1:2" x14ac:dyDescent="0.25">
      <c r="A1956" s="30" t="s">
        <v>4877</v>
      </c>
      <c r="B1956" s="30" t="s">
        <v>13203</v>
      </c>
    </row>
    <row r="1957" spans="1:2" x14ac:dyDescent="0.25">
      <c r="A1957" s="30" t="s">
        <v>4881</v>
      </c>
      <c r="B1957" s="30" t="s">
        <v>13204</v>
      </c>
    </row>
    <row r="1958" spans="1:2" x14ac:dyDescent="0.25">
      <c r="A1958" s="30" t="s">
        <v>4882</v>
      </c>
      <c r="B1958" s="30" t="s">
        <v>13205</v>
      </c>
    </row>
    <row r="1959" spans="1:2" x14ac:dyDescent="0.25">
      <c r="A1959" s="30" t="s">
        <v>4885</v>
      </c>
      <c r="B1959" s="30" t="s">
        <v>13206</v>
      </c>
    </row>
    <row r="1960" spans="1:2" x14ac:dyDescent="0.25">
      <c r="A1960" s="30" t="s">
        <v>4886</v>
      </c>
      <c r="B1960" s="30" t="s">
        <v>13207</v>
      </c>
    </row>
    <row r="1961" spans="1:2" x14ac:dyDescent="0.25">
      <c r="A1961" s="30" t="s">
        <v>4888</v>
      </c>
      <c r="B1961" s="30" t="s">
        <v>13208</v>
      </c>
    </row>
    <row r="1962" spans="1:2" x14ac:dyDescent="0.25">
      <c r="A1962" s="30" t="s">
        <v>4889</v>
      </c>
      <c r="B1962" s="30" t="s">
        <v>13209</v>
      </c>
    </row>
    <row r="1963" spans="1:2" x14ac:dyDescent="0.25">
      <c r="A1963" s="30" t="s">
        <v>4897</v>
      </c>
      <c r="B1963" s="30" t="s">
        <v>13210</v>
      </c>
    </row>
    <row r="1964" spans="1:2" x14ac:dyDescent="0.25">
      <c r="A1964" s="30" t="s">
        <v>4900</v>
      </c>
      <c r="B1964" s="30" t="s">
        <v>13211</v>
      </c>
    </row>
    <row r="1965" spans="1:2" x14ac:dyDescent="0.25">
      <c r="A1965" s="30" t="s">
        <v>4914</v>
      </c>
      <c r="B1965" s="30" t="s">
        <v>13212</v>
      </c>
    </row>
    <row r="1966" spans="1:2" x14ac:dyDescent="0.25">
      <c r="A1966" s="30" t="s">
        <v>4921</v>
      </c>
      <c r="B1966" s="30" t="s">
        <v>13213</v>
      </c>
    </row>
    <row r="1967" spans="1:2" x14ac:dyDescent="0.25">
      <c r="A1967" s="30" t="s">
        <v>4922</v>
      </c>
      <c r="B1967" s="30" t="s">
        <v>13214</v>
      </c>
    </row>
    <row r="1968" spans="1:2" x14ac:dyDescent="0.25">
      <c r="A1968" s="30" t="s">
        <v>4925</v>
      </c>
      <c r="B1968" s="30" t="s">
        <v>13215</v>
      </c>
    </row>
    <row r="1969" spans="1:2" x14ac:dyDescent="0.25">
      <c r="A1969" s="30" t="s">
        <v>4929</v>
      </c>
      <c r="B1969" s="30" t="s">
        <v>13216</v>
      </c>
    </row>
    <row r="1970" spans="1:2" x14ac:dyDescent="0.25">
      <c r="A1970" s="30" t="s">
        <v>4930</v>
      </c>
      <c r="B1970" s="30" t="s">
        <v>13217</v>
      </c>
    </row>
    <row r="1971" spans="1:2" x14ac:dyDescent="0.25">
      <c r="A1971" s="30" t="s">
        <v>4934</v>
      </c>
      <c r="B1971" s="30" t="s">
        <v>13218</v>
      </c>
    </row>
    <row r="1972" spans="1:2" x14ac:dyDescent="0.25">
      <c r="A1972" s="30" t="s">
        <v>4936</v>
      </c>
      <c r="B1972" s="30" t="s">
        <v>13219</v>
      </c>
    </row>
    <row r="1973" spans="1:2" x14ac:dyDescent="0.25">
      <c r="A1973" s="30" t="s">
        <v>4937</v>
      </c>
      <c r="B1973" s="30" t="s">
        <v>13220</v>
      </c>
    </row>
    <row r="1974" spans="1:2" x14ac:dyDescent="0.25">
      <c r="A1974" s="30" t="s">
        <v>4940</v>
      </c>
      <c r="B1974" s="30" t="s">
        <v>13221</v>
      </c>
    </row>
    <row r="1975" spans="1:2" x14ac:dyDescent="0.25">
      <c r="A1975" s="30" t="s">
        <v>4943</v>
      </c>
      <c r="B1975" s="30" t="s">
        <v>13222</v>
      </c>
    </row>
    <row r="1976" spans="1:2" x14ac:dyDescent="0.25">
      <c r="A1976" s="30" t="s">
        <v>4944</v>
      </c>
      <c r="B1976" s="30" t="s">
        <v>13223</v>
      </c>
    </row>
    <row r="1977" spans="1:2" x14ac:dyDescent="0.25">
      <c r="A1977" s="30" t="s">
        <v>4951</v>
      </c>
      <c r="B1977" s="30" t="s">
        <v>13224</v>
      </c>
    </row>
    <row r="1978" spans="1:2" x14ac:dyDescent="0.25">
      <c r="A1978" s="30" t="s">
        <v>4953</v>
      </c>
      <c r="B1978" s="30" t="s">
        <v>13225</v>
      </c>
    </row>
    <row r="1979" spans="1:2" x14ac:dyDescent="0.25">
      <c r="A1979" s="30" t="s">
        <v>4954</v>
      </c>
      <c r="B1979" s="30" t="s">
        <v>13226</v>
      </c>
    </row>
    <row r="1980" spans="1:2" x14ac:dyDescent="0.25">
      <c r="A1980" s="30" t="s">
        <v>4966</v>
      </c>
      <c r="B1980" s="30" t="s">
        <v>13227</v>
      </c>
    </row>
    <row r="1981" spans="1:2" x14ac:dyDescent="0.25">
      <c r="A1981" s="30" t="s">
        <v>4967</v>
      </c>
      <c r="B1981" s="30" t="s">
        <v>13228</v>
      </c>
    </row>
    <row r="1982" spans="1:2" x14ac:dyDescent="0.25">
      <c r="A1982" s="30" t="s">
        <v>4997</v>
      </c>
      <c r="B1982" s="30" t="s">
        <v>13229</v>
      </c>
    </row>
    <row r="1983" spans="1:2" x14ac:dyDescent="0.25">
      <c r="A1983" s="30" t="s">
        <v>5002</v>
      </c>
      <c r="B1983" s="30" t="s">
        <v>13230</v>
      </c>
    </row>
    <row r="1984" spans="1:2" x14ac:dyDescent="0.25">
      <c r="A1984" s="30" t="s">
        <v>5010</v>
      </c>
      <c r="B1984" s="30" t="s">
        <v>13231</v>
      </c>
    </row>
    <row r="1985" spans="1:2" x14ac:dyDescent="0.25">
      <c r="A1985" s="30" t="s">
        <v>5017</v>
      </c>
      <c r="B1985" s="30" t="s">
        <v>13232</v>
      </c>
    </row>
    <row r="1986" spans="1:2" x14ac:dyDescent="0.25">
      <c r="A1986" s="30" t="s">
        <v>5021</v>
      </c>
      <c r="B1986" s="30" t="s">
        <v>13233</v>
      </c>
    </row>
    <row r="1987" spans="1:2" x14ac:dyDescent="0.25">
      <c r="A1987" s="30" t="s">
        <v>5022</v>
      </c>
      <c r="B1987" s="30" t="s">
        <v>13234</v>
      </c>
    </row>
    <row r="1988" spans="1:2" x14ac:dyDescent="0.25">
      <c r="A1988" s="30" t="s">
        <v>2657</v>
      </c>
      <c r="B1988" s="30" t="s">
        <v>13235</v>
      </c>
    </row>
    <row r="1989" spans="1:2" x14ac:dyDescent="0.25">
      <c r="A1989" s="30" t="s">
        <v>4768</v>
      </c>
      <c r="B1989" s="30" t="s">
        <v>13236</v>
      </c>
    </row>
    <row r="1990" spans="1:2" x14ac:dyDescent="0.25">
      <c r="A1990" s="30" t="s">
        <v>4839</v>
      </c>
      <c r="B1990" s="30" t="s">
        <v>13237</v>
      </c>
    </row>
    <row r="1991" spans="1:2" x14ac:dyDescent="0.25">
      <c r="A1991" s="30" t="s">
        <v>4840</v>
      </c>
      <c r="B1991" s="30" t="s">
        <v>13238</v>
      </c>
    </row>
    <row r="1992" spans="1:2" x14ac:dyDescent="0.25">
      <c r="A1992" s="30" t="s">
        <v>4841</v>
      </c>
      <c r="B1992" s="30" t="s">
        <v>13239</v>
      </c>
    </row>
    <row r="1993" spans="1:2" x14ac:dyDescent="0.25">
      <c r="A1993" s="30" t="s">
        <v>4842</v>
      </c>
      <c r="B1993" s="30" t="s">
        <v>13240</v>
      </c>
    </row>
    <row r="1994" spans="1:2" x14ac:dyDescent="0.25">
      <c r="A1994" s="30" t="s">
        <v>4844</v>
      </c>
      <c r="B1994" s="30" t="s">
        <v>13241</v>
      </c>
    </row>
    <row r="1995" spans="1:2" x14ac:dyDescent="0.25">
      <c r="A1995" s="30" t="s">
        <v>4845</v>
      </c>
      <c r="B1995" s="30" t="s">
        <v>13242</v>
      </c>
    </row>
    <row r="1996" spans="1:2" x14ac:dyDescent="0.25">
      <c r="A1996" s="30" t="s">
        <v>6391</v>
      </c>
      <c r="B1996" s="30" t="s">
        <v>13243</v>
      </c>
    </row>
    <row r="1997" spans="1:2" x14ac:dyDescent="0.25">
      <c r="A1997" s="30" t="s">
        <v>13244</v>
      </c>
      <c r="B1997" s="30" t="s">
        <v>13245</v>
      </c>
    </row>
    <row r="1998" spans="1:2" x14ac:dyDescent="0.25">
      <c r="A1998" s="30" t="s">
        <v>6405</v>
      </c>
      <c r="B1998" s="30" t="s">
        <v>13246</v>
      </c>
    </row>
    <row r="1999" spans="1:2" x14ac:dyDescent="0.25">
      <c r="A1999" s="30" t="s">
        <v>4926</v>
      </c>
      <c r="B1999" s="30" t="s">
        <v>13247</v>
      </c>
    </row>
    <row r="2000" spans="1:2" x14ac:dyDescent="0.25">
      <c r="A2000" s="30" t="s">
        <v>4999</v>
      </c>
      <c r="B2000" s="30" t="s">
        <v>13248</v>
      </c>
    </row>
    <row r="2001" spans="1:2" x14ac:dyDescent="0.25">
      <c r="A2001" s="30" t="s">
        <v>5001</v>
      </c>
      <c r="B2001" s="30" t="s">
        <v>13249</v>
      </c>
    </row>
    <row r="2002" spans="1:2" x14ac:dyDescent="0.25">
      <c r="A2002" s="30" t="s">
        <v>4949</v>
      </c>
      <c r="B2002" s="30" t="s">
        <v>13250</v>
      </c>
    </row>
    <row r="2003" spans="1:2" x14ac:dyDescent="0.25">
      <c r="A2003" s="30" t="s">
        <v>5290</v>
      </c>
      <c r="B2003" s="30" t="s">
        <v>13251</v>
      </c>
    </row>
    <row r="2004" spans="1:2" x14ac:dyDescent="0.25">
      <c r="A2004" s="30" t="s">
        <v>4236</v>
      </c>
      <c r="B2004" s="30" t="s">
        <v>13252</v>
      </c>
    </row>
    <row r="2005" spans="1:2" x14ac:dyDescent="0.25">
      <c r="A2005" s="30" t="s">
        <v>6718</v>
      </c>
      <c r="B2005" s="30" t="s">
        <v>13253</v>
      </c>
    </row>
    <row r="2006" spans="1:2" x14ac:dyDescent="0.25">
      <c r="A2006" s="30" t="s">
        <v>4892</v>
      </c>
      <c r="B2006" s="30" t="s">
        <v>13254</v>
      </c>
    </row>
    <row r="2007" spans="1:2" x14ac:dyDescent="0.25">
      <c r="A2007" s="30" t="s">
        <v>5024</v>
      </c>
      <c r="B2007" s="30" t="s">
        <v>13255</v>
      </c>
    </row>
    <row r="2008" spans="1:2" x14ac:dyDescent="0.25">
      <c r="A2008" s="30" t="s">
        <v>1176</v>
      </c>
      <c r="B2008" s="30" t="s">
        <v>13256</v>
      </c>
    </row>
    <row r="2009" spans="1:2" x14ac:dyDescent="0.25">
      <c r="A2009" s="30" t="s">
        <v>4865</v>
      </c>
      <c r="B2009" s="30" t="s">
        <v>13257</v>
      </c>
    </row>
    <row r="2010" spans="1:2" x14ac:dyDescent="0.25">
      <c r="A2010" s="30" t="s">
        <v>4874</v>
      </c>
      <c r="B2010" s="30" t="s">
        <v>13258</v>
      </c>
    </row>
    <row r="2011" spans="1:2" x14ac:dyDescent="0.25">
      <c r="A2011" s="30" t="s">
        <v>4876</v>
      </c>
      <c r="B2011" s="30" t="s">
        <v>13259</v>
      </c>
    </row>
    <row r="2012" spans="1:2" x14ac:dyDescent="0.25">
      <c r="A2012" s="30" t="s">
        <v>4907</v>
      </c>
      <c r="B2012" s="30" t="s">
        <v>13260</v>
      </c>
    </row>
    <row r="2013" spans="1:2" x14ac:dyDescent="0.25">
      <c r="A2013" s="30" t="s">
        <v>4908</v>
      </c>
      <c r="B2013" s="30" t="s">
        <v>13261</v>
      </c>
    </row>
    <row r="2014" spans="1:2" x14ac:dyDescent="0.25">
      <c r="A2014" s="30" t="s">
        <v>4981</v>
      </c>
      <c r="B2014" s="30" t="s">
        <v>13262</v>
      </c>
    </row>
    <row r="2015" spans="1:2" x14ac:dyDescent="0.25">
      <c r="A2015" s="30" t="s">
        <v>5015</v>
      </c>
      <c r="B2015" s="30" t="s">
        <v>13263</v>
      </c>
    </row>
    <row r="2016" spans="1:2" x14ac:dyDescent="0.25">
      <c r="A2016" s="30" t="s">
        <v>2643</v>
      </c>
      <c r="B2016" s="30" t="s">
        <v>13264</v>
      </c>
    </row>
    <row r="2017" spans="1:2" x14ac:dyDescent="0.25">
      <c r="A2017" s="30" t="s">
        <v>4778</v>
      </c>
      <c r="B2017" s="30" t="s">
        <v>13265</v>
      </c>
    </row>
    <row r="2018" spans="1:2" x14ac:dyDescent="0.25">
      <c r="A2018" s="30" t="s">
        <v>5199</v>
      </c>
      <c r="B2018" s="30" t="s">
        <v>13266</v>
      </c>
    </row>
    <row r="2019" spans="1:2" x14ac:dyDescent="0.25">
      <c r="A2019" s="30" t="s">
        <v>1181</v>
      </c>
      <c r="B2019" s="30" t="s">
        <v>13267</v>
      </c>
    </row>
    <row r="2020" spans="1:2" x14ac:dyDescent="0.25">
      <c r="A2020" s="30" t="s">
        <v>4988</v>
      </c>
      <c r="B2020" s="30" t="s">
        <v>13268</v>
      </c>
    </row>
    <row r="2021" spans="1:2" x14ac:dyDescent="0.25">
      <c r="A2021" s="30" t="s">
        <v>4998</v>
      </c>
      <c r="B2021" s="30" t="s">
        <v>13269</v>
      </c>
    </row>
    <row r="2022" spans="1:2" x14ac:dyDescent="0.25">
      <c r="A2022" s="30" t="s">
        <v>5012</v>
      </c>
      <c r="B2022" s="30" t="s">
        <v>13270</v>
      </c>
    </row>
    <row r="2023" spans="1:2" x14ac:dyDescent="0.25">
      <c r="A2023" s="30" t="s">
        <v>6370</v>
      </c>
      <c r="B2023" s="30" t="s">
        <v>13271</v>
      </c>
    </row>
    <row r="2024" spans="1:2" x14ac:dyDescent="0.25">
      <c r="A2024" s="30" t="s">
        <v>5156</v>
      </c>
      <c r="B2024" s="30" t="s">
        <v>13272</v>
      </c>
    </row>
    <row r="2025" spans="1:2" x14ac:dyDescent="0.25">
      <c r="A2025" s="30" t="s">
        <v>4864</v>
      </c>
      <c r="B2025" s="30" t="s">
        <v>13273</v>
      </c>
    </row>
    <row r="2026" spans="1:2" x14ac:dyDescent="0.25">
      <c r="A2026" s="30" t="s">
        <v>4904</v>
      </c>
      <c r="B2026" s="30" t="s">
        <v>13274</v>
      </c>
    </row>
    <row r="2027" spans="1:2" x14ac:dyDescent="0.25">
      <c r="A2027" s="30" t="s">
        <v>5500</v>
      </c>
      <c r="B2027" s="30" t="s">
        <v>13275</v>
      </c>
    </row>
    <row r="2028" spans="1:2" x14ac:dyDescent="0.25">
      <c r="A2028" s="30" t="s">
        <v>4870</v>
      </c>
      <c r="B2028" s="30" t="s">
        <v>13276</v>
      </c>
    </row>
    <row r="2029" spans="1:2" x14ac:dyDescent="0.25">
      <c r="A2029" s="30" t="s">
        <v>4783</v>
      </c>
      <c r="B2029" s="30" t="s">
        <v>13277</v>
      </c>
    </row>
    <row r="2030" spans="1:2" x14ac:dyDescent="0.25">
      <c r="A2030" s="30" t="s">
        <v>4235</v>
      </c>
      <c r="B2030" s="30" t="s">
        <v>13278</v>
      </c>
    </row>
    <row r="2031" spans="1:2" x14ac:dyDescent="0.25">
      <c r="A2031" s="30" t="s">
        <v>4994</v>
      </c>
      <c r="B2031" s="30" t="s">
        <v>13279</v>
      </c>
    </row>
    <row r="2032" spans="1:2" x14ac:dyDescent="0.25">
      <c r="A2032" s="30" t="s">
        <v>5399</v>
      </c>
      <c r="B2032" s="30" t="s">
        <v>13280</v>
      </c>
    </row>
    <row r="2033" spans="1:2" x14ac:dyDescent="0.25">
      <c r="A2033" s="30" t="s">
        <v>4873</v>
      </c>
      <c r="B2033" s="30" t="s">
        <v>13281</v>
      </c>
    </row>
    <row r="2034" spans="1:2" x14ac:dyDescent="0.25">
      <c r="A2034" s="30" t="s">
        <v>4956</v>
      </c>
      <c r="B2034" s="30" t="s">
        <v>13282</v>
      </c>
    </row>
    <row r="2035" spans="1:2" x14ac:dyDescent="0.25">
      <c r="A2035" s="30" t="s">
        <v>4958</v>
      </c>
      <c r="B2035" s="30" t="s">
        <v>13283</v>
      </c>
    </row>
    <row r="2036" spans="1:2" x14ac:dyDescent="0.25">
      <c r="A2036" s="30" t="s">
        <v>4859</v>
      </c>
      <c r="B2036" s="30" t="s">
        <v>13284</v>
      </c>
    </row>
    <row r="2037" spans="1:2" x14ac:dyDescent="0.25">
      <c r="A2037" s="30" t="s">
        <v>6340</v>
      </c>
      <c r="B2037" s="30" t="s">
        <v>13285</v>
      </c>
    </row>
    <row r="2038" spans="1:2" x14ac:dyDescent="0.25">
      <c r="A2038" s="30" t="s">
        <v>6399</v>
      </c>
      <c r="B2038" s="30" t="s">
        <v>13286</v>
      </c>
    </row>
    <row r="2039" spans="1:2" x14ac:dyDescent="0.25">
      <c r="A2039" s="30" t="s">
        <v>6404</v>
      </c>
      <c r="B2039" s="30" t="s">
        <v>13287</v>
      </c>
    </row>
    <row r="2040" spans="1:2" x14ac:dyDescent="0.25">
      <c r="A2040" s="30" t="s">
        <v>4868</v>
      </c>
      <c r="B2040" s="30" t="s">
        <v>13288</v>
      </c>
    </row>
    <row r="2041" spans="1:2" x14ac:dyDescent="0.25">
      <c r="A2041" s="30" t="s">
        <v>4957</v>
      </c>
      <c r="B2041" s="30" t="s">
        <v>13289</v>
      </c>
    </row>
    <row r="2042" spans="1:2" x14ac:dyDescent="0.25">
      <c r="A2042" s="30" t="s">
        <v>5192</v>
      </c>
      <c r="B2042" s="30" t="s">
        <v>13290</v>
      </c>
    </row>
    <row r="2043" spans="1:2" x14ac:dyDescent="0.25">
      <c r="A2043" s="30" t="s">
        <v>5094</v>
      </c>
      <c r="B2043" s="30" t="s">
        <v>10239</v>
      </c>
    </row>
    <row r="2044" spans="1:2" x14ac:dyDescent="0.25">
      <c r="A2044" s="30" t="s">
        <v>5097</v>
      </c>
      <c r="B2044" s="30" t="s">
        <v>10240</v>
      </c>
    </row>
    <row r="2045" spans="1:2" x14ac:dyDescent="0.25">
      <c r="A2045" s="30" t="s">
        <v>5121</v>
      </c>
      <c r="B2045" s="30" t="s">
        <v>10241</v>
      </c>
    </row>
    <row r="2046" spans="1:2" x14ac:dyDescent="0.25">
      <c r="A2046" s="30" t="s">
        <v>5137</v>
      </c>
      <c r="B2046" s="30" t="s">
        <v>10242</v>
      </c>
    </row>
    <row r="2047" spans="1:2" x14ac:dyDescent="0.25">
      <c r="A2047" s="30" t="s">
        <v>5091</v>
      </c>
      <c r="B2047" s="30" t="s">
        <v>10243</v>
      </c>
    </row>
    <row r="2048" spans="1:2" x14ac:dyDescent="0.25">
      <c r="A2048" s="30" t="s">
        <v>5115</v>
      </c>
      <c r="B2048" s="30" t="s">
        <v>10244</v>
      </c>
    </row>
    <row r="2049" spans="1:2" x14ac:dyDescent="0.25">
      <c r="A2049" s="30" t="s">
        <v>5129</v>
      </c>
      <c r="B2049" s="30" t="s">
        <v>10245</v>
      </c>
    </row>
    <row r="2050" spans="1:2" x14ac:dyDescent="0.25">
      <c r="A2050" s="30" t="s">
        <v>5105</v>
      </c>
      <c r="B2050" s="30" t="s">
        <v>10246</v>
      </c>
    </row>
    <row r="2051" spans="1:2" x14ac:dyDescent="0.25">
      <c r="A2051" s="30" t="s">
        <v>5040</v>
      </c>
      <c r="B2051" s="30" t="s">
        <v>10247</v>
      </c>
    </row>
    <row r="2052" spans="1:2" x14ac:dyDescent="0.25">
      <c r="A2052" s="30" t="s">
        <v>5043</v>
      </c>
      <c r="B2052" s="30" t="s">
        <v>10248</v>
      </c>
    </row>
    <row r="2053" spans="1:2" x14ac:dyDescent="0.25">
      <c r="A2053" s="30" t="s">
        <v>5046</v>
      </c>
      <c r="B2053" s="30" t="s">
        <v>10249</v>
      </c>
    </row>
    <row r="2054" spans="1:2" x14ac:dyDescent="0.25">
      <c r="A2054" s="30" t="s">
        <v>5061</v>
      </c>
      <c r="B2054" s="30" t="s">
        <v>10250</v>
      </c>
    </row>
    <row r="2055" spans="1:2" x14ac:dyDescent="0.25">
      <c r="A2055" s="30" t="s">
        <v>5063</v>
      </c>
      <c r="B2055" s="30" t="s">
        <v>10251</v>
      </c>
    </row>
    <row r="2056" spans="1:2" x14ac:dyDescent="0.25">
      <c r="A2056" s="30" t="s">
        <v>5113</v>
      </c>
      <c r="B2056" s="30" t="s">
        <v>10252</v>
      </c>
    </row>
    <row r="2057" spans="1:2" x14ac:dyDescent="0.25">
      <c r="A2057" s="30" t="s">
        <v>5118</v>
      </c>
      <c r="B2057" s="30" t="s">
        <v>10253</v>
      </c>
    </row>
    <row r="2058" spans="1:2" x14ac:dyDescent="0.25">
      <c r="A2058" s="30" t="s">
        <v>5038</v>
      </c>
      <c r="B2058" s="30" t="s">
        <v>10254</v>
      </c>
    </row>
    <row r="2059" spans="1:2" x14ac:dyDescent="0.25">
      <c r="A2059" s="30" t="s">
        <v>5076</v>
      </c>
      <c r="B2059" s="30" t="s">
        <v>10255</v>
      </c>
    </row>
    <row r="2060" spans="1:2" x14ac:dyDescent="0.25">
      <c r="A2060" s="30" t="s">
        <v>5079</v>
      </c>
      <c r="B2060" s="30" t="s">
        <v>10256</v>
      </c>
    </row>
    <row r="2061" spans="1:2" x14ac:dyDescent="0.25">
      <c r="A2061" s="30" t="s">
        <v>298</v>
      </c>
      <c r="B2061" s="30" t="s">
        <v>10257</v>
      </c>
    </row>
    <row r="2062" spans="1:2" x14ac:dyDescent="0.25">
      <c r="A2062" s="30" t="s">
        <v>5051</v>
      </c>
      <c r="B2062" s="30" t="s">
        <v>10258</v>
      </c>
    </row>
    <row r="2063" spans="1:2" x14ac:dyDescent="0.25">
      <c r="A2063" s="30" t="s">
        <v>5048</v>
      </c>
      <c r="B2063" s="30" t="s">
        <v>10259</v>
      </c>
    </row>
    <row r="2064" spans="1:2" x14ac:dyDescent="0.25">
      <c r="A2064" s="30" t="s">
        <v>5027</v>
      </c>
      <c r="B2064" s="30" t="s">
        <v>10260</v>
      </c>
    </row>
    <row r="2065" spans="1:2" x14ac:dyDescent="0.25">
      <c r="A2065" s="30" t="s">
        <v>5030</v>
      </c>
      <c r="B2065" s="30" t="s">
        <v>10261</v>
      </c>
    </row>
    <row r="2066" spans="1:2" x14ac:dyDescent="0.25">
      <c r="A2066" s="30" t="s">
        <v>5033</v>
      </c>
      <c r="B2066" s="30" t="s">
        <v>10262</v>
      </c>
    </row>
    <row r="2067" spans="1:2" x14ac:dyDescent="0.25">
      <c r="A2067" s="30" t="s">
        <v>5036</v>
      </c>
      <c r="B2067" s="30" t="s">
        <v>10263</v>
      </c>
    </row>
    <row r="2068" spans="1:2" x14ac:dyDescent="0.25">
      <c r="A2068" s="30" t="s">
        <v>5054</v>
      </c>
      <c r="B2068" s="30" t="s">
        <v>10264</v>
      </c>
    </row>
    <row r="2069" spans="1:2" x14ac:dyDescent="0.25">
      <c r="A2069" s="30" t="s">
        <v>5068</v>
      </c>
      <c r="B2069" s="30" t="s">
        <v>10265</v>
      </c>
    </row>
    <row r="2070" spans="1:2" x14ac:dyDescent="0.25">
      <c r="A2070" s="30" t="s">
        <v>5070</v>
      </c>
      <c r="B2070" s="30" t="s">
        <v>10266</v>
      </c>
    </row>
    <row r="2071" spans="1:2" x14ac:dyDescent="0.25">
      <c r="A2071" s="30" t="s">
        <v>5073</v>
      </c>
      <c r="B2071" s="30" t="s">
        <v>10267</v>
      </c>
    </row>
    <row r="2072" spans="1:2" x14ac:dyDescent="0.25">
      <c r="A2072" s="30" t="s">
        <v>5081</v>
      </c>
      <c r="B2072" s="30" t="s">
        <v>10268</v>
      </c>
    </row>
    <row r="2073" spans="1:2" x14ac:dyDescent="0.25">
      <c r="A2073" s="30" t="s">
        <v>5084</v>
      </c>
      <c r="B2073" s="30" t="s">
        <v>10269</v>
      </c>
    </row>
    <row r="2074" spans="1:2" x14ac:dyDescent="0.25">
      <c r="A2074" s="30" t="s">
        <v>5086</v>
      </c>
      <c r="B2074" s="30" t="s">
        <v>10270</v>
      </c>
    </row>
    <row r="2075" spans="1:2" x14ac:dyDescent="0.25">
      <c r="A2075" s="30" t="s">
        <v>5103</v>
      </c>
      <c r="B2075" s="30" t="s">
        <v>10271</v>
      </c>
    </row>
    <row r="2076" spans="1:2" x14ac:dyDescent="0.25">
      <c r="A2076" s="30" t="s">
        <v>5108</v>
      </c>
      <c r="B2076" s="30" t="s">
        <v>10272</v>
      </c>
    </row>
    <row r="2077" spans="1:2" x14ac:dyDescent="0.25">
      <c r="A2077" s="30" t="s">
        <v>5124</v>
      </c>
      <c r="B2077" s="30" t="s">
        <v>10273</v>
      </c>
    </row>
    <row r="2078" spans="1:2" x14ac:dyDescent="0.25">
      <c r="A2078" s="30" t="s">
        <v>5132</v>
      </c>
      <c r="B2078" s="30" t="s">
        <v>10274</v>
      </c>
    </row>
    <row r="2079" spans="1:2" x14ac:dyDescent="0.25">
      <c r="A2079" s="30" t="s">
        <v>5100</v>
      </c>
      <c r="B2079" s="30" t="s">
        <v>10275</v>
      </c>
    </row>
    <row r="2080" spans="1:2" x14ac:dyDescent="0.25">
      <c r="A2080" s="30" t="s">
        <v>5146</v>
      </c>
      <c r="B2080" s="30" t="s">
        <v>10276</v>
      </c>
    </row>
    <row r="2081" spans="1:2" x14ac:dyDescent="0.25">
      <c r="A2081" s="30" t="s">
        <v>5065</v>
      </c>
      <c r="B2081" s="30" t="s">
        <v>10277</v>
      </c>
    </row>
    <row r="2082" spans="1:2" x14ac:dyDescent="0.25">
      <c r="A2082" s="30" t="s">
        <v>5110</v>
      </c>
      <c r="B2082" s="30" t="s">
        <v>10278</v>
      </c>
    </row>
    <row r="2083" spans="1:2" x14ac:dyDescent="0.25">
      <c r="A2083" s="30" t="s">
        <v>5126</v>
      </c>
      <c r="B2083" s="30" t="s">
        <v>10279</v>
      </c>
    </row>
    <row r="2084" spans="1:2" x14ac:dyDescent="0.25">
      <c r="A2084" s="30" t="s">
        <v>5057</v>
      </c>
      <c r="B2084" s="30" t="s">
        <v>10280</v>
      </c>
    </row>
    <row r="2085" spans="1:2" x14ac:dyDescent="0.25">
      <c r="A2085" s="30" t="s">
        <v>5059</v>
      </c>
      <c r="B2085" s="30" t="s">
        <v>10281</v>
      </c>
    </row>
    <row r="2086" spans="1:2" x14ac:dyDescent="0.25">
      <c r="A2086" s="30" t="s">
        <v>5140</v>
      </c>
      <c r="B2086" s="30" t="s">
        <v>10282</v>
      </c>
    </row>
    <row r="2087" spans="1:2" x14ac:dyDescent="0.25">
      <c r="A2087" s="30" t="s">
        <v>5143</v>
      </c>
      <c r="B2087" s="30" t="s">
        <v>10283</v>
      </c>
    </row>
    <row r="2088" spans="1:2" x14ac:dyDescent="0.25">
      <c r="A2088" s="30" t="s">
        <v>5088</v>
      </c>
      <c r="B2088" s="30" t="s">
        <v>10284</v>
      </c>
    </row>
    <row r="2089" spans="1:2" x14ac:dyDescent="0.25">
      <c r="A2089" s="30" t="s">
        <v>5134</v>
      </c>
      <c r="B2089" s="30" t="s">
        <v>10285</v>
      </c>
    </row>
    <row r="2090" spans="1:2" x14ac:dyDescent="0.25">
      <c r="A2090" s="30" t="s">
        <v>5154</v>
      </c>
      <c r="B2090" s="30" t="s">
        <v>13291</v>
      </c>
    </row>
    <row r="2091" spans="1:2" x14ac:dyDescent="0.25">
      <c r="A2091" s="30" t="s">
        <v>5149</v>
      </c>
      <c r="B2091" s="30" t="s">
        <v>13292</v>
      </c>
    </row>
    <row r="2092" spans="1:2" x14ac:dyDescent="0.25">
      <c r="A2092" s="30" t="s">
        <v>5150</v>
      </c>
      <c r="B2092" s="30" t="s">
        <v>13293</v>
      </c>
    </row>
    <row r="2093" spans="1:2" x14ac:dyDescent="0.25">
      <c r="A2093" s="30" t="s">
        <v>5151</v>
      </c>
      <c r="B2093" s="30" t="s">
        <v>13294</v>
      </c>
    </row>
    <row r="2094" spans="1:2" x14ac:dyDescent="0.25">
      <c r="A2094" s="30" t="s">
        <v>5152</v>
      </c>
      <c r="B2094" s="30" t="s">
        <v>13295</v>
      </c>
    </row>
    <row r="2095" spans="1:2" x14ac:dyDescent="0.25">
      <c r="A2095" s="30" t="s">
        <v>5153</v>
      </c>
      <c r="B2095" s="30" t="s">
        <v>13296</v>
      </c>
    </row>
    <row r="2096" spans="1:2" x14ac:dyDescent="0.25">
      <c r="A2096" s="30" t="s">
        <v>5155</v>
      </c>
      <c r="B2096" s="30" t="s">
        <v>13297</v>
      </c>
    </row>
    <row r="2097" spans="1:2" x14ac:dyDescent="0.25">
      <c r="A2097" s="30" t="s">
        <v>615</v>
      </c>
      <c r="B2097" s="30" t="s">
        <v>10286</v>
      </c>
    </row>
    <row r="2098" spans="1:2" x14ac:dyDescent="0.25">
      <c r="A2098" s="30" t="s">
        <v>611</v>
      </c>
      <c r="B2098" s="30" t="s">
        <v>10287</v>
      </c>
    </row>
    <row r="2099" spans="1:2" x14ac:dyDescent="0.25">
      <c r="A2099" s="30" t="s">
        <v>682</v>
      </c>
      <c r="B2099" s="30" t="s">
        <v>10288</v>
      </c>
    </row>
    <row r="2100" spans="1:2" x14ac:dyDescent="0.25">
      <c r="A2100" s="30" t="s">
        <v>751</v>
      </c>
      <c r="B2100" s="30" t="s">
        <v>10289</v>
      </c>
    </row>
    <row r="2101" spans="1:2" x14ac:dyDescent="0.25">
      <c r="A2101" s="30" t="s">
        <v>749</v>
      </c>
      <c r="B2101" s="30" t="s">
        <v>10290</v>
      </c>
    </row>
    <row r="2102" spans="1:2" x14ac:dyDescent="0.25">
      <c r="A2102" s="30" t="s">
        <v>510</v>
      </c>
      <c r="B2102" s="30" t="s">
        <v>10291</v>
      </c>
    </row>
    <row r="2103" spans="1:2" x14ac:dyDescent="0.25">
      <c r="A2103" s="30" t="s">
        <v>782</v>
      </c>
      <c r="B2103" s="30" t="s">
        <v>10292</v>
      </c>
    </row>
    <row r="2104" spans="1:2" x14ac:dyDescent="0.25">
      <c r="A2104" s="30" t="s">
        <v>620</v>
      </c>
      <c r="B2104" s="30" t="s">
        <v>10293</v>
      </c>
    </row>
    <row r="2105" spans="1:2" x14ac:dyDescent="0.25">
      <c r="A2105" s="30" t="s">
        <v>480</v>
      </c>
      <c r="B2105" s="30" t="s">
        <v>10294</v>
      </c>
    </row>
    <row r="2106" spans="1:2" x14ac:dyDescent="0.25">
      <c r="A2106" s="30" t="s">
        <v>559</v>
      </c>
      <c r="B2106" s="30" t="s">
        <v>10295</v>
      </c>
    </row>
    <row r="2107" spans="1:2" x14ac:dyDescent="0.25">
      <c r="A2107" s="30" t="s">
        <v>753</v>
      </c>
      <c r="B2107" s="30" t="s">
        <v>10296</v>
      </c>
    </row>
    <row r="2108" spans="1:2" x14ac:dyDescent="0.25">
      <c r="A2108" s="30" t="s">
        <v>438</v>
      </c>
      <c r="B2108" s="30" t="s">
        <v>10297</v>
      </c>
    </row>
    <row r="2109" spans="1:2" x14ac:dyDescent="0.25">
      <c r="A2109" s="30" t="s">
        <v>5188</v>
      </c>
      <c r="B2109" s="30" t="s">
        <v>10298</v>
      </c>
    </row>
    <row r="2110" spans="1:2" x14ac:dyDescent="0.25">
      <c r="A2110" s="30" t="s">
        <v>354</v>
      </c>
      <c r="B2110" s="30" t="s">
        <v>10299</v>
      </c>
    </row>
    <row r="2111" spans="1:2" x14ac:dyDescent="0.25">
      <c r="A2111" s="30" t="s">
        <v>609</v>
      </c>
      <c r="B2111" s="30" t="s">
        <v>10300</v>
      </c>
    </row>
    <row r="2112" spans="1:2" x14ac:dyDescent="0.25">
      <c r="A2112" s="30" t="s">
        <v>462</v>
      </c>
      <c r="B2112" s="30" t="s">
        <v>10301</v>
      </c>
    </row>
    <row r="2113" spans="1:2" x14ac:dyDescent="0.25">
      <c r="A2113" s="30" t="s">
        <v>484</v>
      </c>
      <c r="B2113" s="30" t="s">
        <v>10302</v>
      </c>
    </row>
    <row r="2114" spans="1:2" x14ac:dyDescent="0.25">
      <c r="A2114" s="30" t="s">
        <v>530</v>
      </c>
      <c r="B2114" s="30" t="s">
        <v>10303</v>
      </c>
    </row>
    <row r="2115" spans="1:2" x14ac:dyDescent="0.25">
      <c r="A2115" s="30" t="s">
        <v>532</v>
      </c>
      <c r="B2115" s="30" t="s">
        <v>10304</v>
      </c>
    </row>
    <row r="2116" spans="1:2" x14ac:dyDescent="0.25">
      <c r="A2116" s="30" t="s">
        <v>410</v>
      </c>
      <c r="B2116" s="30" t="s">
        <v>10305</v>
      </c>
    </row>
    <row r="2117" spans="1:2" x14ac:dyDescent="0.25">
      <c r="A2117" s="30" t="s">
        <v>418</v>
      </c>
      <c r="B2117" s="30" t="s">
        <v>10306</v>
      </c>
    </row>
    <row r="2118" spans="1:2" x14ac:dyDescent="0.25">
      <c r="A2118" s="30" t="s">
        <v>482</v>
      </c>
      <c r="B2118" s="30" t="s">
        <v>10307</v>
      </c>
    </row>
    <row r="2119" spans="1:2" x14ac:dyDescent="0.25">
      <c r="A2119" s="30" t="s">
        <v>664</v>
      </c>
      <c r="B2119" s="30" t="s">
        <v>10308</v>
      </c>
    </row>
    <row r="2120" spans="1:2" x14ac:dyDescent="0.25">
      <c r="A2120" s="30" t="s">
        <v>490</v>
      </c>
      <c r="B2120" s="30" t="s">
        <v>10309</v>
      </c>
    </row>
    <row r="2121" spans="1:2" x14ac:dyDescent="0.25">
      <c r="A2121" s="30" t="s">
        <v>416</v>
      </c>
      <c r="B2121" s="30" t="s">
        <v>10310</v>
      </c>
    </row>
    <row r="2122" spans="1:2" x14ac:dyDescent="0.25">
      <c r="A2122" s="30" t="s">
        <v>5212</v>
      </c>
      <c r="B2122" s="30" t="s">
        <v>10311</v>
      </c>
    </row>
    <row r="2123" spans="1:2" x14ac:dyDescent="0.25">
      <c r="A2123" s="30" t="s">
        <v>5227</v>
      </c>
      <c r="B2123" s="30" t="s">
        <v>10312</v>
      </c>
    </row>
    <row r="2124" spans="1:2" x14ac:dyDescent="0.25">
      <c r="A2124" s="30" t="s">
        <v>5203</v>
      </c>
      <c r="B2124" s="30" t="s">
        <v>10313</v>
      </c>
    </row>
    <row r="2125" spans="1:2" x14ac:dyDescent="0.25">
      <c r="A2125" s="30" t="s">
        <v>408</v>
      </c>
      <c r="B2125" s="30" t="s">
        <v>10314</v>
      </c>
    </row>
    <row r="2126" spans="1:2" x14ac:dyDescent="0.25">
      <c r="A2126" s="30" t="s">
        <v>5206</v>
      </c>
      <c r="B2126" s="30" t="s">
        <v>10315</v>
      </c>
    </row>
    <row r="2127" spans="1:2" x14ac:dyDescent="0.25">
      <c r="A2127" s="30" t="s">
        <v>5209</v>
      </c>
      <c r="B2127" s="30" t="s">
        <v>10316</v>
      </c>
    </row>
    <row r="2128" spans="1:2" x14ac:dyDescent="0.25">
      <c r="A2128" s="30" t="s">
        <v>5218</v>
      </c>
      <c r="B2128" s="30" t="s">
        <v>10317</v>
      </c>
    </row>
    <row r="2129" spans="1:2" x14ac:dyDescent="0.25">
      <c r="A2129" s="30" t="s">
        <v>318</v>
      </c>
      <c r="B2129" s="30" t="s">
        <v>10318</v>
      </c>
    </row>
    <row r="2130" spans="1:2" x14ac:dyDescent="0.25">
      <c r="A2130" s="30" t="s">
        <v>5221</v>
      </c>
      <c r="B2130" s="30" t="s">
        <v>10319</v>
      </c>
    </row>
    <row r="2131" spans="1:2" x14ac:dyDescent="0.25">
      <c r="A2131" s="30" t="s">
        <v>5215</v>
      </c>
      <c r="B2131" s="30" t="s">
        <v>10320</v>
      </c>
    </row>
    <row r="2132" spans="1:2" x14ac:dyDescent="0.25">
      <c r="A2132" s="30" t="s">
        <v>5224</v>
      </c>
      <c r="B2132" s="30" t="s">
        <v>10321</v>
      </c>
    </row>
    <row r="2133" spans="1:2" x14ac:dyDescent="0.25">
      <c r="A2133" s="30" t="s">
        <v>420</v>
      </c>
      <c r="B2133" s="30" t="s">
        <v>10322</v>
      </c>
    </row>
    <row r="2134" spans="1:2" x14ac:dyDescent="0.25">
      <c r="A2134" s="30" t="s">
        <v>412</v>
      </c>
      <c r="B2134" s="30" t="s">
        <v>10323</v>
      </c>
    </row>
    <row r="2135" spans="1:2" x14ac:dyDescent="0.25">
      <c r="A2135" s="30" t="s">
        <v>486</v>
      </c>
      <c r="B2135" s="30" t="s">
        <v>10324</v>
      </c>
    </row>
    <row r="2136" spans="1:2" x14ac:dyDescent="0.25">
      <c r="A2136" s="30" t="s">
        <v>414</v>
      </c>
      <c r="B2136" s="30" t="s">
        <v>10325</v>
      </c>
    </row>
    <row r="2137" spans="1:2" x14ac:dyDescent="0.25">
      <c r="A2137" s="30" t="s">
        <v>5261</v>
      </c>
      <c r="B2137" s="30" t="s">
        <v>13298</v>
      </c>
    </row>
    <row r="2138" spans="1:2" x14ac:dyDescent="0.25">
      <c r="A2138" s="30" t="s">
        <v>5262</v>
      </c>
      <c r="B2138" s="30" t="s">
        <v>13299</v>
      </c>
    </row>
    <row r="2139" spans="1:2" x14ac:dyDescent="0.25">
      <c r="A2139" s="30" t="s">
        <v>5265</v>
      </c>
      <c r="B2139" s="30" t="s">
        <v>10326</v>
      </c>
    </row>
    <row r="2140" spans="1:2" x14ac:dyDescent="0.25">
      <c r="A2140" s="30" t="s">
        <v>5267</v>
      </c>
      <c r="B2140" s="30" t="s">
        <v>10327</v>
      </c>
    </row>
    <row r="2141" spans="1:2" x14ac:dyDescent="0.25">
      <c r="A2141" s="30" t="s">
        <v>5269</v>
      </c>
      <c r="B2141" s="30" t="s">
        <v>10328</v>
      </c>
    </row>
    <row r="2142" spans="1:2" x14ac:dyDescent="0.25">
      <c r="A2142" s="30" t="s">
        <v>5271</v>
      </c>
      <c r="B2142" s="30" t="s">
        <v>10329</v>
      </c>
    </row>
    <row r="2143" spans="1:2" x14ac:dyDescent="0.25">
      <c r="A2143" s="30" t="s">
        <v>5272</v>
      </c>
      <c r="B2143" s="30" t="s">
        <v>10330</v>
      </c>
    </row>
    <row r="2144" spans="1:2" x14ac:dyDescent="0.25">
      <c r="A2144" s="30" t="s">
        <v>5274</v>
      </c>
      <c r="B2144" s="30" t="s">
        <v>10331</v>
      </c>
    </row>
    <row r="2145" spans="1:2" x14ac:dyDescent="0.25">
      <c r="A2145" s="30" t="s">
        <v>5276</v>
      </c>
      <c r="B2145" s="30" t="s">
        <v>10332</v>
      </c>
    </row>
    <row r="2146" spans="1:2" x14ac:dyDescent="0.25">
      <c r="A2146" s="30" t="s">
        <v>5279</v>
      </c>
      <c r="B2146" s="30" t="s">
        <v>10333</v>
      </c>
    </row>
    <row r="2147" spans="1:2" x14ac:dyDescent="0.25">
      <c r="A2147" s="30" t="s">
        <v>423</v>
      </c>
      <c r="B2147" s="30" t="s">
        <v>10334</v>
      </c>
    </row>
    <row r="2148" spans="1:2" x14ac:dyDescent="0.25">
      <c r="A2148" s="30" t="s">
        <v>5305</v>
      </c>
      <c r="B2148" s="30" t="s">
        <v>10342</v>
      </c>
    </row>
    <row r="2149" spans="1:2" x14ac:dyDescent="0.25">
      <c r="A2149" s="30" t="s">
        <v>5332</v>
      </c>
      <c r="B2149" s="30" t="s">
        <v>10343</v>
      </c>
    </row>
    <row r="2150" spans="1:2" x14ac:dyDescent="0.25">
      <c r="A2150" s="30" t="s">
        <v>5335</v>
      </c>
      <c r="B2150" s="30" t="s">
        <v>10335</v>
      </c>
    </row>
    <row r="2151" spans="1:2" x14ac:dyDescent="0.25">
      <c r="A2151" s="30" t="s">
        <v>5341</v>
      </c>
      <c r="B2151" s="30" t="s">
        <v>10336</v>
      </c>
    </row>
    <row r="2152" spans="1:2" x14ac:dyDescent="0.25">
      <c r="A2152" s="30" t="s">
        <v>5347</v>
      </c>
      <c r="B2152" s="30" t="s">
        <v>10337</v>
      </c>
    </row>
    <row r="2153" spans="1:2" x14ac:dyDescent="0.25">
      <c r="A2153" s="30" t="s">
        <v>5356</v>
      </c>
      <c r="B2153" s="30" t="s">
        <v>10338</v>
      </c>
    </row>
    <row r="2154" spans="1:2" x14ac:dyDescent="0.25">
      <c r="A2154" s="30" t="s">
        <v>398</v>
      </c>
      <c r="B2154" s="30" t="s">
        <v>10339</v>
      </c>
    </row>
    <row r="2155" spans="1:2" x14ac:dyDescent="0.25">
      <c r="A2155" s="30" t="s">
        <v>5378</v>
      </c>
      <c r="B2155" s="30" t="s">
        <v>10340</v>
      </c>
    </row>
    <row r="2156" spans="1:2" x14ac:dyDescent="0.25">
      <c r="A2156" s="30" t="s">
        <v>5390</v>
      </c>
      <c r="B2156" s="30" t="s">
        <v>10341</v>
      </c>
    </row>
    <row r="2157" spans="1:2" x14ac:dyDescent="0.25">
      <c r="A2157" s="30" t="s">
        <v>5384</v>
      </c>
      <c r="B2157" s="30" t="s">
        <v>10344</v>
      </c>
    </row>
    <row r="2158" spans="1:2" x14ac:dyDescent="0.25">
      <c r="A2158" s="30" t="s">
        <v>5381</v>
      </c>
      <c r="B2158" s="30" t="s">
        <v>10345</v>
      </c>
    </row>
    <row r="2159" spans="1:2" x14ac:dyDescent="0.25">
      <c r="A2159" s="30" t="s">
        <v>5329</v>
      </c>
      <c r="B2159" s="30" t="s">
        <v>10346</v>
      </c>
    </row>
    <row r="2160" spans="1:2" x14ac:dyDescent="0.25">
      <c r="A2160" s="30" t="s">
        <v>5302</v>
      </c>
      <c r="B2160" s="30" t="s">
        <v>10347</v>
      </c>
    </row>
    <row r="2161" spans="1:2" x14ac:dyDescent="0.25">
      <c r="A2161" s="30" t="s">
        <v>5308</v>
      </c>
      <c r="B2161" s="30" t="s">
        <v>10348</v>
      </c>
    </row>
    <row r="2162" spans="1:2" x14ac:dyDescent="0.25">
      <c r="A2162" s="30" t="s">
        <v>5311</v>
      </c>
      <c r="B2162" s="30" t="s">
        <v>10349</v>
      </c>
    </row>
    <row r="2163" spans="1:2" x14ac:dyDescent="0.25">
      <c r="A2163" s="30" t="s">
        <v>5317</v>
      </c>
      <c r="B2163" s="30" t="s">
        <v>10350</v>
      </c>
    </row>
    <row r="2164" spans="1:2" x14ac:dyDescent="0.25">
      <c r="A2164" s="30" t="s">
        <v>5344</v>
      </c>
      <c r="B2164" s="30" t="s">
        <v>10351</v>
      </c>
    </row>
    <row r="2165" spans="1:2" x14ac:dyDescent="0.25">
      <c r="A2165" s="30" t="s">
        <v>5350</v>
      </c>
      <c r="B2165" s="30" t="s">
        <v>10352</v>
      </c>
    </row>
    <row r="2166" spans="1:2" x14ac:dyDescent="0.25">
      <c r="A2166" s="30" t="s">
        <v>5314</v>
      </c>
      <c r="B2166" s="30" t="s">
        <v>10353</v>
      </c>
    </row>
    <row r="2167" spans="1:2" x14ac:dyDescent="0.25">
      <c r="A2167" s="30" t="s">
        <v>5320</v>
      </c>
      <c r="B2167" s="30" t="s">
        <v>10354</v>
      </c>
    </row>
    <row r="2168" spans="1:2" x14ac:dyDescent="0.25">
      <c r="A2168" s="30" t="s">
        <v>5387</v>
      </c>
      <c r="B2168" s="30" t="s">
        <v>10355</v>
      </c>
    </row>
    <row r="2169" spans="1:2" x14ac:dyDescent="0.25">
      <c r="A2169" s="30" t="s">
        <v>5299</v>
      </c>
      <c r="B2169" s="30" t="s">
        <v>10356</v>
      </c>
    </row>
    <row r="2170" spans="1:2" x14ac:dyDescent="0.25">
      <c r="A2170" s="30" t="s">
        <v>5323</v>
      </c>
      <c r="B2170" s="30" t="s">
        <v>10357</v>
      </c>
    </row>
    <row r="2171" spans="1:2" x14ac:dyDescent="0.25">
      <c r="A2171" s="30" t="s">
        <v>5338</v>
      </c>
      <c r="B2171" s="30" t="s">
        <v>10358</v>
      </c>
    </row>
    <row r="2172" spans="1:2" x14ac:dyDescent="0.25">
      <c r="A2172" s="30" t="s">
        <v>5359</v>
      </c>
      <c r="B2172" s="30" t="s">
        <v>10359</v>
      </c>
    </row>
    <row r="2173" spans="1:2" x14ac:dyDescent="0.25">
      <c r="A2173" s="30" t="s">
        <v>5365</v>
      </c>
      <c r="B2173" s="30" t="s">
        <v>10360</v>
      </c>
    </row>
    <row r="2174" spans="1:2" x14ac:dyDescent="0.25">
      <c r="A2174" s="30" t="s">
        <v>5368</v>
      </c>
      <c r="B2174" s="30" t="s">
        <v>10361</v>
      </c>
    </row>
    <row r="2175" spans="1:2" x14ac:dyDescent="0.25">
      <c r="A2175" s="30" t="s">
        <v>5371</v>
      </c>
      <c r="B2175" s="30" t="s">
        <v>10362</v>
      </c>
    </row>
    <row r="2176" spans="1:2" x14ac:dyDescent="0.25">
      <c r="A2176" s="30" t="s">
        <v>5326</v>
      </c>
      <c r="B2176" s="30" t="s">
        <v>10363</v>
      </c>
    </row>
    <row r="2177" spans="1:2" x14ac:dyDescent="0.25">
      <c r="A2177" s="30" t="s">
        <v>5353</v>
      </c>
      <c r="B2177" s="30" t="s">
        <v>10364</v>
      </c>
    </row>
    <row r="2178" spans="1:2" x14ac:dyDescent="0.25">
      <c r="A2178" s="30" t="s">
        <v>5362</v>
      </c>
      <c r="B2178" s="30" t="s">
        <v>10365</v>
      </c>
    </row>
    <row r="2179" spans="1:2" x14ac:dyDescent="0.25">
      <c r="A2179" s="30" t="s">
        <v>5374</v>
      </c>
      <c r="B2179" s="30" t="s">
        <v>10366</v>
      </c>
    </row>
    <row r="2180" spans="1:2" x14ac:dyDescent="0.25">
      <c r="A2180" s="30" t="s">
        <v>5393</v>
      </c>
      <c r="B2180" s="30" t="s">
        <v>10367</v>
      </c>
    </row>
    <row r="2181" spans="1:2" x14ac:dyDescent="0.25">
      <c r="A2181" s="30" t="s">
        <v>5402</v>
      </c>
      <c r="B2181" s="30" t="s">
        <v>13300</v>
      </c>
    </row>
    <row r="2182" spans="1:2" x14ac:dyDescent="0.25">
      <c r="A2182" s="30" t="s">
        <v>5401</v>
      </c>
      <c r="B2182" s="30" t="s">
        <v>13301</v>
      </c>
    </row>
    <row r="2183" spans="1:2" x14ac:dyDescent="0.25">
      <c r="A2183" s="30" t="s">
        <v>5403</v>
      </c>
      <c r="B2183" s="30" t="s">
        <v>13302</v>
      </c>
    </row>
    <row r="2184" spans="1:2" x14ac:dyDescent="0.25">
      <c r="A2184" s="30" t="s">
        <v>5404</v>
      </c>
      <c r="B2184" s="30" t="s">
        <v>13303</v>
      </c>
    </row>
    <row r="2185" spans="1:2" x14ac:dyDescent="0.25">
      <c r="A2185" s="30" t="s">
        <v>5411</v>
      </c>
      <c r="B2185" s="30" t="s">
        <v>13304</v>
      </c>
    </row>
    <row r="2186" spans="1:2" x14ac:dyDescent="0.25">
      <c r="A2186" s="30" t="s">
        <v>5413</v>
      </c>
      <c r="B2186" s="30" t="s">
        <v>13305</v>
      </c>
    </row>
    <row r="2187" spans="1:2" x14ac:dyDescent="0.25">
      <c r="A2187" s="30" t="s">
        <v>5426</v>
      </c>
      <c r="B2187" s="30" t="s">
        <v>13306</v>
      </c>
    </row>
    <row r="2188" spans="1:2" x14ac:dyDescent="0.25">
      <c r="A2188" s="30" t="s">
        <v>5407</v>
      </c>
      <c r="B2188" s="30" t="s">
        <v>13307</v>
      </c>
    </row>
    <row r="2189" spans="1:2" x14ac:dyDescent="0.25">
      <c r="A2189" s="30" t="s">
        <v>5419</v>
      </c>
      <c r="B2189" s="30" t="s">
        <v>13308</v>
      </c>
    </row>
    <row r="2190" spans="1:2" x14ac:dyDescent="0.25">
      <c r="A2190" s="30" t="s">
        <v>5420</v>
      </c>
      <c r="B2190" s="30" t="s">
        <v>13309</v>
      </c>
    </row>
    <row r="2191" spans="1:2" x14ac:dyDescent="0.25">
      <c r="A2191" s="30" t="s">
        <v>5405</v>
      </c>
      <c r="B2191" s="30" t="s">
        <v>13310</v>
      </c>
    </row>
    <row r="2192" spans="1:2" x14ac:dyDescent="0.25">
      <c r="A2192" s="30" t="s">
        <v>5406</v>
      </c>
      <c r="B2192" s="30" t="s">
        <v>13311</v>
      </c>
    </row>
    <row r="2193" spans="1:2" x14ac:dyDescent="0.25">
      <c r="A2193" s="30" t="s">
        <v>5409</v>
      </c>
      <c r="B2193" s="30" t="s">
        <v>13312</v>
      </c>
    </row>
    <row r="2194" spans="1:2" x14ac:dyDescent="0.25">
      <c r="A2194" s="30" t="s">
        <v>5422</v>
      </c>
      <c r="B2194" s="30" t="s">
        <v>13313</v>
      </c>
    </row>
    <row r="2195" spans="1:2" x14ac:dyDescent="0.25">
      <c r="A2195" s="30" t="s">
        <v>5427</v>
      </c>
      <c r="B2195" s="30" t="s">
        <v>13314</v>
      </c>
    </row>
    <row r="2196" spans="1:2" x14ac:dyDescent="0.25">
      <c r="A2196" s="30" t="s">
        <v>5428</v>
      </c>
      <c r="B2196" s="30" t="s">
        <v>13315</v>
      </c>
    </row>
    <row r="2197" spans="1:2" x14ac:dyDescent="0.25">
      <c r="A2197" s="30" t="s">
        <v>5410</v>
      </c>
      <c r="B2197" s="30" t="s">
        <v>13316</v>
      </c>
    </row>
    <row r="2198" spans="1:2" x14ac:dyDescent="0.25">
      <c r="A2198" s="30" t="s">
        <v>5417</v>
      </c>
      <c r="B2198" s="30" t="s">
        <v>13317</v>
      </c>
    </row>
    <row r="2199" spans="1:2" x14ac:dyDescent="0.25">
      <c r="A2199" s="30" t="s">
        <v>5425</v>
      </c>
      <c r="B2199" s="30" t="s">
        <v>13318</v>
      </c>
    </row>
    <row r="2200" spans="1:2" x14ac:dyDescent="0.25">
      <c r="A2200" s="30" t="s">
        <v>5415</v>
      </c>
      <c r="B2200" s="30" t="s">
        <v>13319</v>
      </c>
    </row>
    <row r="2201" spans="1:2" x14ac:dyDescent="0.25">
      <c r="A2201" s="30" t="s">
        <v>5424</v>
      </c>
      <c r="B2201" s="30" t="s">
        <v>13320</v>
      </c>
    </row>
    <row r="2202" spans="1:2" x14ac:dyDescent="0.25">
      <c r="A2202" s="30" t="s">
        <v>5414</v>
      </c>
      <c r="B2202" s="30" t="s">
        <v>13321</v>
      </c>
    </row>
    <row r="2203" spans="1:2" x14ac:dyDescent="0.25">
      <c r="A2203" s="30" t="s">
        <v>5418</v>
      </c>
      <c r="B2203" s="30" t="s">
        <v>13322</v>
      </c>
    </row>
    <row r="2204" spans="1:2" x14ac:dyDescent="0.25">
      <c r="A2204" s="30" t="s">
        <v>5423</v>
      </c>
      <c r="B2204" s="30" t="s">
        <v>13323</v>
      </c>
    </row>
    <row r="2205" spans="1:2" x14ac:dyDescent="0.25">
      <c r="A2205" s="30" t="s">
        <v>5408</v>
      </c>
      <c r="B2205" s="30" t="s">
        <v>13324</v>
      </c>
    </row>
    <row r="2206" spans="1:2" x14ac:dyDescent="0.25">
      <c r="A2206" s="30" t="s">
        <v>5412</v>
      </c>
      <c r="B2206" s="30" t="s">
        <v>13325</v>
      </c>
    </row>
    <row r="2207" spans="1:2" x14ac:dyDescent="0.25">
      <c r="A2207" s="30" t="s">
        <v>5416</v>
      </c>
      <c r="B2207" s="30" t="s">
        <v>13326</v>
      </c>
    </row>
    <row r="2208" spans="1:2" x14ac:dyDescent="0.25">
      <c r="A2208" s="30" t="s">
        <v>5421</v>
      </c>
      <c r="B2208" s="30" t="s">
        <v>13327</v>
      </c>
    </row>
    <row r="2209" spans="1:2" x14ac:dyDescent="0.25">
      <c r="A2209" s="30" t="s">
        <v>5429</v>
      </c>
      <c r="B2209" s="30" t="s">
        <v>13328</v>
      </c>
    </row>
    <row r="2210" spans="1:2" x14ac:dyDescent="0.25">
      <c r="A2210" s="30" t="s">
        <v>5431</v>
      </c>
      <c r="B2210" s="30" t="s">
        <v>13329</v>
      </c>
    </row>
    <row r="2211" spans="1:2" x14ac:dyDescent="0.25">
      <c r="A2211" s="30" t="s">
        <v>5432</v>
      </c>
      <c r="B2211" s="30" t="s">
        <v>13330</v>
      </c>
    </row>
    <row r="2212" spans="1:2" x14ac:dyDescent="0.25">
      <c r="A2212" s="30" t="s">
        <v>681</v>
      </c>
      <c r="B2212" s="30" t="s">
        <v>10368</v>
      </c>
    </row>
    <row r="2213" spans="1:2" x14ac:dyDescent="0.25">
      <c r="A2213" s="30" t="s">
        <v>5491</v>
      </c>
      <c r="B2213" s="30" t="s">
        <v>10369</v>
      </c>
    </row>
    <row r="2214" spans="1:2" x14ac:dyDescent="0.25">
      <c r="A2214" s="30" t="s">
        <v>5494</v>
      </c>
      <c r="B2214" s="30" t="s">
        <v>10370</v>
      </c>
    </row>
    <row r="2215" spans="1:2" x14ac:dyDescent="0.25">
      <c r="A2215" s="30" t="s">
        <v>311</v>
      </c>
      <c r="B2215" s="30" t="s">
        <v>10371</v>
      </c>
    </row>
    <row r="2216" spans="1:2" x14ac:dyDescent="0.25">
      <c r="A2216" s="30" t="s">
        <v>5435</v>
      </c>
      <c r="B2216" s="30" t="s">
        <v>10372</v>
      </c>
    </row>
    <row r="2217" spans="1:2" x14ac:dyDescent="0.25">
      <c r="A2217" s="30" t="s">
        <v>5478</v>
      </c>
      <c r="B2217" s="30" t="s">
        <v>10373</v>
      </c>
    </row>
    <row r="2218" spans="1:2" x14ac:dyDescent="0.25">
      <c r="A2218" s="30" t="s">
        <v>5480</v>
      </c>
      <c r="B2218" s="30" t="s">
        <v>10374</v>
      </c>
    </row>
    <row r="2219" spans="1:2" x14ac:dyDescent="0.25">
      <c r="A2219" s="30" t="s">
        <v>313</v>
      </c>
      <c r="B2219" s="30" t="s">
        <v>10375</v>
      </c>
    </row>
    <row r="2220" spans="1:2" x14ac:dyDescent="0.25">
      <c r="A2220" s="30" t="s">
        <v>304</v>
      </c>
      <c r="B2220" s="30" t="s">
        <v>10376</v>
      </c>
    </row>
    <row r="2221" spans="1:2" x14ac:dyDescent="0.25">
      <c r="A2221" s="30" t="s">
        <v>5440</v>
      </c>
      <c r="B2221" s="30" t="s">
        <v>10377</v>
      </c>
    </row>
    <row r="2222" spans="1:2" x14ac:dyDescent="0.25">
      <c r="A2222" s="30" t="s">
        <v>542</v>
      </c>
      <c r="B2222" s="30" t="s">
        <v>10378</v>
      </c>
    </row>
    <row r="2223" spans="1:2" x14ac:dyDescent="0.25">
      <c r="A2223" s="30" t="s">
        <v>677</v>
      </c>
      <c r="B2223" s="30" t="s">
        <v>10379</v>
      </c>
    </row>
    <row r="2224" spans="1:2" x14ac:dyDescent="0.25">
      <c r="A2224" s="30" t="s">
        <v>5459</v>
      </c>
      <c r="B2224" s="30" t="s">
        <v>10380</v>
      </c>
    </row>
    <row r="2225" spans="1:2" x14ac:dyDescent="0.25">
      <c r="A2225" s="30" t="s">
        <v>5474</v>
      </c>
      <c r="B2225" s="30" t="s">
        <v>10381</v>
      </c>
    </row>
    <row r="2226" spans="1:2" x14ac:dyDescent="0.25">
      <c r="A2226" s="30" t="s">
        <v>5485</v>
      </c>
      <c r="B2226" s="30" t="s">
        <v>10382</v>
      </c>
    </row>
    <row r="2227" spans="1:2" x14ac:dyDescent="0.25">
      <c r="A2227" s="30" t="s">
        <v>308</v>
      </c>
      <c r="B2227" s="30" t="s">
        <v>10383</v>
      </c>
    </row>
    <row r="2228" spans="1:2" x14ac:dyDescent="0.25">
      <c r="A2228" s="30" t="s">
        <v>5445</v>
      </c>
      <c r="B2228" s="30" t="s">
        <v>10384</v>
      </c>
    </row>
    <row r="2229" spans="1:2" x14ac:dyDescent="0.25">
      <c r="A2229" s="30" t="s">
        <v>5452</v>
      </c>
      <c r="B2229" s="30" t="s">
        <v>10385</v>
      </c>
    </row>
    <row r="2230" spans="1:2" x14ac:dyDescent="0.25">
      <c r="A2230" s="30" t="s">
        <v>5465</v>
      </c>
      <c r="B2230" s="30" t="s">
        <v>10386</v>
      </c>
    </row>
    <row r="2231" spans="1:2" x14ac:dyDescent="0.25">
      <c r="A2231" s="30" t="s">
        <v>5489</v>
      </c>
      <c r="B2231" s="30" t="s">
        <v>10387</v>
      </c>
    </row>
    <row r="2232" spans="1:2" x14ac:dyDescent="0.25">
      <c r="A2232" s="30" t="s">
        <v>675</v>
      </c>
      <c r="B2232" s="30" t="s">
        <v>10388</v>
      </c>
    </row>
    <row r="2233" spans="1:2" x14ac:dyDescent="0.25">
      <c r="A2233" s="30" t="s">
        <v>768</v>
      </c>
      <c r="B2233" s="30" t="s">
        <v>10389</v>
      </c>
    </row>
    <row r="2234" spans="1:2" x14ac:dyDescent="0.25">
      <c r="A2234" s="30" t="s">
        <v>679</v>
      </c>
      <c r="B2234" s="30" t="s">
        <v>10390</v>
      </c>
    </row>
    <row r="2235" spans="1:2" x14ac:dyDescent="0.25">
      <c r="A2235" s="30" t="s">
        <v>5437</v>
      </c>
      <c r="B2235" s="30" t="s">
        <v>10391</v>
      </c>
    </row>
    <row r="2236" spans="1:2" x14ac:dyDescent="0.25">
      <c r="A2236" s="30" t="s">
        <v>5448</v>
      </c>
      <c r="B2236" s="30" t="s">
        <v>10392</v>
      </c>
    </row>
    <row r="2237" spans="1:2" x14ac:dyDescent="0.25">
      <c r="A2237" s="30" t="s">
        <v>5450</v>
      </c>
      <c r="B2237" s="30" t="s">
        <v>10393</v>
      </c>
    </row>
    <row r="2238" spans="1:2" x14ac:dyDescent="0.25">
      <c r="A2238" s="30" t="s">
        <v>671</v>
      </c>
      <c r="B2238" s="30" t="s">
        <v>10394</v>
      </c>
    </row>
    <row r="2239" spans="1:2" x14ac:dyDescent="0.25">
      <c r="A2239" s="30" t="s">
        <v>5470</v>
      </c>
      <c r="B2239" s="30" t="s">
        <v>10395</v>
      </c>
    </row>
    <row r="2240" spans="1:2" x14ac:dyDescent="0.25">
      <c r="A2240" s="30" t="s">
        <v>5455</v>
      </c>
      <c r="B2240" s="30" t="s">
        <v>10396</v>
      </c>
    </row>
    <row r="2241" spans="1:2" x14ac:dyDescent="0.25">
      <c r="A2241" s="30" t="s">
        <v>5442</v>
      </c>
      <c r="B2241" s="30" t="s">
        <v>10397</v>
      </c>
    </row>
    <row r="2242" spans="1:2" x14ac:dyDescent="0.25">
      <c r="A2242" s="30" t="s">
        <v>5461</v>
      </c>
      <c r="B2242" s="30" t="s">
        <v>10398</v>
      </c>
    </row>
    <row r="2243" spans="1:2" x14ac:dyDescent="0.25">
      <c r="A2243" s="30" t="s">
        <v>540</v>
      </c>
      <c r="B2243" s="30" t="s">
        <v>10399</v>
      </c>
    </row>
    <row r="2244" spans="1:2" x14ac:dyDescent="0.25">
      <c r="A2244" s="30" t="s">
        <v>5467</v>
      </c>
      <c r="B2244" s="30" t="s">
        <v>10400</v>
      </c>
    </row>
    <row r="2245" spans="1:2" x14ac:dyDescent="0.25">
      <c r="A2245" s="30" t="s">
        <v>5483</v>
      </c>
      <c r="B2245" s="30" t="s">
        <v>10401</v>
      </c>
    </row>
    <row r="2246" spans="1:2" x14ac:dyDescent="0.25">
      <c r="A2246" s="30" t="s">
        <v>5513</v>
      </c>
      <c r="B2246" s="30" t="s">
        <v>10402</v>
      </c>
    </row>
    <row r="2247" spans="1:2" x14ac:dyDescent="0.25">
      <c r="A2247" s="30" t="s">
        <v>5504</v>
      </c>
      <c r="B2247" s="30" t="s">
        <v>10403</v>
      </c>
    </row>
    <row r="2248" spans="1:2" x14ac:dyDescent="0.25">
      <c r="A2248" s="30" t="s">
        <v>5523</v>
      </c>
      <c r="B2248" s="30" t="s">
        <v>10404</v>
      </c>
    </row>
    <row r="2249" spans="1:2" x14ac:dyDescent="0.25">
      <c r="A2249" s="30" t="s">
        <v>5519</v>
      </c>
      <c r="B2249" s="30" t="s">
        <v>10405</v>
      </c>
    </row>
    <row r="2250" spans="1:2" x14ac:dyDescent="0.25">
      <c r="A2250" s="30" t="s">
        <v>5521</v>
      </c>
      <c r="B2250" s="30" t="s">
        <v>10406</v>
      </c>
    </row>
    <row r="2251" spans="1:2" x14ac:dyDescent="0.25">
      <c r="A2251" s="30" t="s">
        <v>5527</v>
      </c>
      <c r="B2251" s="30" t="s">
        <v>10407</v>
      </c>
    </row>
    <row r="2252" spans="1:2" x14ac:dyDescent="0.25">
      <c r="A2252" s="30" t="s">
        <v>5516</v>
      </c>
      <c r="B2252" s="30" t="s">
        <v>10408</v>
      </c>
    </row>
    <row r="2253" spans="1:2" x14ac:dyDescent="0.25">
      <c r="A2253" s="30" t="s">
        <v>425</v>
      </c>
      <c r="B2253" s="30" t="s">
        <v>10409</v>
      </c>
    </row>
    <row r="2254" spans="1:2" x14ac:dyDescent="0.25">
      <c r="A2254" s="30" t="s">
        <v>5506</v>
      </c>
      <c r="B2254" s="30" t="s">
        <v>10410</v>
      </c>
    </row>
    <row r="2255" spans="1:2" x14ac:dyDescent="0.25">
      <c r="A2255" s="30" t="s">
        <v>5508</v>
      </c>
      <c r="B2255" s="30" t="s">
        <v>10411</v>
      </c>
    </row>
    <row r="2256" spans="1:2" x14ac:dyDescent="0.25">
      <c r="A2256" s="30" t="s">
        <v>5511</v>
      </c>
      <c r="B2256" s="30" t="s">
        <v>10412</v>
      </c>
    </row>
    <row r="2257" spans="1:2" x14ac:dyDescent="0.25">
      <c r="A2257" s="30" t="s">
        <v>5525</v>
      </c>
      <c r="B2257" s="30" t="s">
        <v>10413</v>
      </c>
    </row>
    <row r="2258" spans="1:2" x14ac:dyDescent="0.25">
      <c r="A2258" s="30" t="s">
        <v>5531</v>
      </c>
      <c r="B2258" s="30" t="s">
        <v>13331</v>
      </c>
    </row>
    <row r="2259" spans="1:2" x14ac:dyDescent="0.25">
      <c r="A2259" s="30" t="s">
        <v>5532</v>
      </c>
      <c r="B2259" s="30" t="s">
        <v>13332</v>
      </c>
    </row>
    <row r="2260" spans="1:2" x14ac:dyDescent="0.25">
      <c r="A2260" s="30" t="s">
        <v>5533</v>
      </c>
      <c r="B2260" s="30" t="s">
        <v>13333</v>
      </c>
    </row>
    <row r="2261" spans="1:2" x14ac:dyDescent="0.25">
      <c r="A2261" s="30" t="s">
        <v>5534</v>
      </c>
      <c r="B2261" s="30" t="s">
        <v>13334</v>
      </c>
    </row>
    <row r="2262" spans="1:2" x14ac:dyDescent="0.25">
      <c r="A2262" s="30" t="s">
        <v>5535</v>
      </c>
      <c r="B2262" s="30" t="s">
        <v>13335</v>
      </c>
    </row>
    <row r="2263" spans="1:2" x14ac:dyDescent="0.25">
      <c r="A2263" s="30" t="s">
        <v>5536</v>
      </c>
      <c r="B2263" s="30" t="s">
        <v>13336</v>
      </c>
    </row>
    <row r="2264" spans="1:2" x14ac:dyDescent="0.25">
      <c r="A2264" s="30" t="s">
        <v>5537</v>
      </c>
      <c r="B2264" s="30" t="s">
        <v>13337</v>
      </c>
    </row>
    <row r="2265" spans="1:2" x14ac:dyDescent="0.25">
      <c r="A2265" s="30" t="s">
        <v>5538</v>
      </c>
      <c r="B2265" s="30" t="s">
        <v>13338</v>
      </c>
    </row>
    <row r="2266" spans="1:2" x14ac:dyDescent="0.25">
      <c r="A2266" s="30" t="s">
        <v>5549</v>
      </c>
      <c r="B2266" s="30" t="s">
        <v>13339</v>
      </c>
    </row>
    <row r="2267" spans="1:2" x14ac:dyDescent="0.25">
      <c r="A2267" s="30" t="s">
        <v>5545</v>
      </c>
      <c r="B2267" s="30" t="s">
        <v>13340</v>
      </c>
    </row>
    <row r="2268" spans="1:2" x14ac:dyDescent="0.25">
      <c r="A2268" s="30" t="s">
        <v>5547</v>
      </c>
      <c r="B2268" s="30" t="s">
        <v>13341</v>
      </c>
    </row>
    <row r="2269" spans="1:2" x14ac:dyDescent="0.25">
      <c r="A2269" s="30" t="s">
        <v>5542</v>
      </c>
      <c r="B2269" s="30" t="s">
        <v>13342</v>
      </c>
    </row>
    <row r="2270" spans="1:2" x14ac:dyDescent="0.25">
      <c r="A2270" s="30" t="s">
        <v>5544</v>
      </c>
      <c r="B2270" s="30" t="s">
        <v>13343</v>
      </c>
    </row>
    <row r="2271" spans="1:2" x14ac:dyDescent="0.25">
      <c r="A2271" s="30" t="s">
        <v>5546</v>
      </c>
      <c r="B2271" s="30" t="s">
        <v>13344</v>
      </c>
    </row>
    <row r="2272" spans="1:2" x14ac:dyDescent="0.25">
      <c r="A2272" s="30" t="s">
        <v>5541</v>
      </c>
      <c r="B2272" s="30" t="s">
        <v>13345</v>
      </c>
    </row>
    <row r="2273" spans="1:2" x14ac:dyDescent="0.25">
      <c r="A2273" s="30" t="s">
        <v>5548</v>
      </c>
      <c r="B2273" s="30" t="s">
        <v>13346</v>
      </c>
    </row>
    <row r="2274" spans="1:2" x14ac:dyDescent="0.25">
      <c r="A2274" s="30" t="s">
        <v>5543</v>
      </c>
      <c r="B2274" s="30" t="s">
        <v>13347</v>
      </c>
    </row>
    <row r="2275" spans="1:2" x14ac:dyDescent="0.25">
      <c r="A2275" s="30" t="s">
        <v>5554</v>
      </c>
      <c r="B2275" s="30" t="s">
        <v>10414</v>
      </c>
    </row>
    <row r="2276" spans="1:2" x14ac:dyDescent="0.25">
      <c r="A2276" s="30" t="s">
        <v>5570</v>
      </c>
      <c r="B2276" s="30" t="s">
        <v>10415</v>
      </c>
    </row>
    <row r="2277" spans="1:2" x14ac:dyDescent="0.25">
      <c r="A2277" s="30" t="s">
        <v>5561</v>
      </c>
      <c r="B2277" s="30" t="s">
        <v>10416</v>
      </c>
    </row>
    <row r="2278" spans="1:2" x14ac:dyDescent="0.25">
      <c r="A2278" s="30" t="s">
        <v>5566</v>
      </c>
      <c r="B2278" s="30" t="s">
        <v>10417</v>
      </c>
    </row>
    <row r="2279" spans="1:2" x14ac:dyDescent="0.25">
      <c r="A2279" s="30" t="s">
        <v>5552</v>
      </c>
      <c r="B2279" s="30" t="s">
        <v>10418</v>
      </c>
    </row>
    <row r="2280" spans="1:2" x14ac:dyDescent="0.25">
      <c r="A2280" s="30" t="s">
        <v>378</v>
      </c>
      <c r="B2280" s="30" t="s">
        <v>10419</v>
      </c>
    </row>
    <row r="2281" spans="1:2" x14ac:dyDescent="0.25">
      <c r="A2281" s="30" t="s">
        <v>5582</v>
      </c>
      <c r="B2281" s="30" t="s">
        <v>10420</v>
      </c>
    </row>
    <row r="2282" spans="1:2" x14ac:dyDescent="0.25">
      <c r="A2282" s="30" t="s">
        <v>5579</v>
      </c>
      <c r="B2282" s="30" t="s">
        <v>10421</v>
      </c>
    </row>
    <row r="2283" spans="1:2" x14ac:dyDescent="0.25">
      <c r="A2283" s="30" t="s">
        <v>5556</v>
      </c>
      <c r="B2283" s="30" t="s">
        <v>10422</v>
      </c>
    </row>
    <row r="2284" spans="1:2" x14ac:dyDescent="0.25">
      <c r="A2284" s="30" t="s">
        <v>5559</v>
      </c>
      <c r="B2284" s="30" t="s">
        <v>10423</v>
      </c>
    </row>
    <row r="2285" spans="1:2" x14ac:dyDescent="0.25">
      <c r="A2285" s="30" t="s">
        <v>5567</v>
      </c>
      <c r="B2285" s="30" t="s">
        <v>10424</v>
      </c>
    </row>
    <row r="2286" spans="1:2" x14ac:dyDescent="0.25">
      <c r="A2286" s="30" t="s">
        <v>5575</v>
      </c>
      <c r="B2286" s="30" t="s">
        <v>10425</v>
      </c>
    </row>
    <row r="2287" spans="1:2" x14ac:dyDescent="0.25">
      <c r="A2287" s="30" t="s">
        <v>5576</v>
      </c>
      <c r="B2287" s="30" t="s">
        <v>10426</v>
      </c>
    </row>
    <row r="2288" spans="1:2" x14ac:dyDescent="0.25">
      <c r="A2288" s="30" t="s">
        <v>5564</v>
      </c>
      <c r="B2288" s="30" t="s">
        <v>10427</v>
      </c>
    </row>
    <row r="2289" spans="1:2" x14ac:dyDescent="0.25">
      <c r="A2289" s="30" t="s">
        <v>5573</v>
      </c>
      <c r="B2289" s="30" t="s">
        <v>10428</v>
      </c>
    </row>
    <row r="2290" spans="1:2" x14ac:dyDescent="0.25">
      <c r="A2290" s="30" t="s">
        <v>5588</v>
      </c>
      <c r="B2290" s="30" t="s">
        <v>13348</v>
      </c>
    </row>
    <row r="2291" spans="1:2" x14ac:dyDescent="0.25">
      <c r="A2291" s="30" t="s">
        <v>5591</v>
      </c>
      <c r="B2291" s="30" t="s">
        <v>13349</v>
      </c>
    </row>
    <row r="2292" spans="1:2" x14ac:dyDescent="0.25">
      <c r="A2292" s="30" t="s">
        <v>5592</v>
      </c>
      <c r="B2292" s="30" t="s">
        <v>13350</v>
      </c>
    </row>
    <row r="2293" spans="1:2" x14ac:dyDescent="0.25">
      <c r="A2293" s="30" t="s">
        <v>5593</v>
      </c>
      <c r="B2293" s="30" t="s">
        <v>13351</v>
      </c>
    </row>
    <row r="2294" spans="1:2" x14ac:dyDescent="0.25">
      <c r="A2294" s="30" t="s">
        <v>5594</v>
      </c>
      <c r="B2294" s="30" t="s">
        <v>13352</v>
      </c>
    </row>
    <row r="2295" spans="1:2" x14ac:dyDescent="0.25">
      <c r="A2295" s="30" t="s">
        <v>5585</v>
      </c>
      <c r="B2295" s="30" t="s">
        <v>13353</v>
      </c>
    </row>
    <row r="2296" spans="1:2" x14ac:dyDescent="0.25">
      <c r="A2296" s="30" t="s">
        <v>5587</v>
      </c>
      <c r="B2296" s="30" t="s">
        <v>13354</v>
      </c>
    </row>
    <row r="2297" spans="1:2" x14ac:dyDescent="0.25">
      <c r="A2297" s="30" t="s">
        <v>5590</v>
      </c>
      <c r="B2297" s="30" t="s">
        <v>13355</v>
      </c>
    </row>
    <row r="2298" spans="1:2" x14ac:dyDescent="0.25">
      <c r="A2298" s="30" t="s">
        <v>5595</v>
      </c>
      <c r="B2298" s="30" t="s">
        <v>13356</v>
      </c>
    </row>
    <row r="2299" spans="1:2" x14ac:dyDescent="0.25">
      <c r="A2299" s="30" t="s">
        <v>5596</v>
      </c>
      <c r="B2299" s="30" t="s">
        <v>13357</v>
      </c>
    </row>
    <row r="2300" spans="1:2" x14ac:dyDescent="0.25">
      <c r="A2300" s="30" t="s">
        <v>5584</v>
      </c>
      <c r="B2300" s="30" t="s">
        <v>13358</v>
      </c>
    </row>
    <row r="2301" spans="1:2" x14ac:dyDescent="0.25">
      <c r="A2301" s="30" t="s">
        <v>5586</v>
      </c>
      <c r="B2301" s="30" t="s">
        <v>13359</v>
      </c>
    </row>
    <row r="2302" spans="1:2" x14ac:dyDescent="0.25">
      <c r="A2302" s="30" t="s">
        <v>5589</v>
      </c>
      <c r="B2302" s="30" t="s">
        <v>13360</v>
      </c>
    </row>
    <row r="2303" spans="1:2" x14ac:dyDescent="0.25">
      <c r="A2303" s="30" t="s">
        <v>5599</v>
      </c>
      <c r="B2303" s="30" t="s">
        <v>13361</v>
      </c>
    </row>
    <row r="2304" spans="1:2" x14ac:dyDescent="0.25">
      <c r="A2304" s="30" t="s">
        <v>5597</v>
      </c>
      <c r="B2304" s="30" t="s">
        <v>13362</v>
      </c>
    </row>
    <row r="2305" spans="1:2" x14ac:dyDescent="0.25">
      <c r="A2305" s="30" t="s">
        <v>5598</v>
      </c>
      <c r="B2305" s="30" t="s">
        <v>13363</v>
      </c>
    </row>
    <row r="2306" spans="1:2" x14ac:dyDescent="0.25">
      <c r="A2306" s="30" t="s">
        <v>5601</v>
      </c>
      <c r="B2306" s="30" t="s">
        <v>13364</v>
      </c>
    </row>
    <row r="2307" spans="1:2" x14ac:dyDescent="0.25">
      <c r="A2307" s="30" t="s">
        <v>5600</v>
      </c>
      <c r="B2307" s="30" t="s">
        <v>13365</v>
      </c>
    </row>
    <row r="2308" spans="1:2" x14ac:dyDescent="0.25">
      <c r="A2308" s="30" t="s">
        <v>6265</v>
      </c>
      <c r="B2308" s="30" t="s">
        <v>10429</v>
      </c>
    </row>
    <row r="2309" spans="1:2" x14ac:dyDescent="0.25">
      <c r="A2309" s="30" t="s">
        <v>5874</v>
      </c>
      <c r="B2309" s="30" t="s">
        <v>10490</v>
      </c>
    </row>
    <row r="2310" spans="1:2" x14ac:dyDescent="0.25">
      <c r="A2310" s="30" t="s">
        <v>5876</v>
      </c>
      <c r="B2310" s="30" t="s">
        <v>10491</v>
      </c>
    </row>
    <row r="2311" spans="1:2" x14ac:dyDescent="0.25">
      <c r="A2311" s="30" t="s">
        <v>5878</v>
      </c>
      <c r="B2311" s="30" t="s">
        <v>10492</v>
      </c>
    </row>
    <row r="2312" spans="1:2" x14ac:dyDescent="0.25">
      <c r="A2312" s="30" t="s">
        <v>5881</v>
      </c>
      <c r="B2312" s="30" t="s">
        <v>10493</v>
      </c>
    </row>
    <row r="2313" spans="1:2" x14ac:dyDescent="0.25">
      <c r="A2313" s="30" t="s">
        <v>5884</v>
      </c>
      <c r="B2313" s="30" t="s">
        <v>10494</v>
      </c>
    </row>
    <row r="2314" spans="1:2" x14ac:dyDescent="0.25">
      <c r="A2314" s="30" t="s">
        <v>5888</v>
      </c>
      <c r="B2314" s="30" t="s">
        <v>10495</v>
      </c>
    </row>
    <row r="2315" spans="1:2" x14ac:dyDescent="0.25">
      <c r="A2315" s="30" t="s">
        <v>5891</v>
      </c>
      <c r="B2315" s="30" t="s">
        <v>10496</v>
      </c>
    </row>
    <row r="2316" spans="1:2" x14ac:dyDescent="0.25">
      <c r="A2316" s="30" t="s">
        <v>5894</v>
      </c>
      <c r="B2316" s="30" t="s">
        <v>10497</v>
      </c>
    </row>
    <row r="2317" spans="1:2" x14ac:dyDescent="0.25">
      <c r="A2317" s="30" t="s">
        <v>5897</v>
      </c>
      <c r="B2317" s="30" t="s">
        <v>10498</v>
      </c>
    </row>
    <row r="2318" spans="1:2" x14ac:dyDescent="0.25">
      <c r="A2318" s="30" t="s">
        <v>5900</v>
      </c>
      <c r="B2318" s="30" t="s">
        <v>10499</v>
      </c>
    </row>
    <row r="2319" spans="1:2" x14ac:dyDescent="0.25">
      <c r="A2319" s="30" t="s">
        <v>5998</v>
      </c>
      <c r="B2319" s="30" t="s">
        <v>10500</v>
      </c>
    </row>
    <row r="2320" spans="1:2" x14ac:dyDescent="0.25">
      <c r="A2320" s="30" t="s">
        <v>35</v>
      </c>
      <c r="B2320" s="30" t="s">
        <v>10501</v>
      </c>
    </row>
    <row r="2321" spans="1:2" x14ac:dyDescent="0.25">
      <c r="A2321" s="30" t="s">
        <v>6256</v>
      </c>
      <c r="B2321" s="30" t="s">
        <v>10502</v>
      </c>
    </row>
    <row r="2322" spans="1:2" x14ac:dyDescent="0.25">
      <c r="A2322" s="30" t="s">
        <v>5945</v>
      </c>
      <c r="B2322" s="30" t="s">
        <v>10430</v>
      </c>
    </row>
    <row r="2323" spans="1:2" x14ac:dyDescent="0.25">
      <c r="A2323" s="30" t="s">
        <v>5948</v>
      </c>
      <c r="B2323" s="30" t="s">
        <v>10431</v>
      </c>
    </row>
    <row r="2324" spans="1:2" x14ac:dyDescent="0.25">
      <c r="A2324" s="30" t="s">
        <v>5951</v>
      </c>
      <c r="B2324" s="30" t="s">
        <v>10432</v>
      </c>
    </row>
    <row r="2325" spans="1:2" x14ac:dyDescent="0.25">
      <c r="A2325" s="30" t="s">
        <v>5954</v>
      </c>
      <c r="B2325" s="30" t="s">
        <v>10433</v>
      </c>
    </row>
    <row r="2326" spans="1:2" x14ac:dyDescent="0.25">
      <c r="A2326" s="30" t="s">
        <v>5957</v>
      </c>
      <c r="B2326" s="30" t="s">
        <v>10434</v>
      </c>
    </row>
    <row r="2327" spans="1:2" x14ac:dyDescent="0.25">
      <c r="A2327" s="30" t="s">
        <v>5959</v>
      </c>
      <c r="B2327" s="30" t="s">
        <v>10435</v>
      </c>
    </row>
    <row r="2328" spans="1:2" x14ac:dyDescent="0.25">
      <c r="A2328" s="30" t="s">
        <v>5961</v>
      </c>
      <c r="B2328" s="30" t="s">
        <v>10436</v>
      </c>
    </row>
    <row r="2329" spans="1:2" x14ac:dyDescent="0.25">
      <c r="A2329" s="30" t="s">
        <v>5964</v>
      </c>
      <c r="B2329" s="30" t="s">
        <v>10437</v>
      </c>
    </row>
    <row r="2330" spans="1:2" x14ac:dyDescent="0.25">
      <c r="A2330" s="30" t="s">
        <v>5967</v>
      </c>
      <c r="B2330" s="30" t="s">
        <v>10438</v>
      </c>
    </row>
    <row r="2331" spans="1:2" x14ac:dyDescent="0.25">
      <c r="A2331" s="30" t="s">
        <v>5970</v>
      </c>
      <c r="B2331" s="30" t="s">
        <v>10439</v>
      </c>
    </row>
    <row r="2332" spans="1:2" x14ac:dyDescent="0.25">
      <c r="A2332" s="30" t="s">
        <v>5973</v>
      </c>
      <c r="B2332" s="30" t="s">
        <v>10440</v>
      </c>
    </row>
    <row r="2333" spans="1:2" x14ac:dyDescent="0.25">
      <c r="A2333" s="30" t="s">
        <v>5975</v>
      </c>
      <c r="B2333" s="30" t="s">
        <v>10441</v>
      </c>
    </row>
    <row r="2334" spans="1:2" x14ac:dyDescent="0.25">
      <c r="A2334" s="30" t="s">
        <v>5978</v>
      </c>
      <c r="B2334" s="30" t="s">
        <v>10442</v>
      </c>
    </row>
    <row r="2335" spans="1:2" x14ac:dyDescent="0.25">
      <c r="A2335" s="30" t="s">
        <v>6225</v>
      </c>
      <c r="B2335" s="30" t="s">
        <v>10443</v>
      </c>
    </row>
    <row r="2336" spans="1:2" x14ac:dyDescent="0.25">
      <c r="A2336" s="30" t="s">
        <v>6247</v>
      </c>
      <c r="B2336" s="30" t="s">
        <v>10444</v>
      </c>
    </row>
    <row r="2337" spans="1:2" x14ac:dyDescent="0.25">
      <c r="A2337" s="30" t="s">
        <v>6250</v>
      </c>
      <c r="B2337" s="30" t="s">
        <v>10445</v>
      </c>
    </row>
    <row r="2338" spans="1:2" x14ac:dyDescent="0.25">
      <c r="A2338" s="30" t="s">
        <v>5903</v>
      </c>
      <c r="B2338" s="30" t="s">
        <v>10446</v>
      </c>
    </row>
    <row r="2339" spans="1:2" x14ac:dyDescent="0.25">
      <c r="A2339" s="30" t="s">
        <v>5906</v>
      </c>
      <c r="B2339" s="30" t="s">
        <v>10447</v>
      </c>
    </row>
    <row r="2340" spans="1:2" x14ac:dyDescent="0.25">
      <c r="A2340" s="30" t="s">
        <v>5909</v>
      </c>
      <c r="B2340" s="30" t="s">
        <v>10448</v>
      </c>
    </row>
    <row r="2341" spans="1:2" x14ac:dyDescent="0.25">
      <c r="A2341" s="30" t="s">
        <v>5912</v>
      </c>
      <c r="B2341" s="30" t="s">
        <v>10449</v>
      </c>
    </row>
    <row r="2342" spans="1:2" x14ac:dyDescent="0.25">
      <c r="A2342" s="30" t="s">
        <v>5915</v>
      </c>
      <c r="B2342" s="30" t="s">
        <v>10450</v>
      </c>
    </row>
    <row r="2343" spans="1:2" x14ac:dyDescent="0.25">
      <c r="A2343" s="30" t="s">
        <v>5918</v>
      </c>
      <c r="B2343" s="30" t="s">
        <v>10451</v>
      </c>
    </row>
    <row r="2344" spans="1:2" x14ac:dyDescent="0.25">
      <c r="A2344" s="30" t="s">
        <v>5921</v>
      </c>
      <c r="B2344" s="30" t="s">
        <v>10452</v>
      </c>
    </row>
    <row r="2345" spans="1:2" x14ac:dyDescent="0.25">
      <c r="A2345" s="30" t="s">
        <v>5924</v>
      </c>
      <c r="B2345" s="30" t="s">
        <v>10453</v>
      </c>
    </row>
    <row r="2346" spans="1:2" x14ac:dyDescent="0.25">
      <c r="A2346" s="30" t="s">
        <v>5927</v>
      </c>
      <c r="B2346" s="30" t="s">
        <v>10454</v>
      </c>
    </row>
    <row r="2347" spans="1:2" x14ac:dyDescent="0.25">
      <c r="A2347" s="30" t="s">
        <v>5930</v>
      </c>
      <c r="B2347" s="30" t="s">
        <v>10455</v>
      </c>
    </row>
    <row r="2348" spans="1:2" x14ac:dyDescent="0.25">
      <c r="A2348" s="30" t="s">
        <v>5933</v>
      </c>
      <c r="B2348" s="30" t="s">
        <v>10456</v>
      </c>
    </row>
    <row r="2349" spans="1:2" x14ac:dyDescent="0.25">
      <c r="A2349" s="30" t="s">
        <v>5936</v>
      </c>
      <c r="B2349" s="30" t="s">
        <v>10457</v>
      </c>
    </row>
    <row r="2350" spans="1:2" x14ac:dyDescent="0.25">
      <c r="A2350" s="30" t="s">
        <v>5939</v>
      </c>
      <c r="B2350" s="30" t="s">
        <v>10458</v>
      </c>
    </row>
    <row r="2351" spans="1:2" x14ac:dyDescent="0.25">
      <c r="A2351" s="30" t="s">
        <v>5942</v>
      </c>
      <c r="B2351" s="30" t="s">
        <v>10459</v>
      </c>
    </row>
    <row r="2352" spans="1:2" x14ac:dyDescent="0.25">
      <c r="A2352" s="30" t="s">
        <v>5981</v>
      </c>
      <c r="B2352" s="30" t="s">
        <v>10460</v>
      </c>
    </row>
    <row r="2353" spans="1:2" x14ac:dyDescent="0.25">
      <c r="A2353" s="30" t="s">
        <v>5984</v>
      </c>
      <c r="B2353" s="30" t="s">
        <v>10461</v>
      </c>
    </row>
    <row r="2354" spans="1:2" x14ac:dyDescent="0.25">
      <c r="A2354" s="30" t="s">
        <v>5987</v>
      </c>
      <c r="B2354" s="30" t="s">
        <v>10462</v>
      </c>
    </row>
    <row r="2355" spans="1:2" x14ac:dyDescent="0.25">
      <c r="A2355" s="30" t="s">
        <v>5990</v>
      </c>
      <c r="B2355" s="30" t="s">
        <v>10463</v>
      </c>
    </row>
    <row r="2356" spans="1:2" x14ac:dyDescent="0.25">
      <c r="A2356" s="30" t="s">
        <v>5992</v>
      </c>
      <c r="B2356" s="30" t="s">
        <v>10464</v>
      </c>
    </row>
    <row r="2357" spans="1:2" x14ac:dyDescent="0.25">
      <c r="A2357" s="30" t="s">
        <v>5995</v>
      </c>
      <c r="B2357" s="30" t="s">
        <v>10465</v>
      </c>
    </row>
    <row r="2358" spans="1:2" x14ac:dyDescent="0.25">
      <c r="A2358" s="30" t="s">
        <v>6001</v>
      </c>
      <c r="B2358" s="30" t="s">
        <v>10466</v>
      </c>
    </row>
    <row r="2359" spans="1:2" x14ac:dyDescent="0.25">
      <c r="A2359" s="30" t="s">
        <v>6004</v>
      </c>
      <c r="B2359" s="30" t="s">
        <v>10467</v>
      </c>
    </row>
    <row r="2360" spans="1:2" x14ac:dyDescent="0.25">
      <c r="A2360" s="30" t="s">
        <v>6007</v>
      </c>
      <c r="B2360" s="30" t="s">
        <v>10468</v>
      </c>
    </row>
    <row r="2361" spans="1:2" x14ac:dyDescent="0.25">
      <c r="A2361" s="30" t="s">
        <v>6010</v>
      </c>
      <c r="B2361" s="30" t="s">
        <v>10469</v>
      </c>
    </row>
    <row r="2362" spans="1:2" x14ac:dyDescent="0.25">
      <c r="A2362" s="30" t="s">
        <v>6013</v>
      </c>
      <c r="B2362" s="30" t="s">
        <v>10470</v>
      </c>
    </row>
    <row r="2363" spans="1:2" x14ac:dyDescent="0.25">
      <c r="A2363" s="30" t="s">
        <v>6016</v>
      </c>
      <c r="B2363" s="30" t="s">
        <v>10471</v>
      </c>
    </row>
    <row r="2364" spans="1:2" x14ac:dyDescent="0.25">
      <c r="A2364" s="30" t="s">
        <v>33</v>
      </c>
      <c r="B2364" s="30" t="s">
        <v>10472</v>
      </c>
    </row>
    <row r="2365" spans="1:2" x14ac:dyDescent="0.25">
      <c r="A2365" s="30" t="s">
        <v>6253</v>
      </c>
      <c r="B2365" s="30" t="s">
        <v>10473</v>
      </c>
    </row>
    <row r="2366" spans="1:2" x14ac:dyDescent="0.25">
      <c r="A2366" s="30" t="s">
        <v>6262</v>
      </c>
      <c r="B2366" s="30" t="s">
        <v>10474</v>
      </c>
    </row>
    <row r="2367" spans="1:2" x14ac:dyDescent="0.25">
      <c r="A2367" s="30" t="s">
        <v>6019</v>
      </c>
      <c r="B2367" s="30" t="s">
        <v>10475</v>
      </c>
    </row>
    <row r="2368" spans="1:2" x14ac:dyDescent="0.25">
      <c r="A2368" s="30" t="s">
        <v>6022</v>
      </c>
      <c r="B2368" s="30" t="s">
        <v>10476</v>
      </c>
    </row>
    <row r="2369" spans="1:2" x14ac:dyDescent="0.25">
      <c r="A2369" s="30" t="s">
        <v>6025</v>
      </c>
      <c r="B2369" s="30" t="s">
        <v>10477</v>
      </c>
    </row>
    <row r="2370" spans="1:2" x14ac:dyDescent="0.25">
      <c r="A2370" s="30" t="s">
        <v>6028</v>
      </c>
      <c r="B2370" s="30" t="s">
        <v>10478</v>
      </c>
    </row>
    <row r="2371" spans="1:2" x14ac:dyDescent="0.25">
      <c r="A2371" s="30" t="s">
        <v>6031</v>
      </c>
      <c r="B2371" s="30" t="s">
        <v>10479</v>
      </c>
    </row>
    <row r="2372" spans="1:2" x14ac:dyDescent="0.25">
      <c r="A2372" s="30" t="s">
        <v>6034</v>
      </c>
      <c r="B2372" s="30" t="s">
        <v>10480</v>
      </c>
    </row>
    <row r="2373" spans="1:2" x14ac:dyDescent="0.25">
      <c r="A2373" s="30" t="s">
        <v>6036</v>
      </c>
      <c r="B2373" s="30" t="s">
        <v>10481</v>
      </c>
    </row>
    <row r="2374" spans="1:2" x14ac:dyDescent="0.25">
      <c r="A2374" s="30" t="s">
        <v>6039</v>
      </c>
      <c r="B2374" s="30" t="s">
        <v>10482</v>
      </c>
    </row>
    <row r="2375" spans="1:2" x14ac:dyDescent="0.25">
      <c r="A2375" s="30" t="s">
        <v>6042</v>
      </c>
      <c r="B2375" s="30" t="s">
        <v>10483</v>
      </c>
    </row>
    <row r="2376" spans="1:2" x14ac:dyDescent="0.25">
      <c r="A2376" s="30" t="s">
        <v>6045</v>
      </c>
      <c r="B2376" s="30" t="s">
        <v>10484</v>
      </c>
    </row>
    <row r="2377" spans="1:2" x14ac:dyDescent="0.25">
      <c r="A2377" s="30" t="s">
        <v>6048</v>
      </c>
      <c r="B2377" s="30" t="s">
        <v>10485</v>
      </c>
    </row>
    <row r="2378" spans="1:2" x14ac:dyDescent="0.25">
      <c r="A2378" s="30" t="s">
        <v>6051</v>
      </c>
      <c r="B2378" s="30" t="s">
        <v>10486</v>
      </c>
    </row>
    <row r="2379" spans="1:2" x14ac:dyDescent="0.25">
      <c r="A2379" s="30" t="s">
        <v>6054</v>
      </c>
      <c r="B2379" s="30" t="s">
        <v>10487</v>
      </c>
    </row>
    <row r="2380" spans="1:2" x14ac:dyDescent="0.25">
      <c r="A2380" s="30" t="s">
        <v>6057</v>
      </c>
      <c r="B2380" s="30" t="s">
        <v>10488</v>
      </c>
    </row>
    <row r="2381" spans="1:2" x14ac:dyDescent="0.25">
      <c r="A2381" s="30" t="s">
        <v>6243</v>
      </c>
      <c r="B2381" s="30" t="s">
        <v>10489</v>
      </c>
    </row>
    <row r="2382" spans="1:2" x14ac:dyDescent="0.25">
      <c r="A2382" s="30" t="s">
        <v>6060</v>
      </c>
      <c r="B2382" s="30" t="s">
        <v>10503</v>
      </c>
    </row>
    <row r="2383" spans="1:2" x14ac:dyDescent="0.25">
      <c r="A2383" s="30" t="s">
        <v>6063</v>
      </c>
      <c r="B2383" s="30" t="s">
        <v>10504</v>
      </c>
    </row>
    <row r="2384" spans="1:2" x14ac:dyDescent="0.25">
      <c r="A2384" s="30" t="s">
        <v>6068</v>
      </c>
      <c r="B2384" s="30" t="s">
        <v>10505</v>
      </c>
    </row>
    <row r="2385" spans="1:2" x14ac:dyDescent="0.25">
      <c r="A2385" s="30" t="s">
        <v>6071</v>
      </c>
      <c r="B2385" s="30" t="s">
        <v>10506</v>
      </c>
    </row>
    <row r="2386" spans="1:2" x14ac:dyDescent="0.25">
      <c r="A2386" s="30" t="s">
        <v>6074</v>
      </c>
      <c r="B2386" s="30" t="s">
        <v>10507</v>
      </c>
    </row>
    <row r="2387" spans="1:2" x14ac:dyDescent="0.25">
      <c r="A2387" s="30" t="s">
        <v>6077</v>
      </c>
      <c r="B2387" s="30" t="s">
        <v>10508</v>
      </c>
    </row>
    <row r="2388" spans="1:2" x14ac:dyDescent="0.25">
      <c r="A2388" s="30" t="s">
        <v>6080</v>
      </c>
      <c r="B2388" s="30" t="s">
        <v>10509</v>
      </c>
    </row>
    <row r="2389" spans="1:2" x14ac:dyDescent="0.25">
      <c r="A2389" s="30" t="s">
        <v>6083</v>
      </c>
      <c r="B2389" s="30" t="s">
        <v>10510</v>
      </c>
    </row>
    <row r="2390" spans="1:2" x14ac:dyDescent="0.25">
      <c r="A2390" s="30" t="s">
        <v>6086</v>
      </c>
      <c r="B2390" s="30" t="s">
        <v>10511</v>
      </c>
    </row>
    <row r="2391" spans="1:2" x14ac:dyDescent="0.25">
      <c r="A2391" s="30" t="s">
        <v>6089</v>
      </c>
      <c r="B2391" s="30" t="s">
        <v>10512</v>
      </c>
    </row>
    <row r="2392" spans="1:2" x14ac:dyDescent="0.25">
      <c r="A2392" s="30" t="s">
        <v>6091</v>
      </c>
      <c r="B2392" s="30" t="s">
        <v>10513</v>
      </c>
    </row>
    <row r="2393" spans="1:2" x14ac:dyDescent="0.25">
      <c r="A2393" s="30" t="s">
        <v>6094</v>
      </c>
      <c r="B2393" s="30" t="s">
        <v>10514</v>
      </c>
    </row>
    <row r="2394" spans="1:2" x14ac:dyDescent="0.25">
      <c r="A2394" s="30" t="s">
        <v>6097</v>
      </c>
      <c r="B2394" s="30" t="s">
        <v>10515</v>
      </c>
    </row>
    <row r="2395" spans="1:2" x14ac:dyDescent="0.25">
      <c r="A2395" s="30" t="s">
        <v>6100</v>
      </c>
      <c r="B2395" s="30" t="s">
        <v>10516</v>
      </c>
    </row>
    <row r="2396" spans="1:2" x14ac:dyDescent="0.25">
      <c r="A2396" s="30" t="s">
        <v>6102</v>
      </c>
      <c r="B2396" s="30" t="s">
        <v>10517</v>
      </c>
    </row>
    <row r="2397" spans="1:2" x14ac:dyDescent="0.25">
      <c r="A2397" s="30" t="s">
        <v>6105</v>
      </c>
      <c r="B2397" s="30" t="s">
        <v>10518</v>
      </c>
    </row>
    <row r="2398" spans="1:2" x14ac:dyDescent="0.25">
      <c r="A2398" s="30" t="s">
        <v>6108</v>
      </c>
      <c r="B2398" s="30" t="s">
        <v>10519</v>
      </c>
    </row>
    <row r="2399" spans="1:2" x14ac:dyDescent="0.25">
      <c r="A2399" s="30" t="s">
        <v>6111</v>
      </c>
      <c r="B2399" s="30" t="s">
        <v>10520</v>
      </c>
    </row>
    <row r="2400" spans="1:2" x14ac:dyDescent="0.25">
      <c r="A2400" s="30" t="s">
        <v>6114</v>
      </c>
      <c r="B2400" s="30" t="s">
        <v>10521</v>
      </c>
    </row>
    <row r="2401" spans="1:2" x14ac:dyDescent="0.25">
      <c r="A2401" s="30" t="s">
        <v>6117</v>
      </c>
      <c r="B2401" s="30" t="s">
        <v>10522</v>
      </c>
    </row>
    <row r="2402" spans="1:2" x14ac:dyDescent="0.25">
      <c r="A2402" s="30" t="s">
        <v>5606</v>
      </c>
      <c r="B2402" s="30" t="s">
        <v>10523</v>
      </c>
    </row>
    <row r="2403" spans="1:2" x14ac:dyDescent="0.25">
      <c r="A2403" s="30" t="s">
        <v>5609</v>
      </c>
      <c r="B2403" s="30" t="s">
        <v>10524</v>
      </c>
    </row>
    <row r="2404" spans="1:2" x14ac:dyDescent="0.25">
      <c r="A2404" s="30" t="s">
        <v>5612</v>
      </c>
      <c r="B2404" s="30" t="s">
        <v>10525</v>
      </c>
    </row>
    <row r="2405" spans="1:2" x14ac:dyDescent="0.25">
      <c r="A2405" s="30" t="s">
        <v>5602</v>
      </c>
      <c r="B2405" s="30" t="s">
        <v>10526</v>
      </c>
    </row>
    <row r="2406" spans="1:2" x14ac:dyDescent="0.25">
      <c r="A2406" s="30" t="s">
        <v>39</v>
      </c>
      <c r="B2406" s="30" t="s">
        <v>10528</v>
      </c>
    </row>
    <row r="2407" spans="1:2" x14ac:dyDescent="0.25">
      <c r="A2407" s="30" t="s">
        <v>5615</v>
      </c>
      <c r="B2407" s="30" t="s">
        <v>10527</v>
      </c>
    </row>
    <row r="2408" spans="1:2" x14ac:dyDescent="0.25">
      <c r="A2408" s="30" t="s">
        <v>5618</v>
      </c>
      <c r="B2408" s="30" t="s">
        <v>10529</v>
      </c>
    </row>
    <row r="2409" spans="1:2" x14ac:dyDescent="0.25">
      <c r="A2409" s="30" t="s">
        <v>5621</v>
      </c>
      <c r="B2409" s="30" t="s">
        <v>10530</v>
      </c>
    </row>
    <row r="2410" spans="1:2" x14ac:dyDescent="0.25">
      <c r="A2410" s="30" t="s">
        <v>5624</v>
      </c>
      <c r="B2410" s="30" t="s">
        <v>10531</v>
      </c>
    </row>
    <row r="2411" spans="1:2" x14ac:dyDescent="0.25">
      <c r="A2411" s="30" t="s">
        <v>5806</v>
      </c>
      <c r="B2411" s="30" t="s">
        <v>10532</v>
      </c>
    </row>
    <row r="2412" spans="1:2" x14ac:dyDescent="0.25">
      <c r="A2412" s="30" t="s">
        <v>5808</v>
      </c>
      <c r="B2412" s="30" t="s">
        <v>10533</v>
      </c>
    </row>
    <row r="2413" spans="1:2" x14ac:dyDescent="0.25">
      <c r="A2413" s="30" t="s">
        <v>5627</v>
      </c>
      <c r="B2413" s="30" t="s">
        <v>10534</v>
      </c>
    </row>
    <row r="2414" spans="1:2" x14ac:dyDescent="0.25">
      <c r="A2414" s="30" t="s">
        <v>5630</v>
      </c>
      <c r="B2414" s="30" t="s">
        <v>10535</v>
      </c>
    </row>
    <row r="2415" spans="1:2" x14ac:dyDescent="0.25">
      <c r="A2415" s="30" t="s">
        <v>6231</v>
      </c>
      <c r="B2415" s="30" t="s">
        <v>10536</v>
      </c>
    </row>
    <row r="2416" spans="1:2" x14ac:dyDescent="0.25">
      <c r="A2416" s="30" t="s">
        <v>5810</v>
      </c>
      <c r="B2416" s="30" t="s">
        <v>10537</v>
      </c>
    </row>
    <row r="2417" spans="1:2" x14ac:dyDescent="0.25">
      <c r="A2417" s="30" t="s">
        <v>5813</v>
      </c>
      <c r="B2417" s="30" t="s">
        <v>10538</v>
      </c>
    </row>
    <row r="2418" spans="1:2" x14ac:dyDescent="0.25">
      <c r="A2418" s="30" t="s">
        <v>5816</v>
      </c>
      <c r="B2418" s="30" t="s">
        <v>10539</v>
      </c>
    </row>
    <row r="2419" spans="1:2" x14ac:dyDescent="0.25">
      <c r="A2419" s="30" t="s">
        <v>5818</v>
      </c>
      <c r="B2419" s="30" t="s">
        <v>10540</v>
      </c>
    </row>
    <row r="2420" spans="1:2" x14ac:dyDescent="0.25">
      <c r="A2420" s="30" t="s">
        <v>5821</v>
      </c>
      <c r="B2420" s="30" t="s">
        <v>10541</v>
      </c>
    </row>
    <row r="2421" spans="1:2" x14ac:dyDescent="0.25">
      <c r="A2421" s="30" t="s">
        <v>5824</v>
      </c>
      <c r="B2421" s="30" t="s">
        <v>10542</v>
      </c>
    </row>
    <row r="2422" spans="1:2" x14ac:dyDescent="0.25">
      <c r="A2422" s="30" t="s">
        <v>5827</v>
      </c>
      <c r="B2422" s="30" t="s">
        <v>10543</v>
      </c>
    </row>
    <row r="2423" spans="1:2" x14ac:dyDescent="0.25">
      <c r="A2423" s="30" t="s">
        <v>5830</v>
      </c>
      <c r="B2423" s="30" t="s">
        <v>10544</v>
      </c>
    </row>
    <row r="2424" spans="1:2" x14ac:dyDescent="0.25">
      <c r="A2424" s="30" t="s">
        <v>5833</v>
      </c>
      <c r="B2424" s="30" t="s">
        <v>10545</v>
      </c>
    </row>
    <row r="2425" spans="1:2" x14ac:dyDescent="0.25">
      <c r="A2425" s="30" t="s">
        <v>5835</v>
      </c>
      <c r="B2425" s="30" t="s">
        <v>10546</v>
      </c>
    </row>
    <row r="2426" spans="1:2" x14ac:dyDescent="0.25">
      <c r="A2426" s="30" t="s">
        <v>5838</v>
      </c>
      <c r="B2426" s="30" t="s">
        <v>10547</v>
      </c>
    </row>
    <row r="2427" spans="1:2" x14ac:dyDescent="0.25">
      <c r="A2427" s="30" t="s">
        <v>5841</v>
      </c>
      <c r="B2427" s="30" t="s">
        <v>10548</v>
      </c>
    </row>
    <row r="2428" spans="1:2" x14ac:dyDescent="0.25">
      <c r="A2428" s="30" t="s">
        <v>5844</v>
      </c>
      <c r="B2428" s="30" t="s">
        <v>10549</v>
      </c>
    </row>
    <row r="2429" spans="1:2" x14ac:dyDescent="0.25">
      <c r="A2429" s="30" t="s">
        <v>5847</v>
      </c>
      <c r="B2429" s="30" t="s">
        <v>10550</v>
      </c>
    </row>
    <row r="2430" spans="1:2" x14ac:dyDescent="0.25">
      <c r="A2430" s="30" t="s">
        <v>5849</v>
      </c>
      <c r="B2430" s="30" t="s">
        <v>10551</v>
      </c>
    </row>
    <row r="2431" spans="1:2" x14ac:dyDescent="0.25">
      <c r="A2431" s="30" t="s">
        <v>5852</v>
      </c>
      <c r="B2431" s="30" t="s">
        <v>10552</v>
      </c>
    </row>
    <row r="2432" spans="1:2" x14ac:dyDescent="0.25">
      <c r="A2432" s="30" t="s">
        <v>5855</v>
      </c>
      <c r="B2432" s="30" t="s">
        <v>10553</v>
      </c>
    </row>
    <row r="2433" spans="1:2" x14ac:dyDescent="0.25">
      <c r="A2433" s="30" t="s">
        <v>5858</v>
      </c>
      <c r="B2433" s="30" t="s">
        <v>10554</v>
      </c>
    </row>
    <row r="2434" spans="1:2" x14ac:dyDescent="0.25">
      <c r="A2434" s="30" t="s">
        <v>5861</v>
      </c>
      <c r="B2434" s="30" t="s">
        <v>10555</v>
      </c>
    </row>
    <row r="2435" spans="1:2" x14ac:dyDescent="0.25">
      <c r="A2435" s="30" t="s">
        <v>5863</v>
      </c>
      <c r="B2435" s="30" t="s">
        <v>10556</v>
      </c>
    </row>
    <row r="2436" spans="1:2" x14ac:dyDescent="0.25">
      <c r="A2436" s="30" t="s">
        <v>5866</v>
      </c>
      <c r="B2436" s="30" t="s">
        <v>10557</v>
      </c>
    </row>
    <row r="2437" spans="1:2" x14ac:dyDescent="0.25">
      <c r="A2437" s="30" t="s">
        <v>5868</v>
      </c>
      <c r="B2437" s="30" t="s">
        <v>10558</v>
      </c>
    </row>
    <row r="2438" spans="1:2" x14ac:dyDescent="0.25">
      <c r="A2438" s="30" t="s">
        <v>5871</v>
      </c>
      <c r="B2438" s="30" t="s">
        <v>10559</v>
      </c>
    </row>
    <row r="2439" spans="1:2" x14ac:dyDescent="0.25">
      <c r="A2439" s="30" t="s">
        <v>6066</v>
      </c>
      <c r="B2439" s="30" t="s">
        <v>10560</v>
      </c>
    </row>
    <row r="2440" spans="1:2" x14ac:dyDescent="0.25">
      <c r="A2440" s="30" t="s">
        <v>6241</v>
      </c>
      <c r="B2440" s="30" t="s">
        <v>10561</v>
      </c>
    </row>
    <row r="2441" spans="1:2" x14ac:dyDescent="0.25">
      <c r="A2441" s="30" t="s">
        <v>5633</v>
      </c>
      <c r="B2441" s="30" t="s">
        <v>10562</v>
      </c>
    </row>
    <row r="2442" spans="1:2" x14ac:dyDescent="0.25">
      <c r="A2442" s="30" t="s">
        <v>5636</v>
      </c>
      <c r="B2442" s="30" t="s">
        <v>10563</v>
      </c>
    </row>
    <row r="2443" spans="1:2" x14ac:dyDescent="0.25">
      <c r="A2443" s="30" t="s">
        <v>5639</v>
      </c>
      <c r="B2443" s="30" t="s">
        <v>10564</v>
      </c>
    </row>
    <row r="2444" spans="1:2" x14ac:dyDescent="0.25">
      <c r="A2444" s="30" t="s">
        <v>5642</v>
      </c>
      <c r="B2444" s="30" t="s">
        <v>10565</v>
      </c>
    </row>
    <row r="2445" spans="1:2" x14ac:dyDescent="0.25">
      <c r="A2445" s="30" t="s">
        <v>6221</v>
      </c>
      <c r="B2445" s="30" t="s">
        <v>10566</v>
      </c>
    </row>
    <row r="2446" spans="1:2" x14ac:dyDescent="0.25">
      <c r="A2446" s="30" t="s">
        <v>5645</v>
      </c>
      <c r="B2446" s="30" t="s">
        <v>10567</v>
      </c>
    </row>
    <row r="2447" spans="1:2" x14ac:dyDescent="0.25">
      <c r="A2447" s="30" t="s">
        <v>5648</v>
      </c>
      <c r="B2447" s="30" t="s">
        <v>10568</v>
      </c>
    </row>
    <row r="2448" spans="1:2" x14ac:dyDescent="0.25">
      <c r="A2448" s="30" t="s">
        <v>31</v>
      </c>
      <c r="B2448" s="30" t="s">
        <v>10569</v>
      </c>
    </row>
    <row r="2449" spans="1:2" x14ac:dyDescent="0.25">
      <c r="A2449" s="30" t="s">
        <v>5651</v>
      </c>
      <c r="B2449" s="30" t="s">
        <v>10570</v>
      </c>
    </row>
    <row r="2450" spans="1:2" x14ac:dyDescent="0.25">
      <c r="A2450" s="30" t="s">
        <v>5654</v>
      </c>
      <c r="B2450" s="30" t="s">
        <v>10571</v>
      </c>
    </row>
    <row r="2451" spans="1:2" x14ac:dyDescent="0.25">
      <c r="A2451" s="30" t="s">
        <v>5657</v>
      </c>
      <c r="B2451" s="30" t="s">
        <v>10572</v>
      </c>
    </row>
    <row r="2452" spans="1:2" x14ac:dyDescent="0.25">
      <c r="A2452" s="30" t="s">
        <v>5660</v>
      </c>
      <c r="B2452" s="30" t="s">
        <v>10573</v>
      </c>
    </row>
    <row r="2453" spans="1:2" x14ac:dyDescent="0.25">
      <c r="A2453" s="30" t="s">
        <v>5663</v>
      </c>
      <c r="B2453" s="30" t="s">
        <v>10574</v>
      </c>
    </row>
    <row r="2454" spans="1:2" x14ac:dyDescent="0.25">
      <c r="A2454" s="30" t="s">
        <v>5666</v>
      </c>
      <c r="B2454" s="30" t="s">
        <v>10575</v>
      </c>
    </row>
    <row r="2455" spans="1:2" x14ac:dyDescent="0.25">
      <c r="A2455" s="30" t="s">
        <v>5669</v>
      </c>
      <c r="B2455" s="30" t="s">
        <v>10576</v>
      </c>
    </row>
    <row r="2456" spans="1:2" x14ac:dyDescent="0.25">
      <c r="A2456" s="30" t="s">
        <v>5672</v>
      </c>
      <c r="B2456" s="30" t="s">
        <v>10577</v>
      </c>
    </row>
    <row r="2457" spans="1:2" x14ac:dyDescent="0.25">
      <c r="A2457" s="30" t="s">
        <v>5675</v>
      </c>
      <c r="B2457" s="30" t="s">
        <v>10578</v>
      </c>
    </row>
    <row r="2458" spans="1:2" x14ac:dyDescent="0.25">
      <c r="A2458" s="30" t="s">
        <v>5678</v>
      </c>
      <c r="B2458" s="30" t="s">
        <v>10579</v>
      </c>
    </row>
    <row r="2459" spans="1:2" x14ac:dyDescent="0.25">
      <c r="A2459" s="30" t="s">
        <v>5681</v>
      </c>
      <c r="B2459" s="30" t="s">
        <v>10580</v>
      </c>
    </row>
    <row r="2460" spans="1:2" x14ac:dyDescent="0.25">
      <c r="A2460" s="30" t="s">
        <v>5683</v>
      </c>
      <c r="B2460" s="30" t="s">
        <v>10581</v>
      </c>
    </row>
    <row r="2461" spans="1:2" x14ac:dyDescent="0.25">
      <c r="A2461" s="30" t="s">
        <v>5686</v>
      </c>
      <c r="B2461" s="30" t="s">
        <v>10582</v>
      </c>
    </row>
    <row r="2462" spans="1:2" x14ac:dyDescent="0.25">
      <c r="A2462" s="30" t="s">
        <v>5689</v>
      </c>
      <c r="B2462" s="30" t="s">
        <v>10583</v>
      </c>
    </row>
    <row r="2463" spans="1:2" x14ac:dyDescent="0.25">
      <c r="A2463" s="30" t="s">
        <v>5692</v>
      </c>
      <c r="B2463" s="30" t="s">
        <v>10584</v>
      </c>
    </row>
    <row r="2464" spans="1:2" x14ac:dyDescent="0.25">
      <c r="A2464" s="30" t="s">
        <v>5694</v>
      </c>
      <c r="B2464" s="30" t="s">
        <v>10585</v>
      </c>
    </row>
    <row r="2465" spans="1:2" x14ac:dyDescent="0.25">
      <c r="A2465" s="30" t="s">
        <v>5697</v>
      </c>
      <c r="B2465" s="30" t="s">
        <v>10586</v>
      </c>
    </row>
    <row r="2466" spans="1:2" x14ac:dyDescent="0.25">
      <c r="A2466" s="30" t="s">
        <v>5700</v>
      </c>
      <c r="B2466" s="30" t="s">
        <v>10587</v>
      </c>
    </row>
    <row r="2467" spans="1:2" x14ac:dyDescent="0.25">
      <c r="A2467" s="30" t="s">
        <v>37</v>
      </c>
      <c r="B2467" s="30" t="s">
        <v>10588</v>
      </c>
    </row>
    <row r="2468" spans="1:2" x14ac:dyDescent="0.25">
      <c r="A2468" s="30" t="s">
        <v>5703</v>
      </c>
      <c r="B2468" s="30" t="s">
        <v>10589</v>
      </c>
    </row>
    <row r="2469" spans="1:2" x14ac:dyDescent="0.25">
      <c r="A2469" s="30" t="s">
        <v>5706</v>
      </c>
      <c r="B2469" s="30" t="s">
        <v>10590</v>
      </c>
    </row>
    <row r="2470" spans="1:2" x14ac:dyDescent="0.25">
      <c r="A2470" s="30" t="s">
        <v>5709</v>
      </c>
      <c r="B2470" s="30" t="s">
        <v>10591</v>
      </c>
    </row>
    <row r="2471" spans="1:2" x14ac:dyDescent="0.25">
      <c r="A2471" s="30" t="s">
        <v>5712</v>
      </c>
      <c r="B2471" s="30" t="s">
        <v>10592</v>
      </c>
    </row>
    <row r="2472" spans="1:2" x14ac:dyDescent="0.25">
      <c r="A2472" s="30" t="s">
        <v>5715</v>
      </c>
      <c r="B2472" s="30" t="s">
        <v>10593</v>
      </c>
    </row>
    <row r="2473" spans="1:2" x14ac:dyDescent="0.25">
      <c r="A2473" s="30" t="s">
        <v>5720</v>
      </c>
      <c r="B2473" s="30" t="s">
        <v>10594</v>
      </c>
    </row>
    <row r="2474" spans="1:2" x14ac:dyDescent="0.25">
      <c r="A2474" s="30" t="s">
        <v>5723</v>
      </c>
      <c r="B2474" s="30" t="s">
        <v>10595</v>
      </c>
    </row>
    <row r="2475" spans="1:2" x14ac:dyDescent="0.25">
      <c r="A2475" s="30" t="s">
        <v>5726</v>
      </c>
      <c r="B2475" s="30" t="s">
        <v>10596</v>
      </c>
    </row>
    <row r="2476" spans="1:2" x14ac:dyDescent="0.25">
      <c r="A2476" s="30" t="s">
        <v>6259</v>
      </c>
      <c r="B2476" s="30" t="s">
        <v>10597</v>
      </c>
    </row>
    <row r="2477" spans="1:2" x14ac:dyDescent="0.25">
      <c r="A2477" s="30" t="s">
        <v>5729</v>
      </c>
      <c r="B2477" s="30" t="s">
        <v>10598</v>
      </c>
    </row>
    <row r="2478" spans="1:2" x14ac:dyDescent="0.25">
      <c r="A2478" s="30" t="s">
        <v>5732</v>
      </c>
      <c r="B2478" s="30" t="s">
        <v>10599</v>
      </c>
    </row>
    <row r="2479" spans="1:2" x14ac:dyDescent="0.25">
      <c r="A2479" s="30" t="s">
        <v>5735</v>
      </c>
      <c r="B2479" s="30" t="s">
        <v>10600</v>
      </c>
    </row>
    <row r="2480" spans="1:2" x14ac:dyDescent="0.25">
      <c r="A2480" s="30" t="s">
        <v>5738</v>
      </c>
      <c r="B2480" s="30" t="s">
        <v>10601</v>
      </c>
    </row>
    <row r="2481" spans="1:2" x14ac:dyDescent="0.25">
      <c r="A2481" s="30" t="s">
        <v>5741</v>
      </c>
      <c r="B2481" s="30" t="s">
        <v>10602</v>
      </c>
    </row>
    <row r="2482" spans="1:2" x14ac:dyDescent="0.25">
      <c r="A2482" s="30" t="s">
        <v>5743</v>
      </c>
      <c r="B2482" s="30" t="s">
        <v>10603</v>
      </c>
    </row>
    <row r="2483" spans="1:2" x14ac:dyDescent="0.25">
      <c r="A2483" s="30" t="s">
        <v>5746</v>
      </c>
      <c r="B2483" s="30" t="s">
        <v>10604</v>
      </c>
    </row>
    <row r="2484" spans="1:2" x14ac:dyDescent="0.25">
      <c r="A2484" s="30" t="s">
        <v>5748</v>
      </c>
      <c r="B2484" s="30" t="s">
        <v>10605</v>
      </c>
    </row>
    <row r="2485" spans="1:2" x14ac:dyDescent="0.25">
      <c r="A2485" s="30" t="s">
        <v>5751</v>
      </c>
      <c r="B2485" s="30" t="s">
        <v>10606</v>
      </c>
    </row>
    <row r="2486" spans="1:2" x14ac:dyDescent="0.25">
      <c r="A2486" s="30" t="s">
        <v>5754</v>
      </c>
      <c r="B2486" s="30" t="s">
        <v>10607</v>
      </c>
    </row>
    <row r="2487" spans="1:2" x14ac:dyDescent="0.25">
      <c r="A2487" s="30" t="s">
        <v>5756</v>
      </c>
      <c r="B2487" s="30" t="s">
        <v>10608</v>
      </c>
    </row>
    <row r="2488" spans="1:2" x14ac:dyDescent="0.25">
      <c r="A2488" s="30" t="s">
        <v>5759</v>
      </c>
      <c r="B2488" s="30" t="s">
        <v>10609</v>
      </c>
    </row>
    <row r="2489" spans="1:2" x14ac:dyDescent="0.25">
      <c r="A2489" s="30" t="s">
        <v>5762</v>
      </c>
      <c r="B2489" s="30" t="s">
        <v>10610</v>
      </c>
    </row>
    <row r="2490" spans="1:2" x14ac:dyDescent="0.25">
      <c r="A2490" s="30" t="s">
        <v>5765</v>
      </c>
      <c r="B2490" s="30" t="s">
        <v>10611</v>
      </c>
    </row>
    <row r="2491" spans="1:2" x14ac:dyDescent="0.25">
      <c r="A2491" s="30" t="s">
        <v>5768</v>
      </c>
      <c r="B2491" s="30" t="s">
        <v>10612</v>
      </c>
    </row>
    <row r="2492" spans="1:2" x14ac:dyDescent="0.25">
      <c r="A2492" s="30" t="s">
        <v>5771</v>
      </c>
      <c r="B2492" s="30" t="s">
        <v>10613</v>
      </c>
    </row>
    <row r="2493" spans="1:2" x14ac:dyDescent="0.25">
      <c r="A2493" s="30" t="s">
        <v>5774</v>
      </c>
      <c r="B2493" s="30" t="s">
        <v>10614</v>
      </c>
    </row>
    <row r="2494" spans="1:2" x14ac:dyDescent="0.25">
      <c r="A2494" s="30" t="s">
        <v>5777</v>
      </c>
      <c r="B2494" s="30" t="s">
        <v>10615</v>
      </c>
    </row>
    <row r="2495" spans="1:2" x14ac:dyDescent="0.25">
      <c r="A2495" s="30" t="s">
        <v>5780</v>
      </c>
      <c r="B2495" s="30" t="s">
        <v>10616</v>
      </c>
    </row>
    <row r="2496" spans="1:2" x14ac:dyDescent="0.25">
      <c r="A2496" s="30" t="s">
        <v>5783</v>
      </c>
      <c r="B2496" s="30" t="s">
        <v>10617</v>
      </c>
    </row>
    <row r="2497" spans="1:2" x14ac:dyDescent="0.25">
      <c r="A2497" s="30" t="s">
        <v>5786</v>
      </c>
      <c r="B2497" s="30" t="s">
        <v>10618</v>
      </c>
    </row>
    <row r="2498" spans="1:2" x14ac:dyDescent="0.25">
      <c r="A2498" s="30" t="s">
        <v>5789</v>
      </c>
      <c r="B2498" s="30" t="s">
        <v>10619</v>
      </c>
    </row>
    <row r="2499" spans="1:2" x14ac:dyDescent="0.25">
      <c r="A2499" s="30" t="s">
        <v>5792</v>
      </c>
      <c r="B2499" s="30" t="s">
        <v>10620</v>
      </c>
    </row>
    <row r="2500" spans="1:2" x14ac:dyDescent="0.25">
      <c r="A2500" s="30" t="s">
        <v>5795</v>
      </c>
      <c r="B2500" s="30" t="s">
        <v>10621</v>
      </c>
    </row>
    <row r="2501" spans="1:2" x14ac:dyDescent="0.25">
      <c r="A2501" s="30" t="s">
        <v>5798</v>
      </c>
      <c r="B2501" s="30" t="s">
        <v>10622</v>
      </c>
    </row>
    <row r="2502" spans="1:2" x14ac:dyDescent="0.25">
      <c r="A2502" s="30" t="s">
        <v>5801</v>
      </c>
      <c r="B2502" s="30" t="s">
        <v>10623</v>
      </c>
    </row>
    <row r="2503" spans="1:2" x14ac:dyDescent="0.25">
      <c r="A2503" s="30" t="s">
        <v>5804</v>
      </c>
      <c r="B2503" s="30" t="s">
        <v>10624</v>
      </c>
    </row>
    <row r="2504" spans="1:2" x14ac:dyDescent="0.25">
      <c r="A2504" s="30" t="s">
        <v>5886</v>
      </c>
      <c r="B2504" s="30" t="s">
        <v>10625</v>
      </c>
    </row>
    <row r="2505" spans="1:2" x14ac:dyDescent="0.25">
      <c r="A2505" s="30" t="s">
        <v>6120</v>
      </c>
      <c r="B2505" s="30" t="s">
        <v>10626</v>
      </c>
    </row>
    <row r="2506" spans="1:2" x14ac:dyDescent="0.25">
      <c r="A2506" s="30" t="s">
        <v>6123</v>
      </c>
      <c r="B2506" s="30" t="s">
        <v>10627</v>
      </c>
    </row>
    <row r="2507" spans="1:2" x14ac:dyDescent="0.25">
      <c r="A2507" s="30" t="s">
        <v>6125</v>
      </c>
      <c r="B2507" s="30" t="s">
        <v>10628</v>
      </c>
    </row>
    <row r="2508" spans="1:2" x14ac:dyDescent="0.25">
      <c r="A2508" s="30" t="s">
        <v>6128</v>
      </c>
      <c r="B2508" s="30" t="s">
        <v>10629</v>
      </c>
    </row>
    <row r="2509" spans="1:2" x14ac:dyDescent="0.25">
      <c r="A2509" s="30" t="s">
        <v>6131</v>
      </c>
      <c r="B2509" s="30" t="s">
        <v>10630</v>
      </c>
    </row>
    <row r="2510" spans="1:2" x14ac:dyDescent="0.25">
      <c r="A2510" s="30" t="s">
        <v>6134</v>
      </c>
      <c r="B2510" s="30" t="s">
        <v>10631</v>
      </c>
    </row>
    <row r="2511" spans="1:2" x14ac:dyDescent="0.25">
      <c r="A2511" s="30" t="s">
        <v>6137</v>
      </c>
      <c r="B2511" s="30" t="s">
        <v>10632</v>
      </c>
    </row>
    <row r="2512" spans="1:2" x14ac:dyDescent="0.25">
      <c r="A2512" s="30" t="s">
        <v>6140</v>
      </c>
      <c r="B2512" s="30" t="s">
        <v>10633</v>
      </c>
    </row>
    <row r="2513" spans="1:2" x14ac:dyDescent="0.25">
      <c r="A2513" s="30" t="s">
        <v>6143</v>
      </c>
      <c r="B2513" s="30" t="s">
        <v>10634</v>
      </c>
    </row>
    <row r="2514" spans="1:2" x14ac:dyDescent="0.25">
      <c r="A2514" s="30" t="s">
        <v>6171</v>
      </c>
      <c r="B2514" s="30" t="s">
        <v>10635</v>
      </c>
    </row>
    <row r="2515" spans="1:2" x14ac:dyDescent="0.25">
      <c r="A2515" s="30" t="s">
        <v>6175</v>
      </c>
      <c r="B2515" s="30" t="s">
        <v>10636</v>
      </c>
    </row>
    <row r="2516" spans="1:2" x14ac:dyDescent="0.25">
      <c r="A2516" s="30" t="s">
        <v>6178</v>
      </c>
      <c r="B2516" s="30" t="s">
        <v>10637</v>
      </c>
    </row>
    <row r="2517" spans="1:2" x14ac:dyDescent="0.25">
      <c r="A2517" s="30" t="s">
        <v>6181</v>
      </c>
      <c r="B2517" s="30" t="s">
        <v>10638</v>
      </c>
    </row>
    <row r="2518" spans="1:2" x14ac:dyDescent="0.25">
      <c r="A2518" s="30" t="s">
        <v>6187</v>
      </c>
      <c r="B2518" s="30" t="s">
        <v>10639</v>
      </c>
    </row>
    <row r="2519" spans="1:2" x14ac:dyDescent="0.25">
      <c r="A2519" s="30" t="s">
        <v>6190</v>
      </c>
      <c r="B2519" s="30" t="s">
        <v>10640</v>
      </c>
    </row>
    <row r="2520" spans="1:2" x14ac:dyDescent="0.25">
      <c r="A2520" s="30" t="s">
        <v>6193</v>
      </c>
      <c r="B2520" s="30" t="s">
        <v>10641</v>
      </c>
    </row>
    <row r="2521" spans="1:2" x14ac:dyDescent="0.25">
      <c r="A2521" s="30" t="s">
        <v>6196</v>
      </c>
      <c r="B2521" s="30" t="s">
        <v>10642</v>
      </c>
    </row>
    <row r="2522" spans="1:2" x14ac:dyDescent="0.25">
      <c r="A2522" s="30" t="s">
        <v>6199</v>
      </c>
      <c r="B2522" s="30" t="s">
        <v>10643</v>
      </c>
    </row>
    <row r="2523" spans="1:2" x14ac:dyDescent="0.25">
      <c r="A2523" s="30" t="s">
        <v>6202</v>
      </c>
      <c r="B2523" s="30" t="s">
        <v>10644</v>
      </c>
    </row>
    <row r="2524" spans="1:2" x14ac:dyDescent="0.25">
      <c r="A2524" s="30" t="s">
        <v>6205</v>
      </c>
      <c r="B2524" s="30" t="s">
        <v>10645</v>
      </c>
    </row>
    <row r="2525" spans="1:2" x14ac:dyDescent="0.25">
      <c r="A2525" s="30" t="s">
        <v>6208</v>
      </c>
      <c r="B2525" s="30" t="s">
        <v>10646</v>
      </c>
    </row>
    <row r="2526" spans="1:2" x14ac:dyDescent="0.25">
      <c r="A2526" s="30" t="s">
        <v>6211</v>
      </c>
      <c r="B2526" s="30" t="s">
        <v>10647</v>
      </c>
    </row>
    <row r="2527" spans="1:2" x14ac:dyDescent="0.25">
      <c r="A2527" s="30" t="s">
        <v>6214</v>
      </c>
      <c r="B2527" s="30" t="s">
        <v>10648</v>
      </c>
    </row>
    <row r="2528" spans="1:2" x14ac:dyDescent="0.25">
      <c r="A2528" s="30" t="s">
        <v>6216</v>
      </c>
      <c r="B2528" s="30" t="s">
        <v>10649</v>
      </c>
    </row>
    <row r="2529" spans="1:2" x14ac:dyDescent="0.25">
      <c r="A2529" s="30" t="s">
        <v>6218</v>
      </c>
      <c r="B2529" s="30" t="s">
        <v>10650</v>
      </c>
    </row>
    <row r="2530" spans="1:2" x14ac:dyDescent="0.25">
      <c r="A2530" s="30" t="s">
        <v>6184</v>
      </c>
      <c r="B2530" s="30" t="s">
        <v>10651</v>
      </c>
    </row>
    <row r="2531" spans="1:2" x14ac:dyDescent="0.25">
      <c r="A2531" s="30" t="s">
        <v>6146</v>
      </c>
      <c r="B2531" s="30" t="s">
        <v>10652</v>
      </c>
    </row>
    <row r="2532" spans="1:2" x14ac:dyDescent="0.25">
      <c r="A2532" s="30" t="s">
        <v>6149</v>
      </c>
      <c r="B2532" s="30" t="s">
        <v>10653</v>
      </c>
    </row>
    <row r="2533" spans="1:2" x14ac:dyDescent="0.25">
      <c r="A2533" s="30" t="s">
        <v>6151</v>
      </c>
      <c r="B2533" s="30" t="s">
        <v>10654</v>
      </c>
    </row>
    <row r="2534" spans="1:2" x14ac:dyDescent="0.25">
      <c r="A2534" s="30" t="s">
        <v>6154</v>
      </c>
      <c r="B2534" s="30" t="s">
        <v>10655</v>
      </c>
    </row>
    <row r="2535" spans="1:2" x14ac:dyDescent="0.25">
      <c r="A2535" s="30" t="s">
        <v>6157</v>
      </c>
      <c r="B2535" s="30" t="s">
        <v>10656</v>
      </c>
    </row>
    <row r="2536" spans="1:2" x14ac:dyDescent="0.25">
      <c r="A2536" s="30" t="s">
        <v>6160</v>
      </c>
      <c r="B2536" s="30" t="s">
        <v>10657</v>
      </c>
    </row>
    <row r="2537" spans="1:2" x14ac:dyDescent="0.25">
      <c r="A2537" s="30" t="s">
        <v>6163</v>
      </c>
      <c r="B2537" s="30" t="s">
        <v>10658</v>
      </c>
    </row>
    <row r="2538" spans="1:2" x14ac:dyDescent="0.25">
      <c r="A2538" s="30" t="s">
        <v>6165</v>
      </c>
      <c r="B2538" s="30" t="s">
        <v>10659</v>
      </c>
    </row>
    <row r="2539" spans="1:2" x14ac:dyDescent="0.25">
      <c r="A2539" s="30" t="s">
        <v>6168</v>
      </c>
      <c r="B2539" s="30" t="s">
        <v>10660</v>
      </c>
    </row>
    <row r="2540" spans="1:2" x14ac:dyDescent="0.25">
      <c r="A2540" s="30" t="s">
        <v>6228</v>
      </c>
      <c r="B2540" s="30" t="s">
        <v>10661</v>
      </c>
    </row>
    <row r="2541" spans="1:2" x14ac:dyDescent="0.25">
      <c r="A2541" s="30" t="s">
        <v>6272</v>
      </c>
      <c r="B2541" s="30" t="s">
        <v>12380</v>
      </c>
    </row>
    <row r="2542" spans="1:2" x14ac:dyDescent="0.25">
      <c r="A2542" s="30" t="s">
        <v>13366</v>
      </c>
      <c r="B2542" s="30" t="s">
        <v>13367</v>
      </c>
    </row>
    <row r="2543" spans="1:2" x14ac:dyDescent="0.25">
      <c r="A2543" s="30" t="s">
        <v>528</v>
      </c>
      <c r="B2543" s="30" t="s">
        <v>10662</v>
      </c>
    </row>
    <row r="2544" spans="1:2" x14ac:dyDescent="0.25">
      <c r="A2544" s="30" t="s">
        <v>526</v>
      </c>
      <c r="B2544" s="30" t="s">
        <v>10663</v>
      </c>
    </row>
    <row r="2545" spans="1:2" x14ac:dyDescent="0.25">
      <c r="A2545" s="30" t="s">
        <v>808</v>
      </c>
      <c r="B2545" s="30" t="s">
        <v>10664</v>
      </c>
    </row>
    <row r="2546" spans="1:2" x14ac:dyDescent="0.25">
      <c r="A2546" s="30" t="s">
        <v>6278</v>
      </c>
      <c r="B2546" s="30" t="s">
        <v>10673</v>
      </c>
    </row>
    <row r="2547" spans="1:2" x14ac:dyDescent="0.25">
      <c r="A2547" s="30" t="s">
        <v>6289</v>
      </c>
      <c r="B2547" s="30" t="s">
        <v>13368</v>
      </c>
    </row>
    <row r="2548" spans="1:2" x14ac:dyDescent="0.25">
      <c r="A2548" s="30" t="s">
        <v>6286</v>
      </c>
      <c r="B2548" s="30" t="s">
        <v>13369</v>
      </c>
    </row>
    <row r="2549" spans="1:2" x14ac:dyDescent="0.25">
      <c r="A2549" s="30" t="s">
        <v>6287</v>
      </c>
      <c r="B2549" s="30" t="s">
        <v>13370</v>
      </c>
    </row>
    <row r="2550" spans="1:2" x14ac:dyDescent="0.25">
      <c r="A2550" s="30" t="s">
        <v>6288</v>
      </c>
      <c r="B2550" s="30" t="s">
        <v>13371</v>
      </c>
    </row>
    <row r="2551" spans="1:2" x14ac:dyDescent="0.25">
      <c r="A2551" s="30" t="s">
        <v>6290</v>
      </c>
      <c r="B2551" s="30" t="s">
        <v>13372</v>
      </c>
    </row>
    <row r="2552" spans="1:2" x14ac:dyDescent="0.25">
      <c r="A2552" s="30" t="s">
        <v>6305</v>
      </c>
      <c r="B2552" s="30" t="s">
        <v>10674</v>
      </c>
    </row>
    <row r="2553" spans="1:2" x14ac:dyDescent="0.25">
      <c r="A2553" s="30" t="s">
        <v>6308</v>
      </c>
      <c r="B2553" s="30" t="s">
        <v>10675</v>
      </c>
    </row>
    <row r="2554" spans="1:2" x14ac:dyDescent="0.25">
      <c r="A2554" s="30" t="s">
        <v>6322</v>
      </c>
      <c r="B2554" s="30" t="s">
        <v>10676</v>
      </c>
    </row>
    <row r="2555" spans="1:2" x14ac:dyDescent="0.25">
      <c r="A2555" s="30" t="s">
        <v>6300</v>
      </c>
      <c r="B2555" s="30" t="s">
        <v>10677</v>
      </c>
    </row>
    <row r="2556" spans="1:2" x14ac:dyDescent="0.25">
      <c r="A2556" s="30" t="s">
        <v>6316</v>
      </c>
      <c r="B2556" s="30" t="s">
        <v>10678</v>
      </c>
    </row>
    <row r="2557" spans="1:2" x14ac:dyDescent="0.25">
      <c r="A2557" s="30" t="s">
        <v>6297</v>
      </c>
      <c r="B2557" s="30" t="s">
        <v>10679</v>
      </c>
    </row>
    <row r="2558" spans="1:2" x14ac:dyDescent="0.25">
      <c r="A2558" s="30" t="s">
        <v>6294</v>
      </c>
      <c r="B2558" s="30" t="s">
        <v>10680</v>
      </c>
    </row>
    <row r="2559" spans="1:2" x14ac:dyDescent="0.25">
      <c r="A2559" s="30" t="s">
        <v>6303</v>
      </c>
      <c r="B2559" s="30" t="s">
        <v>10681</v>
      </c>
    </row>
    <row r="2560" spans="1:2" x14ac:dyDescent="0.25">
      <c r="A2560" s="30" t="s">
        <v>6311</v>
      </c>
      <c r="B2560" s="30" t="s">
        <v>10682</v>
      </c>
    </row>
    <row r="2561" spans="1:2" x14ac:dyDescent="0.25">
      <c r="A2561" s="30" t="s">
        <v>6330</v>
      </c>
      <c r="B2561" s="30" t="s">
        <v>10683</v>
      </c>
    </row>
    <row r="2562" spans="1:2" x14ac:dyDescent="0.25">
      <c r="A2562" s="30" t="s">
        <v>6336</v>
      </c>
      <c r="B2562" s="30" t="s">
        <v>10684</v>
      </c>
    </row>
    <row r="2563" spans="1:2" x14ac:dyDescent="0.25">
      <c r="A2563" s="30" t="s">
        <v>6338</v>
      </c>
      <c r="B2563" s="30" t="s">
        <v>10685</v>
      </c>
    </row>
    <row r="2564" spans="1:2" x14ac:dyDescent="0.25">
      <c r="A2564" s="30" t="s">
        <v>6325</v>
      </c>
      <c r="B2564" s="30" t="s">
        <v>10686</v>
      </c>
    </row>
    <row r="2565" spans="1:2" x14ac:dyDescent="0.25">
      <c r="A2565" s="30" t="s">
        <v>6314</v>
      </c>
      <c r="B2565" s="30" t="s">
        <v>10687</v>
      </c>
    </row>
    <row r="2566" spans="1:2" x14ac:dyDescent="0.25">
      <c r="A2566" s="30" t="s">
        <v>6292</v>
      </c>
      <c r="B2566" s="30" t="s">
        <v>10688</v>
      </c>
    </row>
    <row r="2567" spans="1:2" x14ac:dyDescent="0.25">
      <c r="A2567" s="30" t="s">
        <v>534</v>
      </c>
      <c r="B2567" s="30" t="s">
        <v>10689</v>
      </c>
    </row>
    <row r="2568" spans="1:2" x14ac:dyDescent="0.25">
      <c r="A2568" s="30" t="s">
        <v>6319</v>
      </c>
      <c r="B2568" s="30" t="s">
        <v>10690</v>
      </c>
    </row>
    <row r="2569" spans="1:2" x14ac:dyDescent="0.25">
      <c r="A2569" s="30" t="s">
        <v>6327</v>
      </c>
      <c r="B2569" s="30" t="s">
        <v>10691</v>
      </c>
    </row>
    <row r="2570" spans="1:2" x14ac:dyDescent="0.25">
      <c r="A2570" s="30" t="s">
        <v>6333</v>
      </c>
      <c r="B2570" s="30" t="s">
        <v>10692</v>
      </c>
    </row>
    <row r="2571" spans="1:2" x14ac:dyDescent="0.25">
      <c r="A2571" s="30" t="s">
        <v>6342</v>
      </c>
      <c r="B2571" s="30" t="s">
        <v>13373</v>
      </c>
    </row>
    <row r="2572" spans="1:2" x14ac:dyDescent="0.25">
      <c r="A2572" s="30" t="s">
        <v>6343</v>
      </c>
      <c r="B2572" s="30" t="s">
        <v>13374</v>
      </c>
    </row>
    <row r="2573" spans="1:2" x14ac:dyDescent="0.25">
      <c r="A2573" s="30" t="s">
        <v>6357</v>
      </c>
      <c r="B2573" s="30" t="s">
        <v>10693</v>
      </c>
    </row>
    <row r="2574" spans="1:2" x14ac:dyDescent="0.25">
      <c r="A2574" s="30" t="s">
        <v>6359</v>
      </c>
      <c r="B2574" s="30" t="s">
        <v>10694</v>
      </c>
    </row>
    <row r="2575" spans="1:2" x14ac:dyDescent="0.25">
      <c r="A2575" s="30" t="s">
        <v>6349</v>
      </c>
      <c r="B2575" s="30" t="s">
        <v>10695</v>
      </c>
    </row>
    <row r="2576" spans="1:2" x14ac:dyDescent="0.25">
      <c r="A2576" s="30" t="s">
        <v>6353</v>
      </c>
      <c r="B2576" s="30" t="s">
        <v>10696</v>
      </c>
    </row>
    <row r="2577" spans="1:2" x14ac:dyDescent="0.25">
      <c r="A2577" s="30" t="s">
        <v>6355</v>
      </c>
      <c r="B2577" s="30" t="s">
        <v>10697</v>
      </c>
    </row>
    <row r="2578" spans="1:2" x14ac:dyDescent="0.25">
      <c r="A2578" s="30" t="s">
        <v>6351</v>
      </c>
      <c r="B2578" s="30" t="s">
        <v>10698</v>
      </c>
    </row>
    <row r="2579" spans="1:2" x14ac:dyDescent="0.25">
      <c r="A2579" s="30" t="s">
        <v>301</v>
      </c>
      <c r="B2579" s="30" t="s">
        <v>10699</v>
      </c>
    </row>
    <row r="2580" spans="1:2" x14ac:dyDescent="0.25">
      <c r="A2580" s="30" t="s">
        <v>6347</v>
      </c>
      <c r="B2580" s="30" t="s">
        <v>10700</v>
      </c>
    </row>
    <row r="2581" spans="1:2" x14ac:dyDescent="0.25">
      <c r="A2581" s="30" t="s">
        <v>6363</v>
      </c>
      <c r="B2581" s="30" t="s">
        <v>13375</v>
      </c>
    </row>
    <row r="2582" spans="1:2" x14ac:dyDescent="0.25">
      <c r="A2582" s="30" t="s">
        <v>6365</v>
      </c>
      <c r="B2582" s="30" t="s">
        <v>13376</v>
      </c>
    </row>
    <row r="2583" spans="1:2" x14ac:dyDescent="0.25">
      <c r="A2583" s="30" t="s">
        <v>6364</v>
      </c>
      <c r="B2583" s="30" t="s">
        <v>13377</v>
      </c>
    </row>
    <row r="2584" spans="1:2" x14ac:dyDescent="0.25">
      <c r="A2584" s="30" t="s">
        <v>6367</v>
      </c>
      <c r="B2584" s="30" t="s">
        <v>13378</v>
      </c>
    </row>
    <row r="2585" spans="1:2" x14ac:dyDescent="0.25">
      <c r="A2585" s="30" t="s">
        <v>6366</v>
      </c>
      <c r="B2585" s="30" t="s">
        <v>13379</v>
      </c>
    </row>
    <row r="2586" spans="1:2" x14ac:dyDescent="0.25">
      <c r="A2586" s="30" t="s">
        <v>6396</v>
      </c>
      <c r="B2586" s="30" t="s">
        <v>13380</v>
      </c>
    </row>
    <row r="2587" spans="1:2" x14ac:dyDescent="0.25">
      <c r="A2587" s="30" t="s">
        <v>6395</v>
      </c>
      <c r="B2587" s="30" t="s">
        <v>13381</v>
      </c>
    </row>
    <row r="2588" spans="1:2" x14ac:dyDescent="0.25">
      <c r="A2588" s="30" t="s">
        <v>6394</v>
      </c>
      <c r="B2588" s="30" t="s">
        <v>13382</v>
      </c>
    </row>
    <row r="2589" spans="1:2" x14ac:dyDescent="0.25">
      <c r="A2589" s="30" t="s">
        <v>6409</v>
      </c>
      <c r="B2589" s="30" t="s">
        <v>13383</v>
      </c>
    </row>
    <row r="2590" spans="1:2" x14ac:dyDescent="0.25">
      <c r="A2590" s="30" t="s">
        <v>6407</v>
      </c>
      <c r="B2590" s="30" t="s">
        <v>13384</v>
      </c>
    </row>
    <row r="2591" spans="1:2" x14ac:dyDescent="0.25">
      <c r="A2591" s="30" t="s">
        <v>6408</v>
      </c>
      <c r="B2591" s="30" t="s">
        <v>13385</v>
      </c>
    </row>
    <row r="2592" spans="1:2" x14ac:dyDescent="0.25">
      <c r="A2592" s="30" t="s">
        <v>6406</v>
      </c>
      <c r="B2592" s="30" t="s">
        <v>13386</v>
      </c>
    </row>
    <row r="2593" spans="1:2" x14ac:dyDescent="0.25">
      <c r="A2593" s="30" t="s">
        <v>6412</v>
      </c>
      <c r="B2593" s="30" t="s">
        <v>13387</v>
      </c>
    </row>
    <row r="2594" spans="1:2" x14ac:dyDescent="0.25">
      <c r="A2594" s="30" t="s">
        <v>6411</v>
      </c>
      <c r="B2594" s="30" t="s">
        <v>13388</v>
      </c>
    </row>
    <row r="2595" spans="1:2" x14ac:dyDescent="0.25">
      <c r="A2595" s="30" t="s">
        <v>6410</v>
      </c>
      <c r="B2595" s="30" t="s">
        <v>13389</v>
      </c>
    </row>
    <row r="2596" spans="1:2" x14ac:dyDescent="0.25">
      <c r="A2596" s="30" t="s">
        <v>6413</v>
      </c>
      <c r="B2596" s="30" t="s">
        <v>13390</v>
      </c>
    </row>
    <row r="2597" spans="1:2" x14ac:dyDescent="0.25">
      <c r="A2597" s="30" t="s">
        <v>6591</v>
      </c>
      <c r="B2597" s="30" t="s">
        <v>10701</v>
      </c>
    </row>
    <row r="2598" spans="1:2" x14ac:dyDescent="0.25">
      <c r="A2598" s="30" t="s">
        <v>6499</v>
      </c>
      <c r="B2598" s="30" t="s">
        <v>10703</v>
      </c>
    </row>
    <row r="2599" spans="1:2" x14ac:dyDescent="0.25">
      <c r="A2599" s="30" t="s">
        <v>6502</v>
      </c>
      <c r="B2599" s="30" t="s">
        <v>10702</v>
      </c>
    </row>
    <row r="2600" spans="1:2" x14ac:dyDescent="0.25">
      <c r="A2600" s="30" t="s">
        <v>6496</v>
      </c>
      <c r="B2600" s="30" t="s">
        <v>10704</v>
      </c>
    </row>
    <row r="2601" spans="1:2" x14ac:dyDescent="0.25">
      <c r="A2601" s="30" t="s">
        <v>6505</v>
      </c>
      <c r="B2601" s="30" t="s">
        <v>10705</v>
      </c>
    </row>
    <row r="2602" spans="1:2" x14ac:dyDescent="0.25">
      <c r="A2602" s="30" t="s">
        <v>6508</v>
      </c>
      <c r="B2602" s="30" t="s">
        <v>10706</v>
      </c>
    </row>
    <row r="2603" spans="1:2" x14ac:dyDescent="0.25">
      <c r="A2603" s="30" t="s">
        <v>6511</v>
      </c>
      <c r="B2603" s="30" t="s">
        <v>10707</v>
      </c>
    </row>
    <row r="2604" spans="1:2" x14ac:dyDescent="0.25">
      <c r="A2604" s="30" t="s">
        <v>6514</v>
      </c>
      <c r="B2604" s="30" t="s">
        <v>10708</v>
      </c>
    </row>
    <row r="2605" spans="1:2" x14ac:dyDescent="0.25">
      <c r="A2605" s="30" t="s">
        <v>6435</v>
      </c>
      <c r="B2605" s="30" t="s">
        <v>10709</v>
      </c>
    </row>
    <row r="2606" spans="1:2" x14ac:dyDescent="0.25">
      <c r="A2606" s="30" t="s">
        <v>6453</v>
      </c>
      <c r="B2606" s="30" t="s">
        <v>10710</v>
      </c>
    </row>
    <row r="2607" spans="1:2" x14ac:dyDescent="0.25">
      <c r="A2607" s="30" t="s">
        <v>6467</v>
      </c>
      <c r="B2607" s="30" t="s">
        <v>10711</v>
      </c>
    </row>
    <row r="2608" spans="1:2" x14ac:dyDescent="0.25">
      <c r="A2608" s="30" t="s">
        <v>6469</v>
      </c>
      <c r="B2608" s="30" t="s">
        <v>10712</v>
      </c>
    </row>
    <row r="2609" spans="1:2" x14ac:dyDescent="0.25">
      <c r="A2609" s="30" t="s">
        <v>6481</v>
      </c>
      <c r="B2609" s="30" t="s">
        <v>10713</v>
      </c>
    </row>
    <row r="2610" spans="1:2" x14ac:dyDescent="0.25">
      <c r="A2610" s="30" t="s">
        <v>6486</v>
      </c>
      <c r="B2610" s="30" t="s">
        <v>10714</v>
      </c>
    </row>
    <row r="2611" spans="1:2" x14ac:dyDescent="0.25">
      <c r="A2611" s="30" t="s">
        <v>6521</v>
      </c>
      <c r="B2611" s="30" t="s">
        <v>10715</v>
      </c>
    </row>
    <row r="2612" spans="1:2" x14ac:dyDescent="0.25">
      <c r="A2612" s="30" t="s">
        <v>6527</v>
      </c>
      <c r="B2612" s="30" t="s">
        <v>10716</v>
      </c>
    </row>
    <row r="2613" spans="1:2" x14ac:dyDescent="0.25">
      <c r="A2613" s="30" t="s">
        <v>6537</v>
      </c>
      <c r="B2613" s="30" t="s">
        <v>10717</v>
      </c>
    </row>
    <row r="2614" spans="1:2" x14ac:dyDescent="0.25">
      <c r="A2614" s="30" t="s">
        <v>6545</v>
      </c>
      <c r="B2614" s="30" t="s">
        <v>10718</v>
      </c>
    </row>
    <row r="2615" spans="1:2" x14ac:dyDescent="0.25">
      <c r="A2615" s="30" t="s">
        <v>6553</v>
      </c>
      <c r="B2615" s="30" t="s">
        <v>10719</v>
      </c>
    </row>
    <row r="2616" spans="1:2" x14ac:dyDescent="0.25">
      <c r="A2616" s="30" t="s">
        <v>6558</v>
      </c>
      <c r="B2616" s="30" t="s">
        <v>10720</v>
      </c>
    </row>
    <row r="2617" spans="1:2" x14ac:dyDescent="0.25">
      <c r="A2617" s="30" t="s">
        <v>6564</v>
      </c>
      <c r="B2617" s="30" t="s">
        <v>10721</v>
      </c>
    </row>
    <row r="2618" spans="1:2" x14ac:dyDescent="0.25">
      <c r="A2618" s="30" t="s">
        <v>6575</v>
      </c>
      <c r="B2618" s="30" t="s">
        <v>10722</v>
      </c>
    </row>
    <row r="2619" spans="1:2" x14ac:dyDescent="0.25">
      <c r="A2619" s="30" t="s">
        <v>6607</v>
      </c>
      <c r="B2619" s="30" t="s">
        <v>10723</v>
      </c>
    </row>
    <row r="2620" spans="1:2" x14ac:dyDescent="0.25">
      <c r="A2620" s="30" t="s">
        <v>6617</v>
      </c>
      <c r="B2620" s="30" t="s">
        <v>10724</v>
      </c>
    </row>
    <row r="2621" spans="1:2" x14ac:dyDescent="0.25">
      <c r="A2621" s="30" t="s">
        <v>6631</v>
      </c>
      <c r="B2621" s="30" t="s">
        <v>10725</v>
      </c>
    </row>
    <row r="2622" spans="1:2" x14ac:dyDescent="0.25">
      <c r="A2622" s="30" t="s">
        <v>6638</v>
      </c>
      <c r="B2622" s="30" t="s">
        <v>10726</v>
      </c>
    </row>
    <row r="2623" spans="1:2" x14ac:dyDescent="0.25">
      <c r="A2623" s="30" t="s">
        <v>6423</v>
      </c>
      <c r="B2623" s="30" t="s">
        <v>10727</v>
      </c>
    </row>
    <row r="2624" spans="1:2" x14ac:dyDescent="0.25">
      <c r="A2624" s="30" t="s">
        <v>6542</v>
      </c>
      <c r="B2624" s="30" t="s">
        <v>10728</v>
      </c>
    </row>
    <row r="2625" spans="1:2" x14ac:dyDescent="0.25">
      <c r="A2625" s="30" t="s">
        <v>6587</v>
      </c>
      <c r="B2625" s="30" t="s">
        <v>10729</v>
      </c>
    </row>
    <row r="2626" spans="1:2" x14ac:dyDescent="0.25">
      <c r="A2626" s="30" t="s">
        <v>6437</v>
      </c>
      <c r="B2626" s="30" t="s">
        <v>10730</v>
      </c>
    </row>
    <row r="2627" spans="1:2" x14ac:dyDescent="0.25">
      <c r="A2627" s="30" t="s">
        <v>6581</v>
      </c>
      <c r="B2627" s="30" t="s">
        <v>10732</v>
      </c>
    </row>
    <row r="2628" spans="1:2" x14ac:dyDescent="0.25">
      <c r="A2628" s="30" t="s">
        <v>6584</v>
      </c>
      <c r="B2628" s="30" t="s">
        <v>10733</v>
      </c>
    </row>
    <row r="2629" spans="1:2" x14ac:dyDescent="0.25">
      <c r="A2629" s="30" t="s">
        <v>6443</v>
      </c>
      <c r="B2629" s="30" t="s">
        <v>10734</v>
      </c>
    </row>
    <row r="2630" spans="1:2" x14ac:dyDescent="0.25">
      <c r="A2630" s="30" t="s">
        <v>6457</v>
      </c>
      <c r="B2630" s="30" t="s">
        <v>10735</v>
      </c>
    </row>
    <row r="2631" spans="1:2" x14ac:dyDescent="0.25">
      <c r="A2631" s="30" t="s">
        <v>6490</v>
      </c>
      <c r="B2631" s="30" t="s">
        <v>10736</v>
      </c>
    </row>
    <row r="2632" spans="1:2" x14ac:dyDescent="0.25">
      <c r="A2632" s="30" t="s">
        <v>6517</v>
      </c>
      <c r="B2632" s="30" t="s">
        <v>10737</v>
      </c>
    </row>
    <row r="2633" spans="1:2" x14ac:dyDescent="0.25">
      <c r="A2633" s="30" t="s">
        <v>6431</v>
      </c>
      <c r="B2633" s="30" t="s">
        <v>10738</v>
      </c>
    </row>
    <row r="2634" spans="1:2" x14ac:dyDescent="0.25">
      <c r="A2634" s="30" t="s">
        <v>6439</v>
      </c>
      <c r="B2634" s="30" t="s">
        <v>10739</v>
      </c>
    </row>
    <row r="2635" spans="1:2" x14ac:dyDescent="0.25">
      <c r="A2635" s="30" t="s">
        <v>6441</v>
      </c>
      <c r="B2635" s="30" t="s">
        <v>10740</v>
      </c>
    </row>
    <row r="2636" spans="1:2" x14ac:dyDescent="0.25">
      <c r="A2636" s="30" t="s">
        <v>6445</v>
      </c>
      <c r="B2636" s="30" t="s">
        <v>10741</v>
      </c>
    </row>
    <row r="2637" spans="1:2" x14ac:dyDescent="0.25">
      <c r="A2637" s="30" t="s">
        <v>6451</v>
      </c>
      <c r="B2637" s="30" t="s">
        <v>10742</v>
      </c>
    </row>
    <row r="2638" spans="1:2" x14ac:dyDescent="0.25">
      <c r="A2638" s="30" t="s">
        <v>6455</v>
      </c>
      <c r="B2638" s="30" t="s">
        <v>10743</v>
      </c>
    </row>
    <row r="2639" spans="1:2" x14ac:dyDescent="0.25">
      <c r="A2639" s="30" t="s">
        <v>6459</v>
      </c>
      <c r="B2639" s="30" t="s">
        <v>10744</v>
      </c>
    </row>
    <row r="2640" spans="1:2" x14ac:dyDescent="0.25">
      <c r="A2640" s="30" t="s">
        <v>6463</v>
      </c>
      <c r="B2640" s="30" t="s">
        <v>10745</v>
      </c>
    </row>
    <row r="2641" spans="1:2" x14ac:dyDescent="0.25">
      <c r="A2641" s="30" t="s">
        <v>6471</v>
      </c>
      <c r="B2641" s="30" t="s">
        <v>10746</v>
      </c>
    </row>
    <row r="2642" spans="1:2" x14ac:dyDescent="0.25">
      <c r="A2642" s="30" t="s">
        <v>6473</v>
      </c>
      <c r="B2642" s="30" t="s">
        <v>10747</v>
      </c>
    </row>
    <row r="2643" spans="1:2" x14ac:dyDescent="0.25">
      <c r="A2643" s="30" t="s">
        <v>6539</v>
      </c>
      <c r="B2643" s="30" t="s">
        <v>10748</v>
      </c>
    </row>
    <row r="2644" spans="1:2" x14ac:dyDescent="0.25">
      <c r="A2644" s="30" t="s">
        <v>6572</v>
      </c>
      <c r="B2644" s="30" t="s">
        <v>10749</v>
      </c>
    </row>
    <row r="2645" spans="1:2" x14ac:dyDescent="0.25">
      <c r="A2645" s="30" t="s">
        <v>6599</v>
      </c>
      <c r="B2645" s="30" t="s">
        <v>10750</v>
      </c>
    </row>
    <row r="2646" spans="1:2" x14ac:dyDescent="0.25">
      <c r="A2646" s="30" t="s">
        <v>6609</v>
      </c>
      <c r="B2646" s="30" t="s">
        <v>10751</v>
      </c>
    </row>
    <row r="2647" spans="1:2" x14ac:dyDescent="0.25">
      <c r="A2647" s="30" t="s">
        <v>6625</v>
      </c>
      <c r="B2647" s="30" t="s">
        <v>10752</v>
      </c>
    </row>
    <row r="2648" spans="1:2" x14ac:dyDescent="0.25">
      <c r="A2648" s="30" t="s">
        <v>6417</v>
      </c>
      <c r="B2648" s="30" t="s">
        <v>10753</v>
      </c>
    </row>
    <row r="2649" spans="1:2" x14ac:dyDescent="0.25">
      <c r="A2649" s="30" t="s">
        <v>6427</v>
      </c>
      <c r="B2649" s="30" t="s">
        <v>10754</v>
      </c>
    </row>
    <row r="2650" spans="1:2" x14ac:dyDescent="0.25">
      <c r="A2650" s="30" t="s">
        <v>6429</v>
      </c>
      <c r="B2650" s="30" t="s">
        <v>10755</v>
      </c>
    </row>
    <row r="2651" spans="1:2" x14ac:dyDescent="0.25">
      <c r="A2651" s="30" t="s">
        <v>6433</v>
      </c>
      <c r="B2651" s="30" t="s">
        <v>10756</v>
      </c>
    </row>
    <row r="2652" spans="1:2" x14ac:dyDescent="0.25">
      <c r="A2652" s="30" t="s">
        <v>6477</v>
      </c>
      <c r="B2652" s="30" t="s">
        <v>10757</v>
      </c>
    </row>
    <row r="2653" spans="1:2" x14ac:dyDescent="0.25">
      <c r="A2653" s="30" t="s">
        <v>6484</v>
      </c>
      <c r="B2653" s="30" t="s">
        <v>10758</v>
      </c>
    </row>
    <row r="2654" spans="1:2" x14ac:dyDescent="0.25">
      <c r="A2654" s="30" t="s">
        <v>6488</v>
      </c>
      <c r="B2654" s="30" t="s">
        <v>10759</v>
      </c>
    </row>
    <row r="2655" spans="1:2" x14ac:dyDescent="0.25">
      <c r="A2655" s="30" t="s">
        <v>6525</v>
      </c>
      <c r="B2655" s="30" t="s">
        <v>10760</v>
      </c>
    </row>
    <row r="2656" spans="1:2" x14ac:dyDescent="0.25">
      <c r="A2656" s="30" t="s">
        <v>6531</v>
      </c>
      <c r="B2656" s="30" t="s">
        <v>10761</v>
      </c>
    </row>
    <row r="2657" spans="1:2" x14ac:dyDescent="0.25">
      <c r="A2657" s="30" t="s">
        <v>6535</v>
      </c>
      <c r="B2657" s="30" t="s">
        <v>10762</v>
      </c>
    </row>
    <row r="2658" spans="1:2" x14ac:dyDescent="0.25">
      <c r="A2658" s="30" t="s">
        <v>6547</v>
      </c>
      <c r="B2658" s="30" t="s">
        <v>10763</v>
      </c>
    </row>
    <row r="2659" spans="1:2" x14ac:dyDescent="0.25">
      <c r="A2659" s="30" t="s">
        <v>6551</v>
      </c>
      <c r="B2659" s="30" t="s">
        <v>10731</v>
      </c>
    </row>
    <row r="2660" spans="1:2" x14ac:dyDescent="0.25">
      <c r="A2660" s="30" t="s">
        <v>6562</v>
      </c>
      <c r="B2660" s="30" t="s">
        <v>10764</v>
      </c>
    </row>
    <row r="2661" spans="1:2" x14ac:dyDescent="0.25">
      <c r="A2661" s="30" t="s">
        <v>6570</v>
      </c>
      <c r="B2661" s="30" t="s">
        <v>10765</v>
      </c>
    </row>
    <row r="2662" spans="1:2" x14ac:dyDescent="0.25">
      <c r="A2662" s="30" t="s">
        <v>6611</v>
      </c>
      <c r="B2662" s="30" t="s">
        <v>10766</v>
      </c>
    </row>
    <row r="2663" spans="1:2" x14ac:dyDescent="0.25">
      <c r="A2663" s="30" t="s">
        <v>6615</v>
      </c>
      <c r="B2663" s="30" t="s">
        <v>10767</v>
      </c>
    </row>
    <row r="2664" spans="1:2" x14ac:dyDescent="0.25">
      <c r="A2664" s="30" t="s">
        <v>6621</v>
      </c>
      <c r="B2664" s="30" t="s">
        <v>10768</v>
      </c>
    </row>
    <row r="2665" spans="1:2" x14ac:dyDescent="0.25">
      <c r="A2665" s="30" t="s">
        <v>295</v>
      </c>
      <c r="B2665" s="30" t="s">
        <v>10769</v>
      </c>
    </row>
    <row r="2666" spans="1:2" x14ac:dyDescent="0.25">
      <c r="A2666" s="30" t="s">
        <v>6640</v>
      </c>
      <c r="B2666" s="30" t="s">
        <v>10770</v>
      </c>
    </row>
    <row r="2667" spans="1:2" x14ac:dyDescent="0.25">
      <c r="A2667" s="30" t="s">
        <v>6566</v>
      </c>
      <c r="B2667" s="30" t="s">
        <v>10771</v>
      </c>
    </row>
    <row r="2668" spans="1:2" x14ac:dyDescent="0.25">
      <c r="A2668" s="30" t="s">
        <v>6629</v>
      </c>
      <c r="B2668" s="30" t="s">
        <v>10772</v>
      </c>
    </row>
    <row r="2669" spans="1:2" x14ac:dyDescent="0.25">
      <c r="A2669" s="30" t="s">
        <v>6419</v>
      </c>
      <c r="B2669" s="30" t="s">
        <v>10773</v>
      </c>
    </row>
    <row r="2670" spans="1:2" x14ac:dyDescent="0.25">
      <c r="A2670" s="30" t="s">
        <v>6465</v>
      </c>
      <c r="B2670" s="30" t="s">
        <v>10774</v>
      </c>
    </row>
    <row r="2671" spans="1:2" x14ac:dyDescent="0.25">
      <c r="A2671" s="30" t="s">
        <v>6519</v>
      </c>
      <c r="B2671" s="30" t="s">
        <v>10775</v>
      </c>
    </row>
    <row r="2672" spans="1:2" x14ac:dyDescent="0.25">
      <c r="A2672" s="30" t="s">
        <v>6549</v>
      </c>
      <c r="B2672" s="30" t="s">
        <v>10776</v>
      </c>
    </row>
    <row r="2673" spans="1:2" x14ac:dyDescent="0.25">
      <c r="A2673" s="30" t="s">
        <v>6589</v>
      </c>
      <c r="B2673" s="30" t="s">
        <v>10777</v>
      </c>
    </row>
    <row r="2674" spans="1:2" x14ac:dyDescent="0.25">
      <c r="A2674" s="30" t="s">
        <v>6633</v>
      </c>
      <c r="B2674" s="30" t="s">
        <v>10778</v>
      </c>
    </row>
    <row r="2675" spans="1:2" x14ac:dyDescent="0.25">
      <c r="A2675" s="30" t="s">
        <v>6623</v>
      </c>
      <c r="B2675" s="30" t="s">
        <v>10779</v>
      </c>
    </row>
    <row r="2676" spans="1:2" x14ac:dyDescent="0.25">
      <c r="A2676" s="30" t="s">
        <v>6425</v>
      </c>
      <c r="B2676" s="30" t="s">
        <v>10780</v>
      </c>
    </row>
    <row r="2677" spans="1:2" x14ac:dyDescent="0.25">
      <c r="A2677" s="30" t="s">
        <v>6613</v>
      </c>
      <c r="B2677" s="30" t="s">
        <v>10781</v>
      </c>
    </row>
    <row r="2678" spans="1:2" x14ac:dyDescent="0.25">
      <c r="A2678" s="30" t="s">
        <v>6627</v>
      </c>
      <c r="B2678" s="30" t="s">
        <v>10782</v>
      </c>
    </row>
    <row r="2679" spans="1:2" x14ac:dyDescent="0.25">
      <c r="A2679" s="30" t="s">
        <v>6461</v>
      </c>
      <c r="B2679" s="30" t="s">
        <v>10783</v>
      </c>
    </row>
    <row r="2680" spans="1:2" x14ac:dyDescent="0.25">
      <c r="A2680" s="30" t="s">
        <v>6492</v>
      </c>
      <c r="B2680" s="30" t="s">
        <v>10784</v>
      </c>
    </row>
    <row r="2681" spans="1:2" x14ac:dyDescent="0.25">
      <c r="A2681" s="30" t="s">
        <v>6447</v>
      </c>
      <c r="B2681" s="30" t="s">
        <v>10785</v>
      </c>
    </row>
    <row r="2682" spans="1:2" x14ac:dyDescent="0.25">
      <c r="A2682" s="30" t="s">
        <v>6479</v>
      </c>
      <c r="B2682" s="30" t="s">
        <v>10786</v>
      </c>
    </row>
    <row r="2683" spans="1:2" x14ac:dyDescent="0.25">
      <c r="A2683" s="30" t="s">
        <v>6523</v>
      </c>
      <c r="B2683" s="30" t="s">
        <v>10787</v>
      </c>
    </row>
    <row r="2684" spans="1:2" x14ac:dyDescent="0.25">
      <c r="A2684" s="30" t="s">
        <v>6529</v>
      </c>
      <c r="B2684" s="30" t="s">
        <v>10788</v>
      </c>
    </row>
    <row r="2685" spans="1:2" x14ac:dyDescent="0.25">
      <c r="A2685" s="30" t="s">
        <v>6556</v>
      </c>
      <c r="B2685" s="30" t="s">
        <v>10789</v>
      </c>
    </row>
    <row r="2686" spans="1:2" x14ac:dyDescent="0.25">
      <c r="A2686" s="30" t="s">
        <v>6597</v>
      </c>
      <c r="B2686" s="30" t="s">
        <v>10790</v>
      </c>
    </row>
    <row r="2687" spans="1:2" x14ac:dyDescent="0.25">
      <c r="A2687" s="30" t="s">
        <v>6601</v>
      </c>
      <c r="B2687" s="30" t="s">
        <v>10791</v>
      </c>
    </row>
    <row r="2688" spans="1:2" x14ac:dyDescent="0.25">
      <c r="A2688" s="30" t="s">
        <v>6603</v>
      </c>
      <c r="B2688" s="30" t="s">
        <v>10792</v>
      </c>
    </row>
    <row r="2689" spans="1:2" x14ac:dyDescent="0.25">
      <c r="A2689" s="30" t="s">
        <v>6619</v>
      </c>
      <c r="B2689" s="30" t="s">
        <v>10793</v>
      </c>
    </row>
    <row r="2690" spans="1:2" x14ac:dyDescent="0.25">
      <c r="A2690" s="30" t="s">
        <v>6421</v>
      </c>
      <c r="B2690" s="30" t="s">
        <v>10795</v>
      </c>
    </row>
    <row r="2691" spans="1:2" x14ac:dyDescent="0.25">
      <c r="A2691" s="30" t="s">
        <v>6449</v>
      </c>
      <c r="B2691" s="30" t="s">
        <v>10796</v>
      </c>
    </row>
    <row r="2692" spans="1:2" x14ac:dyDescent="0.25">
      <c r="A2692" s="30" t="s">
        <v>6533</v>
      </c>
      <c r="B2692" s="30" t="s">
        <v>10797</v>
      </c>
    </row>
    <row r="2693" spans="1:2" x14ac:dyDescent="0.25">
      <c r="A2693" s="30" t="s">
        <v>6560</v>
      </c>
      <c r="B2693" s="30" t="s">
        <v>10798</v>
      </c>
    </row>
    <row r="2694" spans="1:2" x14ac:dyDescent="0.25">
      <c r="A2694" s="30" t="s">
        <v>6568</v>
      </c>
      <c r="B2694" s="30" t="s">
        <v>10799</v>
      </c>
    </row>
    <row r="2695" spans="1:2" x14ac:dyDescent="0.25">
      <c r="A2695" s="30" t="s">
        <v>6578</v>
      </c>
      <c r="B2695" s="30" t="s">
        <v>10800</v>
      </c>
    </row>
    <row r="2696" spans="1:2" x14ac:dyDescent="0.25">
      <c r="A2696" s="30" t="s">
        <v>6605</v>
      </c>
      <c r="B2696" s="30" t="s">
        <v>10801</v>
      </c>
    </row>
    <row r="2697" spans="1:2" x14ac:dyDescent="0.25">
      <c r="A2697" s="30" t="s">
        <v>6635</v>
      </c>
      <c r="B2697" s="30" t="s">
        <v>10802</v>
      </c>
    </row>
    <row r="2698" spans="1:2" x14ac:dyDescent="0.25">
      <c r="A2698" s="30" t="s">
        <v>6494</v>
      </c>
      <c r="B2698" s="30" t="s">
        <v>10803</v>
      </c>
    </row>
    <row r="2699" spans="1:2" x14ac:dyDescent="0.25">
      <c r="A2699" s="30" t="s">
        <v>6594</v>
      </c>
      <c r="B2699" s="30" t="s">
        <v>10804</v>
      </c>
    </row>
    <row r="2700" spans="1:2" x14ac:dyDescent="0.25">
      <c r="A2700" s="30" t="s">
        <v>6643</v>
      </c>
      <c r="B2700" s="30" t="s">
        <v>13391</v>
      </c>
    </row>
    <row r="2701" spans="1:2" x14ac:dyDescent="0.25">
      <c r="A2701" s="30" t="s">
        <v>6646</v>
      </c>
      <c r="B2701" s="30" t="s">
        <v>13392</v>
      </c>
    </row>
    <row r="2702" spans="1:2" x14ac:dyDescent="0.25">
      <c r="A2702" s="30" t="s">
        <v>6644</v>
      </c>
      <c r="B2702" s="30" t="s">
        <v>13393</v>
      </c>
    </row>
    <row r="2703" spans="1:2" x14ac:dyDescent="0.25">
      <c r="A2703" s="30" t="s">
        <v>6645</v>
      </c>
      <c r="B2703" s="30" t="s">
        <v>13394</v>
      </c>
    </row>
    <row r="2704" spans="1:2" x14ac:dyDescent="0.25">
      <c r="A2704" s="30" t="s">
        <v>6647</v>
      </c>
      <c r="B2704" s="30" t="s">
        <v>13395</v>
      </c>
    </row>
    <row r="2705" spans="1:2" x14ac:dyDescent="0.25">
      <c r="A2705" s="30" t="s">
        <v>6648</v>
      </c>
      <c r="B2705" s="30" t="s">
        <v>13396</v>
      </c>
    </row>
    <row r="2706" spans="1:2" x14ac:dyDescent="0.25">
      <c r="A2706" s="30" t="s">
        <v>6667</v>
      </c>
      <c r="B2706" s="30" t="s">
        <v>13397</v>
      </c>
    </row>
    <row r="2707" spans="1:2" x14ac:dyDescent="0.25">
      <c r="A2707" s="30" t="s">
        <v>6668</v>
      </c>
      <c r="B2707" s="30" t="s">
        <v>13398</v>
      </c>
    </row>
    <row r="2708" spans="1:2" x14ac:dyDescent="0.25">
      <c r="A2708" s="30" t="s">
        <v>6672</v>
      </c>
      <c r="B2708" s="30" t="s">
        <v>13399</v>
      </c>
    </row>
    <row r="2709" spans="1:2" x14ac:dyDescent="0.25">
      <c r="A2709" s="30" t="s">
        <v>6661</v>
      </c>
      <c r="B2709" s="30" t="s">
        <v>13400</v>
      </c>
    </row>
    <row r="2710" spans="1:2" x14ac:dyDescent="0.25">
      <c r="A2710" s="30" t="s">
        <v>6663</v>
      </c>
      <c r="B2710" s="30" t="s">
        <v>13401</v>
      </c>
    </row>
    <row r="2711" spans="1:2" x14ac:dyDescent="0.25">
      <c r="A2711" s="30" t="s">
        <v>6664</v>
      </c>
      <c r="B2711" s="30" t="s">
        <v>13402</v>
      </c>
    </row>
    <row r="2712" spans="1:2" x14ac:dyDescent="0.25">
      <c r="A2712" s="30" t="s">
        <v>6665</v>
      </c>
      <c r="B2712" s="30" t="s">
        <v>13403</v>
      </c>
    </row>
    <row r="2713" spans="1:2" x14ac:dyDescent="0.25">
      <c r="A2713" s="30" t="s">
        <v>6671</v>
      </c>
      <c r="B2713" s="30" t="s">
        <v>13404</v>
      </c>
    </row>
    <row r="2714" spans="1:2" x14ac:dyDescent="0.25">
      <c r="A2714" s="30" t="s">
        <v>6673</v>
      </c>
      <c r="B2714" s="30" t="s">
        <v>13405</v>
      </c>
    </row>
    <row r="2715" spans="1:2" x14ac:dyDescent="0.25">
      <c r="A2715" s="30" t="s">
        <v>6666</v>
      </c>
      <c r="B2715" s="30" t="s">
        <v>13406</v>
      </c>
    </row>
    <row r="2716" spans="1:2" x14ac:dyDescent="0.25">
      <c r="A2716" s="30" t="s">
        <v>6662</v>
      </c>
      <c r="B2716" s="30" t="s">
        <v>13407</v>
      </c>
    </row>
    <row r="2717" spans="1:2" x14ac:dyDescent="0.25">
      <c r="A2717" s="30" t="s">
        <v>6669</v>
      </c>
      <c r="B2717" s="30" t="s">
        <v>13408</v>
      </c>
    </row>
    <row r="2718" spans="1:2" x14ac:dyDescent="0.25">
      <c r="A2718" s="30" t="s">
        <v>6670</v>
      </c>
      <c r="B2718" s="30" t="s">
        <v>13409</v>
      </c>
    </row>
    <row r="2719" spans="1:2" x14ac:dyDescent="0.25">
      <c r="A2719" s="30" t="s">
        <v>6674</v>
      </c>
      <c r="B2719" s="30" t="s">
        <v>13410</v>
      </c>
    </row>
    <row r="2720" spans="1:2" x14ac:dyDescent="0.25">
      <c r="A2720" s="30" t="s">
        <v>6660</v>
      </c>
      <c r="B2720" s="30" t="s">
        <v>13411</v>
      </c>
    </row>
    <row r="2721" spans="1:2" x14ac:dyDescent="0.25">
      <c r="A2721" s="30" t="s">
        <v>6677</v>
      </c>
      <c r="B2721" s="30" t="s">
        <v>13412</v>
      </c>
    </row>
    <row r="2722" spans="1:2" x14ac:dyDescent="0.25">
      <c r="A2722" s="30" t="s">
        <v>6678</v>
      </c>
      <c r="B2722" s="30" t="s">
        <v>13413</v>
      </c>
    </row>
    <row r="2723" spans="1:2" x14ac:dyDescent="0.25">
      <c r="A2723" s="30" t="s">
        <v>6676</v>
      </c>
      <c r="B2723" s="30" t="s">
        <v>13414</v>
      </c>
    </row>
    <row r="2724" spans="1:2" x14ac:dyDescent="0.25">
      <c r="A2724" s="30" t="s">
        <v>6679</v>
      </c>
      <c r="B2724" s="30" t="s">
        <v>13415</v>
      </c>
    </row>
    <row r="2725" spans="1:2" x14ac:dyDescent="0.25">
      <c r="A2725" s="30" t="s">
        <v>6682</v>
      </c>
      <c r="B2725" s="30" t="s">
        <v>13416</v>
      </c>
    </row>
    <row r="2726" spans="1:2" x14ac:dyDescent="0.25">
      <c r="A2726" s="30" t="s">
        <v>6683</v>
      </c>
      <c r="B2726" s="30" t="s">
        <v>13417</v>
      </c>
    </row>
    <row r="2727" spans="1:2" x14ac:dyDescent="0.25">
      <c r="A2727" s="30" t="s">
        <v>6680</v>
      </c>
      <c r="B2727" s="30" t="s">
        <v>13418</v>
      </c>
    </row>
    <row r="2728" spans="1:2" x14ac:dyDescent="0.25">
      <c r="A2728" s="30" t="s">
        <v>6681</v>
      </c>
      <c r="B2728" s="30" t="s">
        <v>13419</v>
      </c>
    </row>
    <row r="2729" spans="1:2" x14ac:dyDescent="0.25">
      <c r="A2729" s="30" t="s">
        <v>6688</v>
      </c>
      <c r="B2729" s="30" t="s">
        <v>13420</v>
      </c>
    </row>
    <row r="2730" spans="1:2" x14ac:dyDescent="0.25">
      <c r="A2730" s="30" t="s">
        <v>6685</v>
      </c>
      <c r="B2730" s="30" t="s">
        <v>13421</v>
      </c>
    </row>
    <row r="2731" spans="1:2" x14ac:dyDescent="0.25">
      <c r="A2731" s="30" t="s">
        <v>6692</v>
      </c>
      <c r="B2731" s="30" t="s">
        <v>13422</v>
      </c>
    </row>
    <row r="2732" spans="1:2" x14ac:dyDescent="0.25">
      <c r="A2732" s="30" t="s">
        <v>6691</v>
      </c>
      <c r="B2732" s="30" t="s">
        <v>13423</v>
      </c>
    </row>
    <row r="2733" spans="1:2" x14ac:dyDescent="0.25">
      <c r="A2733" s="30" t="s">
        <v>6696</v>
      </c>
      <c r="B2733" s="30" t="s">
        <v>13424</v>
      </c>
    </row>
    <row r="2734" spans="1:2" x14ac:dyDescent="0.25">
      <c r="A2734" s="30" t="s">
        <v>6687</v>
      </c>
      <c r="B2734" s="30" t="s">
        <v>13425</v>
      </c>
    </row>
    <row r="2735" spans="1:2" x14ac:dyDescent="0.25">
      <c r="A2735" s="30" t="s">
        <v>6689</v>
      </c>
      <c r="B2735" s="30" t="s">
        <v>13426</v>
      </c>
    </row>
    <row r="2736" spans="1:2" x14ac:dyDescent="0.25">
      <c r="A2736" s="30" t="s">
        <v>6693</v>
      </c>
      <c r="B2736" s="30" t="s">
        <v>13427</v>
      </c>
    </row>
    <row r="2737" spans="1:2" x14ac:dyDescent="0.25">
      <c r="A2737" s="30" t="s">
        <v>6697</v>
      </c>
      <c r="B2737" s="30" t="s">
        <v>13428</v>
      </c>
    </row>
    <row r="2738" spans="1:2" x14ac:dyDescent="0.25">
      <c r="A2738" s="30" t="s">
        <v>6698</v>
      </c>
      <c r="B2738" s="30" t="s">
        <v>13429</v>
      </c>
    </row>
    <row r="2739" spans="1:2" x14ac:dyDescent="0.25">
      <c r="A2739" s="30" t="s">
        <v>6684</v>
      </c>
      <c r="B2739" s="30" t="s">
        <v>13430</v>
      </c>
    </row>
    <row r="2740" spans="1:2" x14ac:dyDescent="0.25">
      <c r="A2740" s="30" t="s">
        <v>6686</v>
      </c>
      <c r="B2740" s="30" t="s">
        <v>13431</v>
      </c>
    </row>
    <row r="2741" spans="1:2" x14ac:dyDescent="0.25">
      <c r="A2741" s="30" t="s">
        <v>6690</v>
      </c>
      <c r="B2741" s="30" t="s">
        <v>13432</v>
      </c>
    </row>
    <row r="2742" spans="1:2" x14ac:dyDescent="0.25">
      <c r="A2742" s="30" t="s">
        <v>6695</v>
      </c>
      <c r="B2742" s="30" t="s">
        <v>13433</v>
      </c>
    </row>
    <row r="2743" spans="1:2" x14ac:dyDescent="0.25">
      <c r="A2743" s="30" t="s">
        <v>6694</v>
      </c>
      <c r="B2743" s="30" t="s">
        <v>13434</v>
      </c>
    </row>
    <row r="2744" spans="1:2" x14ac:dyDescent="0.25">
      <c r="A2744" s="30" t="s">
        <v>6700</v>
      </c>
      <c r="B2744" s="30" t="s">
        <v>13435</v>
      </c>
    </row>
    <row r="2745" spans="1:2" x14ac:dyDescent="0.25">
      <c r="A2745" s="30" t="s">
        <v>6699</v>
      </c>
      <c r="B2745" s="30" t="s">
        <v>13436</v>
      </c>
    </row>
    <row r="2746" spans="1:2" x14ac:dyDescent="0.25">
      <c r="A2746" s="30" t="s">
        <v>6710</v>
      </c>
      <c r="B2746" s="30" t="s">
        <v>13437</v>
      </c>
    </row>
    <row r="2747" spans="1:2" x14ac:dyDescent="0.25">
      <c r="A2747" s="30" t="s">
        <v>6711</v>
      </c>
      <c r="B2747" s="30" t="s">
        <v>13438</v>
      </c>
    </row>
    <row r="2748" spans="1:2" x14ac:dyDescent="0.25">
      <c r="A2748" s="30" t="s">
        <v>6712</v>
      </c>
      <c r="B2748" s="30" t="s">
        <v>13439</v>
      </c>
    </row>
    <row r="2749" spans="1:2" x14ac:dyDescent="0.25">
      <c r="A2749" s="30" t="s">
        <v>6707</v>
      </c>
      <c r="B2749" s="30" t="s">
        <v>13440</v>
      </c>
    </row>
    <row r="2750" spans="1:2" x14ac:dyDescent="0.25">
      <c r="A2750" s="30" t="s">
        <v>6713</v>
      </c>
      <c r="B2750" s="30" t="s">
        <v>13441</v>
      </c>
    </row>
    <row r="2751" spans="1:2" x14ac:dyDescent="0.25">
      <c r="A2751" s="30" t="s">
        <v>6716</v>
      </c>
      <c r="B2751" s="30" t="s">
        <v>13442</v>
      </c>
    </row>
    <row r="2752" spans="1:2" x14ac:dyDescent="0.25">
      <c r="A2752" s="30" t="s">
        <v>6709</v>
      </c>
      <c r="B2752" s="30" t="s">
        <v>13443</v>
      </c>
    </row>
    <row r="2753" spans="1:2" x14ac:dyDescent="0.25">
      <c r="A2753" s="30" t="s">
        <v>662</v>
      </c>
      <c r="B2753" s="30" t="s">
        <v>11020</v>
      </c>
    </row>
    <row r="2754" spans="1:2" x14ac:dyDescent="0.25">
      <c r="A2754" s="30" t="s">
        <v>6721</v>
      </c>
      <c r="B2754" s="30" t="s">
        <v>11009</v>
      </c>
    </row>
    <row r="2755" spans="1:2" x14ac:dyDescent="0.25">
      <c r="A2755" s="30" t="s">
        <v>6724</v>
      </c>
      <c r="B2755" s="30" t="s">
        <v>11015</v>
      </c>
    </row>
    <row r="2756" spans="1:2" x14ac:dyDescent="0.25">
      <c r="A2756" s="30" t="s">
        <v>6727</v>
      </c>
      <c r="B2756" s="30" t="s">
        <v>11016</v>
      </c>
    </row>
    <row r="2757" spans="1:2" x14ac:dyDescent="0.25">
      <c r="A2757" s="30" t="s">
        <v>6730</v>
      </c>
      <c r="B2757" s="30" t="s">
        <v>11013</v>
      </c>
    </row>
    <row r="2758" spans="1:2" x14ac:dyDescent="0.25">
      <c r="A2758" s="30" t="s">
        <v>492</v>
      </c>
      <c r="B2758" s="30" t="s">
        <v>11017</v>
      </c>
    </row>
    <row r="2759" spans="1:2" x14ac:dyDescent="0.25">
      <c r="A2759" s="30" t="s">
        <v>6733</v>
      </c>
      <c r="B2759" s="30" t="s">
        <v>11018</v>
      </c>
    </row>
    <row r="2760" spans="1:2" x14ac:dyDescent="0.25">
      <c r="A2760" s="30" t="s">
        <v>6736</v>
      </c>
      <c r="B2760" s="30" t="s">
        <v>11010</v>
      </c>
    </row>
    <row r="2761" spans="1:2" x14ac:dyDescent="0.25">
      <c r="A2761" s="30" t="s">
        <v>6739</v>
      </c>
      <c r="B2761" s="30" t="s">
        <v>11012</v>
      </c>
    </row>
    <row r="2762" spans="1:2" x14ac:dyDescent="0.25">
      <c r="A2762" s="30" t="s">
        <v>6741</v>
      </c>
      <c r="B2762" s="30" t="s">
        <v>11014</v>
      </c>
    </row>
    <row r="2763" spans="1:2" x14ac:dyDescent="0.25">
      <c r="A2763" s="30" t="s">
        <v>6744</v>
      </c>
      <c r="B2763" s="30" t="s">
        <v>11019</v>
      </c>
    </row>
    <row r="2764" spans="1:2" x14ac:dyDescent="0.25">
      <c r="A2764" s="30" t="s">
        <v>6747</v>
      </c>
      <c r="B2764" s="30" t="s">
        <v>11011</v>
      </c>
    </row>
    <row r="2765" spans="1:2" x14ac:dyDescent="0.25">
      <c r="A2765" s="30" t="s">
        <v>6761</v>
      </c>
      <c r="B2765" s="30" t="s">
        <v>10805</v>
      </c>
    </row>
    <row r="2766" spans="1:2" x14ac:dyDescent="0.25">
      <c r="A2766" s="30" t="s">
        <v>6755</v>
      </c>
      <c r="B2766" s="30" t="s">
        <v>10806</v>
      </c>
    </row>
    <row r="2767" spans="1:2" x14ac:dyDescent="0.25">
      <c r="A2767" s="30" t="s">
        <v>6758</v>
      </c>
      <c r="B2767" s="30" t="s">
        <v>10807</v>
      </c>
    </row>
    <row r="2768" spans="1:2" x14ac:dyDescent="0.25">
      <c r="A2768" s="30" t="s">
        <v>810</v>
      </c>
      <c r="B2768" s="30" t="s">
        <v>10808</v>
      </c>
    </row>
    <row r="2769" spans="1:2" x14ac:dyDescent="0.25">
      <c r="A2769" s="30" t="s">
        <v>6821</v>
      </c>
      <c r="B2769" s="30" t="s">
        <v>13444</v>
      </c>
    </row>
    <row r="2770" spans="1:2" x14ac:dyDescent="0.25">
      <c r="A2770" s="30" t="s">
        <v>7623</v>
      </c>
      <c r="B2770" s="30" t="s">
        <v>13445</v>
      </c>
    </row>
    <row r="2771" spans="1:2" x14ac:dyDescent="0.25">
      <c r="A2771" s="30" t="s">
        <v>7726</v>
      </c>
      <c r="B2771" s="30" t="s">
        <v>13446</v>
      </c>
    </row>
    <row r="2772" spans="1:2" x14ac:dyDescent="0.25">
      <c r="A2772" s="30" t="s">
        <v>7777</v>
      </c>
      <c r="B2772" s="30" t="s">
        <v>13447</v>
      </c>
    </row>
    <row r="2773" spans="1:2" x14ac:dyDescent="0.25">
      <c r="A2773" s="30" t="s">
        <v>7815</v>
      </c>
      <c r="B2773" s="30" t="s">
        <v>13448</v>
      </c>
    </row>
    <row r="2774" spans="1:2" x14ac:dyDescent="0.25">
      <c r="A2774" s="30" t="s">
        <v>8420</v>
      </c>
      <c r="B2774" s="30" t="s">
        <v>13449</v>
      </c>
    </row>
    <row r="2775" spans="1:2" x14ac:dyDescent="0.25">
      <c r="A2775" s="30" t="s">
        <v>8746</v>
      </c>
      <c r="B2775" s="30" t="s">
        <v>13450</v>
      </c>
    </row>
    <row r="2776" spans="1:2" x14ac:dyDescent="0.25">
      <c r="A2776" s="30" t="s">
        <v>8781</v>
      </c>
      <c r="B2776" s="30" t="s">
        <v>13451</v>
      </c>
    </row>
    <row r="2777" spans="1:2" x14ac:dyDescent="0.25">
      <c r="A2777" s="30" t="s">
        <v>6855</v>
      </c>
      <c r="B2777" s="30" t="s">
        <v>13452</v>
      </c>
    </row>
    <row r="2778" spans="1:2" x14ac:dyDescent="0.25">
      <c r="A2778" s="30" t="s">
        <v>6852</v>
      </c>
      <c r="B2778" s="30" t="s">
        <v>13453</v>
      </c>
    </row>
    <row r="2779" spans="1:2" x14ac:dyDescent="0.25">
      <c r="A2779" s="30" t="s">
        <v>6859</v>
      </c>
      <c r="B2779" s="30" t="s">
        <v>13454</v>
      </c>
    </row>
    <row r="2780" spans="1:2" x14ac:dyDescent="0.25">
      <c r="A2780" s="30" t="s">
        <v>6815</v>
      </c>
      <c r="B2780" s="30" t="s">
        <v>13455</v>
      </c>
    </row>
    <row r="2781" spans="1:2" x14ac:dyDescent="0.25">
      <c r="A2781" s="30" t="s">
        <v>6827</v>
      </c>
      <c r="B2781" s="30" t="s">
        <v>13456</v>
      </c>
    </row>
    <row r="2782" spans="1:2" x14ac:dyDescent="0.25">
      <c r="A2782" s="30" t="s">
        <v>6858</v>
      </c>
      <c r="B2782" s="30" t="s">
        <v>13457</v>
      </c>
    </row>
    <row r="2783" spans="1:2" x14ac:dyDescent="0.25">
      <c r="A2783" s="30" t="s">
        <v>6854</v>
      </c>
      <c r="B2783" s="30" t="s">
        <v>13458</v>
      </c>
    </row>
    <row r="2784" spans="1:2" x14ac:dyDescent="0.25">
      <c r="A2784" s="30" t="s">
        <v>6849</v>
      </c>
      <c r="B2784" s="30" t="s">
        <v>13459</v>
      </c>
    </row>
    <row r="2785" spans="1:2" x14ac:dyDescent="0.25">
      <c r="A2785" s="30" t="s">
        <v>6861</v>
      </c>
      <c r="B2785" s="30" t="s">
        <v>13460</v>
      </c>
    </row>
    <row r="2786" spans="1:2" x14ac:dyDescent="0.25">
      <c r="A2786" s="30" t="s">
        <v>6847</v>
      </c>
      <c r="B2786" s="30" t="s">
        <v>13461</v>
      </c>
    </row>
    <row r="2787" spans="1:2" x14ac:dyDescent="0.25">
      <c r="A2787" s="30" t="s">
        <v>6862</v>
      </c>
      <c r="B2787" s="30" t="s">
        <v>13462</v>
      </c>
    </row>
    <row r="2788" spans="1:2" x14ac:dyDescent="0.25">
      <c r="A2788" s="30" t="s">
        <v>6814</v>
      </c>
      <c r="B2788" s="30" t="s">
        <v>13463</v>
      </c>
    </row>
    <row r="2789" spans="1:2" x14ac:dyDescent="0.25">
      <c r="A2789" s="30" t="s">
        <v>6820</v>
      </c>
      <c r="B2789" s="30" t="s">
        <v>13464</v>
      </c>
    </row>
    <row r="2790" spans="1:2" x14ac:dyDescent="0.25">
      <c r="A2790" s="30" t="s">
        <v>7775</v>
      </c>
      <c r="B2790" s="30" t="s">
        <v>13465</v>
      </c>
    </row>
    <row r="2791" spans="1:2" x14ac:dyDescent="0.25">
      <c r="A2791" s="30" t="s">
        <v>7935</v>
      </c>
      <c r="B2791" s="30" t="s">
        <v>13466</v>
      </c>
    </row>
    <row r="2792" spans="1:2" x14ac:dyDescent="0.25">
      <c r="A2792" s="30" t="s">
        <v>7936</v>
      </c>
      <c r="B2792" s="30" t="s">
        <v>13467</v>
      </c>
    </row>
    <row r="2793" spans="1:2" x14ac:dyDescent="0.25">
      <c r="A2793" s="30" t="s">
        <v>8066</v>
      </c>
      <c r="B2793" s="30" t="s">
        <v>13468</v>
      </c>
    </row>
    <row r="2794" spans="1:2" x14ac:dyDescent="0.25">
      <c r="A2794" s="30" t="s">
        <v>8067</v>
      </c>
      <c r="B2794" s="30" t="s">
        <v>13469</v>
      </c>
    </row>
    <row r="2795" spans="1:2" x14ac:dyDescent="0.25">
      <c r="A2795" s="30" t="s">
        <v>8157</v>
      </c>
      <c r="B2795" s="30" t="s">
        <v>13470</v>
      </c>
    </row>
    <row r="2796" spans="1:2" x14ac:dyDescent="0.25">
      <c r="A2796" s="30" t="s">
        <v>8202</v>
      </c>
      <c r="B2796" s="30" t="s">
        <v>13471</v>
      </c>
    </row>
    <row r="2797" spans="1:2" x14ac:dyDescent="0.25">
      <c r="A2797" s="30" t="s">
        <v>8286</v>
      </c>
      <c r="B2797" s="30" t="s">
        <v>13472</v>
      </c>
    </row>
    <row r="2798" spans="1:2" x14ac:dyDescent="0.25">
      <c r="A2798" s="30" t="s">
        <v>8378</v>
      </c>
      <c r="B2798" s="30" t="s">
        <v>13473</v>
      </c>
    </row>
    <row r="2799" spans="1:2" x14ac:dyDescent="0.25">
      <c r="A2799" s="30" t="s">
        <v>8428</v>
      </c>
      <c r="B2799" s="30" t="s">
        <v>13474</v>
      </c>
    </row>
    <row r="2800" spans="1:2" x14ac:dyDescent="0.25">
      <c r="A2800" s="30" t="s">
        <v>8706</v>
      </c>
      <c r="B2800" s="30" t="s">
        <v>13475</v>
      </c>
    </row>
    <row r="2801" spans="1:2" x14ac:dyDescent="0.25">
      <c r="A2801" s="30" t="s">
        <v>8717</v>
      </c>
      <c r="B2801" s="30" t="s">
        <v>13476</v>
      </c>
    </row>
    <row r="2802" spans="1:2" x14ac:dyDescent="0.25">
      <c r="A2802" s="30" t="s">
        <v>6819</v>
      </c>
      <c r="B2802" s="30" t="s">
        <v>13477</v>
      </c>
    </row>
    <row r="2803" spans="1:2" x14ac:dyDescent="0.25">
      <c r="A2803" s="30" t="s">
        <v>6829</v>
      </c>
      <c r="B2803" s="30" t="s">
        <v>13478</v>
      </c>
    </row>
    <row r="2804" spans="1:2" x14ac:dyDescent="0.25">
      <c r="A2804" s="30" t="s">
        <v>6813</v>
      </c>
      <c r="B2804" s="30" t="s">
        <v>13479</v>
      </c>
    </row>
    <row r="2805" spans="1:2" x14ac:dyDescent="0.25">
      <c r="A2805" s="30" t="s">
        <v>6918</v>
      </c>
      <c r="B2805" s="30" t="s">
        <v>13480</v>
      </c>
    </row>
    <row r="2806" spans="1:2" x14ac:dyDescent="0.25">
      <c r="A2806" s="30" t="s">
        <v>7236</v>
      </c>
      <c r="B2806" s="30" t="s">
        <v>13481</v>
      </c>
    </row>
    <row r="2807" spans="1:2" x14ac:dyDescent="0.25">
      <c r="A2807" s="30" t="s">
        <v>7255</v>
      </c>
      <c r="B2807" s="30" t="s">
        <v>13482</v>
      </c>
    </row>
    <row r="2808" spans="1:2" x14ac:dyDescent="0.25">
      <c r="A2808" s="30" t="s">
        <v>7327</v>
      </c>
      <c r="B2808" s="30" t="s">
        <v>13483</v>
      </c>
    </row>
    <row r="2809" spans="1:2" x14ac:dyDescent="0.25">
      <c r="A2809" s="30" t="s">
        <v>7413</v>
      </c>
      <c r="B2809" s="30" t="s">
        <v>13484</v>
      </c>
    </row>
    <row r="2810" spans="1:2" x14ac:dyDescent="0.25">
      <c r="A2810" s="30" t="s">
        <v>7477</v>
      </c>
      <c r="B2810" s="30" t="s">
        <v>13485</v>
      </c>
    </row>
    <row r="2811" spans="1:2" x14ac:dyDescent="0.25">
      <c r="A2811" s="30" t="s">
        <v>7548</v>
      </c>
      <c r="B2811" s="30" t="s">
        <v>13486</v>
      </c>
    </row>
    <row r="2812" spans="1:2" x14ac:dyDescent="0.25">
      <c r="A2812" s="30" t="s">
        <v>7597</v>
      </c>
      <c r="B2812" s="30" t="s">
        <v>13487</v>
      </c>
    </row>
    <row r="2813" spans="1:2" x14ac:dyDescent="0.25">
      <c r="A2813" s="30" t="s">
        <v>7607</v>
      </c>
      <c r="B2813" s="30" t="s">
        <v>13488</v>
      </c>
    </row>
    <row r="2814" spans="1:2" x14ac:dyDescent="0.25">
      <c r="A2814" s="30" t="s">
        <v>7620</v>
      </c>
      <c r="B2814" s="30" t="s">
        <v>13489</v>
      </c>
    </row>
    <row r="2815" spans="1:2" x14ac:dyDescent="0.25">
      <c r="A2815" s="30" t="s">
        <v>7638</v>
      </c>
      <c r="B2815" s="30" t="s">
        <v>13490</v>
      </c>
    </row>
    <row r="2816" spans="1:2" x14ac:dyDescent="0.25">
      <c r="A2816" s="30" t="s">
        <v>7643</v>
      </c>
      <c r="B2816" s="30" t="s">
        <v>13491</v>
      </c>
    </row>
    <row r="2817" spans="1:2" x14ac:dyDescent="0.25">
      <c r="A2817" s="30" t="s">
        <v>7646</v>
      </c>
      <c r="B2817" s="30" t="s">
        <v>13492</v>
      </c>
    </row>
    <row r="2818" spans="1:2" x14ac:dyDescent="0.25">
      <c r="A2818" s="30" t="s">
        <v>7834</v>
      </c>
      <c r="B2818" s="30" t="s">
        <v>13493</v>
      </c>
    </row>
    <row r="2819" spans="1:2" x14ac:dyDescent="0.25">
      <c r="A2819" s="30" t="s">
        <v>8029</v>
      </c>
      <c r="B2819" s="30" t="s">
        <v>13494</v>
      </c>
    </row>
    <row r="2820" spans="1:2" x14ac:dyDescent="0.25">
      <c r="A2820" s="30" t="s">
        <v>8136</v>
      </c>
      <c r="B2820" s="30" t="s">
        <v>13495</v>
      </c>
    </row>
    <row r="2821" spans="1:2" x14ac:dyDescent="0.25">
      <c r="A2821" s="30" t="s">
        <v>8266</v>
      </c>
      <c r="B2821" s="30" t="s">
        <v>13496</v>
      </c>
    </row>
    <row r="2822" spans="1:2" x14ac:dyDescent="0.25">
      <c r="A2822" s="30" t="s">
        <v>8322</v>
      </c>
      <c r="B2822" s="30" t="s">
        <v>13497</v>
      </c>
    </row>
    <row r="2823" spans="1:2" x14ac:dyDescent="0.25">
      <c r="A2823" s="30" t="s">
        <v>8333</v>
      </c>
      <c r="B2823" s="30" t="s">
        <v>13498</v>
      </c>
    </row>
    <row r="2824" spans="1:2" x14ac:dyDescent="0.25">
      <c r="A2824" s="30" t="s">
        <v>8426</v>
      </c>
      <c r="B2824" s="30" t="s">
        <v>13499</v>
      </c>
    </row>
    <row r="2825" spans="1:2" x14ac:dyDescent="0.25">
      <c r="A2825" s="30" t="s">
        <v>8452</v>
      </c>
      <c r="B2825" s="30" t="s">
        <v>13500</v>
      </c>
    </row>
    <row r="2826" spans="1:2" x14ac:dyDescent="0.25">
      <c r="A2826" s="30" t="s">
        <v>8467</v>
      </c>
      <c r="B2826" s="30" t="s">
        <v>13501</v>
      </c>
    </row>
    <row r="2827" spans="1:2" x14ac:dyDescent="0.25">
      <c r="A2827" s="30" t="s">
        <v>8480</v>
      </c>
      <c r="B2827" s="30" t="s">
        <v>13502</v>
      </c>
    </row>
    <row r="2828" spans="1:2" x14ac:dyDescent="0.25">
      <c r="A2828" s="30" t="s">
        <v>8493</v>
      </c>
      <c r="B2828" s="30" t="s">
        <v>13503</v>
      </c>
    </row>
    <row r="2829" spans="1:2" x14ac:dyDescent="0.25">
      <c r="A2829" s="30" t="s">
        <v>8582</v>
      </c>
      <c r="B2829" s="30" t="s">
        <v>13504</v>
      </c>
    </row>
    <row r="2830" spans="1:2" x14ac:dyDescent="0.25">
      <c r="A2830" s="30" t="s">
        <v>8584</v>
      </c>
      <c r="B2830" s="30" t="s">
        <v>13505</v>
      </c>
    </row>
    <row r="2831" spans="1:2" x14ac:dyDescent="0.25">
      <c r="A2831" s="30" t="s">
        <v>8604</v>
      </c>
      <c r="B2831" s="30" t="s">
        <v>13506</v>
      </c>
    </row>
    <row r="2832" spans="1:2" x14ac:dyDescent="0.25">
      <c r="A2832" s="30" t="s">
        <v>8621</v>
      </c>
      <c r="B2832" s="30" t="s">
        <v>13507</v>
      </c>
    </row>
    <row r="2833" spans="1:2" x14ac:dyDescent="0.25">
      <c r="A2833" s="30" t="s">
        <v>8622</v>
      </c>
      <c r="B2833" s="30" t="s">
        <v>13508</v>
      </c>
    </row>
    <row r="2834" spans="1:2" x14ac:dyDescent="0.25">
      <c r="A2834" s="30" t="s">
        <v>8678</v>
      </c>
      <c r="B2834" s="30" t="s">
        <v>13509</v>
      </c>
    </row>
    <row r="2835" spans="1:2" x14ac:dyDescent="0.25">
      <c r="A2835" s="30" t="s">
        <v>8684</v>
      </c>
      <c r="B2835" s="30" t="s">
        <v>13510</v>
      </c>
    </row>
    <row r="2836" spans="1:2" x14ac:dyDescent="0.25">
      <c r="A2836" s="30" t="s">
        <v>8697</v>
      </c>
      <c r="B2836" s="30" t="s">
        <v>13511</v>
      </c>
    </row>
    <row r="2837" spans="1:2" x14ac:dyDescent="0.25">
      <c r="A2837" s="30" t="s">
        <v>8707</v>
      </c>
      <c r="B2837" s="30" t="s">
        <v>13512</v>
      </c>
    </row>
    <row r="2838" spans="1:2" x14ac:dyDescent="0.25">
      <c r="A2838" s="30" t="s">
        <v>8743</v>
      </c>
      <c r="B2838" s="30" t="s">
        <v>13513</v>
      </c>
    </row>
    <row r="2839" spans="1:2" x14ac:dyDescent="0.25">
      <c r="A2839" s="30" t="s">
        <v>8778</v>
      </c>
      <c r="B2839" s="30" t="s">
        <v>13514</v>
      </c>
    </row>
    <row r="2840" spans="1:2" x14ac:dyDescent="0.25">
      <c r="A2840" s="30" t="s">
        <v>8797</v>
      </c>
      <c r="B2840" s="30" t="s">
        <v>13515</v>
      </c>
    </row>
    <row r="2841" spans="1:2" x14ac:dyDescent="0.25">
      <c r="A2841" s="30" t="s">
        <v>6887</v>
      </c>
      <c r="B2841" s="30" t="s">
        <v>13516</v>
      </c>
    </row>
    <row r="2842" spans="1:2" x14ac:dyDescent="0.25">
      <c r="A2842" s="30" t="s">
        <v>6892</v>
      </c>
      <c r="B2842" s="30" t="s">
        <v>13517</v>
      </c>
    </row>
    <row r="2843" spans="1:2" x14ac:dyDescent="0.25">
      <c r="A2843" s="30" t="s">
        <v>6943</v>
      </c>
      <c r="B2843" s="30" t="s">
        <v>13518</v>
      </c>
    </row>
    <row r="2844" spans="1:2" x14ac:dyDescent="0.25">
      <c r="A2844" s="30" t="s">
        <v>6981</v>
      </c>
      <c r="B2844" s="30" t="s">
        <v>13519</v>
      </c>
    </row>
    <row r="2845" spans="1:2" x14ac:dyDescent="0.25">
      <c r="A2845" s="30" t="s">
        <v>7026</v>
      </c>
      <c r="B2845" s="30" t="s">
        <v>13520</v>
      </c>
    </row>
    <row r="2846" spans="1:2" x14ac:dyDescent="0.25">
      <c r="A2846" s="30" t="s">
        <v>7138</v>
      </c>
      <c r="B2846" s="30" t="s">
        <v>13521</v>
      </c>
    </row>
    <row r="2847" spans="1:2" x14ac:dyDescent="0.25">
      <c r="A2847" s="30" t="s">
        <v>7139</v>
      </c>
      <c r="B2847" s="30" t="s">
        <v>13522</v>
      </c>
    </row>
    <row r="2848" spans="1:2" x14ac:dyDescent="0.25">
      <c r="A2848" s="30" t="s">
        <v>7217</v>
      </c>
      <c r="B2848" s="30" t="s">
        <v>13523</v>
      </c>
    </row>
    <row r="2849" spans="1:2" x14ac:dyDescent="0.25">
      <c r="A2849" s="30" t="s">
        <v>7233</v>
      </c>
      <c r="B2849" s="30" t="s">
        <v>13524</v>
      </c>
    </row>
    <row r="2850" spans="1:2" x14ac:dyDescent="0.25">
      <c r="A2850" s="30" t="s">
        <v>7312</v>
      </c>
      <c r="B2850" s="30" t="s">
        <v>13525</v>
      </c>
    </row>
    <row r="2851" spans="1:2" x14ac:dyDescent="0.25">
      <c r="A2851" s="30" t="s">
        <v>7457</v>
      </c>
      <c r="B2851" s="30" t="s">
        <v>13526</v>
      </c>
    </row>
    <row r="2852" spans="1:2" x14ac:dyDescent="0.25">
      <c r="A2852" s="30" t="s">
        <v>7496</v>
      </c>
      <c r="B2852" s="30" t="s">
        <v>13527</v>
      </c>
    </row>
    <row r="2853" spans="1:2" x14ac:dyDescent="0.25">
      <c r="A2853" s="30" t="s">
        <v>7500</v>
      </c>
      <c r="B2853" s="30" t="s">
        <v>13528</v>
      </c>
    </row>
    <row r="2854" spans="1:2" x14ac:dyDescent="0.25">
      <c r="A2854" s="30" t="s">
        <v>7509</v>
      </c>
      <c r="B2854" s="30" t="s">
        <v>13529</v>
      </c>
    </row>
    <row r="2855" spans="1:2" x14ac:dyDescent="0.25">
      <c r="A2855" s="30" t="s">
        <v>7602</v>
      </c>
      <c r="B2855" s="30" t="s">
        <v>13530</v>
      </c>
    </row>
    <row r="2856" spans="1:2" x14ac:dyDescent="0.25">
      <c r="A2856" s="30" t="s">
        <v>7628</v>
      </c>
      <c r="B2856" s="30" t="s">
        <v>13531</v>
      </c>
    </row>
    <row r="2857" spans="1:2" x14ac:dyDescent="0.25">
      <c r="A2857" s="30" t="s">
        <v>7631</v>
      </c>
      <c r="B2857" s="30" t="s">
        <v>13532</v>
      </c>
    </row>
    <row r="2858" spans="1:2" x14ac:dyDescent="0.25">
      <c r="A2858" s="30" t="s">
        <v>7632</v>
      </c>
      <c r="B2858" s="30" t="s">
        <v>13533</v>
      </c>
    </row>
    <row r="2859" spans="1:2" x14ac:dyDescent="0.25">
      <c r="A2859" s="30" t="s">
        <v>7677</v>
      </c>
      <c r="B2859" s="30" t="s">
        <v>13534</v>
      </c>
    </row>
    <row r="2860" spans="1:2" x14ac:dyDescent="0.25">
      <c r="A2860" s="30" t="s">
        <v>7715</v>
      </c>
      <c r="B2860" s="30" t="s">
        <v>13535</v>
      </c>
    </row>
    <row r="2861" spans="1:2" x14ac:dyDescent="0.25">
      <c r="A2861" s="30" t="s">
        <v>7765</v>
      </c>
      <c r="B2861" s="30" t="s">
        <v>13536</v>
      </c>
    </row>
    <row r="2862" spans="1:2" x14ac:dyDescent="0.25">
      <c r="A2862" s="30" t="s">
        <v>7797</v>
      </c>
      <c r="B2862" s="30" t="s">
        <v>13537</v>
      </c>
    </row>
    <row r="2863" spans="1:2" x14ac:dyDescent="0.25">
      <c r="A2863" s="30" t="s">
        <v>7800</v>
      </c>
      <c r="B2863" s="30" t="s">
        <v>13538</v>
      </c>
    </row>
    <row r="2864" spans="1:2" x14ac:dyDescent="0.25">
      <c r="A2864" s="30" t="s">
        <v>7917</v>
      </c>
      <c r="B2864" s="30" t="s">
        <v>13539</v>
      </c>
    </row>
    <row r="2865" spans="1:2" x14ac:dyDescent="0.25">
      <c r="A2865" s="30" t="s">
        <v>7920</v>
      </c>
      <c r="B2865" s="30" t="s">
        <v>13540</v>
      </c>
    </row>
    <row r="2866" spans="1:2" x14ac:dyDescent="0.25">
      <c r="A2866" s="30" t="s">
        <v>8030</v>
      </c>
      <c r="B2866" s="30" t="s">
        <v>13541</v>
      </c>
    </row>
    <row r="2867" spans="1:2" x14ac:dyDescent="0.25">
      <c r="A2867" s="30" t="s">
        <v>8031</v>
      </c>
      <c r="B2867" s="30" t="s">
        <v>13542</v>
      </c>
    </row>
    <row r="2868" spans="1:2" x14ac:dyDescent="0.25">
      <c r="A2868" s="30" t="s">
        <v>8032</v>
      </c>
      <c r="B2868" s="30" t="s">
        <v>13543</v>
      </c>
    </row>
    <row r="2869" spans="1:2" x14ac:dyDescent="0.25">
      <c r="A2869" s="30" t="s">
        <v>8033</v>
      </c>
      <c r="B2869" s="30" t="s">
        <v>13544</v>
      </c>
    </row>
    <row r="2870" spans="1:2" x14ac:dyDescent="0.25">
      <c r="A2870" s="30" t="s">
        <v>8034</v>
      </c>
      <c r="B2870" s="30" t="s">
        <v>13545</v>
      </c>
    </row>
    <row r="2871" spans="1:2" x14ac:dyDescent="0.25">
      <c r="A2871" s="30" t="s">
        <v>8046</v>
      </c>
      <c r="B2871" s="30" t="s">
        <v>13546</v>
      </c>
    </row>
    <row r="2872" spans="1:2" x14ac:dyDescent="0.25">
      <c r="A2872" s="30" t="s">
        <v>8288</v>
      </c>
      <c r="B2872" s="30" t="s">
        <v>13547</v>
      </c>
    </row>
    <row r="2873" spans="1:2" x14ac:dyDescent="0.25">
      <c r="A2873" s="30" t="s">
        <v>8357</v>
      </c>
      <c r="B2873" s="30" t="s">
        <v>13548</v>
      </c>
    </row>
    <row r="2874" spans="1:2" x14ac:dyDescent="0.25">
      <c r="A2874" s="30" t="s">
        <v>8546</v>
      </c>
      <c r="B2874" s="30" t="s">
        <v>13549</v>
      </c>
    </row>
    <row r="2875" spans="1:2" x14ac:dyDescent="0.25">
      <c r="A2875" s="30" t="s">
        <v>8581</v>
      </c>
      <c r="B2875" s="30" t="s">
        <v>13550</v>
      </c>
    </row>
    <row r="2876" spans="1:2" x14ac:dyDescent="0.25">
      <c r="A2876" s="30" t="s">
        <v>8589</v>
      </c>
      <c r="B2876" s="30" t="s">
        <v>13551</v>
      </c>
    </row>
    <row r="2877" spans="1:2" x14ac:dyDescent="0.25">
      <c r="A2877" s="30" t="s">
        <v>8592</v>
      </c>
      <c r="B2877" s="30" t="s">
        <v>13552</v>
      </c>
    </row>
    <row r="2878" spans="1:2" x14ac:dyDescent="0.25">
      <c r="A2878" s="30" t="s">
        <v>8597</v>
      </c>
      <c r="B2878" s="30" t="s">
        <v>13553</v>
      </c>
    </row>
    <row r="2879" spans="1:2" x14ac:dyDescent="0.25">
      <c r="A2879" s="30" t="s">
        <v>8605</v>
      </c>
      <c r="B2879" s="30" t="s">
        <v>13554</v>
      </c>
    </row>
    <row r="2880" spans="1:2" x14ac:dyDescent="0.25">
      <c r="A2880" s="30" t="s">
        <v>8615</v>
      </c>
      <c r="B2880" s="30" t="s">
        <v>13555</v>
      </c>
    </row>
    <row r="2881" spans="1:2" x14ac:dyDescent="0.25">
      <c r="A2881" s="30" t="s">
        <v>8709</v>
      </c>
      <c r="B2881" s="30" t="s">
        <v>13556</v>
      </c>
    </row>
    <row r="2882" spans="1:2" x14ac:dyDescent="0.25">
      <c r="A2882" s="30" t="s">
        <v>6863</v>
      </c>
      <c r="B2882" s="30" t="s">
        <v>13557</v>
      </c>
    </row>
    <row r="2883" spans="1:2" x14ac:dyDescent="0.25">
      <c r="A2883" s="30" t="s">
        <v>7106</v>
      </c>
      <c r="B2883" s="30" t="s">
        <v>13558</v>
      </c>
    </row>
    <row r="2884" spans="1:2" x14ac:dyDescent="0.25">
      <c r="A2884" s="30" t="s">
        <v>7133</v>
      </c>
      <c r="B2884" s="30" t="s">
        <v>13559</v>
      </c>
    </row>
    <row r="2885" spans="1:2" x14ac:dyDescent="0.25">
      <c r="A2885" s="30" t="s">
        <v>7242</v>
      </c>
      <c r="B2885" s="30" t="s">
        <v>13560</v>
      </c>
    </row>
    <row r="2886" spans="1:2" x14ac:dyDescent="0.25">
      <c r="A2886" s="30" t="s">
        <v>7245</v>
      </c>
      <c r="B2886" s="30" t="s">
        <v>13561</v>
      </c>
    </row>
    <row r="2887" spans="1:2" x14ac:dyDescent="0.25">
      <c r="A2887" s="30" t="s">
        <v>7273</v>
      </c>
      <c r="B2887" s="30" t="s">
        <v>13562</v>
      </c>
    </row>
    <row r="2888" spans="1:2" x14ac:dyDescent="0.25">
      <c r="A2888" s="30" t="s">
        <v>7304</v>
      </c>
      <c r="B2888" s="30" t="s">
        <v>13563</v>
      </c>
    </row>
    <row r="2889" spans="1:2" x14ac:dyDescent="0.25">
      <c r="A2889" s="30" t="s">
        <v>7359</v>
      </c>
      <c r="B2889" s="30" t="s">
        <v>13564</v>
      </c>
    </row>
    <row r="2890" spans="1:2" x14ac:dyDescent="0.25">
      <c r="A2890" s="30" t="s">
        <v>7482</v>
      </c>
      <c r="B2890" s="30" t="s">
        <v>13565</v>
      </c>
    </row>
    <row r="2891" spans="1:2" x14ac:dyDescent="0.25">
      <c r="A2891" s="30" t="s">
        <v>7593</v>
      </c>
      <c r="B2891" s="30" t="s">
        <v>13566</v>
      </c>
    </row>
    <row r="2892" spans="1:2" x14ac:dyDescent="0.25">
      <c r="A2892" s="30" t="s">
        <v>7611</v>
      </c>
      <c r="B2892" s="30" t="s">
        <v>13567</v>
      </c>
    </row>
    <row r="2893" spans="1:2" x14ac:dyDescent="0.25">
      <c r="A2893" s="30" t="s">
        <v>7621</v>
      </c>
      <c r="B2893" s="30" t="s">
        <v>13568</v>
      </c>
    </row>
    <row r="2894" spans="1:2" x14ac:dyDescent="0.25">
      <c r="A2894" s="30" t="s">
        <v>7695</v>
      </c>
      <c r="B2894" s="30" t="s">
        <v>13569</v>
      </c>
    </row>
    <row r="2895" spans="1:2" x14ac:dyDescent="0.25">
      <c r="A2895" s="30" t="s">
        <v>7698</v>
      </c>
      <c r="B2895" s="30" t="s">
        <v>13570</v>
      </c>
    </row>
    <row r="2896" spans="1:2" x14ac:dyDescent="0.25">
      <c r="A2896" s="30" t="s">
        <v>7710</v>
      </c>
      <c r="B2896" s="30" t="s">
        <v>13571</v>
      </c>
    </row>
    <row r="2897" spans="1:2" x14ac:dyDescent="0.25">
      <c r="A2897" s="30" t="s">
        <v>7717</v>
      </c>
      <c r="B2897" s="30" t="s">
        <v>13572</v>
      </c>
    </row>
    <row r="2898" spans="1:2" x14ac:dyDescent="0.25">
      <c r="A2898" s="30" t="s">
        <v>7782</v>
      </c>
      <c r="B2898" s="30" t="s">
        <v>13573</v>
      </c>
    </row>
    <row r="2899" spans="1:2" x14ac:dyDescent="0.25">
      <c r="A2899" s="30" t="s">
        <v>7817</v>
      </c>
      <c r="B2899" s="30" t="s">
        <v>13574</v>
      </c>
    </row>
    <row r="2900" spans="1:2" x14ac:dyDescent="0.25">
      <c r="A2900" s="30" t="s">
        <v>7819</v>
      </c>
      <c r="B2900" s="30" t="s">
        <v>13575</v>
      </c>
    </row>
    <row r="2901" spans="1:2" x14ac:dyDescent="0.25">
      <c r="A2901" s="30" t="s">
        <v>7821</v>
      </c>
      <c r="B2901" s="30" t="s">
        <v>13576</v>
      </c>
    </row>
    <row r="2902" spans="1:2" x14ac:dyDescent="0.25">
      <c r="A2902" s="30" t="s">
        <v>7829</v>
      </c>
      <c r="B2902" s="30" t="s">
        <v>13577</v>
      </c>
    </row>
    <row r="2903" spans="1:2" x14ac:dyDescent="0.25">
      <c r="A2903" s="30" t="s">
        <v>7840</v>
      </c>
      <c r="B2903" s="30" t="s">
        <v>13578</v>
      </c>
    </row>
    <row r="2904" spans="1:2" x14ac:dyDescent="0.25">
      <c r="A2904" s="30" t="s">
        <v>7849</v>
      </c>
      <c r="B2904" s="30" t="s">
        <v>13579</v>
      </c>
    </row>
    <row r="2905" spans="1:2" x14ac:dyDescent="0.25">
      <c r="A2905" s="30" t="s">
        <v>7857</v>
      </c>
      <c r="B2905" s="30" t="s">
        <v>13580</v>
      </c>
    </row>
    <row r="2906" spans="1:2" x14ac:dyDescent="0.25">
      <c r="A2906" s="30" t="s">
        <v>7922</v>
      </c>
      <c r="B2906" s="30" t="s">
        <v>13581</v>
      </c>
    </row>
    <row r="2907" spans="1:2" x14ac:dyDescent="0.25">
      <c r="A2907" s="30" t="s">
        <v>7947</v>
      </c>
      <c r="B2907" s="30" t="s">
        <v>13582</v>
      </c>
    </row>
    <row r="2908" spans="1:2" x14ac:dyDescent="0.25">
      <c r="A2908" s="30" t="s">
        <v>7961</v>
      </c>
      <c r="B2908" s="30" t="s">
        <v>13583</v>
      </c>
    </row>
    <row r="2909" spans="1:2" x14ac:dyDescent="0.25">
      <c r="A2909" s="30" t="s">
        <v>7997</v>
      </c>
      <c r="B2909" s="30" t="s">
        <v>13584</v>
      </c>
    </row>
    <row r="2910" spans="1:2" x14ac:dyDescent="0.25">
      <c r="A2910" s="30" t="s">
        <v>8006</v>
      </c>
      <c r="B2910" s="30" t="s">
        <v>13585</v>
      </c>
    </row>
    <row r="2911" spans="1:2" x14ac:dyDescent="0.25">
      <c r="A2911" s="30" t="s">
        <v>8020</v>
      </c>
      <c r="B2911" s="30" t="s">
        <v>13586</v>
      </c>
    </row>
    <row r="2912" spans="1:2" x14ac:dyDescent="0.25">
      <c r="A2912" s="30" t="s">
        <v>8087</v>
      </c>
      <c r="B2912" s="30" t="s">
        <v>13587</v>
      </c>
    </row>
    <row r="2913" spans="1:2" x14ac:dyDescent="0.25">
      <c r="A2913" s="30" t="s">
        <v>8199</v>
      </c>
      <c r="B2913" s="30" t="s">
        <v>13588</v>
      </c>
    </row>
    <row r="2914" spans="1:2" x14ac:dyDescent="0.25">
      <c r="A2914" s="30" t="s">
        <v>8230</v>
      </c>
      <c r="B2914" s="30" t="s">
        <v>13589</v>
      </c>
    </row>
    <row r="2915" spans="1:2" x14ac:dyDescent="0.25">
      <c r="A2915" s="30" t="s">
        <v>8245</v>
      </c>
      <c r="B2915" s="30" t="s">
        <v>13590</v>
      </c>
    </row>
    <row r="2916" spans="1:2" x14ac:dyDescent="0.25">
      <c r="A2916" s="30" t="s">
        <v>8317</v>
      </c>
      <c r="B2916" s="30" t="s">
        <v>13591</v>
      </c>
    </row>
    <row r="2917" spans="1:2" x14ac:dyDescent="0.25">
      <c r="A2917" s="30" t="s">
        <v>8495</v>
      </c>
      <c r="B2917" s="30" t="s">
        <v>13592</v>
      </c>
    </row>
    <row r="2918" spans="1:2" x14ac:dyDescent="0.25">
      <c r="A2918" s="30" t="s">
        <v>8508</v>
      </c>
      <c r="B2918" s="30" t="s">
        <v>13593</v>
      </c>
    </row>
    <row r="2919" spans="1:2" x14ac:dyDescent="0.25">
      <c r="A2919" s="30" t="s">
        <v>8516</v>
      </c>
      <c r="B2919" s="30" t="s">
        <v>13594</v>
      </c>
    </row>
    <row r="2920" spans="1:2" x14ac:dyDescent="0.25">
      <c r="A2920" s="30" t="s">
        <v>8547</v>
      </c>
      <c r="B2920" s="30" t="s">
        <v>13595</v>
      </c>
    </row>
    <row r="2921" spans="1:2" x14ac:dyDescent="0.25">
      <c r="A2921" s="30" t="s">
        <v>8579</v>
      </c>
      <c r="B2921" s="30" t="s">
        <v>13596</v>
      </c>
    </row>
    <row r="2922" spans="1:2" x14ac:dyDescent="0.25">
      <c r="A2922" s="30" t="s">
        <v>8586</v>
      </c>
      <c r="B2922" s="30" t="s">
        <v>13597</v>
      </c>
    </row>
    <row r="2923" spans="1:2" x14ac:dyDescent="0.25">
      <c r="A2923" s="30" t="s">
        <v>8609</v>
      </c>
      <c r="B2923" s="30" t="s">
        <v>13598</v>
      </c>
    </row>
    <row r="2924" spans="1:2" x14ac:dyDescent="0.25">
      <c r="A2924" s="30" t="s">
        <v>8625</v>
      </c>
      <c r="B2924" s="30" t="s">
        <v>13599</v>
      </c>
    </row>
    <row r="2925" spans="1:2" x14ac:dyDescent="0.25">
      <c r="A2925" s="30" t="s">
        <v>8647</v>
      </c>
      <c r="B2925" s="30" t="s">
        <v>13600</v>
      </c>
    </row>
    <row r="2926" spans="1:2" x14ac:dyDescent="0.25">
      <c r="A2926" s="30" t="s">
        <v>8661</v>
      </c>
      <c r="B2926" s="30" t="s">
        <v>13601</v>
      </c>
    </row>
    <row r="2927" spans="1:2" x14ac:dyDescent="0.25">
      <c r="A2927" s="30" t="s">
        <v>8662</v>
      </c>
      <c r="B2927" s="30" t="s">
        <v>13602</v>
      </c>
    </row>
    <row r="2928" spans="1:2" x14ac:dyDescent="0.25">
      <c r="A2928" s="30" t="s">
        <v>8663</v>
      </c>
      <c r="B2928" s="30" t="s">
        <v>13603</v>
      </c>
    </row>
    <row r="2929" spans="1:2" x14ac:dyDescent="0.25">
      <c r="A2929" s="30" t="s">
        <v>8679</v>
      </c>
      <c r="B2929" s="30" t="s">
        <v>13604</v>
      </c>
    </row>
    <row r="2930" spans="1:2" x14ac:dyDescent="0.25">
      <c r="A2930" s="30" t="s">
        <v>8691</v>
      </c>
      <c r="B2930" s="30" t="s">
        <v>13605</v>
      </c>
    </row>
    <row r="2931" spans="1:2" x14ac:dyDescent="0.25">
      <c r="A2931" s="30" t="s">
        <v>8723</v>
      </c>
      <c r="B2931" s="30" t="s">
        <v>13606</v>
      </c>
    </row>
    <row r="2932" spans="1:2" x14ac:dyDescent="0.25">
      <c r="A2932" s="30" t="s">
        <v>8725</v>
      </c>
      <c r="B2932" s="30" t="s">
        <v>13607</v>
      </c>
    </row>
    <row r="2933" spans="1:2" x14ac:dyDescent="0.25">
      <c r="A2933" s="30" t="s">
        <v>8749</v>
      </c>
      <c r="B2933" s="30" t="s">
        <v>13608</v>
      </c>
    </row>
    <row r="2934" spans="1:2" x14ac:dyDescent="0.25">
      <c r="A2934" s="30" t="s">
        <v>8759</v>
      </c>
      <c r="B2934" s="30" t="s">
        <v>13609</v>
      </c>
    </row>
    <row r="2935" spans="1:2" x14ac:dyDescent="0.25">
      <c r="A2935" s="30" t="s">
        <v>8777</v>
      </c>
      <c r="B2935" s="30" t="s">
        <v>13610</v>
      </c>
    </row>
    <row r="2936" spans="1:2" x14ac:dyDescent="0.25">
      <c r="A2936" s="30" t="s">
        <v>8784</v>
      </c>
      <c r="B2936" s="30" t="s">
        <v>13611</v>
      </c>
    </row>
    <row r="2937" spans="1:2" x14ac:dyDescent="0.25">
      <c r="A2937" s="30" t="s">
        <v>8787</v>
      </c>
      <c r="B2937" s="30" t="s">
        <v>13612</v>
      </c>
    </row>
    <row r="2938" spans="1:2" x14ac:dyDescent="0.25">
      <c r="A2938" s="30" t="s">
        <v>8796</v>
      </c>
      <c r="B2938" s="30" t="s">
        <v>13613</v>
      </c>
    </row>
    <row r="2939" spans="1:2" x14ac:dyDescent="0.25">
      <c r="A2939" s="30" t="s">
        <v>7460</v>
      </c>
      <c r="B2939" s="30" t="s">
        <v>13614</v>
      </c>
    </row>
    <row r="2940" spans="1:2" x14ac:dyDescent="0.25">
      <c r="A2940" s="30" t="s">
        <v>7622</v>
      </c>
      <c r="B2940" s="30" t="s">
        <v>13615</v>
      </c>
    </row>
    <row r="2941" spans="1:2" x14ac:dyDescent="0.25">
      <c r="A2941" s="30" t="s">
        <v>7945</v>
      </c>
      <c r="B2941" s="30" t="s">
        <v>13616</v>
      </c>
    </row>
    <row r="2942" spans="1:2" x14ac:dyDescent="0.25">
      <c r="A2942" s="30" t="s">
        <v>8183</v>
      </c>
      <c r="B2942" s="30" t="s">
        <v>13617</v>
      </c>
    </row>
    <row r="2943" spans="1:2" x14ac:dyDescent="0.25">
      <c r="A2943" s="30" t="s">
        <v>8264</v>
      </c>
      <c r="B2943" s="30" t="s">
        <v>13618</v>
      </c>
    </row>
    <row r="2944" spans="1:2" x14ac:dyDescent="0.25">
      <c r="A2944" s="30" t="s">
        <v>8410</v>
      </c>
      <c r="B2944" s="30" t="s">
        <v>13619</v>
      </c>
    </row>
    <row r="2945" spans="1:2" x14ac:dyDescent="0.25">
      <c r="A2945" s="30" t="s">
        <v>8479</v>
      </c>
      <c r="B2945" s="30" t="s">
        <v>13620</v>
      </c>
    </row>
    <row r="2946" spans="1:2" x14ac:dyDescent="0.25">
      <c r="A2946" s="30" t="s">
        <v>8539</v>
      </c>
      <c r="B2946" s="30" t="s">
        <v>13621</v>
      </c>
    </row>
    <row r="2947" spans="1:2" x14ac:dyDescent="0.25">
      <c r="A2947" s="30" t="s">
        <v>8588</v>
      </c>
      <c r="B2947" s="30" t="s">
        <v>13622</v>
      </c>
    </row>
    <row r="2948" spans="1:2" x14ac:dyDescent="0.25">
      <c r="A2948" s="30" t="s">
        <v>8623</v>
      </c>
      <c r="B2948" s="30" t="s">
        <v>13623</v>
      </c>
    </row>
    <row r="2949" spans="1:2" x14ac:dyDescent="0.25">
      <c r="A2949" s="30" t="s">
        <v>8648</v>
      </c>
      <c r="B2949" s="30" t="s">
        <v>13624</v>
      </c>
    </row>
    <row r="2950" spans="1:2" x14ac:dyDescent="0.25">
      <c r="A2950" s="30" t="s">
        <v>8657</v>
      </c>
      <c r="B2950" s="30" t="s">
        <v>13625</v>
      </c>
    </row>
    <row r="2951" spans="1:2" x14ac:dyDescent="0.25">
      <c r="A2951" s="30" t="s">
        <v>8659</v>
      </c>
      <c r="B2951" s="30" t="s">
        <v>13626</v>
      </c>
    </row>
    <row r="2952" spans="1:2" x14ac:dyDescent="0.25">
      <c r="A2952" s="30" t="s">
        <v>8747</v>
      </c>
      <c r="B2952" s="30" t="s">
        <v>13627</v>
      </c>
    </row>
    <row r="2953" spans="1:2" x14ac:dyDescent="0.25">
      <c r="A2953" s="30" t="s">
        <v>6877</v>
      </c>
      <c r="B2953" s="30" t="s">
        <v>13628</v>
      </c>
    </row>
    <row r="2954" spans="1:2" x14ac:dyDescent="0.25">
      <c r="A2954" s="30" t="s">
        <v>6878</v>
      </c>
      <c r="B2954" s="30" t="s">
        <v>13629</v>
      </c>
    </row>
    <row r="2955" spans="1:2" x14ac:dyDescent="0.25">
      <c r="A2955" s="30" t="s">
        <v>7264</v>
      </c>
      <c r="B2955" s="30" t="s">
        <v>13630</v>
      </c>
    </row>
    <row r="2956" spans="1:2" x14ac:dyDescent="0.25">
      <c r="A2956" s="30" t="s">
        <v>7277</v>
      </c>
      <c r="B2956" s="30" t="s">
        <v>13631</v>
      </c>
    </row>
    <row r="2957" spans="1:2" x14ac:dyDescent="0.25">
      <c r="A2957" s="30" t="s">
        <v>7279</v>
      </c>
      <c r="B2957" s="30" t="s">
        <v>13632</v>
      </c>
    </row>
    <row r="2958" spans="1:2" x14ac:dyDescent="0.25">
      <c r="A2958" s="30" t="s">
        <v>7288</v>
      </c>
      <c r="B2958" s="30" t="s">
        <v>13633</v>
      </c>
    </row>
    <row r="2959" spans="1:2" x14ac:dyDescent="0.25">
      <c r="A2959" s="30" t="s">
        <v>7307</v>
      </c>
      <c r="B2959" s="30" t="s">
        <v>13634</v>
      </c>
    </row>
    <row r="2960" spans="1:2" x14ac:dyDescent="0.25">
      <c r="A2960" s="30" t="s">
        <v>7526</v>
      </c>
      <c r="B2960" s="30" t="s">
        <v>13635</v>
      </c>
    </row>
    <row r="2961" spans="1:2" x14ac:dyDescent="0.25">
      <c r="A2961" s="30" t="s">
        <v>7545</v>
      </c>
      <c r="B2961" s="30" t="s">
        <v>13636</v>
      </c>
    </row>
    <row r="2962" spans="1:2" x14ac:dyDescent="0.25">
      <c r="A2962" s="30" t="s">
        <v>7564</v>
      </c>
      <c r="B2962" s="30" t="s">
        <v>13637</v>
      </c>
    </row>
    <row r="2963" spans="1:2" x14ac:dyDescent="0.25">
      <c r="A2963" s="30" t="s">
        <v>7571</v>
      </c>
      <c r="B2963" s="30" t="s">
        <v>13638</v>
      </c>
    </row>
    <row r="2964" spans="1:2" x14ac:dyDescent="0.25">
      <c r="A2964" s="30" t="s">
        <v>7614</v>
      </c>
      <c r="B2964" s="30" t="s">
        <v>13639</v>
      </c>
    </row>
    <row r="2965" spans="1:2" x14ac:dyDescent="0.25">
      <c r="A2965" s="30" t="s">
        <v>7647</v>
      </c>
      <c r="B2965" s="30" t="s">
        <v>13640</v>
      </c>
    </row>
    <row r="2966" spans="1:2" x14ac:dyDescent="0.25">
      <c r="A2966" s="30" t="s">
        <v>7648</v>
      </c>
      <c r="B2966" s="30" t="s">
        <v>13641</v>
      </c>
    </row>
    <row r="2967" spans="1:2" x14ac:dyDescent="0.25">
      <c r="A2967" s="30" t="s">
        <v>7668</v>
      </c>
      <c r="B2967" s="30" t="s">
        <v>13642</v>
      </c>
    </row>
    <row r="2968" spans="1:2" x14ac:dyDescent="0.25">
      <c r="A2968" s="30" t="s">
        <v>7704</v>
      </c>
      <c r="B2968" s="30" t="s">
        <v>13643</v>
      </c>
    </row>
    <row r="2969" spans="1:2" x14ac:dyDescent="0.25">
      <c r="A2969" s="30" t="s">
        <v>7705</v>
      </c>
      <c r="B2969" s="30" t="s">
        <v>13644</v>
      </c>
    </row>
    <row r="2970" spans="1:2" x14ac:dyDescent="0.25">
      <c r="A2970" s="30" t="s">
        <v>7711</v>
      </c>
      <c r="B2970" s="30" t="s">
        <v>13645</v>
      </c>
    </row>
    <row r="2971" spans="1:2" x14ac:dyDescent="0.25">
      <c r="A2971" s="30" t="s">
        <v>7725</v>
      </c>
      <c r="B2971" s="30" t="s">
        <v>13646</v>
      </c>
    </row>
    <row r="2972" spans="1:2" x14ac:dyDescent="0.25">
      <c r="A2972" s="30" t="s">
        <v>7730</v>
      </c>
      <c r="B2972" s="30" t="s">
        <v>13647</v>
      </c>
    </row>
    <row r="2973" spans="1:2" x14ac:dyDescent="0.25">
      <c r="A2973" s="30" t="s">
        <v>7739</v>
      </c>
      <c r="B2973" s="30" t="s">
        <v>13648</v>
      </c>
    </row>
    <row r="2974" spans="1:2" x14ac:dyDescent="0.25">
      <c r="A2974" s="30" t="s">
        <v>7767</v>
      </c>
      <c r="B2974" s="30" t="s">
        <v>13649</v>
      </c>
    </row>
    <row r="2975" spans="1:2" x14ac:dyDescent="0.25">
      <c r="A2975" s="30" t="s">
        <v>7820</v>
      </c>
      <c r="B2975" s="30" t="s">
        <v>13650</v>
      </c>
    </row>
    <row r="2976" spans="1:2" x14ac:dyDescent="0.25">
      <c r="A2976" s="30" t="s">
        <v>7844</v>
      </c>
      <c r="B2976" s="30" t="s">
        <v>13651</v>
      </c>
    </row>
    <row r="2977" spans="1:2" x14ac:dyDescent="0.25">
      <c r="A2977" s="30" t="s">
        <v>7868</v>
      </c>
      <c r="B2977" s="30" t="s">
        <v>13652</v>
      </c>
    </row>
    <row r="2978" spans="1:2" x14ac:dyDescent="0.25">
      <c r="A2978" s="30" t="s">
        <v>7874</v>
      </c>
      <c r="B2978" s="30" t="s">
        <v>13653</v>
      </c>
    </row>
    <row r="2979" spans="1:2" x14ac:dyDescent="0.25">
      <c r="A2979" s="30" t="s">
        <v>7921</v>
      </c>
      <c r="B2979" s="30" t="s">
        <v>13654</v>
      </c>
    </row>
    <row r="2980" spans="1:2" x14ac:dyDescent="0.25">
      <c r="A2980" s="30" t="s">
        <v>7940</v>
      </c>
      <c r="B2980" s="30" t="s">
        <v>13655</v>
      </c>
    </row>
    <row r="2981" spans="1:2" x14ac:dyDescent="0.25">
      <c r="A2981" s="30" t="s">
        <v>7941</v>
      </c>
      <c r="B2981" s="30" t="s">
        <v>13656</v>
      </c>
    </row>
    <row r="2982" spans="1:2" x14ac:dyDescent="0.25">
      <c r="A2982" s="30" t="s">
        <v>7954</v>
      </c>
      <c r="B2982" s="30" t="s">
        <v>13657</v>
      </c>
    </row>
    <row r="2983" spans="1:2" x14ac:dyDescent="0.25">
      <c r="A2983" s="30" t="s">
        <v>7956</v>
      </c>
      <c r="B2983" s="30" t="s">
        <v>13658</v>
      </c>
    </row>
    <row r="2984" spans="1:2" x14ac:dyDescent="0.25">
      <c r="A2984" s="30" t="s">
        <v>8010</v>
      </c>
      <c r="B2984" s="30" t="s">
        <v>13659</v>
      </c>
    </row>
    <row r="2985" spans="1:2" x14ac:dyDescent="0.25">
      <c r="A2985" s="30" t="s">
        <v>8123</v>
      </c>
      <c r="B2985" s="30" t="s">
        <v>13660</v>
      </c>
    </row>
    <row r="2986" spans="1:2" x14ac:dyDescent="0.25">
      <c r="A2986" s="30" t="s">
        <v>8156</v>
      </c>
      <c r="B2986" s="30" t="s">
        <v>13661</v>
      </c>
    </row>
    <row r="2987" spans="1:2" x14ac:dyDescent="0.25">
      <c r="A2987" s="30" t="s">
        <v>8158</v>
      </c>
      <c r="B2987" s="30" t="s">
        <v>13662</v>
      </c>
    </row>
    <row r="2988" spans="1:2" x14ac:dyDescent="0.25">
      <c r="A2988" s="30" t="s">
        <v>8282</v>
      </c>
      <c r="B2988" s="30" t="s">
        <v>13663</v>
      </c>
    </row>
    <row r="2989" spans="1:2" x14ac:dyDescent="0.25">
      <c r="A2989" s="30" t="s">
        <v>8305</v>
      </c>
      <c r="B2989" s="30" t="s">
        <v>13664</v>
      </c>
    </row>
    <row r="2990" spans="1:2" x14ac:dyDescent="0.25">
      <c r="A2990" s="30" t="s">
        <v>8330</v>
      </c>
      <c r="B2990" s="30" t="s">
        <v>13665</v>
      </c>
    </row>
    <row r="2991" spans="1:2" x14ac:dyDescent="0.25">
      <c r="A2991" s="30" t="s">
        <v>8422</v>
      </c>
      <c r="B2991" s="30" t="s">
        <v>13666</v>
      </c>
    </row>
    <row r="2992" spans="1:2" x14ac:dyDescent="0.25">
      <c r="A2992" s="30" t="s">
        <v>8483</v>
      </c>
      <c r="B2992" s="30" t="s">
        <v>13667</v>
      </c>
    </row>
    <row r="2993" spans="1:2" x14ac:dyDescent="0.25">
      <c r="A2993" s="30" t="s">
        <v>8498</v>
      </c>
      <c r="B2993" s="30" t="s">
        <v>13668</v>
      </c>
    </row>
    <row r="2994" spans="1:2" x14ac:dyDescent="0.25">
      <c r="A2994" s="30" t="s">
        <v>8509</v>
      </c>
      <c r="B2994" s="30" t="s">
        <v>13669</v>
      </c>
    </row>
    <row r="2995" spans="1:2" x14ac:dyDescent="0.25">
      <c r="A2995" s="30" t="s">
        <v>8699</v>
      </c>
      <c r="B2995" s="30" t="s">
        <v>13670</v>
      </c>
    </row>
    <row r="2996" spans="1:2" x14ac:dyDescent="0.25">
      <c r="A2996" s="30" t="s">
        <v>8748</v>
      </c>
      <c r="B2996" s="30" t="s">
        <v>13671</v>
      </c>
    </row>
    <row r="2997" spans="1:2" x14ac:dyDescent="0.25">
      <c r="A2997" s="30" t="s">
        <v>8774</v>
      </c>
      <c r="B2997" s="30" t="s">
        <v>13672</v>
      </c>
    </row>
    <row r="2998" spans="1:2" x14ac:dyDescent="0.25">
      <c r="A2998" s="30" t="s">
        <v>7265</v>
      </c>
      <c r="B2998" s="30" t="s">
        <v>13673</v>
      </c>
    </row>
    <row r="2999" spans="1:2" x14ac:dyDescent="0.25">
      <c r="A2999" s="30" t="s">
        <v>7266</v>
      </c>
      <c r="B2999" s="30" t="s">
        <v>13674</v>
      </c>
    </row>
    <row r="3000" spans="1:2" x14ac:dyDescent="0.25">
      <c r="A3000" s="30" t="s">
        <v>7278</v>
      </c>
      <c r="B3000" s="30" t="s">
        <v>13675</v>
      </c>
    </row>
    <row r="3001" spans="1:2" x14ac:dyDescent="0.25">
      <c r="A3001" s="30" t="s">
        <v>7591</v>
      </c>
      <c r="B3001" s="30" t="s">
        <v>13676</v>
      </c>
    </row>
    <row r="3002" spans="1:2" x14ac:dyDescent="0.25">
      <c r="A3002" s="30" t="s">
        <v>7606</v>
      </c>
      <c r="B3002" s="30" t="s">
        <v>13677</v>
      </c>
    </row>
    <row r="3003" spans="1:2" x14ac:dyDescent="0.25">
      <c r="A3003" s="30" t="s">
        <v>7633</v>
      </c>
      <c r="B3003" s="30" t="s">
        <v>13678</v>
      </c>
    </row>
    <row r="3004" spans="1:2" x14ac:dyDescent="0.25">
      <c r="A3004" s="30" t="s">
        <v>7642</v>
      </c>
      <c r="B3004" s="30" t="s">
        <v>13679</v>
      </c>
    </row>
    <row r="3005" spans="1:2" x14ac:dyDescent="0.25">
      <c r="A3005" s="30" t="s">
        <v>7662</v>
      </c>
      <c r="B3005" s="30" t="s">
        <v>13680</v>
      </c>
    </row>
    <row r="3006" spans="1:2" x14ac:dyDescent="0.25">
      <c r="A3006" s="30" t="s">
        <v>7671</v>
      </c>
      <c r="B3006" s="30" t="s">
        <v>13681</v>
      </c>
    </row>
    <row r="3007" spans="1:2" x14ac:dyDescent="0.25">
      <c r="A3007" s="30" t="s">
        <v>7688</v>
      </c>
      <c r="B3007" s="30" t="s">
        <v>13682</v>
      </c>
    </row>
    <row r="3008" spans="1:2" x14ac:dyDescent="0.25">
      <c r="A3008" s="30" t="s">
        <v>7747</v>
      </c>
      <c r="B3008" s="30" t="s">
        <v>13683</v>
      </c>
    </row>
    <row r="3009" spans="1:2" x14ac:dyDescent="0.25">
      <c r="A3009" s="30" t="s">
        <v>7861</v>
      </c>
      <c r="B3009" s="30" t="s">
        <v>13684</v>
      </c>
    </row>
    <row r="3010" spans="1:2" x14ac:dyDescent="0.25">
      <c r="A3010" s="30" t="s">
        <v>7918</v>
      </c>
      <c r="B3010" s="30" t="s">
        <v>13685</v>
      </c>
    </row>
    <row r="3011" spans="1:2" x14ac:dyDescent="0.25">
      <c r="A3011" s="30" t="s">
        <v>8171</v>
      </c>
      <c r="B3011" s="30" t="s">
        <v>13686</v>
      </c>
    </row>
    <row r="3012" spans="1:2" x14ac:dyDescent="0.25">
      <c r="A3012" s="30" t="s">
        <v>8198</v>
      </c>
      <c r="B3012" s="30" t="s">
        <v>13687</v>
      </c>
    </row>
    <row r="3013" spans="1:2" x14ac:dyDescent="0.25">
      <c r="A3013" s="30" t="s">
        <v>8269</v>
      </c>
      <c r="B3013" s="30" t="s">
        <v>13688</v>
      </c>
    </row>
    <row r="3014" spans="1:2" x14ac:dyDescent="0.25">
      <c r="A3014" s="30" t="s">
        <v>8451</v>
      </c>
      <c r="B3014" s="30" t="s">
        <v>13689</v>
      </c>
    </row>
    <row r="3015" spans="1:2" x14ac:dyDescent="0.25">
      <c r="A3015" s="30" t="s">
        <v>8533</v>
      </c>
      <c r="B3015" s="30" t="s">
        <v>13690</v>
      </c>
    </row>
    <row r="3016" spans="1:2" x14ac:dyDescent="0.25">
      <c r="A3016" s="30" t="s">
        <v>8570</v>
      </c>
      <c r="B3016" s="30" t="s">
        <v>13691</v>
      </c>
    </row>
    <row r="3017" spans="1:2" x14ac:dyDescent="0.25">
      <c r="A3017" s="30" t="s">
        <v>8613</v>
      </c>
      <c r="B3017" s="30" t="s">
        <v>13692</v>
      </c>
    </row>
    <row r="3018" spans="1:2" x14ac:dyDescent="0.25">
      <c r="A3018" s="30" t="s">
        <v>8702</v>
      </c>
      <c r="B3018" s="30" t="s">
        <v>13693</v>
      </c>
    </row>
    <row r="3019" spans="1:2" x14ac:dyDescent="0.25">
      <c r="A3019" s="30" t="s">
        <v>8736</v>
      </c>
      <c r="B3019" s="30" t="s">
        <v>13694</v>
      </c>
    </row>
    <row r="3020" spans="1:2" x14ac:dyDescent="0.25">
      <c r="A3020" s="30" t="s">
        <v>8741</v>
      </c>
      <c r="B3020" s="30" t="s">
        <v>13695</v>
      </c>
    </row>
    <row r="3021" spans="1:2" x14ac:dyDescent="0.25">
      <c r="A3021" s="30" t="s">
        <v>8744</v>
      </c>
      <c r="B3021" s="30" t="s">
        <v>13696</v>
      </c>
    </row>
    <row r="3022" spans="1:2" x14ac:dyDescent="0.25">
      <c r="A3022" s="30" t="s">
        <v>6939</v>
      </c>
      <c r="B3022" s="30" t="s">
        <v>13697</v>
      </c>
    </row>
    <row r="3023" spans="1:2" x14ac:dyDescent="0.25">
      <c r="A3023" s="30" t="s">
        <v>6947</v>
      </c>
      <c r="B3023" s="30" t="s">
        <v>13698</v>
      </c>
    </row>
    <row r="3024" spans="1:2" x14ac:dyDescent="0.25">
      <c r="A3024" s="30" t="s">
        <v>7257</v>
      </c>
      <c r="B3024" s="30" t="s">
        <v>13699</v>
      </c>
    </row>
    <row r="3025" spans="1:2" x14ac:dyDescent="0.25">
      <c r="A3025" s="30" t="s">
        <v>7495</v>
      </c>
      <c r="B3025" s="30" t="s">
        <v>13700</v>
      </c>
    </row>
    <row r="3026" spans="1:2" x14ac:dyDescent="0.25">
      <c r="A3026" s="30" t="s">
        <v>7497</v>
      </c>
      <c r="B3026" s="30" t="s">
        <v>13701</v>
      </c>
    </row>
    <row r="3027" spans="1:2" x14ac:dyDescent="0.25">
      <c r="A3027" s="30" t="s">
        <v>7676</v>
      </c>
      <c r="B3027" s="30" t="s">
        <v>13702</v>
      </c>
    </row>
    <row r="3028" spans="1:2" x14ac:dyDescent="0.25">
      <c r="A3028" s="30" t="s">
        <v>7811</v>
      </c>
      <c r="B3028" s="30" t="s">
        <v>13703</v>
      </c>
    </row>
    <row r="3029" spans="1:2" x14ac:dyDescent="0.25">
      <c r="A3029" s="30" t="s">
        <v>7833</v>
      </c>
      <c r="B3029" s="30" t="s">
        <v>13704</v>
      </c>
    </row>
    <row r="3030" spans="1:2" x14ac:dyDescent="0.25">
      <c r="A3030" s="30" t="s">
        <v>8324</v>
      </c>
      <c r="B3030" s="30" t="s">
        <v>13705</v>
      </c>
    </row>
    <row r="3031" spans="1:2" x14ac:dyDescent="0.25">
      <c r="A3031" s="30" t="s">
        <v>8525</v>
      </c>
      <c r="B3031" s="30" t="s">
        <v>13706</v>
      </c>
    </row>
    <row r="3032" spans="1:2" x14ac:dyDescent="0.25">
      <c r="A3032" s="30" t="s">
        <v>8575</v>
      </c>
      <c r="B3032" s="30" t="s">
        <v>13707</v>
      </c>
    </row>
    <row r="3033" spans="1:2" x14ac:dyDescent="0.25">
      <c r="A3033" s="30" t="s">
        <v>8627</v>
      </c>
      <c r="B3033" s="30" t="s">
        <v>13708</v>
      </c>
    </row>
    <row r="3034" spans="1:2" x14ac:dyDescent="0.25">
      <c r="A3034" s="30" t="s">
        <v>8674</v>
      </c>
      <c r="B3034" s="30" t="s">
        <v>13709</v>
      </c>
    </row>
    <row r="3035" spans="1:2" x14ac:dyDescent="0.25">
      <c r="A3035" s="30" t="s">
        <v>8732</v>
      </c>
      <c r="B3035" s="30" t="s">
        <v>13710</v>
      </c>
    </row>
    <row r="3036" spans="1:2" x14ac:dyDescent="0.25">
      <c r="A3036" s="30" t="s">
        <v>8775</v>
      </c>
      <c r="B3036" s="30" t="s">
        <v>13711</v>
      </c>
    </row>
    <row r="3037" spans="1:2" x14ac:dyDescent="0.25">
      <c r="A3037" s="30" t="s">
        <v>6980</v>
      </c>
      <c r="B3037" s="30" t="s">
        <v>13712</v>
      </c>
    </row>
    <row r="3038" spans="1:2" x14ac:dyDescent="0.25">
      <c r="A3038" s="30" t="s">
        <v>7203</v>
      </c>
      <c r="B3038" s="30" t="s">
        <v>13713</v>
      </c>
    </row>
    <row r="3039" spans="1:2" x14ac:dyDescent="0.25">
      <c r="A3039" s="30" t="s">
        <v>7207</v>
      </c>
      <c r="B3039" s="30" t="s">
        <v>13714</v>
      </c>
    </row>
    <row r="3040" spans="1:2" x14ac:dyDescent="0.25">
      <c r="A3040" s="30" t="s">
        <v>7572</v>
      </c>
      <c r="B3040" s="30" t="s">
        <v>13715</v>
      </c>
    </row>
    <row r="3041" spans="1:2" x14ac:dyDescent="0.25">
      <c r="A3041" s="30" t="s">
        <v>7687</v>
      </c>
      <c r="B3041" s="30" t="s">
        <v>13716</v>
      </c>
    </row>
    <row r="3042" spans="1:2" x14ac:dyDescent="0.25">
      <c r="A3042" s="30" t="s">
        <v>7776</v>
      </c>
      <c r="B3042" s="30" t="s">
        <v>13717</v>
      </c>
    </row>
    <row r="3043" spans="1:2" x14ac:dyDescent="0.25">
      <c r="A3043" s="30" t="s">
        <v>7809</v>
      </c>
      <c r="B3043" s="30" t="s">
        <v>13718</v>
      </c>
    </row>
    <row r="3044" spans="1:2" x14ac:dyDescent="0.25">
      <c r="A3044" s="30" t="s">
        <v>8274</v>
      </c>
      <c r="B3044" s="30" t="s">
        <v>13719</v>
      </c>
    </row>
    <row r="3045" spans="1:2" x14ac:dyDescent="0.25">
      <c r="A3045" s="30" t="s">
        <v>8325</v>
      </c>
      <c r="B3045" s="30" t="s">
        <v>13720</v>
      </c>
    </row>
    <row r="3046" spans="1:2" x14ac:dyDescent="0.25">
      <c r="A3046" s="30" t="s">
        <v>8443</v>
      </c>
      <c r="B3046" s="30" t="s">
        <v>13721</v>
      </c>
    </row>
    <row r="3047" spans="1:2" x14ac:dyDescent="0.25">
      <c r="A3047" s="30" t="s">
        <v>8517</v>
      </c>
      <c r="B3047" s="30" t="s">
        <v>13722</v>
      </c>
    </row>
    <row r="3048" spans="1:2" x14ac:dyDescent="0.25">
      <c r="A3048" s="30" t="s">
        <v>8558</v>
      </c>
      <c r="B3048" s="30" t="s">
        <v>13723</v>
      </c>
    </row>
    <row r="3049" spans="1:2" x14ac:dyDescent="0.25">
      <c r="A3049" s="30" t="s">
        <v>8646</v>
      </c>
      <c r="B3049" s="30" t="s">
        <v>13724</v>
      </c>
    </row>
    <row r="3050" spans="1:2" x14ac:dyDescent="0.25">
      <c r="A3050" s="30" t="s">
        <v>6864</v>
      </c>
      <c r="B3050" s="30" t="s">
        <v>13725</v>
      </c>
    </row>
    <row r="3051" spans="1:2" x14ac:dyDescent="0.25">
      <c r="A3051" s="30" t="s">
        <v>7141</v>
      </c>
      <c r="B3051" s="30" t="s">
        <v>13726</v>
      </c>
    </row>
    <row r="3052" spans="1:2" x14ac:dyDescent="0.25">
      <c r="A3052" s="30" t="s">
        <v>7258</v>
      </c>
      <c r="B3052" s="30" t="s">
        <v>13727</v>
      </c>
    </row>
    <row r="3053" spans="1:2" x14ac:dyDescent="0.25">
      <c r="A3053" s="30" t="s">
        <v>7285</v>
      </c>
      <c r="B3053" s="30" t="s">
        <v>13728</v>
      </c>
    </row>
    <row r="3054" spans="1:2" x14ac:dyDescent="0.25">
      <c r="A3054" s="30" t="s">
        <v>7393</v>
      </c>
      <c r="B3054" s="30" t="s">
        <v>13729</v>
      </c>
    </row>
    <row r="3055" spans="1:2" x14ac:dyDescent="0.25">
      <c r="A3055" s="30" t="s">
        <v>7514</v>
      </c>
      <c r="B3055" s="30" t="s">
        <v>13730</v>
      </c>
    </row>
    <row r="3056" spans="1:2" x14ac:dyDescent="0.25">
      <c r="A3056" s="30" t="s">
        <v>7651</v>
      </c>
      <c r="B3056" s="30" t="s">
        <v>13731</v>
      </c>
    </row>
    <row r="3057" spans="1:2" x14ac:dyDescent="0.25">
      <c r="A3057" s="30" t="s">
        <v>7686</v>
      </c>
      <c r="B3057" s="30" t="s">
        <v>13732</v>
      </c>
    </row>
    <row r="3058" spans="1:2" x14ac:dyDescent="0.25">
      <c r="A3058" s="30" t="s">
        <v>7724</v>
      </c>
      <c r="B3058" s="30" t="s">
        <v>13733</v>
      </c>
    </row>
    <row r="3059" spans="1:2" x14ac:dyDescent="0.25">
      <c r="A3059" s="30" t="s">
        <v>7772</v>
      </c>
      <c r="B3059" s="30" t="s">
        <v>13734</v>
      </c>
    </row>
    <row r="3060" spans="1:2" x14ac:dyDescent="0.25">
      <c r="A3060" s="30" t="s">
        <v>8113</v>
      </c>
      <c r="B3060" s="30" t="s">
        <v>13735</v>
      </c>
    </row>
    <row r="3061" spans="1:2" x14ac:dyDescent="0.25">
      <c r="A3061" s="30" t="s">
        <v>6839</v>
      </c>
      <c r="B3061" s="30" t="s">
        <v>13736</v>
      </c>
    </row>
    <row r="3062" spans="1:2" x14ac:dyDescent="0.25">
      <c r="A3062" s="30" t="s">
        <v>8169</v>
      </c>
      <c r="B3062" s="30" t="s">
        <v>13737</v>
      </c>
    </row>
    <row r="3063" spans="1:2" x14ac:dyDescent="0.25">
      <c r="A3063" s="30" t="s">
        <v>8173</v>
      </c>
      <c r="B3063" s="30" t="s">
        <v>13738</v>
      </c>
    </row>
    <row r="3064" spans="1:2" x14ac:dyDescent="0.25">
      <c r="A3064" s="30" t="s">
        <v>8685</v>
      </c>
      <c r="B3064" s="30" t="s">
        <v>13739</v>
      </c>
    </row>
    <row r="3065" spans="1:2" x14ac:dyDescent="0.25">
      <c r="A3065" s="30" t="s">
        <v>6944</v>
      </c>
      <c r="B3065" s="30" t="s">
        <v>13740</v>
      </c>
    </row>
    <row r="3066" spans="1:2" x14ac:dyDescent="0.25">
      <c r="A3066" s="30" t="s">
        <v>7755</v>
      </c>
      <c r="B3066" s="30" t="s">
        <v>13741</v>
      </c>
    </row>
    <row r="3067" spans="1:2" x14ac:dyDescent="0.25">
      <c r="A3067" s="30" t="s">
        <v>7759</v>
      </c>
      <c r="B3067" s="30" t="s">
        <v>13742</v>
      </c>
    </row>
    <row r="3068" spans="1:2" x14ac:dyDescent="0.25">
      <c r="A3068" s="30" t="s">
        <v>7908</v>
      </c>
      <c r="B3068" s="30" t="s">
        <v>13743</v>
      </c>
    </row>
    <row r="3069" spans="1:2" x14ac:dyDescent="0.25">
      <c r="A3069" s="30" t="s">
        <v>8137</v>
      </c>
      <c r="B3069" s="30" t="s">
        <v>13744</v>
      </c>
    </row>
    <row r="3070" spans="1:2" x14ac:dyDescent="0.25">
      <c r="A3070" s="30" t="s">
        <v>8262</v>
      </c>
      <c r="B3070" s="30" t="s">
        <v>13745</v>
      </c>
    </row>
    <row r="3071" spans="1:2" x14ac:dyDescent="0.25">
      <c r="A3071" s="30" t="s">
        <v>8271</v>
      </c>
      <c r="B3071" s="30" t="s">
        <v>13746</v>
      </c>
    </row>
    <row r="3072" spans="1:2" x14ac:dyDescent="0.25">
      <c r="A3072" s="30" t="s">
        <v>6876</v>
      </c>
      <c r="B3072" s="30" t="s">
        <v>13747</v>
      </c>
    </row>
    <row r="3073" spans="1:2" x14ac:dyDescent="0.25">
      <c r="A3073" s="30" t="s">
        <v>8477</v>
      </c>
      <c r="B3073" s="30" t="s">
        <v>13748</v>
      </c>
    </row>
    <row r="3074" spans="1:2" x14ac:dyDescent="0.25">
      <c r="A3074" s="30" t="s">
        <v>8524</v>
      </c>
      <c r="B3074" s="30" t="s">
        <v>13749</v>
      </c>
    </row>
    <row r="3075" spans="1:2" x14ac:dyDescent="0.25">
      <c r="A3075" s="30" t="s">
        <v>8565</v>
      </c>
      <c r="B3075" s="30" t="s">
        <v>13750</v>
      </c>
    </row>
    <row r="3076" spans="1:2" x14ac:dyDescent="0.25">
      <c r="A3076" s="30" t="s">
        <v>8574</v>
      </c>
      <c r="B3076" s="30" t="s">
        <v>13751</v>
      </c>
    </row>
    <row r="3077" spans="1:2" x14ac:dyDescent="0.25">
      <c r="A3077" s="30" t="s">
        <v>6936</v>
      </c>
      <c r="B3077" s="30" t="s">
        <v>13752</v>
      </c>
    </row>
    <row r="3078" spans="1:2" x14ac:dyDescent="0.25">
      <c r="A3078" s="30" t="s">
        <v>7076</v>
      </c>
      <c r="B3078" s="30" t="s">
        <v>13753</v>
      </c>
    </row>
    <row r="3079" spans="1:2" x14ac:dyDescent="0.25">
      <c r="A3079" s="30" t="s">
        <v>7202</v>
      </c>
      <c r="B3079" s="30" t="s">
        <v>13754</v>
      </c>
    </row>
    <row r="3080" spans="1:2" x14ac:dyDescent="0.25">
      <c r="A3080" s="30" t="s">
        <v>7206</v>
      </c>
      <c r="B3080" s="30" t="s">
        <v>13755</v>
      </c>
    </row>
    <row r="3081" spans="1:2" x14ac:dyDescent="0.25">
      <c r="A3081" s="30" t="s">
        <v>7234</v>
      </c>
      <c r="B3081" s="30" t="s">
        <v>13756</v>
      </c>
    </row>
    <row r="3082" spans="1:2" x14ac:dyDescent="0.25">
      <c r="A3082" s="30" t="s">
        <v>7247</v>
      </c>
      <c r="B3082" s="30" t="s">
        <v>13757</v>
      </c>
    </row>
    <row r="3083" spans="1:2" x14ac:dyDescent="0.25">
      <c r="A3083" s="30" t="s">
        <v>7339</v>
      </c>
      <c r="B3083" s="30" t="s">
        <v>13758</v>
      </c>
    </row>
    <row r="3084" spans="1:2" x14ac:dyDescent="0.25">
      <c r="A3084" s="30" t="s">
        <v>7522</v>
      </c>
      <c r="B3084" s="30" t="s">
        <v>13759</v>
      </c>
    </row>
    <row r="3085" spans="1:2" x14ac:dyDescent="0.25">
      <c r="A3085" s="30" t="s">
        <v>7554</v>
      </c>
      <c r="B3085" s="30" t="s">
        <v>13760</v>
      </c>
    </row>
    <row r="3086" spans="1:2" x14ac:dyDescent="0.25">
      <c r="A3086" s="30" t="s">
        <v>7574</v>
      </c>
      <c r="B3086" s="30" t="s">
        <v>13761</v>
      </c>
    </row>
    <row r="3087" spans="1:2" x14ac:dyDescent="0.25">
      <c r="A3087" s="30" t="s">
        <v>7590</v>
      </c>
      <c r="B3087" s="30" t="s">
        <v>13762</v>
      </c>
    </row>
    <row r="3088" spans="1:2" x14ac:dyDescent="0.25">
      <c r="A3088" s="30" t="s">
        <v>7592</v>
      </c>
      <c r="B3088" s="30" t="s">
        <v>13763</v>
      </c>
    </row>
    <row r="3089" spans="1:2" x14ac:dyDescent="0.25">
      <c r="A3089" s="30" t="s">
        <v>7598</v>
      </c>
      <c r="B3089" s="30" t="s">
        <v>13764</v>
      </c>
    </row>
    <row r="3090" spans="1:2" x14ac:dyDescent="0.25">
      <c r="A3090" s="30" t="s">
        <v>7634</v>
      </c>
      <c r="B3090" s="30" t="s">
        <v>13765</v>
      </c>
    </row>
    <row r="3091" spans="1:2" x14ac:dyDescent="0.25">
      <c r="A3091" s="30" t="s">
        <v>7640</v>
      </c>
      <c r="B3091" s="30" t="s">
        <v>13766</v>
      </c>
    </row>
    <row r="3092" spans="1:2" x14ac:dyDescent="0.25">
      <c r="A3092" s="30" t="s">
        <v>7709</v>
      </c>
      <c r="B3092" s="30" t="s">
        <v>13767</v>
      </c>
    </row>
    <row r="3093" spans="1:2" x14ac:dyDescent="0.25">
      <c r="A3093" s="30" t="s">
        <v>7788</v>
      </c>
      <c r="B3093" s="30" t="s">
        <v>13768</v>
      </c>
    </row>
    <row r="3094" spans="1:2" x14ac:dyDescent="0.25">
      <c r="A3094" s="30" t="s">
        <v>7789</v>
      </c>
      <c r="B3094" s="30" t="s">
        <v>13769</v>
      </c>
    </row>
    <row r="3095" spans="1:2" x14ac:dyDescent="0.25">
      <c r="A3095" s="30" t="s">
        <v>7795</v>
      </c>
      <c r="B3095" s="30" t="s">
        <v>13770</v>
      </c>
    </row>
    <row r="3096" spans="1:2" x14ac:dyDescent="0.25">
      <c r="A3096" s="30" t="s">
        <v>7810</v>
      </c>
      <c r="B3096" s="30" t="s">
        <v>13771</v>
      </c>
    </row>
    <row r="3097" spans="1:2" x14ac:dyDescent="0.25">
      <c r="A3097" s="30" t="s">
        <v>7856</v>
      </c>
      <c r="B3097" s="30" t="s">
        <v>13772</v>
      </c>
    </row>
    <row r="3098" spans="1:2" x14ac:dyDescent="0.25">
      <c r="A3098" s="30" t="s">
        <v>7982</v>
      </c>
      <c r="B3098" s="30" t="s">
        <v>13773</v>
      </c>
    </row>
    <row r="3099" spans="1:2" x14ac:dyDescent="0.25">
      <c r="A3099" s="30" t="s">
        <v>8000</v>
      </c>
      <c r="B3099" s="30" t="s">
        <v>13774</v>
      </c>
    </row>
    <row r="3100" spans="1:2" x14ac:dyDescent="0.25">
      <c r="A3100" s="30" t="s">
        <v>8009</v>
      </c>
      <c r="B3100" s="30" t="s">
        <v>13775</v>
      </c>
    </row>
    <row r="3101" spans="1:2" x14ac:dyDescent="0.25">
      <c r="A3101" s="30" t="s">
        <v>8045</v>
      </c>
      <c r="B3101" s="30" t="s">
        <v>13776</v>
      </c>
    </row>
    <row r="3102" spans="1:2" x14ac:dyDescent="0.25">
      <c r="A3102" s="30" t="s">
        <v>8063</v>
      </c>
      <c r="B3102" s="30" t="s">
        <v>13777</v>
      </c>
    </row>
    <row r="3103" spans="1:2" x14ac:dyDescent="0.25">
      <c r="A3103" s="30" t="s">
        <v>8118</v>
      </c>
      <c r="B3103" s="30" t="s">
        <v>13778</v>
      </c>
    </row>
    <row r="3104" spans="1:2" x14ac:dyDescent="0.25">
      <c r="A3104" s="30" t="s">
        <v>8121</v>
      </c>
      <c r="B3104" s="30" t="s">
        <v>13779</v>
      </c>
    </row>
    <row r="3105" spans="1:2" x14ac:dyDescent="0.25">
      <c r="A3105" s="30" t="s">
        <v>8190</v>
      </c>
      <c r="B3105" s="30" t="s">
        <v>13780</v>
      </c>
    </row>
    <row r="3106" spans="1:2" x14ac:dyDescent="0.25">
      <c r="A3106" s="30" t="s">
        <v>8192</v>
      </c>
      <c r="B3106" s="30" t="s">
        <v>13781</v>
      </c>
    </row>
    <row r="3107" spans="1:2" x14ac:dyDescent="0.25">
      <c r="A3107" s="30" t="s">
        <v>8212</v>
      </c>
      <c r="B3107" s="30" t="s">
        <v>13782</v>
      </c>
    </row>
    <row r="3108" spans="1:2" x14ac:dyDescent="0.25">
      <c r="A3108" s="30" t="s">
        <v>8223</v>
      </c>
      <c r="B3108" s="30" t="s">
        <v>13783</v>
      </c>
    </row>
    <row r="3109" spans="1:2" x14ac:dyDescent="0.25">
      <c r="A3109" s="30" t="s">
        <v>8281</v>
      </c>
      <c r="B3109" s="30" t="s">
        <v>13784</v>
      </c>
    </row>
    <row r="3110" spans="1:2" x14ac:dyDescent="0.25">
      <c r="A3110" s="30" t="s">
        <v>8315</v>
      </c>
      <c r="B3110" s="30" t="s">
        <v>13785</v>
      </c>
    </row>
    <row r="3111" spans="1:2" x14ac:dyDescent="0.25">
      <c r="A3111" s="30" t="s">
        <v>8321</v>
      </c>
      <c r="B3111" s="30" t="s">
        <v>13786</v>
      </c>
    </row>
    <row r="3112" spans="1:2" x14ac:dyDescent="0.25">
      <c r="A3112" s="30" t="s">
        <v>8326</v>
      </c>
      <c r="B3112" s="30" t="s">
        <v>13787</v>
      </c>
    </row>
    <row r="3113" spans="1:2" x14ac:dyDescent="0.25">
      <c r="A3113" s="30" t="s">
        <v>8486</v>
      </c>
      <c r="B3113" s="30" t="s">
        <v>13788</v>
      </c>
    </row>
    <row r="3114" spans="1:2" x14ac:dyDescent="0.25">
      <c r="A3114" s="30" t="s">
        <v>8491</v>
      </c>
      <c r="B3114" s="30" t="s">
        <v>13789</v>
      </c>
    </row>
    <row r="3115" spans="1:2" x14ac:dyDescent="0.25">
      <c r="A3115" s="30" t="s">
        <v>8492</v>
      </c>
      <c r="B3115" s="30" t="s">
        <v>13790</v>
      </c>
    </row>
    <row r="3116" spans="1:2" x14ac:dyDescent="0.25">
      <c r="A3116" s="30" t="s">
        <v>8571</v>
      </c>
      <c r="B3116" s="30" t="s">
        <v>13791</v>
      </c>
    </row>
    <row r="3117" spans="1:2" x14ac:dyDescent="0.25">
      <c r="A3117" s="30" t="s">
        <v>8572</v>
      </c>
      <c r="B3117" s="30" t="s">
        <v>13792</v>
      </c>
    </row>
    <row r="3118" spans="1:2" x14ac:dyDescent="0.25">
      <c r="A3118" s="30" t="s">
        <v>8673</v>
      </c>
      <c r="B3118" s="30" t="s">
        <v>13793</v>
      </c>
    </row>
    <row r="3119" spans="1:2" x14ac:dyDescent="0.25">
      <c r="A3119" s="30" t="s">
        <v>8695</v>
      </c>
      <c r="B3119" s="30" t="s">
        <v>13794</v>
      </c>
    </row>
    <row r="3120" spans="1:2" x14ac:dyDescent="0.25">
      <c r="A3120" s="30" t="s">
        <v>8698</v>
      </c>
      <c r="B3120" s="30" t="s">
        <v>13795</v>
      </c>
    </row>
    <row r="3121" spans="1:2" x14ac:dyDescent="0.25">
      <c r="A3121" s="30" t="s">
        <v>8794</v>
      </c>
      <c r="B3121" s="30" t="s">
        <v>13796</v>
      </c>
    </row>
    <row r="3122" spans="1:2" x14ac:dyDescent="0.25">
      <c r="A3122" s="30" t="s">
        <v>7256</v>
      </c>
      <c r="B3122" s="30" t="s">
        <v>13797</v>
      </c>
    </row>
    <row r="3123" spans="1:2" x14ac:dyDescent="0.25">
      <c r="A3123" s="30" t="s">
        <v>7308</v>
      </c>
      <c r="B3123" s="30" t="s">
        <v>13798</v>
      </c>
    </row>
    <row r="3124" spans="1:2" x14ac:dyDescent="0.25">
      <c r="A3124" s="30" t="s">
        <v>7341</v>
      </c>
      <c r="B3124" s="30" t="s">
        <v>13799</v>
      </c>
    </row>
    <row r="3125" spans="1:2" x14ac:dyDescent="0.25">
      <c r="A3125" s="30" t="s">
        <v>7458</v>
      </c>
      <c r="B3125" s="30" t="s">
        <v>13800</v>
      </c>
    </row>
    <row r="3126" spans="1:2" x14ac:dyDescent="0.25">
      <c r="A3126" s="30" t="s">
        <v>7678</v>
      </c>
      <c r="B3126" s="30" t="s">
        <v>13801</v>
      </c>
    </row>
    <row r="3127" spans="1:2" x14ac:dyDescent="0.25">
      <c r="A3127" s="30" t="s">
        <v>7944</v>
      </c>
      <c r="B3127" s="30" t="s">
        <v>13802</v>
      </c>
    </row>
    <row r="3128" spans="1:2" x14ac:dyDescent="0.25">
      <c r="A3128" s="30" t="s">
        <v>8153</v>
      </c>
      <c r="B3128" s="30" t="s">
        <v>13803</v>
      </c>
    </row>
    <row r="3129" spans="1:2" x14ac:dyDescent="0.25">
      <c r="A3129" s="30" t="s">
        <v>6866</v>
      </c>
      <c r="B3129" s="30" t="s">
        <v>13804</v>
      </c>
    </row>
    <row r="3130" spans="1:2" x14ac:dyDescent="0.25">
      <c r="A3130" s="30" t="s">
        <v>6880</v>
      </c>
      <c r="B3130" s="30" t="s">
        <v>13805</v>
      </c>
    </row>
    <row r="3131" spans="1:2" x14ac:dyDescent="0.25">
      <c r="A3131" s="30" t="s">
        <v>6882</v>
      </c>
      <c r="B3131" s="30" t="s">
        <v>13806</v>
      </c>
    </row>
    <row r="3132" spans="1:2" x14ac:dyDescent="0.25">
      <c r="A3132" s="30" t="s">
        <v>6919</v>
      </c>
      <c r="B3132" s="30" t="s">
        <v>13807</v>
      </c>
    </row>
    <row r="3133" spans="1:2" x14ac:dyDescent="0.25">
      <c r="A3133" s="30" t="s">
        <v>6938</v>
      </c>
      <c r="B3133" s="30" t="s">
        <v>13808</v>
      </c>
    </row>
    <row r="3134" spans="1:2" x14ac:dyDescent="0.25">
      <c r="A3134" s="30" t="s">
        <v>7108</v>
      </c>
      <c r="B3134" s="30" t="s">
        <v>13809</v>
      </c>
    </row>
    <row r="3135" spans="1:2" x14ac:dyDescent="0.25">
      <c r="A3135" s="30" t="s">
        <v>7136</v>
      </c>
      <c r="B3135" s="30" t="s">
        <v>13810</v>
      </c>
    </row>
    <row r="3136" spans="1:2" x14ac:dyDescent="0.25">
      <c r="A3136" s="30" t="s">
        <v>7213</v>
      </c>
      <c r="B3136" s="30" t="s">
        <v>13811</v>
      </c>
    </row>
    <row r="3137" spans="1:2" x14ac:dyDescent="0.25">
      <c r="A3137" s="30" t="s">
        <v>7216</v>
      </c>
      <c r="B3137" s="30" t="s">
        <v>13812</v>
      </c>
    </row>
    <row r="3138" spans="1:2" x14ac:dyDescent="0.25">
      <c r="A3138" s="30" t="s">
        <v>7228</v>
      </c>
      <c r="B3138" s="30" t="s">
        <v>13813</v>
      </c>
    </row>
    <row r="3139" spans="1:2" x14ac:dyDescent="0.25">
      <c r="A3139" s="30" t="s">
        <v>7251</v>
      </c>
      <c r="B3139" s="30" t="s">
        <v>13814</v>
      </c>
    </row>
    <row r="3140" spans="1:2" x14ac:dyDescent="0.25">
      <c r="A3140" s="30" t="s">
        <v>7253</v>
      </c>
      <c r="B3140" s="30" t="s">
        <v>13815</v>
      </c>
    </row>
    <row r="3141" spans="1:2" x14ac:dyDescent="0.25">
      <c r="A3141" s="30" t="s">
        <v>7314</v>
      </c>
      <c r="B3141" s="30" t="s">
        <v>13816</v>
      </c>
    </row>
    <row r="3142" spans="1:2" x14ac:dyDescent="0.25">
      <c r="A3142" s="30" t="s">
        <v>7323</v>
      </c>
      <c r="B3142" s="30" t="s">
        <v>13817</v>
      </c>
    </row>
    <row r="3143" spans="1:2" x14ac:dyDescent="0.25">
      <c r="A3143" s="30" t="s">
        <v>7498</v>
      </c>
      <c r="B3143" s="30" t="s">
        <v>13818</v>
      </c>
    </row>
    <row r="3144" spans="1:2" x14ac:dyDescent="0.25">
      <c r="A3144" s="30" t="s">
        <v>7515</v>
      </c>
      <c r="B3144" s="30" t="s">
        <v>13819</v>
      </c>
    </row>
    <row r="3145" spans="1:2" x14ac:dyDescent="0.25">
      <c r="A3145" s="30" t="s">
        <v>7516</v>
      </c>
      <c r="B3145" s="30" t="s">
        <v>13820</v>
      </c>
    </row>
    <row r="3146" spans="1:2" x14ac:dyDescent="0.25">
      <c r="A3146" s="30" t="s">
        <v>7657</v>
      </c>
      <c r="B3146" s="30" t="s">
        <v>13821</v>
      </c>
    </row>
    <row r="3147" spans="1:2" x14ac:dyDescent="0.25">
      <c r="A3147" s="30" t="s">
        <v>7729</v>
      </c>
      <c r="B3147" s="30" t="s">
        <v>13822</v>
      </c>
    </row>
    <row r="3148" spans="1:2" x14ac:dyDescent="0.25">
      <c r="A3148" s="30" t="s">
        <v>7887</v>
      </c>
      <c r="B3148" s="30" t="s">
        <v>13823</v>
      </c>
    </row>
    <row r="3149" spans="1:2" x14ac:dyDescent="0.25">
      <c r="A3149" s="30" t="s">
        <v>7957</v>
      </c>
      <c r="B3149" s="30" t="s">
        <v>13824</v>
      </c>
    </row>
    <row r="3150" spans="1:2" x14ac:dyDescent="0.25">
      <c r="A3150" s="30" t="s">
        <v>7959</v>
      </c>
      <c r="B3150" s="30" t="s">
        <v>13825</v>
      </c>
    </row>
    <row r="3151" spans="1:2" x14ac:dyDescent="0.25">
      <c r="A3151" s="30" t="s">
        <v>8017</v>
      </c>
      <c r="B3151" s="30" t="s">
        <v>13826</v>
      </c>
    </row>
    <row r="3152" spans="1:2" x14ac:dyDescent="0.25">
      <c r="A3152" s="30" t="s">
        <v>8106</v>
      </c>
      <c r="B3152" s="30" t="s">
        <v>13827</v>
      </c>
    </row>
    <row r="3153" spans="1:2" x14ac:dyDescent="0.25">
      <c r="A3153" s="30" t="s">
        <v>8117</v>
      </c>
      <c r="B3153" s="30" t="s">
        <v>13828</v>
      </c>
    </row>
    <row r="3154" spans="1:2" x14ac:dyDescent="0.25">
      <c r="A3154" s="30" t="s">
        <v>8143</v>
      </c>
      <c r="B3154" s="30" t="s">
        <v>13829</v>
      </c>
    </row>
    <row r="3155" spans="1:2" x14ac:dyDescent="0.25">
      <c r="A3155" s="30" t="s">
        <v>8148</v>
      </c>
      <c r="B3155" s="30" t="s">
        <v>13830</v>
      </c>
    </row>
    <row r="3156" spans="1:2" x14ac:dyDescent="0.25">
      <c r="A3156" s="30" t="s">
        <v>8155</v>
      </c>
      <c r="B3156" s="30" t="s">
        <v>13831</v>
      </c>
    </row>
    <row r="3157" spans="1:2" x14ac:dyDescent="0.25">
      <c r="A3157" s="30" t="s">
        <v>8166</v>
      </c>
      <c r="B3157" s="30" t="s">
        <v>13832</v>
      </c>
    </row>
    <row r="3158" spans="1:2" x14ac:dyDescent="0.25">
      <c r="A3158" s="30" t="s">
        <v>8209</v>
      </c>
      <c r="B3158" s="30" t="s">
        <v>13833</v>
      </c>
    </row>
    <row r="3159" spans="1:2" x14ac:dyDescent="0.25">
      <c r="A3159" s="30" t="s">
        <v>8265</v>
      </c>
      <c r="B3159" s="30" t="s">
        <v>13834</v>
      </c>
    </row>
    <row r="3160" spans="1:2" x14ac:dyDescent="0.25">
      <c r="A3160" s="30" t="s">
        <v>8279</v>
      </c>
      <c r="B3160" s="30" t="s">
        <v>13835</v>
      </c>
    </row>
    <row r="3161" spans="1:2" x14ac:dyDescent="0.25">
      <c r="A3161" s="30" t="s">
        <v>8299</v>
      </c>
      <c r="B3161" s="30" t="s">
        <v>13836</v>
      </c>
    </row>
    <row r="3162" spans="1:2" x14ac:dyDescent="0.25">
      <c r="A3162" s="30" t="s">
        <v>8352</v>
      </c>
      <c r="B3162" s="30" t="s">
        <v>13837</v>
      </c>
    </row>
    <row r="3163" spans="1:2" x14ac:dyDescent="0.25">
      <c r="A3163" s="30" t="s">
        <v>8496</v>
      </c>
      <c r="B3163" s="30" t="s">
        <v>13838</v>
      </c>
    </row>
    <row r="3164" spans="1:2" x14ac:dyDescent="0.25">
      <c r="A3164" s="30" t="s">
        <v>8502</v>
      </c>
      <c r="B3164" s="30" t="s">
        <v>13839</v>
      </c>
    </row>
    <row r="3165" spans="1:2" x14ac:dyDescent="0.25">
      <c r="A3165" s="30" t="s">
        <v>8534</v>
      </c>
      <c r="B3165" s="30" t="s">
        <v>13840</v>
      </c>
    </row>
    <row r="3166" spans="1:2" x14ac:dyDescent="0.25">
      <c r="A3166" s="30" t="s">
        <v>8585</v>
      </c>
      <c r="B3166" s="30" t="s">
        <v>13841</v>
      </c>
    </row>
    <row r="3167" spans="1:2" x14ac:dyDescent="0.25">
      <c r="A3167" s="30" t="s">
        <v>8630</v>
      </c>
      <c r="B3167" s="30" t="s">
        <v>13842</v>
      </c>
    </row>
    <row r="3168" spans="1:2" x14ac:dyDescent="0.25">
      <c r="A3168" s="30" t="s">
        <v>8660</v>
      </c>
      <c r="B3168" s="30" t="s">
        <v>13843</v>
      </c>
    </row>
    <row r="3169" spans="1:2" x14ac:dyDescent="0.25">
      <c r="A3169" s="30" t="s">
        <v>8711</v>
      </c>
      <c r="B3169" s="30" t="s">
        <v>13844</v>
      </c>
    </row>
    <row r="3170" spans="1:2" x14ac:dyDescent="0.25">
      <c r="A3170" s="30" t="s">
        <v>8758</v>
      </c>
      <c r="B3170" s="30" t="s">
        <v>13845</v>
      </c>
    </row>
    <row r="3171" spans="1:2" x14ac:dyDescent="0.25">
      <c r="A3171" s="30" t="s">
        <v>8793</v>
      </c>
      <c r="B3171" s="30" t="s">
        <v>13846</v>
      </c>
    </row>
    <row r="3172" spans="1:2" x14ac:dyDescent="0.25">
      <c r="A3172" s="30" t="s">
        <v>7137</v>
      </c>
      <c r="B3172" s="30" t="s">
        <v>13847</v>
      </c>
    </row>
    <row r="3173" spans="1:2" x14ac:dyDescent="0.25">
      <c r="A3173" s="30" t="s">
        <v>7140</v>
      </c>
      <c r="B3173" s="30" t="s">
        <v>13848</v>
      </c>
    </row>
    <row r="3174" spans="1:2" x14ac:dyDescent="0.25">
      <c r="A3174" s="30" t="s">
        <v>7835</v>
      </c>
      <c r="B3174" s="30" t="s">
        <v>13849</v>
      </c>
    </row>
    <row r="3175" spans="1:2" x14ac:dyDescent="0.25">
      <c r="A3175" s="30" t="s">
        <v>7974</v>
      </c>
      <c r="B3175" s="30" t="s">
        <v>13850</v>
      </c>
    </row>
    <row r="3176" spans="1:2" x14ac:dyDescent="0.25">
      <c r="A3176" s="30" t="s">
        <v>8096</v>
      </c>
      <c r="B3176" s="30" t="s">
        <v>13851</v>
      </c>
    </row>
    <row r="3177" spans="1:2" x14ac:dyDescent="0.25">
      <c r="A3177" s="30" t="s">
        <v>8167</v>
      </c>
      <c r="B3177" s="30" t="s">
        <v>13852</v>
      </c>
    </row>
    <row r="3178" spans="1:2" x14ac:dyDescent="0.25">
      <c r="A3178" s="30" t="s">
        <v>8231</v>
      </c>
      <c r="B3178" s="30" t="s">
        <v>13853</v>
      </c>
    </row>
    <row r="3179" spans="1:2" x14ac:dyDescent="0.25">
      <c r="A3179" s="30" t="s">
        <v>6940</v>
      </c>
      <c r="B3179" s="30" t="s">
        <v>13854</v>
      </c>
    </row>
    <row r="3180" spans="1:2" x14ac:dyDescent="0.25">
      <c r="A3180" s="30" t="s">
        <v>7017</v>
      </c>
      <c r="B3180" s="30" t="s">
        <v>13855</v>
      </c>
    </row>
    <row r="3181" spans="1:2" x14ac:dyDescent="0.25">
      <c r="A3181" s="30" t="s">
        <v>7813</v>
      </c>
      <c r="B3181" s="30" t="s">
        <v>13856</v>
      </c>
    </row>
    <row r="3182" spans="1:2" x14ac:dyDescent="0.25">
      <c r="A3182" s="30" t="s">
        <v>7924</v>
      </c>
      <c r="B3182" s="30" t="s">
        <v>13857</v>
      </c>
    </row>
    <row r="3183" spans="1:2" x14ac:dyDescent="0.25">
      <c r="A3183" s="30" t="s">
        <v>7946</v>
      </c>
      <c r="B3183" s="30" t="s">
        <v>13858</v>
      </c>
    </row>
    <row r="3184" spans="1:2" x14ac:dyDescent="0.25">
      <c r="A3184" s="30" t="s">
        <v>8022</v>
      </c>
      <c r="B3184" s="30" t="s">
        <v>13859</v>
      </c>
    </row>
    <row r="3185" spans="1:2" x14ac:dyDescent="0.25">
      <c r="A3185" s="30" t="s">
        <v>8086</v>
      </c>
      <c r="B3185" s="30" t="s">
        <v>13860</v>
      </c>
    </row>
    <row r="3186" spans="1:2" x14ac:dyDescent="0.25">
      <c r="A3186" s="30" t="s">
        <v>8506</v>
      </c>
      <c r="B3186" s="30" t="s">
        <v>13861</v>
      </c>
    </row>
    <row r="3187" spans="1:2" x14ac:dyDescent="0.25">
      <c r="A3187" s="30" t="s">
        <v>7025</v>
      </c>
      <c r="B3187" s="30" t="s">
        <v>13862</v>
      </c>
    </row>
    <row r="3188" spans="1:2" x14ac:dyDescent="0.25">
      <c r="A3188" s="30" t="s">
        <v>7781</v>
      </c>
      <c r="B3188" s="30" t="s">
        <v>13863</v>
      </c>
    </row>
    <row r="3189" spans="1:2" x14ac:dyDescent="0.25">
      <c r="A3189" s="30" t="s">
        <v>8007</v>
      </c>
      <c r="B3189" s="30" t="s">
        <v>13864</v>
      </c>
    </row>
    <row r="3190" spans="1:2" x14ac:dyDescent="0.25">
      <c r="A3190" s="30" t="s">
        <v>8297</v>
      </c>
      <c r="B3190" s="30" t="s">
        <v>13865</v>
      </c>
    </row>
    <row r="3191" spans="1:2" x14ac:dyDescent="0.25">
      <c r="A3191" s="30" t="s">
        <v>8444</v>
      </c>
      <c r="B3191" s="30" t="s">
        <v>13866</v>
      </c>
    </row>
    <row r="3192" spans="1:2" x14ac:dyDescent="0.25">
      <c r="A3192" s="30" t="s">
        <v>7723</v>
      </c>
      <c r="B3192" s="30" t="s">
        <v>13867</v>
      </c>
    </row>
    <row r="3193" spans="1:2" x14ac:dyDescent="0.25">
      <c r="A3193" s="30" t="s">
        <v>7728</v>
      </c>
      <c r="B3193" s="30" t="s">
        <v>13868</v>
      </c>
    </row>
    <row r="3194" spans="1:2" x14ac:dyDescent="0.25">
      <c r="A3194" s="30" t="s">
        <v>7768</v>
      </c>
      <c r="B3194" s="30" t="s">
        <v>13869</v>
      </c>
    </row>
    <row r="3195" spans="1:2" x14ac:dyDescent="0.25">
      <c r="A3195" s="30" t="s">
        <v>7774</v>
      </c>
      <c r="B3195" s="30" t="s">
        <v>13870</v>
      </c>
    </row>
    <row r="3196" spans="1:2" x14ac:dyDescent="0.25">
      <c r="A3196" s="30" t="s">
        <v>8026</v>
      </c>
      <c r="B3196" s="30" t="s">
        <v>13871</v>
      </c>
    </row>
    <row r="3197" spans="1:2" x14ac:dyDescent="0.25">
      <c r="A3197" s="30" t="s">
        <v>8052</v>
      </c>
      <c r="B3197" s="30" t="s">
        <v>13872</v>
      </c>
    </row>
    <row r="3198" spans="1:2" x14ac:dyDescent="0.25">
      <c r="A3198" s="30" t="s">
        <v>8150</v>
      </c>
      <c r="B3198" s="30" t="s">
        <v>13873</v>
      </c>
    </row>
    <row r="3199" spans="1:2" x14ac:dyDescent="0.25">
      <c r="A3199" s="30" t="s">
        <v>8538</v>
      </c>
      <c r="B3199" s="30" t="s">
        <v>13874</v>
      </c>
    </row>
    <row r="3200" spans="1:2" x14ac:dyDescent="0.25">
      <c r="A3200" s="30" t="s">
        <v>8713</v>
      </c>
      <c r="B3200" s="30" t="s">
        <v>13875</v>
      </c>
    </row>
    <row r="3201" spans="1:2" x14ac:dyDescent="0.25">
      <c r="A3201" s="30" t="s">
        <v>8718</v>
      </c>
      <c r="B3201" s="30" t="s">
        <v>13876</v>
      </c>
    </row>
    <row r="3202" spans="1:2" x14ac:dyDescent="0.25">
      <c r="A3202" s="30" t="s">
        <v>8790</v>
      </c>
      <c r="B3202" s="30" t="s">
        <v>13877</v>
      </c>
    </row>
    <row r="3203" spans="1:2" x14ac:dyDescent="0.25">
      <c r="A3203" s="30" t="s">
        <v>6888</v>
      </c>
      <c r="B3203" s="30" t="s">
        <v>13878</v>
      </c>
    </row>
    <row r="3204" spans="1:2" x14ac:dyDescent="0.25">
      <c r="A3204" s="30" t="s">
        <v>6917</v>
      </c>
      <c r="B3204" s="30" t="s">
        <v>13879</v>
      </c>
    </row>
    <row r="3205" spans="1:2" x14ac:dyDescent="0.25">
      <c r="A3205" s="30" t="s">
        <v>6948</v>
      </c>
      <c r="B3205" s="30" t="s">
        <v>13880</v>
      </c>
    </row>
    <row r="3206" spans="1:2" x14ac:dyDescent="0.25">
      <c r="A3206" s="30" t="s">
        <v>7107</v>
      </c>
      <c r="B3206" s="30" t="s">
        <v>13881</v>
      </c>
    </row>
    <row r="3207" spans="1:2" x14ac:dyDescent="0.25">
      <c r="A3207" s="30" t="s">
        <v>7212</v>
      </c>
      <c r="B3207" s="30" t="s">
        <v>13882</v>
      </c>
    </row>
    <row r="3208" spans="1:2" x14ac:dyDescent="0.25">
      <c r="A3208" s="30" t="s">
        <v>7227</v>
      </c>
      <c r="B3208" s="30" t="s">
        <v>13883</v>
      </c>
    </row>
    <row r="3209" spans="1:2" x14ac:dyDescent="0.25">
      <c r="A3209" s="30" t="s">
        <v>7254</v>
      </c>
      <c r="B3209" s="30" t="s">
        <v>13884</v>
      </c>
    </row>
    <row r="3210" spans="1:2" x14ac:dyDescent="0.25">
      <c r="A3210" s="30" t="s">
        <v>7270</v>
      </c>
      <c r="B3210" s="30" t="s">
        <v>13885</v>
      </c>
    </row>
    <row r="3211" spans="1:2" x14ac:dyDescent="0.25">
      <c r="A3211" s="30" t="s">
        <v>7272</v>
      </c>
      <c r="B3211" s="30" t="s">
        <v>13886</v>
      </c>
    </row>
    <row r="3212" spans="1:2" x14ac:dyDescent="0.25">
      <c r="A3212" s="30" t="s">
        <v>7286</v>
      </c>
      <c r="B3212" s="30" t="s">
        <v>13887</v>
      </c>
    </row>
    <row r="3213" spans="1:2" x14ac:dyDescent="0.25">
      <c r="A3213" s="30" t="s">
        <v>7292</v>
      </c>
      <c r="B3213" s="30" t="s">
        <v>13888</v>
      </c>
    </row>
    <row r="3214" spans="1:2" x14ac:dyDescent="0.25">
      <c r="A3214" s="30" t="s">
        <v>7305</v>
      </c>
      <c r="B3214" s="30" t="s">
        <v>13889</v>
      </c>
    </row>
    <row r="3215" spans="1:2" x14ac:dyDescent="0.25">
      <c r="A3215" s="30" t="s">
        <v>7324</v>
      </c>
      <c r="B3215" s="30" t="s">
        <v>13890</v>
      </c>
    </row>
    <row r="3216" spans="1:2" x14ac:dyDescent="0.25">
      <c r="A3216" s="30" t="s">
        <v>7467</v>
      </c>
      <c r="B3216" s="30" t="s">
        <v>13891</v>
      </c>
    </row>
    <row r="3217" spans="1:2" x14ac:dyDescent="0.25">
      <c r="A3217" s="30" t="s">
        <v>7481</v>
      </c>
      <c r="B3217" s="30" t="s">
        <v>13892</v>
      </c>
    </row>
    <row r="3218" spans="1:2" x14ac:dyDescent="0.25">
      <c r="A3218" s="30" t="s">
        <v>7484</v>
      </c>
      <c r="B3218" s="30" t="s">
        <v>13893</v>
      </c>
    </row>
    <row r="3219" spans="1:2" x14ac:dyDescent="0.25">
      <c r="A3219" s="30" t="s">
        <v>7505</v>
      </c>
      <c r="B3219" s="30" t="s">
        <v>13894</v>
      </c>
    </row>
    <row r="3220" spans="1:2" x14ac:dyDescent="0.25">
      <c r="A3220" s="30" t="s">
        <v>7550</v>
      </c>
      <c r="B3220" s="30" t="s">
        <v>13895</v>
      </c>
    </row>
    <row r="3221" spans="1:2" x14ac:dyDescent="0.25">
      <c r="A3221" s="30" t="s">
        <v>7760</v>
      </c>
      <c r="B3221" s="30" t="s">
        <v>13896</v>
      </c>
    </row>
    <row r="3222" spans="1:2" x14ac:dyDescent="0.25">
      <c r="A3222" s="30" t="s">
        <v>7806</v>
      </c>
      <c r="B3222" s="30" t="s">
        <v>13897</v>
      </c>
    </row>
    <row r="3223" spans="1:2" x14ac:dyDescent="0.25">
      <c r="A3223" s="30" t="s">
        <v>7845</v>
      </c>
      <c r="B3223" s="30" t="s">
        <v>13898</v>
      </c>
    </row>
    <row r="3224" spans="1:2" x14ac:dyDescent="0.25">
      <c r="A3224" s="30" t="s">
        <v>7883</v>
      </c>
      <c r="B3224" s="30" t="s">
        <v>13899</v>
      </c>
    </row>
    <row r="3225" spans="1:2" x14ac:dyDescent="0.25">
      <c r="A3225" s="30" t="s">
        <v>7892</v>
      </c>
      <c r="B3225" s="30" t="s">
        <v>13900</v>
      </c>
    </row>
    <row r="3226" spans="1:2" x14ac:dyDescent="0.25">
      <c r="A3226" s="30" t="s">
        <v>7909</v>
      </c>
      <c r="B3226" s="30" t="s">
        <v>13901</v>
      </c>
    </row>
    <row r="3227" spans="1:2" x14ac:dyDescent="0.25">
      <c r="A3227" s="30" t="s">
        <v>7955</v>
      </c>
      <c r="B3227" s="30" t="s">
        <v>13902</v>
      </c>
    </row>
    <row r="3228" spans="1:2" x14ac:dyDescent="0.25">
      <c r="A3228" s="30" t="s">
        <v>7965</v>
      </c>
      <c r="B3228" s="30" t="s">
        <v>13903</v>
      </c>
    </row>
    <row r="3229" spans="1:2" x14ac:dyDescent="0.25">
      <c r="A3229" s="30" t="s">
        <v>7981</v>
      </c>
      <c r="B3229" s="30" t="s">
        <v>13904</v>
      </c>
    </row>
    <row r="3230" spans="1:2" x14ac:dyDescent="0.25">
      <c r="A3230" s="30" t="s">
        <v>7995</v>
      </c>
      <c r="B3230" s="30" t="s">
        <v>13905</v>
      </c>
    </row>
    <row r="3231" spans="1:2" x14ac:dyDescent="0.25">
      <c r="A3231" s="30" t="s">
        <v>8004</v>
      </c>
      <c r="B3231" s="30" t="s">
        <v>13906</v>
      </c>
    </row>
    <row r="3232" spans="1:2" x14ac:dyDescent="0.25">
      <c r="A3232" s="30" t="s">
        <v>8023</v>
      </c>
      <c r="B3232" s="30" t="s">
        <v>13907</v>
      </c>
    </row>
    <row r="3233" spans="1:2" x14ac:dyDescent="0.25">
      <c r="A3233" s="30" t="s">
        <v>8024</v>
      </c>
      <c r="B3233" s="30" t="s">
        <v>13908</v>
      </c>
    </row>
    <row r="3234" spans="1:2" x14ac:dyDescent="0.25">
      <c r="A3234" s="30" t="s">
        <v>8025</v>
      </c>
      <c r="B3234" s="30" t="s">
        <v>13909</v>
      </c>
    </row>
    <row r="3235" spans="1:2" x14ac:dyDescent="0.25">
      <c r="A3235" s="30" t="s">
        <v>8092</v>
      </c>
      <c r="B3235" s="30" t="s">
        <v>13910</v>
      </c>
    </row>
    <row r="3236" spans="1:2" x14ac:dyDescent="0.25">
      <c r="A3236" s="30" t="s">
        <v>8423</v>
      </c>
      <c r="B3236" s="30" t="s">
        <v>13911</v>
      </c>
    </row>
    <row r="3237" spans="1:2" x14ac:dyDescent="0.25">
      <c r="A3237" s="30" t="s">
        <v>8427</v>
      </c>
      <c r="B3237" s="30" t="s">
        <v>13912</v>
      </c>
    </row>
    <row r="3238" spans="1:2" x14ac:dyDescent="0.25">
      <c r="A3238" s="30" t="s">
        <v>8442</v>
      </c>
      <c r="B3238" s="30" t="s">
        <v>13913</v>
      </c>
    </row>
    <row r="3239" spans="1:2" x14ac:dyDescent="0.25">
      <c r="A3239" s="30" t="s">
        <v>8504</v>
      </c>
      <c r="B3239" s="30" t="s">
        <v>13914</v>
      </c>
    </row>
    <row r="3240" spans="1:2" x14ac:dyDescent="0.25">
      <c r="A3240" s="30" t="s">
        <v>8587</v>
      </c>
      <c r="B3240" s="30" t="s">
        <v>13915</v>
      </c>
    </row>
    <row r="3241" spans="1:2" x14ac:dyDescent="0.25">
      <c r="A3241" s="30" t="s">
        <v>8598</v>
      </c>
      <c r="B3241" s="30" t="s">
        <v>13916</v>
      </c>
    </row>
    <row r="3242" spans="1:2" x14ac:dyDescent="0.25">
      <c r="A3242" s="30" t="s">
        <v>8606</v>
      </c>
      <c r="B3242" s="30" t="s">
        <v>13917</v>
      </c>
    </row>
    <row r="3243" spans="1:2" x14ac:dyDescent="0.25">
      <c r="A3243" s="30" t="s">
        <v>8626</v>
      </c>
      <c r="B3243" s="30" t="s">
        <v>13918</v>
      </c>
    </row>
    <row r="3244" spans="1:2" x14ac:dyDescent="0.25">
      <c r="A3244" s="30" t="s">
        <v>8643</v>
      </c>
      <c r="B3244" s="30" t="s">
        <v>13919</v>
      </c>
    </row>
    <row r="3245" spans="1:2" x14ac:dyDescent="0.25">
      <c r="A3245" s="30" t="s">
        <v>8664</v>
      </c>
      <c r="B3245" s="30" t="s">
        <v>13920</v>
      </c>
    </row>
    <row r="3246" spans="1:2" x14ac:dyDescent="0.25">
      <c r="A3246" s="30" t="s">
        <v>8672</v>
      </c>
      <c r="B3246" s="30" t="s">
        <v>13921</v>
      </c>
    </row>
    <row r="3247" spans="1:2" x14ac:dyDescent="0.25">
      <c r="A3247" s="30" t="s">
        <v>8783</v>
      </c>
      <c r="B3247" s="30" t="s">
        <v>13922</v>
      </c>
    </row>
    <row r="3248" spans="1:2" x14ac:dyDescent="0.25">
      <c r="A3248" s="30" t="s">
        <v>7214</v>
      </c>
      <c r="B3248" s="30" t="s">
        <v>13923</v>
      </c>
    </row>
    <row r="3249" spans="1:2" x14ac:dyDescent="0.25">
      <c r="A3249" s="30" t="s">
        <v>7232</v>
      </c>
      <c r="B3249" s="30" t="s">
        <v>13924</v>
      </c>
    </row>
    <row r="3250" spans="1:2" x14ac:dyDescent="0.25">
      <c r="A3250" s="30" t="s">
        <v>7389</v>
      </c>
      <c r="B3250" s="30" t="s">
        <v>13925</v>
      </c>
    </row>
    <row r="3251" spans="1:2" x14ac:dyDescent="0.25">
      <c r="A3251" s="30" t="s">
        <v>7542</v>
      </c>
      <c r="B3251" s="30" t="s">
        <v>13926</v>
      </c>
    </row>
    <row r="3252" spans="1:2" x14ac:dyDescent="0.25">
      <c r="A3252" s="30" t="s">
        <v>7596</v>
      </c>
      <c r="B3252" s="30" t="s">
        <v>13927</v>
      </c>
    </row>
    <row r="3253" spans="1:2" x14ac:dyDescent="0.25">
      <c r="A3253" s="30" t="s">
        <v>7619</v>
      </c>
      <c r="B3253" s="30" t="s">
        <v>13928</v>
      </c>
    </row>
    <row r="3254" spans="1:2" x14ac:dyDescent="0.25">
      <c r="A3254" s="30" t="s">
        <v>7641</v>
      </c>
      <c r="B3254" s="30" t="s">
        <v>13929</v>
      </c>
    </row>
    <row r="3255" spans="1:2" x14ac:dyDescent="0.25">
      <c r="A3255" s="30" t="s">
        <v>7761</v>
      </c>
      <c r="B3255" s="30" t="s">
        <v>13930</v>
      </c>
    </row>
    <row r="3256" spans="1:2" x14ac:dyDescent="0.25">
      <c r="A3256" s="30" t="s">
        <v>7762</v>
      </c>
      <c r="B3256" s="30" t="s">
        <v>13931</v>
      </c>
    </row>
    <row r="3257" spans="1:2" x14ac:dyDescent="0.25">
      <c r="A3257" s="30" t="s">
        <v>7843</v>
      </c>
      <c r="B3257" s="30" t="s">
        <v>13932</v>
      </c>
    </row>
    <row r="3258" spans="1:2" x14ac:dyDescent="0.25">
      <c r="A3258" s="30" t="s">
        <v>7855</v>
      </c>
      <c r="B3258" s="30" t="s">
        <v>13933</v>
      </c>
    </row>
    <row r="3259" spans="1:2" x14ac:dyDescent="0.25">
      <c r="A3259" s="30" t="s">
        <v>7916</v>
      </c>
      <c r="B3259" s="30" t="s">
        <v>13934</v>
      </c>
    </row>
    <row r="3260" spans="1:2" x14ac:dyDescent="0.25">
      <c r="A3260" s="30" t="s">
        <v>8027</v>
      </c>
      <c r="B3260" s="30" t="s">
        <v>13935</v>
      </c>
    </row>
    <row r="3261" spans="1:2" x14ac:dyDescent="0.25">
      <c r="A3261" s="30" t="s">
        <v>8028</v>
      </c>
      <c r="B3261" s="30" t="s">
        <v>13936</v>
      </c>
    </row>
    <row r="3262" spans="1:2" x14ac:dyDescent="0.25">
      <c r="A3262" s="30" t="s">
        <v>8099</v>
      </c>
      <c r="B3262" s="30" t="s">
        <v>13937</v>
      </c>
    </row>
    <row r="3263" spans="1:2" x14ac:dyDescent="0.25">
      <c r="A3263" s="30" t="s">
        <v>8124</v>
      </c>
      <c r="B3263" s="30" t="s">
        <v>13938</v>
      </c>
    </row>
    <row r="3264" spans="1:2" x14ac:dyDescent="0.25">
      <c r="A3264" s="30" t="s">
        <v>8255</v>
      </c>
      <c r="B3264" s="30" t="s">
        <v>13939</v>
      </c>
    </row>
    <row r="3265" spans="1:2" x14ac:dyDescent="0.25">
      <c r="A3265" s="30" t="s">
        <v>8400</v>
      </c>
      <c r="B3265" s="30" t="s">
        <v>13940</v>
      </c>
    </row>
    <row r="3266" spans="1:2" x14ac:dyDescent="0.25">
      <c r="A3266" s="30" t="s">
        <v>8415</v>
      </c>
      <c r="B3266" s="30" t="s">
        <v>13941</v>
      </c>
    </row>
    <row r="3267" spans="1:2" x14ac:dyDescent="0.25">
      <c r="A3267" s="30" t="s">
        <v>8510</v>
      </c>
      <c r="B3267" s="30" t="s">
        <v>13942</v>
      </c>
    </row>
    <row r="3268" spans="1:2" x14ac:dyDescent="0.25">
      <c r="A3268" s="30" t="s">
        <v>8549</v>
      </c>
      <c r="B3268" s="30" t="s">
        <v>13943</v>
      </c>
    </row>
    <row r="3269" spans="1:2" x14ac:dyDescent="0.25">
      <c r="A3269" s="30" t="s">
        <v>8557</v>
      </c>
      <c r="B3269" s="30" t="s">
        <v>13944</v>
      </c>
    </row>
    <row r="3270" spans="1:2" x14ac:dyDescent="0.25">
      <c r="A3270" s="30" t="s">
        <v>8559</v>
      </c>
      <c r="B3270" s="30" t="s">
        <v>13945</v>
      </c>
    </row>
    <row r="3271" spans="1:2" x14ac:dyDescent="0.25">
      <c r="A3271" s="30" t="s">
        <v>8651</v>
      </c>
      <c r="B3271" s="30" t="s">
        <v>13946</v>
      </c>
    </row>
    <row r="3272" spans="1:2" x14ac:dyDescent="0.25">
      <c r="A3272" s="30" t="s">
        <v>8761</v>
      </c>
      <c r="B3272" s="30" t="s">
        <v>13947</v>
      </c>
    </row>
    <row r="3273" spans="1:2" x14ac:dyDescent="0.25">
      <c r="A3273" s="30" t="s">
        <v>8773</v>
      </c>
      <c r="B3273" s="30" t="s">
        <v>13948</v>
      </c>
    </row>
    <row r="3274" spans="1:2" x14ac:dyDescent="0.25">
      <c r="A3274" s="30" t="s">
        <v>8785</v>
      </c>
      <c r="B3274" s="30" t="s">
        <v>13949</v>
      </c>
    </row>
    <row r="3275" spans="1:2" x14ac:dyDescent="0.25">
      <c r="A3275" s="30" t="s">
        <v>6881</v>
      </c>
      <c r="B3275" s="30" t="s">
        <v>13950</v>
      </c>
    </row>
    <row r="3276" spans="1:2" x14ac:dyDescent="0.25">
      <c r="A3276" s="30" t="s">
        <v>7135</v>
      </c>
      <c r="B3276" s="30" t="s">
        <v>13951</v>
      </c>
    </row>
    <row r="3277" spans="1:2" x14ac:dyDescent="0.25">
      <c r="A3277" s="30" t="s">
        <v>7226</v>
      </c>
      <c r="B3277" s="30" t="s">
        <v>13952</v>
      </c>
    </row>
    <row r="3278" spans="1:2" x14ac:dyDescent="0.25">
      <c r="A3278" s="30" t="s">
        <v>7231</v>
      </c>
      <c r="B3278" s="30" t="s">
        <v>13953</v>
      </c>
    </row>
    <row r="3279" spans="1:2" x14ac:dyDescent="0.25">
      <c r="A3279" s="30" t="s">
        <v>7235</v>
      </c>
      <c r="B3279" s="30" t="s">
        <v>13954</v>
      </c>
    </row>
    <row r="3280" spans="1:2" x14ac:dyDescent="0.25">
      <c r="A3280" s="30" t="s">
        <v>7412</v>
      </c>
      <c r="B3280" s="30" t="s">
        <v>13955</v>
      </c>
    </row>
    <row r="3281" spans="1:2" x14ac:dyDescent="0.25">
      <c r="A3281" s="30" t="s">
        <v>7478</v>
      </c>
      <c r="B3281" s="30" t="s">
        <v>13956</v>
      </c>
    </row>
    <row r="3282" spans="1:2" x14ac:dyDescent="0.25">
      <c r="A3282" s="30" t="s">
        <v>7565</v>
      </c>
      <c r="B3282" s="30" t="s">
        <v>13957</v>
      </c>
    </row>
    <row r="3283" spans="1:2" x14ac:dyDescent="0.25">
      <c r="A3283" s="30" t="s">
        <v>7573</v>
      </c>
      <c r="B3283" s="30" t="s">
        <v>13958</v>
      </c>
    </row>
    <row r="3284" spans="1:2" x14ac:dyDescent="0.25">
      <c r="A3284" s="30" t="s">
        <v>7575</v>
      </c>
      <c r="B3284" s="30" t="s">
        <v>13959</v>
      </c>
    </row>
    <row r="3285" spans="1:2" x14ac:dyDescent="0.25">
      <c r="A3285" s="30" t="s">
        <v>7629</v>
      </c>
      <c r="B3285" s="30" t="s">
        <v>13960</v>
      </c>
    </row>
    <row r="3286" spans="1:2" x14ac:dyDescent="0.25">
      <c r="A3286" s="30" t="s">
        <v>7654</v>
      </c>
      <c r="B3286" s="30" t="s">
        <v>13961</v>
      </c>
    </row>
    <row r="3287" spans="1:2" x14ac:dyDescent="0.25">
      <c r="A3287" s="30" t="s">
        <v>7694</v>
      </c>
      <c r="B3287" s="30" t="s">
        <v>13962</v>
      </c>
    </row>
    <row r="3288" spans="1:2" x14ac:dyDescent="0.25">
      <c r="A3288" s="30" t="s">
        <v>7746</v>
      </c>
      <c r="B3288" s="30" t="s">
        <v>13963</v>
      </c>
    </row>
    <row r="3289" spans="1:2" x14ac:dyDescent="0.25">
      <c r="A3289" s="30" t="s">
        <v>7753</v>
      </c>
      <c r="B3289" s="30" t="s">
        <v>13964</v>
      </c>
    </row>
    <row r="3290" spans="1:2" x14ac:dyDescent="0.25">
      <c r="A3290" s="30" t="s">
        <v>7754</v>
      </c>
      <c r="B3290" s="30" t="s">
        <v>13965</v>
      </c>
    </row>
    <row r="3291" spans="1:2" x14ac:dyDescent="0.25">
      <c r="A3291" s="30" t="s">
        <v>7773</v>
      </c>
      <c r="B3291" s="30" t="s">
        <v>13966</v>
      </c>
    </row>
    <row r="3292" spans="1:2" x14ac:dyDescent="0.25">
      <c r="A3292" s="30" t="s">
        <v>7783</v>
      </c>
      <c r="B3292" s="30" t="s">
        <v>13967</v>
      </c>
    </row>
    <row r="3293" spans="1:2" x14ac:dyDescent="0.25">
      <c r="A3293" s="30" t="s">
        <v>7792</v>
      </c>
      <c r="B3293" s="30" t="s">
        <v>13968</v>
      </c>
    </row>
    <row r="3294" spans="1:2" x14ac:dyDescent="0.25">
      <c r="A3294" s="30" t="s">
        <v>7836</v>
      </c>
      <c r="B3294" s="30" t="s">
        <v>13969</v>
      </c>
    </row>
    <row r="3295" spans="1:2" x14ac:dyDescent="0.25">
      <c r="A3295" s="30" t="s">
        <v>7875</v>
      </c>
      <c r="B3295" s="30" t="s">
        <v>13970</v>
      </c>
    </row>
    <row r="3296" spans="1:2" x14ac:dyDescent="0.25">
      <c r="A3296" s="30" t="s">
        <v>7889</v>
      </c>
      <c r="B3296" s="30" t="s">
        <v>13971</v>
      </c>
    </row>
    <row r="3297" spans="1:2" x14ac:dyDescent="0.25">
      <c r="A3297" s="30" t="s">
        <v>7985</v>
      </c>
      <c r="B3297" s="30" t="s">
        <v>13972</v>
      </c>
    </row>
    <row r="3298" spans="1:2" x14ac:dyDescent="0.25">
      <c r="A3298" s="30" t="s">
        <v>7998</v>
      </c>
      <c r="B3298" s="30" t="s">
        <v>13973</v>
      </c>
    </row>
    <row r="3299" spans="1:2" x14ac:dyDescent="0.25">
      <c r="A3299" s="30" t="s">
        <v>8036</v>
      </c>
      <c r="B3299" s="30" t="s">
        <v>13974</v>
      </c>
    </row>
    <row r="3300" spans="1:2" x14ac:dyDescent="0.25">
      <c r="A3300" s="30" t="s">
        <v>8111</v>
      </c>
      <c r="B3300" s="30" t="s">
        <v>13975</v>
      </c>
    </row>
    <row r="3301" spans="1:2" x14ac:dyDescent="0.25">
      <c r="A3301" s="30" t="s">
        <v>8154</v>
      </c>
      <c r="B3301" s="30" t="s">
        <v>13976</v>
      </c>
    </row>
    <row r="3302" spans="1:2" x14ac:dyDescent="0.25">
      <c r="A3302" s="30" t="s">
        <v>8184</v>
      </c>
      <c r="B3302" s="30" t="s">
        <v>13977</v>
      </c>
    </row>
    <row r="3303" spans="1:2" x14ac:dyDescent="0.25">
      <c r="A3303" s="30" t="s">
        <v>8191</v>
      </c>
      <c r="B3303" s="30" t="s">
        <v>13978</v>
      </c>
    </row>
    <row r="3304" spans="1:2" x14ac:dyDescent="0.25">
      <c r="A3304" s="30" t="s">
        <v>8211</v>
      </c>
      <c r="B3304" s="30" t="s">
        <v>13979</v>
      </c>
    </row>
    <row r="3305" spans="1:2" x14ac:dyDescent="0.25">
      <c r="A3305" s="30" t="s">
        <v>8233</v>
      </c>
      <c r="B3305" s="30" t="s">
        <v>13980</v>
      </c>
    </row>
    <row r="3306" spans="1:2" x14ac:dyDescent="0.25">
      <c r="A3306" s="30" t="s">
        <v>8243</v>
      </c>
      <c r="B3306" s="30" t="s">
        <v>13981</v>
      </c>
    </row>
    <row r="3307" spans="1:2" x14ac:dyDescent="0.25">
      <c r="A3307" s="30" t="s">
        <v>8244</v>
      </c>
      <c r="B3307" s="30" t="s">
        <v>13982</v>
      </c>
    </row>
    <row r="3308" spans="1:2" x14ac:dyDescent="0.25">
      <c r="A3308" s="30" t="s">
        <v>8253</v>
      </c>
      <c r="B3308" s="30" t="s">
        <v>13983</v>
      </c>
    </row>
    <row r="3309" spans="1:2" x14ac:dyDescent="0.25">
      <c r="A3309" s="30" t="s">
        <v>8332</v>
      </c>
      <c r="B3309" s="30" t="s">
        <v>13984</v>
      </c>
    </row>
    <row r="3310" spans="1:2" x14ac:dyDescent="0.25">
      <c r="A3310" s="30" t="s">
        <v>8373</v>
      </c>
      <c r="B3310" s="30" t="s">
        <v>13985</v>
      </c>
    </row>
    <row r="3311" spans="1:2" x14ac:dyDescent="0.25">
      <c r="A3311" s="30" t="s">
        <v>8379</v>
      </c>
      <c r="B3311" s="30" t="s">
        <v>13986</v>
      </c>
    </row>
    <row r="3312" spans="1:2" x14ac:dyDescent="0.25">
      <c r="A3312" s="30" t="s">
        <v>8402</v>
      </c>
      <c r="B3312" s="30" t="s">
        <v>13987</v>
      </c>
    </row>
    <row r="3313" spans="1:2" x14ac:dyDescent="0.25">
      <c r="A3313" s="30" t="s">
        <v>8406</v>
      </c>
      <c r="B3313" s="30" t="s">
        <v>13988</v>
      </c>
    </row>
    <row r="3314" spans="1:2" x14ac:dyDescent="0.25">
      <c r="A3314" s="30" t="s">
        <v>8485</v>
      </c>
      <c r="B3314" s="30" t="s">
        <v>13989</v>
      </c>
    </row>
    <row r="3315" spans="1:2" x14ac:dyDescent="0.25">
      <c r="A3315" s="30" t="s">
        <v>8641</v>
      </c>
      <c r="B3315" s="30" t="s">
        <v>13990</v>
      </c>
    </row>
    <row r="3316" spans="1:2" x14ac:dyDescent="0.25">
      <c r="A3316" s="30" t="s">
        <v>8669</v>
      </c>
      <c r="B3316" s="30" t="s">
        <v>13991</v>
      </c>
    </row>
    <row r="3317" spans="1:2" x14ac:dyDescent="0.25">
      <c r="A3317" s="30" t="s">
        <v>8680</v>
      </c>
      <c r="B3317" s="30" t="s">
        <v>13992</v>
      </c>
    </row>
    <row r="3318" spans="1:2" x14ac:dyDescent="0.25">
      <c r="A3318" s="30" t="s">
        <v>8710</v>
      </c>
      <c r="B3318" s="30" t="s">
        <v>13993</v>
      </c>
    </row>
    <row r="3319" spans="1:2" x14ac:dyDescent="0.25">
      <c r="A3319" s="30" t="s">
        <v>8745</v>
      </c>
      <c r="B3319" s="30" t="s">
        <v>13994</v>
      </c>
    </row>
    <row r="3320" spans="1:2" x14ac:dyDescent="0.25">
      <c r="A3320" s="30" t="s">
        <v>8764</v>
      </c>
      <c r="B3320" s="30" t="s">
        <v>13995</v>
      </c>
    </row>
    <row r="3321" spans="1:2" x14ac:dyDescent="0.25">
      <c r="A3321" s="30" t="s">
        <v>8768</v>
      </c>
      <c r="B3321" s="30" t="s">
        <v>13996</v>
      </c>
    </row>
    <row r="3322" spans="1:2" x14ac:dyDescent="0.25">
      <c r="A3322" s="30" t="s">
        <v>6865</v>
      </c>
      <c r="B3322" s="30" t="s">
        <v>13997</v>
      </c>
    </row>
    <row r="3323" spans="1:2" x14ac:dyDescent="0.25">
      <c r="A3323" s="30" t="s">
        <v>6893</v>
      </c>
      <c r="B3323" s="30" t="s">
        <v>13998</v>
      </c>
    </row>
    <row r="3324" spans="1:2" x14ac:dyDescent="0.25">
      <c r="A3324" s="30" t="s">
        <v>6949</v>
      </c>
      <c r="B3324" s="30" t="s">
        <v>13999</v>
      </c>
    </row>
    <row r="3325" spans="1:2" x14ac:dyDescent="0.25">
      <c r="A3325" s="30" t="s">
        <v>6952</v>
      </c>
      <c r="B3325" s="30" t="s">
        <v>14000</v>
      </c>
    </row>
    <row r="3326" spans="1:2" x14ac:dyDescent="0.25">
      <c r="A3326" s="30" t="s">
        <v>7105</v>
      </c>
      <c r="B3326" s="30" t="s">
        <v>14001</v>
      </c>
    </row>
    <row r="3327" spans="1:2" x14ac:dyDescent="0.25">
      <c r="A3327" s="30" t="s">
        <v>7204</v>
      </c>
      <c r="B3327" s="30" t="s">
        <v>14002</v>
      </c>
    </row>
    <row r="3328" spans="1:2" x14ac:dyDescent="0.25">
      <c r="A3328" s="30" t="s">
        <v>7225</v>
      </c>
      <c r="B3328" s="30" t="s">
        <v>14003</v>
      </c>
    </row>
    <row r="3329" spans="1:2" x14ac:dyDescent="0.25">
      <c r="A3329" s="30" t="s">
        <v>7239</v>
      </c>
      <c r="B3329" s="30" t="s">
        <v>14004</v>
      </c>
    </row>
    <row r="3330" spans="1:2" x14ac:dyDescent="0.25">
      <c r="A3330" s="30" t="s">
        <v>7243</v>
      </c>
      <c r="B3330" s="30" t="s">
        <v>14005</v>
      </c>
    </row>
    <row r="3331" spans="1:2" x14ac:dyDescent="0.25">
      <c r="A3331" s="30" t="s">
        <v>7337</v>
      </c>
      <c r="B3331" s="30" t="s">
        <v>14006</v>
      </c>
    </row>
    <row r="3332" spans="1:2" x14ac:dyDescent="0.25">
      <c r="A3332" s="30" t="s">
        <v>7340</v>
      </c>
      <c r="B3332" s="30" t="s">
        <v>14007</v>
      </c>
    </row>
    <row r="3333" spans="1:2" x14ac:dyDescent="0.25">
      <c r="A3333" s="30" t="s">
        <v>7409</v>
      </c>
      <c r="B3333" s="30" t="s">
        <v>14008</v>
      </c>
    </row>
    <row r="3334" spans="1:2" x14ac:dyDescent="0.25">
      <c r="A3334" s="30" t="s">
        <v>7527</v>
      </c>
      <c r="B3334" s="30" t="s">
        <v>14009</v>
      </c>
    </row>
    <row r="3335" spans="1:2" x14ac:dyDescent="0.25">
      <c r="A3335" s="30" t="s">
        <v>7539</v>
      </c>
      <c r="B3335" s="30" t="s">
        <v>14010</v>
      </c>
    </row>
    <row r="3336" spans="1:2" x14ac:dyDescent="0.25">
      <c r="A3336" s="30" t="s">
        <v>7543</v>
      </c>
      <c r="B3336" s="30" t="s">
        <v>14011</v>
      </c>
    </row>
    <row r="3337" spans="1:2" x14ac:dyDescent="0.25">
      <c r="A3337" s="30" t="s">
        <v>7551</v>
      </c>
      <c r="B3337" s="30" t="s">
        <v>14012</v>
      </c>
    </row>
    <row r="3338" spans="1:2" x14ac:dyDescent="0.25">
      <c r="A3338" s="30" t="s">
        <v>7603</v>
      </c>
      <c r="B3338" s="30" t="s">
        <v>14013</v>
      </c>
    </row>
    <row r="3339" spans="1:2" x14ac:dyDescent="0.25">
      <c r="A3339" s="30" t="s">
        <v>7714</v>
      </c>
      <c r="B3339" s="30" t="s">
        <v>14014</v>
      </c>
    </row>
    <row r="3340" spans="1:2" x14ac:dyDescent="0.25">
      <c r="A3340" s="30" t="s">
        <v>7752</v>
      </c>
      <c r="B3340" s="30" t="s">
        <v>14015</v>
      </c>
    </row>
    <row r="3341" spans="1:2" x14ac:dyDescent="0.25">
      <c r="A3341" s="30" t="s">
        <v>7766</v>
      </c>
      <c r="B3341" s="30" t="s">
        <v>14016</v>
      </c>
    </row>
    <row r="3342" spans="1:2" x14ac:dyDescent="0.25">
      <c r="A3342" s="30" t="s">
        <v>7784</v>
      </c>
      <c r="B3342" s="30" t="s">
        <v>14017</v>
      </c>
    </row>
    <row r="3343" spans="1:2" x14ac:dyDescent="0.25">
      <c r="A3343" s="30" t="s">
        <v>7867</v>
      </c>
      <c r="B3343" s="30" t="s">
        <v>14018</v>
      </c>
    </row>
    <row r="3344" spans="1:2" x14ac:dyDescent="0.25">
      <c r="A3344" s="30" t="s">
        <v>7873</v>
      </c>
      <c r="B3344" s="30" t="s">
        <v>14019</v>
      </c>
    </row>
    <row r="3345" spans="1:2" x14ac:dyDescent="0.25">
      <c r="A3345" s="30" t="s">
        <v>7915</v>
      </c>
      <c r="B3345" s="30" t="s">
        <v>14020</v>
      </c>
    </row>
    <row r="3346" spans="1:2" x14ac:dyDescent="0.25">
      <c r="A3346" s="30" t="s">
        <v>7984</v>
      </c>
      <c r="B3346" s="30" t="s">
        <v>14021</v>
      </c>
    </row>
    <row r="3347" spans="1:2" x14ac:dyDescent="0.25">
      <c r="A3347" s="30" t="s">
        <v>8011</v>
      </c>
      <c r="B3347" s="30" t="s">
        <v>14022</v>
      </c>
    </row>
    <row r="3348" spans="1:2" x14ac:dyDescent="0.25">
      <c r="A3348" s="30" t="s">
        <v>8039</v>
      </c>
      <c r="B3348" s="30" t="s">
        <v>14023</v>
      </c>
    </row>
    <row r="3349" spans="1:2" x14ac:dyDescent="0.25">
      <c r="A3349" s="30" t="s">
        <v>8146</v>
      </c>
      <c r="B3349" s="30" t="s">
        <v>14024</v>
      </c>
    </row>
    <row r="3350" spans="1:2" x14ac:dyDescent="0.25">
      <c r="A3350" s="30" t="s">
        <v>8172</v>
      </c>
      <c r="B3350" s="30" t="s">
        <v>14025</v>
      </c>
    </row>
    <row r="3351" spans="1:2" x14ac:dyDescent="0.25">
      <c r="A3351" s="30" t="s">
        <v>8174</v>
      </c>
      <c r="B3351" s="30" t="s">
        <v>14026</v>
      </c>
    </row>
    <row r="3352" spans="1:2" x14ac:dyDescent="0.25">
      <c r="A3352" s="30" t="s">
        <v>8182</v>
      </c>
      <c r="B3352" s="30" t="s">
        <v>14027</v>
      </c>
    </row>
    <row r="3353" spans="1:2" x14ac:dyDescent="0.25">
      <c r="A3353" s="30" t="s">
        <v>8208</v>
      </c>
      <c r="B3353" s="30" t="s">
        <v>14028</v>
      </c>
    </row>
    <row r="3354" spans="1:2" x14ac:dyDescent="0.25">
      <c r="A3354" s="30" t="s">
        <v>8218</v>
      </c>
      <c r="B3354" s="30" t="s">
        <v>14029</v>
      </c>
    </row>
    <row r="3355" spans="1:2" x14ac:dyDescent="0.25">
      <c r="A3355" s="30" t="s">
        <v>8234</v>
      </c>
      <c r="B3355" s="30" t="s">
        <v>14030</v>
      </c>
    </row>
    <row r="3356" spans="1:2" x14ac:dyDescent="0.25">
      <c r="A3356" s="30" t="s">
        <v>8254</v>
      </c>
      <c r="B3356" s="30" t="s">
        <v>14031</v>
      </c>
    </row>
    <row r="3357" spans="1:2" x14ac:dyDescent="0.25">
      <c r="A3357" s="30" t="s">
        <v>8283</v>
      </c>
      <c r="B3357" s="30" t="s">
        <v>14032</v>
      </c>
    </row>
    <row r="3358" spans="1:2" x14ac:dyDescent="0.25">
      <c r="A3358" s="30" t="s">
        <v>8350</v>
      </c>
      <c r="B3358" s="30" t="s">
        <v>14033</v>
      </c>
    </row>
    <row r="3359" spans="1:2" x14ac:dyDescent="0.25">
      <c r="A3359" s="30" t="s">
        <v>8377</v>
      </c>
      <c r="B3359" s="30" t="s">
        <v>14034</v>
      </c>
    </row>
    <row r="3360" spans="1:2" x14ac:dyDescent="0.25">
      <c r="A3360" s="30" t="s">
        <v>8417</v>
      </c>
      <c r="B3360" s="30" t="s">
        <v>14035</v>
      </c>
    </row>
    <row r="3361" spans="1:2" x14ac:dyDescent="0.25">
      <c r="A3361" s="30" t="s">
        <v>8445</v>
      </c>
      <c r="B3361" s="30" t="s">
        <v>14036</v>
      </c>
    </row>
    <row r="3362" spans="1:2" x14ac:dyDescent="0.25">
      <c r="A3362" s="30" t="s">
        <v>8450</v>
      </c>
      <c r="B3362" s="30" t="s">
        <v>14037</v>
      </c>
    </row>
    <row r="3363" spans="1:2" x14ac:dyDescent="0.25">
      <c r="A3363" s="30" t="s">
        <v>8476</v>
      </c>
      <c r="B3363" s="30" t="s">
        <v>14038</v>
      </c>
    </row>
    <row r="3364" spans="1:2" x14ac:dyDescent="0.25">
      <c r="A3364" s="30" t="s">
        <v>8494</v>
      </c>
      <c r="B3364" s="30" t="s">
        <v>14039</v>
      </c>
    </row>
    <row r="3365" spans="1:2" x14ac:dyDescent="0.25">
      <c r="A3365" s="30" t="s">
        <v>8503</v>
      </c>
      <c r="B3365" s="30" t="s">
        <v>14040</v>
      </c>
    </row>
    <row r="3366" spans="1:2" x14ac:dyDescent="0.25">
      <c r="A3366" s="30" t="s">
        <v>8507</v>
      </c>
      <c r="B3366" s="30" t="s">
        <v>14041</v>
      </c>
    </row>
    <row r="3367" spans="1:2" x14ac:dyDescent="0.25">
      <c r="A3367" s="30" t="s">
        <v>8527</v>
      </c>
      <c r="B3367" s="30" t="s">
        <v>14042</v>
      </c>
    </row>
    <row r="3368" spans="1:2" x14ac:dyDescent="0.25">
      <c r="A3368" s="30" t="s">
        <v>8560</v>
      </c>
      <c r="B3368" s="30" t="s">
        <v>14043</v>
      </c>
    </row>
    <row r="3369" spans="1:2" x14ac:dyDescent="0.25">
      <c r="A3369" s="30" t="s">
        <v>8593</v>
      </c>
      <c r="B3369" s="30" t="s">
        <v>14044</v>
      </c>
    </row>
    <row r="3370" spans="1:2" x14ac:dyDescent="0.25">
      <c r="A3370" s="30" t="s">
        <v>8737</v>
      </c>
      <c r="B3370" s="30" t="s">
        <v>14045</v>
      </c>
    </row>
    <row r="3371" spans="1:2" x14ac:dyDescent="0.25">
      <c r="A3371" s="30" t="s">
        <v>8788</v>
      </c>
      <c r="B3371" s="30" t="s">
        <v>14046</v>
      </c>
    </row>
    <row r="3372" spans="1:2" x14ac:dyDescent="0.25">
      <c r="A3372" s="30" t="s">
        <v>6875</v>
      </c>
      <c r="B3372" s="30" t="s">
        <v>14047</v>
      </c>
    </row>
    <row r="3373" spans="1:2" x14ac:dyDescent="0.25">
      <c r="A3373" s="30" t="s">
        <v>6922</v>
      </c>
      <c r="B3373" s="30" t="s">
        <v>14048</v>
      </c>
    </row>
    <row r="3374" spans="1:2" x14ac:dyDescent="0.25">
      <c r="A3374" s="30" t="s">
        <v>6925</v>
      </c>
      <c r="B3374" s="30" t="s">
        <v>14049</v>
      </c>
    </row>
    <row r="3375" spans="1:2" x14ac:dyDescent="0.25">
      <c r="A3375" s="30" t="s">
        <v>6945</v>
      </c>
      <c r="B3375" s="30" t="s">
        <v>14050</v>
      </c>
    </row>
    <row r="3376" spans="1:2" x14ac:dyDescent="0.25">
      <c r="A3376" s="30" t="s">
        <v>7077</v>
      </c>
      <c r="B3376" s="30" t="s">
        <v>14051</v>
      </c>
    </row>
    <row r="3377" spans="1:2" x14ac:dyDescent="0.25">
      <c r="A3377" s="30" t="s">
        <v>7134</v>
      </c>
      <c r="B3377" s="30" t="s">
        <v>14052</v>
      </c>
    </row>
    <row r="3378" spans="1:2" x14ac:dyDescent="0.25">
      <c r="A3378" s="30" t="s">
        <v>7205</v>
      </c>
      <c r="B3378" s="30" t="s">
        <v>14053</v>
      </c>
    </row>
    <row r="3379" spans="1:2" x14ac:dyDescent="0.25">
      <c r="A3379" s="30" t="s">
        <v>7219</v>
      </c>
      <c r="B3379" s="30" t="s">
        <v>14054</v>
      </c>
    </row>
    <row r="3380" spans="1:2" x14ac:dyDescent="0.25">
      <c r="A3380" s="30" t="s">
        <v>7250</v>
      </c>
      <c r="B3380" s="30" t="s">
        <v>14055</v>
      </c>
    </row>
    <row r="3381" spans="1:2" x14ac:dyDescent="0.25">
      <c r="A3381" s="30" t="s">
        <v>7263</v>
      </c>
      <c r="B3381" s="30" t="s">
        <v>14056</v>
      </c>
    </row>
    <row r="3382" spans="1:2" x14ac:dyDescent="0.25">
      <c r="A3382" s="30" t="s">
        <v>7274</v>
      </c>
      <c r="B3382" s="30" t="s">
        <v>14057</v>
      </c>
    </row>
    <row r="3383" spans="1:2" x14ac:dyDescent="0.25">
      <c r="A3383" s="30" t="s">
        <v>7293</v>
      </c>
      <c r="B3383" s="30" t="s">
        <v>14058</v>
      </c>
    </row>
    <row r="3384" spans="1:2" x14ac:dyDescent="0.25">
      <c r="A3384" s="30" t="s">
        <v>7299</v>
      </c>
      <c r="B3384" s="30" t="s">
        <v>14059</v>
      </c>
    </row>
    <row r="3385" spans="1:2" x14ac:dyDescent="0.25">
      <c r="A3385" s="30" t="s">
        <v>7387</v>
      </c>
      <c r="B3385" s="30" t="s">
        <v>14060</v>
      </c>
    </row>
    <row r="3386" spans="1:2" x14ac:dyDescent="0.25">
      <c r="A3386" s="30" t="s">
        <v>7388</v>
      </c>
      <c r="B3386" s="30" t="s">
        <v>14061</v>
      </c>
    </row>
    <row r="3387" spans="1:2" x14ac:dyDescent="0.25">
      <c r="A3387" s="30" t="s">
        <v>7461</v>
      </c>
      <c r="B3387" s="30" t="s">
        <v>14062</v>
      </c>
    </row>
    <row r="3388" spans="1:2" x14ac:dyDescent="0.25">
      <c r="A3388" s="30" t="s">
        <v>7468</v>
      </c>
      <c r="B3388" s="30" t="s">
        <v>14063</v>
      </c>
    </row>
    <row r="3389" spans="1:2" x14ac:dyDescent="0.25">
      <c r="A3389" s="30" t="s">
        <v>7517</v>
      </c>
      <c r="B3389" s="30" t="s">
        <v>14064</v>
      </c>
    </row>
    <row r="3390" spans="1:2" x14ac:dyDescent="0.25">
      <c r="A3390" s="30" t="s">
        <v>7525</v>
      </c>
      <c r="B3390" s="30" t="s">
        <v>14065</v>
      </c>
    </row>
    <row r="3391" spans="1:2" x14ac:dyDescent="0.25">
      <c r="A3391" s="30" t="s">
        <v>7535</v>
      </c>
      <c r="B3391" s="30" t="s">
        <v>14066</v>
      </c>
    </row>
    <row r="3392" spans="1:2" x14ac:dyDescent="0.25">
      <c r="A3392" s="30" t="s">
        <v>7589</v>
      </c>
      <c r="B3392" s="30" t="s">
        <v>14067</v>
      </c>
    </row>
    <row r="3393" spans="1:2" x14ac:dyDescent="0.25">
      <c r="A3393" s="30" t="s">
        <v>7612</v>
      </c>
      <c r="B3393" s="30" t="s">
        <v>14068</v>
      </c>
    </row>
    <row r="3394" spans="1:2" x14ac:dyDescent="0.25">
      <c r="A3394" s="30" t="s">
        <v>7630</v>
      </c>
      <c r="B3394" s="30" t="s">
        <v>14069</v>
      </c>
    </row>
    <row r="3395" spans="1:2" x14ac:dyDescent="0.25">
      <c r="A3395" s="30" t="s">
        <v>7637</v>
      </c>
      <c r="B3395" s="30" t="s">
        <v>14070</v>
      </c>
    </row>
    <row r="3396" spans="1:2" x14ac:dyDescent="0.25">
      <c r="A3396" s="30" t="s">
        <v>7639</v>
      </c>
      <c r="B3396" s="30" t="s">
        <v>14071</v>
      </c>
    </row>
    <row r="3397" spans="1:2" x14ac:dyDescent="0.25">
      <c r="A3397" s="30" t="s">
        <v>7650</v>
      </c>
      <c r="B3397" s="30" t="s">
        <v>14072</v>
      </c>
    </row>
    <row r="3398" spans="1:2" x14ac:dyDescent="0.25">
      <c r="A3398" s="30" t="s">
        <v>7658</v>
      </c>
      <c r="B3398" s="30" t="s">
        <v>14073</v>
      </c>
    </row>
    <row r="3399" spans="1:2" x14ac:dyDescent="0.25">
      <c r="A3399" s="30" t="s">
        <v>7716</v>
      </c>
      <c r="B3399" s="30" t="s">
        <v>14074</v>
      </c>
    </row>
    <row r="3400" spans="1:2" x14ac:dyDescent="0.25">
      <c r="A3400" s="30" t="s">
        <v>7727</v>
      </c>
      <c r="B3400" s="30" t="s">
        <v>14075</v>
      </c>
    </row>
    <row r="3401" spans="1:2" x14ac:dyDescent="0.25">
      <c r="A3401" s="30" t="s">
        <v>7731</v>
      </c>
      <c r="B3401" s="30" t="s">
        <v>14076</v>
      </c>
    </row>
    <row r="3402" spans="1:2" x14ac:dyDescent="0.25">
      <c r="A3402" s="30" t="s">
        <v>7780</v>
      </c>
      <c r="B3402" s="30" t="s">
        <v>14077</v>
      </c>
    </row>
    <row r="3403" spans="1:2" x14ac:dyDescent="0.25">
      <c r="A3403" s="30" t="s">
        <v>7796</v>
      </c>
      <c r="B3403" s="30" t="s">
        <v>14078</v>
      </c>
    </row>
    <row r="3404" spans="1:2" x14ac:dyDescent="0.25">
      <c r="A3404" s="30" t="s">
        <v>7807</v>
      </c>
      <c r="B3404" s="30" t="s">
        <v>14079</v>
      </c>
    </row>
    <row r="3405" spans="1:2" x14ac:dyDescent="0.25">
      <c r="A3405" s="30" t="s">
        <v>7816</v>
      </c>
      <c r="B3405" s="30" t="s">
        <v>14080</v>
      </c>
    </row>
    <row r="3406" spans="1:2" x14ac:dyDescent="0.25">
      <c r="A3406" s="30" t="s">
        <v>7822</v>
      </c>
      <c r="B3406" s="30" t="s">
        <v>14081</v>
      </c>
    </row>
    <row r="3407" spans="1:2" x14ac:dyDescent="0.25">
      <c r="A3407" s="30" t="s">
        <v>7823</v>
      </c>
      <c r="B3407" s="30" t="s">
        <v>14082</v>
      </c>
    </row>
    <row r="3408" spans="1:2" x14ac:dyDescent="0.25">
      <c r="A3408" s="30" t="s">
        <v>7825</v>
      </c>
      <c r="B3408" s="30" t="s">
        <v>14083</v>
      </c>
    </row>
    <row r="3409" spans="1:2" x14ac:dyDescent="0.25">
      <c r="A3409" s="30" t="s">
        <v>7838</v>
      </c>
      <c r="B3409" s="30" t="s">
        <v>14084</v>
      </c>
    </row>
    <row r="3410" spans="1:2" x14ac:dyDescent="0.25">
      <c r="A3410" s="30" t="s">
        <v>7923</v>
      </c>
      <c r="B3410" s="30" t="s">
        <v>14085</v>
      </c>
    </row>
    <row r="3411" spans="1:2" x14ac:dyDescent="0.25">
      <c r="A3411" s="30" t="s">
        <v>7966</v>
      </c>
      <c r="B3411" s="30" t="s">
        <v>14086</v>
      </c>
    </row>
    <row r="3412" spans="1:2" x14ac:dyDescent="0.25">
      <c r="A3412" s="30" t="s">
        <v>7975</v>
      </c>
      <c r="B3412" s="30" t="s">
        <v>14087</v>
      </c>
    </row>
    <row r="3413" spans="1:2" x14ac:dyDescent="0.25">
      <c r="A3413" s="30" t="s">
        <v>7994</v>
      </c>
      <c r="B3413" s="30" t="s">
        <v>14088</v>
      </c>
    </row>
    <row r="3414" spans="1:2" x14ac:dyDescent="0.25">
      <c r="A3414" s="30" t="s">
        <v>7999</v>
      </c>
      <c r="B3414" s="30" t="s">
        <v>14089</v>
      </c>
    </row>
    <row r="3415" spans="1:2" x14ac:dyDescent="0.25">
      <c r="A3415" s="30" t="s">
        <v>8018</v>
      </c>
      <c r="B3415" s="30" t="s">
        <v>14090</v>
      </c>
    </row>
    <row r="3416" spans="1:2" x14ac:dyDescent="0.25">
      <c r="A3416" s="30" t="s">
        <v>8019</v>
      </c>
      <c r="B3416" s="30" t="s">
        <v>14091</v>
      </c>
    </row>
    <row r="3417" spans="1:2" x14ac:dyDescent="0.25">
      <c r="A3417" s="30" t="s">
        <v>8041</v>
      </c>
      <c r="B3417" s="30" t="s">
        <v>14092</v>
      </c>
    </row>
    <row r="3418" spans="1:2" x14ac:dyDescent="0.25">
      <c r="A3418" s="30" t="s">
        <v>8058</v>
      </c>
      <c r="B3418" s="30" t="s">
        <v>14093</v>
      </c>
    </row>
    <row r="3419" spans="1:2" x14ac:dyDescent="0.25">
      <c r="A3419" s="30" t="s">
        <v>8059</v>
      </c>
      <c r="B3419" s="30" t="s">
        <v>14094</v>
      </c>
    </row>
    <row r="3420" spans="1:2" x14ac:dyDescent="0.25">
      <c r="A3420" s="30" t="s">
        <v>8060</v>
      </c>
      <c r="B3420" s="30" t="s">
        <v>14095</v>
      </c>
    </row>
    <row r="3421" spans="1:2" x14ac:dyDescent="0.25">
      <c r="A3421" s="30" t="s">
        <v>8131</v>
      </c>
      <c r="B3421" s="30" t="s">
        <v>14096</v>
      </c>
    </row>
    <row r="3422" spans="1:2" x14ac:dyDescent="0.25">
      <c r="A3422" s="30" t="s">
        <v>8144</v>
      </c>
      <c r="B3422" s="30" t="s">
        <v>14097</v>
      </c>
    </row>
    <row r="3423" spans="1:2" x14ac:dyDescent="0.25">
      <c r="A3423" s="30" t="s">
        <v>8175</v>
      </c>
      <c r="B3423" s="30" t="s">
        <v>14098</v>
      </c>
    </row>
    <row r="3424" spans="1:2" x14ac:dyDescent="0.25">
      <c r="A3424" s="30" t="s">
        <v>8210</v>
      </c>
      <c r="B3424" s="30" t="s">
        <v>14099</v>
      </c>
    </row>
    <row r="3425" spans="1:2" x14ac:dyDescent="0.25">
      <c r="A3425" s="30" t="s">
        <v>8219</v>
      </c>
      <c r="B3425" s="30" t="s">
        <v>14100</v>
      </c>
    </row>
    <row r="3426" spans="1:2" x14ac:dyDescent="0.25">
      <c r="A3426" s="30" t="s">
        <v>8222</v>
      </c>
      <c r="B3426" s="30" t="s">
        <v>14101</v>
      </c>
    </row>
    <row r="3427" spans="1:2" x14ac:dyDescent="0.25">
      <c r="A3427" s="30" t="s">
        <v>8314</v>
      </c>
      <c r="B3427" s="30" t="s">
        <v>14102</v>
      </c>
    </row>
    <row r="3428" spans="1:2" x14ac:dyDescent="0.25">
      <c r="A3428" s="30" t="s">
        <v>8331</v>
      </c>
      <c r="B3428" s="30" t="s">
        <v>14103</v>
      </c>
    </row>
    <row r="3429" spans="1:2" x14ac:dyDescent="0.25">
      <c r="A3429" s="30" t="s">
        <v>8381</v>
      </c>
      <c r="B3429" s="30" t="s">
        <v>14104</v>
      </c>
    </row>
    <row r="3430" spans="1:2" x14ac:dyDescent="0.25">
      <c r="A3430" s="30" t="s">
        <v>8464</v>
      </c>
      <c r="B3430" s="30" t="s">
        <v>14105</v>
      </c>
    </row>
    <row r="3431" spans="1:2" x14ac:dyDescent="0.25">
      <c r="A3431" s="30" t="s">
        <v>8487</v>
      </c>
      <c r="B3431" s="30" t="s">
        <v>14106</v>
      </c>
    </row>
    <row r="3432" spans="1:2" x14ac:dyDescent="0.25">
      <c r="A3432" s="30" t="s">
        <v>8523</v>
      </c>
      <c r="B3432" s="30" t="s">
        <v>14107</v>
      </c>
    </row>
    <row r="3433" spans="1:2" x14ac:dyDescent="0.25">
      <c r="A3433" s="30" t="s">
        <v>8536</v>
      </c>
      <c r="B3433" s="30" t="s">
        <v>14108</v>
      </c>
    </row>
    <row r="3434" spans="1:2" x14ac:dyDescent="0.25">
      <c r="A3434" s="30" t="s">
        <v>8576</v>
      </c>
      <c r="B3434" s="30" t="s">
        <v>14109</v>
      </c>
    </row>
    <row r="3435" spans="1:2" x14ac:dyDescent="0.25">
      <c r="A3435" s="30" t="s">
        <v>8607</v>
      </c>
      <c r="B3435" s="30" t="s">
        <v>14110</v>
      </c>
    </row>
    <row r="3436" spans="1:2" x14ac:dyDescent="0.25">
      <c r="A3436" s="30" t="s">
        <v>8668</v>
      </c>
      <c r="B3436" s="30" t="s">
        <v>14111</v>
      </c>
    </row>
    <row r="3437" spans="1:2" x14ac:dyDescent="0.25">
      <c r="A3437" s="30" t="s">
        <v>8738</v>
      </c>
      <c r="B3437" s="30" t="s">
        <v>14112</v>
      </c>
    </row>
    <row r="3438" spans="1:2" x14ac:dyDescent="0.25">
      <c r="A3438" s="30" t="s">
        <v>8740</v>
      </c>
      <c r="B3438" s="30" t="s">
        <v>14113</v>
      </c>
    </row>
    <row r="3439" spans="1:2" x14ac:dyDescent="0.25">
      <c r="A3439" s="30" t="s">
        <v>8757</v>
      </c>
      <c r="B3439" s="30" t="s">
        <v>14114</v>
      </c>
    </row>
    <row r="3440" spans="1:2" x14ac:dyDescent="0.25">
      <c r="A3440" s="30" t="s">
        <v>8795</v>
      </c>
      <c r="B3440" s="30" t="s">
        <v>14115</v>
      </c>
    </row>
    <row r="3441" spans="1:2" x14ac:dyDescent="0.25">
      <c r="A3441" s="30" t="s">
        <v>7215</v>
      </c>
      <c r="B3441" s="30" t="s">
        <v>14116</v>
      </c>
    </row>
    <row r="3442" spans="1:2" x14ac:dyDescent="0.25">
      <c r="A3442" s="30" t="s">
        <v>7268</v>
      </c>
      <c r="B3442" s="30" t="s">
        <v>14117</v>
      </c>
    </row>
    <row r="3443" spans="1:2" x14ac:dyDescent="0.25">
      <c r="A3443" s="30" t="s">
        <v>7303</v>
      </c>
      <c r="B3443" s="30" t="s">
        <v>14118</v>
      </c>
    </row>
    <row r="3444" spans="1:2" x14ac:dyDescent="0.25">
      <c r="A3444" s="30" t="s">
        <v>7365</v>
      </c>
      <c r="B3444" s="30" t="s">
        <v>14119</v>
      </c>
    </row>
    <row r="3445" spans="1:2" x14ac:dyDescent="0.25">
      <c r="A3445" s="30" t="s">
        <v>7544</v>
      </c>
      <c r="B3445" s="30" t="s">
        <v>14120</v>
      </c>
    </row>
    <row r="3446" spans="1:2" x14ac:dyDescent="0.25">
      <c r="A3446" s="30" t="s">
        <v>7549</v>
      </c>
      <c r="B3446" s="30" t="s">
        <v>14121</v>
      </c>
    </row>
    <row r="3447" spans="1:2" x14ac:dyDescent="0.25">
      <c r="A3447" s="30" t="s">
        <v>7566</v>
      </c>
      <c r="B3447" s="30" t="s">
        <v>14122</v>
      </c>
    </row>
    <row r="3448" spans="1:2" x14ac:dyDescent="0.25">
      <c r="A3448" s="30" t="s">
        <v>7581</v>
      </c>
      <c r="B3448" s="30" t="s">
        <v>14123</v>
      </c>
    </row>
    <row r="3449" spans="1:2" x14ac:dyDescent="0.25">
      <c r="A3449" s="30" t="s">
        <v>7636</v>
      </c>
      <c r="B3449" s="30" t="s">
        <v>14124</v>
      </c>
    </row>
    <row r="3450" spans="1:2" x14ac:dyDescent="0.25">
      <c r="A3450" s="30" t="s">
        <v>7667</v>
      </c>
      <c r="B3450" s="30" t="s">
        <v>14125</v>
      </c>
    </row>
    <row r="3451" spans="1:2" x14ac:dyDescent="0.25">
      <c r="A3451" s="30" t="s">
        <v>7669</v>
      </c>
      <c r="B3451" s="30" t="s">
        <v>14126</v>
      </c>
    </row>
    <row r="3452" spans="1:2" x14ac:dyDescent="0.25">
      <c r="A3452" s="30" t="s">
        <v>7685</v>
      </c>
      <c r="B3452" s="30" t="s">
        <v>14127</v>
      </c>
    </row>
    <row r="3453" spans="1:2" x14ac:dyDescent="0.25">
      <c r="A3453" s="30" t="s">
        <v>7703</v>
      </c>
      <c r="B3453" s="30" t="s">
        <v>14128</v>
      </c>
    </row>
    <row r="3454" spans="1:2" x14ac:dyDescent="0.25">
      <c r="A3454" s="30" t="s">
        <v>7778</v>
      </c>
      <c r="B3454" s="30" t="s">
        <v>14129</v>
      </c>
    </row>
    <row r="3455" spans="1:2" x14ac:dyDescent="0.25">
      <c r="A3455" s="30" t="s">
        <v>7779</v>
      </c>
      <c r="B3455" s="30" t="s">
        <v>14130</v>
      </c>
    </row>
    <row r="3456" spans="1:2" x14ac:dyDescent="0.25">
      <c r="A3456" s="30" t="s">
        <v>7839</v>
      </c>
      <c r="B3456" s="30" t="s">
        <v>14131</v>
      </c>
    </row>
    <row r="3457" spans="1:2" x14ac:dyDescent="0.25">
      <c r="A3457" s="30" t="s">
        <v>7869</v>
      </c>
      <c r="B3457" s="30" t="s">
        <v>14132</v>
      </c>
    </row>
    <row r="3458" spans="1:2" x14ac:dyDescent="0.25">
      <c r="A3458" s="30" t="s">
        <v>7891</v>
      </c>
      <c r="B3458" s="30" t="s">
        <v>14133</v>
      </c>
    </row>
    <row r="3459" spans="1:2" x14ac:dyDescent="0.25">
      <c r="A3459" s="30" t="s">
        <v>7919</v>
      </c>
      <c r="B3459" s="30" t="s">
        <v>14134</v>
      </c>
    </row>
    <row r="3460" spans="1:2" x14ac:dyDescent="0.25">
      <c r="A3460" s="30" t="s">
        <v>7948</v>
      </c>
      <c r="B3460" s="30" t="s">
        <v>14135</v>
      </c>
    </row>
    <row r="3461" spans="1:2" x14ac:dyDescent="0.25">
      <c r="A3461" s="30" t="s">
        <v>7989</v>
      </c>
      <c r="B3461" s="30" t="s">
        <v>14136</v>
      </c>
    </row>
    <row r="3462" spans="1:2" x14ac:dyDescent="0.25">
      <c r="A3462" s="30" t="s">
        <v>7993</v>
      </c>
      <c r="B3462" s="30" t="s">
        <v>14137</v>
      </c>
    </row>
    <row r="3463" spans="1:2" x14ac:dyDescent="0.25">
      <c r="A3463" s="30" t="s">
        <v>8021</v>
      </c>
      <c r="B3463" s="30" t="s">
        <v>14138</v>
      </c>
    </row>
    <row r="3464" spans="1:2" x14ac:dyDescent="0.25">
      <c r="A3464" s="30" t="s">
        <v>8049</v>
      </c>
      <c r="B3464" s="30" t="s">
        <v>14139</v>
      </c>
    </row>
    <row r="3465" spans="1:2" x14ac:dyDescent="0.25">
      <c r="A3465" s="30" t="s">
        <v>8128</v>
      </c>
      <c r="B3465" s="30" t="s">
        <v>14140</v>
      </c>
    </row>
    <row r="3466" spans="1:2" x14ac:dyDescent="0.25">
      <c r="A3466" s="30" t="s">
        <v>8132</v>
      </c>
      <c r="B3466" s="30" t="s">
        <v>14141</v>
      </c>
    </row>
    <row r="3467" spans="1:2" x14ac:dyDescent="0.25">
      <c r="A3467" s="30" t="s">
        <v>8165</v>
      </c>
      <c r="B3467" s="30" t="s">
        <v>14142</v>
      </c>
    </row>
    <row r="3468" spans="1:2" x14ac:dyDescent="0.25">
      <c r="A3468" s="30" t="s">
        <v>8221</v>
      </c>
      <c r="B3468" s="30" t="s">
        <v>14143</v>
      </c>
    </row>
    <row r="3469" spans="1:2" x14ac:dyDescent="0.25">
      <c r="A3469" s="30" t="s">
        <v>8298</v>
      </c>
      <c r="B3469" s="30" t="s">
        <v>14144</v>
      </c>
    </row>
    <row r="3470" spans="1:2" x14ac:dyDescent="0.25">
      <c r="A3470" s="30" t="s">
        <v>8307</v>
      </c>
      <c r="B3470" s="30" t="s">
        <v>14145</v>
      </c>
    </row>
    <row r="3471" spans="1:2" x14ac:dyDescent="0.25">
      <c r="A3471" s="30" t="s">
        <v>8434</v>
      </c>
      <c r="B3471" s="30" t="s">
        <v>14146</v>
      </c>
    </row>
    <row r="3472" spans="1:2" x14ac:dyDescent="0.25">
      <c r="A3472" s="30" t="s">
        <v>8435</v>
      </c>
      <c r="B3472" s="30" t="s">
        <v>14147</v>
      </c>
    </row>
    <row r="3473" spans="1:2" x14ac:dyDescent="0.25">
      <c r="A3473" s="30" t="s">
        <v>8484</v>
      </c>
      <c r="B3473" s="30" t="s">
        <v>14148</v>
      </c>
    </row>
    <row r="3474" spans="1:2" x14ac:dyDescent="0.25">
      <c r="A3474" s="30" t="s">
        <v>8501</v>
      </c>
      <c r="B3474" s="30" t="s">
        <v>14149</v>
      </c>
    </row>
    <row r="3475" spans="1:2" x14ac:dyDescent="0.25">
      <c r="A3475" s="30" t="s">
        <v>8518</v>
      </c>
      <c r="B3475" s="30" t="s">
        <v>14150</v>
      </c>
    </row>
    <row r="3476" spans="1:2" x14ac:dyDescent="0.25">
      <c r="A3476" s="30" t="s">
        <v>8530</v>
      </c>
      <c r="B3476" s="30" t="s">
        <v>14151</v>
      </c>
    </row>
    <row r="3477" spans="1:2" x14ac:dyDescent="0.25">
      <c r="A3477" s="30" t="s">
        <v>8624</v>
      </c>
      <c r="B3477" s="30" t="s">
        <v>14152</v>
      </c>
    </row>
    <row r="3478" spans="1:2" x14ac:dyDescent="0.25">
      <c r="A3478" s="30" t="s">
        <v>8633</v>
      </c>
      <c r="B3478" s="30" t="s">
        <v>14153</v>
      </c>
    </row>
    <row r="3479" spans="1:2" x14ac:dyDescent="0.25">
      <c r="A3479" s="30" t="s">
        <v>8690</v>
      </c>
      <c r="B3479" s="30" t="s">
        <v>14154</v>
      </c>
    </row>
    <row r="3480" spans="1:2" x14ac:dyDescent="0.25">
      <c r="A3480" s="30" t="s">
        <v>8712</v>
      </c>
      <c r="B3480" s="30" t="s">
        <v>14155</v>
      </c>
    </row>
    <row r="3481" spans="1:2" x14ac:dyDescent="0.25">
      <c r="A3481" s="30" t="s">
        <v>8719</v>
      </c>
      <c r="B3481" s="30" t="s">
        <v>14156</v>
      </c>
    </row>
    <row r="3482" spans="1:2" x14ac:dyDescent="0.25">
      <c r="A3482" s="30" t="s">
        <v>8733</v>
      </c>
      <c r="B3482" s="30" t="s">
        <v>14157</v>
      </c>
    </row>
    <row r="3483" spans="1:2" x14ac:dyDescent="0.25">
      <c r="A3483" s="30" t="s">
        <v>8742</v>
      </c>
      <c r="B3483" s="30" t="s">
        <v>14158</v>
      </c>
    </row>
    <row r="3484" spans="1:2" x14ac:dyDescent="0.25">
      <c r="A3484" s="30" t="s">
        <v>6857</v>
      </c>
      <c r="B3484" s="30" t="s">
        <v>14159</v>
      </c>
    </row>
    <row r="3485" spans="1:2" x14ac:dyDescent="0.25">
      <c r="A3485" s="30" t="s">
        <v>6890</v>
      </c>
      <c r="B3485" s="30" t="s">
        <v>14160</v>
      </c>
    </row>
    <row r="3486" spans="1:2" x14ac:dyDescent="0.25">
      <c r="A3486" s="30" t="s">
        <v>6900</v>
      </c>
      <c r="B3486" s="30" t="s">
        <v>14161</v>
      </c>
    </row>
    <row r="3487" spans="1:2" x14ac:dyDescent="0.25">
      <c r="A3487" s="30" t="s">
        <v>6961</v>
      </c>
      <c r="B3487" s="30" t="s">
        <v>14162</v>
      </c>
    </row>
    <row r="3488" spans="1:2" x14ac:dyDescent="0.25">
      <c r="A3488" s="30" t="s">
        <v>6966</v>
      </c>
      <c r="B3488" s="30" t="s">
        <v>14163</v>
      </c>
    </row>
    <row r="3489" spans="1:2" x14ac:dyDescent="0.25">
      <c r="A3489" s="30" t="s">
        <v>6973</v>
      </c>
      <c r="B3489" s="30" t="s">
        <v>14164</v>
      </c>
    </row>
    <row r="3490" spans="1:2" x14ac:dyDescent="0.25">
      <c r="A3490" s="30" t="s">
        <v>6976</v>
      </c>
      <c r="B3490" s="30" t="s">
        <v>14165</v>
      </c>
    </row>
    <row r="3491" spans="1:2" x14ac:dyDescent="0.25">
      <c r="A3491" s="30" t="s">
        <v>6984</v>
      </c>
      <c r="B3491" s="30" t="s">
        <v>14166</v>
      </c>
    </row>
    <row r="3492" spans="1:2" x14ac:dyDescent="0.25">
      <c r="A3492" s="30" t="s">
        <v>6990</v>
      </c>
      <c r="B3492" s="30" t="s">
        <v>14167</v>
      </c>
    </row>
    <row r="3493" spans="1:2" x14ac:dyDescent="0.25">
      <c r="A3493" s="30" t="s">
        <v>7000</v>
      </c>
      <c r="B3493" s="30" t="s">
        <v>14168</v>
      </c>
    </row>
    <row r="3494" spans="1:2" x14ac:dyDescent="0.25">
      <c r="A3494" s="30" t="s">
        <v>7008</v>
      </c>
      <c r="B3494" s="30" t="s">
        <v>14169</v>
      </c>
    </row>
    <row r="3495" spans="1:2" x14ac:dyDescent="0.25">
      <c r="A3495" s="30" t="s">
        <v>7014</v>
      </c>
      <c r="B3495" s="30" t="s">
        <v>14170</v>
      </c>
    </row>
    <row r="3496" spans="1:2" x14ac:dyDescent="0.25">
      <c r="A3496" s="30" t="s">
        <v>7019</v>
      </c>
      <c r="B3496" s="30" t="s">
        <v>14171</v>
      </c>
    </row>
    <row r="3497" spans="1:2" x14ac:dyDescent="0.25">
      <c r="A3497" s="30" t="s">
        <v>7020</v>
      </c>
      <c r="B3497" s="30" t="s">
        <v>14172</v>
      </c>
    </row>
    <row r="3498" spans="1:2" x14ac:dyDescent="0.25">
      <c r="A3498" s="30" t="s">
        <v>7051</v>
      </c>
      <c r="B3498" s="30" t="s">
        <v>14173</v>
      </c>
    </row>
    <row r="3499" spans="1:2" x14ac:dyDescent="0.25">
      <c r="A3499" s="30" t="s">
        <v>7058</v>
      </c>
      <c r="B3499" s="30" t="s">
        <v>14174</v>
      </c>
    </row>
    <row r="3500" spans="1:2" x14ac:dyDescent="0.25">
      <c r="A3500" s="30" t="s">
        <v>7067</v>
      </c>
      <c r="B3500" s="30" t="s">
        <v>14175</v>
      </c>
    </row>
    <row r="3501" spans="1:2" x14ac:dyDescent="0.25">
      <c r="A3501" s="30" t="s">
        <v>7111</v>
      </c>
      <c r="B3501" s="30" t="s">
        <v>14176</v>
      </c>
    </row>
    <row r="3502" spans="1:2" x14ac:dyDescent="0.25">
      <c r="A3502" s="30" t="s">
        <v>7116</v>
      </c>
      <c r="B3502" s="30" t="s">
        <v>14177</v>
      </c>
    </row>
    <row r="3503" spans="1:2" x14ac:dyDescent="0.25">
      <c r="A3503" s="30" t="s">
        <v>7128</v>
      </c>
      <c r="B3503" s="30" t="s">
        <v>14178</v>
      </c>
    </row>
    <row r="3504" spans="1:2" x14ac:dyDescent="0.25">
      <c r="A3504" s="30" t="s">
        <v>7148</v>
      </c>
      <c r="B3504" s="30" t="s">
        <v>14179</v>
      </c>
    </row>
    <row r="3505" spans="1:2" x14ac:dyDescent="0.25">
      <c r="A3505" s="30" t="s">
        <v>7159</v>
      </c>
      <c r="B3505" s="30" t="s">
        <v>14180</v>
      </c>
    </row>
    <row r="3506" spans="1:2" x14ac:dyDescent="0.25">
      <c r="A3506" s="30" t="s">
        <v>7165</v>
      </c>
      <c r="B3506" s="30" t="s">
        <v>14181</v>
      </c>
    </row>
    <row r="3507" spans="1:2" x14ac:dyDescent="0.25">
      <c r="A3507" s="30" t="s">
        <v>7182</v>
      </c>
      <c r="B3507" s="30" t="s">
        <v>14182</v>
      </c>
    </row>
    <row r="3508" spans="1:2" x14ac:dyDescent="0.25">
      <c r="A3508" s="30" t="s">
        <v>7320</v>
      </c>
      <c r="B3508" s="30" t="s">
        <v>14183</v>
      </c>
    </row>
    <row r="3509" spans="1:2" x14ac:dyDescent="0.25">
      <c r="A3509" s="30" t="s">
        <v>7471</v>
      </c>
      <c r="B3509" s="30" t="s">
        <v>14184</v>
      </c>
    </row>
    <row r="3510" spans="1:2" x14ac:dyDescent="0.25">
      <c r="A3510" s="30" t="s">
        <v>7534</v>
      </c>
      <c r="B3510" s="30" t="s">
        <v>14185</v>
      </c>
    </row>
    <row r="3511" spans="1:2" x14ac:dyDescent="0.25">
      <c r="A3511" s="30" t="s">
        <v>7645</v>
      </c>
      <c r="B3511" s="30" t="s">
        <v>14186</v>
      </c>
    </row>
    <row r="3512" spans="1:2" x14ac:dyDescent="0.25">
      <c r="A3512" s="30" t="s">
        <v>7655</v>
      </c>
      <c r="B3512" s="30" t="s">
        <v>14187</v>
      </c>
    </row>
    <row r="3513" spans="1:2" x14ac:dyDescent="0.25">
      <c r="A3513" s="30" t="s">
        <v>7905</v>
      </c>
      <c r="B3513" s="30" t="s">
        <v>14188</v>
      </c>
    </row>
    <row r="3514" spans="1:2" x14ac:dyDescent="0.25">
      <c r="A3514" s="30" t="s">
        <v>8280</v>
      </c>
      <c r="B3514" s="30" t="s">
        <v>14189</v>
      </c>
    </row>
    <row r="3515" spans="1:2" x14ac:dyDescent="0.25">
      <c r="A3515" s="30" t="s">
        <v>8309</v>
      </c>
      <c r="B3515" s="30" t="s">
        <v>14190</v>
      </c>
    </row>
    <row r="3516" spans="1:2" x14ac:dyDescent="0.25">
      <c r="A3516" s="30" t="s">
        <v>8310</v>
      </c>
      <c r="B3516" s="30" t="s">
        <v>14191</v>
      </c>
    </row>
    <row r="3517" spans="1:2" x14ac:dyDescent="0.25">
      <c r="A3517" s="30" t="s">
        <v>8361</v>
      </c>
      <c r="B3517" s="30" t="s">
        <v>14192</v>
      </c>
    </row>
    <row r="3518" spans="1:2" x14ac:dyDescent="0.25">
      <c r="A3518" s="30" t="s">
        <v>8376</v>
      </c>
      <c r="B3518" s="30" t="s">
        <v>14193</v>
      </c>
    </row>
    <row r="3519" spans="1:2" x14ac:dyDescent="0.25">
      <c r="A3519" s="30" t="s">
        <v>8401</v>
      </c>
      <c r="B3519" s="30" t="s">
        <v>14194</v>
      </c>
    </row>
    <row r="3520" spans="1:2" x14ac:dyDescent="0.25">
      <c r="A3520" s="30" t="s">
        <v>8578</v>
      </c>
      <c r="B3520" s="30" t="s">
        <v>14195</v>
      </c>
    </row>
    <row r="3521" spans="1:2" x14ac:dyDescent="0.25">
      <c r="A3521" s="30" t="s">
        <v>8708</v>
      </c>
      <c r="B3521" s="30" t="s">
        <v>14196</v>
      </c>
    </row>
    <row r="3522" spans="1:2" x14ac:dyDescent="0.25">
      <c r="A3522" s="30" t="s">
        <v>8739</v>
      </c>
      <c r="B3522" s="30" t="s">
        <v>14197</v>
      </c>
    </row>
    <row r="3523" spans="1:2" x14ac:dyDescent="0.25">
      <c r="A3523" s="30" t="s">
        <v>8763</v>
      </c>
      <c r="B3523" s="30" t="s">
        <v>14198</v>
      </c>
    </row>
    <row r="3524" spans="1:2" x14ac:dyDescent="0.25">
      <c r="A3524" s="30" t="s">
        <v>8786</v>
      </c>
      <c r="B3524" s="30" t="s">
        <v>14199</v>
      </c>
    </row>
    <row r="3525" spans="1:2" x14ac:dyDescent="0.25">
      <c r="A3525" s="30" t="s">
        <v>6886</v>
      </c>
      <c r="B3525" s="30" t="s">
        <v>14200</v>
      </c>
    </row>
    <row r="3526" spans="1:2" x14ac:dyDescent="0.25">
      <c r="A3526" s="30" t="s">
        <v>6891</v>
      </c>
      <c r="B3526" s="30" t="s">
        <v>14201</v>
      </c>
    </row>
    <row r="3527" spans="1:2" x14ac:dyDescent="0.25">
      <c r="A3527" s="30" t="s">
        <v>6950</v>
      </c>
      <c r="B3527" s="30" t="s">
        <v>14202</v>
      </c>
    </row>
    <row r="3528" spans="1:2" x14ac:dyDescent="0.25">
      <c r="A3528" s="30" t="s">
        <v>7010</v>
      </c>
      <c r="B3528" s="30" t="s">
        <v>14203</v>
      </c>
    </row>
    <row r="3529" spans="1:2" x14ac:dyDescent="0.25">
      <c r="A3529" s="30" t="s">
        <v>7039</v>
      </c>
      <c r="B3529" s="30" t="s">
        <v>14204</v>
      </c>
    </row>
    <row r="3530" spans="1:2" x14ac:dyDescent="0.25">
      <c r="A3530" s="30" t="s">
        <v>7085</v>
      </c>
      <c r="B3530" s="30" t="s">
        <v>14205</v>
      </c>
    </row>
    <row r="3531" spans="1:2" x14ac:dyDescent="0.25">
      <c r="A3531" s="30" t="s">
        <v>7110</v>
      </c>
      <c r="B3531" s="30" t="s">
        <v>14206</v>
      </c>
    </row>
    <row r="3532" spans="1:2" x14ac:dyDescent="0.25">
      <c r="A3532" s="30" t="s">
        <v>7131</v>
      </c>
      <c r="B3532" s="30" t="s">
        <v>14207</v>
      </c>
    </row>
    <row r="3533" spans="1:2" x14ac:dyDescent="0.25">
      <c r="A3533" s="30" t="s">
        <v>7149</v>
      </c>
      <c r="B3533" s="30" t="s">
        <v>14208</v>
      </c>
    </row>
    <row r="3534" spans="1:2" x14ac:dyDescent="0.25">
      <c r="A3534" s="30" t="s">
        <v>7155</v>
      </c>
      <c r="B3534" s="30" t="s">
        <v>14209</v>
      </c>
    </row>
    <row r="3535" spans="1:2" x14ac:dyDescent="0.25">
      <c r="A3535" s="30" t="s">
        <v>7183</v>
      </c>
      <c r="B3535" s="30" t="s">
        <v>14210</v>
      </c>
    </row>
    <row r="3536" spans="1:2" x14ac:dyDescent="0.25">
      <c r="A3536" s="30" t="s">
        <v>7189</v>
      </c>
      <c r="B3536" s="30" t="s">
        <v>14211</v>
      </c>
    </row>
    <row r="3537" spans="1:2" x14ac:dyDescent="0.25">
      <c r="A3537" s="30" t="s">
        <v>7209</v>
      </c>
      <c r="B3537" s="30" t="s">
        <v>14212</v>
      </c>
    </row>
    <row r="3538" spans="1:2" x14ac:dyDescent="0.25">
      <c r="A3538" s="30" t="s">
        <v>7344</v>
      </c>
      <c r="B3538" s="30" t="s">
        <v>14213</v>
      </c>
    </row>
    <row r="3539" spans="1:2" x14ac:dyDescent="0.25">
      <c r="A3539" s="30" t="s">
        <v>7464</v>
      </c>
      <c r="B3539" s="30" t="s">
        <v>14214</v>
      </c>
    </row>
    <row r="3540" spans="1:2" x14ac:dyDescent="0.25">
      <c r="A3540" s="30" t="s">
        <v>7472</v>
      </c>
      <c r="B3540" s="30" t="s">
        <v>14215</v>
      </c>
    </row>
    <row r="3541" spans="1:2" x14ac:dyDescent="0.25">
      <c r="A3541" s="30" t="s">
        <v>7491</v>
      </c>
      <c r="B3541" s="30" t="s">
        <v>14216</v>
      </c>
    </row>
    <row r="3542" spans="1:2" x14ac:dyDescent="0.25">
      <c r="A3542" s="30" t="s">
        <v>7494</v>
      </c>
      <c r="B3542" s="30" t="s">
        <v>14217</v>
      </c>
    </row>
    <row r="3543" spans="1:2" x14ac:dyDescent="0.25">
      <c r="A3543" s="30" t="s">
        <v>7506</v>
      </c>
      <c r="B3543" s="30" t="s">
        <v>14218</v>
      </c>
    </row>
    <row r="3544" spans="1:2" x14ac:dyDescent="0.25">
      <c r="A3544" s="30" t="s">
        <v>7512</v>
      </c>
      <c r="B3544" s="30" t="s">
        <v>14219</v>
      </c>
    </row>
    <row r="3545" spans="1:2" x14ac:dyDescent="0.25">
      <c r="A3545" s="30" t="s">
        <v>7557</v>
      </c>
      <c r="B3545" s="30" t="s">
        <v>14220</v>
      </c>
    </row>
    <row r="3546" spans="1:2" x14ac:dyDescent="0.25">
      <c r="A3546" s="30" t="s">
        <v>7561</v>
      </c>
      <c r="B3546" s="30" t="s">
        <v>14221</v>
      </c>
    </row>
    <row r="3547" spans="1:2" x14ac:dyDescent="0.25">
      <c r="A3547" s="30" t="s">
        <v>7567</v>
      </c>
      <c r="B3547" s="30" t="s">
        <v>14222</v>
      </c>
    </row>
    <row r="3548" spans="1:2" x14ac:dyDescent="0.25">
      <c r="A3548" s="30" t="s">
        <v>7579</v>
      </c>
      <c r="B3548" s="30" t="s">
        <v>14223</v>
      </c>
    </row>
    <row r="3549" spans="1:2" x14ac:dyDescent="0.25">
      <c r="A3549" s="30" t="s">
        <v>7609</v>
      </c>
      <c r="B3549" s="30" t="s">
        <v>14224</v>
      </c>
    </row>
    <row r="3550" spans="1:2" x14ac:dyDescent="0.25">
      <c r="A3550" s="30" t="s">
        <v>7625</v>
      </c>
      <c r="B3550" s="30" t="s">
        <v>14225</v>
      </c>
    </row>
    <row r="3551" spans="1:2" x14ac:dyDescent="0.25">
      <c r="A3551" s="30" t="s">
        <v>7661</v>
      </c>
      <c r="B3551" s="30" t="s">
        <v>14226</v>
      </c>
    </row>
    <row r="3552" spans="1:2" x14ac:dyDescent="0.25">
      <c r="A3552" s="30" t="s">
        <v>7663</v>
      </c>
      <c r="B3552" s="30" t="s">
        <v>14227</v>
      </c>
    </row>
    <row r="3553" spans="1:2" x14ac:dyDescent="0.25">
      <c r="A3553" s="30" t="s">
        <v>7679</v>
      </c>
      <c r="B3553" s="30" t="s">
        <v>14228</v>
      </c>
    </row>
    <row r="3554" spans="1:2" x14ac:dyDescent="0.25">
      <c r="A3554" s="30" t="s">
        <v>7696</v>
      </c>
      <c r="B3554" s="30" t="s">
        <v>14229</v>
      </c>
    </row>
    <row r="3555" spans="1:2" x14ac:dyDescent="0.25">
      <c r="A3555" s="30" t="s">
        <v>7718</v>
      </c>
      <c r="B3555" s="30" t="s">
        <v>14230</v>
      </c>
    </row>
    <row r="3556" spans="1:2" x14ac:dyDescent="0.25">
      <c r="A3556" s="30" t="s">
        <v>7738</v>
      </c>
      <c r="B3556" s="30" t="s">
        <v>14231</v>
      </c>
    </row>
    <row r="3557" spans="1:2" x14ac:dyDescent="0.25">
      <c r="A3557" s="30" t="s">
        <v>7879</v>
      </c>
      <c r="B3557" s="30" t="s">
        <v>14232</v>
      </c>
    </row>
    <row r="3558" spans="1:2" x14ac:dyDescent="0.25">
      <c r="A3558" s="30" t="s">
        <v>7890</v>
      </c>
      <c r="B3558" s="30" t="s">
        <v>14233</v>
      </c>
    </row>
    <row r="3559" spans="1:2" x14ac:dyDescent="0.25">
      <c r="A3559" s="30" t="s">
        <v>7931</v>
      </c>
      <c r="B3559" s="30" t="s">
        <v>14234</v>
      </c>
    </row>
    <row r="3560" spans="1:2" x14ac:dyDescent="0.25">
      <c r="A3560" s="30" t="s">
        <v>7950</v>
      </c>
      <c r="B3560" s="30" t="s">
        <v>14235</v>
      </c>
    </row>
    <row r="3561" spans="1:2" x14ac:dyDescent="0.25">
      <c r="A3561" s="30" t="s">
        <v>7968</v>
      </c>
      <c r="B3561" s="30" t="s">
        <v>14236</v>
      </c>
    </row>
    <row r="3562" spans="1:2" x14ac:dyDescent="0.25">
      <c r="A3562" s="30" t="s">
        <v>7988</v>
      </c>
      <c r="B3562" s="30" t="s">
        <v>14237</v>
      </c>
    </row>
    <row r="3563" spans="1:2" x14ac:dyDescent="0.25">
      <c r="A3563" s="30" t="s">
        <v>8051</v>
      </c>
      <c r="B3563" s="30" t="s">
        <v>14238</v>
      </c>
    </row>
    <row r="3564" spans="1:2" x14ac:dyDescent="0.25">
      <c r="A3564" s="30" t="s">
        <v>8122</v>
      </c>
      <c r="B3564" s="30" t="s">
        <v>14239</v>
      </c>
    </row>
    <row r="3565" spans="1:2" x14ac:dyDescent="0.25">
      <c r="A3565" s="30" t="s">
        <v>8130</v>
      </c>
      <c r="B3565" s="30" t="s">
        <v>14240</v>
      </c>
    </row>
    <row r="3566" spans="1:2" x14ac:dyDescent="0.25">
      <c r="A3566" s="30" t="s">
        <v>8217</v>
      </c>
      <c r="B3566" s="30" t="s">
        <v>14241</v>
      </c>
    </row>
    <row r="3567" spans="1:2" x14ac:dyDescent="0.25">
      <c r="A3567" s="30" t="s">
        <v>8249</v>
      </c>
      <c r="B3567" s="30" t="s">
        <v>14242</v>
      </c>
    </row>
    <row r="3568" spans="1:2" x14ac:dyDescent="0.25">
      <c r="A3568" s="30" t="s">
        <v>8263</v>
      </c>
      <c r="B3568" s="30" t="s">
        <v>14243</v>
      </c>
    </row>
    <row r="3569" spans="1:2" x14ac:dyDescent="0.25">
      <c r="A3569" s="30" t="s">
        <v>8312</v>
      </c>
      <c r="B3569" s="30" t="s">
        <v>14244</v>
      </c>
    </row>
    <row r="3570" spans="1:2" x14ac:dyDescent="0.25">
      <c r="A3570" s="30" t="s">
        <v>8329</v>
      </c>
      <c r="B3570" s="30" t="s">
        <v>14245</v>
      </c>
    </row>
    <row r="3571" spans="1:2" x14ac:dyDescent="0.25">
      <c r="A3571" s="30" t="s">
        <v>8339</v>
      </c>
      <c r="B3571" s="30" t="s">
        <v>14246</v>
      </c>
    </row>
    <row r="3572" spans="1:2" x14ac:dyDescent="0.25">
      <c r="A3572" s="30" t="s">
        <v>8365</v>
      </c>
      <c r="B3572" s="30" t="s">
        <v>14247</v>
      </c>
    </row>
    <row r="3573" spans="1:2" x14ac:dyDescent="0.25">
      <c r="A3573" s="30" t="s">
        <v>8370</v>
      </c>
      <c r="B3573" s="30" t="s">
        <v>14248</v>
      </c>
    </row>
    <row r="3574" spans="1:2" x14ac:dyDescent="0.25">
      <c r="A3574" s="30" t="s">
        <v>8374</v>
      </c>
      <c r="B3574" s="30" t="s">
        <v>14249</v>
      </c>
    </row>
    <row r="3575" spans="1:2" x14ac:dyDescent="0.25">
      <c r="A3575" s="30" t="s">
        <v>8392</v>
      </c>
      <c r="B3575" s="30" t="s">
        <v>14250</v>
      </c>
    </row>
    <row r="3576" spans="1:2" x14ac:dyDescent="0.25">
      <c r="A3576" s="30" t="s">
        <v>8418</v>
      </c>
      <c r="B3576" s="30" t="s">
        <v>14251</v>
      </c>
    </row>
    <row r="3577" spans="1:2" x14ac:dyDescent="0.25">
      <c r="A3577" s="30" t="s">
        <v>8469</v>
      </c>
      <c r="B3577" s="30" t="s">
        <v>14252</v>
      </c>
    </row>
    <row r="3578" spans="1:2" x14ac:dyDescent="0.25">
      <c r="A3578" s="30" t="s">
        <v>8475</v>
      </c>
      <c r="B3578" s="30" t="s">
        <v>14253</v>
      </c>
    </row>
    <row r="3579" spans="1:2" x14ac:dyDescent="0.25">
      <c r="A3579" s="30" t="s">
        <v>8488</v>
      </c>
      <c r="B3579" s="30" t="s">
        <v>14254</v>
      </c>
    </row>
    <row r="3580" spans="1:2" x14ac:dyDescent="0.25">
      <c r="A3580" s="30" t="s">
        <v>8564</v>
      </c>
      <c r="B3580" s="30" t="s">
        <v>14255</v>
      </c>
    </row>
    <row r="3581" spans="1:2" x14ac:dyDescent="0.25">
      <c r="A3581" s="30" t="s">
        <v>8601</v>
      </c>
      <c r="B3581" s="30" t="s">
        <v>14256</v>
      </c>
    </row>
    <row r="3582" spans="1:2" x14ac:dyDescent="0.25">
      <c r="A3582" s="30" t="s">
        <v>8603</v>
      </c>
      <c r="B3582" s="30" t="s">
        <v>14257</v>
      </c>
    </row>
    <row r="3583" spans="1:2" x14ac:dyDescent="0.25">
      <c r="A3583" s="30" t="s">
        <v>8611</v>
      </c>
      <c r="B3583" s="30" t="s">
        <v>14258</v>
      </c>
    </row>
    <row r="3584" spans="1:2" x14ac:dyDescent="0.25">
      <c r="A3584" s="30" t="s">
        <v>8666</v>
      </c>
      <c r="B3584" s="30" t="s">
        <v>14259</v>
      </c>
    </row>
    <row r="3585" spans="1:2" x14ac:dyDescent="0.25">
      <c r="A3585" s="30" t="s">
        <v>8720</v>
      </c>
      <c r="B3585" s="30" t="s">
        <v>14260</v>
      </c>
    </row>
    <row r="3586" spans="1:2" x14ac:dyDescent="0.25">
      <c r="A3586" s="30" t="s">
        <v>8751</v>
      </c>
      <c r="B3586" s="30" t="s">
        <v>14261</v>
      </c>
    </row>
    <row r="3587" spans="1:2" x14ac:dyDescent="0.25">
      <c r="A3587" s="30" t="s">
        <v>8766</v>
      </c>
      <c r="B3587" s="30" t="s">
        <v>14262</v>
      </c>
    </row>
    <row r="3588" spans="1:2" x14ac:dyDescent="0.25">
      <c r="A3588" s="30" t="s">
        <v>8776</v>
      </c>
      <c r="B3588" s="30" t="s">
        <v>14263</v>
      </c>
    </row>
    <row r="3589" spans="1:2" x14ac:dyDescent="0.25">
      <c r="A3589" s="30" t="s">
        <v>7345</v>
      </c>
      <c r="B3589" s="30" t="s">
        <v>14264</v>
      </c>
    </row>
    <row r="3590" spans="1:2" x14ac:dyDescent="0.25">
      <c r="A3590" s="30" t="s">
        <v>7371</v>
      </c>
      <c r="B3590" s="30" t="s">
        <v>14265</v>
      </c>
    </row>
    <row r="3591" spans="1:2" x14ac:dyDescent="0.25">
      <c r="A3591" s="30" t="s">
        <v>7378</v>
      </c>
      <c r="B3591" s="30" t="s">
        <v>14266</v>
      </c>
    </row>
    <row r="3592" spans="1:2" x14ac:dyDescent="0.25">
      <c r="A3592" s="30" t="s">
        <v>7383</v>
      </c>
      <c r="B3592" s="30" t="s">
        <v>14267</v>
      </c>
    </row>
    <row r="3593" spans="1:2" x14ac:dyDescent="0.25">
      <c r="A3593" s="30" t="s">
        <v>7392</v>
      </c>
      <c r="B3593" s="30" t="s">
        <v>14268</v>
      </c>
    </row>
    <row r="3594" spans="1:2" x14ac:dyDescent="0.25">
      <c r="A3594" s="30" t="s">
        <v>7443</v>
      </c>
      <c r="B3594" s="30" t="s">
        <v>14269</v>
      </c>
    </row>
    <row r="3595" spans="1:2" x14ac:dyDescent="0.25">
      <c r="A3595" s="30" t="s">
        <v>7444</v>
      </c>
      <c r="B3595" s="30" t="s">
        <v>14270</v>
      </c>
    </row>
    <row r="3596" spans="1:2" x14ac:dyDescent="0.25">
      <c r="A3596" s="30" t="s">
        <v>7451</v>
      </c>
      <c r="B3596" s="30" t="s">
        <v>14271</v>
      </c>
    </row>
    <row r="3597" spans="1:2" x14ac:dyDescent="0.25">
      <c r="A3597" s="30" t="s">
        <v>8384</v>
      </c>
      <c r="B3597" s="30" t="s">
        <v>14272</v>
      </c>
    </row>
    <row r="3598" spans="1:2" x14ac:dyDescent="0.25">
      <c r="A3598" s="30" t="s">
        <v>8409</v>
      </c>
      <c r="B3598" s="30" t="s">
        <v>14273</v>
      </c>
    </row>
    <row r="3599" spans="1:2" x14ac:dyDescent="0.25">
      <c r="A3599" s="30" t="s">
        <v>8473</v>
      </c>
      <c r="B3599" s="30" t="s">
        <v>14274</v>
      </c>
    </row>
    <row r="3600" spans="1:2" x14ac:dyDescent="0.25">
      <c r="A3600" s="30" t="s">
        <v>8499</v>
      </c>
      <c r="B3600" s="30" t="s">
        <v>14275</v>
      </c>
    </row>
    <row r="3601" spans="1:2" x14ac:dyDescent="0.25">
      <c r="A3601" s="30" t="s">
        <v>8511</v>
      </c>
      <c r="B3601" s="30" t="s">
        <v>14276</v>
      </c>
    </row>
    <row r="3602" spans="1:2" x14ac:dyDescent="0.25">
      <c r="A3602" s="30" t="s">
        <v>8514</v>
      </c>
      <c r="B3602" s="30" t="s">
        <v>14277</v>
      </c>
    </row>
    <row r="3603" spans="1:2" x14ac:dyDescent="0.25">
      <c r="A3603" s="30" t="s">
        <v>8591</v>
      </c>
      <c r="B3603" s="30" t="s">
        <v>14278</v>
      </c>
    </row>
    <row r="3604" spans="1:2" x14ac:dyDescent="0.25">
      <c r="A3604" s="30" t="s">
        <v>8700</v>
      </c>
      <c r="B3604" s="30" t="s">
        <v>14279</v>
      </c>
    </row>
    <row r="3605" spans="1:2" x14ac:dyDescent="0.25">
      <c r="A3605" s="30" t="s">
        <v>8752</v>
      </c>
      <c r="B3605" s="30" t="s">
        <v>14280</v>
      </c>
    </row>
    <row r="3606" spans="1:2" x14ac:dyDescent="0.25">
      <c r="A3606" s="30" t="s">
        <v>8760</v>
      </c>
      <c r="B3606" s="30" t="s">
        <v>14281</v>
      </c>
    </row>
    <row r="3607" spans="1:2" x14ac:dyDescent="0.25">
      <c r="A3607" s="30" t="s">
        <v>6868</v>
      </c>
      <c r="B3607" s="30" t="s">
        <v>14282</v>
      </c>
    </row>
    <row r="3608" spans="1:2" x14ac:dyDescent="0.25">
      <c r="A3608" s="30" t="s">
        <v>6870</v>
      </c>
      <c r="B3608" s="30" t="s">
        <v>14283</v>
      </c>
    </row>
    <row r="3609" spans="1:2" x14ac:dyDescent="0.25">
      <c r="A3609" s="30" t="s">
        <v>6896</v>
      </c>
      <c r="B3609" s="30" t="s">
        <v>14284</v>
      </c>
    </row>
    <row r="3610" spans="1:2" x14ac:dyDescent="0.25">
      <c r="A3610" s="30" t="s">
        <v>6897</v>
      </c>
      <c r="B3610" s="30" t="s">
        <v>14285</v>
      </c>
    </row>
    <row r="3611" spans="1:2" x14ac:dyDescent="0.25">
      <c r="A3611" s="30" t="s">
        <v>6907</v>
      </c>
      <c r="B3611" s="30" t="s">
        <v>14286</v>
      </c>
    </row>
    <row r="3612" spans="1:2" x14ac:dyDescent="0.25">
      <c r="A3612" s="30" t="s">
        <v>6910</v>
      </c>
      <c r="B3612" s="30" t="s">
        <v>14287</v>
      </c>
    </row>
    <row r="3613" spans="1:2" x14ac:dyDescent="0.25">
      <c r="A3613" s="30" t="s">
        <v>6935</v>
      </c>
      <c r="B3613" s="30" t="s">
        <v>14288</v>
      </c>
    </row>
    <row r="3614" spans="1:2" x14ac:dyDescent="0.25">
      <c r="A3614" s="30" t="s">
        <v>6956</v>
      </c>
      <c r="B3614" s="30" t="s">
        <v>14289</v>
      </c>
    </row>
    <row r="3615" spans="1:2" x14ac:dyDescent="0.25">
      <c r="A3615" s="30" t="s">
        <v>6962</v>
      </c>
      <c r="B3615" s="30" t="s">
        <v>14290</v>
      </c>
    </row>
    <row r="3616" spans="1:2" x14ac:dyDescent="0.25">
      <c r="A3616" s="30" t="s">
        <v>6965</v>
      </c>
      <c r="B3616" s="30" t="s">
        <v>14291</v>
      </c>
    </row>
    <row r="3617" spans="1:2" x14ac:dyDescent="0.25">
      <c r="A3617" s="30" t="s">
        <v>6975</v>
      </c>
      <c r="B3617" s="30" t="s">
        <v>14292</v>
      </c>
    </row>
    <row r="3618" spans="1:2" x14ac:dyDescent="0.25">
      <c r="A3618" s="30" t="s">
        <v>6986</v>
      </c>
      <c r="B3618" s="30" t="s">
        <v>14293</v>
      </c>
    </row>
    <row r="3619" spans="1:2" x14ac:dyDescent="0.25">
      <c r="A3619" s="30" t="s">
        <v>6991</v>
      </c>
      <c r="B3619" s="30" t="s">
        <v>14294</v>
      </c>
    </row>
    <row r="3620" spans="1:2" x14ac:dyDescent="0.25">
      <c r="A3620" s="30" t="s">
        <v>7009</v>
      </c>
      <c r="B3620" s="30" t="s">
        <v>14295</v>
      </c>
    </row>
    <row r="3621" spans="1:2" x14ac:dyDescent="0.25">
      <c r="A3621" s="30" t="s">
        <v>7013</v>
      </c>
      <c r="B3621" s="30" t="s">
        <v>14296</v>
      </c>
    </row>
    <row r="3622" spans="1:2" x14ac:dyDescent="0.25">
      <c r="A3622" s="30" t="s">
        <v>7018</v>
      </c>
      <c r="B3622" s="30" t="s">
        <v>14297</v>
      </c>
    </row>
    <row r="3623" spans="1:2" x14ac:dyDescent="0.25">
      <c r="A3623" s="30" t="s">
        <v>7029</v>
      </c>
      <c r="B3623" s="30" t="s">
        <v>14298</v>
      </c>
    </row>
    <row r="3624" spans="1:2" x14ac:dyDescent="0.25">
      <c r="A3624" s="30" t="s">
        <v>7049</v>
      </c>
      <c r="B3624" s="30" t="s">
        <v>14299</v>
      </c>
    </row>
    <row r="3625" spans="1:2" x14ac:dyDescent="0.25">
      <c r="A3625" s="30" t="s">
        <v>7063</v>
      </c>
      <c r="B3625" s="30" t="s">
        <v>14300</v>
      </c>
    </row>
    <row r="3626" spans="1:2" x14ac:dyDescent="0.25">
      <c r="A3626" s="30" t="s">
        <v>7065</v>
      </c>
      <c r="B3626" s="30" t="s">
        <v>14301</v>
      </c>
    </row>
    <row r="3627" spans="1:2" x14ac:dyDescent="0.25">
      <c r="A3627" s="30" t="s">
        <v>7099</v>
      </c>
      <c r="B3627" s="30" t="s">
        <v>14302</v>
      </c>
    </row>
    <row r="3628" spans="1:2" x14ac:dyDescent="0.25">
      <c r="A3628" s="30" t="s">
        <v>7101</v>
      </c>
      <c r="B3628" s="30" t="s">
        <v>14303</v>
      </c>
    </row>
    <row r="3629" spans="1:2" x14ac:dyDescent="0.25">
      <c r="A3629" s="30" t="s">
        <v>7103</v>
      </c>
      <c r="B3629" s="30" t="s">
        <v>14304</v>
      </c>
    </row>
    <row r="3630" spans="1:2" x14ac:dyDescent="0.25">
      <c r="A3630" s="30" t="s">
        <v>7114</v>
      </c>
      <c r="B3630" s="30" t="s">
        <v>14305</v>
      </c>
    </row>
    <row r="3631" spans="1:2" x14ac:dyDescent="0.25">
      <c r="A3631" s="30" t="s">
        <v>7127</v>
      </c>
      <c r="B3631" s="30" t="s">
        <v>14306</v>
      </c>
    </row>
    <row r="3632" spans="1:2" x14ac:dyDescent="0.25">
      <c r="A3632" s="30" t="s">
        <v>7158</v>
      </c>
      <c r="B3632" s="30" t="s">
        <v>14307</v>
      </c>
    </row>
    <row r="3633" spans="1:2" x14ac:dyDescent="0.25">
      <c r="A3633" s="30" t="s">
        <v>7185</v>
      </c>
      <c r="B3633" s="30" t="s">
        <v>14308</v>
      </c>
    </row>
    <row r="3634" spans="1:2" x14ac:dyDescent="0.25">
      <c r="A3634" s="30" t="s">
        <v>7191</v>
      </c>
      <c r="B3634" s="30" t="s">
        <v>14309</v>
      </c>
    </row>
    <row r="3635" spans="1:2" x14ac:dyDescent="0.25">
      <c r="A3635" s="30" t="s">
        <v>7196</v>
      </c>
      <c r="B3635" s="30" t="s">
        <v>14310</v>
      </c>
    </row>
    <row r="3636" spans="1:2" x14ac:dyDescent="0.25">
      <c r="A3636" s="30" t="s">
        <v>7208</v>
      </c>
      <c r="B3636" s="30" t="s">
        <v>14311</v>
      </c>
    </row>
    <row r="3637" spans="1:2" x14ac:dyDescent="0.25">
      <c r="A3637" s="30" t="s">
        <v>7342</v>
      </c>
      <c r="B3637" s="30" t="s">
        <v>14312</v>
      </c>
    </row>
    <row r="3638" spans="1:2" x14ac:dyDescent="0.25">
      <c r="A3638" s="30" t="s">
        <v>7354</v>
      </c>
      <c r="B3638" s="30" t="s">
        <v>14313</v>
      </c>
    </row>
    <row r="3639" spans="1:2" x14ac:dyDescent="0.25">
      <c r="A3639" s="30" t="s">
        <v>7436</v>
      </c>
      <c r="B3639" s="30" t="s">
        <v>14314</v>
      </c>
    </row>
    <row r="3640" spans="1:2" x14ac:dyDescent="0.25">
      <c r="A3640" s="30" t="s">
        <v>7445</v>
      </c>
      <c r="B3640" s="30" t="s">
        <v>14315</v>
      </c>
    </row>
    <row r="3641" spans="1:2" x14ac:dyDescent="0.25">
      <c r="A3641" s="30" t="s">
        <v>7469</v>
      </c>
      <c r="B3641" s="30" t="s">
        <v>14316</v>
      </c>
    </row>
    <row r="3642" spans="1:2" x14ac:dyDescent="0.25">
      <c r="A3642" s="30" t="s">
        <v>7530</v>
      </c>
      <c r="B3642" s="30" t="s">
        <v>14317</v>
      </c>
    </row>
    <row r="3643" spans="1:2" x14ac:dyDescent="0.25">
      <c r="A3643" s="30" t="s">
        <v>7532</v>
      </c>
      <c r="B3643" s="30" t="s">
        <v>14318</v>
      </c>
    </row>
    <row r="3644" spans="1:2" x14ac:dyDescent="0.25">
      <c r="A3644" s="30" t="s">
        <v>7537</v>
      </c>
      <c r="B3644" s="30" t="s">
        <v>14319</v>
      </c>
    </row>
    <row r="3645" spans="1:2" x14ac:dyDescent="0.25">
      <c r="A3645" s="30" t="s">
        <v>7552</v>
      </c>
      <c r="B3645" s="30" t="s">
        <v>14320</v>
      </c>
    </row>
    <row r="3646" spans="1:2" x14ac:dyDescent="0.25">
      <c r="A3646" s="30" t="s">
        <v>7578</v>
      </c>
      <c r="B3646" s="30" t="s">
        <v>14321</v>
      </c>
    </row>
    <row r="3647" spans="1:2" x14ac:dyDescent="0.25">
      <c r="A3647" s="30" t="s">
        <v>7601</v>
      </c>
      <c r="B3647" s="30" t="s">
        <v>14322</v>
      </c>
    </row>
    <row r="3648" spans="1:2" x14ac:dyDescent="0.25">
      <c r="A3648" s="30" t="s">
        <v>7626</v>
      </c>
      <c r="B3648" s="30" t="s">
        <v>14323</v>
      </c>
    </row>
    <row r="3649" spans="1:2" x14ac:dyDescent="0.25">
      <c r="A3649" s="30" t="s">
        <v>7627</v>
      </c>
      <c r="B3649" s="30" t="s">
        <v>14324</v>
      </c>
    </row>
    <row r="3650" spans="1:2" x14ac:dyDescent="0.25">
      <c r="A3650" s="30" t="s">
        <v>7702</v>
      </c>
      <c r="B3650" s="30" t="s">
        <v>14325</v>
      </c>
    </row>
    <row r="3651" spans="1:2" x14ac:dyDescent="0.25">
      <c r="A3651" s="30" t="s">
        <v>7740</v>
      </c>
      <c r="B3651" s="30" t="s">
        <v>14326</v>
      </c>
    </row>
    <row r="3652" spans="1:2" x14ac:dyDescent="0.25">
      <c r="A3652" s="30" t="s">
        <v>7814</v>
      </c>
      <c r="B3652" s="30" t="s">
        <v>14327</v>
      </c>
    </row>
    <row r="3653" spans="1:2" x14ac:dyDescent="0.25">
      <c r="A3653" s="30" t="s">
        <v>7854</v>
      </c>
      <c r="B3653" s="30" t="s">
        <v>14328</v>
      </c>
    </row>
    <row r="3654" spans="1:2" x14ac:dyDescent="0.25">
      <c r="A3654" s="30" t="s">
        <v>7888</v>
      </c>
      <c r="B3654" s="30" t="s">
        <v>14329</v>
      </c>
    </row>
    <row r="3655" spans="1:2" x14ac:dyDescent="0.25">
      <c r="A3655" s="30" t="s">
        <v>7895</v>
      </c>
      <c r="B3655" s="30" t="s">
        <v>14330</v>
      </c>
    </row>
    <row r="3656" spans="1:2" x14ac:dyDescent="0.25">
      <c r="A3656" s="30" t="s">
        <v>7911</v>
      </c>
      <c r="B3656" s="30" t="s">
        <v>14331</v>
      </c>
    </row>
    <row r="3657" spans="1:2" x14ac:dyDescent="0.25">
      <c r="A3657" s="30" t="s">
        <v>7930</v>
      </c>
      <c r="B3657" s="30" t="s">
        <v>14332</v>
      </c>
    </row>
    <row r="3658" spans="1:2" x14ac:dyDescent="0.25">
      <c r="A3658" s="30" t="s">
        <v>7973</v>
      </c>
      <c r="B3658" s="30" t="s">
        <v>14333</v>
      </c>
    </row>
    <row r="3659" spans="1:2" x14ac:dyDescent="0.25">
      <c r="A3659" s="30" t="s">
        <v>7991</v>
      </c>
      <c r="B3659" s="30" t="s">
        <v>14334</v>
      </c>
    </row>
    <row r="3660" spans="1:2" x14ac:dyDescent="0.25">
      <c r="A3660" s="30" t="s">
        <v>7996</v>
      </c>
      <c r="B3660" s="30" t="s">
        <v>14335</v>
      </c>
    </row>
    <row r="3661" spans="1:2" x14ac:dyDescent="0.25">
      <c r="A3661" s="30" t="s">
        <v>8002</v>
      </c>
      <c r="B3661" s="30" t="s">
        <v>14336</v>
      </c>
    </row>
    <row r="3662" spans="1:2" x14ac:dyDescent="0.25">
      <c r="A3662" s="30" t="s">
        <v>8003</v>
      </c>
      <c r="B3662" s="30" t="s">
        <v>14337</v>
      </c>
    </row>
    <row r="3663" spans="1:2" x14ac:dyDescent="0.25">
      <c r="A3663" s="30" t="s">
        <v>8048</v>
      </c>
      <c r="B3663" s="30" t="s">
        <v>14338</v>
      </c>
    </row>
    <row r="3664" spans="1:2" x14ac:dyDescent="0.25">
      <c r="A3664" s="30" t="s">
        <v>8205</v>
      </c>
      <c r="B3664" s="30" t="s">
        <v>14339</v>
      </c>
    </row>
    <row r="3665" spans="1:2" x14ac:dyDescent="0.25">
      <c r="A3665" s="30" t="s">
        <v>8246</v>
      </c>
      <c r="B3665" s="30" t="s">
        <v>14340</v>
      </c>
    </row>
    <row r="3666" spans="1:2" x14ac:dyDescent="0.25">
      <c r="A3666" s="30" t="s">
        <v>8248</v>
      </c>
      <c r="B3666" s="30" t="s">
        <v>14341</v>
      </c>
    </row>
    <row r="3667" spans="1:2" x14ac:dyDescent="0.25">
      <c r="A3667" s="30" t="s">
        <v>8256</v>
      </c>
      <c r="B3667" s="30" t="s">
        <v>14342</v>
      </c>
    </row>
    <row r="3668" spans="1:2" x14ac:dyDescent="0.25">
      <c r="A3668" s="30" t="s">
        <v>8270</v>
      </c>
      <c r="B3668" s="30" t="s">
        <v>14343</v>
      </c>
    </row>
    <row r="3669" spans="1:2" x14ac:dyDescent="0.25">
      <c r="A3669" s="30" t="s">
        <v>8340</v>
      </c>
      <c r="B3669" s="30" t="s">
        <v>14344</v>
      </c>
    </row>
    <row r="3670" spans="1:2" x14ac:dyDescent="0.25">
      <c r="A3670" s="30" t="s">
        <v>8362</v>
      </c>
      <c r="B3670" s="30" t="s">
        <v>14345</v>
      </c>
    </row>
    <row r="3671" spans="1:2" x14ac:dyDescent="0.25">
      <c r="A3671" s="30" t="s">
        <v>8375</v>
      </c>
      <c r="B3671" s="30" t="s">
        <v>14346</v>
      </c>
    </row>
    <row r="3672" spans="1:2" x14ac:dyDescent="0.25">
      <c r="A3672" s="30" t="s">
        <v>8407</v>
      </c>
      <c r="B3672" s="30" t="s">
        <v>14347</v>
      </c>
    </row>
    <row r="3673" spans="1:2" x14ac:dyDescent="0.25">
      <c r="A3673" s="30" t="s">
        <v>8461</v>
      </c>
      <c r="B3673" s="30" t="s">
        <v>14348</v>
      </c>
    </row>
    <row r="3674" spans="1:2" x14ac:dyDescent="0.25">
      <c r="A3674" s="30" t="s">
        <v>8462</v>
      </c>
      <c r="B3674" s="30" t="s">
        <v>14349</v>
      </c>
    </row>
    <row r="3675" spans="1:2" x14ac:dyDescent="0.25">
      <c r="A3675" s="30" t="s">
        <v>8497</v>
      </c>
      <c r="B3675" s="30" t="s">
        <v>14350</v>
      </c>
    </row>
    <row r="3676" spans="1:2" x14ac:dyDescent="0.25">
      <c r="A3676" s="30" t="s">
        <v>8590</v>
      </c>
      <c r="B3676" s="30" t="s">
        <v>14351</v>
      </c>
    </row>
    <row r="3677" spans="1:2" x14ac:dyDescent="0.25">
      <c r="A3677" s="30" t="s">
        <v>7246</v>
      </c>
      <c r="B3677" s="30" t="s">
        <v>14352</v>
      </c>
    </row>
    <row r="3678" spans="1:2" x14ac:dyDescent="0.25">
      <c r="A3678" s="30" t="s">
        <v>7252</v>
      </c>
      <c r="B3678" s="30" t="s">
        <v>14353</v>
      </c>
    </row>
    <row r="3679" spans="1:2" x14ac:dyDescent="0.25">
      <c r="A3679" s="30" t="s">
        <v>7319</v>
      </c>
      <c r="B3679" s="30" t="s">
        <v>14354</v>
      </c>
    </row>
    <row r="3680" spans="1:2" x14ac:dyDescent="0.25">
      <c r="A3680" s="30" t="s">
        <v>7329</v>
      </c>
      <c r="B3680" s="30" t="s">
        <v>14355</v>
      </c>
    </row>
    <row r="3681" spans="1:2" x14ac:dyDescent="0.25">
      <c r="A3681" s="30" t="s">
        <v>7330</v>
      </c>
      <c r="B3681" s="30" t="s">
        <v>14356</v>
      </c>
    </row>
    <row r="3682" spans="1:2" x14ac:dyDescent="0.25">
      <c r="A3682" s="30" t="s">
        <v>7368</v>
      </c>
      <c r="B3682" s="30" t="s">
        <v>14357</v>
      </c>
    </row>
    <row r="3683" spans="1:2" x14ac:dyDescent="0.25">
      <c r="A3683" s="30" t="s">
        <v>7372</v>
      </c>
      <c r="B3683" s="30" t="s">
        <v>14358</v>
      </c>
    </row>
    <row r="3684" spans="1:2" x14ac:dyDescent="0.25">
      <c r="A3684" s="30" t="s">
        <v>7374</v>
      </c>
      <c r="B3684" s="30" t="s">
        <v>14359</v>
      </c>
    </row>
    <row r="3685" spans="1:2" x14ac:dyDescent="0.25">
      <c r="A3685" s="30" t="s">
        <v>7390</v>
      </c>
      <c r="B3685" s="30" t="s">
        <v>14360</v>
      </c>
    </row>
    <row r="3686" spans="1:2" x14ac:dyDescent="0.25">
      <c r="A3686" s="30" t="s">
        <v>7424</v>
      </c>
      <c r="B3686" s="30" t="s">
        <v>14361</v>
      </c>
    </row>
    <row r="3687" spans="1:2" x14ac:dyDescent="0.25">
      <c r="A3687" s="30" t="s">
        <v>7448</v>
      </c>
      <c r="B3687" s="30" t="s">
        <v>14362</v>
      </c>
    </row>
    <row r="3688" spans="1:2" x14ac:dyDescent="0.25">
      <c r="A3688" s="30" t="s">
        <v>8180</v>
      </c>
      <c r="B3688" s="30" t="s">
        <v>14363</v>
      </c>
    </row>
    <row r="3689" spans="1:2" x14ac:dyDescent="0.25">
      <c r="A3689" s="30" t="s">
        <v>8430</v>
      </c>
      <c r="B3689" s="30" t="s">
        <v>14364</v>
      </c>
    </row>
    <row r="3690" spans="1:2" x14ac:dyDescent="0.25">
      <c r="A3690" s="30" t="s">
        <v>8439</v>
      </c>
      <c r="B3690" s="30" t="s">
        <v>14365</v>
      </c>
    </row>
    <row r="3691" spans="1:2" x14ac:dyDescent="0.25">
      <c r="A3691" s="30" t="s">
        <v>8532</v>
      </c>
      <c r="B3691" s="30" t="s">
        <v>14366</v>
      </c>
    </row>
    <row r="3692" spans="1:2" x14ac:dyDescent="0.25">
      <c r="A3692" s="30" t="s">
        <v>8545</v>
      </c>
      <c r="B3692" s="30" t="s">
        <v>14367</v>
      </c>
    </row>
    <row r="3693" spans="1:2" x14ac:dyDescent="0.25">
      <c r="A3693" s="30" t="s">
        <v>8553</v>
      </c>
      <c r="B3693" s="30" t="s">
        <v>14368</v>
      </c>
    </row>
    <row r="3694" spans="1:2" x14ac:dyDescent="0.25">
      <c r="A3694" s="30" t="s">
        <v>8556</v>
      </c>
      <c r="B3694" s="30" t="s">
        <v>14369</v>
      </c>
    </row>
    <row r="3695" spans="1:2" x14ac:dyDescent="0.25">
      <c r="A3695" s="30" t="s">
        <v>8577</v>
      </c>
      <c r="B3695" s="30" t="s">
        <v>14370</v>
      </c>
    </row>
    <row r="3696" spans="1:2" x14ac:dyDescent="0.25">
      <c r="A3696" s="30" t="s">
        <v>8599</v>
      </c>
      <c r="B3696" s="30" t="s">
        <v>14371</v>
      </c>
    </row>
    <row r="3697" spans="1:2" x14ac:dyDescent="0.25">
      <c r="A3697" s="30" t="s">
        <v>8619</v>
      </c>
      <c r="B3697" s="30" t="s">
        <v>14372</v>
      </c>
    </row>
    <row r="3698" spans="1:2" x14ac:dyDescent="0.25">
      <c r="A3698" s="30" t="s">
        <v>8636</v>
      </c>
      <c r="B3698" s="30" t="s">
        <v>14373</v>
      </c>
    </row>
    <row r="3699" spans="1:2" x14ac:dyDescent="0.25">
      <c r="A3699" s="30" t="s">
        <v>8665</v>
      </c>
      <c r="B3699" s="30" t="s">
        <v>14374</v>
      </c>
    </row>
    <row r="3700" spans="1:2" x14ac:dyDescent="0.25">
      <c r="A3700" s="30" t="s">
        <v>8693</v>
      </c>
      <c r="B3700" s="30" t="s">
        <v>14375</v>
      </c>
    </row>
    <row r="3701" spans="1:2" x14ac:dyDescent="0.25">
      <c r="A3701" s="30" t="s">
        <v>8703</v>
      </c>
      <c r="B3701" s="30" t="s">
        <v>14376</v>
      </c>
    </row>
    <row r="3702" spans="1:2" x14ac:dyDescent="0.25">
      <c r="A3702" s="30" t="s">
        <v>6923</v>
      </c>
      <c r="B3702" s="30" t="s">
        <v>14377</v>
      </c>
    </row>
    <row r="3703" spans="1:2" x14ac:dyDescent="0.25">
      <c r="A3703" s="30" t="s">
        <v>7230</v>
      </c>
      <c r="B3703" s="30" t="s">
        <v>14378</v>
      </c>
    </row>
    <row r="3704" spans="1:2" x14ac:dyDescent="0.25">
      <c r="A3704" s="30" t="s">
        <v>7276</v>
      </c>
      <c r="B3704" s="30" t="s">
        <v>14379</v>
      </c>
    </row>
    <row r="3705" spans="1:2" x14ac:dyDescent="0.25">
      <c r="A3705" s="30" t="s">
        <v>7362</v>
      </c>
      <c r="B3705" s="30" t="s">
        <v>14380</v>
      </c>
    </row>
    <row r="3706" spans="1:2" x14ac:dyDescent="0.25">
      <c r="A3706" s="30" t="s">
        <v>7426</v>
      </c>
      <c r="B3706" s="30" t="s">
        <v>14381</v>
      </c>
    </row>
    <row r="3707" spans="1:2" x14ac:dyDescent="0.25">
      <c r="A3707" s="30" t="s">
        <v>7427</v>
      </c>
      <c r="B3707" s="30" t="s">
        <v>14382</v>
      </c>
    </row>
    <row r="3708" spans="1:2" x14ac:dyDescent="0.25">
      <c r="A3708" s="30" t="s">
        <v>7447</v>
      </c>
      <c r="B3708" s="30" t="s">
        <v>14383</v>
      </c>
    </row>
    <row r="3709" spans="1:2" x14ac:dyDescent="0.25">
      <c r="A3709" s="30" t="s">
        <v>7485</v>
      </c>
      <c r="B3709" s="30" t="s">
        <v>14384</v>
      </c>
    </row>
    <row r="3710" spans="1:2" x14ac:dyDescent="0.25">
      <c r="A3710" s="30" t="s">
        <v>7486</v>
      </c>
      <c r="B3710" s="30" t="s">
        <v>14385</v>
      </c>
    </row>
    <row r="3711" spans="1:2" x14ac:dyDescent="0.25">
      <c r="A3711" s="30" t="s">
        <v>7488</v>
      </c>
      <c r="B3711" s="30" t="s">
        <v>14386</v>
      </c>
    </row>
    <row r="3712" spans="1:2" x14ac:dyDescent="0.25">
      <c r="A3712" s="30" t="s">
        <v>7489</v>
      </c>
      <c r="B3712" s="30" t="s">
        <v>14387</v>
      </c>
    </row>
    <row r="3713" spans="1:2" x14ac:dyDescent="0.25">
      <c r="A3713" s="30" t="s">
        <v>7502</v>
      </c>
      <c r="B3713" s="30" t="s">
        <v>14388</v>
      </c>
    </row>
    <row r="3714" spans="1:2" x14ac:dyDescent="0.25">
      <c r="A3714" s="30" t="s">
        <v>7503</v>
      </c>
      <c r="B3714" s="30" t="s">
        <v>14389</v>
      </c>
    </row>
    <row r="3715" spans="1:2" x14ac:dyDescent="0.25">
      <c r="A3715" s="30" t="s">
        <v>7584</v>
      </c>
      <c r="B3715" s="30" t="s">
        <v>14390</v>
      </c>
    </row>
    <row r="3716" spans="1:2" x14ac:dyDescent="0.25">
      <c r="A3716" s="30" t="s">
        <v>7594</v>
      </c>
      <c r="B3716" s="30" t="s">
        <v>14391</v>
      </c>
    </row>
    <row r="3717" spans="1:2" x14ac:dyDescent="0.25">
      <c r="A3717" s="30" t="s">
        <v>7610</v>
      </c>
      <c r="B3717" s="30" t="s">
        <v>14392</v>
      </c>
    </row>
    <row r="3718" spans="1:2" x14ac:dyDescent="0.25">
      <c r="A3718" s="30" t="s">
        <v>7665</v>
      </c>
      <c r="B3718" s="30" t="s">
        <v>14393</v>
      </c>
    </row>
    <row r="3719" spans="1:2" x14ac:dyDescent="0.25">
      <c r="A3719" s="30" t="s">
        <v>7701</v>
      </c>
      <c r="B3719" s="30" t="s">
        <v>14394</v>
      </c>
    </row>
    <row r="3720" spans="1:2" x14ac:dyDescent="0.25">
      <c r="A3720" s="30" t="s">
        <v>7757</v>
      </c>
      <c r="B3720" s="30" t="s">
        <v>14395</v>
      </c>
    </row>
    <row r="3721" spans="1:2" x14ac:dyDescent="0.25">
      <c r="A3721" s="30" t="s">
        <v>7769</v>
      </c>
      <c r="B3721" s="30" t="s">
        <v>14396</v>
      </c>
    </row>
    <row r="3722" spans="1:2" x14ac:dyDescent="0.25">
      <c r="A3722" s="30" t="s">
        <v>7798</v>
      </c>
      <c r="B3722" s="30" t="s">
        <v>14397</v>
      </c>
    </row>
    <row r="3723" spans="1:2" x14ac:dyDescent="0.25">
      <c r="A3723" s="30" t="s">
        <v>7812</v>
      </c>
      <c r="B3723" s="30" t="s">
        <v>14398</v>
      </c>
    </row>
    <row r="3724" spans="1:2" x14ac:dyDescent="0.25">
      <c r="A3724" s="30" t="s">
        <v>7846</v>
      </c>
      <c r="B3724" s="30" t="s">
        <v>14399</v>
      </c>
    </row>
    <row r="3725" spans="1:2" x14ac:dyDescent="0.25">
      <c r="A3725" s="30" t="s">
        <v>7848</v>
      </c>
      <c r="B3725" s="30" t="s">
        <v>14400</v>
      </c>
    </row>
    <row r="3726" spans="1:2" x14ac:dyDescent="0.25">
      <c r="A3726" s="30" t="s">
        <v>7897</v>
      </c>
      <c r="B3726" s="30" t="s">
        <v>14401</v>
      </c>
    </row>
    <row r="3727" spans="1:2" x14ac:dyDescent="0.25">
      <c r="A3727" s="30" t="s">
        <v>7903</v>
      </c>
      <c r="B3727" s="30" t="s">
        <v>14402</v>
      </c>
    </row>
    <row r="3728" spans="1:2" x14ac:dyDescent="0.25">
      <c r="A3728" s="30" t="s">
        <v>7942</v>
      </c>
      <c r="B3728" s="30" t="s">
        <v>14403</v>
      </c>
    </row>
    <row r="3729" spans="1:2" x14ac:dyDescent="0.25">
      <c r="A3729" s="30" t="s">
        <v>7983</v>
      </c>
      <c r="B3729" s="30" t="s">
        <v>14404</v>
      </c>
    </row>
    <row r="3730" spans="1:2" x14ac:dyDescent="0.25">
      <c r="A3730" s="30" t="s">
        <v>8062</v>
      </c>
      <c r="B3730" s="30" t="s">
        <v>14405</v>
      </c>
    </row>
    <row r="3731" spans="1:2" x14ac:dyDescent="0.25">
      <c r="A3731" s="30" t="s">
        <v>8161</v>
      </c>
      <c r="B3731" s="30" t="s">
        <v>14406</v>
      </c>
    </row>
    <row r="3732" spans="1:2" x14ac:dyDescent="0.25">
      <c r="A3732" s="30" t="s">
        <v>8164</v>
      </c>
      <c r="B3732" s="30" t="s">
        <v>14407</v>
      </c>
    </row>
    <row r="3733" spans="1:2" x14ac:dyDescent="0.25">
      <c r="A3733" s="30" t="s">
        <v>8187</v>
      </c>
      <c r="B3733" s="30" t="s">
        <v>14408</v>
      </c>
    </row>
    <row r="3734" spans="1:2" x14ac:dyDescent="0.25">
      <c r="A3734" s="30" t="s">
        <v>8197</v>
      </c>
      <c r="B3734" s="30" t="s">
        <v>14409</v>
      </c>
    </row>
    <row r="3735" spans="1:2" x14ac:dyDescent="0.25">
      <c r="A3735" s="30" t="s">
        <v>8200</v>
      </c>
      <c r="B3735" s="30" t="s">
        <v>14410</v>
      </c>
    </row>
    <row r="3736" spans="1:2" x14ac:dyDescent="0.25">
      <c r="A3736" s="30" t="s">
        <v>8203</v>
      </c>
      <c r="B3736" s="30" t="s">
        <v>14411</v>
      </c>
    </row>
    <row r="3737" spans="1:2" x14ac:dyDescent="0.25">
      <c r="A3737" s="30" t="s">
        <v>8224</v>
      </c>
      <c r="B3737" s="30" t="s">
        <v>14412</v>
      </c>
    </row>
    <row r="3738" spans="1:2" x14ac:dyDescent="0.25">
      <c r="A3738" s="30" t="s">
        <v>8239</v>
      </c>
      <c r="B3738" s="30" t="s">
        <v>14413</v>
      </c>
    </row>
    <row r="3739" spans="1:2" x14ac:dyDescent="0.25">
      <c r="A3739" s="30" t="s">
        <v>8261</v>
      </c>
      <c r="B3739" s="30" t="s">
        <v>14414</v>
      </c>
    </row>
    <row r="3740" spans="1:2" x14ac:dyDescent="0.25">
      <c r="A3740" s="30" t="s">
        <v>8267</v>
      </c>
      <c r="B3740" s="30" t="s">
        <v>14415</v>
      </c>
    </row>
    <row r="3741" spans="1:2" x14ac:dyDescent="0.25">
      <c r="A3741" s="30" t="s">
        <v>8308</v>
      </c>
      <c r="B3741" s="30" t="s">
        <v>14416</v>
      </c>
    </row>
    <row r="3742" spans="1:2" x14ac:dyDescent="0.25">
      <c r="A3742" s="30" t="s">
        <v>8366</v>
      </c>
      <c r="B3742" s="30" t="s">
        <v>14417</v>
      </c>
    </row>
    <row r="3743" spans="1:2" x14ac:dyDescent="0.25">
      <c r="A3743" s="30" t="s">
        <v>8425</v>
      </c>
      <c r="B3743" s="30" t="s">
        <v>14418</v>
      </c>
    </row>
    <row r="3744" spans="1:2" x14ac:dyDescent="0.25">
      <c r="A3744" s="30" t="s">
        <v>8456</v>
      </c>
      <c r="B3744" s="30" t="s">
        <v>14419</v>
      </c>
    </row>
    <row r="3745" spans="1:2" x14ac:dyDescent="0.25">
      <c r="A3745" s="30" t="s">
        <v>8465</v>
      </c>
      <c r="B3745" s="30" t="s">
        <v>14420</v>
      </c>
    </row>
    <row r="3746" spans="1:2" x14ac:dyDescent="0.25">
      <c r="A3746" s="30" t="s">
        <v>8470</v>
      </c>
      <c r="B3746" s="30" t="s">
        <v>14421</v>
      </c>
    </row>
    <row r="3747" spans="1:2" x14ac:dyDescent="0.25">
      <c r="A3747" s="30" t="s">
        <v>8520</v>
      </c>
      <c r="B3747" s="30" t="s">
        <v>14422</v>
      </c>
    </row>
    <row r="3748" spans="1:2" x14ac:dyDescent="0.25">
      <c r="A3748" s="30" t="s">
        <v>8531</v>
      </c>
      <c r="B3748" s="30" t="s">
        <v>14423</v>
      </c>
    </row>
    <row r="3749" spans="1:2" x14ac:dyDescent="0.25">
      <c r="A3749" s="30" t="s">
        <v>8543</v>
      </c>
      <c r="B3749" s="30" t="s">
        <v>14424</v>
      </c>
    </row>
    <row r="3750" spans="1:2" x14ac:dyDescent="0.25">
      <c r="A3750" s="30" t="s">
        <v>8594</v>
      </c>
      <c r="B3750" s="30" t="s">
        <v>14425</v>
      </c>
    </row>
    <row r="3751" spans="1:2" x14ac:dyDescent="0.25">
      <c r="A3751" s="30" t="s">
        <v>8617</v>
      </c>
      <c r="B3751" s="30" t="s">
        <v>14426</v>
      </c>
    </row>
    <row r="3752" spans="1:2" x14ac:dyDescent="0.25">
      <c r="A3752" s="30" t="s">
        <v>8677</v>
      </c>
      <c r="B3752" s="30" t="s">
        <v>14427</v>
      </c>
    </row>
    <row r="3753" spans="1:2" x14ac:dyDescent="0.25">
      <c r="A3753" s="30" t="s">
        <v>8686</v>
      </c>
      <c r="B3753" s="30" t="s">
        <v>14428</v>
      </c>
    </row>
    <row r="3754" spans="1:2" x14ac:dyDescent="0.25">
      <c r="A3754" s="30" t="s">
        <v>6879</v>
      </c>
      <c r="B3754" s="30" t="s">
        <v>14429</v>
      </c>
    </row>
    <row r="3755" spans="1:2" x14ac:dyDescent="0.25">
      <c r="A3755" s="30" t="s">
        <v>6885</v>
      </c>
      <c r="B3755" s="30" t="s">
        <v>14430</v>
      </c>
    </row>
    <row r="3756" spans="1:2" x14ac:dyDescent="0.25">
      <c r="A3756" s="30" t="s">
        <v>6889</v>
      </c>
      <c r="B3756" s="30" t="s">
        <v>14431</v>
      </c>
    </row>
    <row r="3757" spans="1:2" x14ac:dyDescent="0.25">
      <c r="A3757" s="30" t="s">
        <v>6898</v>
      </c>
      <c r="B3757" s="30" t="s">
        <v>14432</v>
      </c>
    </row>
    <row r="3758" spans="1:2" x14ac:dyDescent="0.25">
      <c r="A3758" s="30" t="s">
        <v>6906</v>
      </c>
      <c r="B3758" s="30" t="s">
        <v>14433</v>
      </c>
    </row>
    <row r="3759" spans="1:2" x14ac:dyDescent="0.25">
      <c r="A3759" s="30" t="s">
        <v>6909</v>
      </c>
      <c r="B3759" s="30" t="s">
        <v>14434</v>
      </c>
    </row>
    <row r="3760" spans="1:2" x14ac:dyDescent="0.25">
      <c r="A3760" s="30" t="s">
        <v>6911</v>
      </c>
      <c r="B3760" s="30" t="s">
        <v>14435</v>
      </c>
    </row>
    <row r="3761" spans="1:2" x14ac:dyDescent="0.25">
      <c r="A3761" s="30" t="s">
        <v>6967</v>
      </c>
      <c r="B3761" s="30" t="s">
        <v>14436</v>
      </c>
    </row>
    <row r="3762" spans="1:2" x14ac:dyDescent="0.25">
      <c r="A3762" s="30" t="s">
        <v>6983</v>
      </c>
      <c r="B3762" s="30" t="s">
        <v>14437</v>
      </c>
    </row>
    <row r="3763" spans="1:2" x14ac:dyDescent="0.25">
      <c r="A3763" s="30" t="s">
        <v>6996</v>
      </c>
      <c r="B3763" s="30" t="s">
        <v>14438</v>
      </c>
    </row>
    <row r="3764" spans="1:2" x14ac:dyDescent="0.25">
      <c r="A3764" s="30" t="s">
        <v>7002</v>
      </c>
      <c r="B3764" s="30" t="s">
        <v>14439</v>
      </c>
    </row>
    <row r="3765" spans="1:2" x14ac:dyDescent="0.25">
      <c r="A3765" s="30" t="s">
        <v>7016</v>
      </c>
      <c r="B3765" s="30" t="s">
        <v>14440</v>
      </c>
    </row>
    <row r="3766" spans="1:2" x14ac:dyDescent="0.25">
      <c r="A3766" s="30" t="s">
        <v>7023</v>
      </c>
      <c r="B3766" s="30" t="s">
        <v>14441</v>
      </c>
    </row>
    <row r="3767" spans="1:2" x14ac:dyDescent="0.25">
      <c r="A3767" s="30" t="s">
        <v>7024</v>
      </c>
      <c r="B3767" s="30" t="s">
        <v>14442</v>
      </c>
    </row>
    <row r="3768" spans="1:2" x14ac:dyDescent="0.25">
      <c r="A3768" s="30" t="s">
        <v>7037</v>
      </c>
      <c r="B3768" s="30" t="s">
        <v>14443</v>
      </c>
    </row>
    <row r="3769" spans="1:2" x14ac:dyDescent="0.25">
      <c r="A3769" s="30" t="s">
        <v>7045</v>
      </c>
      <c r="B3769" s="30" t="s">
        <v>14444</v>
      </c>
    </row>
    <row r="3770" spans="1:2" x14ac:dyDescent="0.25">
      <c r="A3770" s="30" t="s">
        <v>7046</v>
      </c>
      <c r="B3770" s="30" t="s">
        <v>14445</v>
      </c>
    </row>
    <row r="3771" spans="1:2" x14ac:dyDescent="0.25">
      <c r="A3771" s="30" t="s">
        <v>7056</v>
      </c>
      <c r="B3771" s="30" t="s">
        <v>14446</v>
      </c>
    </row>
    <row r="3772" spans="1:2" x14ac:dyDescent="0.25">
      <c r="A3772" s="30" t="s">
        <v>7072</v>
      </c>
      <c r="B3772" s="30" t="s">
        <v>14447</v>
      </c>
    </row>
    <row r="3773" spans="1:2" x14ac:dyDescent="0.25">
      <c r="A3773" s="30" t="s">
        <v>7083</v>
      </c>
      <c r="B3773" s="30" t="s">
        <v>14448</v>
      </c>
    </row>
    <row r="3774" spans="1:2" x14ac:dyDescent="0.25">
      <c r="A3774" s="30" t="s">
        <v>7084</v>
      </c>
      <c r="B3774" s="30" t="s">
        <v>14449</v>
      </c>
    </row>
    <row r="3775" spans="1:2" x14ac:dyDescent="0.25">
      <c r="A3775" s="30" t="s">
        <v>7088</v>
      </c>
      <c r="B3775" s="30" t="s">
        <v>14450</v>
      </c>
    </row>
    <row r="3776" spans="1:2" x14ac:dyDescent="0.25">
      <c r="A3776" s="30" t="s">
        <v>7089</v>
      </c>
      <c r="B3776" s="30" t="s">
        <v>14451</v>
      </c>
    </row>
    <row r="3777" spans="1:2" x14ac:dyDescent="0.25">
      <c r="A3777" s="30" t="s">
        <v>7097</v>
      </c>
      <c r="B3777" s="30" t="s">
        <v>14452</v>
      </c>
    </row>
    <row r="3778" spans="1:2" x14ac:dyDescent="0.25">
      <c r="A3778" s="30" t="s">
        <v>7117</v>
      </c>
      <c r="B3778" s="30" t="s">
        <v>14453</v>
      </c>
    </row>
    <row r="3779" spans="1:2" x14ac:dyDescent="0.25">
      <c r="A3779" s="30" t="s">
        <v>7124</v>
      </c>
      <c r="B3779" s="30" t="s">
        <v>14454</v>
      </c>
    </row>
    <row r="3780" spans="1:2" x14ac:dyDescent="0.25">
      <c r="A3780" s="30" t="s">
        <v>7125</v>
      </c>
      <c r="B3780" s="30" t="s">
        <v>14455</v>
      </c>
    </row>
    <row r="3781" spans="1:2" x14ac:dyDescent="0.25">
      <c r="A3781" s="30" t="s">
        <v>7143</v>
      </c>
      <c r="B3781" s="30" t="s">
        <v>14456</v>
      </c>
    </row>
    <row r="3782" spans="1:2" x14ac:dyDescent="0.25">
      <c r="A3782" s="30" t="s">
        <v>7161</v>
      </c>
      <c r="B3782" s="30" t="s">
        <v>14457</v>
      </c>
    </row>
    <row r="3783" spans="1:2" x14ac:dyDescent="0.25">
      <c r="A3783" s="30" t="s">
        <v>7166</v>
      </c>
      <c r="B3783" s="30" t="s">
        <v>14458</v>
      </c>
    </row>
    <row r="3784" spans="1:2" x14ac:dyDescent="0.25">
      <c r="A3784" s="30" t="s">
        <v>7167</v>
      </c>
      <c r="B3784" s="30" t="s">
        <v>14459</v>
      </c>
    </row>
    <row r="3785" spans="1:2" x14ac:dyDescent="0.25">
      <c r="A3785" s="30" t="s">
        <v>7186</v>
      </c>
      <c r="B3785" s="30" t="s">
        <v>14460</v>
      </c>
    </row>
    <row r="3786" spans="1:2" x14ac:dyDescent="0.25">
      <c r="A3786" s="30" t="s">
        <v>7198</v>
      </c>
      <c r="B3786" s="30" t="s">
        <v>14461</v>
      </c>
    </row>
    <row r="3787" spans="1:2" x14ac:dyDescent="0.25">
      <c r="A3787" s="30" t="s">
        <v>7211</v>
      </c>
      <c r="B3787" s="30" t="s">
        <v>14462</v>
      </c>
    </row>
    <row r="3788" spans="1:2" x14ac:dyDescent="0.25">
      <c r="A3788" s="30" t="s">
        <v>7415</v>
      </c>
      <c r="B3788" s="30" t="s">
        <v>14463</v>
      </c>
    </row>
    <row r="3789" spans="1:2" x14ac:dyDescent="0.25">
      <c r="A3789" s="30" t="s">
        <v>7699</v>
      </c>
      <c r="B3789" s="30" t="s">
        <v>14464</v>
      </c>
    </row>
    <row r="3790" spans="1:2" x14ac:dyDescent="0.25">
      <c r="A3790" s="30" t="s">
        <v>7787</v>
      </c>
      <c r="B3790" s="30" t="s">
        <v>14465</v>
      </c>
    </row>
    <row r="3791" spans="1:2" x14ac:dyDescent="0.25">
      <c r="A3791" s="30" t="s">
        <v>7828</v>
      </c>
      <c r="B3791" s="30" t="s">
        <v>14466</v>
      </c>
    </row>
    <row r="3792" spans="1:2" x14ac:dyDescent="0.25">
      <c r="A3792" s="30" t="s">
        <v>7831</v>
      </c>
      <c r="B3792" s="30" t="s">
        <v>14467</v>
      </c>
    </row>
    <row r="3793" spans="1:2" x14ac:dyDescent="0.25">
      <c r="A3793" s="30" t="s">
        <v>7967</v>
      </c>
      <c r="B3793" s="30" t="s">
        <v>14468</v>
      </c>
    </row>
    <row r="3794" spans="1:2" x14ac:dyDescent="0.25">
      <c r="A3794" s="30" t="s">
        <v>7986</v>
      </c>
      <c r="B3794" s="30" t="s">
        <v>14469</v>
      </c>
    </row>
    <row r="3795" spans="1:2" x14ac:dyDescent="0.25">
      <c r="A3795" s="30" t="s">
        <v>8068</v>
      </c>
      <c r="B3795" s="30" t="s">
        <v>14470</v>
      </c>
    </row>
    <row r="3796" spans="1:2" x14ac:dyDescent="0.25">
      <c r="A3796" s="30" t="s">
        <v>8140</v>
      </c>
      <c r="B3796" s="30" t="s">
        <v>14471</v>
      </c>
    </row>
    <row r="3797" spans="1:2" x14ac:dyDescent="0.25">
      <c r="A3797" s="30" t="s">
        <v>8235</v>
      </c>
      <c r="B3797" s="30" t="s">
        <v>14472</v>
      </c>
    </row>
    <row r="3798" spans="1:2" x14ac:dyDescent="0.25">
      <c r="A3798" s="30" t="s">
        <v>8278</v>
      </c>
      <c r="B3798" s="30" t="s">
        <v>14473</v>
      </c>
    </row>
    <row r="3799" spans="1:2" x14ac:dyDescent="0.25">
      <c r="A3799" s="30" t="s">
        <v>8284</v>
      </c>
      <c r="B3799" s="30" t="s">
        <v>14474</v>
      </c>
    </row>
    <row r="3800" spans="1:2" x14ac:dyDescent="0.25">
      <c r="A3800" s="30" t="s">
        <v>8290</v>
      </c>
      <c r="B3800" s="30" t="s">
        <v>14475</v>
      </c>
    </row>
    <row r="3801" spans="1:2" x14ac:dyDescent="0.25">
      <c r="A3801" s="30" t="s">
        <v>8291</v>
      </c>
      <c r="B3801" s="30" t="s">
        <v>14476</v>
      </c>
    </row>
    <row r="3802" spans="1:2" x14ac:dyDescent="0.25">
      <c r="A3802" s="30" t="s">
        <v>8393</v>
      </c>
      <c r="B3802" s="30" t="s">
        <v>14477</v>
      </c>
    </row>
    <row r="3803" spans="1:2" x14ac:dyDescent="0.25">
      <c r="A3803" s="30" t="s">
        <v>8394</v>
      </c>
      <c r="B3803" s="30" t="s">
        <v>14478</v>
      </c>
    </row>
    <row r="3804" spans="1:2" x14ac:dyDescent="0.25">
      <c r="A3804" s="30" t="s">
        <v>8472</v>
      </c>
      <c r="B3804" s="30" t="s">
        <v>14479</v>
      </c>
    </row>
    <row r="3805" spans="1:2" x14ac:dyDescent="0.25">
      <c r="A3805" s="30" t="s">
        <v>8481</v>
      </c>
      <c r="B3805" s="30" t="s">
        <v>14480</v>
      </c>
    </row>
    <row r="3806" spans="1:2" x14ac:dyDescent="0.25">
      <c r="A3806" s="30" t="s">
        <v>8544</v>
      </c>
      <c r="B3806" s="30" t="s">
        <v>14481</v>
      </c>
    </row>
    <row r="3807" spans="1:2" x14ac:dyDescent="0.25">
      <c r="A3807" s="30" t="s">
        <v>8640</v>
      </c>
      <c r="B3807" s="30" t="s">
        <v>14482</v>
      </c>
    </row>
    <row r="3808" spans="1:2" x14ac:dyDescent="0.25">
      <c r="A3808" s="30" t="s">
        <v>8704</v>
      </c>
      <c r="B3808" s="30" t="s">
        <v>14483</v>
      </c>
    </row>
    <row r="3809" spans="1:2" x14ac:dyDescent="0.25">
      <c r="A3809" s="30" t="s">
        <v>8799</v>
      </c>
      <c r="B3809" s="30" t="s">
        <v>14484</v>
      </c>
    </row>
    <row r="3810" spans="1:2" x14ac:dyDescent="0.25">
      <c r="A3810" s="30" t="s">
        <v>6883</v>
      </c>
      <c r="B3810" s="30" t="s">
        <v>14485</v>
      </c>
    </row>
    <row r="3811" spans="1:2" x14ac:dyDescent="0.25">
      <c r="A3811" s="30" t="s">
        <v>7295</v>
      </c>
      <c r="B3811" s="30" t="s">
        <v>14486</v>
      </c>
    </row>
    <row r="3812" spans="1:2" x14ac:dyDescent="0.25">
      <c r="A3812" s="30" t="s">
        <v>7296</v>
      </c>
      <c r="B3812" s="30" t="s">
        <v>14487</v>
      </c>
    </row>
    <row r="3813" spans="1:2" x14ac:dyDescent="0.25">
      <c r="A3813" s="30" t="s">
        <v>7302</v>
      </c>
      <c r="B3813" s="30" t="s">
        <v>14488</v>
      </c>
    </row>
    <row r="3814" spans="1:2" x14ac:dyDescent="0.25">
      <c r="A3814" s="30" t="s">
        <v>7321</v>
      </c>
      <c r="B3814" s="30" t="s">
        <v>14489</v>
      </c>
    </row>
    <row r="3815" spans="1:2" x14ac:dyDescent="0.25">
      <c r="A3815" s="30" t="s">
        <v>7379</v>
      </c>
      <c r="B3815" s="30" t="s">
        <v>14490</v>
      </c>
    </row>
    <row r="3816" spans="1:2" x14ac:dyDescent="0.25">
      <c r="A3816" s="30" t="s">
        <v>7385</v>
      </c>
      <c r="B3816" s="30" t="s">
        <v>14491</v>
      </c>
    </row>
    <row r="3817" spans="1:2" x14ac:dyDescent="0.25">
      <c r="A3817" s="30" t="s">
        <v>8318</v>
      </c>
      <c r="B3817" s="30" t="s">
        <v>14492</v>
      </c>
    </row>
    <row r="3818" spans="1:2" x14ac:dyDescent="0.25">
      <c r="A3818" s="30" t="s">
        <v>8343</v>
      </c>
      <c r="B3818" s="30" t="s">
        <v>14493</v>
      </c>
    </row>
    <row r="3819" spans="1:2" x14ac:dyDescent="0.25">
      <c r="A3819" s="30" t="s">
        <v>8500</v>
      </c>
      <c r="B3819" s="30" t="s">
        <v>14494</v>
      </c>
    </row>
    <row r="3820" spans="1:2" x14ac:dyDescent="0.25">
      <c r="A3820" s="30" t="s">
        <v>8652</v>
      </c>
      <c r="B3820" s="30" t="s">
        <v>14495</v>
      </c>
    </row>
    <row r="3821" spans="1:2" x14ac:dyDescent="0.25">
      <c r="A3821" s="30" t="s">
        <v>8655</v>
      </c>
      <c r="B3821" s="30" t="s">
        <v>14496</v>
      </c>
    </row>
    <row r="3822" spans="1:2" x14ac:dyDescent="0.25">
      <c r="A3822" s="30" t="s">
        <v>8682</v>
      </c>
      <c r="B3822" s="30" t="s">
        <v>14497</v>
      </c>
    </row>
    <row r="3823" spans="1:2" x14ac:dyDescent="0.25">
      <c r="A3823" s="30" t="s">
        <v>8716</v>
      </c>
      <c r="B3823" s="30" t="s">
        <v>14498</v>
      </c>
    </row>
    <row r="3824" spans="1:2" x14ac:dyDescent="0.25">
      <c r="A3824" s="30" t="s">
        <v>8750</v>
      </c>
      <c r="B3824" s="30" t="s">
        <v>14499</v>
      </c>
    </row>
    <row r="3825" spans="1:2" x14ac:dyDescent="0.25">
      <c r="A3825" s="30" t="s">
        <v>8770</v>
      </c>
      <c r="B3825" s="30" t="s">
        <v>14500</v>
      </c>
    </row>
    <row r="3826" spans="1:2" x14ac:dyDescent="0.25">
      <c r="A3826" s="30" t="s">
        <v>6921</v>
      </c>
      <c r="B3826" s="30" t="s">
        <v>14501</v>
      </c>
    </row>
    <row r="3827" spans="1:2" x14ac:dyDescent="0.25">
      <c r="A3827" s="30" t="s">
        <v>7173</v>
      </c>
      <c r="B3827" s="30" t="s">
        <v>14502</v>
      </c>
    </row>
    <row r="3828" spans="1:2" x14ac:dyDescent="0.25">
      <c r="A3828" s="30" t="s">
        <v>7210</v>
      </c>
      <c r="B3828" s="30" t="s">
        <v>14503</v>
      </c>
    </row>
    <row r="3829" spans="1:2" x14ac:dyDescent="0.25">
      <c r="A3829" s="30" t="s">
        <v>7221</v>
      </c>
      <c r="B3829" s="30" t="s">
        <v>14504</v>
      </c>
    </row>
    <row r="3830" spans="1:2" x14ac:dyDescent="0.25">
      <c r="A3830" s="30" t="s">
        <v>7294</v>
      </c>
      <c r="B3830" s="30" t="s">
        <v>14505</v>
      </c>
    </row>
    <row r="3831" spans="1:2" x14ac:dyDescent="0.25">
      <c r="A3831" s="30" t="s">
        <v>7338</v>
      </c>
      <c r="B3831" s="30" t="s">
        <v>14506</v>
      </c>
    </row>
    <row r="3832" spans="1:2" x14ac:dyDescent="0.25">
      <c r="A3832" s="30" t="s">
        <v>7403</v>
      </c>
      <c r="B3832" s="30" t="s">
        <v>14507</v>
      </c>
    </row>
    <row r="3833" spans="1:2" x14ac:dyDescent="0.25">
      <c r="A3833" s="30" t="s">
        <v>7417</v>
      </c>
      <c r="B3833" s="30" t="s">
        <v>14508</v>
      </c>
    </row>
    <row r="3834" spans="1:2" x14ac:dyDescent="0.25">
      <c r="A3834" s="30" t="s">
        <v>7428</v>
      </c>
      <c r="B3834" s="30" t="s">
        <v>14509</v>
      </c>
    </row>
    <row r="3835" spans="1:2" x14ac:dyDescent="0.25">
      <c r="A3835" s="30" t="s">
        <v>7519</v>
      </c>
      <c r="B3835" s="30" t="s">
        <v>14510</v>
      </c>
    </row>
    <row r="3836" spans="1:2" x14ac:dyDescent="0.25">
      <c r="A3836" s="30" t="s">
        <v>7520</v>
      </c>
      <c r="B3836" s="30" t="s">
        <v>14511</v>
      </c>
    </row>
    <row r="3837" spans="1:2" x14ac:dyDescent="0.25">
      <c r="A3837" s="30" t="s">
        <v>7529</v>
      </c>
      <c r="B3837" s="30" t="s">
        <v>14512</v>
      </c>
    </row>
    <row r="3838" spans="1:2" x14ac:dyDescent="0.25">
      <c r="A3838" s="30" t="s">
        <v>7560</v>
      </c>
      <c r="B3838" s="30" t="s">
        <v>14513</v>
      </c>
    </row>
    <row r="3839" spans="1:2" x14ac:dyDescent="0.25">
      <c r="A3839" s="30" t="s">
        <v>7576</v>
      </c>
      <c r="B3839" s="30" t="s">
        <v>14514</v>
      </c>
    </row>
    <row r="3840" spans="1:2" x14ac:dyDescent="0.25">
      <c r="A3840" s="30" t="s">
        <v>7577</v>
      </c>
      <c r="B3840" s="30" t="s">
        <v>14515</v>
      </c>
    </row>
    <row r="3841" spans="1:2" x14ac:dyDescent="0.25">
      <c r="A3841" s="30" t="s">
        <v>7582</v>
      </c>
      <c r="B3841" s="30" t="s">
        <v>14516</v>
      </c>
    </row>
    <row r="3842" spans="1:2" x14ac:dyDescent="0.25">
      <c r="A3842" s="30" t="s">
        <v>7690</v>
      </c>
      <c r="B3842" s="30" t="s">
        <v>14517</v>
      </c>
    </row>
    <row r="3843" spans="1:2" x14ac:dyDescent="0.25">
      <c r="A3843" s="30" t="s">
        <v>7691</v>
      </c>
      <c r="B3843" s="30" t="s">
        <v>14518</v>
      </c>
    </row>
    <row r="3844" spans="1:2" x14ac:dyDescent="0.25">
      <c r="A3844" s="30" t="s">
        <v>7722</v>
      </c>
      <c r="B3844" s="30" t="s">
        <v>14519</v>
      </c>
    </row>
    <row r="3845" spans="1:2" x14ac:dyDescent="0.25">
      <c r="A3845" s="30" t="s">
        <v>7785</v>
      </c>
      <c r="B3845" s="30" t="s">
        <v>14520</v>
      </c>
    </row>
    <row r="3846" spans="1:2" x14ac:dyDescent="0.25">
      <c r="A3846" s="30" t="s">
        <v>7830</v>
      </c>
      <c r="B3846" s="30" t="s">
        <v>14521</v>
      </c>
    </row>
    <row r="3847" spans="1:2" x14ac:dyDescent="0.25">
      <c r="A3847" s="30" t="s">
        <v>7847</v>
      </c>
      <c r="B3847" s="30" t="s">
        <v>14522</v>
      </c>
    </row>
    <row r="3848" spans="1:2" x14ac:dyDescent="0.25">
      <c r="A3848" s="30" t="s">
        <v>7878</v>
      </c>
      <c r="B3848" s="30" t="s">
        <v>14523</v>
      </c>
    </row>
    <row r="3849" spans="1:2" x14ac:dyDescent="0.25">
      <c r="A3849" s="30" t="s">
        <v>7894</v>
      </c>
      <c r="B3849" s="30" t="s">
        <v>14524</v>
      </c>
    </row>
    <row r="3850" spans="1:2" x14ac:dyDescent="0.25">
      <c r="A3850" s="30" t="s">
        <v>7904</v>
      </c>
      <c r="B3850" s="30" t="s">
        <v>14525</v>
      </c>
    </row>
    <row r="3851" spans="1:2" x14ac:dyDescent="0.25">
      <c r="A3851" s="30" t="s">
        <v>7939</v>
      </c>
      <c r="B3851" s="30" t="s">
        <v>14526</v>
      </c>
    </row>
    <row r="3852" spans="1:2" x14ac:dyDescent="0.25">
      <c r="A3852" s="30" t="s">
        <v>7972</v>
      </c>
      <c r="B3852" s="30" t="s">
        <v>14527</v>
      </c>
    </row>
    <row r="3853" spans="1:2" x14ac:dyDescent="0.25">
      <c r="A3853" s="30" t="s">
        <v>8013</v>
      </c>
      <c r="B3853" s="30" t="s">
        <v>14528</v>
      </c>
    </row>
    <row r="3854" spans="1:2" x14ac:dyDescent="0.25">
      <c r="A3854" s="30" t="s">
        <v>8053</v>
      </c>
      <c r="B3854" s="30" t="s">
        <v>14529</v>
      </c>
    </row>
    <row r="3855" spans="1:2" x14ac:dyDescent="0.25">
      <c r="A3855" s="30" t="s">
        <v>8065</v>
      </c>
      <c r="B3855" s="30" t="s">
        <v>14530</v>
      </c>
    </row>
    <row r="3856" spans="1:2" x14ac:dyDescent="0.25">
      <c r="A3856" s="30" t="s">
        <v>8085</v>
      </c>
      <c r="B3856" s="30" t="s">
        <v>14531</v>
      </c>
    </row>
    <row r="3857" spans="1:2" x14ac:dyDescent="0.25">
      <c r="A3857" s="30" t="s">
        <v>8127</v>
      </c>
      <c r="B3857" s="30" t="s">
        <v>14532</v>
      </c>
    </row>
    <row r="3858" spans="1:2" x14ac:dyDescent="0.25">
      <c r="A3858" s="30" t="s">
        <v>8139</v>
      </c>
      <c r="B3858" s="30" t="s">
        <v>14533</v>
      </c>
    </row>
    <row r="3859" spans="1:2" x14ac:dyDescent="0.25">
      <c r="A3859" s="30" t="s">
        <v>8142</v>
      </c>
      <c r="B3859" s="30" t="s">
        <v>14534</v>
      </c>
    </row>
    <row r="3860" spans="1:2" x14ac:dyDescent="0.25">
      <c r="A3860" s="30" t="s">
        <v>8225</v>
      </c>
      <c r="B3860" s="30" t="s">
        <v>14535</v>
      </c>
    </row>
    <row r="3861" spans="1:2" x14ac:dyDescent="0.25">
      <c r="A3861" s="30" t="s">
        <v>8251</v>
      </c>
      <c r="B3861" s="30" t="s">
        <v>14536</v>
      </c>
    </row>
    <row r="3862" spans="1:2" x14ac:dyDescent="0.25">
      <c r="A3862" s="30" t="s">
        <v>8277</v>
      </c>
      <c r="B3862" s="30" t="s">
        <v>14537</v>
      </c>
    </row>
    <row r="3863" spans="1:2" x14ac:dyDescent="0.25">
      <c r="A3863" s="30" t="s">
        <v>8302</v>
      </c>
      <c r="B3863" s="30" t="s">
        <v>14538</v>
      </c>
    </row>
    <row r="3864" spans="1:2" x14ac:dyDescent="0.25">
      <c r="A3864" s="30" t="s">
        <v>8344</v>
      </c>
      <c r="B3864" s="30" t="s">
        <v>14539</v>
      </c>
    </row>
    <row r="3865" spans="1:2" x14ac:dyDescent="0.25">
      <c r="A3865" s="30" t="s">
        <v>8346</v>
      </c>
      <c r="B3865" s="30" t="s">
        <v>14540</v>
      </c>
    </row>
    <row r="3866" spans="1:2" x14ac:dyDescent="0.25">
      <c r="A3866" s="30" t="s">
        <v>8356</v>
      </c>
      <c r="B3866" s="30" t="s">
        <v>14541</v>
      </c>
    </row>
    <row r="3867" spans="1:2" x14ac:dyDescent="0.25">
      <c r="A3867" s="30" t="s">
        <v>8358</v>
      </c>
      <c r="B3867" s="30" t="s">
        <v>14542</v>
      </c>
    </row>
    <row r="3868" spans="1:2" x14ac:dyDescent="0.25">
      <c r="A3868" s="30" t="s">
        <v>8363</v>
      </c>
      <c r="B3868" s="30" t="s">
        <v>14543</v>
      </c>
    </row>
    <row r="3869" spans="1:2" x14ac:dyDescent="0.25">
      <c r="A3869" s="30" t="s">
        <v>8364</v>
      </c>
      <c r="B3869" s="30" t="s">
        <v>14544</v>
      </c>
    </row>
    <row r="3870" spans="1:2" x14ac:dyDescent="0.25">
      <c r="A3870" s="30" t="s">
        <v>8367</v>
      </c>
      <c r="B3870" s="30" t="s">
        <v>14545</v>
      </c>
    </row>
    <row r="3871" spans="1:2" x14ac:dyDescent="0.25">
      <c r="A3871" s="30" t="s">
        <v>8368</v>
      </c>
      <c r="B3871" s="30" t="s">
        <v>14546</v>
      </c>
    </row>
    <row r="3872" spans="1:2" x14ac:dyDescent="0.25">
      <c r="A3872" s="30" t="s">
        <v>8371</v>
      </c>
      <c r="B3872" s="30" t="s">
        <v>14547</v>
      </c>
    </row>
    <row r="3873" spans="1:2" x14ac:dyDescent="0.25">
      <c r="A3873" s="30" t="s">
        <v>8372</v>
      </c>
      <c r="B3873" s="30" t="s">
        <v>14548</v>
      </c>
    </row>
    <row r="3874" spans="1:2" x14ac:dyDescent="0.25">
      <c r="A3874" s="30" t="s">
        <v>8383</v>
      </c>
      <c r="B3874" s="30" t="s">
        <v>14549</v>
      </c>
    </row>
    <row r="3875" spans="1:2" x14ac:dyDescent="0.25">
      <c r="A3875" s="30" t="s">
        <v>8386</v>
      </c>
      <c r="B3875" s="30" t="s">
        <v>14550</v>
      </c>
    </row>
    <row r="3876" spans="1:2" x14ac:dyDescent="0.25">
      <c r="A3876" s="30" t="s">
        <v>8387</v>
      </c>
      <c r="B3876" s="30" t="s">
        <v>14551</v>
      </c>
    </row>
    <row r="3877" spans="1:2" x14ac:dyDescent="0.25">
      <c r="A3877" s="30" t="s">
        <v>8388</v>
      </c>
      <c r="B3877" s="30" t="s">
        <v>14552</v>
      </c>
    </row>
    <row r="3878" spans="1:2" x14ac:dyDescent="0.25">
      <c r="A3878" s="30" t="s">
        <v>8436</v>
      </c>
      <c r="B3878" s="30" t="s">
        <v>14553</v>
      </c>
    </row>
    <row r="3879" spans="1:2" x14ac:dyDescent="0.25">
      <c r="A3879" s="30" t="s">
        <v>8468</v>
      </c>
      <c r="B3879" s="30" t="s">
        <v>14554</v>
      </c>
    </row>
    <row r="3880" spans="1:2" x14ac:dyDescent="0.25">
      <c r="A3880" s="30" t="s">
        <v>8568</v>
      </c>
      <c r="B3880" s="30" t="s">
        <v>14555</v>
      </c>
    </row>
    <row r="3881" spans="1:2" x14ac:dyDescent="0.25">
      <c r="A3881" s="30" t="s">
        <v>8569</v>
      </c>
      <c r="B3881" s="30" t="s">
        <v>14556</v>
      </c>
    </row>
    <row r="3882" spans="1:2" x14ac:dyDescent="0.25">
      <c r="A3882" s="30" t="s">
        <v>8654</v>
      </c>
      <c r="B3882" s="30" t="s">
        <v>14557</v>
      </c>
    </row>
    <row r="3883" spans="1:2" x14ac:dyDescent="0.25">
      <c r="A3883" s="30" t="s">
        <v>8782</v>
      </c>
      <c r="B3883" s="30" t="s">
        <v>14558</v>
      </c>
    </row>
    <row r="3884" spans="1:2" x14ac:dyDescent="0.25">
      <c r="A3884" s="30" t="s">
        <v>8791</v>
      </c>
      <c r="B3884" s="30" t="s">
        <v>14559</v>
      </c>
    </row>
    <row r="3885" spans="1:2" x14ac:dyDescent="0.25">
      <c r="A3885" s="30" t="s">
        <v>8798</v>
      </c>
      <c r="B3885" s="30" t="s">
        <v>14560</v>
      </c>
    </row>
    <row r="3886" spans="1:2" x14ac:dyDescent="0.25">
      <c r="A3886" s="30" t="s">
        <v>6871</v>
      </c>
      <c r="B3886" s="30" t="s">
        <v>14561</v>
      </c>
    </row>
    <row r="3887" spans="1:2" x14ac:dyDescent="0.25">
      <c r="A3887" s="30" t="s">
        <v>6872</v>
      </c>
      <c r="B3887" s="30" t="s">
        <v>14562</v>
      </c>
    </row>
    <row r="3888" spans="1:2" x14ac:dyDescent="0.25">
      <c r="A3888" s="30" t="s">
        <v>6901</v>
      </c>
      <c r="B3888" s="30" t="s">
        <v>14563</v>
      </c>
    </row>
    <row r="3889" spans="1:2" x14ac:dyDescent="0.25">
      <c r="A3889" s="30" t="s">
        <v>6905</v>
      </c>
      <c r="B3889" s="30" t="s">
        <v>14564</v>
      </c>
    </row>
    <row r="3890" spans="1:2" x14ac:dyDescent="0.25">
      <c r="A3890" s="30" t="s">
        <v>6916</v>
      </c>
      <c r="B3890" s="30" t="s">
        <v>14565</v>
      </c>
    </row>
    <row r="3891" spans="1:2" x14ac:dyDescent="0.25">
      <c r="A3891" s="30" t="s">
        <v>6929</v>
      </c>
      <c r="B3891" s="30" t="s">
        <v>14566</v>
      </c>
    </row>
    <row r="3892" spans="1:2" x14ac:dyDescent="0.25">
      <c r="A3892" s="30" t="s">
        <v>6930</v>
      </c>
      <c r="B3892" s="30" t="s">
        <v>14567</v>
      </c>
    </row>
    <row r="3893" spans="1:2" x14ac:dyDescent="0.25">
      <c r="A3893" s="30" t="s">
        <v>6933</v>
      </c>
      <c r="B3893" s="30" t="s">
        <v>14568</v>
      </c>
    </row>
    <row r="3894" spans="1:2" x14ac:dyDescent="0.25">
      <c r="A3894" s="30" t="s">
        <v>6941</v>
      </c>
      <c r="B3894" s="30" t="s">
        <v>14569</v>
      </c>
    </row>
    <row r="3895" spans="1:2" x14ac:dyDescent="0.25">
      <c r="A3895" s="30" t="s">
        <v>6946</v>
      </c>
      <c r="B3895" s="30" t="s">
        <v>14570</v>
      </c>
    </row>
    <row r="3896" spans="1:2" x14ac:dyDescent="0.25">
      <c r="A3896" s="30" t="s">
        <v>6951</v>
      </c>
      <c r="B3896" s="30" t="s">
        <v>14571</v>
      </c>
    </row>
    <row r="3897" spans="1:2" x14ac:dyDescent="0.25">
      <c r="A3897" s="30" t="s">
        <v>6953</v>
      </c>
      <c r="B3897" s="30" t="s">
        <v>14572</v>
      </c>
    </row>
    <row r="3898" spans="1:2" x14ac:dyDescent="0.25">
      <c r="A3898" s="30" t="s">
        <v>6957</v>
      </c>
      <c r="B3898" s="30" t="s">
        <v>14573</v>
      </c>
    </row>
    <row r="3899" spans="1:2" x14ac:dyDescent="0.25">
      <c r="A3899" s="30" t="s">
        <v>6958</v>
      </c>
      <c r="B3899" s="30" t="s">
        <v>14574</v>
      </c>
    </row>
    <row r="3900" spans="1:2" x14ac:dyDescent="0.25">
      <c r="A3900" s="30" t="s">
        <v>6964</v>
      </c>
      <c r="B3900" s="30" t="s">
        <v>14575</v>
      </c>
    </row>
    <row r="3901" spans="1:2" x14ac:dyDescent="0.25">
      <c r="A3901" s="30" t="s">
        <v>6969</v>
      </c>
      <c r="B3901" s="30" t="s">
        <v>14576</v>
      </c>
    </row>
    <row r="3902" spans="1:2" x14ac:dyDescent="0.25">
      <c r="A3902" s="30" t="s">
        <v>6972</v>
      </c>
      <c r="B3902" s="30" t="s">
        <v>14577</v>
      </c>
    </row>
    <row r="3903" spans="1:2" x14ac:dyDescent="0.25">
      <c r="A3903" s="30" t="s">
        <v>6974</v>
      </c>
      <c r="B3903" s="30" t="s">
        <v>14578</v>
      </c>
    </row>
    <row r="3904" spans="1:2" x14ac:dyDescent="0.25">
      <c r="A3904" s="30" t="s">
        <v>6987</v>
      </c>
      <c r="B3904" s="30" t="s">
        <v>14579</v>
      </c>
    </row>
    <row r="3905" spans="1:2" x14ac:dyDescent="0.25">
      <c r="A3905" s="30" t="s">
        <v>6989</v>
      </c>
      <c r="B3905" s="30" t="s">
        <v>14580</v>
      </c>
    </row>
    <row r="3906" spans="1:2" x14ac:dyDescent="0.25">
      <c r="A3906" s="30" t="s">
        <v>6992</v>
      </c>
      <c r="B3906" s="30" t="s">
        <v>14581</v>
      </c>
    </row>
    <row r="3907" spans="1:2" x14ac:dyDescent="0.25">
      <c r="A3907" s="30" t="s">
        <v>6993</v>
      </c>
      <c r="B3907" s="30" t="s">
        <v>14582</v>
      </c>
    </row>
    <row r="3908" spans="1:2" x14ac:dyDescent="0.25">
      <c r="A3908" s="30" t="s">
        <v>7001</v>
      </c>
      <c r="B3908" s="30" t="s">
        <v>14583</v>
      </c>
    </row>
    <row r="3909" spans="1:2" x14ac:dyDescent="0.25">
      <c r="A3909" s="30" t="s">
        <v>7005</v>
      </c>
      <c r="B3909" s="30" t="s">
        <v>14584</v>
      </c>
    </row>
    <row r="3910" spans="1:2" x14ac:dyDescent="0.25">
      <c r="A3910" s="30" t="s">
        <v>7012</v>
      </c>
      <c r="B3910" s="30" t="s">
        <v>14585</v>
      </c>
    </row>
    <row r="3911" spans="1:2" x14ac:dyDescent="0.25">
      <c r="A3911" s="30" t="s">
        <v>7015</v>
      </c>
      <c r="B3911" s="30" t="s">
        <v>14586</v>
      </c>
    </row>
    <row r="3912" spans="1:2" x14ac:dyDescent="0.25">
      <c r="A3912" s="30" t="s">
        <v>7027</v>
      </c>
      <c r="B3912" s="30" t="s">
        <v>14587</v>
      </c>
    </row>
    <row r="3913" spans="1:2" x14ac:dyDescent="0.25">
      <c r="A3913" s="30" t="s">
        <v>7035</v>
      </c>
      <c r="B3913" s="30" t="s">
        <v>14588</v>
      </c>
    </row>
    <row r="3914" spans="1:2" x14ac:dyDescent="0.25">
      <c r="A3914" s="30" t="s">
        <v>7036</v>
      </c>
      <c r="B3914" s="30" t="s">
        <v>14589</v>
      </c>
    </row>
    <row r="3915" spans="1:2" x14ac:dyDescent="0.25">
      <c r="A3915" s="30" t="s">
        <v>7052</v>
      </c>
      <c r="B3915" s="30" t="s">
        <v>14590</v>
      </c>
    </row>
    <row r="3916" spans="1:2" x14ac:dyDescent="0.25">
      <c r="A3916" s="30" t="s">
        <v>7053</v>
      </c>
      <c r="B3916" s="30" t="s">
        <v>14591</v>
      </c>
    </row>
    <row r="3917" spans="1:2" x14ac:dyDescent="0.25">
      <c r="A3917" s="30" t="s">
        <v>7054</v>
      </c>
      <c r="B3917" s="30" t="s">
        <v>14592</v>
      </c>
    </row>
    <row r="3918" spans="1:2" x14ac:dyDescent="0.25">
      <c r="A3918" s="30" t="s">
        <v>7061</v>
      </c>
      <c r="B3918" s="30" t="s">
        <v>14593</v>
      </c>
    </row>
    <row r="3919" spans="1:2" x14ac:dyDescent="0.25">
      <c r="A3919" s="30" t="s">
        <v>7062</v>
      </c>
      <c r="B3919" s="30" t="s">
        <v>14594</v>
      </c>
    </row>
    <row r="3920" spans="1:2" x14ac:dyDescent="0.25">
      <c r="A3920" s="30" t="s">
        <v>7081</v>
      </c>
      <c r="B3920" s="30" t="s">
        <v>14595</v>
      </c>
    </row>
    <row r="3921" spans="1:2" x14ac:dyDescent="0.25">
      <c r="A3921" s="30" t="s">
        <v>7090</v>
      </c>
      <c r="B3921" s="30" t="s">
        <v>14596</v>
      </c>
    </row>
    <row r="3922" spans="1:2" x14ac:dyDescent="0.25">
      <c r="A3922" s="30" t="s">
        <v>7102</v>
      </c>
      <c r="B3922" s="30" t="s">
        <v>14597</v>
      </c>
    </row>
    <row r="3923" spans="1:2" x14ac:dyDescent="0.25">
      <c r="A3923" s="30" t="s">
        <v>7119</v>
      </c>
      <c r="B3923" s="30" t="s">
        <v>14598</v>
      </c>
    </row>
    <row r="3924" spans="1:2" x14ac:dyDescent="0.25">
      <c r="A3924" s="30" t="s">
        <v>7142</v>
      </c>
      <c r="B3924" s="30" t="s">
        <v>14599</v>
      </c>
    </row>
    <row r="3925" spans="1:2" x14ac:dyDescent="0.25">
      <c r="A3925" s="30" t="s">
        <v>7152</v>
      </c>
      <c r="B3925" s="30" t="s">
        <v>14600</v>
      </c>
    </row>
    <row r="3926" spans="1:2" x14ac:dyDescent="0.25">
      <c r="A3926" s="30" t="s">
        <v>7153</v>
      </c>
      <c r="B3926" s="30" t="s">
        <v>14601</v>
      </c>
    </row>
    <row r="3927" spans="1:2" x14ac:dyDescent="0.25">
      <c r="A3927" s="30" t="s">
        <v>7160</v>
      </c>
      <c r="B3927" s="30" t="s">
        <v>14602</v>
      </c>
    </row>
    <row r="3928" spans="1:2" x14ac:dyDescent="0.25">
      <c r="A3928" s="30" t="s">
        <v>7164</v>
      </c>
      <c r="B3928" s="30" t="s">
        <v>14603</v>
      </c>
    </row>
    <row r="3929" spans="1:2" x14ac:dyDescent="0.25">
      <c r="A3929" s="30" t="s">
        <v>7170</v>
      </c>
      <c r="B3929" s="30" t="s">
        <v>14604</v>
      </c>
    </row>
    <row r="3930" spans="1:2" x14ac:dyDescent="0.25">
      <c r="A3930" s="30" t="s">
        <v>7306</v>
      </c>
      <c r="B3930" s="30" t="s">
        <v>14605</v>
      </c>
    </row>
    <row r="3931" spans="1:2" x14ac:dyDescent="0.25">
      <c r="A3931" s="30" t="s">
        <v>7466</v>
      </c>
      <c r="B3931" s="30" t="s">
        <v>14606</v>
      </c>
    </row>
    <row r="3932" spans="1:2" x14ac:dyDescent="0.25">
      <c r="A3932" s="30" t="s">
        <v>7492</v>
      </c>
      <c r="B3932" s="30" t="s">
        <v>14607</v>
      </c>
    </row>
    <row r="3933" spans="1:2" x14ac:dyDescent="0.25">
      <c r="A3933" s="30" t="s">
        <v>7531</v>
      </c>
      <c r="B3933" s="30" t="s">
        <v>14608</v>
      </c>
    </row>
    <row r="3934" spans="1:2" x14ac:dyDescent="0.25">
      <c r="A3934" s="30" t="s">
        <v>7556</v>
      </c>
      <c r="B3934" s="30" t="s">
        <v>14609</v>
      </c>
    </row>
    <row r="3935" spans="1:2" x14ac:dyDescent="0.25">
      <c r="A3935" s="30" t="s">
        <v>7618</v>
      </c>
      <c r="B3935" s="30" t="s">
        <v>14610</v>
      </c>
    </row>
    <row r="3936" spans="1:2" x14ac:dyDescent="0.25">
      <c r="A3936" s="30" t="s">
        <v>7713</v>
      </c>
      <c r="B3936" s="30" t="s">
        <v>14611</v>
      </c>
    </row>
    <row r="3937" spans="1:2" x14ac:dyDescent="0.25">
      <c r="A3937" s="30" t="s">
        <v>7786</v>
      </c>
      <c r="B3937" s="30" t="s">
        <v>14612</v>
      </c>
    </row>
    <row r="3938" spans="1:2" x14ac:dyDescent="0.25">
      <c r="A3938" s="30" t="s">
        <v>7859</v>
      </c>
      <c r="B3938" s="30" t="s">
        <v>14613</v>
      </c>
    </row>
    <row r="3939" spans="1:2" x14ac:dyDescent="0.25">
      <c r="A3939" s="30" t="s">
        <v>7881</v>
      </c>
      <c r="B3939" s="30" t="s">
        <v>14614</v>
      </c>
    </row>
    <row r="3940" spans="1:2" x14ac:dyDescent="0.25">
      <c r="A3940" s="30" t="s">
        <v>7910</v>
      </c>
      <c r="B3940" s="30" t="s">
        <v>14615</v>
      </c>
    </row>
    <row r="3941" spans="1:2" x14ac:dyDescent="0.25">
      <c r="A3941" s="30" t="s">
        <v>8008</v>
      </c>
      <c r="B3941" s="30" t="s">
        <v>14616</v>
      </c>
    </row>
    <row r="3942" spans="1:2" x14ac:dyDescent="0.25">
      <c r="A3942" s="30" t="s">
        <v>8076</v>
      </c>
      <c r="B3942" s="30" t="s">
        <v>14617</v>
      </c>
    </row>
    <row r="3943" spans="1:2" x14ac:dyDescent="0.25">
      <c r="A3943" s="30" t="s">
        <v>8125</v>
      </c>
      <c r="B3943" s="30" t="s">
        <v>14618</v>
      </c>
    </row>
    <row r="3944" spans="1:2" x14ac:dyDescent="0.25">
      <c r="A3944" s="30" t="s">
        <v>8129</v>
      </c>
      <c r="B3944" s="30" t="s">
        <v>14619</v>
      </c>
    </row>
    <row r="3945" spans="1:2" x14ac:dyDescent="0.25">
      <c r="A3945" s="30" t="s">
        <v>8236</v>
      </c>
      <c r="B3945" s="30" t="s">
        <v>14620</v>
      </c>
    </row>
    <row r="3946" spans="1:2" x14ac:dyDescent="0.25">
      <c r="A3946" s="30" t="s">
        <v>8303</v>
      </c>
      <c r="B3946" s="30" t="s">
        <v>14621</v>
      </c>
    </row>
    <row r="3947" spans="1:2" x14ac:dyDescent="0.25">
      <c r="A3947" s="30" t="s">
        <v>8328</v>
      </c>
      <c r="B3947" s="30" t="s">
        <v>14622</v>
      </c>
    </row>
    <row r="3948" spans="1:2" x14ac:dyDescent="0.25">
      <c r="A3948" s="30" t="s">
        <v>8359</v>
      </c>
      <c r="B3948" s="30" t="s">
        <v>14623</v>
      </c>
    </row>
    <row r="3949" spans="1:2" x14ac:dyDescent="0.25">
      <c r="A3949" s="30" t="s">
        <v>8454</v>
      </c>
      <c r="B3949" s="30" t="s">
        <v>14624</v>
      </c>
    </row>
    <row r="3950" spans="1:2" x14ac:dyDescent="0.25">
      <c r="A3950" s="30" t="s">
        <v>8519</v>
      </c>
      <c r="B3950" s="30" t="s">
        <v>14625</v>
      </c>
    </row>
    <row r="3951" spans="1:2" x14ac:dyDescent="0.25">
      <c r="A3951" s="30" t="s">
        <v>8688</v>
      </c>
      <c r="B3951" s="30" t="s">
        <v>14626</v>
      </c>
    </row>
    <row r="3952" spans="1:2" x14ac:dyDescent="0.25">
      <c r="A3952" s="30" t="s">
        <v>6884</v>
      </c>
      <c r="B3952" s="30" t="s">
        <v>14627</v>
      </c>
    </row>
    <row r="3953" spans="1:2" x14ac:dyDescent="0.25">
      <c r="A3953" s="30" t="s">
        <v>7229</v>
      </c>
      <c r="B3953" s="30" t="s">
        <v>14628</v>
      </c>
    </row>
    <row r="3954" spans="1:2" x14ac:dyDescent="0.25">
      <c r="A3954" s="30" t="s">
        <v>7237</v>
      </c>
      <c r="B3954" s="30" t="s">
        <v>14629</v>
      </c>
    </row>
    <row r="3955" spans="1:2" x14ac:dyDescent="0.25">
      <c r="A3955" s="30" t="s">
        <v>7301</v>
      </c>
      <c r="B3955" s="30" t="s">
        <v>14630</v>
      </c>
    </row>
    <row r="3956" spans="1:2" x14ac:dyDescent="0.25">
      <c r="A3956" s="30" t="s">
        <v>7318</v>
      </c>
      <c r="B3956" s="30" t="s">
        <v>14631</v>
      </c>
    </row>
    <row r="3957" spans="1:2" x14ac:dyDescent="0.25">
      <c r="A3957" s="30" t="s">
        <v>7349</v>
      </c>
      <c r="B3957" s="30" t="s">
        <v>14632</v>
      </c>
    </row>
    <row r="3958" spans="1:2" x14ac:dyDescent="0.25">
      <c r="A3958" s="30" t="s">
        <v>7351</v>
      </c>
      <c r="B3958" s="30" t="s">
        <v>14633</v>
      </c>
    </row>
    <row r="3959" spans="1:2" x14ac:dyDescent="0.25">
      <c r="A3959" s="30" t="s">
        <v>7386</v>
      </c>
      <c r="B3959" s="30" t="s">
        <v>14634</v>
      </c>
    </row>
    <row r="3960" spans="1:2" x14ac:dyDescent="0.25">
      <c r="A3960" s="30" t="s">
        <v>7479</v>
      </c>
      <c r="B3960" s="30" t="s">
        <v>14635</v>
      </c>
    </row>
    <row r="3961" spans="1:2" x14ac:dyDescent="0.25">
      <c r="A3961" s="30" t="s">
        <v>7504</v>
      </c>
      <c r="B3961" s="30" t="s">
        <v>14636</v>
      </c>
    </row>
    <row r="3962" spans="1:2" x14ac:dyDescent="0.25">
      <c r="A3962" s="30" t="s">
        <v>7563</v>
      </c>
      <c r="B3962" s="30" t="s">
        <v>14637</v>
      </c>
    </row>
    <row r="3963" spans="1:2" x14ac:dyDescent="0.25">
      <c r="A3963" s="30" t="s">
        <v>7653</v>
      </c>
      <c r="B3963" s="30" t="s">
        <v>14638</v>
      </c>
    </row>
    <row r="3964" spans="1:2" x14ac:dyDescent="0.25">
      <c r="A3964" s="30" t="s">
        <v>7712</v>
      </c>
      <c r="B3964" s="30" t="s">
        <v>14639</v>
      </c>
    </row>
    <row r="3965" spans="1:2" x14ac:dyDescent="0.25">
      <c r="A3965" s="30" t="s">
        <v>7735</v>
      </c>
      <c r="B3965" s="30" t="s">
        <v>14640</v>
      </c>
    </row>
    <row r="3966" spans="1:2" x14ac:dyDescent="0.25">
      <c r="A3966" s="30" t="s">
        <v>7742</v>
      </c>
      <c r="B3966" s="30" t="s">
        <v>14641</v>
      </c>
    </row>
    <row r="3967" spans="1:2" x14ac:dyDescent="0.25">
      <c r="A3967" s="30" t="s">
        <v>7744</v>
      </c>
      <c r="B3967" s="30" t="s">
        <v>14642</v>
      </c>
    </row>
    <row r="3968" spans="1:2" x14ac:dyDescent="0.25">
      <c r="A3968" s="30" t="s">
        <v>7750</v>
      </c>
      <c r="B3968" s="30" t="s">
        <v>14643</v>
      </c>
    </row>
    <row r="3969" spans="1:2" x14ac:dyDescent="0.25">
      <c r="A3969" s="30" t="s">
        <v>7802</v>
      </c>
      <c r="B3969" s="30" t="s">
        <v>14644</v>
      </c>
    </row>
    <row r="3970" spans="1:2" x14ac:dyDescent="0.25">
      <c r="A3970" s="30" t="s">
        <v>7851</v>
      </c>
      <c r="B3970" s="30" t="s">
        <v>14645</v>
      </c>
    </row>
    <row r="3971" spans="1:2" x14ac:dyDescent="0.25">
      <c r="A3971" s="30" t="s">
        <v>7852</v>
      </c>
      <c r="B3971" s="30" t="s">
        <v>14646</v>
      </c>
    </row>
    <row r="3972" spans="1:2" x14ac:dyDescent="0.25">
      <c r="A3972" s="30" t="s">
        <v>7860</v>
      </c>
      <c r="B3972" s="30" t="s">
        <v>14647</v>
      </c>
    </row>
    <row r="3973" spans="1:2" x14ac:dyDescent="0.25">
      <c r="A3973" s="30" t="s">
        <v>8016</v>
      </c>
      <c r="B3973" s="30" t="s">
        <v>14648</v>
      </c>
    </row>
    <row r="3974" spans="1:2" x14ac:dyDescent="0.25">
      <c r="A3974" s="30" t="s">
        <v>8073</v>
      </c>
      <c r="B3974" s="30" t="s">
        <v>14649</v>
      </c>
    </row>
    <row r="3975" spans="1:2" x14ac:dyDescent="0.25">
      <c r="A3975" s="30" t="s">
        <v>8074</v>
      </c>
      <c r="B3975" s="30" t="s">
        <v>14650</v>
      </c>
    </row>
    <row r="3976" spans="1:2" x14ac:dyDescent="0.25">
      <c r="A3976" s="30" t="s">
        <v>8116</v>
      </c>
      <c r="B3976" s="30" t="s">
        <v>14651</v>
      </c>
    </row>
    <row r="3977" spans="1:2" x14ac:dyDescent="0.25">
      <c r="A3977" s="30" t="s">
        <v>8151</v>
      </c>
      <c r="B3977" s="30" t="s">
        <v>14652</v>
      </c>
    </row>
    <row r="3978" spans="1:2" x14ac:dyDescent="0.25">
      <c r="A3978" s="30" t="s">
        <v>8311</v>
      </c>
      <c r="B3978" s="30" t="s">
        <v>14653</v>
      </c>
    </row>
    <row r="3979" spans="1:2" x14ac:dyDescent="0.25">
      <c r="A3979" s="30" t="s">
        <v>8349</v>
      </c>
      <c r="B3979" s="30" t="s">
        <v>14654</v>
      </c>
    </row>
    <row r="3980" spans="1:2" x14ac:dyDescent="0.25">
      <c r="A3980" s="30" t="s">
        <v>8513</v>
      </c>
      <c r="B3980" s="30" t="s">
        <v>14655</v>
      </c>
    </row>
    <row r="3981" spans="1:2" x14ac:dyDescent="0.25">
      <c r="A3981" s="30" t="s">
        <v>8548</v>
      </c>
      <c r="B3981" s="30" t="s">
        <v>14656</v>
      </c>
    </row>
    <row r="3982" spans="1:2" x14ac:dyDescent="0.25">
      <c r="A3982" s="30" t="s">
        <v>8620</v>
      </c>
      <c r="B3982" s="30" t="s">
        <v>14657</v>
      </c>
    </row>
    <row r="3983" spans="1:2" x14ac:dyDescent="0.25">
      <c r="A3983" s="30" t="s">
        <v>8722</v>
      </c>
      <c r="B3983" s="30" t="s">
        <v>14658</v>
      </c>
    </row>
    <row r="3984" spans="1:2" x14ac:dyDescent="0.25">
      <c r="A3984" s="30" t="s">
        <v>8726</v>
      </c>
      <c r="B3984" s="30" t="s">
        <v>14659</v>
      </c>
    </row>
    <row r="3985" spans="1:2" x14ac:dyDescent="0.25">
      <c r="A3985" s="30" t="s">
        <v>8727</v>
      </c>
      <c r="B3985" s="30" t="s">
        <v>14660</v>
      </c>
    </row>
    <row r="3986" spans="1:2" x14ac:dyDescent="0.25">
      <c r="A3986" s="30" t="s">
        <v>8789</v>
      </c>
      <c r="B3986" s="30" t="s">
        <v>14661</v>
      </c>
    </row>
    <row r="3987" spans="1:2" x14ac:dyDescent="0.25">
      <c r="A3987" s="30" t="s">
        <v>6867</v>
      </c>
      <c r="B3987" s="30" t="s">
        <v>14662</v>
      </c>
    </row>
    <row r="3988" spans="1:2" x14ac:dyDescent="0.25">
      <c r="A3988" s="30" t="s">
        <v>6874</v>
      </c>
      <c r="B3988" s="30" t="s">
        <v>14663</v>
      </c>
    </row>
    <row r="3989" spans="1:2" x14ac:dyDescent="0.25">
      <c r="A3989" s="30" t="s">
        <v>6903</v>
      </c>
      <c r="B3989" s="30" t="s">
        <v>14664</v>
      </c>
    </row>
    <row r="3990" spans="1:2" x14ac:dyDescent="0.25">
      <c r="A3990" s="30" t="s">
        <v>6995</v>
      </c>
      <c r="B3990" s="30" t="s">
        <v>14665</v>
      </c>
    </row>
    <row r="3991" spans="1:2" x14ac:dyDescent="0.25">
      <c r="A3991" s="30" t="s">
        <v>7004</v>
      </c>
      <c r="B3991" s="30" t="s">
        <v>14666</v>
      </c>
    </row>
    <row r="3992" spans="1:2" x14ac:dyDescent="0.25">
      <c r="A3992" s="30" t="s">
        <v>7006</v>
      </c>
      <c r="B3992" s="30" t="s">
        <v>14667</v>
      </c>
    </row>
    <row r="3993" spans="1:2" x14ac:dyDescent="0.25">
      <c r="A3993" s="30" t="s">
        <v>7022</v>
      </c>
      <c r="B3993" s="30" t="s">
        <v>14668</v>
      </c>
    </row>
    <row r="3994" spans="1:2" x14ac:dyDescent="0.25">
      <c r="A3994" s="30" t="s">
        <v>7031</v>
      </c>
      <c r="B3994" s="30" t="s">
        <v>14669</v>
      </c>
    </row>
    <row r="3995" spans="1:2" x14ac:dyDescent="0.25">
      <c r="A3995" s="30" t="s">
        <v>7057</v>
      </c>
      <c r="B3995" s="30" t="s">
        <v>14670</v>
      </c>
    </row>
    <row r="3996" spans="1:2" x14ac:dyDescent="0.25">
      <c r="A3996" s="30" t="s">
        <v>7129</v>
      </c>
      <c r="B3996" s="30" t="s">
        <v>14671</v>
      </c>
    </row>
    <row r="3997" spans="1:2" x14ac:dyDescent="0.25">
      <c r="A3997" s="30" t="s">
        <v>7146</v>
      </c>
      <c r="B3997" s="30" t="s">
        <v>14672</v>
      </c>
    </row>
    <row r="3998" spans="1:2" x14ac:dyDescent="0.25">
      <c r="A3998" s="30" t="s">
        <v>7150</v>
      </c>
      <c r="B3998" s="30" t="s">
        <v>14673</v>
      </c>
    </row>
    <row r="3999" spans="1:2" x14ac:dyDescent="0.25">
      <c r="A3999" s="30" t="s">
        <v>7179</v>
      </c>
      <c r="B3999" s="30" t="s">
        <v>14674</v>
      </c>
    </row>
    <row r="4000" spans="1:2" x14ac:dyDescent="0.25">
      <c r="A4000" s="30" t="s">
        <v>7248</v>
      </c>
      <c r="B4000" s="30" t="s">
        <v>14675</v>
      </c>
    </row>
    <row r="4001" spans="1:2" x14ac:dyDescent="0.25">
      <c r="A4001" s="30" t="s">
        <v>7315</v>
      </c>
      <c r="B4001" s="30" t="s">
        <v>14676</v>
      </c>
    </row>
    <row r="4002" spans="1:2" x14ac:dyDescent="0.25">
      <c r="A4002" s="30" t="s">
        <v>7322</v>
      </c>
      <c r="B4002" s="30" t="s">
        <v>14677</v>
      </c>
    </row>
    <row r="4003" spans="1:2" x14ac:dyDescent="0.25">
      <c r="A4003" s="30" t="s">
        <v>7333</v>
      </c>
      <c r="B4003" s="30" t="s">
        <v>14678</v>
      </c>
    </row>
    <row r="4004" spans="1:2" x14ac:dyDescent="0.25">
      <c r="A4004" s="30" t="s">
        <v>7366</v>
      </c>
      <c r="B4004" s="30" t="s">
        <v>14679</v>
      </c>
    </row>
    <row r="4005" spans="1:2" x14ac:dyDescent="0.25">
      <c r="A4005" s="30" t="s">
        <v>7380</v>
      </c>
      <c r="B4005" s="30" t="s">
        <v>14680</v>
      </c>
    </row>
    <row r="4006" spans="1:2" x14ac:dyDescent="0.25">
      <c r="A4006" s="30" t="s">
        <v>7438</v>
      </c>
      <c r="B4006" s="30" t="s">
        <v>14681</v>
      </c>
    </row>
    <row r="4007" spans="1:2" x14ac:dyDescent="0.25">
      <c r="A4007" s="30" t="s">
        <v>7470</v>
      </c>
      <c r="B4007" s="30" t="s">
        <v>14682</v>
      </c>
    </row>
    <row r="4008" spans="1:2" x14ac:dyDescent="0.25">
      <c r="A4008" s="30" t="s">
        <v>7474</v>
      </c>
      <c r="B4008" s="30" t="s">
        <v>14683</v>
      </c>
    </row>
    <row r="4009" spans="1:2" x14ac:dyDescent="0.25">
      <c r="A4009" s="30" t="s">
        <v>7499</v>
      </c>
      <c r="B4009" s="30" t="s">
        <v>14684</v>
      </c>
    </row>
    <row r="4010" spans="1:2" x14ac:dyDescent="0.25">
      <c r="A4010" s="30" t="s">
        <v>7510</v>
      </c>
      <c r="B4010" s="30" t="s">
        <v>14685</v>
      </c>
    </row>
    <row r="4011" spans="1:2" x14ac:dyDescent="0.25">
      <c r="A4011" s="30" t="s">
        <v>7547</v>
      </c>
      <c r="B4011" s="30" t="s">
        <v>14686</v>
      </c>
    </row>
    <row r="4012" spans="1:2" x14ac:dyDescent="0.25">
      <c r="A4012" s="30" t="s">
        <v>7558</v>
      </c>
      <c r="B4012" s="30" t="s">
        <v>14687</v>
      </c>
    </row>
    <row r="4013" spans="1:2" x14ac:dyDescent="0.25">
      <c r="A4013" s="30" t="s">
        <v>7562</v>
      </c>
      <c r="B4013" s="30" t="s">
        <v>14688</v>
      </c>
    </row>
    <row r="4014" spans="1:2" x14ac:dyDescent="0.25">
      <c r="A4014" s="30" t="s">
        <v>7569</v>
      </c>
      <c r="B4014" s="30" t="s">
        <v>14689</v>
      </c>
    </row>
    <row r="4015" spans="1:2" x14ac:dyDescent="0.25">
      <c r="A4015" s="30" t="s">
        <v>7616</v>
      </c>
      <c r="B4015" s="30" t="s">
        <v>14690</v>
      </c>
    </row>
    <row r="4016" spans="1:2" x14ac:dyDescent="0.25">
      <c r="A4016" s="30" t="s">
        <v>7659</v>
      </c>
      <c r="B4016" s="30" t="s">
        <v>14691</v>
      </c>
    </row>
    <row r="4017" spans="1:2" x14ac:dyDescent="0.25">
      <c r="A4017" s="30" t="s">
        <v>7681</v>
      </c>
      <c r="B4017" s="30" t="s">
        <v>14692</v>
      </c>
    </row>
    <row r="4018" spans="1:2" x14ac:dyDescent="0.25">
      <c r="A4018" s="30" t="s">
        <v>7697</v>
      </c>
      <c r="B4018" s="30" t="s">
        <v>14693</v>
      </c>
    </row>
    <row r="4019" spans="1:2" x14ac:dyDescent="0.25">
      <c r="A4019" s="30" t="s">
        <v>7700</v>
      </c>
      <c r="B4019" s="30" t="s">
        <v>14694</v>
      </c>
    </row>
    <row r="4020" spans="1:2" x14ac:dyDescent="0.25">
      <c r="A4020" s="30" t="s">
        <v>7707</v>
      </c>
      <c r="B4020" s="30" t="s">
        <v>14695</v>
      </c>
    </row>
    <row r="4021" spans="1:2" x14ac:dyDescent="0.25">
      <c r="A4021" s="30" t="s">
        <v>7743</v>
      </c>
      <c r="B4021" s="30" t="s">
        <v>14696</v>
      </c>
    </row>
    <row r="4022" spans="1:2" x14ac:dyDescent="0.25">
      <c r="A4022" s="30" t="s">
        <v>7749</v>
      </c>
      <c r="B4022" s="30" t="s">
        <v>14697</v>
      </c>
    </row>
    <row r="4023" spans="1:2" x14ac:dyDescent="0.25">
      <c r="A4023" s="30" t="s">
        <v>7756</v>
      </c>
      <c r="B4023" s="30" t="s">
        <v>14698</v>
      </c>
    </row>
    <row r="4024" spans="1:2" x14ac:dyDescent="0.25">
      <c r="A4024" s="30" t="s">
        <v>7770</v>
      </c>
      <c r="B4024" s="30" t="s">
        <v>14699</v>
      </c>
    </row>
    <row r="4025" spans="1:2" x14ac:dyDescent="0.25">
      <c r="A4025" s="30" t="s">
        <v>7804</v>
      </c>
      <c r="B4025" s="30" t="s">
        <v>14700</v>
      </c>
    </row>
    <row r="4026" spans="1:2" x14ac:dyDescent="0.25">
      <c r="A4026" s="30" t="s">
        <v>7885</v>
      </c>
      <c r="B4026" s="30" t="s">
        <v>14701</v>
      </c>
    </row>
    <row r="4027" spans="1:2" x14ac:dyDescent="0.25">
      <c r="A4027" s="30" t="s">
        <v>7914</v>
      </c>
      <c r="B4027" s="30" t="s">
        <v>14702</v>
      </c>
    </row>
    <row r="4028" spans="1:2" x14ac:dyDescent="0.25">
      <c r="A4028" s="30" t="s">
        <v>7932</v>
      </c>
      <c r="B4028" s="30" t="s">
        <v>14703</v>
      </c>
    </row>
    <row r="4029" spans="1:2" x14ac:dyDescent="0.25">
      <c r="A4029" s="30" t="s">
        <v>7933</v>
      </c>
      <c r="B4029" s="30" t="s">
        <v>14704</v>
      </c>
    </row>
    <row r="4030" spans="1:2" x14ac:dyDescent="0.25">
      <c r="A4030" s="30" t="s">
        <v>7962</v>
      </c>
      <c r="B4030" s="30" t="s">
        <v>14705</v>
      </c>
    </row>
    <row r="4031" spans="1:2" x14ac:dyDescent="0.25">
      <c r="A4031" s="30" t="s">
        <v>7971</v>
      </c>
      <c r="B4031" s="30" t="s">
        <v>14706</v>
      </c>
    </row>
    <row r="4032" spans="1:2" x14ac:dyDescent="0.25">
      <c r="A4032" s="30" t="s">
        <v>8015</v>
      </c>
      <c r="B4032" s="30" t="s">
        <v>14707</v>
      </c>
    </row>
    <row r="4033" spans="1:2" x14ac:dyDescent="0.25">
      <c r="A4033" s="30" t="s">
        <v>8040</v>
      </c>
      <c r="B4033" s="30" t="s">
        <v>14708</v>
      </c>
    </row>
    <row r="4034" spans="1:2" x14ac:dyDescent="0.25">
      <c r="A4034" s="30" t="s">
        <v>8070</v>
      </c>
      <c r="B4034" s="30" t="s">
        <v>14709</v>
      </c>
    </row>
    <row r="4035" spans="1:2" x14ac:dyDescent="0.25">
      <c r="A4035" s="30" t="s">
        <v>8093</v>
      </c>
      <c r="B4035" s="30" t="s">
        <v>14710</v>
      </c>
    </row>
    <row r="4036" spans="1:2" x14ac:dyDescent="0.25">
      <c r="A4036" s="30" t="s">
        <v>8097</v>
      </c>
      <c r="B4036" s="30" t="s">
        <v>14711</v>
      </c>
    </row>
    <row r="4037" spans="1:2" x14ac:dyDescent="0.25">
      <c r="A4037" s="30" t="s">
        <v>8103</v>
      </c>
      <c r="B4037" s="30" t="s">
        <v>14712</v>
      </c>
    </row>
    <row r="4038" spans="1:2" x14ac:dyDescent="0.25">
      <c r="A4038" s="30" t="s">
        <v>8138</v>
      </c>
      <c r="B4038" s="30" t="s">
        <v>14713</v>
      </c>
    </row>
    <row r="4039" spans="1:2" x14ac:dyDescent="0.25">
      <c r="A4039" s="30" t="s">
        <v>8170</v>
      </c>
      <c r="B4039" s="30" t="s">
        <v>14714</v>
      </c>
    </row>
    <row r="4040" spans="1:2" x14ac:dyDescent="0.25">
      <c r="A4040" s="30" t="s">
        <v>8178</v>
      </c>
      <c r="B4040" s="30" t="s">
        <v>14715</v>
      </c>
    </row>
    <row r="4041" spans="1:2" x14ac:dyDescent="0.25">
      <c r="A4041" s="30" t="s">
        <v>8186</v>
      </c>
      <c r="B4041" s="30" t="s">
        <v>14716</v>
      </c>
    </row>
    <row r="4042" spans="1:2" x14ac:dyDescent="0.25">
      <c r="A4042" s="30" t="s">
        <v>8252</v>
      </c>
      <c r="B4042" s="30" t="s">
        <v>14717</v>
      </c>
    </row>
    <row r="4043" spans="1:2" x14ac:dyDescent="0.25">
      <c r="A4043" s="30" t="s">
        <v>8259</v>
      </c>
      <c r="B4043" s="30" t="s">
        <v>14718</v>
      </c>
    </row>
    <row r="4044" spans="1:2" x14ac:dyDescent="0.25">
      <c r="A4044" s="30" t="s">
        <v>8447</v>
      </c>
      <c r="B4044" s="30" t="s">
        <v>14719</v>
      </c>
    </row>
    <row r="4045" spans="1:2" x14ac:dyDescent="0.25">
      <c r="A4045" s="30" t="s">
        <v>8455</v>
      </c>
      <c r="B4045" s="30" t="s">
        <v>14720</v>
      </c>
    </row>
    <row r="4046" spans="1:2" x14ac:dyDescent="0.25">
      <c r="A4046" s="30" t="s">
        <v>8490</v>
      </c>
      <c r="B4046" s="30" t="s">
        <v>14721</v>
      </c>
    </row>
    <row r="4047" spans="1:2" x14ac:dyDescent="0.25">
      <c r="A4047" s="30" t="s">
        <v>8515</v>
      </c>
      <c r="B4047" s="30" t="s">
        <v>14722</v>
      </c>
    </row>
    <row r="4048" spans="1:2" x14ac:dyDescent="0.25">
      <c r="A4048" s="30" t="s">
        <v>8529</v>
      </c>
      <c r="B4048" s="30" t="s">
        <v>14723</v>
      </c>
    </row>
    <row r="4049" spans="1:2" x14ac:dyDescent="0.25">
      <c r="A4049" s="30" t="s">
        <v>8537</v>
      </c>
      <c r="B4049" s="30" t="s">
        <v>14724</v>
      </c>
    </row>
    <row r="4050" spans="1:2" x14ac:dyDescent="0.25">
      <c r="A4050" s="30" t="s">
        <v>8540</v>
      </c>
      <c r="B4050" s="30" t="s">
        <v>14725</v>
      </c>
    </row>
    <row r="4051" spans="1:2" x14ac:dyDescent="0.25">
      <c r="A4051" s="30" t="s">
        <v>8550</v>
      </c>
      <c r="B4051" s="30" t="s">
        <v>14726</v>
      </c>
    </row>
    <row r="4052" spans="1:2" x14ac:dyDescent="0.25">
      <c r="A4052" s="30" t="s">
        <v>8551</v>
      </c>
      <c r="B4052" s="30" t="s">
        <v>14727</v>
      </c>
    </row>
    <row r="4053" spans="1:2" x14ac:dyDescent="0.25">
      <c r="A4053" s="30" t="s">
        <v>8610</v>
      </c>
      <c r="B4053" s="30" t="s">
        <v>14728</v>
      </c>
    </row>
    <row r="4054" spans="1:2" x14ac:dyDescent="0.25">
      <c r="A4054" s="30" t="s">
        <v>8616</v>
      </c>
      <c r="B4054" s="30" t="s">
        <v>14729</v>
      </c>
    </row>
    <row r="4055" spans="1:2" x14ac:dyDescent="0.25">
      <c r="A4055" s="30" t="s">
        <v>8638</v>
      </c>
      <c r="B4055" s="30" t="s">
        <v>14730</v>
      </c>
    </row>
    <row r="4056" spans="1:2" x14ac:dyDescent="0.25">
      <c r="A4056" s="30" t="s">
        <v>8670</v>
      </c>
      <c r="B4056" s="30" t="s">
        <v>14731</v>
      </c>
    </row>
    <row r="4057" spans="1:2" x14ac:dyDescent="0.25">
      <c r="A4057" s="30" t="s">
        <v>8687</v>
      </c>
      <c r="B4057" s="30" t="s">
        <v>14732</v>
      </c>
    </row>
    <row r="4058" spans="1:2" x14ac:dyDescent="0.25">
      <c r="A4058" s="30" t="s">
        <v>8692</v>
      </c>
      <c r="B4058" s="30" t="s">
        <v>14733</v>
      </c>
    </row>
    <row r="4059" spans="1:2" x14ac:dyDescent="0.25">
      <c r="A4059" s="30" t="s">
        <v>8705</v>
      </c>
      <c r="B4059" s="30" t="s">
        <v>14734</v>
      </c>
    </row>
    <row r="4060" spans="1:2" x14ac:dyDescent="0.25">
      <c r="A4060" s="30" t="s">
        <v>8715</v>
      </c>
      <c r="B4060" s="30" t="s">
        <v>14735</v>
      </c>
    </row>
    <row r="4061" spans="1:2" x14ac:dyDescent="0.25">
      <c r="A4061" s="30" t="s">
        <v>8729</v>
      </c>
      <c r="B4061" s="30" t="s">
        <v>14736</v>
      </c>
    </row>
    <row r="4062" spans="1:2" x14ac:dyDescent="0.25">
      <c r="A4062" s="30" t="s">
        <v>8734</v>
      </c>
      <c r="B4062" s="30" t="s">
        <v>14737</v>
      </c>
    </row>
    <row r="4063" spans="1:2" x14ac:dyDescent="0.25">
      <c r="A4063" s="30" t="s">
        <v>8779</v>
      </c>
      <c r="B4063" s="30" t="s">
        <v>14738</v>
      </c>
    </row>
    <row r="4064" spans="1:2" x14ac:dyDescent="0.25">
      <c r="A4064" s="30" t="s">
        <v>6954</v>
      </c>
      <c r="B4064" s="30" t="s">
        <v>14739</v>
      </c>
    </row>
    <row r="4065" spans="1:2" x14ac:dyDescent="0.25">
      <c r="A4065" s="30" t="s">
        <v>6963</v>
      </c>
      <c r="B4065" s="30" t="s">
        <v>14740</v>
      </c>
    </row>
    <row r="4066" spans="1:2" x14ac:dyDescent="0.25">
      <c r="A4066" s="30" t="s">
        <v>7033</v>
      </c>
      <c r="B4066" s="30" t="s">
        <v>14741</v>
      </c>
    </row>
    <row r="4067" spans="1:2" x14ac:dyDescent="0.25">
      <c r="A4067" s="30" t="s">
        <v>7047</v>
      </c>
      <c r="B4067" s="30" t="s">
        <v>14742</v>
      </c>
    </row>
    <row r="4068" spans="1:2" x14ac:dyDescent="0.25">
      <c r="A4068" s="30" t="s">
        <v>7098</v>
      </c>
      <c r="B4068" s="30" t="s">
        <v>14743</v>
      </c>
    </row>
    <row r="4069" spans="1:2" x14ac:dyDescent="0.25">
      <c r="A4069" s="30" t="s">
        <v>7104</v>
      </c>
      <c r="B4069" s="30" t="s">
        <v>14744</v>
      </c>
    </row>
    <row r="4070" spans="1:2" x14ac:dyDescent="0.25">
      <c r="A4070" s="30" t="s">
        <v>7115</v>
      </c>
      <c r="B4070" s="30" t="s">
        <v>14745</v>
      </c>
    </row>
    <row r="4071" spans="1:2" x14ac:dyDescent="0.25">
      <c r="A4071" s="30" t="s">
        <v>7120</v>
      </c>
      <c r="B4071" s="30" t="s">
        <v>14746</v>
      </c>
    </row>
    <row r="4072" spans="1:2" x14ac:dyDescent="0.25">
      <c r="A4072" s="30" t="s">
        <v>7147</v>
      </c>
      <c r="B4072" s="30" t="s">
        <v>14747</v>
      </c>
    </row>
    <row r="4073" spans="1:2" x14ac:dyDescent="0.25">
      <c r="A4073" s="30" t="s">
        <v>7180</v>
      </c>
      <c r="B4073" s="30" t="s">
        <v>14748</v>
      </c>
    </row>
    <row r="4074" spans="1:2" x14ac:dyDescent="0.25">
      <c r="A4074" s="30" t="s">
        <v>7356</v>
      </c>
      <c r="B4074" s="30" t="s">
        <v>14749</v>
      </c>
    </row>
    <row r="4075" spans="1:2" x14ac:dyDescent="0.25">
      <c r="A4075" s="30" t="s">
        <v>7459</v>
      </c>
      <c r="B4075" s="30" t="s">
        <v>14750</v>
      </c>
    </row>
    <row r="4076" spans="1:2" x14ac:dyDescent="0.25">
      <c r="A4076" s="30" t="s">
        <v>7853</v>
      </c>
      <c r="B4076" s="30" t="s">
        <v>14751</v>
      </c>
    </row>
    <row r="4077" spans="1:2" x14ac:dyDescent="0.25">
      <c r="A4077" s="30" t="s">
        <v>7901</v>
      </c>
      <c r="B4077" s="30" t="s">
        <v>14752</v>
      </c>
    </row>
    <row r="4078" spans="1:2" x14ac:dyDescent="0.25">
      <c r="A4078" s="30" t="s">
        <v>8081</v>
      </c>
      <c r="B4078" s="30" t="s">
        <v>14753</v>
      </c>
    </row>
    <row r="4079" spans="1:2" x14ac:dyDescent="0.25">
      <c r="A4079" s="30" t="s">
        <v>8334</v>
      </c>
      <c r="B4079" s="30" t="s">
        <v>14754</v>
      </c>
    </row>
    <row r="4080" spans="1:2" x14ac:dyDescent="0.25">
      <c r="A4080" s="30" t="s">
        <v>8541</v>
      </c>
      <c r="B4080" s="30" t="s">
        <v>14755</v>
      </c>
    </row>
    <row r="4081" spans="1:2" x14ac:dyDescent="0.25">
      <c r="A4081" s="30" t="s">
        <v>8562</v>
      </c>
      <c r="B4081" s="30" t="s">
        <v>14756</v>
      </c>
    </row>
    <row r="4082" spans="1:2" x14ac:dyDescent="0.25">
      <c r="A4082" s="30" t="s">
        <v>8612</v>
      </c>
      <c r="B4082" s="30" t="s">
        <v>14757</v>
      </c>
    </row>
    <row r="4083" spans="1:2" x14ac:dyDescent="0.25">
      <c r="A4083" s="30" t="s">
        <v>8614</v>
      </c>
      <c r="B4083" s="30" t="s">
        <v>14758</v>
      </c>
    </row>
    <row r="4084" spans="1:2" x14ac:dyDescent="0.25">
      <c r="A4084" s="30" t="s">
        <v>6895</v>
      </c>
      <c r="B4084" s="30" t="s">
        <v>14759</v>
      </c>
    </row>
    <row r="4085" spans="1:2" x14ac:dyDescent="0.25">
      <c r="A4085" s="30" t="s">
        <v>6899</v>
      </c>
      <c r="B4085" s="30" t="s">
        <v>14760</v>
      </c>
    </row>
    <row r="4086" spans="1:2" x14ac:dyDescent="0.25">
      <c r="A4086" s="30" t="s">
        <v>6912</v>
      </c>
      <c r="B4086" s="30" t="s">
        <v>14761</v>
      </c>
    </row>
    <row r="4087" spans="1:2" x14ac:dyDescent="0.25">
      <c r="A4087" s="30" t="s">
        <v>6934</v>
      </c>
      <c r="B4087" s="30" t="s">
        <v>14762</v>
      </c>
    </row>
    <row r="4088" spans="1:2" x14ac:dyDescent="0.25">
      <c r="A4088" s="30" t="s">
        <v>6959</v>
      </c>
      <c r="B4088" s="30" t="s">
        <v>14763</v>
      </c>
    </row>
    <row r="4089" spans="1:2" x14ac:dyDescent="0.25">
      <c r="A4089" s="30" t="s">
        <v>6970</v>
      </c>
      <c r="B4089" s="30" t="s">
        <v>14764</v>
      </c>
    </row>
    <row r="4090" spans="1:2" x14ac:dyDescent="0.25">
      <c r="A4090" s="30" t="s">
        <v>7003</v>
      </c>
      <c r="B4090" s="30" t="s">
        <v>14765</v>
      </c>
    </row>
    <row r="4091" spans="1:2" x14ac:dyDescent="0.25">
      <c r="A4091" s="30" t="s">
        <v>7011</v>
      </c>
      <c r="B4091" s="30" t="s">
        <v>14766</v>
      </c>
    </row>
    <row r="4092" spans="1:2" x14ac:dyDescent="0.25">
      <c r="A4092" s="30" t="s">
        <v>7028</v>
      </c>
      <c r="B4092" s="30" t="s">
        <v>14767</v>
      </c>
    </row>
    <row r="4093" spans="1:2" x14ac:dyDescent="0.25">
      <c r="A4093" s="30" t="s">
        <v>7040</v>
      </c>
      <c r="B4093" s="30" t="s">
        <v>14768</v>
      </c>
    </row>
    <row r="4094" spans="1:2" x14ac:dyDescent="0.25">
      <c r="A4094" s="30" t="s">
        <v>7043</v>
      </c>
      <c r="B4094" s="30" t="s">
        <v>14769</v>
      </c>
    </row>
    <row r="4095" spans="1:2" x14ac:dyDescent="0.25">
      <c r="A4095" s="30" t="s">
        <v>7048</v>
      </c>
      <c r="B4095" s="30" t="s">
        <v>14770</v>
      </c>
    </row>
    <row r="4096" spans="1:2" x14ac:dyDescent="0.25">
      <c r="A4096" s="30" t="s">
        <v>7050</v>
      </c>
      <c r="B4096" s="30" t="s">
        <v>14771</v>
      </c>
    </row>
    <row r="4097" spans="1:2" x14ac:dyDescent="0.25">
      <c r="A4097" s="30" t="s">
        <v>7064</v>
      </c>
      <c r="B4097" s="30" t="s">
        <v>14772</v>
      </c>
    </row>
    <row r="4098" spans="1:2" x14ac:dyDescent="0.25">
      <c r="A4098" s="30" t="s">
        <v>7066</v>
      </c>
      <c r="B4098" s="30" t="s">
        <v>14773</v>
      </c>
    </row>
    <row r="4099" spans="1:2" x14ac:dyDescent="0.25">
      <c r="A4099" s="30" t="s">
        <v>7069</v>
      </c>
      <c r="B4099" s="30" t="s">
        <v>14774</v>
      </c>
    </row>
    <row r="4100" spans="1:2" x14ac:dyDescent="0.25">
      <c r="A4100" s="30" t="s">
        <v>7071</v>
      </c>
      <c r="B4100" s="30" t="s">
        <v>14775</v>
      </c>
    </row>
    <row r="4101" spans="1:2" x14ac:dyDescent="0.25">
      <c r="A4101" s="30" t="s">
        <v>7079</v>
      </c>
      <c r="B4101" s="30" t="s">
        <v>14776</v>
      </c>
    </row>
    <row r="4102" spans="1:2" x14ac:dyDescent="0.25">
      <c r="A4102" s="30" t="s">
        <v>7091</v>
      </c>
      <c r="B4102" s="30" t="s">
        <v>14777</v>
      </c>
    </row>
    <row r="4103" spans="1:2" x14ac:dyDescent="0.25">
      <c r="A4103" s="30" t="s">
        <v>7092</v>
      </c>
      <c r="B4103" s="30" t="s">
        <v>14778</v>
      </c>
    </row>
    <row r="4104" spans="1:2" x14ac:dyDescent="0.25">
      <c r="A4104" s="30" t="s">
        <v>7093</v>
      </c>
      <c r="B4104" s="30" t="s">
        <v>14779</v>
      </c>
    </row>
    <row r="4105" spans="1:2" x14ac:dyDescent="0.25">
      <c r="A4105" s="30" t="s">
        <v>7095</v>
      </c>
      <c r="B4105" s="30" t="s">
        <v>14780</v>
      </c>
    </row>
    <row r="4106" spans="1:2" x14ac:dyDescent="0.25">
      <c r="A4106" s="30" t="s">
        <v>7096</v>
      </c>
      <c r="B4106" s="30" t="s">
        <v>14781</v>
      </c>
    </row>
    <row r="4107" spans="1:2" x14ac:dyDescent="0.25">
      <c r="A4107" s="30" t="s">
        <v>7118</v>
      </c>
      <c r="B4107" s="30" t="s">
        <v>14782</v>
      </c>
    </row>
    <row r="4108" spans="1:2" x14ac:dyDescent="0.25">
      <c r="A4108" s="30" t="s">
        <v>7130</v>
      </c>
      <c r="B4108" s="30" t="s">
        <v>14783</v>
      </c>
    </row>
    <row r="4109" spans="1:2" x14ac:dyDescent="0.25">
      <c r="A4109" s="30" t="s">
        <v>7145</v>
      </c>
      <c r="B4109" s="30" t="s">
        <v>14784</v>
      </c>
    </row>
    <row r="4110" spans="1:2" x14ac:dyDescent="0.25">
      <c r="A4110" s="30" t="s">
        <v>7157</v>
      </c>
      <c r="B4110" s="30" t="s">
        <v>14785</v>
      </c>
    </row>
    <row r="4111" spans="1:2" x14ac:dyDescent="0.25">
      <c r="A4111" s="30" t="s">
        <v>7162</v>
      </c>
      <c r="B4111" s="30" t="s">
        <v>14786</v>
      </c>
    </row>
    <row r="4112" spans="1:2" x14ac:dyDescent="0.25">
      <c r="A4112" s="30" t="s">
        <v>7175</v>
      </c>
      <c r="B4112" s="30" t="s">
        <v>14787</v>
      </c>
    </row>
    <row r="4113" spans="1:2" x14ac:dyDescent="0.25">
      <c r="A4113" s="30" t="s">
        <v>7176</v>
      </c>
      <c r="B4113" s="30" t="s">
        <v>14788</v>
      </c>
    </row>
    <row r="4114" spans="1:2" x14ac:dyDescent="0.25">
      <c r="A4114" s="30" t="s">
        <v>7181</v>
      </c>
      <c r="B4114" s="30" t="s">
        <v>14789</v>
      </c>
    </row>
    <row r="4115" spans="1:2" x14ac:dyDescent="0.25">
      <c r="A4115" s="30" t="s">
        <v>7184</v>
      </c>
      <c r="B4115" s="30" t="s">
        <v>14790</v>
      </c>
    </row>
    <row r="4116" spans="1:2" x14ac:dyDescent="0.25">
      <c r="A4116" s="30" t="s">
        <v>7187</v>
      </c>
      <c r="B4116" s="30" t="s">
        <v>14791</v>
      </c>
    </row>
    <row r="4117" spans="1:2" x14ac:dyDescent="0.25">
      <c r="A4117" s="30" t="s">
        <v>7190</v>
      </c>
      <c r="B4117" s="30" t="s">
        <v>14792</v>
      </c>
    </row>
    <row r="4118" spans="1:2" x14ac:dyDescent="0.25">
      <c r="A4118" s="30" t="s">
        <v>7199</v>
      </c>
      <c r="B4118" s="30" t="s">
        <v>14793</v>
      </c>
    </row>
    <row r="4119" spans="1:2" x14ac:dyDescent="0.25">
      <c r="A4119" s="30" t="s">
        <v>7201</v>
      </c>
      <c r="B4119" s="30" t="s">
        <v>14794</v>
      </c>
    </row>
    <row r="4120" spans="1:2" x14ac:dyDescent="0.25">
      <c r="A4120" s="30" t="s">
        <v>7218</v>
      </c>
      <c r="B4120" s="30" t="s">
        <v>14795</v>
      </c>
    </row>
    <row r="4121" spans="1:2" x14ac:dyDescent="0.25">
      <c r="A4121" s="30" t="s">
        <v>7220</v>
      </c>
      <c r="B4121" s="30" t="s">
        <v>14796</v>
      </c>
    </row>
    <row r="4122" spans="1:2" x14ac:dyDescent="0.25">
      <c r="A4122" s="30" t="s">
        <v>7222</v>
      </c>
      <c r="B4122" s="30" t="s">
        <v>14797</v>
      </c>
    </row>
    <row r="4123" spans="1:2" x14ac:dyDescent="0.25">
      <c r="A4123" s="30" t="s">
        <v>7262</v>
      </c>
      <c r="B4123" s="30" t="s">
        <v>14798</v>
      </c>
    </row>
    <row r="4124" spans="1:2" x14ac:dyDescent="0.25">
      <c r="A4124" s="30" t="s">
        <v>7267</v>
      </c>
      <c r="B4124" s="30" t="s">
        <v>14799</v>
      </c>
    </row>
    <row r="4125" spans="1:2" x14ac:dyDescent="0.25">
      <c r="A4125" s="30" t="s">
        <v>7280</v>
      </c>
      <c r="B4125" s="30" t="s">
        <v>14800</v>
      </c>
    </row>
    <row r="4126" spans="1:2" x14ac:dyDescent="0.25">
      <c r="A4126" s="30" t="s">
        <v>7283</v>
      </c>
      <c r="B4126" s="30" t="s">
        <v>14801</v>
      </c>
    </row>
    <row r="4127" spans="1:2" x14ac:dyDescent="0.25">
      <c r="A4127" s="30" t="s">
        <v>7284</v>
      </c>
      <c r="B4127" s="30" t="s">
        <v>14802</v>
      </c>
    </row>
    <row r="4128" spans="1:2" x14ac:dyDescent="0.25">
      <c r="A4128" s="30" t="s">
        <v>7328</v>
      </c>
      <c r="B4128" s="30" t="s">
        <v>14803</v>
      </c>
    </row>
    <row r="4129" spans="1:2" x14ac:dyDescent="0.25">
      <c r="A4129" s="30" t="s">
        <v>7343</v>
      </c>
      <c r="B4129" s="30" t="s">
        <v>14804</v>
      </c>
    </row>
    <row r="4130" spans="1:2" x14ac:dyDescent="0.25">
      <c r="A4130" s="30" t="s">
        <v>7373</v>
      </c>
      <c r="B4130" s="30" t="s">
        <v>14805</v>
      </c>
    </row>
    <row r="4131" spans="1:2" x14ac:dyDescent="0.25">
      <c r="A4131" s="30" t="s">
        <v>7416</v>
      </c>
      <c r="B4131" s="30" t="s">
        <v>14806</v>
      </c>
    </row>
    <row r="4132" spans="1:2" x14ac:dyDescent="0.25">
      <c r="A4132" s="30" t="s">
        <v>7430</v>
      </c>
      <c r="B4132" s="30" t="s">
        <v>14807</v>
      </c>
    </row>
    <row r="4133" spans="1:2" x14ac:dyDescent="0.25">
      <c r="A4133" s="30" t="s">
        <v>7453</v>
      </c>
      <c r="B4133" s="30" t="s">
        <v>14808</v>
      </c>
    </row>
    <row r="4134" spans="1:2" x14ac:dyDescent="0.25">
      <c r="A4134" s="30" t="s">
        <v>7454</v>
      </c>
      <c r="B4134" s="30" t="s">
        <v>14809</v>
      </c>
    </row>
    <row r="4135" spans="1:2" x14ac:dyDescent="0.25">
      <c r="A4135" s="30" t="s">
        <v>7463</v>
      </c>
      <c r="B4135" s="30" t="s">
        <v>14810</v>
      </c>
    </row>
    <row r="4136" spans="1:2" x14ac:dyDescent="0.25">
      <c r="A4136" s="30" t="s">
        <v>7465</v>
      </c>
      <c r="B4136" s="30" t="s">
        <v>14811</v>
      </c>
    </row>
    <row r="4137" spans="1:2" x14ac:dyDescent="0.25">
      <c r="A4137" s="30" t="s">
        <v>7473</v>
      </c>
      <c r="B4137" s="30" t="s">
        <v>14812</v>
      </c>
    </row>
    <row r="4138" spans="1:2" x14ac:dyDescent="0.25">
      <c r="A4138" s="30" t="s">
        <v>7476</v>
      </c>
      <c r="B4138" s="30" t="s">
        <v>14813</v>
      </c>
    </row>
    <row r="4139" spans="1:2" x14ac:dyDescent="0.25">
      <c r="A4139" s="30" t="s">
        <v>7501</v>
      </c>
      <c r="B4139" s="30" t="s">
        <v>14814</v>
      </c>
    </row>
    <row r="4140" spans="1:2" x14ac:dyDescent="0.25">
      <c r="A4140" s="30" t="s">
        <v>7511</v>
      </c>
      <c r="B4140" s="30" t="s">
        <v>14815</v>
      </c>
    </row>
    <row r="4141" spans="1:2" x14ac:dyDescent="0.25">
      <c r="A4141" s="30" t="s">
        <v>7513</v>
      </c>
      <c r="B4141" s="30" t="s">
        <v>14816</v>
      </c>
    </row>
    <row r="4142" spans="1:2" x14ac:dyDescent="0.25">
      <c r="A4142" s="30" t="s">
        <v>7538</v>
      </c>
      <c r="B4142" s="30" t="s">
        <v>14817</v>
      </c>
    </row>
    <row r="4143" spans="1:2" x14ac:dyDescent="0.25">
      <c r="A4143" s="30" t="s">
        <v>7540</v>
      </c>
      <c r="B4143" s="30" t="s">
        <v>14818</v>
      </c>
    </row>
    <row r="4144" spans="1:2" x14ac:dyDescent="0.25">
      <c r="A4144" s="30" t="s">
        <v>7555</v>
      </c>
      <c r="B4144" s="30" t="s">
        <v>14819</v>
      </c>
    </row>
    <row r="4145" spans="1:2" x14ac:dyDescent="0.25">
      <c r="A4145" s="30" t="s">
        <v>7660</v>
      </c>
      <c r="B4145" s="30" t="s">
        <v>14820</v>
      </c>
    </row>
    <row r="4146" spans="1:2" x14ac:dyDescent="0.25">
      <c r="A4146" s="30" t="s">
        <v>7664</v>
      </c>
      <c r="B4146" s="30" t="s">
        <v>14821</v>
      </c>
    </row>
    <row r="4147" spans="1:2" x14ac:dyDescent="0.25">
      <c r="A4147" s="30" t="s">
        <v>7680</v>
      </c>
      <c r="B4147" s="30" t="s">
        <v>14822</v>
      </c>
    </row>
    <row r="4148" spans="1:2" x14ac:dyDescent="0.25">
      <c r="A4148" s="30" t="s">
        <v>7689</v>
      </c>
      <c r="B4148" s="30" t="s">
        <v>14823</v>
      </c>
    </row>
    <row r="4149" spans="1:2" x14ac:dyDescent="0.25">
      <c r="A4149" s="30" t="s">
        <v>7693</v>
      </c>
      <c r="B4149" s="30" t="s">
        <v>14824</v>
      </c>
    </row>
    <row r="4150" spans="1:2" x14ac:dyDescent="0.25">
      <c r="A4150" s="30" t="s">
        <v>7736</v>
      </c>
      <c r="B4150" s="30" t="s">
        <v>14825</v>
      </c>
    </row>
    <row r="4151" spans="1:2" x14ac:dyDescent="0.25">
      <c r="A4151" s="30" t="s">
        <v>7745</v>
      </c>
      <c r="B4151" s="30" t="s">
        <v>14826</v>
      </c>
    </row>
    <row r="4152" spans="1:2" x14ac:dyDescent="0.25">
      <c r="A4152" s="30" t="s">
        <v>7751</v>
      </c>
      <c r="B4152" s="30" t="s">
        <v>14827</v>
      </c>
    </row>
    <row r="4153" spans="1:2" x14ac:dyDescent="0.25">
      <c r="A4153" s="30" t="s">
        <v>7794</v>
      </c>
      <c r="B4153" s="30" t="s">
        <v>14828</v>
      </c>
    </row>
    <row r="4154" spans="1:2" x14ac:dyDescent="0.25">
      <c r="A4154" s="30" t="s">
        <v>7799</v>
      </c>
      <c r="B4154" s="30" t="s">
        <v>14829</v>
      </c>
    </row>
    <row r="4155" spans="1:2" x14ac:dyDescent="0.25">
      <c r="A4155" s="30" t="s">
        <v>7837</v>
      </c>
      <c r="B4155" s="30" t="s">
        <v>14830</v>
      </c>
    </row>
    <row r="4156" spans="1:2" x14ac:dyDescent="0.25">
      <c r="A4156" s="30" t="s">
        <v>7864</v>
      </c>
      <c r="B4156" s="30" t="s">
        <v>14831</v>
      </c>
    </row>
    <row r="4157" spans="1:2" x14ac:dyDescent="0.25">
      <c r="A4157" s="30" t="s">
        <v>7865</v>
      </c>
      <c r="B4157" s="30" t="s">
        <v>14832</v>
      </c>
    </row>
    <row r="4158" spans="1:2" x14ac:dyDescent="0.25">
      <c r="A4158" s="30" t="s">
        <v>7900</v>
      </c>
      <c r="B4158" s="30" t="s">
        <v>14833</v>
      </c>
    </row>
    <row r="4159" spans="1:2" x14ac:dyDescent="0.25">
      <c r="A4159" s="30" t="s">
        <v>7913</v>
      </c>
      <c r="B4159" s="30" t="s">
        <v>14834</v>
      </c>
    </row>
    <row r="4160" spans="1:2" x14ac:dyDescent="0.25">
      <c r="A4160" s="30" t="s">
        <v>7927</v>
      </c>
      <c r="B4160" s="30" t="s">
        <v>14835</v>
      </c>
    </row>
    <row r="4161" spans="1:2" x14ac:dyDescent="0.25">
      <c r="A4161" s="30" t="s">
        <v>7963</v>
      </c>
      <c r="B4161" s="30" t="s">
        <v>14836</v>
      </c>
    </row>
    <row r="4162" spans="1:2" x14ac:dyDescent="0.25">
      <c r="A4162" s="30" t="s">
        <v>8035</v>
      </c>
      <c r="B4162" s="30" t="s">
        <v>14837</v>
      </c>
    </row>
    <row r="4163" spans="1:2" x14ac:dyDescent="0.25">
      <c r="A4163" s="30" t="s">
        <v>8043</v>
      </c>
      <c r="B4163" s="30" t="s">
        <v>14838</v>
      </c>
    </row>
    <row r="4164" spans="1:2" x14ac:dyDescent="0.25">
      <c r="A4164" s="30" t="s">
        <v>8055</v>
      </c>
      <c r="B4164" s="30" t="s">
        <v>14839</v>
      </c>
    </row>
    <row r="4165" spans="1:2" x14ac:dyDescent="0.25">
      <c r="A4165" s="30" t="s">
        <v>8075</v>
      </c>
      <c r="B4165" s="30" t="s">
        <v>14840</v>
      </c>
    </row>
    <row r="4166" spans="1:2" x14ac:dyDescent="0.25">
      <c r="A4166" s="30" t="s">
        <v>8084</v>
      </c>
      <c r="B4166" s="30" t="s">
        <v>14841</v>
      </c>
    </row>
    <row r="4167" spans="1:2" x14ac:dyDescent="0.25">
      <c r="A4167" s="30" t="s">
        <v>8107</v>
      </c>
      <c r="B4167" s="30" t="s">
        <v>14842</v>
      </c>
    </row>
    <row r="4168" spans="1:2" x14ac:dyDescent="0.25">
      <c r="A4168" s="30" t="s">
        <v>8149</v>
      </c>
      <c r="B4168" s="30" t="s">
        <v>14843</v>
      </c>
    </row>
    <row r="4169" spans="1:2" x14ac:dyDescent="0.25">
      <c r="A4169" s="30" t="s">
        <v>8201</v>
      </c>
      <c r="B4169" s="30" t="s">
        <v>14844</v>
      </c>
    </row>
    <row r="4170" spans="1:2" x14ac:dyDescent="0.25">
      <c r="A4170" s="30" t="s">
        <v>8206</v>
      </c>
      <c r="B4170" s="30" t="s">
        <v>14845</v>
      </c>
    </row>
    <row r="4171" spans="1:2" x14ac:dyDescent="0.25">
      <c r="A4171" s="30" t="s">
        <v>8207</v>
      </c>
      <c r="B4171" s="30" t="s">
        <v>14846</v>
      </c>
    </row>
    <row r="4172" spans="1:2" x14ac:dyDescent="0.25">
      <c r="A4172" s="30" t="s">
        <v>8228</v>
      </c>
      <c r="B4172" s="30" t="s">
        <v>14847</v>
      </c>
    </row>
    <row r="4173" spans="1:2" x14ac:dyDescent="0.25">
      <c r="A4173" s="30" t="s">
        <v>8237</v>
      </c>
      <c r="B4173" s="30" t="s">
        <v>14848</v>
      </c>
    </row>
    <row r="4174" spans="1:2" x14ac:dyDescent="0.25">
      <c r="A4174" s="30" t="s">
        <v>8347</v>
      </c>
      <c r="B4174" s="30" t="s">
        <v>14849</v>
      </c>
    </row>
    <row r="4175" spans="1:2" x14ac:dyDescent="0.25">
      <c r="A4175" s="30" t="s">
        <v>8354</v>
      </c>
      <c r="B4175" s="30" t="s">
        <v>14850</v>
      </c>
    </row>
    <row r="4176" spans="1:2" x14ac:dyDescent="0.25">
      <c r="A4176" s="30" t="s">
        <v>8432</v>
      </c>
      <c r="B4176" s="30" t="s">
        <v>14851</v>
      </c>
    </row>
    <row r="4177" spans="1:2" x14ac:dyDescent="0.25">
      <c r="A4177" s="30" t="s">
        <v>8453</v>
      </c>
      <c r="B4177" s="30" t="s">
        <v>14852</v>
      </c>
    </row>
    <row r="4178" spans="1:2" x14ac:dyDescent="0.25">
      <c r="A4178" s="30" t="s">
        <v>8567</v>
      </c>
      <c r="B4178" s="30" t="s">
        <v>14853</v>
      </c>
    </row>
    <row r="4179" spans="1:2" x14ac:dyDescent="0.25">
      <c r="A4179" s="30" t="s">
        <v>8772</v>
      </c>
      <c r="B4179" s="30" t="s">
        <v>14854</v>
      </c>
    </row>
    <row r="4180" spans="1:2" x14ac:dyDescent="0.25">
      <c r="A4180" s="30" t="s">
        <v>6873</v>
      </c>
      <c r="B4180" s="30" t="s">
        <v>14855</v>
      </c>
    </row>
    <row r="4181" spans="1:2" x14ac:dyDescent="0.25">
      <c r="A4181" s="30" t="s">
        <v>6914</v>
      </c>
      <c r="B4181" s="30" t="s">
        <v>14856</v>
      </c>
    </row>
    <row r="4182" spans="1:2" x14ac:dyDescent="0.25">
      <c r="A4182" s="30" t="s">
        <v>6926</v>
      </c>
      <c r="B4182" s="30" t="s">
        <v>14857</v>
      </c>
    </row>
    <row r="4183" spans="1:2" x14ac:dyDescent="0.25">
      <c r="A4183" s="30" t="s">
        <v>6955</v>
      </c>
      <c r="B4183" s="30" t="s">
        <v>14858</v>
      </c>
    </row>
    <row r="4184" spans="1:2" x14ac:dyDescent="0.25">
      <c r="A4184" s="30" t="s">
        <v>6999</v>
      </c>
      <c r="B4184" s="30" t="s">
        <v>14859</v>
      </c>
    </row>
    <row r="4185" spans="1:2" x14ac:dyDescent="0.25">
      <c r="A4185" s="30" t="s">
        <v>7007</v>
      </c>
      <c r="B4185" s="30" t="s">
        <v>14860</v>
      </c>
    </row>
    <row r="4186" spans="1:2" x14ac:dyDescent="0.25">
      <c r="A4186" s="30" t="s">
        <v>7034</v>
      </c>
      <c r="B4186" s="30" t="s">
        <v>14861</v>
      </c>
    </row>
    <row r="4187" spans="1:2" x14ac:dyDescent="0.25">
      <c r="A4187" s="30" t="s">
        <v>7038</v>
      </c>
      <c r="B4187" s="30" t="s">
        <v>14862</v>
      </c>
    </row>
    <row r="4188" spans="1:2" x14ac:dyDescent="0.25">
      <c r="A4188" s="30" t="s">
        <v>7042</v>
      </c>
      <c r="B4188" s="30" t="s">
        <v>14863</v>
      </c>
    </row>
    <row r="4189" spans="1:2" x14ac:dyDescent="0.25">
      <c r="A4189" s="30" t="s">
        <v>7044</v>
      </c>
      <c r="B4189" s="30" t="s">
        <v>14864</v>
      </c>
    </row>
    <row r="4190" spans="1:2" x14ac:dyDescent="0.25">
      <c r="A4190" s="30" t="s">
        <v>7059</v>
      </c>
      <c r="B4190" s="30" t="s">
        <v>14865</v>
      </c>
    </row>
    <row r="4191" spans="1:2" x14ac:dyDescent="0.25">
      <c r="A4191" s="30" t="s">
        <v>7068</v>
      </c>
      <c r="B4191" s="30" t="s">
        <v>14866</v>
      </c>
    </row>
    <row r="4192" spans="1:2" x14ac:dyDescent="0.25">
      <c r="A4192" s="30" t="s">
        <v>7074</v>
      </c>
      <c r="B4192" s="30" t="s">
        <v>14867</v>
      </c>
    </row>
    <row r="4193" spans="1:2" x14ac:dyDescent="0.25">
      <c r="A4193" s="30" t="s">
        <v>7094</v>
      </c>
      <c r="B4193" s="30" t="s">
        <v>14868</v>
      </c>
    </row>
    <row r="4194" spans="1:2" x14ac:dyDescent="0.25">
      <c r="A4194" s="30" t="s">
        <v>7100</v>
      </c>
      <c r="B4194" s="30" t="s">
        <v>14869</v>
      </c>
    </row>
    <row r="4195" spans="1:2" x14ac:dyDescent="0.25">
      <c r="A4195" s="30" t="s">
        <v>7113</v>
      </c>
      <c r="B4195" s="30" t="s">
        <v>14870</v>
      </c>
    </row>
    <row r="4196" spans="1:2" x14ac:dyDescent="0.25">
      <c r="A4196" s="30" t="s">
        <v>7122</v>
      </c>
      <c r="B4196" s="30" t="s">
        <v>14871</v>
      </c>
    </row>
    <row r="4197" spans="1:2" x14ac:dyDescent="0.25">
      <c r="A4197" s="30" t="s">
        <v>7126</v>
      </c>
      <c r="B4197" s="30" t="s">
        <v>14872</v>
      </c>
    </row>
    <row r="4198" spans="1:2" x14ac:dyDescent="0.25">
      <c r="A4198" s="30" t="s">
        <v>7156</v>
      </c>
      <c r="B4198" s="30" t="s">
        <v>14873</v>
      </c>
    </row>
    <row r="4199" spans="1:2" x14ac:dyDescent="0.25">
      <c r="A4199" s="30" t="s">
        <v>7169</v>
      </c>
      <c r="B4199" s="30" t="s">
        <v>14874</v>
      </c>
    </row>
    <row r="4200" spans="1:2" x14ac:dyDescent="0.25">
      <c r="A4200" s="30" t="s">
        <v>7171</v>
      </c>
      <c r="B4200" s="30" t="s">
        <v>14875</v>
      </c>
    </row>
    <row r="4201" spans="1:2" x14ac:dyDescent="0.25">
      <c r="A4201" s="30" t="s">
        <v>7172</v>
      </c>
      <c r="B4201" s="30" t="s">
        <v>14876</v>
      </c>
    </row>
    <row r="4202" spans="1:2" x14ac:dyDescent="0.25">
      <c r="A4202" s="30" t="s">
        <v>7174</v>
      </c>
      <c r="B4202" s="30" t="s">
        <v>14877</v>
      </c>
    </row>
    <row r="4203" spans="1:2" x14ac:dyDescent="0.25">
      <c r="A4203" s="30" t="s">
        <v>7178</v>
      </c>
      <c r="B4203" s="30" t="s">
        <v>14878</v>
      </c>
    </row>
    <row r="4204" spans="1:2" x14ac:dyDescent="0.25">
      <c r="A4204" s="30" t="s">
        <v>7192</v>
      </c>
      <c r="B4204" s="30" t="s">
        <v>14879</v>
      </c>
    </row>
    <row r="4205" spans="1:2" x14ac:dyDescent="0.25">
      <c r="A4205" s="30" t="s">
        <v>7193</v>
      </c>
      <c r="B4205" s="30" t="s">
        <v>14880</v>
      </c>
    </row>
    <row r="4206" spans="1:2" x14ac:dyDescent="0.25">
      <c r="A4206" s="30" t="s">
        <v>7223</v>
      </c>
      <c r="B4206" s="30" t="s">
        <v>14881</v>
      </c>
    </row>
    <row r="4207" spans="1:2" x14ac:dyDescent="0.25">
      <c r="A4207" s="30" t="s">
        <v>7260</v>
      </c>
      <c r="B4207" s="30" t="s">
        <v>14882</v>
      </c>
    </row>
    <row r="4208" spans="1:2" x14ac:dyDescent="0.25">
      <c r="A4208" s="30" t="s">
        <v>7282</v>
      </c>
      <c r="B4208" s="30" t="s">
        <v>14883</v>
      </c>
    </row>
    <row r="4209" spans="1:2" x14ac:dyDescent="0.25">
      <c r="A4209" s="30" t="s">
        <v>7347</v>
      </c>
      <c r="B4209" s="30" t="s">
        <v>14884</v>
      </c>
    </row>
    <row r="4210" spans="1:2" x14ac:dyDescent="0.25">
      <c r="A4210" s="30" t="s">
        <v>7404</v>
      </c>
      <c r="B4210" s="30" t="s">
        <v>14885</v>
      </c>
    </row>
    <row r="4211" spans="1:2" x14ac:dyDescent="0.25">
      <c r="A4211" s="30" t="s">
        <v>7419</v>
      </c>
      <c r="B4211" s="30" t="s">
        <v>14886</v>
      </c>
    </row>
    <row r="4212" spans="1:2" x14ac:dyDescent="0.25">
      <c r="A4212" s="30" t="s">
        <v>7480</v>
      </c>
      <c r="B4212" s="30" t="s">
        <v>14887</v>
      </c>
    </row>
    <row r="4213" spans="1:2" x14ac:dyDescent="0.25">
      <c r="A4213" s="30" t="s">
        <v>7528</v>
      </c>
      <c r="B4213" s="30" t="s">
        <v>14888</v>
      </c>
    </row>
    <row r="4214" spans="1:2" x14ac:dyDescent="0.25">
      <c r="A4214" s="30" t="s">
        <v>7533</v>
      </c>
      <c r="B4214" s="30" t="s">
        <v>14889</v>
      </c>
    </row>
    <row r="4215" spans="1:2" x14ac:dyDescent="0.25">
      <c r="A4215" s="30" t="s">
        <v>7559</v>
      </c>
      <c r="B4215" s="30" t="s">
        <v>14890</v>
      </c>
    </row>
    <row r="4216" spans="1:2" x14ac:dyDescent="0.25">
      <c r="A4216" s="30" t="s">
        <v>7568</v>
      </c>
      <c r="B4216" s="30" t="s">
        <v>14891</v>
      </c>
    </row>
    <row r="4217" spans="1:2" x14ac:dyDescent="0.25">
      <c r="A4217" s="30" t="s">
        <v>7644</v>
      </c>
      <c r="B4217" s="30" t="s">
        <v>14892</v>
      </c>
    </row>
    <row r="4218" spans="1:2" x14ac:dyDescent="0.25">
      <c r="A4218" s="30" t="s">
        <v>7672</v>
      </c>
      <c r="B4218" s="30" t="s">
        <v>14893</v>
      </c>
    </row>
    <row r="4219" spans="1:2" x14ac:dyDescent="0.25">
      <c r="A4219" s="30" t="s">
        <v>7682</v>
      </c>
      <c r="B4219" s="30" t="s">
        <v>14894</v>
      </c>
    </row>
    <row r="4220" spans="1:2" x14ac:dyDescent="0.25">
      <c r="A4220" s="30" t="s">
        <v>7692</v>
      </c>
      <c r="B4220" s="30" t="s">
        <v>14895</v>
      </c>
    </row>
    <row r="4221" spans="1:2" x14ac:dyDescent="0.25">
      <c r="A4221" s="30" t="s">
        <v>7719</v>
      </c>
      <c r="B4221" s="30" t="s">
        <v>14896</v>
      </c>
    </row>
    <row r="4222" spans="1:2" x14ac:dyDescent="0.25">
      <c r="A4222" s="30" t="s">
        <v>7720</v>
      </c>
      <c r="B4222" s="30" t="s">
        <v>14897</v>
      </c>
    </row>
    <row r="4223" spans="1:2" x14ac:dyDescent="0.25">
      <c r="A4223" s="30" t="s">
        <v>7734</v>
      </c>
      <c r="B4223" s="30" t="s">
        <v>14898</v>
      </c>
    </row>
    <row r="4224" spans="1:2" x14ac:dyDescent="0.25">
      <c r="A4224" s="30" t="s">
        <v>7793</v>
      </c>
      <c r="B4224" s="30" t="s">
        <v>14899</v>
      </c>
    </row>
    <row r="4225" spans="1:2" x14ac:dyDescent="0.25">
      <c r="A4225" s="30" t="s">
        <v>7803</v>
      </c>
      <c r="B4225" s="30" t="s">
        <v>14900</v>
      </c>
    </row>
    <row r="4226" spans="1:2" x14ac:dyDescent="0.25">
      <c r="A4226" s="30" t="s">
        <v>7805</v>
      </c>
      <c r="B4226" s="30" t="s">
        <v>14901</v>
      </c>
    </row>
    <row r="4227" spans="1:2" x14ac:dyDescent="0.25">
      <c r="A4227" s="30" t="s">
        <v>7808</v>
      </c>
      <c r="B4227" s="30" t="s">
        <v>14902</v>
      </c>
    </row>
    <row r="4228" spans="1:2" x14ac:dyDescent="0.25">
      <c r="A4228" s="30" t="s">
        <v>7827</v>
      </c>
      <c r="B4228" s="30" t="s">
        <v>14903</v>
      </c>
    </row>
    <row r="4229" spans="1:2" x14ac:dyDescent="0.25">
      <c r="A4229" s="30" t="s">
        <v>7880</v>
      </c>
      <c r="B4229" s="30" t="s">
        <v>14904</v>
      </c>
    </row>
    <row r="4230" spans="1:2" x14ac:dyDescent="0.25">
      <c r="A4230" s="30" t="s">
        <v>7978</v>
      </c>
      <c r="B4230" s="30" t="s">
        <v>14905</v>
      </c>
    </row>
    <row r="4231" spans="1:2" x14ac:dyDescent="0.25">
      <c r="A4231" s="30" t="s">
        <v>7990</v>
      </c>
      <c r="B4231" s="30" t="s">
        <v>14906</v>
      </c>
    </row>
    <row r="4232" spans="1:2" x14ac:dyDescent="0.25">
      <c r="A4232" s="30" t="s">
        <v>8005</v>
      </c>
      <c r="B4232" s="30" t="s">
        <v>14907</v>
      </c>
    </row>
    <row r="4233" spans="1:2" x14ac:dyDescent="0.25">
      <c r="A4233" s="30" t="s">
        <v>8038</v>
      </c>
      <c r="B4233" s="30" t="s">
        <v>14908</v>
      </c>
    </row>
    <row r="4234" spans="1:2" x14ac:dyDescent="0.25">
      <c r="A4234" s="30" t="s">
        <v>8047</v>
      </c>
      <c r="B4234" s="30" t="s">
        <v>14909</v>
      </c>
    </row>
    <row r="4235" spans="1:2" x14ac:dyDescent="0.25">
      <c r="A4235" s="30" t="s">
        <v>8064</v>
      </c>
      <c r="B4235" s="30" t="s">
        <v>14910</v>
      </c>
    </row>
    <row r="4236" spans="1:2" x14ac:dyDescent="0.25">
      <c r="A4236" s="30" t="s">
        <v>8072</v>
      </c>
      <c r="B4236" s="30" t="s">
        <v>14911</v>
      </c>
    </row>
    <row r="4237" spans="1:2" x14ac:dyDescent="0.25">
      <c r="A4237" s="30" t="s">
        <v>8078</v>
      </c>
      <c r="B4237" s="30" t="s">
        <v>14912</v>
      </c>
    </row>
    <row r="4238" spans="1:2" x14ac:dyDescent="0.25">
      <c r="A4238" s="30" t="s">
        <v>8080</v>
      </c>
      <c r="B4238" s="30" t="s">
        <v>14913</v>
      </c>
    </row>
    <row r="4239" spans="1:2" x14ac:dyDescent="0.25">
      <c r="A4239" s="30" t="s">
        <v>8098</v>
      </c>
      <c r="B4239" s="30" t="s">
        <v>14914</v>
      </c>
    </row>
    <row r="4240" spans="1:2" x14ac:dyDescent="0.25">
      <c r="A4240" s="30" t="s">
        <v>8126</v>
      </c>
      <c r="B4240" s="30" t="s">
        <v>14915</v>
      </c>
    </row>
    <row r="4241" spans="1:2" x14ac:dyDescent="0.25">
      <c r="A4241" s="30" t="s">
        <v>8147</v>
      </c>
      <c r="B4241" s="30" t="s">
        <v>14916</v>
      </c>
    </row>
    <row r="4242" spans="1:2" x14ac:dyDescent="0.25">
      <c r="A4242" s="30" t="s">
        <v>8159</v>
      </c>
      <c r="B4242" s="30" t="s">
        <v>14917</v>
      </c>
    </row>
    <row r="4243" spans="1:2" x14ac:dyDescent="0.25">
      <c r="A4243" s="30" t="s">
        <v>8268</v>
      </c>
      <c r="B4243" s="30" t="s">
        <v>14918</v>
      </c>
    </row>
    <row r="4244" spans="1:2" x14ac:dyDescent="0.25">
      <c r="A4244" s="30" t="s">
        <v>8276</v>
      </c>
      <c r="B4244" s="30" t="s">
        <v>14919</v>
      </c>
    </row>
    <row r="4245" spans="1:2" x14ac:dyDescent="0.25">
      <c r="A4245" s="30" t="s">
        <v>8316</v>
      </c>
      <c r="B4245" s="30" t="s">
        <v>14920</v>
      </c>
    </row>
    <row r="4246" spans="1:2" x14ac:dyDescent="0.25">
      <c r="A4246" s="30" t="s">
        <v>8320</v>
      </c>
      <c r="B4246" s="30" t="s">
        <v>14921</v>
      </c>
    </row>
    <row r="4247" spans="1:2" x14ac:dyDescent="0.25">
      <c r="A4247" s="30" t="s">
        <v>8369</v>
      </c>
      <c r="B4247" s="30" t="s">
        <v>14922</v>
      </c>
    </row>
    <row r="4248" spans="1:2" x14ac:dyDescent="0.25">
      <c r="A4248" s="30" t="s">
        <v>8404</v>
      </c>
      <c r="B4248" s="30" t="s">
        <v>14923</v>
      </c>
    </row>
    <row r="4249" spans="1:2" x14ac:dyDescent="0.25">
      <c r="A4249" s="30" t="s">
        <v>8408</v>
      </c>
      <c r="B4249" s="30" t="s">
        <v>14924</v>
      </c>
    </row>
    <row r="4250" spans="1:2" x14ac:dyDescent="0.25">
      <c r="A4250" s="30" t="s">
        <v>8466</v>
      </c>
      <c r="B4250" s="30" t="s">
        <v>14925</v>
      </c>
    </row>
    <row r="4251" spans="1:2" x14ac:dyDescent="0.25">
      <c r="A4251" s="30" t="s">
        <v>8512</v>
      </c>
      <c r="B4251" s="30" t="s">
        <v>14926</v>
      </c>
    </row>
    <row r="4252" spans="1:2" x14ac:dyDescent="0.25">
      <c r="A4252" s="30" t="s">
        <v>8595</v>
      </c>
      <c r="B4252" s="30" t="s">
        <v>14927</v>
      </c>
    </row>
    <row r="4253" spans="1:2" x14ac:dyDescent="0.25">
      <c r="A4253" s="30" t="s">
        <v>8714</v>
      </c>
      <c r="B4253" s="30" t="s">
        <v>14928</v>
      </c>
    </row>
    <row r="4254" spans="1:2" x14ac:dyDescent="0.25">
      <c r="A4254" s="30" t="s">
        <v>8724</v>
      </c>
      <c r="B4254" s="30" t="s">
        <v>14929</v>
      </c>
    </row>
    <row r="4255" spans="1:2" x14ac:dyDescent="0.25">
      <c r="A4255" s="30" t="s">
        <v>8730</v>
      </c>
      <c r="B4255" s="30" t="s">
        <v>14930</v>
      </c>
    </row>
    <row r="4256" spans="1:2" x14ac:dyDescent="0.25">
      <c r="A4256" s="30" t="s">
        <v>7309</v>
      </c>
      <c r="B4256" s="30" t="s">
        <v>14931</v>
      </c>
    </row>
    <row r="4257" spans="1:2" x14ac:dyDescent="0.25">
      <c r="A4257" s="30" t="s">
        <v>7369</v>
      </c>
      <c r="B4257" s="30" t="s">
        <v>14932</v>
      </c>
    </row>
    <row r="4258" spans="1:2" x14ac:dyDescent="0.25">
      <c r="A4258" s="30" t="s">
        <v>7376</v>
      </c>
      <c r="B4258" s="30" t="s">
        <v>14933</v>
      </c>
    </row>
    <row r="4259" spans="1:2" x14ac:dyDescent="0.25">
      <c r="A4259" s="30" t="s">
        <v>7405</v>
      </c>
      <c r="B4259" s="30" t="s">
        <v>14934</v>
      </c>
    </row>
    <row r="4260" spans="1:2" x14ac:dyDescent="0.25">
      <c r="A4260" s="30" t="s">
        <v>7406</v>
      </c>
      <c r="B4260" s="30" t="s">
        <v>14935</v>
      </c>
    </row>
    <row r="4261" spans="1:2" x14ac:dyDescent="0.25">
      <c r="A4261" s="30" t="s">
        <v>7407</v>
      </c>
      <c r="B4261" s="30" t="s">
        <v>14936</v>
      </c>
    </row>
    <row r="4262" spans="1:2" x14ac:dyDescent="0.25">
      <c r="A4262" s="30" t="s">
        <v>8292</v>
      </c>
      <c r="B4262" s="30" t="s">
        <v>14937</v>
      </c>
    </row>
    <row r="4263" spans="1:2" x14ac:dyDescent="0.25">
      <c r="A4263" s="30" t="s">
        <v>8396</v>
      </c>
      <c r="B4263" s="30" t="s">
        <v>14938</v>
      </c>
    </row>
    <row r="4264" spans="1:2" x14ac:dyDescent="0.25">
      <c r="A4264" s="30" t="s">
        <v>8458</v>
      </c>
      <c r="B4264" s="30" t="s">
        <v>14939</v>
      </c>
    </row>
    <row r="4265" spans="1:2" x14ac:dyDescent="0.25">
      <c r="A4265" s="30" t="s">
        <v>8471</v>
      </c>
      <c r="B4265" s="30" t="s">
        <v>14940</v>
      </c>
    </row>
    <row r="4266" spans="1:2" x14ac:dyDescent="0.25">
      <c r="A4266" s="30" t="s">
        <v>8618</v>
      </c>
      <c r="B4266" s="30" t="s">
        <v>14941</v>
      </c>
    </row>
    <row r="4267" spans="1:2" x14ac:dyDescent="0.25">
      <c r="A4267" s="30" t="s">
        <v>8637</v>
      </c>
      <c r="B4267" s="30" t="s">
        <v>14942</v>
      </c>
    </row>
    <row r="4268" spans="1:2" x14ac:dyDescent="0.25">
      <c r="A4268" s="30" t="s">
        <v>8681</v>
      </c>
      <c r="B4268" s="30" t="s">
        <v>14943</v>
      </c>
    </row>
    <row r="4269" spans="1:2" x14ac:dyDescent="0.25">
      <c r="A4269" s="30" t="s">
        <v>8735</v>
      </c>
      <c r="B4269" s="30" t="s">
        <v>14944</v>
      </c>
    </row>
    <row r="4270" spans="1:2" x14ac:dyDescent="0.25">
      <c r="A4270" s="30" t="s">
        <v>8754</v>
      </c>
      <c r="B4270" s="30" t="s">
        <v>14945</v>
      </c>
    </row>
    <row r="4271" spans="1:2" x14ac:dyDescent="0.25">
      <c r="A4271" s="30" t="s">
        <v>8765</v>
      </c>
      <c r="B4271" s="30" t="s">
        <v>14946</v>
      </c>
    </row>
    <row r="4272" spans="1:2" x14ac:dyDescent="0.25">
      <c r="A4272" s="30" t="s">
        <v>8771</v>
      </c>
      <c r="B4272" s="30" t="s">
        <v>14947</v>
      </c>
    </row>
    <row r="4273" spans="1:2" x14ac:dyDescent="0.25">
      <c r="A4273" s="30" t="s">
        <v>8780</v>
      </c>
      <c r="B4273" s="30" t="s">
        <v>14948</v>
      </c>
    </row>
    <row r="4274" spans="1:2" x14ac:dyDescent="0.25">
      <c r="A4274" s="30" t="s">
        <v>7241</v>
      </c>
      <c r="B4274" s="30" t="s">
        <v>14949</v>
      </c>
    </row>
    <row r="4275" spans="1:2" x14ac:dyDescent="0.25">
      <c r="A4275" s="30" t="s">
        <v>7244</v>
      </c>
      <c r="B4275" s="30" t="s">
        <v>14950</v>
      </c>
    </row>
    <row r="4276" spans="1:2" x14ac:dyDescent="0.25">
      <c r="A4276" s="30" t="s">
        <v>7287</v>
      </c>
      <c r="B4276" s="30" t="s">
        <v>14951</v>
      </c>
    </row>
    <row r="4277" spans="1:2" x14ac:dyDescent="0.25">
      <c r="A4277" s="30" t="s">
        <v>7291</v>
      </c>
      <c r="B4277" s="30" t="s">
        <v>14952</v>
      </c>
    </row>
    <row r="4278" spans="1:2" x14ac:dyDescent="0.25">
      <c r="A4278" s="30" t="s">
        <v>7361</v>
      </c>
      <c r="B4278" s="30" t="s">
        <v>14953</v>
      </c>
    </row>
    <row r="4279" spans="1:2" x14ac:dyDescent="0.25">
      <c r="A4279" s="30" t="s">
        <v>7396</v>
      </c>
      <c r="B4279" s="30" t="s">
        <v>14954</v>
      </c>
    </row>
    <row r="4280" spans="1:2" x14ac:dyDescent="0.25">
      <c r="A4280" s="30" t="s">
        <v>7399</v>
      </c>
      <c r="B4280" s="30" t="s">
        <v>14955</v>
      </c>
    </row>
    <row r="4281" spans="1:2" x14ac:dyDescent="0.25">
      <c r="A4281" s="30" t="s">
        <v>7401</v>
      </c>
      <c r="B4281" s="30" t="s">
        <v>14956</v>
      </c>
    </row>
    <row r="4282" spans="1:2" x14ac:dyDescent="0.25">
      <c r="A4282" s="30" t="s">
        <v>7410</v>
      </c>
      <c r="B4282" s="30" t="s">
        <v>14957</v>
      </c>
    </row>
    <row r="4283" spans="1:2" x14ac:dyDescent="0.25">
      <c r="A4283" s="30" t="s">
        <v>7411</v>
      </c>
      <c r="B4283" s="30" t="s">
        <v>14958</v>
      </c>
    </row>
    <row r="4284" spans="1:2" x14ac:dyDescent="0.25">
      <c r="A4284" s="30" t="s">
        <v>7414</v>
      </c>
      <c r="B4284" s="30" t="s">
        <v>14959</v>
      </c>
    </row>
    <row r="4285" spans="1:2" x14ac:dyDescent="0.25">
      <c r="A4285" s="30" t="s">
        <v>7422</v>
      </c>
      <c r="B4285" s="30" t="s">
        <v>14960</v>
      </c>
    </row>
    <row r="4286" spans="1:2" x14ac:dyDescent="0.25">
      <c r="A4286" s="30" t="s">
        <v>7425</v>
      </c>
      <c r="B4286" s="30" t="s">
        <v>14961</v>
      </c>
    </row>
    <row r="4287" spans="1:2" x14ac:dyDescent="0.25">
      <c r="A4287" s="30" t="s">
        <v>7433</v>
      </c>
      <c r="B4287" s="30" t="s">
        <v>14962</v>
      </c>
    </row>
    <row r="4288" spans="1:2" x14ac:dyDescent="0.25">
      <c r="A4288" s="30" t="s">
        <v>7949</v>
      </c>
      <c r="B4288" s="30" t="s">
        <v>14963</v>
      </c>
    </row>
    <row r="4289" spans="1:2" x14ac:dyDescent="0.25">
      <c r="A4289" s="30" t="s">
        <v>8014</v>
      </c>
      <c r="B4289" s="30" t="s">
        <v>14964</v>
      </c>
    </row>
    <row r="4290" spans="1:2" x14ac:dyDescent="0.25">
      <c r="A4290" s="30" t="s">
        <v>8042</v>
      </c>
      <c r="B4290" s="30" t="s">
        <v>14965</v>
      </c>
    </row>
    <row r="4291" spans="1:2" x14ac:dyDescent="0.25">
      <c r="A4291" s="30" t="s">
        <v>8135</v>
      </c>
      <c r="B4291" s="30" t="s">
        <v>14966</v>
      </c>
    </row>
    <row r="4292" spans="1:2" x14ac:dyDescent="0.25">
      <c r="A4292" s="30" t="s">
        <v>8152</v>
      </c>
      <c r="B4292" s="30" t="s">
        <v>14967</v>
      </c>
    </row>
    <row r="4293" spans="1:2" x14ac:dyDescent="0.25">
      <c r="A4293" s="30" t="s">
        <v>8214</v>
      </c>
      <c r="B4293" s="30" t="s">
        <v>14968</v>
      </c>
    </row>
    <row r="4294" spans="1:2" x14ac:dyDescent="0.25">
      <c r="A4294" s="30" t="s">
        <v>8215</v>
      </c>
      <c r="B4294" s="30" t="s">
        <v>14969</v>
      </c>
    </row>
    <row r="4295" spans="1:2" x14ac:dyDescent="0.25">
      <c r="A4295" s="30" t="s">
        <v>8216</v>
      </c>
      <c r="B4295" s="30" t="s">
        <v>14970</v>
      </c>
    </row>
    <row r="4296" spans="1:2" x14ac:dyDescent="0.25">
      <c r="A4296" s="30" t="s">
        <v>8238</v>
      </c>
      <c r="B4296" s="30" t="s">
        <v>14971</v>
      </c>
    </row>
    <row r="4297" spans="1:2" x14ac:dyDescent="0.25">
      <c r="A4297" s="30" t="s">
        <v>8390</v>
      </c>
      <c r="B4297" s="30" t="s">
        <v>14972</v>
      </c>
    </row>
    <row r="4298" spans="1:2" x14ac:dyDescent="0.25">
      <c r="A4298" s="30" t="s">
        <v>8583</v>
      </c>
      <c r="B4298" s="30" t="s">
        <v>14973</v>
      </c>
    </row>
    <row r="4299" spans="1:2" x14ac:dyDescent="0.25">
      <c r="A4299" s="30" t="s">
        <v>8642</v>
      </c>
      <c r="B4299" s="30" t="s">
        <v>14974</v>
      </c>
    </row>
    <row r="4300" spans="1:2" x14ac:dyDescent="0.25">
      <c r="A4300" s="30" t="s">
        <v>8649</v>
      </c>
      <c r="B4300" s="30" t="s">
        <v>14975</v>
      </c>
    </row>
    <row r="4301" spans="1:2" x14ac:dyDescent="0.25">
      <c r="A4301" s="30" t="s">
        <v>8675</v>
      </c>
      <c r="B4301" s="30" t="s">
        <v>14976</v>
      </c>
    </row>
    <row r="4302" spans="1:2" x14ac:dyDescent="0.25">
      <c r="A4302" s="30" t="s">
        <v>8721</v>
      </c>
      <c r="B4302" s="30" t="s">
        <v>14977</v>
      </c>
    </row>
    <row r="4303" spans="1:2" x14ac:dyDescent="0.25">
      <c r="A4303" s="30" t="s">
        <v>6894</v>
      </c>
      <c r="B4303" s="30" t="s">
        <v>14978</v>
      </c>
    </row>
    <row r="4304" spans="1:2" x14ac:dyDescent="0.25">
      <c r="A4304" s="30" t="s">
        <v>6904</v>
      </c>
      <c r="B4304" s="30" t="s">
        <v>14979</v>
      </c>
    </row>
    <row r="4305" spans="1:2" x14ac:dyDescent="0.25">
      <c r="A4305" s="30" t="s">
        <v>6920</v>
      </c>
      <c r="B4305" s="30" t="s">
        <v>14980</v>
      </c>
    </row>
    <row r="4306" spans="1:2" x14ac:dyDescent="0.25">
      <c r="A4306" s="30" t="s">
        <v>6927</v>
      </c>
      <c r="B4306" s="30" t="s">
        <v>14981</v>
      </c>
    </row>
    <row r="4307" spans="1:2" x14ac:dyDescent="0.25">
      <c r="A4307" s="30" t="s">
        <v>6937</v>
      </c>
      <c r="B4307" s="30" t="s">
        <v>14982</v>
      </c>
    </row>
    <row r="4308" spans="1:2" x14ac:dyDescent="0.25">
      <c r="A4308" s="30" t="s">
        <v>6971</v>
      </c>
      <c r="B4308" s="30" t="s">
        <v>14983</v>
      </c>
    </row>
    <row r="4309" spans="1:2" x14ac:dyDescent="0.25">
      <c r="A4309" s="30" t="s">
        <v>6985</v>
      </c>
      <c r="B4309" s="30" t="s">
        <v>14984</v>
      </c>
    </row>
    <row r="4310" spans="1:2" x14ac:dyDescent="0.25">
      <c r="A4310" s="30" t="s">
        <v>7041</v>
      </c>
      <c r="B4310" s="30" t="s">
        <v>14985</v>
      </c>
    </row>
    <row r="4311" spans="1:2" x14ac:dyDescent="0.25">
      <c r="A4311" s="30" t="s">
        <v>7080</v>
      </c>
      <c r="B4311" s="30" t="s">
        <v>14986</v>
      </c>
    </row>
    <row r="4312" spans="1:2" x14ac:dyDescent="0.25">
      <c r="A4312" s="30" t="s">
        <v>7086</v>
      </c>
      <c r="B4312" s="30" t="s">
        <v>14987</v>
      </c>
    </row>
    <row r="4313" spans="1:2" x14ac:dyDescent="0.25">
      <c r="A4313" s="30" t="s">
        <v>7144</v>
      </c>
      <c r="B4313" s="30" t="s">
        <v>14988</v>
      </c>
    </row>
    <row r="4314" spans="1:2" x14ac:dyDescent="0.25">
      <c r="A4314" s="30" t="s">
        <v>7154</v>
      </c>
      <c r="B4314" s="30" t="s">
        <v>14989</v>
      </c>
    </row>
    <row r="4315" spans="1:2" x14ac:dyDescent="0.25">
      <c r="A4315" s="30" t="s">
        <v>7194</v>
      </c>
      <c r="B4315" s="30" t="s">
        <v>14990</v>
      </c>
    </row>
    <row r="4316" spans="1:2" x14ac:dyDescent="0.25">
      <c r="A4316" s="30" t="s">
        <v>7197</v>
      </c>
      <c r="B4316" s="30" t="s">
        <v>14991</v>
      </c>
    </row>
    <row r="4317" spans="1:2" x14ac:dyDescent="0.25">
      <c r="A4317" s="30" t="s">
        <v>7240</v>
      </c>
      <c r="B4317" s="30" t="s">
        <v>14992</v>
      </c>
    </row>
    <row r="4318" spans="1:2" x14ac:dyDescent="0.25">
      <c r="A4318" s="30" t="s">
        <v>7275</v>
      </c>
      <c r="B4318" s="30" t="s">
        <v>14993</v>
      </c>
    </row>
    <row r="4319" spans="1:2" x14ac:dyDescent="0.25">
      <c r="A4319" s="30" t="s">
        <v>7281</v>
      </c>
      <c r="B4319" s="30" t="s">
        <v>14994</v>
      </c>
    </row>
    <row r="4320" spans="1:2" x14ac:dyDescent="0.25">
      <c r="A4320" s="30" t="s">
        <v>7290</v>
      </c>
      <c r="B4320" s="30" t="s">
        <v>14995</v>
      </c>
    </row>
    <row r="4321" spans="1:2" x14ac:dyDescent="0.25">
      <c r="A4321" s="30" t="s">
        <v>7313</v>
      </c>
      <c r="B4321" s="30" t="s">
        <v>14996</v>
      </c>
    </row>
    <row r="4322" spans="1:2" x14ac:dyDescent="0.25">
      <c r="A4322" s="30" t="s">
        <v>7335</v>
      </c>
      <c r="B4322" s="30" t="s">
        <v>14997</v>
      </c>
    </row>
    <row r="4323" spans="1:2" x14ac:dyDescent="0.25">
      <c r="A4323" s="30" t="s">
        <v>7352</v>
      </c>
      <c r="B4323" s="30" t="s">
        <v>14998</v>
      </c>
    </row>
    <row r="4324" spans="1:2" x14ac:dyDescent="0.25">
      <c r="A4324" s="30" t="s">
        <v>7375</v>
      </c>
      <c r="B4324" s="30" t="s">
        <v>14999</v>
      </c>
    </row>
    <row r="4325" spans="1:2" x14ac:dyDescent="0.25">
      <c r="A4325" s="30" t="s">
        <v>7397</v>
      </c>
      <c r="B4325" s="30" t="s">
        <v>15000</v>
      </c>
    </row>
    <row r="4326" spans="1:2" x14ac:dyDescent="0.25">
      <c r="A4326" s="30" t="s">
        <v>7402</v>
      </c>
      <c r="B4326" s="30" t="s">
        <v>15001</v>
      </c>
    </row>
    <row r="4327" spans="1:2" x14ac:dyDescent="0.25">
      <c r="A4327" s="30" t="s">
        <v>7432</v>
      </c>
      <c r="B4327" s="30" t="s">
        <v>15002</v>
      </c>
    </row>
    <row r="4328" spans="1:2" x14ac:dyDescent="0.25">
      <c r="A4328" s="30" t="s">
        <v>7449</v>
      </c>
      <c r="B4328" s="30" t="s">
        <v>15003</v>
      </c>
    </row>
    <row r="4329" spans="1:2" x14ac:dyDescent="0.25">
      <c r="A4329" s="30" t="s">
        <v>7462</v>
      </c>
      <c r="B4329" s="30" t="s">
        <v>15004</v>
      </c>
    </row>
    <row r="4330" spans="1:2" x14ac:dyDescent="0.25">
      <c r="A4330" s="30" t="s">
        <v>7475</v>
      </c>
      <c r="B4330" s="30" t="s">
        <v>15005</v>
      </c>
    </row>
    <row r="4331" spans="1:2" x14ac:dyDescent="0.25">
      <c r="A4331" s="30" t="s">
        <v>7483</v>
      </c>
      <c r="B4331" s="30" t="s">
        <v>15006</v>
      </c>
    </row>
    <row r="4332" spans="1:2" x14ac:dyDescent="0.25">
      <c r="A4332" s="30" t="s">
        <v>7493</v>
      </c>
      <c r="B4332" s="30" t="s">
        <v>15007</v>
      </c>
    </row>
    <row r="4333" spans="1:2" x14ac:dyDescent="0.25">
      <c r="A4333" s="30" t="s">
        <v>7518</v>
      </c>
      <c r="B4333" s="30" t="s">
        <v>15008</v>
      </c>
    </row>
    <row r="4334" spans="1:2" x14ac:dyDescent="0.25">
      <c r="A4334" s="30" t="s">
        <v>7521</v>
      </c>
      <c r="B4334" s="30" t="s">
        <v>15009</v>
      </c>
    </row>
    <row r="4335" spans="1:2" x14ac:dyDescent="0.25">
      <c r="A4335" s="30" t="s">
        <v>7523</v>
      </c>
      <c r="B4335" s="30" t="s">
        <v>15010</v>
      </c>
    </row>
    <row r="4336" spans="1:2" x14ac:dyDescent="0.25">
      <c r="A4336" s="30" t="s">
        <v>7541</v>
      </c>
      <c r="B4336" s="30" t="s">
        <v>15011</v>
      </c>
    </row>
    <row r="4337" spans="1:2" x14ac:dyDescent="0.25">
      <c r="A4337" s="30" t="s">
        <v>7546</v>
      </c>
      <c r="B4337" s="30" t="s">
        <v>15012</v>
      </c>
    </row>
    <row r="4338" spans="1:2" x14ac:dyDescent="0.25">
      <c r="A4338" s="30" t="s">
        <v>7580</v>
      </c>
      <c r="B4338" s="30" t="s">
        <v>15013</v>
      </c>
    </row>
    <row r="4339" spans="1:2" x14ac:dyDescent="0.25">
      <c r="A4339" s="30" t="s">
        <v>7585</v>
      </c>
      <c r="B4339" s="30" t="s">
        <v>15014</v>
      </c>
    </row>
    <row r="4340" spans="1:2" x14ac:dyDescent="0.25">
      <c r="A4340" s="30" t="s">
        <v>7586</v>
      </c>
      <c r="B4340" s="30" t="s">
        <v>15015</v>
      </c>
    </row>
    <row r="4341" spans="1:2" x14ac:dyDescent="0.25">
      <c r="A4341" s="30" t="s">
        <v>7587</v>
      </c>
      <c r="B4341" s="30" t="s">
        <v>15016</v>
      </c>
    </row>
    <row r="4342" spans="1:2" x14ac:dyDescent="0.25">
      <c r="A4342" s="30" t="s">
        <v>7599</v>
      </c>
      <c r="B4342" s="30" t="s">
        <v>15017</v>
      </c>
    </row>
    <row r="4343" spans="1:2" x14ac:dyDescent="0.25">
      <c r="A4343" s="30" t="s">
        <v>7600</v>
      </c>
      <c r="B4343" s="30" t="s">
        <v>15018</v>
      </c>
    </row>
    <row r="4344" spans="1:2" x14ac:dyDescent="0.25">
      <c r="A4344" s="30" t="s">
        <v>7605</v>
      </c>
      <c r="B4344" s="30" t="s">
        <v>15019</v>
      </c>
    </row>
    <row r="4345" spans="1:2" x14ac:dyDescent="0.25">
      <c r="A4345" s="30" t="s">
        <v>7617</v>
      </c>
      <c r="B4345" s="30" t="s">
        <v>15020</v>
      </c>
    </row>
    <row r="4346" spans="1:2" x14ac:dyDescent="0.25">
      <c r="A4346" s="30" t="s">
        <v>7624</v>
      </c>
      <c r="B4346" s="30" t="s">
        <v>15021</v>
      </c>
    </row>
    <row r="4347" spans="1:2" x14ac:dyDescent="0.25">
      <c r="A4347" s="30" t="s">
        <v>7635</v>
      </c>
      <c r="B4347" s="30" t="s">
        <v>15022</v>
      </c>
    </row>
    <row r="4348" spans="1:2" x14ac:dyDescent="0.25">
      <c r="A4348" s="30" t="s">
        <v>7649</v>
      </c>
      <c r="B4348" s="30" t="s">
        <v>15023</v>
      </c>
    </row>
    <row r="4349" spans="1:2" x14ac:dyDescent="0.25">
      <c r="A4349" s="30" t="s">
        <v>7652</v>
      </c>
      <c r="B4349" s="30" t="s">
        <v>15024</v>
      </c>
    </row>
    <row r="4350" spans="1:2" x14ac:dyDescent="0.25">
      <c r="A4350" s="30" t="s">
        <v>7673</v>
      </c>
      <c r="B4350" s="30" t="s">
        <v>15025</v>
      </c>
    </row>
    <row r="4351" spans="1:2" x14ac:dyDescent="0.25">
      <c r="A4351" s="30" t="s">
        <v>7684</v>
      </c>
      <c r="B4351" s="30" t="s">
        <v>15026</v>
      </c>
    </row>
    <row r="4352" spans="1:2" x14ac:dyDescent="0.25">
      <c r="A4352" s="30" t="s">
        <v>7706</v>
      </c>
      <c r="B4352" s="30" t="s">
        <v>15027</v>
      </c>
    </row>
    <row r="4353" spans="1:2" x14ac:dyDescent="0.25">
      <c r="A4353" s="30" t="s">
        <v>7708</v>
      </c>
      <c r="B4353" s="30" t="s">
        <v>15028</v>
      </c>
    </row>
    <row r="4354" spans="1:2" x14ac:dyDescent="0.25">
      <c r="A4354" s="30" t="s">
        <v>7721</v>
      </c>
      <c r="B4354" s="30" t="s">
        <v>15029</v>
      </c>
    </row>
    <row r="4355" spans="1:2" x14ac:dyDescent="0.25">
      <c r="A4355" s="30" t="s">
        <v>7733</v>
      </c>
      <c r="B4355" s="30" t="s">
        <v>15030</v>
      </c>
    </row>
    <row r="4356" spans="1:2" x14ac:dyDescent="0.25">
      <c r="A4356" s="30" t="s">
        <v>7748</v>
      </c>
      <c r="B4356" s="30" t="s">
        <v>15031</v>
      </c>
    </row>
    <row r="4357" spans="1:2" x14ac:dyDescent="0.25">
      <c r="A4357" s="30" t="s">
        <v>7771</v>
      </c>
      <c r="B4357" s="30" t="s">
        <v>15032</v>
      </c>
    </row>
    <row r="4358" spans="1:2" x14ac:dyDescent="0.25">
      <c r="A4358" s="30" t="s">
        <v>7791</v>
      </c>
      <c r="B4358" s="30" t="s">
        <v>15033</v>
      </c>
    </row>
    <row r="4359" spans="1:2" x14ac:dyDescent="0.25">
      <c r="A4359" s="30" t="s">
        <v>7801</v>
      </c>
      <c r="B4359" s="30" t="s">
        <v>15034</v>
      </c>
    </row>
    <row r="4360" spans="1:2" x14ac:dyDescent="0.25">
      <c r="A4360" s="30" t="s">
        <v>7824</v>
      </c>
      <c r="B4360" s="30" t="s">
        <v>15035</v>
      </c>
    </row>
    <row r="4361" spans="1:2" x14ac:dyDescent="0.25">
      <c r="A4361" s="30" t="s">
        <v>7826</v>
      </c>
      <c r="B4361" s="30" t="s">
        <v>15036</v>
      </c>
    </row>
    <row r="4362" spans="1:2" x14ac:dyDescent="0.25">
      <c r="A4362" s="30" t="s">
        <v>7832</v>
      </c>
      <c r="B4362" s="30" t="s">
        <v>15037</v>
      </c>
    </row>
    <row r="4363" spans="1:2" x14ac:dyDescent="0.25">
      <c r="A4363" s="30" t="s">
        <v>7842</v>
      </c>
      <c r="B4363" s="30" t="s">
        <v>15038</v>
      </c>
    </row>
    <row r="4364" spans="1:2" x14ac:dyDescent="0.25">
      <c r="A4364" s="30" t="s">
        <v>7858</v>
      </c>
      <c r="B4364" s="30" t="s">
        <v>15039</v>
      </c>
    </row>
    <row r="4365" spans="1:2" x14ac:dyDescent="0.25">
      <c r="A4365" s="30" t="s">
        <v>7870</v>
      </c>
      <c r="B4365" s="30" t="s">
        <v>15040</v>
      </c>
    </row>
    <row r="4366" spans="1:2" x14ac:dyDescent="0.25">
      <c r="A4366" s="30" t="s">
        <v>7871</v>
      </c>
      <c r="B4366" s="30" t="s">
        <v>15041</v>
      </c>
    </row>
    <row r="4367" spans="1:2" x14ac:dyDescent="0.25">
      <c r="A4367" s="30" t="s">
        <v>7872</v>
      </c>
      <c r="B4367" s="30" t="s">
        <v>15042</v>
      </c>
    </row>
    <row r="4368" spans="1:2" x14ac:dyDescent="0.25">
      <c r="A4368" s="30" t="s">
        <v>7876</v>
      </c>
      <c r="B4368" s="30" t="s">
        <v>15043</v>
      </c>
    </row>
    <row r="4369" spans="1:2" x14ac:dyDescent="0.25">
      <c r="A4369" s="30" t="s">
        <v>7877</v>
      </c>
      <c r="B4369" s="30" t="s">
        <v>15044</v>
      </c>
    </row>
    <row r="4370" spans="1:2" x14ac:dyDescent="0.25">
      <c r="A4370" s="30" t="s">
        <v>7898</v>
      </c>
      <c r="B4370" s="30" t="s">
        <v>15045</v>
      </c>
    </row>
    <row r="4371" spans="1:2" x14ac:dyDescent="0.25">
      <c r="A4371" s="30" t="s">
        <v>7902</v>
      </c>
      <c r="B4371" s="30" t="s">
        <v>15046</v>
      </c>
    </row>
    <row r="4372" spans="1:2" x14ac:dyDescent="0.25">
      <c r="A4372" s="30" t="s">
        <v>7980</v>
      </c>
      <c r="B4372" s="30" t="s">
        <v>15047</v>
      </c>
    </row>
    <row r="4373" spans="1:2" x14ac:dyDescent="0.25">
      <c r="A4373" s="30" t="s">
        <v>7987</v>
      </c>
      <c r="B4373" s="30" t="s">
        <v>15048</v>
      </c>
    </row>
    <row r="4374" spans="1:2" x14ac:dyDescent="0.25">
      <c r="A4374" s="30" t="s">
        <v>8037</v>
      </c>
      <c r="B4374" s="30" t="s">
        <v>15049</v>
      </c>
    </row>
    <row r="4375" spans="1:2" x14ac:dyDescent="0.25">
      <c r="A4375" s="30" t="s">
        <v>8044</v>
      </c>
      <c r="B4375" s="30" t="s">
        <v>15050</v>
      </c>
    </row>
    <row r="4376" spans="1:2" x14ac:dyDescent="0.25">
      <c r="A4376" s="30" t="s">
        <v>8056</v>
      </c>
      <c r="B4376" s="30" t="s">
        <v>15051</v>
      </c>
    </row>
    <row r="4377" spans="1:2" x14ac:dyDescent="0.25">
      <c r="A4377" s="30" t="s">
        <v>8057</v>
      </c>
      <c r="B4377" s="30" t="s">
        <v>15052</v>
      </c>
    </row>
    <row r="4378" spans="1:2" x14ac:dyDescent="0.25">
      <c r="A4378" s="30" t="s">
        <v>8061</v>
      </c>
      <c r="B4378" s="30" t="s">
        <v>15053</v>
      </c>
    </row>
    <row r="4379" spans="1:2" x14ac:dyDescent="0.25">
      <c r="A4379" s="30" t="s">
        <v>8069</v>
      </c>
      <c r="B4379" s="30" t="s">
        <v>15054</v>
      </c>
    </row>
    <row r="4380" spans="1:2" x14ac:dyDescent="0.25">
      <c r="A4380" s="30" t="s">
        <v>8077</v>
      </c>
      <c r="B4380" s="30" t="s">
        <v>15055</v>
      </c>
    </row>
    <row r="4381" spans="1:2" x14ac:dyDescent="0.25">
      <c r="A4381" s="30" t="s">
        <v>8119</v>
      </c>
      <c r="B4381" s="30" t="s">
        <v>15056</v>
      </c>
    </row>
    <row r="4382" spans="1:2" x14ac:dyDescent="0.25">
      <c r="A4382" s="30" t="s">
        <v>8120</v>
      </c>
      <c r="B4382" s="30" t="s">
        <v>15057</v>
      </c>
    </row>
    <row r="4383" spans="1:2" x14ac:dyDescent="0.25">
      <c r="A4383" s="30" t="s">
        <v>8163</v>
      </c>
      <c r="B4383" s="30" t="s">
        <v>15058</v>
      </c>
    </row>
    <row r="4384" spans="1:2" x14ac:dyDescent="0.25">
      <c r="A4384" s="30" t="s">
        <v>8177</v>
      </c>
      <c r="B4384" s="30" t="s">
        <v>15059</v>
      </c>
    </row>
    <row r="4385" spans="1:2" x14ac:dyDescent="0.25">
      <c r="A4385" s="30" t="s">
        <v>8185</v>
      </c>
      <c r="B4385" s="30" t="s">
        <v>15060</v>
      </c>
    </row>
    <row r="4386" spans="1:2" x14ac:dyDescent="0.25">
      <c r="A4386" s="30" t="s">
        <v>8188</v>
      </c>
      <c r="B4386" s="30" t="s">
        <v>15061</v>
      </c>
    </row>
    <row r="4387" spans="1:2" x14ac:dyDescent="0.25">
      <c r="A4387" s="30" t="s">
        <v>8229</v>
      </c>
      <c r="B4387" s="30" t="s">
        <v>15062</v>
      </c>
    </row>
    <row r="4388" spans="1:2" x14ac:dyDescent="0.25">
      <c r="A4388" s="30" t="s">
        <v>8293</v>
      </c>
      <c r="B4388" s="30" t="s">
        <v>15063</v>
      </c>
    </row>
    <row r="4389" spans="1:2" x14ac:dyDescent="0.25">
      <c r="A4389" s="30" t="s">
        <v>8295</v>
      </c>
      <c r="B4389" s="30" t="s">
        <v>15064</v>
      </c>
    </row>
    <row r="4390" spans="1:2" x14ac:dyDescent="0.25">
      <c r="A4390" s="30" t="s">
        <v>8338</v>
      </c>
      <c r="B4390" s="30" t="s">
        <v>15065</v>
      </c>
    </row>
    <row r="4391" spans="1:2" x14ac:dyDescent="0.25">
      <c r="A4391" s="30" t="s">
        <v>8341</v>
      </c>
      <c r="B4391" s="30" t="s">
        <v>15066</v>
      </c>
    </row>
    <row r="4392" spans="1:2" x14ac:dyDescent="0.25">
      <c r="A4392" s="30" t="s">
        <v>8342</v>
      </c>
      <c r="B4392" s="30" t="s">
        <v>15067</v>
      </c>
    </row>
    <row r="4393" spans="1:2" x14ac:dyDescent="0.25">
      <c r="A4393" s="30" t="s">
        <v>8360</v>
      </c>
      <c r="B4393" s="30" t="s">
        <v>15068</v>
      </c>
    </row>
    <row r="4394" spans="1:2" x14ac:dyDescent="0.25">
      <c r="A4394" s="30" t="s">
        <v>8391</v>
      </c>
      <c r="B4394" s="30" t="s">
        <v>15069</v>
      </c>
    </row>
    <row r="4395" spans="1:2" x14ac:dyDescent="0.25">
      <c r="A4395" s="30" t="s">
        <v>8398</v>
      </c>
      <c r="B4395" s="30" t="s">
        <v>15070</v>
      </c>
    </row>
    <row r="4396" spans="1:2" x14ac:dyDescent="0.25">
      <c r="A4396" s="30" t="s">
        <v>8399</v>
      </c>
      <c r="B4396" s="30" t="s">
        <v>15071</v>
      </c>
    </row>
    <row r="4397" spans="1:2" x14ac:dyDescent="0.25">
      <c r="A4397" s="30" t="s">
        <v>8419</v>
      </c>
      <c r="B4397" s="30" t="s">
        <v>15072</v>
      </c>
    </row>
    <row r="4398" spans="1:2" x14ac:dyDescent="0.25">
      <c r="A4398" s="30" t="s">
        <v>8429</v>
      </c>
      <c r="B4398" s="30" t="s">
        <v>15073</v>
      </c>
    </row>
    <row r="4399" spans="1:2" x14ac:dyDescent="0.25">
      <c r="A4399" s="30" t="s">
        <v>8441</v>
      </c>
      <c r="B4399" s="30" t="s">
        <v>15074</v>
      </c>
    </row>
    <row r="4400" spans="1:2" x14ac:dyDescent="0.25">
      <c r="A4400" s="30" t="s">
        <v>8449</v>
      </c>
      <c r="B4400" s="30" t="s">
        <v>15075</v>
      </c>
    </row>
    <row r="4401" spans="1:2" x14ac:dyDescent="0.25">
      <c r="A4401" s="30" t="s">
        <v>8521</v>
      </c>
      <c r="B4401" s="30" t="s">
        <v>15076</v>
      </c>
    </row>
    <row r="4402" spans="1:2" x14ac:dyDescent="0.25">
      <c r="A4402" s="30" t="s">
        <v>8522</v>
      </c>
      <c r="B4402" s="30" t="s">
        <v>15077</v>
      </c>
    </row>
    <row r="4403" spans="1:2" x14ac:dyDescent="0.25">
      <c r="A4403" s="30" t="s">
        <v>8528</v>
      </c>
      <c r="B4403" s="30" t="s">
        <v>15078</v>
      </c>
    </row>
    <row r="4404" spans="1:2" x14ac:dyDescent="0.25">
      <c r="A4404" s="30" t="s">
        <v>8535</v>
      </c>
      <c r="B4404" s="30" t="s">
        <v>15079</v>
      </c>
    </row>
    <row r="4405" spans="1:2" x14ac:dyDescent="0.25">
      <c r="A4405" s="30" t="s">
        <v>8555</v>
      </c>
      <c r="B4405" s="30" t="s">
        <v>15080</v>
      </c>
    </row>
    <row r="4406" spans="1:2" x14ac:dyDescent="0.25">
      <c r="A4406" s="30" t="s">
        <v>8580</v>
      </c>
      <c r="B4406" s="30" t="s">
        <v>15081</v>
      </c>
    </row>
    <row r="4407" spans="1:2" x14ac:dyDescent="0.25">
      <c r="A4407" s="30" t="s">
        <v>7298</v>
      </c>
      <c r="B4407" s="30" t="s">
        <v>15082</v>
      </c>
    </row>
    <row r="4408" spans="1:2" x14ac:dyDescent="0.25">
      <c r="A4408" s="30" t="s">
        <v>7353</v>
      </c>
      <c r="B4408" s="30" t="s">
        <v>15083</v>
      </c>
    </row>
    <row r="4409" spans="1:2" x14ac:dyDescent="0.25">
      <c r="A4409" s="30" t="s">
        <v>7355</v>
      </c>
      <c r="B4409" s="30" t="s">
        <v>15084</v>
      </c>
    </row>
    <row r="4410" spans="1:2" x14ac:dyDescent="0.25">
      <c r="A4410" s="30" t="s">
        <v>7360</v>
      </c>
      <c r="B4410" s="30" t="s">
        <v>15085</v>
      </c>
    </row>
    <row r="4411" spans="1:2" x14ac:dyDescent="0.25">
      <c r="A4411" s="30" t="s">
        <v>7434</v>
      </c>
      <c r="B4411" s="30" t="s">
        <v>15086</v>
      </c>
    </row>
    <row r="4412" spans="1:2" x14ac:dyDescent="0.25">
      <c r="A4412" s="30" t="s">
        <v>7442</v>
      </c>
      <c r="B4412" s="30" t="s">
        <v>15087</v>
      </c>
    </row>
    <row r="4413" spans="1:2" x14ac:dyDescent="0.25">
      <c r="A4413" s="30" t="s">
        <v>8145</v>
      </c>
      <c r="B4413" s="30" t="s">
        <v>15088</v>
      </c>
    </row>
    <row r="4414" spans="1:2" x14ac:dyDescent="0.25">
      <c r="A4414" s="30" t="s">
        <v>8273</v>
      </c>
      <c r="B4414" s="30" t="s">
        <v>15089</v>
      </c>
    </row>
    <row r="4415" spans="1:2" x14ac:dyDescent="0.25">
      <c r="A4415" s="30" t="s">
        <v>8405</v>
      </c>
      <c r="B4415" s="30" t="s">
        <v>15090</v>
      </c>
    </row>
    <row r="4416" spans="1:2" x14ac:dyDescent="0.25">
      <c r="A4416" s="30" t="s">
        <v>8639</v>
      </c>
      <c r="B4416" s="30" t="s">
        <v>15091</v>
      </c>
    </row>
    <row r="4417" spans="1:2" x14ac:dyDescent="0.25">
      <c r="A4417" s="30" t="s">
        <v>8644</v>
      </c>
      <c r="B4417" s="30" t="s">
        <v>15092</v>
      </c>
    </row>
    <row r="4418" spans="1:2" x14ac:dyDescent="0.25">
      <c r="A4418" s="30" t="s">
        <v>8667</v>
      </c>
      <c r="B4418" s="30" t="s">
        <v>15093</v>
      </c>
    </row>
    <row r="4419" spans="1:2" x14ac:dyDescent="0.25">
      <c r="A4419" s="30" t="s">
        <v>7348</v>
      </c>
      <c r="B4419" s="30" t="s">
        <v>15094</v>
      </c>
    </row>
    <row r="4420" spans="1:2" x14ac:dyDescent="0.25">
      <c r="A4420" s="30" t="s">
        <v>7367</v>
      </c>
      <c r="B4420" s="30" t="s">
        <v>15095</v>
      </c>
    </row>
    <row r="4421" spans="1:2" x14ac:dyDescent="0.25">
      <c r="A4421" s="30" t="s">
        <v>7377</v>
      </c>
      <c r="B4421" s="30" t="s">
        <v>15096</v>
      </c>
    </row>
    <row r="4422" spans="1:2" x14ac:dyDescent="0.25">
      <c r="A4422" s="30" t="s">
        <v>7452</v>
      </c>
      <c r="B4422" s="30" t="s">
        <v>15097</v>
      </c>
    </row>
    <row r="4423" spans="1:2" x14ac:dyDescent="0.25">
      <c r="A4423" s="30" t="s">
        <v>8232</v>
      </c>
      <c r="B4423" s="30" t="s">
        <v>15098</v>
      </c>
    </row>
    <row r="4424" spans="1:2" x14ac:dyDescent="0.25">
      <c r="A4424" s="30" t="s">
        <v>8250</v>
      </c>
      <c r="B4424" s="30" t="s">
        <v>15099</v>
      </c>
    </row>
    <row r="4425" spans="1:2" x14ac:dyDescent="0.25">
      <c r="A4425" s="30" t="s">
        <v>8275</v>
      </c>
      <c r="B4425" s="30" t="s">
        <v>15100</v>
      </c>
    </row>
    <row r="4426" spans="1:2" x14ac:dyDescent="0.25">
      <c r="A4426" s="30" t="s">
        <v>8397</v>
      </c>
      <c r="B4426" s="30" t="s">
        <v>15101</v>
      </c>
    </row>
    <row r="4427" spans="1:2" x14ac:dyDescent="0.25">
      <c r="A4427" s="30" t="s">
        <v>8431</v>
      </c>
      <c r="B4427" s="30" t="s">
        <v>15102</v>
      </c>
    </row>
    <row r="4428" spans="1:2" x14ac:dyDescent="0.25">
      <c r="A4428" s="30" t="s">
        <v>8463</v>
      </c>
      <c r="B4428" s="30" t="s">
        <v>15103</v>
      </c>
    </row>
    <row r="4429" spans="1:2" x14ac:dyDescent="0.25">
      <c r="A4429" s="30" t="s">
        <v>7332</v>
      </c>
      <c r="B4429" s="30" t="s">
        <v>15104</v>
      </c>
    </row>
    <row r="4430" spans="1:2" x14ac:dyDescent="0.25">
      <c r="A4430" s="30" t="s">
        <v>7336</v>
      </c>
      <c r="B4430" s="30" t="s">
        <v>15105</v>
      </c>
    </row>
    <row r="4431" spans="1:2" x14ac:dyDescent="0.25">
      <c r="A4431" s="30" t="s">
        <v>7381</v>
      </c>
      <c r="B4431" s="30" t="s">
        <v>15106</v>
      </c>
    </row>
    <row r="4432" spans="1:2" x14ac:dyDescent="0.25">
      <c r="A4432" s="30" t="s">
        <v>7384</v>
      </c>
      <c r="B4432" s="30" t="s">
        <v>15107</v>
      </c>
    </row>
    <row r="4433" spans="1:2" x14ac:dyDescent="0.25">
      <c r="A4433" s="30" t="s">
        <v>7395</v>
      </c>
      <c r="B4433" s="30" t="s">
        <v>15108</v>
      </c>
    </row>
    <row r="4434" spans="1:2" x14ac:dyDescent="0.25">
      <c r="A4434" s="30" t="s">
        <v>7437</v>
      </c>
      <c r="B4434" s="30" t="s">
        <v>15109</v>
      </c>
    </row>
    <row r="4435" spans="1:2" x14ac:dyDescent="0.25">
      <c r="A4435" s="30" t="s">
        <v>7440</v>
      </c>
      <c r="B4435" s="30" t="s">
        <v>15110</v>
      </c>
    </row>
    <row r="4436" spans="1:2" x14ac:dyDescent="0.25">
      <c r="A4436" s="30" t="s">
        <v>7896</v>
      </c>
      <c r="B4436" s="30" t="s">
        <v>15111</v>
      </c>
    </row>
    <row r="4437" spans="1:2" x14ac:dyDescent="0.25">
      <c r="A4437" s="30" t="s">
        <v>7912</v>
      </c>
      <c r="B4437" s="30" t="s">
        <v>15112</v>
      </c>
    </row>
    <row r="4438" spans="1:2" x14ac:dyDescent="0.25">
      <c r="A4438" s="30" t="s">
        <v>7926</v>
      </c>
      <c r="B4438" s="30" t="s">
        <v>15113</v>
      </c>
    </row>
    <row r="4439" spans="1:2" x14ac:dyDescent="0.25">
      <c r="A4439" s="30" t="s">
        <v>7960</v>
      </c>
      <c r="B4439" s="30" t="s">
        <v>15114</v>
      </c>
    </row>
    <row r="4440" spans="1:2" x14ac:dyDescent="0.25">
      <c r="A4440" s="30" t="s">
        <v>8001</v>
      </c>
      <c r="B4440" s="30" t="s">
        <v>15115</v>
      </c>
    </row>
    <row r="4441" spans="1:2" x14ac:dyDescent="0.25">
      <c r="A4441" s="30" t="s">
        <v>8240</v>
      </c>
      <c r="B4441" s="30" t="s">
        <v>15116</v>
      </c>
    </row>
    <row r="4442" spans="1:2" x14ac:dyDescent="0.25">
      <c r="A4442" s="30" t="s">
        <v>8241</v>
      </c>
      <c r="B4442" s="30" t="s">
        <v>15117</v>
      </c>
    </row>
    <row r="4443" spans="1:2" x14ac:dyDescent="0.25">
      <c r="A4443" s="30" t="s">
        <v>8247</v>
      </c>
      <c r="B4443" s="30" t="s">
        <v>15118</v>
      </c>
    </row>
    <row r="4444" spans="1:2" x14ac:dyDescent="0.25">
      <c r="A4444" s="30" t="s">
        <v>8272</v>
      </c>
      <c r="B4444" s="30" t="s">
        <v>15119</v>
      </c>
    </row>
    <row r="4445" spans="1:2" x14ac:dyDescent="0.25">
      <c r="A4445" s="30" t="s">
        <v>8323</v>
      </c>
      <c r="B4445" s="30" t="s">
        <v>15120</v>
      </c>
    </row>
    <row r="4446" spans="1:2" x14ac:dyDescent="0.25">
      <c r="A4446" s="30" t="s">
        <v>8526</v>
      </c>
      <c r="B4446" s="30" t="s">
        <v>15121</v>
      </c>
    </row>
    <row r="4447" spans="1:2" x14ac:dyDescent="0.25">
      <c r="A4447" s="30" t="s">
        <v>8573</v>
      </c>
      <c r="B4447" s="30" t="s">
        <v>15122</v>
      </c>
    </row>
    <row r="4448" spans="1:2" x14ac:dyDescent="0.25">
      <c r="A4448" s="30" t="s">
        <v>8600</v>
      </c>
      <c r="B4448" s="30" t="s">
        <v>15123</v>
      </c>
    </row>
    <row r="4449" spans="1:2" x14ac:dyDescent="0.25">
      <c r="A4449" s="30" t="s">
        <v>8635</v>
      </c>
      <c r="B4449" s="30" t="s">
        <v>15124</v>
      </c>
    </row>
    <row r="4450" spans="1:2" x14ac:dyDescent="0.25">
      <c r="A4450" s="30" t="s">
        <v>8645</v>
      </c>
      <c r="B4450" s="30" t="s">
        <v>15125</v>
      </c>
    </row>
    <row r="4451" spans="1:2" x14ac:dyDescent="0.25">
      <c r="A4451" s="30" t="s">
        <v>8653</v>
      </c>
      <c r="B4451" s="30" t="s">
        <v>15126</v>
      </c>
    </row>
    <row r="4452" spans="1:2" x14ac:dyDescent="0.25">
      <c r="A4452" s="30" t="s">
        <v>8756</v>
      </c>
      <c r="B4452" s="30" t="s">
        <v>15127</v>
      </c>
    </row>
    <row r="4453" spans="1:2" x14ac:dyDescent="0.25">
      <c r="A4453" s="30" t="s">
        <v>7331</v>
      </c>
      <c r="B4453" s="30" t="s">
        <v>15128</v>
      </c>
    </row>
    <row r="4454" spans="1:2" x14ac:dyDescent="0.25">
      <c r="A4454" s="30" t="s">
        <v>7334</v>
      </c>
      <c r="B4454" s="30" t="s">
        <v>15129</v>
      </c>
    </row>
    <row r="4455" spans="1:2" x14ac:dyDescent="0.25">
      <c r="A4455" s="30" t="s">
        <v>7357</v>
      </c>
      <c r="B4455" s="30" t="s">
        <v>15130</v>
      </c>
    </row>
    <row r="4456" spans="1:2" x14ac:dyDescent="0.25">
      <c r="A4456" s="30" t="s">
        <v>7398</v>
      </c>
      <c r="B4456" s="30" t="s">
        <v>15131</v>
      </c>
    </row>
    <row r="4457" spans="1:2" x14ac:dyDescent="0.25">
      <c r="A4457" s="30" t="s">
        <v>7400</v>
      </c>
      <c r="B4457" s="30" t="s">
        <v>15132</v>
      </c>
    </row>
    <row r="4458" spans="1:2" x14ac:dyDescent="0.25">
      <c r="A4458" s="30" t="s">
        <v>7408</v>
      </c>
      <c r="B4458" s="30" t="s">
        <v>15133</v>
      </c>
    </row>
    <row r="4459" spans="1:2" x14ac:dyDescent="0.25">
      <c r="A4459" s="30" t="s">
        <v>7420</v>
      </c>
      <c r="B4459" s="30" t="s">
        <v>15134</v>
      </c>
    </row>
    <row r="4460" spans="1:2" x14ac:dyDescent="0.25">
      <c r="A4460" s="30" t="s">
        <v>7423</v>
      </c>
      <c r="B4460" s="30" t="s">
        <v>15135</v>
      </c>
    </row>
    <row r="4461" spans="1:2" x14ac:dyDescent="0.25">
      <c r="A4461" s="30" t="s">
        <v>7429</v>
      </c>
      <c r="B4461" s="30" t="s">
        <v>15136</v>
      </c>
    </row>
    <row r="4462" spans="1:2" x14ac:dyDescent="0.25">
      <c r="A4462" s="30" t="s">
        <v>7435</v>
      </c>
      <c r="B4462" s="30" t="s">
        <v>15137</v>
      </c>
    </row>
    <row r="4463" spans="1:2" x14ac:dyDescent="0.25">
      <c r="A4463" s="30" t="s">
        <v>7455</v>
      </c>
      <c r="B4463" s="30" t="s">
        <v>15138</v>
      </c>
    </row>
    <row r="4464" spans="1:2" x14ac:dyDescent="0.25">
      <c r="A4464" s="30" t="s">
        <v>7937</v>
      </c>
      <c r="B4464" s="30" t="s">
        <v>15139</v>
      </c>
    </row>
    <row r="4465" spans="1:2" x14ac:dyDescent="0.25">
      <c r="A4465" s="30" t="s">
        <v>7938</v>
      </c>
      <c r="B4465" s="30" t="s">
        <v>15140</v>
      </c>
    </row>
    <row r="4466" spans="1:2" x14ac:dyDescent="0.25">
      <c r="A4466" s="30" t="s">
        <v>7958</v>
      </c>
      <c r="B4466" s="30" t="s">
        <v>15141</v>
      </c>
    </row>
    <row r="4467" spans="1:2" x14ac:dyDescent="0.25">
      <c r="A4467" s="30" t="s">
        <v>7979</v>
      </c>
      <c r="B4467" s="30" t="s">
        <v>15142</v>
      </c>
    </row>
    <row r="4468" spans="1:2" x14ac:dyDescent="0.25">
      <c r="A4468" s="30" t="s">
        <v>8012</v>
      </c>
      <c r="B4468" s="30" t="s">
        <v>15143</v>
      </c>
    </row>
    <row r="4469" spans="1:2" x14ac:dyDescent="0.25">
      <c r="A4469" s="30" t="s">
        <v>8054</v>
      </c>
      <c r="B4469" s="30" t="s">
        <v>15144</v>
      </c>
    </row>
    <row r="4470" spans="1:2" x14ac:dyDescent="0.25">
      <c r="A4470" s="30" t="s">
        <v>8079</v>
      </c>
      <c r="B4470" s="30" t="s">
        <v>15145</v>
      </c>
    </row>
    <row r="4471" spans="1:2" x14ac:dyDescent="0.25">
      <c r="A4471" s="30" t="s">
        <v>8100</v>
      </c>
      <c r="B4471" s="30" t="s">
        <v>15146</v>
      </c>
    </row>
    <row r="4472" spans="1:2" x14ac:dyDescent="0.25">
      <c r="A4472" s="30" t="s">
        <v>8133</v>
      </c>
      <c r="B4472" s="30" t="s">
        <v>15147</v>
      </c>
    </row>
    <row r="4473" spans="1:2" x14ac:dyDescent="0.25">
      <c r="A4473" s="30" t="s">
        <v>8134</v>
      </c>
      <c r="B4473" s="30" t="s">
        <v>15148</v>
      </c>
    </row>
    <row r="4474" spans="1:2" x14ac:dyDescent="0.25">
      <c r="A4474" s="30" t="s">
        <v>8162</v>
      </c>
      <c r="B4474" s="30" t="s">
        <v>15149</v>
      </c>
    </row>
    <row r="4475" spans="1:2" x14ac:dyDescent="0.25">
      <c r="A4475" s="30" t="s">
        <v>8204</v>
      </c>
      <c r="B4475" s="30" t="s">
        <v>15150</v>
      </c>
    </row>
    <row r="4476" spans="1:2" x14ac:dyDescent="0.25">
      <c r="A4476" s="30" t="s">
        <v>8220</v>
      </c>
      <c r="B4476" s="30" t="s">
        <v>15151</v>
      </c>
    </row>
    <row r="4477" spans="1:2" x14ac:dyDescent="0.25">
      <c r="A4477" s="30" t="s">
        <v>8257</v>
      </c>
      <c r="B4477" s="30" t="s">
        <v>15152</v>
      </c>
    </row>
    <row r="4478" spans="1:2" x14ac:dyDescent="0.25">
      <c r="A4478" s="30" t="s">
        <v>8287</v>
      </c>
      <c r="B4478" s="30" t="s">
        <v>15153</v>
      </c>
    </row>
    <row r="4479" spans="1:2" x14ac:dyDescent="0.25">
      <c r="A4479" s="30" t="s">
        <v>8335</v>
      </c>
      <c r="B4479" s="30" t="s">
        <v>15154</v>
      </c>
    </row>
    <row r="4480" spans="1:2" x14ac:dyDescent="0.25">
      <c r="A4480" s="30" t="s">
        <v>8337</v>
      </c>
      <c r="B4480" s="30" t="s">
        <v>15155</v>
      </c>
    </row>
    <row r="4481" spans="1:2" x14ac:dyDescent="0.25">
      <c r="A4481" s="30" t="s">
        <v>8345</v>
      </c>
      <c r="B4481" s="30" t="s">
        <v>15156</v>
      </c>
    </row>
    <row r="4482" spans="1:2" x14ac:dyDescent="0.25">
      <c r="A4482" s="30" t="s">
        <v>8389</v>
      </c>
      <c r="B4482" s="30" t="s">
        <v>15157</v>
      </c>
    </row>
    <row r="4483" spans="1:2" x14ac:dyDescent="0.25">
      <c r="A4483" s="30" t="s">
        <v>8414</v>
      </c>
      <c r="B4483" s="30" t="s">
        <v>15158</v>
      </c>
    </row>
    <row r="4484" spans="1:2" x14ac:dyDescent="0.25">
      <c r="A4484" s="30" t="s">
        <v>8416</v>
      </c>
      <c r="B4484" s="30" t="s">
        <v>15159</v>
      </c>
    </row>
    <row r="4485" spans="1:2" x14ac:dyDescent="0.25">
      <c r="A4485" s="30" t="s">
        <v>8424</v>
      </c>
      <c r="B4485" s="30" t="s">
        <v>15160</v>
      </c>
    </row>
    <row r="4486" spans="1:2" x14ac:dyDescent="0.25">
      <c r="A4486" s="30" t="s">
        <v>8433</v>
      </c>
      <c r="B4486" s="30" t="s">
        <v>15161</v>
      </c>
    </row>
    <row r="4487" spans="1:2" x14ac:dyDescent="0.25">
      <c r="A4487" s="30" t="s">
        <v>8437</v>
      </c>
      <c r="B4487" s="30" t="s">
        <v>15162</v>
      </c>
    </row>
    <row r="4488" spans="1:2" x14ac:dyDescent="0.25">
      <c r="A4488" s="30" t="s">
        <v>8440</v>
      </c>
      <c r="B4488" s="30" t="s">
        <v>15163</v>
      </c>
    </row>
    <row r="4489" spans="1:2" x14ac:dyDescent="0.25">
      <c r="A4489" s="30" t="s">
        <v>8446</v>
      </c>
      <c r="B4489" s="30" t="s">
        <v>15164</v>
      </c>
    </row>
    <row r="4490" spans="1:2" x14ac:dyDescent="0.25">
      <c r="A4490" s="30" t="s">
        <v>8448</v>
      </c>
      <c r="B4490" s="30" t="s">
        <v>15165</v>
      </c>
    </row>
    <row r="4491" spans="1:2" x14ac:dyDescent="0.25">
      <c r="A4491" s="30" t="s">
        <v>8478</v>
      </c>
      <c r="B4491" s="30" t="s">
        <v>15166</v>
      </c>
    </row>
    <row r="4492" spans="1:2" x14ac:dyDescent="0.25">
      <c r="A4492" s="30" t="s">
        <v>8482</v>
      </c>
      <c r="B4492" s="30" t="s">
        <v>15167</v>
      </c>
    </row>
    <row r="4493" spans="1:2" x14ac:dyDescent="0.25">
      <c r="A4493" s="30" t="s">
        <v>8489</v>
      </c>
      <c r="B4493" s="30" t="s">
        <v>15168</v>
      </c>
    </row>
    <row r="4494" spans="1:2" x14ac:dyDescent="0.25">
      <c r="A4494" s="30" t="s">
        <v>8554</v>
      </c>
      <c r="B4494" s="30" t="s">
        <v>15169</v>
      </c>
    </row>
    <row r="4495" spans="1:2" x14ac:dyDescent="0.25">
      <c r="A4495" s="30" t="s">
        <v>8631</v>
      </c>
      <c r="B4495" s="30" t="s">
        <v>15170</v>
      </c>
    </row>
    <row r="4496" spans="1:2" x14ac:dyDescent="0.25">
      <c r="A4496" s="30" t="s">
        <v>8656</v>
      </c>
      <c r="B4496" s="30" t="s">
        <v>15171</v>
      </c>
    </row>
    <row r="4497" spans="1:2" x14ac:dyDescent="0.25">
      <c r="A4497" s="30" t="s">
        <v>8696</v>
      </c>
      <c r="B4497" s="30" t="s">
        <v>15172</v>
      </c>
    </row>
    <row r="4498" spans="1:2" x14ac:dyDescent="0.25">
      <c r="A4498" s="30" t="s">
        <v>8792</v>
      </c>
      <c r="B4498" s="30" t="s">
        <v>15173</v>
      </c>
    </row>
    <row r="4499" spans="1:2" x14ac:dyDescent="0.25">
      <c r="A4499" s="30" t="s">
        <v>7249</v>
      </c>
      <c r="B4499" s="30" t="s">
        <v>15174</v>
      </c>
    </row>
    <row r="4500" spans="1:2" x14ac:dyDescent="0.25">
      <c r="A4500" s="30" t="s">
        <v>7261</v>
      </c>
      <c r="B4500" s="30" t="s">
        <v>15175</v>
      </c>
    </row>
    <row r="4501" spans="1:2" x14ac:dyDescent="0.25">
      <c r="A4501" s="30" t="s">
        <v>7269</v>
      </c>
      <c r="B4501" s="30" t="s">
        <v>15176</v>
      </c>
    </row>
    <row r="4502" spans="1:2" x14ac:dyDescent="0.25">
      <c r="A4502" s="30" t="s">
        <v>7325</v>
      </c>
      <c r="B4502" s="30" t="s">
        <v>15177</v>
      </c>
    </row>
    <row r="4503" spans="1:2" x14ac:dyDescent="0.25">
      <c r="A4503" s="30" t="s">
        <v>7391</v>
      </c>
      <c r="B4503" s="30" t="s">
        <v>15178</v>
      </c>
    </row>
    <row r="4504" spans="1:2" x14ac:dyDescent="0.25">
      <c r="A4504" s="30" t="s">
        <v>7907</v>
      </c>
      <c r="B4504" s="30" t="s">
        <v>15179</v>
      </c>
    </row>
    <row r="4505" spans="1:2" x14ac:dyDescent="0.25">
      <c r="A4505" s="30" t="s">
        <v>7953</v>
      </c>
      <c r="B4505" s="30" t="s">
        <v>15180</v>
      </c>
    </row>
    <row r="4506" spans="1:2" x14ac:dyDescent="0.25">
      <c r="A4506" s="30" t="s">
        <v>7969</v>
      </c>
      <c r="B4506" s="30" t="s">
        <v>15181</v>
      </c>
    </row>
    <row r="4507" spans="1:2" x14ac:dyDescent="0.25">
      <c r="A4507" s="30" t="s">
        <v>8050</v>
      </c>
      <c r="B4507" s="30" t="s">
        <v>15182</v>
      </c>
    </row>
    <row r="4508" spans="1:2" x14ac:dyDescent="0.25">
      <c r="A4508" s="30" t="s">
        <v>8088</v>
      </c>
      <c r="B4508" s="30" t="s">
        <v>15183</v>
      </c>
    </row>
    <row r="4509" spans="1:2" x14ac:dyDescent="0.25">
      <c r="A4509" s="30" t="s">
        <v>8095</v>
      </c>
      <c r="B4509" s="30" t="s">
        <v>15184</v>
      </c>
    </row>
    <row r="4510" spans="1:2" x14ac:dyDescent="0.25">
      <c r="A4510" s="30" t="s">
        <v>8101</v>
      </c>
      <c r="B4510" s="30" t="s">
        <v>15185</v>
      </c>
    </row>
    <row r="4511" spans="1:2" x14ac:dyDescent="0.25">
      <c r="A4511" s="30" t="s">
        <v>8105</v>
      </c>
      <c r="B4511" s="30" t="s">
        <v>15186</v>
      </c>
    </row>
    <row r="4512" spans="1:2" x14ac:dyDescent="0.25">
      <c r="A4512" s="30" t="s">
        <v>8115</v>
      </c>
      <c r="B4512" s="30" t="s">
        <v>15187</v>
      </c>
    </row>
    <row r="4513" spans="1:2" x14ac:dyDescent="0.25">
      <c r="A4513" s="30" t="s">
        <v>8285</v>
      </c>
      <c r="B4513" s="30" t="s">
        <v>15188</v>
      </c>
    </row>
    <row r="4514" spans="1:2" x14ac:dyDescent="0.25">
      <c r="A4514" s="30" t="s">
        <v>8460</v>
      </c>
      <c r="B4514" s="30" t="s">
        <v>15189</v>
      </c>
    </row>
    <row r="4515" spans="1:2" x14ac:dyDescent="0.25">
      <c r="A4515" s="30" t="s">
        <v>8602</v>
      </c>
      <c r="B4515" s="30" t="s">
        <v>15190</v>
      </c>
    </row>
    <row r="4516" spans="1:2" x14ac:dyDescent="0.25">
      <c r="A4516" s="30" t="s">
        <v>8634</v>
      </c>
      <c r="B4516" s="30" t="s">
        <v>15191</v>
      </c>
    </row>
    <row r="4517" spans="1:2" x14ac:dyDescent="0.25">
      <c r="A4517" s="30" t="s">
        <v>8767</v>
      </c>
      <c r="B4517" s="30" t="s">
        <v>15192</v>
      </c>
    </row>
    <row r="4518" spans="1:2" x14ac:dyDescent="0.25">
      <c r="A4518" s="30" t="s">
        <v>8769</v>
      </c>
      <c r="B4518" s="30" t="s">
        <v>15193</v>
      </c>
    </row>
    <row r="4519" spans="1:2" x14ac:dyDescent="0.25">
      <c r="A4519" s="30" t="s">
        <v>6902</v>
      </c>
      <c r="B4519" s="30" t="s">
        <v>15194</v>
      </c>
    </row>
    <row r="4520" spans="1:2" x14ac:dyDescent="0.25">
      <c r="A4520" s="30" t="s">
        <v>6908</v>
      </c>
      <c r="B4520" s="30" t="s">
        <v>15195</v>
      </c>
    </row>
    <row r="4521" spans="1:2" x14ac:dyDescent="0.25">
      <c r="A4521" s="30" t="s">
        <v>6915</v>
      </c>
      <c r="B4521" s="30" t="s">
        <v>15196</v>
      </c>
    </row>
    <row r="4522" spans="1:2" x14ac:dyDescent="0.25">
      <c r="A4522" s="30" t="s">
        <v>6942</v>
      </c>
      <c r="B4522" s="30" t="s">
        <v>15197</v>
      </c>
    </row>
    <row r="4523" spans="1:2" x14ac:dyDescent="0.25">
      <c r="A4523" s="30" t="s">
        <v>6977</v>
      </c>
      <c r="B4523" s="30" t="s">
        <v>15198</v>
      </c>
    </row>
    <row r="4524" spans="1:2" x14ac:dyDescent="0.25">
      <c r="A4524" s="30" t="s">
        <v>6978</v>
      </c>
      <c r="B4524" s="30" t="s">
        <v>15199</v>
      </c>
    </row>
    <row r="4525" spans="1:2" x14ac:dyDescent="0.25">
      <c r="A4525" s="30" t="s">
        <v>6982</v>
      </c>
      <c r="B4525" s="30" t="s">
        <v>15200</v>
      </c>
    </row>
    <row r="4526" spans="1:2" x14ac:dyDescent="0.25">
      <c r="A4526" s="30" t="s">
        <v>6988</v>
      </c>
      <c r="B4526" s="30" t="s">
        <v>15201</v>
      </c>
    </row>
    <row r="4527" spans="1:2" x14ac:dyDescent="0.25">
      <c r="A4527" s="30" t="s">
        <v>7021</v>
      </c>
      <c r="B4527" s="30" t="s">
        <v>15202</v>
      </c>
    </row>
    <row r="4528" spans="1:2" x14ac:dyDescent="0.25">
      <c r="A4528" s="30" t="s">
        <v>7032</v>
      </c>
      <c r="B4528" s="30" t="s">
        <v>15203</v>
      </c>
    </row>
    <row r="4529" spans="1:2" x14ac:dyDescent="0.25">
      <c r="A4529" s="30" t="s">
        <v>7073</v>
      </c>
      <c r="B4529" s="30" t="s">
        <v>15204</v>
      </c>
    </row>
    <row r="4530" spans="1:2" x14ac:dyDescent="0.25">
      <c r="A4530" s="30" t="s">
        <v>7078</v>
      </c>
      <c r="B4530" s="30" t="s">
        <v>15205</v>
      </c>
    </row>
    <row r="4531" spans="1:2" x14ac:dyDescent="0.25">
      <c r="A4531" s="30" t="s">
        <v>7082</v>
      </c>
      <c r="B4531" s="30" t="s">
        <v>15206</v>
      </c>
    </row>
    <row r="4532" spans="1:2" x14ac:dyDescent="0.25">
      <c r="A4532" s="30" t="s">
        <v>7087</v>
      </c>
      <c r="B4532" s="30" t="s">
        <v>15207</v>
      </c>
    </row>
    <row r="4533" spans="1:2" x14ac:dyDescent="0.25">
      <c r="A4533" s="30" t="s">
        <v>7151</v>
      </c>
      <c r="B4533" s="30" t="s">
        <v>15208</v>
      </c>
    </row>
    <row r="4534" spans="1:2" x14ac:dyDescent="0.25">
      <c r="A4534" s="30" t="s">
        <v>7168</v>
      </c>
      <c r="B4534" s="30" t="s">
        <v>15209</v>
      </c>
    </row>
    <row r="4535" spans="1:2" x14ac:dyDescent="0.25">
      <c r="A4535" s="30" t="s">
        <v>7177</v>
      </c>
      <c r="B4535" s="30" t="s">
        <v>15210</v>
      </c>
    </row>
    <row r="4536" spans="1:2" x14ac:dyDescent="0.25">
      <c r="A4536" s="30" t="s">
        <v>7346</v>
      </c>
      <c r="B4536" s="30" t="s">
        <v>15211</v>
      </c>
    </row>
    <row r="4537" spans="1:2" x14ac:dyDescent="0.25">
      <c r="A4537" s="30" t="s">
        <v>7487</v>
      </c>
      <c r="B4537" s="30" t="s">
        <v>15212</v>
      </c>
    </row>
    <row r="4538" spans="1:2" x14ac:dyDescent="0.25">
      <c r="A4538" s="30" t="s">
        <v>7507</v>
      </c>
      <c r="B4538" s="30" t="s">
        <v>15213</v>
      </c>
    </row>
    <row r="4539" spans="1:2" x14ac:dyDescent="0.25">
      <c r="A4539" s="30" t="s">
        <v>7508</v>
      </c>
      <c r="B4539" s="30" t="s">
        <v>15214</v>
      </c>
    </row>
    <row r="4540" spans="1:2" x14ac:dyDescent="0.25">
      <c r="A4540" s="30" t="s">
        <v>7570</v>
      </c>
      <c r="B4540" s="30" t="s">
        <v>15215</v>
      </c>
    </row>
    <row r="4541" spans="1:2" x14ac:dyDescent="0.25">
      <c r="A4541" s="30" t="s">
        <v>7583</v>
      </c>
      <c r="B4541" s="30" t="s">
        <v>15216</v>
      </c>
    </row>
    <row r="4542" spans="1:2" x14ac:dyDescent="0.25">
      <c r="A4542" s="30" t="s">
        <v>7666</v>
      </c>
      <c r="B4542" s="30" t="s">
        <v>15217</v>
      </c>
    </row>
    <row r="4543" spans="1:2" x14ac:dyDescent="0.25">
      <c r="A4543" s="30" t="s">
        <v>7764</v>
      </c>
      <c r="B4543" s="30" t="s">
        <v>15218</v>
      </c>
    </row>
    <row r="4544" spans="1:2" x14ac:dyDescent="0.25">
      <c r="A4544" s="30" t="s">
        <v>7866</v>
      </c>
      <c r="B4544" s="30" t="s">
        <v>15219</v>
      </c>
    </row>
    <row r="4545" spans="1:2" x14ac:dyDescent="0.25">
      <c r="A4545" s="30" t="s">
        <v>7884</v>
      </c>
      <c r="B4545" s="30" t="s">
        <v>15220</v>
      </c>
    </row>
    <row r="4546" spans="1:2" x14ac:dyDescent="0.25">
      <c r="A4546" s="30" t="s">
        <v>7893</v>
      </c>
      <c r="B4546" s="30" t="s">
        <v>15221</v>
      </c>
    </row>
    <row r="4547" spans="1:2" x14ac:dyDescent="0.25">
      <c r="A4547" s="30" t="s">
        <v>7906</v>
      </c>
      <c r="B4547" s="30" t="s">
        <v>15222</v>
      </c>
    </row>
    <row r="4548" spans="1:2" x14ac:dyDescent="0.25">
      <c r="A4548" s="30" t="s">
        <v>8242</v>
      </c>
      <c r="B4548" s="30" t="s">
        <v>15223</v>
      </c>
    </row>
    <row r="4549" spans="1:2" x14ac:dyDescent="0.25">
      <c r="A4549" s="30" t="s">
        <v>8294</v>
      </c>
      <c r="B4549" s="30" t="s">
        <v>15224</v>
      </c>
    </row>
    <row r="4550" spans="1:2" x14ac:dyDescent="0.25">
      <c r="A4550" s="30" t="s">
        <v>8353</v>
      </c>
      <c r="B4550" s="30" t="s">
        <v>15225</v>
      </c>
    </row>
    <row r="4551" spans="1:2" x14ac:dyDescent="0.25">
      <c r="A4551" s="30" t="s">
        <v>8385</v>
      </c>
      <c r="B4551" s="30" t="s">
        <v>15226</v>
      </c>
    </row>
    <row r="4552" spans="1:2" x14ac:dyDescent="0.25">
      <c r="A4552" s="30" t="s">
        <v>7310</v>
      </c>
      <c r="B4552" s="30" t="s">
        <v>15227</v>
      </c>
    </row>
    <row r="4553" spans="1:2" x14ac:dyDescent="0.25">
      <c r="A4553" s="30" t="s">
        <v>7317</v>
      </c>
      <c r="B4553" s="30" t="s">
        <v>15228</v>
      </c>
    </row>
    <row r="4554" spans="1:2" x14ac:dyDescent="0.25">
      <c r="A4554" s="30" t="s">
        <v>7364</v>
      </c>
      <c r="B4554" s="30" t="s">
        <v>15229</v>
      </c>
    </row>
    <row r="4555" spans="1:2" x14ac:dyDescent="0.25">
      <c r="A4555" s="30" t="s">
        <v>7439</v>
      </c>
      <c r="B4555" s="30" t="s">
        <v>15230</v>
      </c>
    </row>
    <row r="4556" spans="1:2" x14ac:dyDescent="0.25">
      <c r="A4556" s="30" t="s">
        <v>7732</v>
      </c>
      <c r="B4556" s="30" t="s">
        <v>15231</v>
      </c>
    </row>
    <row r="4557" spans="1:2" x14ac:dyDescent="0.25">
      <c r="A4557" s="30" t="s">
        <v>7934</v>
      </c>
      <c r="B4557" s="30" t="s">
        <v>15232</v>
      </c>
    </row>
    <row r="4558" spans="1:2" x14ac:dyDescent="0.25">
      <c r="A4558" s="30" t="s">
        <v>7952</v>
      </c>
      <c r="B4558" s="30" t="s">
        <v>15233</v>
      </c>
    </row>
    <row r="4559" spans="1:2" x14ac:dyDescent="0.25">
      <c r="A4559" s="30" t="s">
        <v>7977</v>
      </c>
      <c r="B4559" s="30" t="s">
        <v>15234</v>
      </c>
    </row>
    <row r="4560" spans="1:2" x14ac:dyDescent="0.25">
      <c r="A4560" s="30" t="s">
        <v>7992</v>
      </c>
      <c r="B4560" s="30" t="s">
        <v>15235</v>
      </c>
    </row>
    <row r="4561" spans="1:2" x14ac:dyDescent="0.25">
      <c r="A4561" s="30" t="s">
        <v>8082</v>
      </c>
      <c r="B4561" s="30" t="s">
        <v>15236</v>
      </c>
    </row>
    <row r="4562" spans="1:2" x14ac:dyDescent="0.25">
      <c r="A4562" s="30" t="s">
        <v>8189</v>
      </c>
      <c r="B4562" s="30" t="s">
        <v>15237</v>
      </c>
    </row>
    <row r="4563" spans="1:2" x14ac:dyDescent="0.25">
      <c r="A4563" s="30" t="s">
        <v>8194</v>
      </c>
      <c r="B4563" s="30" t="s">
        <v>15238</v>
      </c>
    </row>
    <row r="4564" spans="1:2" x14ac:dyDescent="0.25">
      <c r="A4564" s="30" t="s">
        <v>8195</v>
      </c>
      <c r="B4564" s="30" t="s">
        <v>15239</v>
      </c>
    </row>
    <row r="4565" spans="1:2" x14ac:dyDescent="0.25">
      <c r="A4565" s="30" t="s">
        <v>8196</v>
      </c>
      <c r="B4565" s="30" t="s">
        <v>15240</v>
      </c>
    </row>
    <row r="4566" spans="1:2" x14ac:dyDescent="0.25">
      <c r="A4566" s="30" t="s">
        <v>8301</v>
      </c>
      <c r="B4566" s="30" t="s">
        <v>15241</v>
      </c>
    </row>
    <row r="4567" spans="1:2" x14ac:dyDescent="0.25">
      <c r="A4567" s="30" t="s">
        <v>8304</v>
      </c>
      <c r="B4567" s="30" t="s">
        <v>15242</v>
      </c>
    </row>
    <row r="4568" spans="1:2" x14ac:dyDescent="0.25">
      <c r="A4568" s="30" t="s">
        <v>8628</v>
      </c>
      <c r="B4568" s="30" t="s">
        <v>15243</v>
      </c>
    </row>
    <row r="4569" spans="1:2" x14ac:dyDescent="0.25">
      <c r="A4569" s="30" t="s">
        <v>8632</v>
      </c>
      <c r="B4569" s="30" t="s">
        <v>15244</v>
      </c>
    </row>
    <row r="4570" spans="1:2" x14ac:dyDescent="0.25">
      <c r="A4570" s="30" t="s">
        <v>8671</v>
      </c>
      <c r="B4570" s="30" t="s">
        <v>15245</v>
      </c>
    </row>
    <row r="4571" spans="1:2" x14ac:dyDescent="0.25">
      <c r="A4571" s="30" t="s">
        <v>8694</v>
      </c>
      <c r="B4571" s="30" t="s">
        <v>15246</v>
      </c>
    </row>
    <row r="4572" spans="1:2" x14ac:dyDescent="0.25">
      <c r="A4572" s="30" t="s">
        <v>8755</v>
      </c>
      <c r="B4572" s="30" t="s">
        <v>15247</v>
      </c>
    </row>
    <row r="4573" spans="1:2" x14ac:dyDescent="0.25">
      <c r="A4573" s="30" t="s">
        <v>7112</v>
      </c>
      <c r="B4573" s="30" t="s">
        <v>15248</v>
      </c>
    </row>
    <row r="4574" spans="1:2" x14ac:dyDescent="0.25">
      <c r="A4574" s="30" t="s">
        <v>7188</v>
      </c>
      <c r="B4574" s="30" t="s">
        <v>15249</v>
      </c>
    </row>
    <row r="4575" spans="1:2" x14ac:dyDescent="0.25">
      <c r="A4575" s="30" t="s">
        <v>7224</v>
      </c>
      <c r="B4575" s="30" t="s">
        <v>15250</v>
      </c>
    </row>
    <row r="4576" spans="1:2" x14ac:dyDescent="0.25">
      <c r="A4576" s="30" t="s">
        <v>7259</v>
      </c>
      <c r="B4576" s="30" t="s">
        <v>15251</v>
      </c>
    </row>
    <row r="4577" spans="1:2" x14ac:dyDescent="0.25">
      <c r="A4577" s="30" t="s">
        <v>7289</v>
      </c>
      <c r="B4577" s="30" t="s">
        <v>15252</v>
      </c>
    </row>
    <row r="4578" spans="1:2" x14ac:dyDescent="0.25">
      <c r="A4578" s="30" t="s">
        <v>7300</v>
      </c>
      <c r="B4578" s="30" t="s">
        <v>15253</v>
      </c>
    </row>
    <row r="4579" spans="1:2" x14ac:dyDescent="0.25">
      <c r="A4579" s="30" t="s">
        <v>7311</v>
      </c>
      <c r="B4579" s="30" t="s">
        <v>15254</v>
      </c>
    </row>
    <row r="4580" spans="1:2" x14ac:dyDescent="0.25">
      <c r="A4580" s="30" t="s">
        <v>7316</v>
      </c>
      <c r="B4580" s="30" t="s">
        <v>15255</v>
      </c>
    </row>
    <row r="4581" spans="1:2" x14ac:dyDescent="0.25">
      <c r="A4581" s="30" t="s">
        <v>7326</v>
      </c>
      <c r="B4581" s="30" t="s">
        <v>15256</v>
      </c>
    </row>
    <row r="4582" spans="1:2" x14ac:dyDescent="0.25">
      <c r="A4582" s="30" t="s">
        <v>7490</v>
      </c>
      <c r="B4582" s="30" t="s">
        <v>15257</v>
      </c>
    </row>
    <row r="4583" spans="1:2" x14ac:dyDescent="0.25">
      <c r="A4583" s="30" t="s">
        <v>7553</v>
      </c>
      <c r="B4583" s="30" t="s">
        <v>15258</v>
      </c>
    </row>
    <row r="4584" spans="1:2" x14ac:dyDescent="0.25">
      <c r="A4584" s="30" t="s">
        <v>7588</v>
      </c>
      <c r="B4584" s="30" t="s">
        <v>15259</v>
      </c>
    </row>
    <row r="4585" spans="1:2" x14ac:dyDescent="0.25">
      <c r="A4585" s="30" t="s">
        <v>7595</v>
      </c>
      <c r="B4585" s="30" t="s">
        <v>15260</v>
      </c>
    </row>
    <row r="4586" spans="1:2" x14ac:dyDescent="0.25">
      <c r="A4586" s="30" t="s">
        <v>7604</v>
      </c>
      <c r="B4586" s="30" t="s">
        <v>15261</v>
      </c>
    </row>
    <row r="4587" spans="1:2" x14ac:dyDescent="0.25">
      <c r="A4587" s="30" t="s">
        <v>7613</v>
      </c>
      <c r="B4587" s="30" t="s">
        <v>15262</v>
      </c>
    </row>
    <row r="4588" spans="1:2" x14ac:dyDescent="0.25">
      <c r="A4588" s="30" t="s">
        <v>7656</v>
      </c>
      <c r="B4588" s="30" t="s">
        <v>15263</v>
      </c>
    </row>
    <row r="4589" spans="1:2" x14ac:dyDescent="0.25">
      <c r="A4589" s="30" t="s">
        <v>7670</v>
      </c>
      <c r="B4589" s="30" t="s">
        <v>15264</v>
      </c>
    </row>
    <row r="4590" spans="1:2" x14ac:dyDescent="0.25">
      <c r="A4590" s="30" t="s">
        <v>7683</v>
      </c>
      <c r="B4590" s="30" t="s">
        <v>15265</v>
      </c>
    </row>
    <row r="4591" spans="1:2" x14ac:dyDescent="0.25">
      <c r="A4591" s="30" t="s">
        <v>7758</v>
      </c>
      <c r="B4591" s="30" t="s">
        <v>15266</v>
      </c>
    </row>
    <row r="4592" spans="1:2" x14ac:dyDescent="0.25">
      <c r="A4592" s="30" t="s">
        <v>7763</v>
      </c>
      <c r="B4592" s="30" t="s">
        <v>15267</v>
      </c>
    </row>
    <row r="4593" spans="1:2" x14ac:dyDescent="0.25">
      <c r="A4593" s="30" t="s">
        <v>7841</v>
      </c>
      <c r="B4593" s="30" t="s">
        <v>15268</v>
      </c>
    </row>
    <row r="4594" spans="1:2" x14ac:dyDescent="0.25">
      <c r="A4594" s="30" t="s">
        <v>7862</v>
      </c>
      <c r="B4594" s="30" t="s">
        <v>15269</v>
      </c>
    </row>
    <row r="4595" spans="1:2" x14ac:dyDescent="0.25">
      <c r="A4595" s="30" t="s">
        <v>7882</v>
      </c>
      <c r="B4595" s="30" t="s">
        <v>15270</v>
      </c>
    </row>
    <row r="4596" spans="1:2" x14ac:dyDescent="0.25">
      <c r="A4596" s="30" t="s">
        <v>7886</v>
      </c>
      <c r="B4596" s="30" t="s">
        <v>15271</v>
      </c>
    </row>
    <row r="4597" spans="1:2" x14ac:dyDescent="0.25">
      <c r="A4597" s="30" t="s">
        <v>7899</v>
      </c>
      <c r="B4597" s="30" t="s">
        <v>15272</v>
      </c>
    </row>
    <row r="4598" spans="1:2" x14ac:dyDescent="0.25">
      <c r="A4598" s="30" t="s">
        <v>7943</v>
      </c>
      <c r="B4598" s="30" t="s">
        <v>15273</v>
      </c>
    </row>
    <row r="4599" spans="1:2" x14ac:dyDescent="0.25">
      <c r="A4599" s="30" t="s">
        <v>8083</v>
      </c>
      <c r="B4599" s="30" t="s">
        <v>15274</v>
      </c>
    </row>
    <row r="4600" spans="1:2" x14ac:dyDescent="0.25">
      <c r="A4600" s="30" t="s">
        <v>8094</v>
      </c>
      <c r="B4600" s="30" t="s">
        <v>15275</v>
      </c>
    </row>
    <row r="4601" spans="1:2" x14ac:dyDescent="0.25">
      <c r="A4601" s="30" t="s">
        <v>8104</v>
      </c>
      <c r="B4601" s="30" t="s">
        <v>15276</v>
      </c>
    </row>
    <row r="4602" spans="1:2" x14ac:dyDescent="0.25">
      <c r="A4602" s="30" t="s">
        <v>8108</v>
      </c>
      <c r="B4602" s="30" t="s">
        <v>15277</v>
      </c>
    </row>
    <row r="4603" spans="1:2" x14ac:dyDescent="0.25">
      <c r="A4603" s="30" t="s">
        <v>8141</v>
      </c>
      <c r="B4603" s="30" t="s">
        <v>15278</v>
      </c>
    </row>
    <row r="4604" spans="1:2" x14ac:dyDescent="0.25">
      <c r="A4604" s="30" t="s">
        <v>8193</v>
      </c>
      <c r="B4604" s="30" t="s">
        <v>15279</v>
      </c>
    </row>
    <row r="4605" spans="1:2" x14ac:dyDescent="0.25">
      <c r="A4605" s="30" t="s">
        <v>8260</v>
      </c>
      <c r="B4605" s="30" t="s">
        <v>15280</v>
      </c>
    </row>
    <row r="4606" spans="1:2" x14ac:dyDescent="0.25">
      <c r="A4606" s="30" t="s">
        <v>8306</v>
      </c>
      <c r="B4606" s="30" t="s">
        <v>15281</v>
      </c>
    </row>
    <row r="4607" spans="1:2" x14ac:dyDescent="0.25">
      <c r="A4607" s="30" t="s">
        <v>8336</v>
      </c>
      <c r="B4607" s="30" t="s">
        <v>15282</v>
      </c>
    </row>
    <row r="4608" spans="1:2" x14ac:dyDescent="0.25">
      <c r="A4608" s="30" t="s">
        <v>8413</v>
      </c>
      <c r="B4608" s="30" t="s">
        <v>15283</v>
      </c>
    </row>
    <row r="4609" spans="1:2" x14ac:dyDescent="0.25">
      <c r="A4609" s="30" t="s">
        <v>8596</v>
      </c>
      <c r="B4609" s="30" t="s">
        <v>15284</v>
      </c>
    </row>
    <row r="4610" spans="1:2" x14ac:dyDescent="0.25">
      <c r="A4610" s="30" t="s">
        <v>8658</v>
      </c>
      <c r="B4610" s="30" t="s">
        <v>15285</v>
      </c>
    </row>
    <row r="4611" spans="1:2" x14ac:dyDescent="0.25">
      <c r="A4611" s="30" t="s">
        <v>8728</v>
      </c>
      <c r="B4611" s="30" t="s">
        <v>15286</v>
      </c>
    </row>
    <row r="4612" spans="1:2" x14ac:dyDescent="0.25">
      <c r="A4612" s="30" t="s">
        <v>7350</v>
      </c>
      <c r="B4612" s="30" t="s">
        <v>15287</v>
      </c>
    </row>
    <row r="4613" spans="1:2" x14ac:dyDescent="0.25">
      <c r="A4613" s="30" t="s">
        <v>7370</v>
      </c>
      <c r="B4613" s="30" t="s">
        <v>15288</v>
      </c>
    </row>
    <row r="4614" spans="1:2" x14ac:dyDescent="0.25">
      <c r="A4614" s="30" t="s">
        <v>7382</v>
      </c>
      <c r="B4614" s="30" t="s">
        <v>15289</v>
      </c>
    </row>
    <row r="4615" spans="1:2" x14ac:dyDescent="0.25">
      <c r="A4615" s="30" t="s">
        <v>7394</v>
      </c>
      <c r="B4615" s="30" t="s">
        <v>15290</v>
      </c>
    </row>
    <row r="4616" spans="1:2" x14ac:dyDescent="0.25">
      <c r="A4616" s="30" t="s">
        <v>7418</v>
      </c>
      <c r="B4616" s="30" t="s">
        <v>15291</v>
      </c>
    </row>
    <row r="4617" spans="1:2" x14ac:dyDescent="0.25">
      <c r="A4617" s="30" t="s">
        <v>7441</v>
      </c>
      <c r="B4617" s="30" t="s">
        <v>15292</v>
      </c>
    </row>
    <row r="4618" spans="1:2" x14ac:dyDescent="0.25">
      <c r="A4618" s="30" t="s">
        <v>7456</v>
      </c>
      <c r="B4618" s="30" t="s">
        <v>15293</v>
      </c>
    </row>
    <row r="4619" spans="1:2" x14ac:dyDescent="0.25">
      <c r="A4619" s="30" t="s">
        <v>8102</v>
      </c>
      <c r="B4619" s="30" t="s">
        <v>15294</v>
      </c>
    </row>
    <row r="4620" spans="1:2" x14ac:dyDescent="0.25">
      <c r="A4620" s="30" t="s">
        <v>8109</v>
      </c>
      <c r="B4620" s="30" t="s">
        <v>15295</v>
      </c>
    </row>
    <row r="4621" spans="1:2" x14ac:dyDescent="0.25">
      <c r="A4621" s="30" t="s">
        <v>8110</v>
      </c>
      <c r="B4621" s="30" t="s">
        <v>15296</v>
      </c>
    </row>
    <row r="4622" spans="1:2" x14ac:dyDescent="0.25">
      <c r="A4622" s="30" t="s">
        <v>8112</v>
      </c>
      <c r="B4622" s="30" t="s">
        <v>15297</v>
      </c>
    </row>
    <row r="4623" spans="1:2" x14ac:dyDescent="0.25">
      <c r="A4623" s="30" t="s">
        <v>8114</v>
      </c>
      <c r="B4623" s="30" t="s">
        <v>15298</v>
      </c>
    </row>
    <row r="4624" spans="1:2" x14ac:dyDescent="0.25">
      <c r="A4624" s="30" t="s">
        <v>8168</v>
      </c>
      <c r="B4624" s="30" t="s">
        <v>15299</v>
      </c>
    </row>
    <row r="4625" spans="1:2" x14ac:dyDescent="0.25">
      <c r="A4625" s="30" t="s">
        <v>8179</v>
      </c>
      <c r="B4625" s="30" t="s">
        <v>15300</v>
      </c>
    </row>
    <row r="4626" spans="1:2" x14ac:dyDescent="0.25">
      <c r="A4626" s="30" t="s">
        <v>8300</v>
      </c>
      <c r="B4626" s="30" t="s">
        <v>15301</v>
      </c>
    </row>
    <row r="4627" spans="1:2" x14ac:dyDescent="0.25">
      <c r="A4627" s="30" t="s">
        <v>8313</v>
      </c>
      <c r="B4627" s="30" t="s">
        <v>15302</v>
      </c>
    </row>
    <row r="4628" spans="1:2" x14ac:dyDescent="0.25">
      <c r="A4628" s="30" t="s">
        <v>8380</v>
      </c>
      <c r="B4628" s="30" t="s">
        <v>15303</v>
      </c>
    </row>
    <row r="4629" spans="1:2" x14ac:dyDescent="0.25">
      <c r="A4629" s="30" t="s">
        <v>8411</v>
      </c>
      <c r="B4629" s="30" t="s">
        <v>15304</v>
      </c>
    </row>
    <row r="4630" spans="1:2" x14ac:dyDescent="0.25">
      <c r="A4630" s="30" t="s">
        <v>8421</v>
      </c>
      <c r="B4630" s="30" t="s">
        <v>15305</v>
      </c>
    </row>
    <row r="4631" spans="1:2" x14ac:dyDescent="0.25">
      <c r="A4631" s="30" t="s">
        <v>8438</v>
      </c>
      <c r="B4631" s="30" t="s">
        <v>15306</v>
      </c>
    </row>
    <row r="4632" spans="1:2" x14ac:dyDescent="0.25">
      <c r="A4632" s="30" t="s">
        <v>8457</v>
      </c>
      <c r="B4632" s="30" t="s">
        <v>15307</v>
      </c>
    </row>
    <row r="4633" spans="1:2" x14ac:dyDescent="0.25">
      <c r="A4633" s="30" t="s">
        <v>7238</v>
      </c>
      <c r="B4633" s="30" t="s">
        <v>15308</v>
      </c>
    </row>
    <row r="4634" spans="1:2" x14ac:dyDescent="0.25">
      <c r="A4634" s="30" t="s">
        <v>7271</v>
      </c>
      <c r="B4634" s="30" t="s">
        <v>15309</v>
      </c>
    </row>
    <row r="4635" spans="1:2" x14ac:dyDescent="0.25">
      <c r="A4635" s="30" t="s">
        <v>7358</v>
      </c>
      <c r="B4635" s="30" t="s">
        <v>15310</v>
      </c>
    </row>
    <row r="4636" spans="1:2" x14ac:dyDescent="0.25">
      <c r="A4636" s="30" t="s">
        <v>7363</v>
      </c>
      <c r="B4636" s="30" t="s">
        <v>15311</v>
      </c>
    </row>
    <row r="4637" spans="1:2" x14ac:dyDescent="0.25">
      <c r="A4637" s="30" t="s">
        <v>7431</v>
      </c>
      <c r="B4637" s="30" t="s">
        <v>15312</v>
      </c>
    </row>
    <row r="4638" spans="1:2" x14ac:dyDescent="0.25">
      <c r="A4638" s="30" t="s">
        <v>7450</v>
      </c>
      <c r="B4638" s="30" t="s">
        <v>15313</v>
      </c>
    </row>
    <row r="4639" spans="1:2" x14ac:dyDescent="0.25">
      <c r="A4639" s="30" t="s">
        <v>8090</v>
      </c>
      <c r="B4639" s="30" t="s">
        <v>15314</v>
      </c>
    </row>
    <row r="4640" spans="1:2" x14ac:dyDescent="0.25">
      <c r="A4640" s="30" t="s">
        <v>8091</v>
      </c>
      <c r="B4640" s="30" t="s">
        <v>15315</v>
      </c>
    </row>
    <row r="4641" spans="1:2" x14ac:dyDescent="0.25">
      <c r="A4641" s="30" t="s">
        <v>8176</v>
      </c>
      <c r="B4641" s="30" t="s">
        <v>15316</v>
      </c>
    </row>
    <row r="4642" spans="1:2" x14ac:dyDescent="0.25">
      <c r="A4642" s="30" t="s">
        <v>8181</v>
      </c>
      <c r="B4642" s="30" t="s">
        <v>15317</v>
      </c>
    </row>
    <row r="4643" spans="1:2" x14ac:dyDescent="0.25">
      <c r="A4643" s="30" t="s">
        <v>8258</v>
      </c>
      <c r="B4643" s="30" t="s">
        <v>15318</v>
      </c>
    </row>
    <row r="4644" spans="1:2" x14ac:dyDescent="0.25">
      <c r="A4644" s="30" t="s">
        <v>8395</v>
      </c>
      <c r="B4644" s="30" t="s">
        <v>15319</v>
      </c>
    </row>
    <row r="4645" spans="1:2" x14ac:dyDescent="0.25">
      <c r="A4645" s="30" t="s">
        <v>8505</v>
      </c>
      <c r="B4645" s="30" t="s">
        <v>15320</v>
      </c>
    </row>
    <row r="4646" spans="1:2" x14ac:dyDescent="0.25">
      <c r="A4646" s="30" t="s">
        <v>8563</v>
      </c>
      <c r="B4646" s="30" t="s">
        <v>15321</v>
      </c>
    </row>
    <row r="4647" spans="1:2" x14ac:dyDescent="0.25">
      <c r="A4647" s="30" t="s">
        <v>8629</v>
      </c>
      <c r="B4647" s="30" t="s">
        <v>15322</v>
      </c>
    </row>
    <row r="4648" spans="1:2" x14ac:dyDescent="0.25">
      <c r="A4648" s="30" t="s">
        <v>8701</v>
      </c>
      <c r="B4648" s="30" t="s">
        <v>15323</v>
      </c>
    </row>
    <row r="4649" spans="1:2" x14ac:dyDescent="0.25">
      <c r="A4649" s="30" t="s">
        <v>6869</v>
      </c>
      <c r="B4649" s="30" t="s">
        <v>15324</v>
      </c>
    </row>
    <row r="4650" spans="1:2" x14ac:dyDescent="0.25">
      <c r="A4650" s="30" t="s">
        <v>6913</v>
      </c>
      <c r="B4650" s="30" t="s">
        <v>15325</v>
      </c>
    </row>
    <row r="4651" spans="1:2" x14ac:dyDescent="0.25">
      <c r="A4651" s="30" t="s">
        <v>6924</v>
      </c>
      <c r="B4651" s="30" t="s">
        <v>15326</v>
      </c>
    </row>
    <row r="4652" spans="1:2" x14ac:dyDescent="0.25">
      <c r="A4652" s="30" t="s">
        <v>6928</v>
      </c>
      <c r="B4652" s="30" t="s">
        <v>15327</v>
      </c>
    </row>
    <row r="4653" spans="1:2" x14ac:dyDescent="0.25">
      <c r="A4653" s="30" t="s">
        <v>6931</v>
      </c>
      <c r="B4653" s="30" t="s">
        <v>15328</v>
      </c>
    </row>
    <row r="4654" spans="1:2" x14ac:dyDescent="0.25">
      <c r="A4654" s="30" t="s">
        <v>6932</v>
      </c>
      <c r="B4654" s="30" t="s">
        <v>15329</v>
      </c>
    </row>
    <row r="4655" spans="1:2" x14ac:dyDescent="0.25">
      <c r="A4655" s="30" t="s">
        <v>6960</v>
      </c>
      <c r="B4655" s="30" t="s">
        <v>15330</v>
      </c>
    </row>
    <row r="4656" spans="1:2" x14ac:dyDescent="0.25">
      <c r="A4656" s="30" t="s">
        <v>6968</v>
      </c>
      <c r="B4656" s="30" t="s">
        <v>15331</v>
      </c>
    </row>
    <row r="4657" spans="1:2" x14ac:dyDescent="0.25">
      <c r="A4657" s="30" t="s">
        <v>6979</v>
      </c>
      <c r="B4657" s="30" t="s">
        <v>15332</v>
      </c>
    </row>
    <row r="4658" spans="1:2" x14ac:dyDescent="0.25">
      <c r="A4658" s="30" t="s">
        <v>6994</v>
      </c>
      <c r="B4658" s="30" t="s">
        <v>15333</v>
      </c>
    </row>
    <row r="4659" spans="1:2" x14ac:dyDescent="0.25">
      <c r="A4659" s="30" t="s">
        <v>6997</v>
      </c>
      <c r="B4659" s="30" t="s">
        <v>15334</v>
      </c>
    </row>
    <row r="4660" spans="1:2" x14ac:dyDescent="0.25">
      <c r="A4660" s="30" t="s">
        <v>6998</v>
      </c>
      <c r="B4660" s="30" t="s">
        <v>15335</v>
      </c>
    </row>
    <row r="4661" spans="1:2" x14ac:dyDescent="0.25">
      <c r="A4661" s="30" t="s">
        <v>7030</v>
      </c>
      <c r="B4661" s="30" t="s">
        <v>15336</v>
      </c>
    </row>
    <row r="4662" spans="1:2" x14ac:dyDescent="0.25">
      <c r="A4662" s="30" t="s">
        <v>7055</v>
      </c>
      <c r="B4662" s="30" t="s">
        <v>15337</v>
      </c>
    </row>
    <row r="4663" spans="1:2" x14ac:dyDescent="0.25">
      <c r="A4663" s="30" t="s">
        <v>7060</v>
      </c>
      <c r="B4663" s="30" t="s">
        <v>15338</v>
      </c>
    </row>
    <row r="4664" spans="1:2" x14ac:dyDescent="0.25">
      <c r="A4664" s="30" t="s">
        <v>7070</v>
      </c>
      <c r="B4664" s="30" t="s">
        <v>15339</v>
      </c>
    </row>
    <row r="4665" spans="1:2" x14ac:dyDescent="0.25">
      <c r="A4665" s="30" t="s">
        <v>7075</v>
      </c>
      <c r="B4665" s="30" t="s">
        <v>15340</v>
      </c>
    </row>
    <row r="4666" spans="1:2" x14ac:dyDescent="0.25">
      <c r="A4666" s="30" t="s">
        <v>7109</v>
      </c>
      <c r="B4666" s="30" t="s">
        <v>15341</v>
      </c>
    </row>
    <row r="4667" spans="1:2" x14ac:dyDescent="0.25">
      <c r="A4667" s="30" t="s">
        <v>7121</v>
      </c>
      <c r="B4667" s="30" t="s">
        <v>15342</v>
      </c>
    </row>
    <row r="4668" spans="1:2" x14ac:dyDescent="0.25">
      <c r="A4668" s="30" t="s">
        <v>7123</v>
      </c>
      <c r="B4668" s="30" t="s">
        <v>15343</v>
      </c>
    </row>
    <row r="4669" spans="1:2" x14ac:dyDescent="0.25">
      <c r="A4669" s="30" t="s">
        <v>7132</v>
      </c>
      <c r="B4669" s="30" t="s">
        <v>15344</v>
      </c>
    </row>
    <row r="4670" spans="1:2" x14ac:dyDescent="0.25">
      <c r="A4670" s="30" t="s">
        <v>7163</v>
      </c>
      <c r="B4670" s="30" t="s">
        <v>15345</v>
      </c>
    </row>
    <row r="4671" spans="1:2" x14ac:dyDescent="0.25">
      <c r="A4671" s="30" t="s">
        <v>7195</v>
      </c>
      <c r="B4671" s="30" t="s">
        <v>15346</v>
      </c>
    </row>
    <row r="4672" spans="1:2" x14ac:dyDescent="0.25">
      <c r="A4672" s="30" t="s">
        <v>7200</v>
      </c>
      <c r="B4672" s="30" t="s">
        <v>15347</v>
      </c>
    </row>
    <row r="4673" spans="1:2" x14ac:dyDescent="0.25">
      <c r="A4673" s="30" t="s">
        <v>7297</v>
      </c>
      <c r="B4673" s="30" t="s">
        <v>15348</v>
      </c>
    </row>
    <row r="4674" spans="1:2" x14ac:dyDescent="0.25">
      <c r="A4674" s="30" t="s">
        <v>7421</v>
      </c>
      <c r="B4674" s="30" t="s">
        <v>15349</v>
      </c>
    </row>
    <row r="4675" spans="1:2" x14ac:dyDescent="0.25">
      <c r="A4675" s="30" t="s">
        <v>7524</v>
      </c>
      <c r="B4675" s="30" t="s">
        <v>15350</v>
      </c>
    </row>
    <row r="4676" spans="1:2" x14ac:dyDescent="0.25">
      <c r="A4676" s="30" t="s">
        <v>7536</v>
      </c>
      <c r="B4676" s="30" t="s">
        <v>15351</v>
      </c>
    </row>
    <row r="4677" spans="1:2" x14ac:dyDescent="0.25">
      <c r="A4677" s="30" t="s">
        <v>7608</v>
      </c>
      <c r="B4677" s="30" t="s">
        <v>15352</v>
      </c>
    </row>
    <row r="4678" spans="1:2" x14ac:dyDescent="0.25">
      <c r="A4678" s="30" t="s">
        <v>7615</v>
      </c>
      <c r="B4678" s="30" t="s">
        <v>15353</v>
      </c>
    </row>
    <row r="4679" spans="1:2" x14ac:dyDescent="0.25">
      <c r="A4679" s="30" t="s">
        <v>7674</v>
      </c>
      <c r="B4679" s="30" t="s">
        <v>15354</v>
      </c>
    </row>
    <row r="4680" spans="1:2" x14ac:dyDescent="0.25">
      <c r="A4680" s="30" t="s">
        <v>7675</v>
      </c>
      <c r="B4680" s="30" t="s">
        <v>15355</v>
      </c>
    </row>
    <row r="4681" spans="1:2" x14ac:dyDescent="0.25">
      <c r="A4681" s="30" t="s">
        <v>7737</v>
      </c>
      <c r="B4681" s="30" t="s">
        <v>15356</v>
      </c>
    </row>
    <row r="4682" spans="1:2" x14ac:dyDescent="0.25">
      <c r="A4682" s="30" t="s">
        <v>7741</v>
      </c>
      <c r="B4682" s="30" t="s">
        <v>15357</v>
      </c>
    </row>
    <row r="4683" spans="1:2" x14ac:dyDescent="0.25">
      <c r="A4683" s="30" t="s">
        <v>7790</v>
      </c>
      <c r="B4683" s="30" t="s">
        <v>15358</v>
      </c>
    </row>
    <row r="4684" spans="1:2" x14ac:dyDescent="0.25">
      <c r="A4684" s="30" t="s">
        <v>7818</v>
      </c>
      <c r="B4684" s="30" t="s">
        <v>15359</v>
      </c>
    </row>
    <row r="4685" spans="1:2" x14ac:dyDescent="0.25">
      <c r="A4685" s="30" t="s">
        <v>7850</v>
      </c>
      <c r="B4685" s="30" t="s">
        <v>15360</v>
      </c>
    </row>
    <row r="4686" spans="1:2" x14ac:dyDescent="0.25">
      <c r="A4686" s="30" t="s">
        <v>7863</v>
      </c>
      <c r="B4686" s="30" t="s">
        <v>15361</v>
      </c>
    </row>
    <row r="4687" spans="1:2" x14ac:dyDescent="0.25">
      <c r="A4687" s="30" t="s">
        <v>7925</v>
      </c>
      <c r="B4687" s="30" t="s">
        <v>15362</v>
      </c>
    </row>
    <row r="4688" spans="1:2" x14ac:dyDescent="0.25">
      <c r="A4688" s="30" t="s">
        <v>7928</v>
      </c>
      <c r="B4688" s="30" t="s">
        <v>15363</v>
      </c>
    </row>
    <row r="4689" spans="1:2" x14ac:dyDescent="0.25">
      <c r="A4689" s="30" t="s">
        <v>7929</v>
      </c>
      <c r="B4689" s="30" t="s">
        <v>15364</v>
      </c>
    </row>
    <row r="4690" spans="1:2" x14ac:dyDescent="0.25">
      <c r="A4690" s="30" t="s">
        <v>7951</v>
      </c>
      <c r="B4690" s="30" t="s">
        <v>15365</v>
      </c>
    </row>
    <row r="4691" spans="1:2" x14ac:dyDescent="0.25">
      <c r="A4691" s="30" t="s">
        <v>7964</v>
      </c>
      <c r="B4691" s="30" t="s">
        <v>15366</v>
      </c>
    </row>
    <row r="4692" spans="1:2" x14ac:dyDescent="0.25">
      <c r="A4692" s="30" t="s">
        <v>7970</v>
      </c>
      <c r="B4692" s="30" t="s">
        <v>15367</v>
      </c>
    </row>
    <row r="4693" spans="1:2" x14ac:dyDescent="0.25">
      <c r="A4693" s="30" t="s">
        <v>7976</v>
      </c>
      <c r="B4693" s="30" t="s">
        <v>15368</v>
      </c>
    </row>
    <row r="4694" spans="1:2" x14ac:dyDescent="0.25">
      <c r="A4694" s="30" t="s">
        <v>8071</v>
      </c>
      <c r="B4694" s="30" t="s">
        <v>15369</v>
      </c>
    </row>
    <row r="4695" spans="1:2" x14ac:dyDescent="0.25">
      <c r="A4695" s="30" t="s">
        <v>8089</v>
      </c>
      <c r="B4695" s="30" t="s">
        <v>15370</v>
      </c>
    </row>
    <row r="4696" spans="1:2" x14ac:dyDescent="0.25">
      <c r="A4696" s="30" t="s">
        <v>8160</v>
      </c>
      <c r="B4696" s="30" t="s">
        <v>15371</v>
      </c>
    </row>
    <row r="4697" spans="1:2" x14ac:dyDescent="0.25">
      <c r="A4697" s="30" t="s">
        <v>8213</v>
      </c>
      <c r="B4697" s="30" t="s">
        <v>15372</v>
      </c>
    </row>
    <row r="4698" spans="1:2" x14ac:dyDescent="0.25">
      <c r="A4698" s="30" t="s">
        <v>8289</v>
      </c>
      <c r="B4698" s="30" t="s">
        <v>15373</v>
      </c>
    </row>
    <row r="4699" spans="1:2" x14ac:dyDescent="0.25">
      <c r="A4699" s="30" t="s">
        <v>8296</v>
      </c>
      <c r="B4699" s="30" t="s">
        <v>15374</v>
      </c>
    </row>
    <row r="4700" spans="1:2" x14ac:dyDescent="0.25">
      <c r="A4700" s="30" t="s">
        <v>8327</v>
      </c>
      <c r="B4700" s="30" t="s">
        <v>15375</v>
      </c>
    </row>
    <row r="4701" spans="1:2" x14ac:dyDescent="0.25">
      <c r="A4701" s="30" t="s">
        <v>8348</v>
      </c>
      <c r="B4701" s="30" t="s">
        <v>15376</v>
      </c>
    </row>
    <row r="4702" spans="1:2" x14ac:dyDescent="0.25">
      <c r="A4702" s="30" t="s">
        <v>8351</v>
      </c>
      <c r="B4702" s="30" t="s">
        <v>15377</v>
      </c>
    </row>
    <row r="4703" spans="1:2" x14ac:dyDescent="0.25">
      <c r="A4703" s="30" t="s">
        <v>8355</v>
      </c>
      <c r="B4703" s="30" t="s">
        <v>15378</v>
      </c>
    </row>
    <row r="4704" spans="1:2" x14ac:dyDescent="0.25">
      <c r="A4704" s="30" t="s">
        <v>8382</v>
      </c>
      <c r="B4704" s="30" t="s">
        <v>15379</v>
      </c>
    </row>
    <row r="4705" spans="1:2" x14ac:dyDescent="0.25">
      <c r="A4705" s="30" t="s">
        <v>8403</v>
      </c>
      <c r="B4705" s="30" t="s">
        <v>15380</v>
      </c>
    </row>
    <row r="4706" spans="1:2" x14ac:dyDescent="0.25">
      <c r="A4706" s="30" t="s">
        <v>8412</v>
      </c>
      <c r="B4706" s="30" t="s">
        <v>15381</v>
      </c>
    </row>
    <row r="4707" spans="1:2" x14ac:dyDescent="0.25">
      <c r="A4707" s="30" t="s">
        <v>8459</v>
      </c>
      <c r="B4707" s="30" t="s">
        <v>15382</v>
      </c>
    </row>
    <row r="4708" spans="1:2" x14ac:dyDescent="0.25">
      <c r="A4708" s="30" t="s">
        <v>8474</v>
      </c>
      <c r="B4708" s="30" t="s">
        <v>15383</v>
      </c>
    </row>
    <row r="4709" spans="1:2" x14ac:dyDescent="0.25">
      <c r="A4709" s="30" t="s">
        <v>8542</v>
      </c>
      <c r="B4709" s="30" t="s">
        <v>15384</v>
      </c>
    </row>
    <row r="4710" spans="1:2" x14ac:dyDescent="0.25">
      <c r="A4710" s="30" t="s">
        <v>8561</v>
      </c>
      <c r="B4710" s="30" t="s">
        <v>15385</v>
      </c>
    </row>
    <row r="4711" spans="1:2" x14ac:dyDescent="0.25">
      <c r="A4711" s="30" t="s">
        <v>8566</v>
      </c>
      <c r="B4711" s="30" t="s">
        <v>15386</v>
      </c>
    </row>
    <row r="4712" spans="1:2" x14ac:dyDescent="0.25">
      <c r="A4712" s="30" t="s">
        <v>8689</v>
      </c>
      <c r="B4712" s="30" t="s">
        <v>15387</v>
      </c>
    </row>
    <row r="4713" spans="1:2" x14ac:dyDescent="0.25">
      <c r="A4713" s="30" t="s">
        <v>8731</v>
      </c>
      <c r="B4713" s="30" t="s">
        <v>15388</v>
      </c>
    </row>
    <row r="4714" spans="1:2" x14ac:dyDescent="0.25">
      <c r="A4714" s="30" t="s">
        <v>8753</v>
      </c>
      <c r="B4714" s="30" t="s">
        <v>15389</v>
      </c>
    </row>
    <row r="4715" spans="1:2" x14ac:dyDescent="0.25">
      <c r="A4715" s="30" t="s">
        <v>8762</v>
      </c>
      <c r="B4715" s="30" t="s">
        <v>15390</v>
      </c>
    </row>
    <row r="4716" spans="1:2" x14ac:dyDescent="0.25">
      <c r="A4716" s="30" t="s">
        <v>7446</v>
      </c>
      <c r="B4716" s="30" t="s">
        <v>15391</v>
      </c>
    </row>
    <row r="4717" spans="1:2" x14ac:dyDescent="0.25">
      <c r="A4717" s="30" t="s">
        <v>8226</v>
      </c>
      <c r="B4717" s="30" t="s">
        <v>15392</v>
      </c>
    </row>
    <row r="4718" spans="1:2" x14ac:dyDescent="0.25">
      <c r="A4718" s="30" t="s">
        <v>8227</v>
      </c>
      <c r="B4718" s="30" t="s">
        <v>15393</v>
      </c>
    </row>
    <row r="4719" spans="1:2" x14ac:dyDescent="0.25">
      <c r="A4719" s="30" t="s">
        <v>8319</v>
      </c>
      <c r="B4719" s="30" t="s">
        <v>15394</v>
      </c>
    </row>
    <row r="4720" spans="1:2" x14ac:dyDescent="0.25">
      <c r="A4720" s="30" t="s">
        <v>8608</v>
      </c>
      <c r="B4720" s="30" t="s">
        <v>15395</v>
      </c>
    </row>
    <row r="4721" spans="1:2" x14ac:dyDescent="0.25">
      <c r="A4721" s="30" t="s">
        <v>8650</v>
      </c>
      <c r="B4721" s="30" t="s">
        <v>15396</v>
      </c>
    </row>
    <row r="4722" spans="1:2" x14ac:dyDescent="0.25">
      <c r="A4722" s="30" t="s">
        <v>8676</v>
      </c>
      <c r="B4722" s="30" t="s">
        <v>15397</v>
      </c>
    </row>
    <row r="4723" spans="1:2" x14ac:dyDescent="0.25">
      <c r="A4723" s="30" t="s">
        <v>8683</v>
      </c>
      <c r="B4723" s="30" t="s">
        <v>15398</v>
      </c>
    </row>
    <row r="4724" spans="1:2" x14ac:dyDescent="0.25">
      <c r="A4724" s="30" t="s">
        <v>6826</v>
      </c>
      <c r="B4724" s="30" t="s">
        <v>15399</v>
      </c>
    </row>
    <row r="4725" spans="1:2" x14ac:dyDescent="0.25">
      <c r="A4725" s="30" t="s">
        <v>6822</v>
      </c>
      <c r="B4725" s="30" t="s">
        <v>15400</v>
      </c>
    </row>
    <row r="4726" spans="1:2" x14ac:dyDescent="0.25">
      <c r="A4726" s="30" t="s">
        <v>8552</v>
      </c>
      <c r="B4726" s="30" t="s">
        <v>15401</v>
      </c>
    </row>
    <row r="4727" spans="1:2" x14ac:dyDescent="0.25">
      <c r="A4727" s="30" t="s">
        <v>6818</v>
      </c>
      <c r="B4727" s="30" t="s">
        <v>15402</v>
      </c>
    </row>
    <row r="4728" spans="1:2" x14ac:dyDescent="0.25">
      <c r="A4728" s="30" t="s">
        <v>6828</v>
      </c>
      <c r="B4728" s="30" t="s">
        <v>15403</v>
      </c>
    </row>
    <row r="4729" spans="1:2" x14ac:dyDescent="0.25">
      <c r="A4729" s="30" t="s">
        <v>6843</v>
      </c>
      <c r="B4729" s="30" t="s">
        <v>15404</v>
      </c>
    </row>
    <row r="4730" spans="1:2" x14ac:dyDescent="0.25">
      <c r="A4730" s="30" t="s">
        <v>6844</v>
      </c>
      <c r="B4730" s="30" t="s">
        <v>15405</v>
      </c>
    </row>
    <row r="4731" spans="1:2" x14ac:dyDescent="0.25">
      <c r="A4731" s="30" t="s">
        <v>6824</v>
      </c>
      <c r="B4731" s="30" t="s">
        <v>15406</v>
      </c>
    </row>
    <row r="4732" spans="1:2" x14ac:dyDescent="0.25">
      <c r="A4732" s="30" t="s">
        <v>6833</v>
      </c>
      <c r="B4732" s="30" t="s">
        <v>15407</v>
      </c>
    </row>
    <row r="4733" spans="1:2" x14ac:dyDescent="0.25">
      <c r="A4733" s="30" t="s">
        <v>6856</v>
      </c>
      <c r="B4733" s="30" t="s">
        <v>15408</v>
      </c>
    </row>
    <row r="4734" spans="1:2" x14ac:dyDescent="0.25">
      <c r="A4734" s="30" t="s">
        <v>6860</v>
      </c>
      <c r="B4734" s="30" t="s">
        <v>15409</v>
      </c>
    </row>
    <row r="4735" spans="1:2" x14ac:dyDescent="0.25">
      <c r="A4735" s="30" t="s">
        <v>6841</v>
      </c>
      <c r="B4735" s="30" t="s">
        <v>15410</v>
      </c>
    </row>
    <row r="4736" spans="1:2" x14ac:dyDescent="0.25">
      <c r="A4736" s="30" t="s">
        <v>8801</v>
      </c>
      <c r="B4736" s="30" t="s">
        <v>15411</v>
      </c>
    </row>
    <row r="4737" spans="1:2" x14ac:dyDescent="0.25">
      <c r="A4737" s="30" t="s">
        <v>8800</v>
      </c>
      <c r="B4737" s="30" t="s">
        <v>15412</v>
      </c>
    </row>
    <row r="4738" spans="1:2" x14ac:dyDescent="0.25">
      <c r="A4738" s="30" t="s">
        <v>6845</v>
      </c>
      <c r="B4738" s="30" t="s">
        <v>15413</v>
      </c>
    </row>
    <row r="4739" spans="1:2" x14ac:dyDescent="0.25">
      <c r="A4739" s="30" t="s">
        <v>6851</v>
      </c>
      <c r="B4739" s="30" t="s">
        <v>15414</v>
      </c>
    </row>
    <row r="4740" spans="1:2" x14ac:dyDescent="0.25">
      <c r="A4740" s="30" t="s">
        <v>6823</v>
      </c>
      <c r="B4740" s="30" t="s">
        <v>15415</v>
      </c>
    </row>
    <row r="4741" spans="1:2" x14ac:dyDescent="0.25">
      <c r="A4741" s="30" t="s">
        <v>6832</v>
      </c>
      <c r="B4741" s="30" t="s">
        <v>15416</v>
      </c>
    </row>
    <row r="4742" spans="1:2" x14ac:dyDescent="0.25">
      <c r="A4742" s="30" t="s">
        <v>6836</v>
      </c>
      <c r="B4742" s="30" t="s">
        <v>15417</v>
      </c>
    </row>
    <row r="4743" spans="1:2" x14ac:dyDescent="0.25">
      <c r="A4743" s="30" t="s">
        <v>6834</v>
      </c>
      <c r="B4743" s="30" t="s">
        <v>15418</v>
      </c>
    </row>
    <row r="4744" spans="1:2" x14ac:dyDescent="0.25">
      <c r="A4744" s="30" t="s">
        <v>6848</v>
      </c>
      <c r="B4744" s="30" t="s">
        <v>15419</v>
      </c>
    </row>
    <row r="4745" spans="1:2" x14ac:dyDescent="0.25">
      <c r="A4745" s="30" t="s">
        <v>6840</v>
      </c>
      <c r="B4745" s="30" t="s">
        <v>15420</v>
      </c>
    </row>
    <row r="4746" spans="1:2" x14ac:dyDescent="0.25">
      <c r="A4746" s="30" t="s">
        <v>6853</v>
      </c>
      <c r="B4746" s="30" t="s">
        <v>15421</v>
      </c>
    </row>
    <row r="4747" spans="1:2" x14ac:dyDescent="0.25">
      <c r="A4747" s="30" t="s">
        <v>6835</v>
      </c>
      <c r="B4747" s="30" t="s">
        <v>15422</v>
      </c>
    </row>
    <row r="4748" spans="1:2" x14ac:dyDescent="0.25">
      <c r="A4748" s="30" t="s">
        <v>6850</v>
      </c>
      <c r="B4748" s="30" t="s">
        <v>15423</v>
      </c>
    </row>
    <row r="4749" spans="1:2" x14ac:dyDescent="0.25">
      <c r="A4749" s="30" t="s">
        <v>6817</v>
      </c>
      <c r="B4749" s="30" t="s">
        <v>15424</v>
      </c>
    </row>
    <row r="4750" spans="1:2" x14ac:dyDescent="0.25">
      <c r="A4750" s="30" t="s">
        <v>6837</v>
      </c>
      <c r="B4750" s="30" t="s">
        <v>15425</v>
      </c>
    </row>
    <row r="4751" spans="1:2" x14ac:dyDescent="0.25">
      <c r="A4751" s="30" t="s">
        <v>6846</v>
      </c>
      <c r="B4751" s="30" t="s">
        <v>15426</v>
      </c>
    </row>
    <row r="4752" spans="1:2" x14ac:dyDescent="0.25">
      <c r="A4752" s="30" t="s">
        <v>6831</v>
      </c>
      <c r="B4752" s="30" t="s">
        <v>15427</v>
      </c>
    </row>
    <row r="4753" spans="1:2" x14ac:dyDescent="0.25">
      <c r="A4753" s="30" t="s">
        <v>6842</v>
      </c>
      <c r="B4753" s="30" t="s">
        <v>15428</v>
      </c>
    </row>
    <row r="4754" spans="1:2" x14ac:dyDescent="0.25">
      <c r="A4754" s="30" t="s">
        <v>6816</v>
      </c>
      <c r="B4754" s="30" t="s">
        <v>15429</v>
      </c>
    </row>
    <row r="4755" spans="1:2" x14ac:dyDescent="0.25">
      <c r="A4755" s="30" t="s">
        <v>6825</v>
      </c>
      <c r="B4755" s="30" t="s">
        <v>15430</v>
      </c>
    </row>
    <row r="4756" spans="1:2" x14ac:dyDescent="0.25">
      <c r="A4756" s="30" t="s">
        <v>6838</v>
      </c>
      <c r="B4756" s="30" t="s">
        <v>15431</v>
      </c>
    </row>
    <row r="4757" spans="1:2" x14ac:dyDescent="0.25">
      <c r="A4757" s="30" t="s">
        <v>6830</v>
      </c>
      <c r="B4757" s="30" t="s">
        <v>15432</v>
      </c>
    </row>
    <row r="4758" spans="1:2" x14ac:dyDescent="0.25">
      <c r="A4758" s="30" t="s">
        <v>8802</v>
      </c>
      <c r="B4758" s="30" t="s">
        <v>15433</v>
      </c>
    </row>
    <row r="4759" spans="1:2" x14ac:dyDescent="0.25">
      <c r="A4759" s="30" t="s">
        <v>5498</v>
      </c>
      <c r="B4759" s="30" t="s">
        <v>15434</v>
      </c>
    </row>
    <row r="4760" spans="1:2" x14ac:dyDescent="0.25">
      <c r="A4760" s="30" t="s">
        <v>6398</v>
      </c>
      <c r="B4760" s="30" t="s">
        <v>15435</v>
      </c>
    </row>
    <row r="4761" spans="1:2" x14ac:dyDescent="0.25">
      <c r="A4761" s="30" t="s">
        <v>15436</v>
      </c>
      <c r="B4761" s="30" t="s">
        <v>15437</v>
      </c>
    </row>
    <row r="4762" spans="1:2" x14ac:dyDescent="0.25">
      <c r="A4762" s="30" t="s">
        <v>15438</v>
      </c>
      <c r="B4762" s="30" t="s">
        <v>15439</v>
      </c>
    </row>
    <row r="4763" spans="1:2" x14ac:dyDescent="0.25">
      <c r="A4763" s="30" t="s">
        <v>15440</v>
      </c>
      <c r="B4763" s="30" t="s">
        <v>15441</v>
      </c>
    </row>
    <row r="4764" spans="1:2" x14ac:dyDescent="0.25">
      <c r="A4764" s="30" t="s">
        <v>15442</v>
      </c>
      <c r="B4764" s="30" t="s">
        <v>15443</v>
      </c>
    </row>
    <row r="4765" spans="1:2" x14ac:dyDescent="0.25">
      <c r="A4765" s="30" t="s">
        <v>4232</v>
      </c>
      <c r="B4765" s="30" t="s">
        <v>15444</v>
      </c>
    </row>
    <row r="4766" spans="1:2" x14ac:dyDescent="0.25">
      <c r="A4766" s="30" t="s">
        <v>4771</v>
      </c>
      <c r="B4766" s="30" t="s">
        <v>15445</v>
      </c>
    </row>
    <row r="4767" spans="1:2" x14ac:dyDescent="0.25">
      <c r="A4767" s="30" t="s">
        <v>15446</v>
      </c>
      <c r="B4767" s="30" t="s">
        <v>15447</v>
      </c>
    </row>
    <row r="4768" spans="1:2" x14ac:dyDescent="0.25">
      <c r="A4768" s="30" t="s">
        <v>4231</v>
      </c>
      <c r="B4768" s="30" t="s">
        <v>15448</v>
      </c>
    </row>
    <row r="4769" spans="1:2" x14ac:dyDescent="0.25">
      <c r="A4769" s="30" t="s">
        <v>15449</v>
      </c>
      <c r="B4769" s="30" t="s">
        <v>15450</v>
      </c>
    </row>
    <row r="4770" spans="1:2" x14ac:dyDescent="0.25">
      <c r="A4770" s="30" t="s">
        <v>5289</v>
      </c>
      <c r="B4770" s="30" t="s">
        <v>15451</v>
      </c>
    </row>
    <row r="4771" spans="1:2" x14ac:dyDescent="0.25">
      <c r="A4771" s="30" t="s">
        <v>15452</v>
      </c>
      <c r="B4771" s="30" t="s">
        <v>15453</v>
      </c>
    </row>
    <row r="4772" spans="1:2" x14ac:dyDescent="0.25">
      <c r="A4772" s="30" t="s">
        <v>15454</v>
      </c>
      <c r="B4772" s="30" t="s">
        <v>15455</v>
      </c>
    </row>
    <row r="4773" spans="1:2" x14ac:dyDescent="0.25">
      <c r="A4773" s="30" t="s">
        <v>6706</v>
      </c>
      <c r="B4773" s="30" t="s">
        <v>15456</v>
      </c>
    </row>
    <row r="4774" spans="1:2" x14ac:dyDescent="0.25">
      <c r="A4774" s="30" t="s">
        <v>6400</v>
      </c>
      <c r="B4774" s="30" t="s">
        <v>15457</v>
      </c>
    </row>
    <row r="4775" spans="1:2" x14ac:dyDescent="0.25">
      <c r="A4775" s="30" t="s">
        <v>6373</v>
      </c>
      <c r="B4775" s="30" t="s">
        <v>15458</v>
      </c>
    </row>
    <row r="4776" spans="1:2" x14ac:dyDescent="0.25">
      <c r="A4776" s="30" t="s">
        <v>6374</v>
      </c>
      <c r="B4776" s="30" t="s">
        <v>15459</v>
      </c>
    </row>
    <row r="4777" spans="1:2" x14ac:dyDescent="0.25">
      <c r="A4777" s="30" t="s">
        <v>6375</v>
      </c>
      <c r="B4777" s="30" t="s">
        <v>15460</v>
      </c>
    </row>
    <row r="4778" spans="1:2" x14ac:dyDescent="0.25">
      <c r="A4778" s="30" t="s">
        <v>6382</v>
      </c>
      <c r="B4778" s="30" t="s">
        <v>15461</v>
      </c>
    </row>
    <row r="4779" spans="1:2" x14ac:dyDescent="0.25">
      <c r="A4779" s="30" t="s">
        <v>6389</v>
      </c>
      <c r="B4779" s="30" t="s">
        <v>15462</v>
      </c>
    </row>
    <row r="4780" spans="1:2" x14ac:dyDescent="0.25">
      <c r="A4780" s="30" t="s">
        <v>1000</v>
      </c>
      <c r="B4780" s="30" t="s">
        <v>15463</v>
      </c>
    </row>
    <row r="4781" spans="1:2" x14ac:dyDescent="0.25">
      <c r="A4781" s="30" t="s">
        <v>6376</v>
      </c>
      <c r="B4781" s="30" t="s">
        <v>15464</v>
      </c>
    </row>
    <row r="4782" spans="1:2" x14ac:dyDescent="0.25">
      <c r="A4782" s="30" t="s">
        <v>6380</v>
      </c>
      <c r="B4782" s="30" t="s">
        <v>15465</v>
      </c>
    </row>
    <row r="4783" spans="1:2" x14ac:dyDescent="0.25">
      <c r="A4783" s="30" t="s">
        <v>6344</v>
      </c>
      <c r="B4783" s="30" t="s">
        <v>15466</v>
      </c>
    </row>
    <row r="4784" spans="1:2" x14ac:dyDescent="0.25">
      <c r="A4784" s="30" t="s">
        <v>6377</v>
      </c>
      <c r="B4784" s="30" t="s">
        <v>15467</v>
      </c>
    </row>
    <row r="4785" spans="1:2" x14ac:dyDescent="0.25">
      <c r="A4785" s="30" t="s">
        <v>6385</v>
      </c>
      <c r="B4785" s="30" t="s">
        <v>15468</v>
      </c>
    </row>
    <row r="4786" spans="1:2" x14ac:dyDescent="0.25">
      <c r="A4786" s="30" t="s">
        <v>6383</v>
      </c>
      <c r="B4786" s="30" t="s">
        <v>15469</v>
      </c>
    </row>
    <row r="4787" spans="1:2" x14ac:dyDescent="0.25">
      <c r="A4787" s="30" t="s">
        <v>6390</v>
      </c>
      <c r="B4787" s="30" t="s">
        <v>15470</v>
      </c>
    </row>
    <row r="4788" spans="1:2" x14ac:dyDescent="0.25">
      <c r="A4788" s="30" t="s">
        <v>6397</v>
      </c>
      <c r="B4788" s="30" t="s">
        <v>15471</v>
      </c>
    </row>
    <row r="4789" spans="1:2" x14ac:dyDescent="0.25">
      <c r="A4789" s="30" t="s">
        <v>6386</v>
      </c>
      <c r="B4789" s="30" t="s">
        <v>15472</v>
      </c>
    </row>
    <row r="4790" spans="1:2" x14ac:dyDescent="0.25">
      <c r="A4790" s="30" t="s">
        <v>6372</v>
      </c>
      <c r="B4790" s="30" t="s">
        <v>15473</v>
      </c>
    </row>
    <row r="4791" spans="1:2" x14ac:dyDescent="0.25">
      <c r="A4791" s="30" t="s">
        <v>6379</v>
      </c>
      <c r="B4791" s="30" t="s">
        <v>15474</v>
      </c>
    </row>
    <row r="4792" spans="1:2" x14ac:dyDescent="0.25">
      <c r="A4792" s="30" t="s">
        <v>6381</v>
      </c>
      <c r="B4792" s="30" t="s">
        <v>15475</v>
      </c>
    </row>
    <row r="4793" spans="1:2" x14ac:dyDescent="0.25">
      <c r="A4793" s="30" t="s">
        <v>6378</v>
      </c>
      <c r="B4793" s="30" t="s">
        <v>15476</v>
      </c>
    </row>
    <row r="4794" spans="1:2" x14ac:dyDescent="0.25">
      <c r="A4794" s="30" t="s">
        <v>6388</v>
      </c>
      <c r="B4794" s="30" t="s">
        <v>15477</v>
      </c>
    </row>
    <row r="4795" spans="1:2" x14ac:dyDescent="0.25">
      <c r="A4795" s="30" t="s">
        <v>6384</v>
      </c>
      <c r="B4795" s="30" t="s">
        <v>15478</v>
      </c>
    </row>
    <row r="4796" spans="1:2" x14ac:dyDescent="0.25">
      <c r="A4796" s="30" t="s">
        <v>6387</v>
      </c>
      <c r="B4796" s="30" t="s">
        <v>15479</v>
      </c>
    </row>
    <row r="4797" spans="1:2" x14ac:dyDescent="0.25">
      <c r="A4797" t="s">
        <v>498</v>
      </c>
      <c r="B4797" t="s">
        <v>9595</v>
      </c>
    </row>
    <row r="4798" spans="1:2" x14ac:dyDescent="0.25">
      <c r="A4798" t="s">
        <v>571</v>
      </c>
      <c r="B4798" t="s">
        <v>10095</v>
      </c>
    </row>
    <row r="4799" spans="1:2" x14ac:dyDescent="0.25">
      <c r="A4799" t="s">
        <v>506</v>
      </c>
      <c r="B4799" t="s">
        <v>9642</v>
      </c>
    </row>
    <row r="4800" spans="1:2" x14ac:dyDescent="0.25">
      <c r="A4800" t="s">
        <v>350</v>
      </c>
      <c r="B4800" t="s">
        <v>10116</v>
      </c>
    </row>
    <row r="4801" spans="1:2" x14ac:dyDescent="0.25">
      <c r="A4801" t="s">
        <v>352</v>
      </c>
      <c r="B4801" t="s">
        <v>9602</v>
      </c>
    </row>
    <row r="4802" spans="1:2" x14ac:dyDescent="0.25">
      <c r="A4802" t="s">
        <v>324</v>
      </c>
      <c r="B4802" t="s">
        <v>9591</v>
      </c>
    </row>
    <row r="4803" spans="1:2" x14ac:dyDescent="0.25">
      <c r="A4803" s="29" t="s">
        <v>4184</v>
      </c>
      <c r="B4803" t="s">
        <v>12226</v>
      </c>
    </row>
    <row r="4804" spans="1:2" x14ac:dyDescent="0.25">
      <c r="A4804" t="s">
        <v>10238</v>
      </c>
      <c r="B4804" t="s">
        <v>10770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AEF33-50DD-497D-A8F3-90E2FF35765F}">
  <dimension ref="A1:R1020"/>
  <sheetViews>
    <sheetView topLeftCell="F1" workbookViewId="0">
      <pane ySplit="1" topLeftCell="A971" activePane="bottomLeft" state="frozen"/>
      <selection pane="bottomLeft" sqref="A1:R1019"/>
    </sheetView>
  </sheetViews>
  <sheetFormatPr defaultRowHeight="15" x14ac:dyDescent="0.25"/>
  <cols>
    <col min="1" max="1" width="6.42578125" customWidth="1"/>
    <col min="2" max="2" width="11.85546875" customWidth="1"/>
    <col min="3" max="3" width="20.28515625" bestFit="1" customWidth="1"/>
    <col min="4" max="4" width="13.7109375" customWidth="1"/>
    <col min="5" max="5" width="48.140625" bestFit="1" customWidth="1"/>
    <col min="6" max="6" width="13.42578125" customWidth="1"/>
    <col min="7" max="7" width="15.140625" customWidth="1"/>
    <col min="8" max="8" width="10" customWidth="1"/>
    <col min="9" max="9" width="13.42578125" customWidth="1"/>
    <col min="10" max="10" width="34.85546875" bestFit="1" customWidth="1"/>
    <col min="11" max="11" width="37.85546875" customWidth="1"/>
    <col min="12" max="12" width="11" customWidth="1"/>
    <col min="13" max="13" width="10.85546875" customWidth="1"/>
    <col min="14" max="14" width="12.5703125" customWidth="1"/>
    <col min="15" max="15" width="16.140625" customWidth="1"/>
    <col min="16" max="16" width="42" bestFit="1" customWidth="1"/>
  </cols>
  <sheetData>
    <row r="1" spans="1:18" ht="28.5" x14ac:dyDescent="0.25">
      <c r="A1" s="107" t="s">
        <v>15849</v>
      </c>
      <c r="B1" s="108" t="s">
        <v>15850</v>
      </c>
      <c r="C1" s="108" t="s">
        <v>15851</v>
      </c>
      <c r="D1" s="108" t="s">
        <v>15852</v>
      </c>
      <c r="E1" s="108" t="s">
        <v>15853</v>
      </c>
      <c r="F1" s="108" t="s">
        <v>15854</v>
      </c>
      <c r="G1" s="108" t="s">
        <v>15855</v>
      </c>
      <c r="H1" s="108" t="s">
        <v>15856</v>
      </c>
      <c r="I1" s="108" t="s">
        <v>15857</v>
      </c>
      <c r="J1" s="108" t="s">
        <v>15858</v>
      </c>
      <c r="K1" s="108" t="s">
        <v>15859</v>
      </c>
      <c r="L1" s="108" t="s">
        <v>15860</v>
      </c>
      <c r="M1" s="108" t="s">
        <v>15861</v>
      </c>
      <c r="N1" s="108" t="s">
        <v>15862</v>
      </c>
      <c r="O1" s="108" t="s">
        <v>15863</v>
      </c>
      <c r="P1" s="109" t="s">
        <v>15864</v>
      </c>
      <c r="Q1" s="108" t="s">
        <v>16840</v>
      </c>
      <c r="R1" s="108" t="s">
        <v>16841</v>
      </c>
    </row>
    <row r="2" spans="1:18" hidden="1" x14ac:dyDescent="0.25">
      <c r="A2" s="105" t="s">
        <v>15865</v>
      </c>
      <c r="B2" s="101" t="s">
        <v>15866</v>
      </c>
      <c r="C2" s="101" t="s">
        <v>15867</v>
      </c>
      <c r="D2" s="101" t="s">
        <v>15868</v>
      </c>
      <c r="E2" s="101" t="s">
        <v>15869</v>
      </c>
      <c r="F2" s="102">
        <v>45986</v>
      </c>
      <c r="G2" s="102">
        <v>45985</v>
      </c>
      <c r="H2" s="101" t="s">
        <v>15870</v>
      </c>
      <c r="I2" s="101" t="s">
        <v>15871</v>
      </c>
      <c r="J2" s="101"/>
      <c r="K2" s="101"/>
      <c r="L2" s="103">
        <v>2145450</v>
      </c>
      <c r="M2" s="103">
        <v>171636</v>
      </c>
      <c r="N2" s="103">
        <v>2317086</v>
      </c>
      <c r="O2" s="102">
        <v>46034</v>
      </c>
      <c r="P2" s="106" t="s">
        <v>15872</v>
      </c>
      <c r="Q2" s="115">
        <f>VALUE(Table4[[#This Row],[Invoice No]])</f>
        <v>78466</v>
      </c>
      <c r="R2" s="116">
        <f>_xlfn.XLOOKUP(Table4[[#This Row],[Column1]],'Báo cáo'!AG:AG,'Báo cáo'!AG:AG)</f>
        <v>78466</v>
      </c>
    </row>
    <row r="3" spans="1:18" hidden="1" x14ac:dyDescent="0.25">
      <c r="A3" s="105" t="s">
        <v>15873</v>
      </c>
      <c r="B3" s="101" t="s">
        <v>15866</v>
      </c>
      <c r="C3" s="101" t="s">
        <v>15867</v>
      </c>
      <c r="D3" s="101" t="s">
        <v>15868</v>
      </c>
      <c r="E3" s="101" t="s">
        <v>15869</v>
      </c>
      <c r="F3" s="102">
        <v>45980</v>
      </c>
      <c r="G3" s="102">
        <v>45978</v>
      </c>
      <c r="H3" s="101" t="s">
        <v>15870</v>
      </c>
      <c r="I3" s="101" t="s">
        <v>15874</v>
      </c>
      <c r="J3" s="101"/>
      <c r="K3" s="101"/>
      <c r="L3" s="103">
        <v>2185490</v>
      </c>
      <c r="M3" s="103">
        <v>174839</v>
      </c>
      <c r="N3" s="103">
        <v>2360329</v>
      </c>
      <c r="O3" s="102">
        <v>46034</v>
      </c>
      <c r="P3" s="106" t="s">
        <v>15872</v>
      </c>
      <c r="Q3" s="101">
        <f>VALUE(Table4[[#This Row],[Invoice No]])</f>
        <v>76765</v>
      </c>
      <c r="R3" s="116">
        <f>_xlfn.XLOOKUP(Table4[[#This Row],[Column1]],'Báo cáo'!AG:AG,'Báo cáo'!AG:AG)</f>
        <v>76765</v>
      </c>
    </row>
    <row r="4" spans="1:18" hidden="1" x14ac:dyDescent="0.25">
      <c r="A4" s="105" t="s">
        <v>15875</v>
      </c>
      <c r="B4" s="101" t="s">
        <v>15866</v>
      </c>
      <c r="C4" s="101" t="s">
        <v>15867</v>
      </c>
      <c r="D4" s="101" t="s">
        <v>15868</v>
      </c>
      <c r="E4" s="101" t="s">
        <v>15869</v>
      </c>
      <c r="F4" s="102">
        <v>45996</v>
      </c>
      <c r="G4" s="102">
        <v>45993</v>
      </c>
      <c r="H4" s="101" t="s">
        <v>15870</v>
      </c>
      <c r="I4" s="101" t="s">
        <v>15876</v>
      </c>
      <c r="J4" s="101"/>
      <c r="K4" s="101"/>
      <c r="L4" s="103">
        <v>536025</v>
      </c>
      <c r="M4" s="103">
        <v>42882</v>
      </c>
      <c r="N4" s="103">
        <v>578907</v>
      </c>
      <c r="O4" s="102">
        <v>46052</v>
      </c>
      <c r="P4" s="106" t="s">
        <v>15872</v>
      </c>
      <c r="Q4" s="101">
        <f>VALUE(Table4[[#This Row],[Invoice No]])</f>
        <v>80213</v>
      </c>
      <c r="R4" s="116">
        <f>_xlfn.XLOOKUP(Table4[[#This Row],[Column1]],'Báo cáo'!AG:AG,'Báo cáo'!AG:AG)</f>
        <v>80213</v>
      </c>
    </row>
    <row r="5" spans="1:18" x14ac:dyDescent="0.25">
      <c r="A5" s="119" t="s">
        <v>15877</v>
      </c>
      <c r="B5" s="120" t="s">
        <v>15866</v>
      </c>
      <c r="C5" s="120" t="s">
        <v>15867</v>
      </c>
      <c r="D5" s="120" t="s">
        <v>15868</v>
      </c>
      <c r="E5" s="120" t="s">
        <v>15869</v>
      </c>
      <c r="F5" s="121"/>
      <c r="G5" s="121"/>
      <c r="H5" s="120"/>
      <c r="I5" s="120"/>
      <c r="J5" s="120" t="s">
        <v>15878</v>
      </c>
      <c r="K5" s="120" t="s">
        <v>15879</v>
      </c>
      <c r="L5" s="122">
        <v>-470414</v>
      </c>
      <c r="M5" s="122">
        <v>-37633</v>
      </c>
      <c r="N5" s="122">
        <v>-508047</v>
      </c>
      <c r="O5" s="123">
        <v>46034</v>
      </c>
      <c r="P5" s="124" t="s">
        <v>15872</v>
      </c>
      <c r="Q5" s="120">
        <f>VALUE(Table4[[#This Row],[Invoice No]])</f>
        <v>0</v>
      </c>
      <c r="R5" s="125">
        <f>_xlfn.XLOOKUP(Table4[[#This Row],[Column1]],'Báo cáo'!AG:AG,'Báo cáo'!AG:AG)</f>
        <v>0</v>
      </c>
    </row>
    <row r="6" spans="1:18" x14ac:dyDescent="0.25">
      <c r="A6" s="105" t="s">
        <v>15880</v>
      </c>
      <c r="B6" s="101" t="s">
        <v>15866</v>
      </c>
      <c r="C6" s="101" t="s">
        <v>15867</v>
      </c>
      <c r="D6" s="101" t="s">
        <v>15868</v>
      </c>
      <c r="E6" s="101" t="s">
        <v>15869</v>
      </c>
      <c r="F6" s="104"/>
      <c r="G6" s="104"/>
      <c r="H6" s="101"/>
      <c r="I6" s="101"/>
      <c r="J6" s="101" t="s">
        <v>15881</v>
      </c>
      <c r="K6" s="101" t="s">
        <v>15882</v>
      </c>
      <c r="L6" s="103">
        <v>-658580</v>
      </c>
      <c r="M6" s="103">
        <v>-52686</v>
      </c>
      <c r="N6" s="103">
        <v>-711266</v>
      </c>
      <c r="O6" s="102">
        <v>46034</v>
      </c>
      <c r="P6" s="106" t="s">
        <v>15872</v>
      </c>
      <c r="Q6" s="101">
        <f>VALUE(Table4[[#This Row],[Invoice No]])</f>
        <v>0</v>
      </c>
      <c r="R6" s="116">
        <f>_xlfn.XLOOKUP(Table4[[#This Row],[Column1]],'Báo cáo'!AG:AG,'Báo cáo'!AG:AG)</f>
        <v>0</v>
      </c>
    </row>
    <row r="7" spans="1:18" hidden="1" x14ac:dyDescent="0.25">
      <c r="A7" s="105" t="s">
        <v>15883</v>
      </c>
      <c r="B7" s="101" t="s">
        <v>15866</v>
      </c>
      <c r="C7" s="101" t="s">
        <v>15867</v>
      </c>
      <c r="D7" s="101" t="s">
        <v>15868</v>
      </c>
      <c r="E7" s="101" t="s">
        <v>15869</v>
      </c>
      <c r="F7" s="102">
        <v>45986</v>
      </c>
      <c r="G7" s="102">
        <v>45985</v>
      </c>
      <c r="H7" s="101" t="s">
        <v>15870</v>
      </c>
      <c r="I7" s="101" t="s">
        <v>15884</v>
      </c>
      <c r="J7" s="101"/>
      <c r="K7" s="101"/>
      <c r="L7" s="103">
        <v>1178385</v>
      </c>
      <c r="M7" s="103">
        <v>94271</v>
      </c>
      <c r="N7" s="103">
        <v>1272656</v>
      </c>
      <c r="O7" s="102">
        <v>46034</v>
      </c>
      <c r="P7" s="106" t="s">
        <v>15872</v>
      </c>
      <c r="Q7" s="101">
        <f>VALUE(Table4[[#This Row],[Invoice No]])</f>
        <v>78467</v>
      </c>
      <c r="R7" s="116">
        <f>_xlfn.XLOOKUP(Table4[[#This Row],[Column1]],'Báo cáo'!AG:AG,'Báo cáo'!AG:AG)</f>
        <v>78467</v>
      </c>
    </row>
    <row r="8" spans="1:18" x14ac:dyDescent="0.25">
      <c r="A8" s="105" t="s">
        <v>15885</v>
      </c>
      <c r="B8" s="101" t="s">
        <v>15866</v>
      </c>
      <c r="C8" s="101" t="s">
        <v>15867</v>
      </c>
      <c r="D8" s="101" t="s">
        <v>15868</v>
      </c>
      <c r="E8" s="101" t="s">
        <v>15869</v>
      </c>
      <c r="F8" s="104"/>
      <c r="G8" s="104"/>
      <c r="H8" s="101"/>
      <c r="I8" s="101"/>
      <c r="J8" s="101" t="s">
        <v>15886</v>
      </c>
      <c r="K8" s="101" t="s">
        <v>15887</v>
      </c>
      <c r="L8" s="103">
        <v>-141124</v>
      </c>
      <c r="M8" s="103">
        <v>-14112</v>
      </c>
      <c r="N8" s="103">
        <v>-155236</v>
      </c>
      <c r="O8" s="102">
        <v>46034</v>
      </c>
      <c r="P8" s="106" t="s">
        <v>15872</v>
      </c>
      <c r="Q8" s="101">
        <f>VALUE(Table4[[#This Row],[Invoice No]])</f>
        <v>0</v>
      </c>
      <c r="R8" s="116">
        <f>_xlfn.XLOOKUP(Table4[[#This Row],[Column1]],'Báo cáo'!AG:AG,'Báo cáo'!AG:AG)</f>
        <v>0</v>
      </c>
    </row>
    <row r="9" spans="1:18" x14ac:dyDescent="0.25">
      <c r="A9" s="105" t="s">
        <v>15888</v>
      </c>
      <c r="B9" s="101" t="s">
        <v>15889</v>
      </c>
      <c r="C9" s="101" t="s">
        <v>15890</v>
      </c>
      <c r="D9" s="101" t="s">
        <v>15868</v>
      </c>
      <c r="E9" s="101" t="s">
        <v>15869</v>
      </c>
      <c r="F9" s="104"/>
      <c r="G9" s="104"/>
      <c r="H9" s="101"/>
      <c r="I9" s="101"/>
      <c r="J9" s="101" t="s">
        <v>15886</v>
      </c>
      <c r="K9" s="101" t="s">
        <v>15887</v>
      </c>
      <c r="L9" s="103">
        <v>-296554</v>
      </c>
      <c r="M9" s="103">
        <v>-29655</v>
      </c>
      <c r="N9" s="103">
        <v>-326209</v>
      </c>
      <c r="O9" s="102">
        <v>46034</v>
      </c>
      <c r="P9" s="106" t="s">
        <v>15872</v>
      </c>
      <c r="Q9" s="101">
        <f>VALUE(Table4[[#This Row],[Invoice No]])</f>
        <v>0</v>
      </c>
      <c r="R9" s="116">
        <f>_xlfn.XLOOKUP(Table4[[#This Row],[Column1]],'Báo cáo'!AG:AG,'Báo cáo'!AG:AG)</f>
        <v>0</v>
      </c>
    </row>
    <row r="10" spans="1:18" x14ac:dyDescent="0.25">
      <c r="A10" s="105" t="s">
        <v>15891</v>
      </c>
      <c r="B10" s="101" t="s">
        <v>15889</v>
      </c>
      <c r="C10" s="101" t="s">
        <v>15890</v>
      </c>
      <c r="D10" s="101" t="s">
        <v>15868</v>
      </c>
      <c r="E10" s="101" t="s">
        <v>15869</v>
      </c>
      <c r="F10" s="104"/>
      <c r="G10" s="104"/>
      <c r="H10" s="101"/>
      <c r="I10" s="101"/>
      <c r="J10" s="101" t="s">
        <v>15892</v>
      </c>
      <c r="K10" s="101" t="s">
        <v>15893</v>
      </c>
      <c r="L10" s="103">
        <v>-154380</v>
      </c>
      <c r="M10" s="103">
        <v>-12350</v>
      </c>
      <c r="N10" s="103">
        <v>-166730</v>
      </c>
      <c r="O10" s="102">
        <v>46034</v>
      </c>
      <c r="P10" s="106" t="s">
        <v>15872</v>
      </c>
      <c r="Q10" s="101">
        <f>VALUE(Table4[[#This Row],[Invoice No]])</f>
        <v>0</v>
      </c>
      <c r="R10" s="116">
        <f>_xlfn.XLOOKUP(Table4[[#This Row],[Column1]],'Báo cáo'!AG:AG,'Báo cáo'!AG:AG)</f>
        <v>0</v>
      </c>
    </row>
    <row r="11" spans="1:18" x14ac:dyDescent="0.25">
      <c r="A11" s="105" t="s">
        <v>15894</v>
      </c>
      <c r="B11" s="101" t="s">
        <v>15889</v>
      </c>
      <c r="C11" s="101" t="s">
        <v>15890</v>
      </c>
      <c r="D11" s="101" t="s">
        <v>15868</v>
      </c>
      <c r="E11" s="101" t="s">
        <v>15869</v>
      </c>
      <c r="F11" s="104"/>
      <c r="G11" s="104"/>
      <c r="H11" s="101"/>
      <c r="I11" s="101"/>
      <c r="J11" s="101" t="s">
        <v>15892</v>
      </c>
      <c r="K11" s="101" t="s">
        <v>15895</v>
      </c>
      <c r="L11" s="103">
        <v>-108690</v>
      </c>
      <c r="M11" s="103">
        <v>-8695</v>
      </c>
      <c r="N11" s="103">
        <v>-117385</v>
      </c>
      <c r="O11" s="102">
        <v>46034</v>
      </c>
      <c r="P11" s="106" t="s">
        <v>15872</v>
      </c>
      <c r="Q11" s="101">
        <f>VALUE(Table4[[#This Row],[Invoice No]])</f>
        <v>0</v>
      </c>
      <c r="R11" s="116">
        <f>_xlfn.XLOOKUP(Table4[[#This Row],[Column1]],'Báo cáo'!AG:AG,'Báo cáo'!AG:AG)</f>
        <v>0</v>
      </c>
    </row>
    <row r="12" spans="1:18" hidden="1" x14ac:dyDescent="0.25">
      <c r="A12" s="105" t="s">
        <v>15896</v>
      </c>
      <c r="B12" s="101" t="s">
        <v>15889</v>
      </c>
      <c r="C12" s="101" t="s">
        <v>15890</v>
      </c>
      <c r="D12" s="101" t="s">
        <v>15868</v>
      </c>
      <c r="E12" s="101" t="s">
        <v>15869</v>
      </c>
      <c r="F12" s="102">
        <v>45985</v>
      </c>
      <c r="G12" s="102">
        <v>45980</v>
      </c>
      <c r="H12" s="101" t="s">
        <v>15870</v>
      </c>
      <c r="I12" s="101" t="s">
        <v>15897</v>
      </c>
      <c r="J12" s="101"/>
      <c r="K12" s="101"/>
      <c r="L12" s="103">
        <v>3855730</v>
      </c>
      <c r="M12" s="103">
        <v>308458</v>
      </c>
      <c r="N12" s="103">
        <v>4164188</v>
      </c>
      <c r="O12" s="102">
        <v>46034</v>
      </c>
      <c r="P12" s="106" t="s">
        <v>15872</v>
      </c>
      <c r="Q12" s="101">
        <f>VALUE(Table4[[#This Row],[Invoice No]])</f>
        <v>77040</v>
      </c>
      <c r="R12" s="116">
        <f>_xlfn.XLOOKUP(Table4[[#This Row],[Column1]],'Báo cáo'!AG:AG,'Báo cáo'!AG:AG)</f>
        <v>77040</v>
      </c>
    </row>
    <row r="13" spans="1:18" hidden="1" x14ac:dyDescent="0.25">
      <c r="A13" s="105" t="s">
        <v>15898</v>
      </c>
      <c r="B13" s="101" t="s">
        <v>15889</v>
      </c>
      <c r="C13" s="101" t="s">
        <v>15890</v>
      </c>
      <c r="D13" s="101" t="s">
        <v>15868</v>
      </c>
      <c r="E13" s="101" t="s">
        <v>15869</v>
      </c>
      <c r="F13" s="102">
        <v>46003</v>
      </c>
      <c r="G13" s="102">
        <v>45989</v>
      </c>
      <c r="H13" s="101" t="s">
        <v>15870</v>
      </c>
      <c r="I13" s="101" t="s">
        <v>15899</v>
      </c>
      <c r="J13" s="101"/>
      <c r="K13" s="101"/>
      <c r="L13" s="103">
        <v>5060300</v>
      </c>
      <c r="M13" s="103">
        <v>404824</v>
      </c>
      <c r="N13" s="103">
        <v>5465124</v>
      </c>
      <c r="O13" s="102">
        <v>46052</v>
      </c>
      <c r="P13" s="106" t="s">
        <v>15872</v>
      </c>
      <c r="Q13" s="101">
        <f>VALUE(Table4[[#This Row],[Invoice No]])</f>
        <v>79426</v>
      </c>
      <c r="R13" s="116">
        <f>_xlfn.XLOOKUP(Table4[[#This Row],[Column1]],'Báo cáo'!AG:AG,'Báo cáo'!AG:AG)</f>
        <v>79426</v>
      </c>
    </row>
    <row r="14" spans="1:18" x14ac:dyDescent="0.25">
      <c r="A14" s="119" t="s">
        <v>15900</v>
      </c>
      <c r="B14" s="120" t="s">
        <v>15889</v>
      </c>
      <c r="C14" s="120" t="s">
        <v>15890</v>
      </c>
      <c r="D14" s="120" t="s">
        <v>15868</v>
      </c>
      <c r="E14" s="120" t="s">
        <v>15869</v>
      </c>
      <c r="F14" s="121"/>
      <c r="G14" s="121"/>
      <c r="H14" s="120"/>
      <c r="I14" s="120"/>
      <c r="J14" s="120" t="s">
        <v>15878</v>
      </c>
      <c r="K14" s="120" t="s">
        <v>15879</v>
      </c>
      <c r="L14" s="122">
        <v>-988514</v>
      </c>
      <c r="M14" s="122">
        <v>-79081</v>
      </c>
      <c r="N14" s="122">
        <v>-1067595</v>
      </c>
      <c r="O14" s="123">
        <v>46034</v>
      </c>
      <c r="P14" s="124" t="s">
        <v>15872</v>
      </c>
      <c r="Q14" s="120">
        <f>VALUE(Table4[[#This Row],[Invoice No]])</f>
        <v>0</v>
      </c>
      <c r="R14" s="125">
        <f>_xlfn.XLOOKUP(Table4[[#This Row],[Column1]],'Báo cáo'!AG:AG,'Báo cáo'!AG:AG)</f>
        <v>0</v>
      </c>
    </row>
    <row r="15" spans="1:18" x14ac:dyDescent="0.25">
      <c r="A15" s="105" t="s">
        <v>15901</v>
      </c>
      <c r="B15" s="101" t="s">
        <v>15889</v>
      </c>
      <c r="C15" s="101" t="s">
        <v>15890</v>
      </c>
      <c r="D15" s="101" t="s">
        <v>15868</v>
      </c>
      <c r="E15" s="101" t="s">
        <v>15869</v>
      </c>
      <c r="F15" s="104"/>
      <c r="G15" s="104"/>
      <c r="H15" s="101"/>
      <c r="I15" s="101"/>
      <c r="J15" s="101" t="s">
        <v>15881</v>
      </c>
      <c r="K15" s="101" t="s">
        <v>15882</v>
      </c>
      <c r="L15" s="103">
        <v>-1383919</v>
      </c>
      <c r="M15" s="103">
        <v>-110714</v>
      </c>
      <c r="N15" s="103">
        <v>-1494633</v>
      </c>
      <c r="O15" s="102">
        <v>46034</v>
      </c>
      <c r="P15" s="106" t="s">
        <v>15872</v>
      </c>
      <c r="Q15" s="101">
        <f>VALUE(Table4[[#This Row],[Invoice No]])</f>
        <v>0</v>
      </c>
      <c r="R15" s="116">
        <f>_xlfn.XLOOKUP(Table4[[#This Row],[Column1]],'Báo cáo'!AG:AG,'Báo cáo'!AG:AG)</f>
        <v>0</v>
      </c>
    </row>
    <row r="16" spans="1:18" x14ac:dyDescent="0.25">
      <c r="A16" s="105" t="s">
        <v>15902</v>
      </c>
      <c r="B16" s="101" t="s">
        <v>15889</v>
      </c>
      <c r="C16" s="101" t="s">
        <v>15890</v>
      </c>
      <c r="D16" s="101" t="s">
        <v>15868</v>
      </c>
      <c r="E16" s="101" t="s">
        <v>15869</v>
      </c>
      <c r="F16" s="104"/>
      <c r="G16" s="104"/>
      <c r="H16" s="101"/>
      <c r="I16" s="101"/>
      <c r="J16" s="101" t="s">
        <v>15892</v>
      </c>
      <c r="K16" s="101" t="s">
        <v>15903</v>
      </c>
      <c r="L16" s="103">
        <v>-108690</v>
      </c>
      <c r="M16" s="103">
        <v>-8695</v>
      </c>
      <c r="N16" s="103">
        <v>-117385</v>
      </c>
      <c r="O16" s="102">
        <v>46034</v>
      </c>
      <c r="P16" s="106" t="s">
        <v>15872</v>
      </c>
      <c r="Q16" s="101">
        <f>VALUE(Table4[[#This Row],[Invoice No]])</f>
        <v>0</v>
      </c>
      <c r="R16" s="116">
        <f>_xlfn.XLOOKUP(Table4[[#This Row],[Column1]],'Báo cáo'!AG:AG,'Báo cáo'!AG:AG)</f>
        <v>0</v>
      </c>
    </row>
    <row r="17" spans="1:18" x14ac:dyDescent="0.25">
      <c r="A17" s="105" t="s">
        <v>15904</v>
      </c>
      <c r="B17" s="101" t="s">
        <v>15889</v>
      </c>
      <c r="C17" s="101" t="s">
        <v>15890</v>
      </c>
      <c r="D17" s="101" t="s">
        <v>15868</v>
      </c>
      <c r="E17" s="101" t="s">
        <v>15869</v>
      </c>
      <c r="F17" s="104"/>
      <c r="G17" s="104"/>
      <c r="H17" s="101"/>
      <c r="I17" s="101"/>
      <c r="J17" s="101" t="s">
        <v>15892</v>
      </c>
      <c r="K17" s="101" t="s">
        <v>15905</v>
      </c>
      <c r="L17" s="103">
        <v>-100630</v>
      </c>
      <c r="M17" s="103">
        <v>-8050</v>
      </c>
      <c r="N17" s="103">
        <v>-108680</v>
      </c>
      <c r="O17" s="102">
        <v>46034</v>
      </c>
      <c r="P17" s="106" t="s">
        <v>15872</v>
      </c>
      <c r="Q17" s="101">
        <f>VALUE(Table4[[#This Row],[Invoice No]])</f>
        <v>0</v>
      </c>
      <c r="R17" s="116">
        <f>_xlfn.XLOOKUP(Table4[[#This Row],[Column1]],'Báo cáo'!AG:AG,'Báo cáo'!AG:AG)</f>
        <v>0</v>
      </c>
    </row>
    <row r="18" spans="1:18" x14ac:dyDescent="0.25">
      <c r="A18" s="105" t="s">
        <v>15906</v>
      </c>
      <c r="B18" s="101" t="s">
        <v>15889</v>
      </c>
      <c r="C18" s="101" t="s">
        <v>15890</v>
      </c>
      <c r="D18" s="101" t="s">
        <v>15868</v>
      </c>
      <c r="E18" s="101" t="s">
        <v>15869</v>
      </c>
      <c r="F18" s="104"/>
      <c r="G18" s="104"/>
      <c r="H18" s="101"/>
      <c r="I18" s="101"/>
      <c r="J18" s="101" t="s">
        <v>15907</v>
      </c>
      <c r="K18" s="101" t="s">
        <v>15908</v>
      </c>
      <c r="L18" s="103">
        <v>-119066</v>
      </c>
      <c r="M18" s="103">
        <v>-9525</v>
      </c>
      <c r="N18" s="103">
        <v>-128591</v>
      </c>
      <c r="O18" s="102">
        <v>46052</v>
      </c>
      <c r="P18" s="106" t="s">
        <v>15872</v>
      </c>
      <c r="Q18" s="101">
        <f>VALUE(Table4[[#This Row],[Invoice No]])</f>
        <v>0</v>
      </c>
      <c r="R18" s="116">
        <f>_xlfn.XLOOKUP(Table4[[#This Row],[Column1]],'Báo cáo'!AG:AG,'Báo cáo'!AG:AG)</f>
        <v>0</v>
      </c>
    </row>
    <row r="19" spans="1:18" hidden="1" x14ac:dyDescent="0.25">
      <c r="A19" s="105" t="s">
        <v>15909</v>
      </c>
      <c r="B19" s="101" t="s">
        <v>15889</v>
      </c>
      <c r="C19" s="101" t="s">
        <v>15890</v>
      </c>
      <c r="D19" s="101" t="s">
        <v>15868</v>
      </c>
      <c r="E19" s="101" t="s">
        <v>15869</v>
      </c>
      <c r="F19" s="102">
        <v>45978</v>
      </c>
      <c r="G19" s="102">
        <v>45971</v>
      </c>
      <c r="H19" s="101" t="s">
        <v>15870</v>
      </c>
      <c r="I19" s="101" t="s">
        <v>15910</v>
      </c>
      <c r="J19" s="101"/>
      <c r="K19" s="101"/>
      <c r="L19" s="103">
        <v>3409230</v>
      </c>
      <c r="M19" s="103">
        <v>272738</v>
      </c>
      <c r="N19" s="103">
        <v>3681968</v>
      </c>
      <c r="O19" s="102">
        <v>46034</v>
      </c>
      <c r="P19" s="106" t="s">
        <v>15872</v>
      </c>
      <c r="Q19" s="101">
        <f>VALUE(Table4[[#This Row],[Invoice No]])</f>
        <v>74903</v>
      </c>
      <c r="R19" s="116">
        <f>_xlfn.XLOOKUP(Table4[[#This Row],[Column1]],'Báo cáo'!AG:AG,'Báo cáo'!AG:AG)</f>
        <v>74903</v>
      </c>
    </row>
    <row r="20" spans="1:18" x14ac:dyDescent="0.25">
      <c r="A20" s="105" t="s">
        <v>15911</v>
      </c>
      <c r="B20" s="101" t="s">
        <v>15912</v>
      </c>
      <c r="C20" s="101" t="s">
        <v>15913</v>
      </c>
      <c r="D20" s="101" t="s">
        <v>15868</v>
      </c>
      <c r="E20" s="101" t="s">
        <v>15869</v>
      </c>
      <c r="F20" s="104"/>
      <c r="G20" s="104"/>
      <c r="H20" s="101"/>
      <c r="I20" s="101"/>
      <c r="J20" s="101" t="s">
        <v>15881</v>
      </c>
      <c r="K20" s="101" t="s">
        <v>15882</v>
      </c>
      <c r="L20" s="103">
        <v>-1363241</v>
      </c>
      <c r="M20" s="103">
        <v>-109059</v>
      </c>
      <c r="N20" s="103">
        <v>-1472300</v>
      </c>
      <c r="O20" s="102">
        <v>46034</v>
      </c>
      <c r="P20" s="106" t="s">
        <v>15872</v>
      </c>
      <c r="Q20" s="101">
        <f>VALUE(Table4[[#This Row],[Invoice No]])</f>
        <v>0</v>
      </c>
      <c r="R20" s="116">
        <f>_xlfn.XLOOKUP(Table4[[#This Row],[Column1]],'Báo cáo'!AG:AG,'Báo cáo'!AG:AG)</f>
        <v>0</v>
      </c>
    </row>
    <row r="21" spans="1:18" x14ac:dyDescent="0.25">
      <c r="A21" s="105" t="s">
        <v>15914</v>
      </c>
      <c r="B21" s="101" t="s">
        <v>15912</v>
      </c>
      <c r="C21" s="101" t="s">
        <v>15913</v>
      </c>
      <c r="D21" s="101" t="s">
        <v>15868</v>
      </c>
      <c r="E21" s="101" t="s">
        <v>15869</v>
      </c>
      <c r="F21" s="104"/>
      <c r="G21" s="104"/>
      <c r="H21" s="101"/>
      <c r="I21" s="101"/>
      <c r="J21" s="101" t="s">
        <v>15892</v>
      </c>
      <c r="K21" s="101" t="s">
        <v>15915</v>
      </c>
      <c r="L21" s="103">
        <v>-29870</v>
      </c>
      <c r="M21" s="103">
        <v>-2390</v>
      </c>
      <c r="N21" s="103">
        <v>-32260</v>
      </c>
      <c r="O21" s="102">
        <v>46034</v>
      </c>
      <c r="P21" s="106" t="s">
        <v>15872</v>
      </c>
      <c r="Q21" s="101">
        <f>VALUE(Table4[[#This Row],[Invoice No]])</f>
        <v>0</v>
      </c>
      <c r="R21" s="116">
        <f>_xlfn.XLOOKUP(Table4[[#This Row],[Column1]],'Báo cáo'!AG:AG,'Báo cáo'!AG:AG)</f>
        <v>0</v>
      </c>
    </row>
    <row r="22" spans="1:18" x14ac:dyDescent="0.25">
      <c r="A22" s="105" t="s">
        <v>15916</v>
      </c>
      <c r="B22" s="101" t="s">
        <v>15912</v>
      </c>
      <c r="C22" s="101" t="s">
        <v>15913</v>
      </c>
      <c r="D22" s="101" t="s">
        <v>15868</v>
      </c>
      <c r="E22" s="101" t="s">
        <v>15869</v>
      </c>
      <c r="F22" s="104"/>
      <c r="G22" s="104"/>
      <c r="H22" s="101"/>
      <c r="I22" s="101"/>
      <c r="J22" s="101" t="s">
        <v>15892</v>
      </c>
      <c r="K22" s="101" t="s">
        <v>15917</v>
      </c>
      <c r="L22" s="103">
        <v>-47630</v>
      </c>
      <c r="M22" s="103">
        <v>-3810</v>
      </c>
      <c r="N22" s="103">
        <v>-51440</v>
      </c>
      <c r="O22" s="102">
        <v>46034</v>
      </c>
      <c r="P22" s="106" t="s">
        <v>15872</v>
      </c>
      <c r="Q22" s="101">
        <f>VALUE(Table4[[#This Row],[Invoice No]])</f>
        <v>0</v>
      </c>
      <c r="R22" s="116">
        <f>_xlfn.XLOOKUP(Table4[[#This Row],[Column1]],'Báo cáo'!AG:AG,'Báo cáo'!AG:AG)</f>
        <v>0</v>
      </c>
    </row>
    <row r="23" spans="1:18" hidden="1" x14ac:dyDescent="0.25">
      <c r="A23" s="105" t="s">
        <v>15918</v>
      </c>
      <c r="B23" s="101" t="s">
        <v>15912</v>
      </c>
      <c r="C23" s="101" t="s">
        <v>15913</v>
      </c>
      <c r="D23" s="101" t="s">
        <v>15868</v>
      </c>
      <c r="E23" s="101" t="s">
        <v>15869</v>
      </c>
      <c r="F23" s="102">
        <v>45987</v>
      </c>
      <c r="G23" s="102">
        <v>45973</v>
      </c>
      <c r="H23" s="101" t="s">
        <v>15870</v>
      </c>
      <c r="I23" s="101" t="s">
        <v>15919</v>
      </c>
      <c r="J23" s="101"/>
      <c r="K23" s="101"/>
      <c r="L23" s="103">
        <v>555290</v>
      </c>
      <c r="M23" s="103">
        <v>44423</v>
      </c>
      <c r="N23" s="103">
        <v>599713</v>
      </c>
      <c r="O23" s="102">
        <v>46034</v>
      </c>
      <c r="P23" s="106" t="s">
        <v>15872</v>
      </c>
      <c r="Q23" s="101">
        <f>VALUE(Table4[[#This Row],[Invoice No]])</f>
        <v>75087</v>
      </c>
      <c r="R23" s="116">
        <f>_xlfn.XLOOKUP(Table4[[#This Row],[Column1]],'Báo cáo'!AG:AG,'Báo cáo'!AG:AG)</f>
        <v>75087</v>
      </c>
    </row>
    <row r="24" spans="1:18" x14ac:dyDescent="0.25">
      <c r="A24" s="105" t="s">
        <v>15920</v>
      </c>
      <c r="B24" s="101" t="s">
        <v>15912</v>
      </c>
      <c r="C24" s="101" t="s">
        <v>15913</v>
      </c>
      <c r="D24" s="101" t="s">
        <v>15868</v>
      </c>
      <c r="E24" s="101" t="s">
        <v>15869</v>
      </c>
      <c r="F24" s="104"/>
      <c r="G24" s="104"/>
      <c r="H24" s="101"/>
      <c r="I24" s="101"/>
      <c r="J24" s="101"/>
      <c r="K24" s="101" t="s">
        <v>15921</v>
      </c>
      <c r="L24" s="103">
        <v>2602936</v>
      </c>
      <c r="M24" s="103">
        <v>0</v>
      </c>
      <c r="N24" s="103">
        <v>2602936</v>
      </c>
      <c r="O24" s="102">
        <v>46034</v>
      </c>
      <c r="P24" s="106" t="s">
        <v>15872</v>
      </c>
      <c r="Q24" s="101">
        <f>VALUE(Table4[[#This Row],[Invoice No]])</f>
        <v>0</v>
      </c>
      <c r="R24" s="116">
        <f>_xlfn.XLOOKUP(Table4[[#This Row],[Column1]],'Báo cáo'!AG:AG,'Báo cáo'!AG:AG)</f>
        <v>0</v>
      </c>
    </row>
    <row r="25" spans="1:18" hidden="1" x14ac:dyDescent="0.25">
      <c r="A25" s="105" t="s">
        <v>15922</v>
      </c>
      <c r="B25" s="101" t="s">
        <v>15912</v>
      </c>
      <c r="C25" s="101" t="s">
        <v>15913</v>
      </c>
      <c r="D25" s="101" t="s">
        <v>15868</v>
      </c>
      <c r="E25" s="101" t="s">
        <v>15869</v>
      </c>
      <c r="F25" s="102">
        <v>46001</v>
      </c>
      <c r="G25" s="102">
        <v>45989</v>
      </c>
      <c r="H25" s="101" t="s">
        <v>15870</v>
      </c>
      <c r="I25" s="101" t="s">
        <v>15923</v>
      </c>
      <c r="J25" s="101"/>
      <c r="K25" s="101"/>
      <c r="L25" s="103">
        <v>3592610</v>
      </c>
      <c r="M25" s="103">
        <v>287409</v>
      </c>
      <c r="N25" s="103">
        <v>3880019</v>
      </c>
      <c r="O25" s="102">
        <v>46052</v>
      </c>
      <c r="P25" s="106" t="s">
        <v>15872</v>
      </c>
      <c r="Q25" s="101">
        <f>VALUE(Table4[[#This Row],[Invoice No]])</f>
        <v>79425</v>
      </c>
      <c r="R25" s="116">
        <f>_xlfn.XLOOKUP(Table4[[#This Row],[Column1]],'Báo cáo'!AG:AG,'Báo cáo'!AG:AG)</f>
        <v>79425</v>
      </c>
    </row>
    <row r="26" spans="1:18" x14ac:dyDescent="0.25">
      <c r="A26" s="105" t="s">
        <v>15924</v>
      </c>
      <c r="B26" s="101" t="s">
        <v>15912</v>
      </c>
      <c r="C26" s="101" t="s">
        <v>15913</v>
      </c>
      <c r="D26" s="101" t="s">
        <v>15868</v>
      </c>
      <c r="E26" s="101" t="s">
        <v>15869</v>
      </c>
      <c r="F26" s="104"/>
      <c r="G26" s="104"/>
      <c r="H26" s="101"/>
      <c r="I26" s="101"/>
      <c r="J26" s="101" t="s">
        <v>15886</v>
      </c>
      <c r="K26" s="101" t="s">
        <v>15887</v>
      </c>
      <c r="L26" s="103">
        <v>-292123</v>
      </c>
      <c r="M26" s="103">
        <v>-29212</v>
      </c>
      <c r="N26" s="103">
        <v>-321335</v>
      </c>
      <c r="O26" s="102">
        <v>46034</v>
      </c>
      <c r="P26" s="106" t="s">
        <v>15872</v>
      </c>
      <c r="Q26" s="101">
        <f>VALUE(Table4[[#This Row],[Invoice No]])</f>
        <v>0</v>
      </c>
      <c r="R26" s="116">
        <f>_xlfn.XLOOKUP(Table4[[#This Row],[Column1]],'Báo cáo'!AG:AG,'Báo cáo'!AG:AG)</f>
        <v>0</v>
      </c>
    </row>
    <row r="27" spans="1:18" x14ac:dyDescent="0.25">
      <c r="A27" s="105" t="s">
        <v>15925</v>
      </c>
      <c r="B27" s="101" t="s">
        <v>15912</v>
      </c>
      <c r="C27" s="101" t="s">
        <v>15913</v>
      </c>
      <c r="D27" s="101" t="s">
        <v>15868</v>
      </c>
      <c r="E27" s="101" t="s">
        <v>15869</v>
      </c>
      <c r="F27" s="104"/>
      <c r="G27" s="104"/>
      <c r="H27" s="101"/>
      <c r="I27" s="101"/>
      <c r="J27" s="101" t="s">
        <v>15892</v>
      </c>
      <c r="K27" s="101" t="s">
        <v>15926</v>
      </c>
      <c r="L27" s="103">
        <v>-138410</v>
      </c>
      <c r="M27" s="103">
        <v>-11073</v>
      </c>
      <c r="N27" s="103">
        <v>-149483</v>
      </c>
      <c r="O27" s="102">
        <v>46034</v>
      </c>
      <c r="P27" s="106" t="s">
        <v>15872</v>
      </c>
      <c r="Q27" s="101">
        <f>VALUE(Table4[[#This Row],[Invoice No]])</f>
        <v>0</v>
      </c>
      <c r="R27" s="116">
        <f>_xlfn.XLOOKUP(Table4[[#This Row],[Column1]],'Báo cáo'!AG:AG,'Báo cáo'!AG:AG)</f>
        <v>0</v>
      </c>
    </row>
    <row r="28" spans="1:18" x14ac:dyDescent="0.25">
      <c r="A28" s="105" t="s">
        <v>15927</v>
      </c>
      <c r="B28" s="101" t="s">
        <v>15912</v>
      </c>
      <c r="C28" s="101" t="s">
        <v>15913</v>
      </c>
      <c r="D28" s="101" t="s">
        <v>15868</v>
      </c>
      <c r="E28" s="101" t="s">
        <v>15869</v>
      </c>
      <c r="F28" s="104"/>
      <c r="G28" s="104"/>
      <c r="H28" s="101"/>
      <c r="I28" s="101"/>
      <c r="J28" s="101" t="s">
        <v>15892</v>
      </c>
      <c r="K28" s="101" t="s">
        <v>15928</v>
      </c>
      <c r="L28" s="103">
        <v>-65390</v>
      </c>
      <c r="M28" s="103">
        <v>-5231</v>
      </c>
      <c r="N28" s="103">
        <v>-70621</v>
      </c>
      <c r="O28" s="102">
        <v>46034</v>
      </c>
      <c r="P28" s="106" t="s">
        <v>15872</v>
      </c>
      <c r="Q28" s="101">
        <f>VALUE(Table4[[#This Row],[Invoice No]])</f>
        <v>0</v>
      </c>
      <c r="R28" s="116">
        <f>_xlfn.XLOOKUP(Table4[[#This Row],[Column1]],'Báo cáo'!AG:AG,'Báo cáo'!AG:AG)</f>
        <v>0</v>
      </c>
    </row>
    <row r="29" spans="1:18" x14ac:dyDescent="0.25">
      <c r="A29" s="105" t="s">
        <v>15929</v>
      </c>
      <c r="B29" s="101" t="s">
        <v>15912</v>
      </c>
      <c r="C29" s="101" t="s">
        <v>15913</v>
      </c>
      <c r="D29" s="101" t="s">
        <v>15868</v>
      </c>
      <c r="E29" s="101" t="s">
        <v>15869</v>
      </c>
      <c r="F29" s="104"/>
      <c r="G29" s="104"/>
      <c r="H29" s="101"/>
      <c r="I29" s="101"/>
      <c r="J29" s="101" t="s">
        <v>15892</v>
      </c>
      <c r="K29" s="101" t="s">
        <v>15930</v>
      </c>
      <c r="L29" s="103">
        <v>-49600</v>
      </c>
      <c r="M29" s="103">
        <v>-3968</v>
      </c>
      <c r="N29" s="103">
        <v>-53568</v>
      </c>
      <c r="O29" s="102">
        <v>46034</v>
      </c>
      <c r="P29" s="106" t="s">
        <v>15872</v>
      </c>
      <c r="Q29" s="101">
        <f>VALUE(Table4[[#This Row],[Invoice No]])</f>
        <v>0</v>
      </c>
      <c r="R29" s="116">
        <f>_xlfn.XLOOKUP(Table4[[#This Row],[Column1]],'Báo cáo'!AG:AG,'Báo cáo'!AG:AG)</f>
        <v>0</v>
      </c>
    </row>
    <row r="30" spans="1:18" x14ac:dyDescent="0.25">
      <c r="A30" s="105" t="s">
        <v>15931</v>
      </c>
      <c r="B30" s="101" t="s">
        <v>15912</v>
      </c>
      <c r="C30" s="101" t="s">
        <v>15913</v>
      </c>
      <c r="D30" s="101" t="s">
        <v>15868</v>
      </c>
      <c r="E30" s="101" t="s">
        <v>15869</v>
      </c>
      <c r="F30" s="104"/>
      <c r="G30" s="104"/>
      <c r="H30" s="101"/>
      <c r="I30" s="101"/>
      <c r="J30" s="101"/>
      <c r="K30" s="101" t="s">
        <v>15932</v>
      </c>
      <c r="L30" s="103">
        <v>-719656</v>
      </c>
      <c r="M30" s="103">
        <v>0</v>
      </c>
      <c r="N30" s="103">
        <v>-719656</v>
      </c>
      <c r="O30" s="102">
        <v>46052</v>
      </c>
      <c r="P30" s="106" t="s">
        <v>15872</v>
      </c>
      <c r="Q30" s="101">
        <f>VALUE(Table4[[#This Row],[Invoice No]])</f>
        <v>0</v>
      </c>
      <c r="R30" s="116">
        <f>_xlfn.XLOOKUP(Table4[[#This Row],[Column1]],'Báo cáo'!AG:AG,'Báo cáo'!AG:AG)</f>
        <v>0</v>
      </c>
    </row>
    <row r="31" spans="1:18" hidden="1" x14ac:dyDescent="0.25">
      <c r="A31" s="105" t="s">
        <v>15933</v>
      </c>
      <c r="B31" s="101" t="s">
        <v>15912</v>
      </c>
      <c r="C31" s="101" t="s">
        <v>15913</v>
      </c>
      <c r="D31" s="101" t="s">
        <v>15868</v>
      </c>
      <c r="E31" s="101" t="s">
        <v>15869</v>
      </c>
      <c r="F31" s="104"/>
      <c r="G31" s="104"/>
      <c r="H31" s="101"/>
      <c r="I31" s="101">
        <v>212</v>
      </c>
      <c r="J31" s="101" t="s">
        <v>15878</v>
      </c>
      <c r="K31" s="101" t="s">
        <v>15879</v>
      </c>
      <c r="L31" s="103">
        <v>-973743</v>
      </c>
      <c r="M31" s="103">
        <v>-77899</v>
      </c>
      <c r="N31" s="103">
        <v>-1051642</v>
      </c>
      <c r="O31" s="102">
        <v>46034</v>
      </c>
      <c r="P31" s="106" t="s">
        <v>15872</v>
      </c>
      <c r="Q31" s="101">
        <f>VALUE(Table4[[#This Row],[Invoice No]])</f>
        <v>212</v>
      </c>
      <c r="R31" s="116">
        <f>_xlfn.XLOOKUP(Table4[[#This Row],[Column1]],'Báo cáo'!AG:AG,'Báo cáo'!AG:AG)</f>
        <v>212</v>
      </c>
    </row>
    <row r="32" spans="1:18" hidden="1" x14ac:dyDescent="0.25">
      <c r="A32" s="105" t="s">
        <v>15934</v>
      </c>
      <c r="B32" s="101" t="s">
        <v>15912</v>
      </c>
      <c r="C32" s="101" t="s">
        <v>15913</v>
      </c>
      <c r="D32" s="101" t="s">
        <v>15868</v>
      </c>
      <c r="E32" s="101" t="s">
        <v>15869</v>
      </c>
      <c r="F32" s="102">
        <v>46001</v>
      </c>
      <c r="G32" s="102">
        <v>45989</v>
      </c>
      <c r="H32" s="101" t="s">
        <v>15870</v>
      </c>
      <c r="I32" s="101" t="s">
        <v>15935</v>
      </c>
      <c r="J32" s="101"/>
      <c r="K32" s="101"/>
      <c r="L32" s="103">
        <v>3017000</v>
      </c>
      <c r="M32" s="103">
        <v>241360</v>
      </c>
      <c r="N32" s="103">
        <v>3258360</v>
      </c>
      <c r="O32" s="102">
        <v>46052</v>
      </c>
      <c r="P32" s="106" t="s">
        <v>15872</v>
      </c>
      <c r="Q32" s="101">
        <f>VALUE(Table4[[#This Row],[Invoice No]])</f>
        <v>79424</v>
      </c>
      <c r="R32" s="116">
        <f>_xlfn.XLOOKUP(Table4[[#This Row],[Column1]],'Báo cáo'!AG:AG,'Báo cáo'!AG:AG)</f>
        <v>79424</v>
      </c>
    </row>
    <row r="33" spans="1:18" hidden="1" x14ac:dyDescent="0.25">
      <c r="A33" s="105" t="s">
        <v>15936</v>
      </c>
      <c r="B33" s="101" t="s">
        <v>15937</v>
      </c>
      <c r="C33" s="101" t="s">
        <v>15938</v>
      </c>
      <c r="D33" s="101" t="s">
        <v>15868</v>
      </c>
      <c r="E33" s="101" t="s">
        <v>15869</v>
      </c>
      <c r="F33" s="104"/>
      <c r="G33" s="104"/>
      <c r="H33" s="101"/>
      <c r="I33" s="101">
        <v>321</v>
      </c>
      <c r="J33" s="101" t="s">
        <v>15878</v>
      </c>
      <c r="K33" s="101" t="s">
        <v>15879</v>
      </c>
      <c r="L33" s="103">
        <v>-1259439</v>
      </c>
      <c r="M33" s="103">
        <v>-100755</v>
      </c>
      <c r="N33" s="103">
        <v>-1360194</v>
      </c>
      <c r="O33" s="102">
        <v>46034</v>
      </c>
      <c r="P33" s="106" t="s">
        <v>15872</v>
      </c>
      <c r="Q33" s="101">
        <f>VALUE(Table4[[#This Row],[Invoice No]])</f>
        <v>321</v>
      </c>
      <c r="R33" s="116">
        <f>_xlfn.XLOOKUP(Table4[[#This Row],[Column1]],'Báo cáo'!AG:AG,'Báo cáo'!AG:AG)</f>
        <v>321</v>
      </c>
    </row>
    <row r="34" spans="1:18" x14ac:dyDescent="0.25">
      <c r="A34" s="105" t="s">
        <v>15939</v>
      </c>
      <c r="B34" s="101" t="s">
        <v>15937</v>
      </c>
      <c r="C34" s="101" t="s">
        <v>15938</v>
      </c>
      <c r="D34" s="101" t="s">
        <v>15868</v>
      </c>
      <c r="E34" s="101" t="s">
        <v>15869</v>
      </c>
      <c r="F34" s="104"/>
      <c r="G34" s="104"/>
      <c r="H34" s="101"/>
      <c r="I34" s="101"/>
      <c r="J34" s="101" t="s">
        <v>15881</v>
      </c>
      <c r="K34" s="101" t="s">
        <v>15882</v>
      </c>
      <c r="L34" s="103">
        <v>-1763214</v>
      </c>
      <c r="M34" s="103">
        <v>-141057</v>
      </c>
      <c r="N34" s="103">
        <v>-1904271</v>
      </c>
      <c r="O34" s="102">
        <v>46034</v>
      </c>
      <c r="P34" s="106" t="s">
        <v>15872</v>
      </c>
      <c r="Q34" s="101">
        <f>VALUE(Table4[[#This Row],[Invoice No]])</f>
        <v>0</v>
      </c>
      <c r="R34" s="116">
        <f>_xlfn.XLOOKUP(Table4[[#This Row],[Column1]],'Báo cáo'!AG:AG,'Báo cáo'!AG:AG)</f>
        <v>0</v>
      </c>
    </row>
    <row r="35" spans="1:18" hidden="1" x14ac:dyDescent="0.25">
      <c r="A35" s="105" t="s">
        <v>15940</v>
      </c>
      <c r="B35" s="101" t="s">
        <v>15937</v>
      </c>
      <c r="C35" s="101" t="s">
        <v>15938</v>
      </c>
      <c r="D35" s="101" t="s">
        <v>15868</v>
      </c>
      <c r="E35" s="101" t="s">
        <v>15869</v>
      </c>
      <c r="F35" s="102">
        <v>45985</v>
      </c>
      <c r="G35" s="102">
        <v>45985</v>
      </c>
      <c r="H35" s="101" t="s">
        <v>15870</v>
      </c>
      <c r="I35" s="101" t="s">
        <v>15941</v>
      </c>
      <c r="J35" s="101"/>
      <c r="K35" s="101"/>
      <c r="L35" s="103">
        <v>2948820</v>
      </c>
      <c r="M35" s="103">
        <v>235906</v>
      </c>
      <c r="N35" s="103">
        <v>3184726</v>
      </c>
      <c r="O35" s="102">
        <v>46034</v>
      </c>
      <c r="P35" s="106" t="s">
        <v>15872</v>
      </c>
      <c r="Q35" s="101">
        <f>VALUE(Table4[[#This Row],[Invoice No]])</f>
        <v>78458</v>
      </c>
      <c r="R35" s="116">
        <f>_xlfn.XLOOKUP(Table4[[#This Row],[Column1]],'Báo cáo'!AG:AG,'Báo cáo'!AG:AG)</f>
        <v>78458</v>
      </c>
    </row>
    <row r="36" spans="1:18" hidden="1" x14ac:dyDescent="0.25">
      <c r="A36" s="105" t="s">
        <v>15942</v>
      </c>
      <c r="B36" s="101" t="s">
        <v>15937</v>
      </c>
      <c r="C36" s="101" t="s">
        <v>15938</v>
      </c>
      <c r="D36" s="101" t="s">
        <v>15868</v>
      </c>
      <c r="E36" s="101" t="s">
        <v>15869</v>
      </c>
      <c r="F36" s="102">
        <v>45981</v>
      </c>
      <c r="G36" s="102">
        <v>45981</v>
      </c>
      <c r="H36" s="101" t="s">
        <v>15870</v>
      </c>
      <c r="I36" s="101" t="s">
        <v>15943</v>
      </c>
      <c r="J36" s="101"/>
      <c r="K36" s="101"/>
      <c r="L36" s="103">
        <v>2896570</v>
      </c>
      <c r="M36" s="103">
        <v>231726</v>
      </c>
      <c r="N36" s="103">
        <v>3128296</v>
      </c>
      <c r="O36" s="102">
        <v>46034</v>
      </c>
      <c r="P36" s="106" t="s">
        <v>15872</v>
      </c>
      <c r="Q36" s="101">
        <f>VALUE(Table4[[#This Row],[Invoice No]])</f>
        <v>77593</v>
      </c>
      <c r="R36" s="116">
        <f>_xlfn.XLOOKUP(Table4[[#This Row],[Column1]],'Báo cáo'!AG:AG,'Báo cáo'!AG:AG)</f>
        <v>77593</v>
      </c>
    </row>
    <row r="37" spans="1:18" hidden="1" x14ac:dyDescent="0.25">
      <c r="A37" s="105" t="s">
        <v>15944</v>
      </c>
      <c r="B37" s="101" t="s">
        <v>15937</v>
      </c>
      <c r="C37" s="101" t="s">
        <v>15938</v>
      </c>
      <c r="D37" s="101" t="s">
        <v>15868</v>
      </c>
      <c r="E37" s="101" t="s">
        <v>15869</v>
      </c>
      <c r="F37" s="102">
        <v>46002</v>
      </c>
      <c r="G37" s="102">
        <v>45992</v>
      </c>
      <c r="H37" s="101" t="s">
        <v>15870</v>
      </c>
      <c r="I37" s="101" t="s">
        <v>15945</v>
      </c>
      <c r="J37" s="101"/>
      <c r="K37" s="101"/>
      <c r="L37" s="103">
        <v>5101110</v>
      </c>
      <c r="M37" s="103">
        <v>408089</v>
      </c>
      <c r="N37" s="103">
        <v>5509199</v>
      </c>
      <c r="O37" s="102">
        <v>46052</v>
      </c>
      <c r="P37" s="106" t="s">
        <v>15872</v>
      </c>
      <c r="Q37" s="101">
        <f>VALUE(Table4[[#This Row],[Invoice No]])</f>
        <v>80078</v>
      </c>
      <c r="R37" s="116">
        <f>_xlfn.XLOOKUP(Table4[[#This Row],[Column1]],'Báo cáo'!AG:AG,'Báo cáo'!AG:AG)</f>
        <v>80078</v>
      </c>
    </row>
    <row r="38" spans="1:18" x14ac:dyDescent="0.25">
      <c r="A38" s="105" t="s">
        <v>15946</v>
      </c>
      <c r="B38" s="101" t="s">
        <v>15937</v>
      </c>
      <c r="C38" s="101" t="s">
        <v>15938</v>
      </c>
      <c r="D38" s="101" t="s">
        <v>15868</v>
      </c>
      <c r="E38" s="101" t="s">
        <v>15869</v>
      </c>
      <c r="F38" s="104"/>
      <c r="G38" s="104"/>
      <c r="H38" s="101"/>
      <c r="I38" s="101"/>
      <c r="J38" s="101"/>
      <c r="K38" s="101" t="s">
        <v>15921</v>
      </c>
      <c r="L38" s="103">
        <v>-6099868</v>
      </c>
      <c r="M38" s="103">
        <v>0</v>
      </c>
      <c r="N38" s="103">
        <v>-6099868</v>
      </c>
      <c r="O38" s="102">
        <v>46034</v>
      </c>
      <c r="P38" s="106" t="s">
        <v>15872</v>
      </c>
      <c r="Q38" s="101">
        <f>VALUE(Table4[[#This Row],[Invoice No]])</f>
        <v>0</v>
      </c>
      <c r="R38" s="116">
        <f>_xlfn.XLOOKUP(Table4[[#This Row],[Column1]],'Báo cáo'!AG:AG,'Báo cáo'!AG:AG)</f>
        <v>0</v>
      </c>
    </row>
    <row r="39" spans="1:18" x14ac:dyDescent="0.25">
      <c r="A39" s="105" t="s">
        <v>15947</v>
      </c>
      <c r="B39" s="101" t="s">
        <v>15937</v>
      </c>
      <c r="C39" s="101" t="s">
        <v>15938</v>
      </c>
      <c r="D39" s="101" t="s">
        <v>15868</v>
      </c>
      <c r="E39" s="101" t="s">
        <v>15869</v>
      </c>
      <c r="F39" s="104"/>
      <c r="G39" s="104"/>
      <c r="H39" s="101"/>
      <c r="I39" s="101"/>
      <c r="J39" s="101" t="s">
        <v>15886</v>
      </c>
      <c r="K39" s="101" t="s">
        <v>15887</v>
      </c>
      <c r="L39" s="103">
        <v>-377832</v>
      </c>
      <c r="M39" s="103">
        <v>-37783</v>
      </c>
      <c r="N39" s="103">
        <v>-415615</v>
      </c>
      <c r="O39" s="102">
        <v>46034</v>
      </c>
      <c r="P39" s="106" t="s">
        <v>15872</v>
      </c>
      <c r="Q39" s="101">
        <f>VALUE(Table4[[#This Row],[Invoice No]])</f>
        <v>0</v>
      </c>
      <c r="R39" s="116">
        <f>_xlfn.XLOOKUP(Table4[[#This Row],[Column1]],'Báo cáo'!AG:AG,'Báo cáo'!AG:AG)</f>
        <v>0</v>
      </c>
    </row>
    <row r="40" spans="1:18" hidden="1" x14ac:dyDescent="0.25">
      <c r="A40" s="105" t="s">
        <v>15948</v>
      </c>
      <c r="B40" s="101" t="s">
        <v>15937</v>
      </c>
      <c r="C40" s="101" t="s">
        <v>15938</v>
      </c>
      <c r="D40" s="101" t="s">
        <v>15868</v>
      </c>
      <c r="E40" s="101" t="s">
        <v>15869</v>
      </c>
      <c r="F40" s="102">
        <v>45985</v>
      </c>
      <c r="G40" s="102">
        <v>45985</v>
      </c>
      <c r="H40" s="101" t="s">
        <v>15870</v>
      </c>
      <c r="I40" s="101" t="s">
        <v>15949</v>
      </c>
      <c r="J40" s="101"/>
      <c r="K40" s="101"/>
      <c r="L40" s="103">
        <v>4994010</v>
      </c>
      <c r="M40" s="103">
        <v>399521</v>
      </c>
      <c r="N40" s="103">
        <v>5393531</v>
      </c>
      <c r="O40" s="102">
        <v>46034</v>
      </c>
      <c r="P40" s="106" t="s">
        <v>15872</v>
      </c>
      <c r="Q40" s="101">
        <f>VALUE(Table4[[#This Row],[Invoice No]])</f>
        <v>78456</v>
      </c>
      <c r="R40" s="116">
        <f>_xlfn.XLOOKUP(Table4[[#This Row],[Column1]],'Báo cáo'!AG:AG,'Báo cáo'!AG:AG)</f>
        <v>78456</v>
      </c>
    </row>
    <row r="41" spans="1:18" hidden="1" x14ac:dyDescent="0.25">
      <c r="A41" s="105" t="s">
        <v>15950</v>
      </c>
      <c r="B41" s="101" t="s">
        <v>15937</v>
      </c>
      <c r="C41" s="101" t="s">
        <v>15938</v>
      </c>
      <c r="D41" s="101" t="s">
        <v>15868</v>
      </c>
      <c r="E41" s="101" t="s">
        <v>15869</v>
      </c>
      <c r="F41" s="102">
        <v>45983</v>
      </c>
      <c r="G41" s="102">
        <v>45983</v>
      </c>
      <c r="H41" s="101" t="s">
        <v>15870</v>
      </c>
      <c r="I41" s="101" t="s">
        <v>15951</v>
      </c>
      <c r="J41" s="101"/>
      <c r="K41" s="101"/>
      <c r="L41" s="103">
        <v>1190660</v>
      </c>
      <c r="M41" s="103">
        <v>95253</v>
      </c>
      <c r="N41" s="103">
        <v>1285913</v>
      </c>
      <c r="O41" s="102">
        <v>46034</v>
      </c>
      <c r="P41" s="106" t="s">
        <v>15872</v>
      </c>
      <c r="Q41" s="101">
        <f>VALUE(Table4[[#This Row],[Invoice No]])</f>
        <v>78380</v>
      </c>
      <c r="R41" s="116">
        <f>_xlfn.XLOOKUP(Table4[[#This Row],[Column1]],'Báo cáo'!AG:AG,'Báo cáo'!AG:AG)</f>
        <v>78380</v>
      </c>
    </row>
    <row r="42" spans="1:18" x14ac:dyDescent="0.25">
      <c r="A42" s="105" t="s">
        <v>15952</v>
      </c>
      <c r="B42" s="101" t="s">
        <v>15953</v>
      </c>
      <c r="C42" s="101" t="s">
        <v>15954</v>
      </c>
      <c r="D42" s="101" t="s">
        <v>15868</v>
      </c>
      <c r="E42" s="101" t="s">
        <v>15869</v>
      </c>
      <c r="F42" s="104"/>
      <c r="G42" s="104"/>
      <c r="H42" s="101"/>
      <c r="I42" s="101"/>
      <c r="J42" s="101" t="s">
        <v>15955</v>
      </c>
      <c r="K42" s="101" t="s">
        <v>15908</v>
      </c>
      <c r="L42" s="103">
        <v>-426674</v>
      </c>
      <c r="M42" s="103">
        <v>-34134</v>
      </c>
      <c r="N42" s="103">
        <v>-460808</v>
      </c>
      <c r="O42" s="102">
        <v>46052</v>
      </c>
      <c r="P42" s="106" t="s">
        <v>15872</v>
      </c>
      <c r="Q42" s="101">
        <f>VALUE(Table4[[#This Row],[Invoice No]])</f>
        <v>0</v>
      </c>
      <c r="R42" s="116">
        <f>_xlfn.XLOOKUP(Table4[[#This Row],[Column1]],'Báo cáo'!AG:AG,'Báo cáo'!AG:AG)</f>
        <v>0</v>
      </c>
    </row>
    <row r="43" spans="1:18" hidden="1" x14ac:dyDescent="0.25">
      <c r="A43" s="105" t="s">
        <v>15956</v>
      </c>
      <c r="B43" s="101" t="s">
        <v>15953</v>
      </c>
      <c r="C43" s="101" t="s">
        <v>15954</v>
      </c>
      <c r="D43" s="101" t="s">
        <v>15868</v>
      </c>
      <c r="E43" s="101" t="s">
        <v>15869</v>
      </c>
      <c r="F43" s="104"/>
      <c r="G43" s="104"/>
      <c r="H43" s="101"/>
      <c r="I43" s="101">
        <v>223</v>
      </c>
      <c r="J43" s="101" t="s">
        <v>15878</v>
      </c>
      <c r="K43" s="101" t="s">
        <v>15879</v>
      </c>
      <c r="L43" s="103">
        <v>-445360</v>
      </c>
      <c r="M43" s="103">
        <v>-35629</v>
      </c>
      <c r="N43" s="103">
        <v>-480989</v>
      </c>
      <c r="O43" s="102">
        <v>46034</v>
      </c>
      <c r="P43" s="106" t="s">
        <v>15872</v>
      </c>
      <c r="Q43" s="101">
        <f>VALUE(Table4[[#This Row],[Invoice No]])</f>
        <v>223</v>
      </c>
      <c r="R43" s="116">
        <f>_xlfn.XLOOKUP(Table4[[#This Row],[Column1]],'Báo cáo'!AG:AG,'Báo cáo'!AG:AG)</f>
        <v>223</v>
      </c>
    </row>
    <row r="44" spans="1:18" hidden="1" x14ac:dyDescent="0.25">
      <c r="A44" s="105" t="s">
        <v>15957</v>
      </c>
      <c r="B44" s="101" t="s">
        <v>15953</v>
      </c>
      <c r="C44" s="101" t="s">
        <v>15954</v>
      </c>
      <c r="D44" s="101" t="s">
        <v>15868</v>
      </c>
      <c r="E44" s="101" t="s">
        <v>15869</v>
      </c>
      <c r="F44" s="102">
        <v>46003</v>
      </c>
      <c r="G44" s="102">
        <v>45994</v>
      </c>
      <c r="H44" s="101" t="s">
        <v>15870</v>
      </c>
      <c r="I44" s="101" t="s">
        <v>15958</v>
      </c>
      <c r="J44" s="101"/>
      <c r="K44" s="101"/>
      <c r="L44" s="103">
        <v>1508500</v>
      </c>
      <c r="M44" s="103">
        <v>120680</v>
      </c>
      <c r="N44" s="103">
        <v>1629180</v>
      </c>
      <c r="O44" s="102">
        <v>46052</v>
      </c>
      <c r="P44" s="106" t="s">
        <v>15872</v>
      </c>
      <c r="Q44" s="101">
        <f>VALUE(Table4[[#This Row],[Invoice No]])</f>
        <v>80352</v>
      </c>
      <c r="R44" s="116">
        <f>_xlfn.XLOOKUP(Table4[[#This Row],[Column1]],'Báo cáo'!AG:AG,'Báo cáo'!AG:AG)</f>
        <v>80352</v>
      </c>
    </row>
    <row r="45" spans="1:18" x14ac:dyDescent="0.25">
      <c r="A45" s="105" t="s">
        <v>15959</v>
      </c>
      <c r="B45" s="101" t="s">
        <v>15953</v>
      </c>
      <c r="C45" s="101" t="s">
        <v>15954</v>
      </c>
      <c r="D45" s="101" t="s">
        <v>15868</v>
      </c>
      <c r="E45" s="101" t="s">
        <v>15869</v>
      </c>
      <c r="F45" s="104"/>
      <c r="G45" s="104"/>
      <c r="H45" s="101"/>
      <c r="I45" s="101"/>
      <c r="J45" s="101" t="s">
        <v>15881</v>
      </c>
      <c r="K45" s="101" t="s">
        <v>15882</v>
      </c>
      <c r="L45" s="103">
        <v>-623504</v>
      </c>
      <c r="M45" s="103">
        <v>-49880</v>
      </c>
      <c r="N45" s="103">
        <v>-673384</v>
      </c>
      <c r="O45" s="102">
        <v>46034</v>
      </c>
      <c r="P45" s="106" t="s">
        <v>15872</v>
      </c>
      <c r="Q45" s="101">
        <f>VALUE(Table4[[#This Row],[Invoice No]])</f>
        <v>0</v>
      </c>
      <c r="R45" s="116">
        <f>_xlfn.XLOOKUP(Table4[[#This Row],[Column1]],'Báo cáo'!AG:AG,'Báo cáo'!AG:AG)</f>
        <v>0</v>
      </c>
    </row>
    <row r="46" spans="1:18" hidden="1" x14ac:dyDescent="0.25">
      <c r="A46" s="105" t="s">
        <v>15960</v>
      </c>
      <c r="B46" s="101" t="s">
        <v>15953</v>
      </c>
      <c r="C46" s="101" t="s">
        <v>15954</v>
      </c>
      <c r="D46" s="101" t="s">
        <v>15868</v>
      </c>
      <c r="E46" s="101" t="s">
        <v>15869</v>
      </c>
      <c r="F46" s="102">
        <v>45988</v>
      </c>
      <c r="G46" s="102">
        <v>45938</v>
      </c>
      <c r="H46" s="101" t="s">
        <v>15870</v>
      </c>
      <c r="I46" s="101" t="s">
        <v>15961</v>
      </c>
      <c r="J46" s="101"/>
      <c r="K46" s="101"/>
      <c r="L46" s="103">
        <v>1567350</v>
      </c>
      <c r="M46" s="103">
        <v>125388</v>
      </c>
      <c r="N46" s="103">
        <v>1692738</v>
      </c>
      <c r="O46" s="102">
        <v>46034</v>
      </c>
      <c r="P46" s="106" t="s">
        <v>15872</v>
      </c>
      <c r="Q46" s="101">
        <f>VALUE(Table4[[#This Row],[Invoice No]])</f>
        <v>65712</v>
      </c>
      <c r="R46" s="116">
        <f>_xlfn.XLOOKUP(Table4[[#This Row],[Column1]],'Báo cáo'!AG:AG,'Báo cáo'!AG:AG)</f>
        <v>65712</v>
      </c>
    </row>
    <row r="47" spans="1:18" x14ac:dyDescent="0.25">
      <c r="A47" s="105" t="s">
        <v>15962</v>
      </c>
      <c r="B47" s="101" t="s">
        <v>15953</v>
      </c>
      <c r="C47" s="101" t="s">
        <v>15954</v>
      </c>
      <c r="D47" s="101" t="s">
        <v>15868</v>
      </c>
      <c r="E47" s="101" t="s">
        <v>15869</v>
      </c>
      <c r="F47" s="104"/>
      <c r="G47" s="104"/>
      <c r="H47" s="101"/>
      <c r="I47" s="101"/>
      <c r="J47" s="101" t="s">
        <v>15892</v>
      </c>
      <c r="K47" s="101" t="s">
        <v>15963</v>
      </c>
      <c r="L47" s="103">
        <v>-50700</v>
      </c>
      <c r="M47" s="103">
        <v>-4056</v>
      </c>
      <c r="N47" s="103">
        <v>-54756</v>
      </c>
      <c r="O47" s="102">
        <v>46034</v>
      </c>
      <c r="P47" s="106" t="s">
        <v>15872</v>
      </c>
      <c r="Q47" s="101">
        <f>VALUE(Table4[[#This Row],[Invoice No]])</f>
        <v>0</v>
      </c>
      <c r="R47" s="116">
        <f>_xlfn.XLOOKUP(Table4[[#This Row],[Column1]],'Báo cáo'!AG:AG,'Báo cáo'!AG:AG)</f>
        <v>0</v>
      </c>
    </row>
    <row r="48" spans="1:18" x14ac:dyDescent="0.25">
      <c r="A48" s="105" t="s">
        <v>15964</v>
      </c>
      <c r="B48" s="101" t="s">
        <v>15953</v>
      </c>
      <c r="C48" s="101" t="s">
        <v>15954</v>
      </c>
      <c r="D48" s="101" t="s">
        <v>15868</v>
      </c>
      <c r="E48" s="101" t="s">
        <v>15869</v>
      </c>
      <c r="F48" s="104"/>
      <c r="G48" s="104"/>
      <c r="H48" s="101"/>
      <c r="I48" s="101"/>
      <c r="J48" s="101" t="s">
        <v>15965</v>
      </c>
      <c r="K48" s="101" t="s">
        <v>15908</v>
      </c>
      <c r="L48" s="103">
        <v>-547886</v>
      </c>
      <c r="M48" s="103">
        <v>-43831</v>
      </c>
      <c r="N48" s="103">
        <v>-591717</v>
      </c>
      <c r="O48" s="102">
        <v>46052</v>
      </c>
      <c r="P48" s="106" t="s">
        <v>15872</v>
      </c>
      <c r="Q48" s="101">
        <f>VALUE(Table4[[#This Row],[Invoice No]])</f>
        <v>0</v>
      </c>
      <c r="R48" s="116">
        <f>_xlfn.XLOOKUP(Table4[[#This Row],[Column1]],'Báo cáo'!AG:AG,'Báo cáo'!AG:AG)</f>
        <v>0</v>
      </c>
    </row>
    <row r="49" spans="1:18" x14ac:dyDescent="0.25">
      <c r="A49" s="105" t="s">
        <v>15966</v>
      </c>
      <c r="B49" s="101" t="s">
        <v>15953</v>
      </c>
      <c r="C49" s="101" t="s">
        <v>15954</v>
      </c>
      <c r="D49" s="101" t="s">
        <v>15868</v>
      </c>
      <c r="E49" s="101" t="s">
        <v>15869</v>
      </c>
      <c r="F49" s="104"/>
      <c r="G49" s="104"/>
      <c r="H49" s="101"/>
      <c r="I49" s="101"/>
      <c r="J49" s="101" t="s">
        <v>15886</v>
      </c>
      <c r="K49" s="101" t="s">
        <v>15887</v>
      </c>
      <c r="L49" s="103">
        <v>-133608</v>
      </c>
      <c r="M49" s="103">
        <v>-13361</v>
      </c>
      <c r="N49" s="103">
        <v>-146969</v>
      </c>
      <c r="O49" s="102">
        <v>46034</v>
      </c>
      <c r="P49" s="106" t="s">
        <v>15872</v>
      </c>
      <c r="Q49" s="101">
        <f>VALUE(Table4[[#This Row],[Invoice No]])</f>
        <v>0</v>
      </c>
      <c r="R49" s="116">
        <f>_xlfn.XLOOKUP(Table4[[#This Row],[Column1]],'Báo cáo'!AG:AG,'Báo cáo'!AG:AG)</f>
        <v>0</v>
      </c>
    </row>
    <row r="50" spans="1:18" hidden="1" x14ac:dyDescent="0.25">
      <c r="A50" s="105" t="s">
        <v>15967</v>
      </c>
      <c r="B50" s="101" t="s">
        <v>15953</v>
      </c>
      <c r="C50" s="101" t="s">
        <v>15954</v>
      </c>
      <c r="D50" s="101" t="s">
        <v>15868</v>
      </c>
      <c r="E50" s="101" t="s">
        <v>15869</v>
      </c>
      <c r="F50" s="102">
        <v>45988</v>
      </c>
      <c r="G50" s="102">
        <v>45985</v>
      </c>
      <c r="H50" s="101" t="s">
        <v>15870</v>
      </c>
      <c r="I50" s="101" t="s">
        <v>15968</v>
      </c>
      <c r="J50" s="101"/>
      <c r="K50" s="101"/>
      <c r="L50" s="103">
        <v>8334620</v>
      </c>
      <c r="M50" s="103">
        <v>666770</v>
      </c>
      <c r="N50" s="103">
        <v>9001390</v>
      </c>
      <c r="O50" s="102">
        <v>46034</v>
      </c>
      <c r="P50" s="106" t="s">
        <v>15872</v>
      </c>
      <c r="Q50" s="101">
        <f>VALUE(Table4[[#This Row],[Invoice No]])</f>
        <v>78504</v>
      </c>
      <c r="R50" s="116">
        <f>_xlfn.XLOOKUP(Table4[[#This Row],[Column1]],'Báo cáo'!AG:AG,'Báo cáo'!AG:AG)</f>
        <v>78504</v>
      </c>
    </row>
    <row r="51" spans="1:18" x14ac:dyDescent="0.25">
      <c r="A51" s="105" t="s">
        <v>15969</v>
      </c>
      <c r="B51" s="101" t="s">
        <v>15953</v>
      </c>
      <c r="C51" s="101" t="s">
        <v>15954</v>
      </c>
      <c r="D51" s="101" t="s">
        <v>15868</v>
      </c>
      <c r="E51" s="101" t="s">
        <v>15869</v>
      </c>
      <c r="F51" s="104"/>
      <c r="G51" s="104"/>
      <c r="H51" s="101"/>
      <c r="I51" s="101"/>
      <c r="J51" s="101" t="s">
        <v>15892</v>
      </c>
      <c r="K51" s="101" t="s">
        <v>15970</v>
      </c>
      <c r="L51" s="103">
        <v>-127450</v>
      </c>
      <c r="M51" s="103">
        <v>-10196</v>
      </c>
      <c r="N51" s="103">
        <v>-137646</v>
      </c>
      <c r="O51" s="102">
        <v>46034</v>
      </c>
      <c r="P51" s="106" t="s">
        <v>15872</v>
      </c>
      <c r="Q51" s="101">
        <f>VALUE(Table4[[#This Row],[Invoice No]])</f>
        <v>0</v>
      </c>
      <c r="R51" s="116">
        <f>_xlfn.XLOOKUP(Table4[[#This Row],[Column1]],'Báo cáo'!AG:AG,'Báo cáo'!AG:AG)</f>
        <v>0</v>
      </c>
    </row>
    <row r="52" spans="1:18" x14ac:dyDescent="0.25">
      <c r="A52" s="105" t="s">
        <v>15971</v>
      </c>
      <c r="B52" s="101" t="s">
        <v>15972</v>
      </c>
      <c r="C52" s="101" t="s">
        <v>15973</v>
      </c>
      <c r="D52" s="101" t="s">
        <v>15868</v>
      </c>
      <c r="E52" s="101" t="s">
        <v>15869</v>
      </c>
      <c r="F52" s="104"/>
      <c r="G52" s="104"/>
      <c r="H52" s="101"/>
      <c r="I52" s="101"/>
      <c r="J52" s="101" t="s">
        <v>15974</v>
      </c>
      <c r="K52" s="101" t="s">
        <v>15975</v>
      </c>
      <c r="L52" s="103">
        <v>-2000000</v>
      </c>
      <c r="M52" s="103">
        <v>-160000</v>
      </c>
      <c r="N52" s="103">
        <v>-2160000</v>
      </c>
      <c r="O52" s="102">
        <v>46034</v>
      </c>
      <c r="P52" s="106" t="s">
        <v>15872</v>
      </c>
      <c r="Q52" s="101">
        <f>VALUE(Table4[[#This Row],[Invoice No]])</f>
        <v>0</v>
      </c>
      <c r="R52" s="116">
        <f>_xlfn.XLOOKUP(Table4[[#This Row],[Column1]],'Báo cáo'!AG:AG,'Báo cáo'!AG:AG)</f>
        <v>0</v>
      </c>
    </row>
    <row r="53" spans="1:18" x14ac:dyDescent="0.25">
      <c r="A53" s="105" t="s">
        <v>15976</v>
      </c>
      <c r="B53" s="101" t="s">
        <v>15972</v>
      </c>
      <c r="C53" s="101" t="s">
        <v>15973</v>
      </c>
      <c r="D53" s="101" t="s">
        <v>15868</v>
      </c>
      <c r="E53" s="101" t="s">
        <v>15869</v>
      </c>
      <c r="F53" s="104"/>
      <c r="G53" s="104"/>
      <c r="H53" s="101"/>
      <c r="I53" s="101"/>
      <c r="J53" s="101" t="s">
        <v>15886</v>
      </c>
      <c r="K53" s="101" t="s">
        <v>15887</v>
      </c>
      <c r="L53" s="103">
        <v>-5157</v>
      </c>
      <c r="M53" s="103">
        <v>-516</v>
      </c>
      <c r="N53" s="103">
        <v>-5673</v>
      </c>
      <c r="O53" s="102">
        <v>46034</v>
      </c>
      <c r="P53" s="106" t="s">
        <v>15872</v>
      </c>
      <c r="Q53" s="101">
        <f>VALUE(Table4[[#This Row],[Invoice No]])</f>
        <v>0</v>
      </c>
      <c r="R53" s="116">
        <f>_xlfn.XLOOKUP(Table4[[#This Row],[Column1]],'Báo cáo'!AG:AG,'Báo cáo'!AG:AG)</f>
        <v>0</v>
      </c>
    </row>
    <row r="54" spans="1:18" hidden="1" x14ac:dyDescent="0.25">
      <c r="A54" s="105" t="s">
        <v>15977</v>
      </c>
      <c r="B54" s="101" t="s">
        <v>15972</v>
      </c>
      <c r="C54" s="101" t="s">
        <v>15973</v>
      </c>
      <c r="D54" s="101" t="s">
        <v>15868</v>
      </c>
      <c r="E54" s="101" t="s">
        <v>15869</v>
      </c>
      <c r="F54" s="102">
        <v>45981</v>
      </c>
      <c r="G54" s="102">
        <v>45981</v>
      </c>
      <c r="H54" s="101" t="s">
        <v>15870</v>
      </c>
      <c r="I54" s="101" t="s">
        <v>15978</v>
      </c>
      <c r="J54" s="101"/>
      <c r="K54" s="101"/>
      <c r="L54" s="103">
        <v>1190660</v>
      </c>
      <c r="M54" s="103">
        <v>95253</v>
      </c>
      <c r="N54" s="103">
        <v>1285913</v>
      </c>
      <c r="O54" s="102">
        <v>46034</v>
      </c>
      <c r="P54" s="106" t="s">
        <v>15872</v>
      </c>
      <c r="Q54" s="101">
        <f>VALUE(Table4[[#This Row],[Invoice No]])</f>
        <v>77473</v>
      </c>
      <c r="R54" s="116">
        <f>_xlfn.XLOOKUP(Table4[[#This Row],[Column1]],'Báo cáo'!AG:AG,'Báo cáo'!AG:AG)</f>
        <v>77473</v>
      </c>
    </row>
    <row r="55" spans="1:18" x14ac:dyDescent="0.25">
      <c r="A55" s="105" t="s">
        <v>15979</v>
      </c>
      <c r="B55" s="101" t="s">
        <v>15972</v>
      </c>
      <c r="C55" s="101" t="s">
        <v>15973</v>
      </c>
      <c r="D55" s="101" t="s">
        <v>15868</v>
      </c>
      <c r="E55" s="101" t="s">
        <v>15869</v>
      </c>
      <c r="F55" s="104"/>
      <c r="G55" s="104"/>
      <c r="H55" s="101"/>
      <c r="I55" s="101"/>
      <c r="J55" s="101"/>
      <c r="K55" s="101" t="s">
        <v>15921</v>
      </c>
      <c r="L55" s="103">
        <v>924319</v>
      </c>
      <c r="M55" s="103">
        <v>0</v>
      </c>
      <c r="N55" s="103">
        <v>924319</v>
      </c>
      <c r="O55" s="102">
        <v>46034</v>
      </c>
      <c r="P55" s="106" t="s">
        <v>15872</v>
      </c>
      <c r="Q55" s="101">
        <f>VALUE(Table4[[#This Row],[Invoice No]])</f>
        <v>0</v>
      </c>
      <c r="R55" s="116">
        <f>_xlfn.XLOOKUP(Table4[[#This Row],[Column1]],'Báo cáo'!AG:AG,'Báo cáo'!AG:AG)</f>
        <v>0</v>
      </c>
    </row>
    <row r="56" spans="1:18" hidden="1" x14ac:dyDescent="0.25">
      <c r="A56" s="105" t="s">
        <v>15980</v>
      </c>
      <c r="B56" s="101" t="s">
        <v>15972</v>
      </c>
      <c r="C56" s="101" t="s">
        <v>15973</v>
      </c>
      <c r="D56" s="101" t="s">
        <v>15868</v>
      </c>
      <c r="E56" s="101" t="s">
        <v>15869</v>
      </c>
      <c r="F56" s="104"/>
      <c r="G56" s="104"/>
      <c r="H56" s="101"/>
      <c r="I56" s="101">
        <v>383</v>
      </c>
      <c r="J56" s="101" t="s">
        <v>15878</v>
      </c>
      <c r="K56" s="101" t="s">
        <v>15879</v>
      </c>
      <c r="L56" s="103">
        <v>-17191</v>
      </c>
      <c r="M56" s="103">
        <v>-1375</v>
      </c>
      <c r="N56" s="103">
        <v>-18566</v>
      </c>
      <c r="O56" s="102">
        <v>46034</v>
      </c>
      <c r="P56" s="106" t="s">
        <v>15872</v>
      </c>
      <c r="Q56" s="101">
        <f>VALUE(Table4[[#This Row],[Invoice No]])</f>
        <v>383</v>
      </c>
      <c r="R56" s="116">
        <f>_xlfn.XLOOKUP(Table4[[#This Row],[Column1]],'Báo cáo'!AG:AG,'Báo cáo'!AG:AG)</f>
        <v>383</v>
      </c>
    </row>
    <row r="57" spans="1:18" x14ac:dyDescent="0.25">
      <c r="A57" s="105" t="s">
        <v>15981</v>
      </c>
      <c r="B57" s="101" t="s">
        <v>15972</v>
      </c>
      <c r="C57" s="101" t="s">
        <v>15973</v>
      </c>
      <c r="D57" s="101" t="s">
        <v>15868</v>
      </c>
      <c r="E57" s="101" t="s">
        <v>15869</v>
      </c>
      <c r="F57" s="104"/>
      <c r="G57" s="104"/>
      <c r="H57" s="101"/>
      <c r="I57" s="101"/>
      <c r="J57" s="101" t="s">
        <v>15881</v>
      </c>
      <c r="K57" s="101" t="s">
        <v>15882</v>
      </c>
      <c r="L57" s="103">
        <v>-24068</v>
      </c>
      <c r="M57" s="103">
        <v>-1925</v>
      </c>
      <c r="N57" s="103">
        <v>-25993</v>
      </c>
      <c r="O57" s="102">
        <v>46034</v>
      </c>
      <c r="P57" s="106" t="s">
        <v>15872</v>
      </c>
      <c r="Q57" s="101">
        <f>VALUE(Table4[[#This Row],[Invoice No]])</f>
        <v>0</v>
      </c>
      <c r="R57" s="116">
        <f>_xlfn.XLOOKUP(Table4[[#This Row],[Column1]],'Báo cáo'!AG:AG,'Báo cáo'!AG:AG)</f>
        <v>0</v>
      </c>
    </row>
    <row r="58" spans="1:18" x14ac:dyDescent="0.25">
      <c r="A58" s="105" t="s">
        <v>15982</v>
      </c>
      <c r="B58" s="101" t="s">
        <v>15983</v>
      </c>
      <c r="C58" s="101" t="s">
        <v>15984</v>
      </c>
      <c r="D58" s="101" t="s">
        <v>15868</v>
      </c>
      <c r="E58" s="101" t="s">
        <v>15869</v>
      </c>
      <c r="F58" s="104"/>
      <c r="G58" s="104"/>
      <c r="H58" s="101"/>
      <c r="I58" s="101"/>
      <c r="J58" s="101" t="s">
        <v>15892</v>
      </c>
      <c r="K58" s="101" t="s">
        <v>15985</v>
      </c>
      <c r="L58" s="103">
        <v>-39450</v>
      </c>
      <c r="M58" s="103">
        <v>-3156</v>
      </c>
      <c r="N58" s="103">
        <v>-42606</v>
      </c>
      <c r="O58" s="102">
        <v>46034</v>
      </c>
      <c r="P58" s="106" t="s">
        <v>15872</v>
      </c>
      <c r="Q58" s="101">
        <f>VALUE(Table4[[#This Row],[Invoice No]])</f>
        <v>0</v>
      </c>
      <c r="R58" s="116">
        <f>_xlfn.XLOOKUP(Table4[[#This Row],[Column1]],'Báo cáo'!AG:AG,'Báo cáo'!AG:AG)</f>
        <v>0</v>
      </c>
    </row>
    <row r="59" spans="1:18" x14ac:dyDescent="0.25">
      <c r="A59" s="105" t="s">
        <v>15986</v>
      </c>
      <c r="B59" s="101" t="s">
        <v>15983</v>
      </c>
      <c r="C59" s="101" t="s">
        <v>15984</v>
      </c>
      <c r="D59" s="101" t="s">
        <v>15868</v>
      </c>
      <c r="E59" s="101" t="s">
        <v>15869</v>
      </c>
      <c r="F59" s="104"/>
      <c r="G59" s="104"/>
      <c r="H59" s="101"/>
      <c r="I59" s="101"/>
      <c r="J59" s="101" t="s">
        <v>15886</v>
      </c>
      <c r="K59" s="101" t="s">
        <v>15887</v>
      </c>
      <c r="L59" s="103">
        <v>-122509</v>
      </c>
      <c r="M59" s="103">
        <v>-12251</v>
      </c>
      <c r="N59" s="103">
        <v>-134760</v>
      </c>
      <c r="O59" s="102">
        <v>46034</v>
      </c>
      <c r="P59" s="106" t="s">
        <v>15872</v>
      </c>
      <c r="Q59" s="101">
        <f>VALUE(Table4[[#This Row],[Invoice No]])</f>
        <v>0</v>
      </c>
      <c r="R59" s="116">
        <f>_xlfn.XLOOKUP(Table4[[#This Row],[Column1]],'Báo cáo'!AG:AG,'Báo cáo'!AG:AG)</f>
        <v>0</v>
      </c>
    </row>
    <row r="60" spans="1:18" x14ac:dyDescent="0.25">
      <c r="A60" s="105" t="s">
        <v>15987</v>
      </c>
      <c r="B60" s="101" t="s">
        <v>15983</v>
      </c>
      <c r="C60" s="101" t="s">
        <v>15984</v>
      </c>
      <c r="D60" s="101" t="s">
        <v>15868</v>
      </c>
      <c r="E60" s="101" t="s">
        <v>15869</v>
      </c>
      <c r="F60" s="104"/>
      <c r="G60" s="104"/>
      <c r="H60" s="101"/>
      <c r="I60" s="101"/>
      <c r="J60" s="101" t="s">
        <v>15892</v>
      </c>
      <c r="K60" s="101" t="s">
        <v>15988</v>
      </c>
      <c r="L60" s="103">
        <v>-52600</v>
      </c>
      <c r="M60" s="103">
        <v>-4208</v>
      </c>
      <c r="N60" s="103">
        <v>-56808</v>
      </c>
      <c r="O60" s="102">
        <v>46034</v>
      </c>
      <c r="P60" s="106" t="s">
        <v>15872</v>
      </c>
      <c r="Q60" s="101">
        <f>VALUE(Table4[[#This Row],[Invoice No]])</f>
        <v>0</v>
      </c>
      <c r="R60" s="116">
        <f>_xlfn.XLOOKUP(Table4[[#This Row],[Column1]],'Báo cáo'!AG:AG,'Báo cáo'!AG:AG)</f>
        <v>0</v>
      </c>
    </row>
    <row r="61" spans="1:18" hidden="1" x14ac:dyDescent="0.25">
      <c r="A61" s="105" t="s">
        <v>15989</v>
      </c>
      <c r="B61" s="101" t="s">
        <v>15983</v>
      </c>
      <c r="C61" s="101" t="s">
        <v>15984</v>
      </c>
      <c r="D61" s="101" t="s">
        <v>15868</v>
      </c>
      <c r="E61" s="101" t="s">
        <v>15869</v>
      </c>
      <c r="F61" s="102">
        <v>45980</v>
      </c>
      <c r="G61" s="102">
        <v>45971</v>
      </c>
      <c r="H61" s="101" t="s">
        <v>15870</v>
      </c>
      <c r="I61" s="101" t="s">
        <v>15990</v>
      </c>
      <c r="J61" s="101"/>
      <c r="K61" s="101"/>
      <c r="L61" s="103">
        <v>4196020</v>
      </c>
      <c r="M61" s="103">
        <v>335682</v>
      </c>
      <c r="N61" s="103">
        <v>4531702</v>
      </c>
      <c r="O61" s="102">
        <v>46034</v>
      </c>
      <c r="P61" s="106" t="s">
        <v>15872</v>
      </c>
      <c r="Q61" s="101">
        <f>VALUE(Table4[[#This Row],[Invoice No]])</f>
        <v>74901</v>
      </c>
      <c r="R61" s="116">
        <f>_xlfn.XLOOKUP(Table4[[#This Row],[Column1]],'Báo cáo'!AG:AG,'Báo cáo'!AG:AG)</f>
        <v>74901</v>
      </c>
    </row>
    <row r="62" spans="1:18" hidden="1" x14ac:dyDescent="0.25">
      <c r="A62" s="105" t="s">
        <v>15991</v>
      </c>
      <c r="B62" s="101" t="s">
        <v>15983</v>
      </c>
      <c r="C62" s="101" t="s">
        <v>15984</v>
      </c>
      <c r="D62" s="101" t="s">
        <v>15868</v>
      </c>
      <c r="E62" s="101" t="s">
        <v>15869</v>
      </c>
      <c r="F62" s="104"/>
      <c r="G62" s="104"/>
      <c r="H62" s="101"/>
      <c r="I62" s="101">
        <v>382</v>
      </c>
      <c r="J62" s="101" t="s">
        <v>15878</v>
      </c>
      <c r="K62" s="101" t="s">
        <v>15879</v>
      </c>
      <c r="L62" s="103">
        <v>-408364</v>
      </c>
      <c r="M62" s="103">
        <v>-32669</v>
      </c>
      <c r="N62" s="103">
        <v>-441033</v>
      </c>
      <c r="O62" s="102">
        <v>46034</v>
      </c>
      <c r="P62" s="106" t="s">
        <v>15872</v>
      </c>
      <c r="Q62" s="101">
        <f>VALUE(Table4[[#This Row],[Invoice No]])</f>
        <v>382</v>
      </c>
      <c r="R62" s="116">
        <f>_xlfn.XLOOKUP(Table4[[#This Row],[Column1]],'Báo cáo'!AG:AG,'Báo cáo'!AG:AG)</f>
        <v>382</v>
      </c>
    </row>
    <row r="63" spans="1:18" x14ac:dyDescent="0.25">
      <c r="A63" s="105" t="s">
        <v>15992</v>
      </c>
      <c r="B63" s="101" t="s">
        <v>15983</v>
      </c>
      <c r="C63" s="101" t="s">
        <v>15984</v>
      </c>
      <c r="D63" s="101" t="s">
        <v>15868</v>
      </c>
      <c r="E63" s="101" t="s">
        <v>15869</v>
      </c>
      <c r="F63" s="104"/>
      <c r="G63" s="104"/>
      <c r="H63" s="101"/>
      <c r="I63" s="101"/>
      <c r="J63" s="101" t="s">
        <v>15881</v>
      </c>
      <c r="K63" s="101" t="s">
        <v>15882</v>
      </c>
      <c r="L63" s="103">
        <v>-571710</v>
      </c>
      <c r="M63" s="103">
        <v>-45737</v>
      </c>
      <c r="N63" s="103">
        <v>-617447</v>
      </c>
      <c r="O63" s="102">
        <v>46034</v>
      </c>
      <c r="P63" s="106" t="s">
        <v>15872</v>
      </c>
      <c r="Q63" s="101">
        <f>VALUE(Table4[[#This Row],[Invoice No]])</f>
        <v>0</v>
      </c>
      <c r="R63" s="116">
        <f>_xlfn.XLOOKUP(Table4[[#This Row],[Column1]],'Báo cáo'!AG:AG,'Báo cáo'!AG:AG)</f>
        <v>0</v>
      </c>
    </row>
    <row r="64" spans="1:18" x14ac:dyDescent="0.25">
      <c r="A64" s="105" t="s">
        <v>15993</v>
      </c>
      <c r="B64" s="101" t="s">
        <v>15994</v>
      </c>
      <c r="C64" s="101" t="s">
        <v>15995</v>
      </c>
      <c r="D64" s="101" t="s">
        <v>15868</v>
      </c>
      <c r="E64" s="101" t="s">
        <v>15869</v>
      </c>
      <c r="F64" s="104"/>
      <c r="G64" s="104"/>
      <c r="H64" s="101"/>
      <c r="I64" s="101"/>
      <c r="J64" s="101"/>
      <c r="K64" s="101" t="s">
        <v>15921</v>
      </c>
      <c r="L64" s="103">
        <v>514715</v>
      </c>
      <c r="M64" s="103">
        <v>0</v>
      </c>
      <c r="N64" s="103">
        <v>514715</v>
      </c>
      <c r="O64" s="102">
        <v>46034</v>
      </c>
      <c r="P64" s="106" t="s">
        <v>15872</v>
      </c>
      <c r="Q64" s="101">
        <f>VALUE(Table4[[#This Row],[Invoice No]])</f>
        <v>0</v>
      </c>
      <c r="R64" s="116">
        <f>_xlfn.XLOOKUP(Table4[[#This Row],[Column1]],'Báo cáo'!AG:AG,'Báo cáo'!AG:AG)</f>
        <v>0</v>
      </c>
    </row>
    <row r="65" spans="1:18" x14ac:dyDescent="0.25">
      <c r="A65" s="105" t="s">
        <v>15996</v>
      </c>
      <c r="B65" s="101" t="s">
        <v>15994</v>
      </c>
      <c r="C65" s="101" t="s">
        <v>15995</v>
      </c>
      <c r="D65" s="101" t="s">
        <v>15868</v>
      </c>
      <c r="E65" s="101" t="s">
        <v>15869</v>
      </c>
      <c r="F65" s="104"/>
      <c r="G65" s="104"/>
      <c r="H65" s="101"/>
      <c r="I65" s="101"/>
      <c r="J65" s="101" t="s">
        <v>15886</v>
      </c>
      <c r="K65" s="101" t="s">
        <v>15887</v>
      </c>
      <c r="L65" s="103">
        <v>-52845</v>
      </c>
      <c r="M65" s="103">
        <v>-5285</v>
      </c>
      <c r="N65" s="103">
        <v>-58130</v>
      </c>
      <c r="O65" s="102">
        <v>46034</v>
      </c>
      <c r="P65" s="106" t="s">
        <v>15872</v>
      </c>
      <c r="Q65" s="101">
        <f>VALUE(Table4[[#This Row],[Invoice No]])</f>
        <v>0</v>
      </c>
      <c r="R65" s="116">
        <f>_xlfn.XLOOKUP(Table4[[#This Row],[Column1]],'Báo cáo'!AG:AG,'Báo cáo'!AG:AG)</f>
        <v>0</v>
      </c>
    </row>
    <row r="66" spans="1:18" hidden="1" x14ac:dyDescent="0.25">
      <c r="A66" s="105" t="s">
        <v>15997</v>
      </c>
      <c r="B66" s="101" t="s">
        <v>15994</v>
      </c>
      <c r="C66" s="101" t="s">
        <v>15995</v>
      </c>
      <c r="D66" s="101" t="s">
        <v>15868</v>
      </c>
      <c r="E66" s="101" t="s">
        <v>15869</v>
      </c>
      <c r="F66" s="102">
        <v>46000</v>
      </c>
      <c r="G66" s="102">
        <v>45993</v>
      </c>
      <c r="H66" s="101" t="s">
        <v>15870</v>
      </c>
      <c r="I66" s="101" t="s">
        <v>15998</v>
      </c>
      <c r="J66" s="101"/>
      <c r="K66" s="101"/>
      <c r="L66" s="103">
        <v>2044525</v>
      </c>
      <c r="M66" s="103">
        <v>163562</v>
      </c>
      <c r="N66" s="103">
        <v>2208087</v>
      </c>
      <c r="O66" s="102">
        <v>46052</v>
      </c>
      <c r="P66" s="106" t="s">
        <v>15872</v>
      </c>
      <c r="Q66" s="101">
        <f>VALUE(Table4[[#This Row],[Invoice No]])</f>
        <v>80212</v>
      </c>
      <c r="R66" s="116">
        <f>_xlfn.XLOOKUP(Table4[[#This Row],[Column1]],'Báo cáo'!AG:AG,'Báo cáo'!AG:AG)</f>
        <v>80212</v>
      </c>
    </row>
    <row r="67" spans="1:18" x14ac:dyDescent="0.25">
      <c r="A67" s="119" t="s">
        <v>11008</v>
      </c>
      <c r="B67" s="120" t="s">
        <v>15994</v>
      </c>
      <c r="C67" s="120" t="s">
        <v>15995</v>
      </c>
      <c r="D67" s="120" t="s">
        <v>15868</v>
      </c>
      <c r="E67" s="120" t="s">
        <v>15869</v>
      </c>
      <c r="F67" s="121"/>
      <c r="G67" s="121"/>
      <c r="H67" s="120"/>
      <c r="I67" s="120"/>
      <c r="J67" s="120" t="s">
        <v>15878</v>
      </c>
      <c r="K67" s="120" t="s">
        <v>15879</v>
      </c>
      <c r="L67" s="122">
        <v>-176152</v>
      </c>
      <c r="M67" s="122">
        <v>-14092</v>
      </c>
      <c r="N67" s="122">
        <v>-190244</v>
      </c>
      <c r="O67" s="123">
        <v>46034</v>
      </c>
      <c r="P67" s="124" t="s">
        <v>15872</v>
      </c>
      <c r="Q67" s="120">
        <f>VALUE(Table4[[#This Row],[Invoice No]])</f>
        <v>0</v>
      </c>
      <c r="R67" s="125">
        <f>_xlfn.XLOOKUP(Table4[[#This Row],[Column1]],'Báo cáo'!AG:AG,'Báo cáo'!AG:AG)</f>
        <v>0</v>
      </c>
    </row>
    <row r="68" spans="1:18" x14ac:dyDescent="0.25">
      <c r="A68" s="105" t="s">
        <v>15999</v>
      </c>
      <c r="B68" s="101" t="s">
        <v>15994</v>
      </c>
      <c r="C68" s="101" t="s">
        <v>15995</v>
      </c>
      <c r="D68" s="101" t="s">
        <v>15868</v>
      </c>
      <c r="E68" s="101" t="s">
        <v>15869</v>
      </c>
      <c r="F68" s="104"/>
      <c r="G68" s="104"/>
      <c r="H68" s="101"/>
      <c r="I68" s="101"/>
      <c r="J68" s="101" t="s">
        <v>15881</v>
      </c>
      <c r="K68" s="101" t="s">
        <v>15882</v>
      </c>
      <c r="L68" s="103">
        <v>-246612</v>
      </c>
      <c r="M68" s="103">
        <v>-19729</v>
      </c>
      <c r="N68" s="103">
        <v>-266341</v>
      </c>
      <c r="O68" s="102">
        <v>46034</v>
      </c>
      <c r="P68" s="106" t="s">
        <v>15872</v>
      </c>
      <c r="Q68" s="101">
        <f>VALUE(Table4[[#This Row],[Invoice No]])</f>
        <v>0</v>
      </c>
      <c r="R68" s="116">
        <f>_xlfn.XLOOKUP(Table4[[#This Row],[Column1]],'Báo cáo'!AG:AG,'Báo cáo'!AG:AG)</f>
        <v>0</v>
      </c>
    </row>
    <row r="69" spans="1:18" hidden="1" x14ac:dyDescent="0.25">
      <c r="A69" s="105" t="s">
        <v>16000</v>
      </c>
      <c r="B69" s="101" t="s">
        <v>16001</v>
      </c>
      <c r="C69" s="101" t="s">
        <v>16002</v>
      </c>
      <c r="D69" s="101" t="s">
        <v>15868</v>
      </c>
      <c r="E69" s="101" t="s">
        <v>15869</v>
      </c>
      <c r="F69" s="102">
        <v>46001</v>
      </c>
      <c r="G69" s="102">
        <v>45994</v>
      </c>
      <c r="H69" s="101" t="s">
        <v>15870</v>
      </c>
      <c r="I69" s="101" t="s">
        <v>16003</v>
      </c>
      <c r="J69" s="101"/>
      <c r="K69" s="101"/>
      <c r="L69" s="103">
        <v>3156160</v>
      </c>
      <c r="M69" s="103">
        <v>252493</v>
      </c>
      <c r="N69" s="103">
        <v>3408653</v>
      </c>
      <c r="O69" s="102">
        <v>46052</v>
      </c>
      <c r="P69" s="106" t="s">
        <v>15872</v>
      </c>
      <c r="Q69" s="101">
        <f>VALUE(Table4[[#This Row],[Invoice No]])</f>
        <v>80350</v>
      </c>
      <c r="R69" s="116">
        <f>_xlfn.XLOOKUP(Table4[[#This Row],[Column1]],'Báo cáo'!AG:AG,'Báo cáo'!AG:AG)</f>
        <v>80350</v>
      </c>
    </row>
    <row r="70" spans="1:18" x14ac:dyDescent="0.25">
      <c r="A70" s="105" t="s">
        <v>16004</v>
      </c>
      <c r="B70" s="101" t="s">
        <v>16001</v>
      </c>
      <c r="C70" s="101" t="s">
        <v>16002</v>
      </c>
      <c r="D70" s="101" t="s">
        <v>15868</v>
      </c>
      <c r="E70" s="101" t="s">
        <v>15869</v>
      </c>
      <c r="F70" s="104"/>
      <c r="G70" s="104"/>
      <c r="H70" s="101"/>
      <c r="I70" s="101"/>
      <c r="J70" s="101"/>
      <c r="K70" s="101" t="s">
        <v>15921</v>
      </c>
      <c r="L70" s="103">
        <v>187045</v>
      </c>
      <c r="M70" s="103">
        <v>0</v>
      </c>
      <c r="N70" s="103">
        <v>187045</v>
      </c>
      <c r="O70" s="102">
        <v>46034</v>
      </c>
      <c r="P70" s="106" t="s">
        <v>15872</v>
      </c>
      <c r="Q70" s="101">
        <f>VALUE(Table4[[#This Row],[Invoice No]])</f>
        <v>0</v>
      </c>
      <c r="R70" s="116">
        <f>_xlfn.XLOOKUP(Table4[[#This Row],[Column1]],'Báo cáo'!AG:AG,'Báo cáo'!AG:AG)</f>
        <v>0</v>
      </c>
    </row>
    <row r="71" spans="1:18" x14ac:dyDescent="0.25">
      <c r="A71" s="105" t="s">
        <v>16005</v>
      </c>
      <c r="B71" s="101" t="s">
        <v>16001</v>
      </c>
      <c r="C71" s="101" t="s">
        <v>16002</v>
      </c>
      <c r="D71" s="101" t="s">
        <v>15868</v>
      </c>
      <c r="E71" s="101" t="s">
        <v>15869</v>
      </c>
      <c r="F71" s="104"/>
      <c r="G71" s="104"/>
      <c r="H71" s="101"/>
      <c r="I71" s="101"/>
      <c r="J71" s="101" t="s">
        <v>15892</v>
      </c>
      <c r="K71" s="101" t="s">
        <v>16006</v>
      </c>
      <c r="L71" s="103">
        <v>-49600</v>
      </c>
      <c r="M71" s="103">
        <v>-3968</v>
      </c>
      <c r="N71" s="103">
        <v>-53568</v>
      </c>
      <c r="O71" s="102">
        <v>46034</v>
      </c>
      <c r="P71" s="106" t="s">
        <v>15872</v>
      </c>
      <c r="Q71" s="101">
        <f>VALUE(Table4[[#This Row],[Invoice No]])</f>
        <v>0</v>
      </c>
      <c r="R71" s="116">
        <f>_xlfn.XLOOKUP(Table4[[#This Row],[Column1]],'Báo cáo'!AG:AG,'Báo cáo'!AG:AG)</f>
        <v>0</v>
      </c>
    </row>
    <row r="72" spans="1:18" x14ac:dyDescent="0.25">
      <c r="A72" s="105" t="s">
        <v>16007</v>
      </c>
      <c r="B72" s="101" t="s">
        <v>16001</v>
      </c>
      <c r="C72" s="101" t="s">
        <v>16002</v>
      </c>
      <c r="D72" s="101" t="s">
        <v>15868</v>
      </c>
      <c r="E72" s="101" t="s">
        <v>15869</v>
      </c>
      <c r="F72" s="104"/>
      <c r="G72" s="104"/>
      <c r="H72" s="101"/>
      <c r="I72" s="101"/>
      <c r="J72" s="101" t="s">
        <v>15974</v>
      </c>
      <c r="K72" s="101" t="s">
        <v>15975</v>
      </c>
      <c r="L72" s="103">
        <v>-2000000</v>
      </c>
      <c r="M72" s="103">
        <v>-160000</v>
      </c>
      <c r="N72" s="103">
        <v>-2160000</v>
      </c>
      <c r="O72" s="102">
        <v>46034</v>
      </c>
      <c r="P72" s="106" t="s">
        <v>15872</v>
      </c>
      <c r="Q72" s="101">
        <f>VALUE(Table4[[#This Row],[Invoice No]])</f>
        <v>0</v>
      </c>
      <c r="R72" s="116">
        <f>_xlfn.XLOOKUP(Table4[[#This Row],[Column1]],'Báo cáo'!AG:AG,'Báo cáo'!AG:AG)</f>
        <v>0</v>
      </c>
    </row>
    <row r="73" spans="1:18" x14ac:dyDescent="0.25">
      <c r="A73" s="105" t="s">
        <v>16008</v>
      </c>
      <c r="B73" s="101" t="s">
        <v>16001</v>
      </c>
      <c r="C73" s="101" t="s">
        <v>16002</v>
      </c>
      <c r="D73" s="101" t="s">
        <v>15868</v>
      </c>
      <c r="E73" s="101" t="s">
        <v>15869</v>
      </c>
      <c r="F73" s="104"/>
      <c r="G73" s="104"/>
      <c r="H73" s="101"/>
      <c r="I73" s="101"/>
      <c r="J73" s="101" t="s">
        <v>15886</v>
      </c>
      <c r="K73" s="101" t="s">
        <v>15887</v>
      </c>
      <c r="L73" s="103">
        <v>-163624</v>
      </c>
      <c r="M73" s="103">
        <v>-16362</v>
      </c>
      <c r="N73" s="103">
        <v>-179986</v>
      </c>
      <c r="O73" s="102">
        <v>46034</v>
      </c>
      <c r="P73" s="106" t="s">
        <v>15872</v>
      </c>
      <c r="Q73" s="101">
        <f>VALUE(Table4[[#This Row],[Invoice No]])</f>
        <v>0</v>
      </c>
      <c r="R73" s="116">
        <f>_xlfn.XLOOKUP(Table4[[#This Row],[Column1]],'Báo cáo'!AG:AG,'Báo cáo'!AG:AG)</f>
        <v>0</v>
      </c>
    </row>
    <row r="74" spans="1:18" hidden="1" x14ac:dyDescent="0.25">
      <c r="A74" s="105" t="s">
        <v>16009</v>
      </c>
      <c r="B74" s="101" t="s">
        <v>16001</v>
      </c>
      <c r="C74" s="101" t="s">
        <v>16002</v>
      </c>
      <c r="D74" s="101" t="s">
        <v>15868</v>
      </c>
      <c r="E74" s="101" t="s">
        <v>15869</v>
      </c>
      <c r="F74" s="102">
        <v>45990</v>
      </c>
      <c r="G74" s="102">
        <v>45985</v>
      </c>
      <c r="H74" s="101" t="s">
        <v>15870</v>
      </c>
      <c r="I74" s="101" t="s">
        <v>16010</v>
      </c>
      <c r="J74" s="101"/>
      <c r="K74" s="101"/>
      <c r="L74" s="103">
        <v>1318620</v>
      </c>
      <c r="M74" s="103">
        <v>105490</v>
      </c>
      <c r="N74" s="103">
        <v>1424110</v>
      </c>
      <c r="O74" s="102">
        <v>46034</v>
      </c>
      <c r="P74" s="106" t="s">
        <v>15872</v>
      </c>
      <c r="Q74" s="101">
        <f>VALUE(Table4[[#This Row],[Invoice No]])</f>
        <v>78502</v>
      </c>
      <c r="R74" s="116">
        <f>_xlfn.XLOOKUP(Table4[[#This Row],[Column1]],'Báo cáo'!AG:AG,'Báo cáo'!AG:AG)</f>
        <v>78502</v>
      </c>
    </row>
    <row r="75" spans="1:18" hidden="1" x14ac:dyDescent="0.25">
      <c r="A75" s="105" t="s">
        <v>16011</v>
      </c>
      <c r="B75" s="101" t="s">
        <v>16001</v>
      </c>
      <c r="C75" s="101" t="s">
        <v>16002</v>
      </c>
      <c r="D75" s="101" t="s">
        <v>15868</v>
      </c>
      <c r="E75" s="101" t="s">
        <v>15869</v>
      </c>
      <c r="F75" s="102">
        <v>45980</v>
      </c>
      <c r="G75" s="102">
        <v>45973</v>
      </c>
      <c r="H75" s="101" t="s">
        <v>15870</v>
      </c>
      <c r="I75" s="101" t="s">
        <v>16012</v>
      </c>
      <c r="J75" s="101"/>
      <c r="K75" s="101"/>
      <c r="L75" s="103">
        <v>1567350</v>
      </c>
      <c r="M75" s="103">
        <v>125388</v>
      </c>
      <c r="N75" s="103">
        <v>1692738</v>
      </c>
      <c r="O75" s="102">
        <v>46034</v>
      </c>
      <c r="P75" s="106" t="s">
        <v>15872</v>
      </c>
      <c r="Q75" s="101">
        <f>VALUE(Table4[[#This Row],[Invoice No]])</f>
        <v>75089</v>
      </c>
      <c r="R75" s="116">
        <f>_xlfn.XLOOKUP(Table4[[#This Row],[Column1]],'Báo cáo'!AG:AG,'Báo cáo'!AG:AG)</f>
        <v>75089</v>
      </c>
    </row>
    <row r="76" spans="1:18" x14ac:dyDescent="0.25">
      <c r="A76" s="105" t="s">
        <v>16013</v>
      </c>
      <c r="B76" s="101" t="s">
        <v>16001</v>
      </c>
      <c r="C76" s="101" t="s">
        <v>16002</v>
      </c>
      <c r="D76" s="101" t="s">
        <v>15868</v>
      </c>
      <c r="E76" s="101" t="s">
        <v>15869</v>
      </c>
      <c r="F76" s="104"/>
      <c r="G76" s="104"/>
      <c r="H76" s="101"/>
      <c r="I76" s="101"/>
      <c r="J76" s="101" t="s">
        <v>15892</v>
      </c>
      <c r="K76" s="101" t="s">
        <v>16014</v>
      </c>
      <c r="L76" s="103">
        <v>-53550</v>
      </c>
      <c r="M76" s="103">
        <v>-4284</v>
      </c>
      <c r="N76" s="103">
        <v>-57834</v>
      </c>
      <c r="O76" s="102">
        <v>46034</v>
      </c>
      <c r="P76" s="106" t="s">
        <v>15872</v>
      </c>
      <c r="Q76" s="101">
        <f>VALUE(Table4[[#This Row],[Invoice No]])</f>
        <v>0</v>
      </c>
      <c r="R76" s="116">
        <f>_xlfn.XLOOKUP(Table4[[#This Row],[Column1]],'Báo cáo'!AG:AG,'Báo cáo'!AG:AG)</f>
        <v>0</v>
      </c>
    </row>
    <row r="77" spans="1:18" x14ac:dyDescent="0.25">
      <c r="A77" s="105" t="s">
        <v>16015</v>
      </c>
      <c r="B77" s="101" t="s">
        <v>16001</v>
      </c>
      <c r="C77" s="101" t="s">
        <v>16002</v>
      </c>
      <c r="D77" s="101" t="s">
        <v>15868</v>
      </c>
      <c r="E77" s="101" t="s">
        <v>15869</v>
      </c>
      <c r="F77" s="104"/>
      <c r="G77" s="104"/>
      <c r="H77" s="101"/>
      <c r="I77" s="101"/>
      <c r="J77" s="101" t="s">
        <v>15892</v>
      </c>
      <c r="K77" s="101" t="s">
        <v>16016</v>
      </c>
      <c r="L77" s="103">
        <v>-63420</v>
      </c>
      <c r="M77" s="103">
        <v>-5074</v>
      </c>
      <c r="N77" s="103">
        <v>-68494</v>
      </c>
      <c r="O77" s="102">
        <v>46034</v>
      </c>
      <c r="P77" s="106" t="s">
        <v>15872</v>
      </c>
      <c r="Q77" s="101">
        <f>VALUE(Table4[[#This Row],[Invoice No]])</f>
        <v>0</v>
      </c>
      <c r="R77" s="116">
        <f>_xlfn.XLOOKUP(Table4[[#This Row],[Column1]],'Báo cáo'!AG:AG,'Báo cáo'!AG:AG)</f>
        <v>0</v>
      </c>
    </row>
    <row r="78" spans="1:18" hidden="1" x14ac:dyDescent="0.25">
      <c r="A78" s="105" t="s">
        <v>16017</v>
      </c>
      <c r="B78" s="101" t="s">
        <v>16001</v>
      </c>
      <c r="C78" s="101" t="s">
        <v>16002</v>
      </c>
      <c r="D78" s="101" t="s">
        <v>15868</v>
      </c>
      <c r="E78" s="101" t="s">
        <v>15869</v>
      </c>
      <c r="F78" s="104"/>
      <c r="G78" s="104"/>
      <c r="H78" s="101"/>
      <c r="I78" s="101">
        <v>328</v>
      </c>
      <c r="J78" s="101" t="s">
        <v>15878</v>
      </c>
      <c r="K78" s="101" t="s">
        <v>15879</v>
      </c>
      <c r="L78" s="103">
        <v>-545413</v>
      </c>
      <c r="M78" s="103">
        <v>-43633</v>
      </c>
      <c r="N78" s="103">
        <v>-589046</v>
      </c>
      <c r="O78" s="102">
        <v>46034</v>
      </c>
      <c r="P78" s="106" t="s">
        <v>15872</v>
      </c>
      <c r="Q78" s="101">
        <f>VALUE(Table4[[#This Row],[Invoice No]])</f>
        <v>328</v>
      </c>
      <c r="R78" s="116">
        <f>_xlfn.XLOOKUP(Table4[[#This Row],[Column1]],'Báo cáo'!AG:AG,'Báo cáo'!AG:AG)</f>
        <v>328</v>
      </c>
    </row>
    <row r="79" spans="1:18" x14ac:dyDescent="0.25">
      <c r="A79" s="105" t="s">
        <v>16018</v>
      </c>
      <c r="B79" s="101" t="s">
        <v>16001</v>
      </c>
      <c r="C79" s="101" t="s">
        <v>16002</v>
      </c>
      <c r="D79" s="101" t="s">
        <v>15868</v>
      </c>
      <c r="E79" s="101" t="s">
        <v>15869</v>
      </c>
      <c r="F79" s="104"/>
      <c r="G79" s="104"/>
      <c r="H79" s="101"/>
      <c r="I79" s="101"/>
      <c r="J79" s="101" t="s">
        <v>15881</v>
      </c>
      <c r="K79" s="101" t="s">
        <v>15882</v>
      </c>
      <c r="L79" s="103">
        <v>-763578</v>
      </c>
      <c r="M79" s="103">
        <v>-61086</v>
      </c>
      <c r="N79" s="103">
        <v>-824664</v>
      </c>
      <c r="O79" s="102">
        <v>46034</v>
      </c>
      <c r="P79" s="106" t="s">
        <v>15872</v>
      </c>
      <c r="Q79" s="101">
        <f>VALUE(Table4[[#This Row],[Invoice No]])</f>
        <v>0</v>
      </c>
      <c r="R79" s="116">
        <f>_xlfn.XLOOKUP(Table4[[#This Row],[Column1]],'Báo cáo'!AG:AG,'Báo cáo'!AG:AG)</f>
        <v>0</v>
      </c>
    </row>
    <row r="80" spans="1:18" hidden="1" x14ac:dyDescent="0.25">
      <c r="A80" s="105" t="s">
        <v>16019</v>
      </c>
      <c r="B80" s="101" t="s">
        <v>16001</v>
      </c>
      <c r="C80" s="101" t="s">
        <v>16002</v>
      </c>
      <c r="D80" s="101" t="s">
        <v>15868</v>
      </c>
      <c r="E80" s="101" t="s">
        <v>15869</v>
      </c>
      <c r="F80" s="102">
        <v>45990</v>
      </c>
      <c r="G80" s="102">
        <v>45985</v>
      </c>
      <c r="H80" s="101" t="s">
        <v>15870</v>
      </c>
      <c r="I80" s="101" t="s">
        <v>16020</v>
      </c>
      <c r="J80" s="101"/>
      <c r="K80" s="101"/>
      <c r="L80" s="103">
        <v>583055</v>
      </c>
      <c r="M80" s="103">
        <v>46644</v>
      </c>
      <c r="N80" s="103">
        <v>629699</v>
      </c>
      <c r="O80" s="102">
        <v>46034</v>
      </c>
      <c r="P80" s="106" t="s">
        <v>15872</v>
      </c>
      <c r="Q80" s="101">
        <f>VALUE(Table4[[#This Row],[Invoice No]])</f>
        <v>78503</v>
      </c>
      <c r="R80" s="116">
        <f>_xlfn.XLOOKUP(Table4[[#This Row],[Column1]],'Báo cáo'!AG:AG,'Báo cáo'!AG:AG)</f>
        <v>78503</v>
      </c>
    </row>
    <row r="81" spans="1:18" x14ac:dyDescent="0.25">
      <c r="A81" s="105" t="s">
        <v>16021</v>
      </c>
      <c r="B81" s="101" t="s">
        <v>16022</v>
      </c>
      <c r="C81" s="101" t="s">
        <v>16023</v>
      </c>
      <c r="D81" s="101" t="s">
        <v>15868</v>
      </c>
      <c r="E81" s="101" t="s">
        <v>15869</v>
      </c>
      <c r="F81" s="104"/>
      <c r="G81" s="104"/>
      <c r="H81" s="101"/>
      <c r="I81" s="101"/>
      <c r="J81" s="101"/>
      <c r="K81" s="101" t="s">
        <v>15921</v>
      </c>
      <c r="L81" s="103">
        <v>1199512</v>
      </c>
      <c r="M81" s="103">
        <v>0</v>
      </c>
      <c r="N81" s="103">
        <v>1199512</v>
      </c>
      <c r="O81" s="102">
        <v>46034</v>
      </c>
      <c r="P81" s="106" t="s">
        <v>15872</v>
      </c>
      <c r="Q81" s="101">
        <f>VALUE(Table4[[#This Row],[Invoice No]])</f>
        <v>0</v>
      </c>
      <c r="R81" s="116">
        <f>_xlfn.XLOOKUP(Table4[[#This Row],[Column1]],'Báo cáo'!AG:AG,'Báo cáo'!AG:AG)</f>
        <v>0</v>
      </c>
    </row>
    <row r="82" spans="1:18" x14ac:dyDescent="0.25">
      <c r="A82" s="105" t="s">
        <v>16024</v>
      </c>
      <c r="B82" s="101" t="s">
        <v>16022</v>
      </c>
      <c r="C82" s="101" t="s">
        <v>16023</v>
      </c>
      <c r="D82" s="101" t="s">
        <v>15868</v>
      </c>
      <c r="E82" s="101" t="s">
        <v>15869</v>
      </c>
      <c r="F82" s="104"/>
      <c r="G82" s="104"/>
      <c r="H82" s="101"/>
      <c r="I82" s="101"/>
      <c r="J82" s="101" t="s">
        <v>15886</v>
      </c>
      <c r="K82" s="101" t="s">
        <v>15887</v>
      </c>
      <c r="L82" s="103">
        <v>-123153</v>
      </c>
      <c r="M82" s="103">
        <v>-12315</v>
      </c>
      <c r="N82" s="103">
        <v>-135468</v>
      </c>
      <c r="O82" s="102">
        <v>46034</v>
      </c>
      <c r="P82" s="106" t="s">
        <v>15872</v>
      </c>
      <c r="Q82" s="101">
        <f>VALUE(Table4[[#This Row],[Invoice No]])</f>
        <v>0</v>
      </c>
      <c r="R82" s="116">
        <f>_xlfn.XLOOKUP(Table4[[#This Row],[Column1]],'Báo cáo'!AG:AG,'Báo cáo'!AG:AG)</f>
        <v>0</v>
      </c>
    </row>
    <row r="83" spans="1:18" hidden="1" x14ac:dyDescent="0.25">
      <c r="A83" s="105" t="s">
        <v>16025</v>
      </c>
      <c r="B83" s="101" t="s">
        <v>16022</v>
      </c>
      <c r="C83" s="101" t="s">
        <v>16023</v>
      </c>
      <c r="D83" s="101" t="s">
        <v>15868</v>
      </c>
      <c r="E83" s="101" t="s">
        <v>15869</v>
      </c>
      <c r="F83" s="104"/>
      <c r="G83" s="104"/>
      <c r="H83" s="101"/>
      <c r="I83" s="101">
        <v>239</v>
      </c>
      <c r="J83" s="101" t="s">
        <v>15878</v>
      </c>
      <c r="K83" s="101" t="s">
        <v>15879</v>
      </c>
      <c r="L83" s="103">
        <v>-410511</v>
      </c>
      <c r="M83" s="103">
        <v>-32841</v>
      </c>
      <c r="N83" s="103">
        <v>-443352</v>
      </c>
      <c r="O83" s="102">
        <v>46034</v>
      </c>
      <c r="P83" s="106" t="s">
        <v>15872</v>
      </c>
      <c r="Q83" s="101">
        <f>VALUE(Table4[[#This Row],[Invoice No]])</f>
        <v>239</v>
      </c>
      <c r="R83" s="116">
        <f>_xlfn.XLOOKUP(Table4[[#This Row],[Column1]],'Báo cáo'!AG:AG,'Báo cáo'!AG:AG)</f>
        <v>239</v>
      </c>
    </row>
    <row r="84" spans="1:18" x14ac:dyDescent="0.25">
      <c r="A84" s="105" t="s">
        <v>15794</v>
      </c>
      <c r="B84" s="101" t="s">
        <v>16022</v>
      </c>
      <c r="C84" s="101" t="s">
        <v>16023</v>
      </c>
      <c r="D84" s="101" t="s">
        <v>15868</v>
      </c>
      <c r="E84" s="101" t="s">
        <v>15869</v>
      </c>
      <c r="F84" s="104"/>
      <c r="G84" s="104"/>
      <c r="H84" s="101"/>
      <c r="I84" s="101"/>
      <c r="J84" s="101" t="s">
        <v>15881</v>
      </c>
      <c r="K84" s="101" t="s">
        <v>15882</v>
      </c>
      <c r="L84" s="103">
        <v>-574715</v>
      </c>
      <c r="M84" s="103">
        <v>-45977</v>
      </c>
      <c r="N84" s="103">
        <v>-620692</v>
      </c>
      <c r="O84" s="102">
        <v>46034</v>
      </c>
      <c r="P84" s="106" t="s">
        <v>15872</v>
      </c>
      <c r="Q84" s="101">
        <f>VALUE(Table4[[#This Row],[Invoice No]])</f>
        <v>0</v>
      </c>
      <c r="R84" s="116">
        <f>_xlfn.XLOOKUP(Table4[[#This Row],[Column1]],'Báo cáo'!AG:AG,'Báo cáo'!AG:AG)</f>
        <v>0</v>
      </c>
    </row>
    <row r="85" spans="1:18" hidden="1" x14ac:dyDescent="0.25">
      <c r="A85" s="105" t="s">
        <v>16026</v>
      </c>
      <c r="B85" s="101" t="s">
        <v>16022</v>
      </c>
      <c r="C85" s="101" t="s">
        <v>16023</v>
      </c>
      <c r="D85" s="101" t="s">
        <v>15868</v>
      </c>
      <c r="E85" s="101" t="s">
        <v>15869</v>
      </c>
      <c r="F85" s="102">
        <v>45999</v>
      </c>
      <c r="G85" s="102">
        <v>45999</v>
      </c>
      <c r="H85" s="101" t="s">
        <v>15870</v>
      </c>
      <c r="I85" s="101" t="s">
        <v>16027</v>
      </c>
      <c r="J85" s="101"/>
      <c r="K85" s="101"/>
      <c r="L85" s="103">
        <v>1072050</v>
      </c>
      <c r="M85" s="103">
        <v>85764</v>
      </c>
      <c r="N85" s="103">
        <v>1157814</v>
      </c>
      <c r="O85" s="102">
        <v>46052</v>
      </c>
      <c r="P85" s="106" t="s">
        <v>15872</v>
      </c>
      <c r="Q85" s="101">
        <f>VALUE(Table4[[#This Row],[Invoice No]])</f>
        <v>82137</v>
      </c>
      <c r="R85" s="116">
        <f>_xlfn.XLOOKUP(Table4[[#This Row],[Column1]],'Báo cáo'!AG:AG,'Báo cáo'!AG:AG)</f>
        <v>82137</v>
      </c>
    </row>
    <row r="86" spans="1:18" x14ac:dyDescent="0.25">
      <c r="A86" s="105" t="s">
        <v>16028</v>
      </c>
      <c r="B86" s="101" t="s">
        <v>16029</v>
      </c>
      <c r="C86" s="101" t="s">
        <v>16030</v>
      </c>
      <c r="D86" s="101" t="s">
        <v>15868</v>
      </c>
      <c r="E86" s="101" t="s">
        <v>15869</v>
      </c>
      <c r="F86" s="104"/>
      <c r="G86" s="104"/>
      <c r="H86" s="101"/>
      <c r="I86" s="101"/>
      <c r="J86" s="101" t="s">
        <v>15974</v>
      </c>
      <c r="K86" s="101" t="s">
        <v>15975</v>
      </c>
      <c r="L86" s="103">
        <v>-2000000</v>
      </c>
      <c r="M86" s="103">
        <v>-160000</v>
      </c>
      <c r="N86" s="103">
        <v>-2160000</v>
      </c>
      <c r="O86" s="102">
        <v>46034</v>
      </c>
      <c r="P86" s="106" t="s">
        <v>15872</v>
      </c>
      <c r="Q86" s="101">
        <f>VALUE(Table4[[#This Row],[Invoice No]])</f>
        <v>0</v>
      </c>
      <c r="R86" s="116">
        <f>_xlfn.XLOOKUP(Table4[[#This Row],[Column1]],'Báo cáo'!AG:AG,'Báo cáo'!AG:AG)</f>
        <v>0</v>
      </c>
    </row>
    <row r="87" spans="1:18" hidden="1" x14ac:dyDescent="0.25">
      <c r="A87" s="105" t="s">
        <v>16031</v>
      </c>
      <c r="B87" s="101" t="s">
        <v>16029</v>
      </c>
      <c r="C87" s="101" t="s">
        <v>16030</v>
      </c>
      <c r="D87" s="101" t="s">
        <v>15868</v>
      </c>
      <c r="E87" s="101" t="s">
        <v>15869</v>
      </c>
      <c r="F87" s="102">
        <v>46002</v>
      </c>
      <c r="G87" s="102">
        <v>45994</v>
      </c>
      <c r="H87" s="101" t="s">
        <v>15870</v>
      </c>
      <c r="I87" s="101" t="s">
        <v>16032</v>
      </c>
      <c r="J87" s="101"/>
      <c r="K87" s="101"/>
      <c r="L87" s="103">
        <v>506030</v>
      </c>
      <c r="M87" s="103">
        <v>40482</v>
      </c>
      <c r="N87" s="103">
        <v>546512</v>
      </c>
      <c r="O87" s="102">
        <v>46052</v>
      </c>
      <c r="P87" s="106" t="s">
        <v>15872</v>
      </c>
      <c r="Q87" s="101">
        <f>VALUE(Table4[[#This Row],[Invoice No]])</f>
        <v>80354</v>
      </c>
      <c r="R87" s="116">
        <f>_xlfn.XLOOKUP(Table4[[#This Row],[Column1]],'Báo cáo'!AG:AG,'Báo cáo'!AG:AG)</f>
        <v>80354</v>
      </c>
    </row>
    <row r="88" spans="1:18" x14ac:dyDescent="0.25">
      <c r="A88" s="105" t="s">
        <v>15801</v>
      </c>
      <c r="B88" s="101" t="s">
        <v>16029</v>
      </c>
      <c r="C88" s="101" t="s">
        <v>16030</v>
      </c>
      <c r="D88" s="101" t="s">
        <v>15868</v>
      </c>
      <c r="E88" s="101" t="s">
        <v>15869</v>
      </c>
      <c r="F88" s="104"/>
      <c r="G88" s="104"/>
      <c r="H88" s="101"/>
      <c r="I88" s="101"/>
      <c r="J88" s="101" t="s">
        <v>15886</v>
      </c>
      <c r="K88" s="101" t="s">
        <v>15887</v>
      </c>
      <c r="L88" s="103">
        <v>-78604</v>
      </c>
      <c r="M88" s="103">
        <v>-7860</v>
      </c>
      <c r="N88" s="103">
        <v>-86464</v>
      </c>
      <c r="O88" s="102">
        <v>46034</v>
      </c>
      <c r="P88" s="106" t="s">
        <v>15872</v>
      </c>
      <c r="Q88" s="101">
        <f>VALUE(Table4[[#This Row],[Invoice No]])</f>
        <v>0</v>
      </c>
      <c r="R88" s="116">
        <f>_xlfn.XLOOKUP(Table4[[#This Row],[Column1]],'Báo cáo'!AG:AG,'Báo cáo'!AG:AG)</f>
        <v>0</v>
      </c>
    </row>
    <row r="89" spans="1:18" x14ac:dyDescent="0.25">
      <c r="A89" s="105" t="s">
        <v>16033</v>
      </c>
      <c r="B89" s="101" t="s">
        <v>16029</v>
      </c>
      <c r="C89" s="101" t="s">
        <v>16030</v>
      </c>
      <c r="D89" s="101" t="s">
        <v>15868</v>
      </c>
      <c r="E89" s="101" t="s">
        <v>15869</v>
      </c>
      <c r="F89" s="104"/>
      <c r="G89" s="104"/>
      <c r="H89" s="101"/>
      <c r="I89" s="101"/>
      <c r="J89" s="101" t="s">
        <v>15892</v>
      </c>
      <c r="K89" s="101" t="s">
        <v>16034</v>
      </c>
      <c r="L89" s="103">
        <v>-68200</v>
      </c>
      <c r="M89" s="103">
        <v>-5456</v>
      </c>
      <c r="N89" s="103">
        <v>-73656</v>
      </c>
      <c r="O89" s="102">
        <v>46034</v>
      </c>
      <c r="P89" s="106" t="s">
        <v>15872</v>
      </c>
      <c r="Q89" s="101">
        <f>VALUE(Table4[[#This Row],[Invoice No]])</f>
        <v>0</v>
      </c>
      <c r="R89" s="116">
        <f>_xlfn.XLOOKUP(Table4[[#This Row],[Column1]],'Báo cáo'!AG:AG,'Báo cáo'!AG:AG)</f>
        <v>0</v>
      </c>
    </row>
    <row r="90" spans="1:18" x14ac:dyDescent="0.25">
      <c r="A90" s="105" t="s">
        <v>16035</v>
      </c>
      <c r="B90" s="101" t="s">
        <v>16029</v>
      </c>
      <c r="C90" s="101" t="s">
        <v>16030</v>
      </c>
      <c r="D90" s="101" t="s">
        <v>15868</v>
      </c>
      <c r="E90" s="101" t="s">
        <v>15869</v>
      </c>
      <c r="F90" s="104"/>
      <c r="G90" s="104"/>
      <c r="H90" s="101"/>
      <c r="I90" s="101"/>
      <c r="J90" s="101" t="s">
        <v>15892</v>
      </c>
      <c r="K90" s="101" t="s">
        <v>16036</v>
      </c>
      <c r="L90" s="103">
        <v>-39720</v>
      </c>
      <c r="M90" s="103">
        <v>-3178</v>
      </c>
      <c r="N90" s="103">
        <v>-42898</v>
      </c>
      <c r="O90" s="102">
        <v>46034</v>
      </c>
      <c r="P90" s="106" t="s">
        <v>15872</v>
      </c>
      <c r="Q90" s="101">
        <f>VALUE(Table4[[#This Row],[Invoice No]])</f>
        <v>0</v>
      </c>
      <c r="R90" s="116">
        <f>_xlfn.XLOOKUP(Table4[[#This Row],[Column1]],'Báo cáo'!AG:AG,'Báo cáo'!AG:AG)</f>
        <v>0</v>
      </c>
    </row>
    <row r="91" spans="1:18" hidden="1" x14ac:dyDescent="0.25">
      <c r="A91" s="105" t="s">
        <v>16037</v>
      </c>
      <c r="B91" s="101" t="s">
        <v>16029</v>
      </c>
      <c r="C91" s="101" t="s">
        <v>16030</v>
      </c>
      <c r="D91" s="101" t="s">
        <v>15868</v>
      </c>
      <c r="E91" s="101" t="s">
        <v>15869</v>
      </c>
      <c r="F91" s="102">
        <v>45987</v>
      </c>
      <c r="G91" s="102">
        <v>45983</v>
      </c>
      <c r="H91" s="101" t="s">
        <v>15870</v>
      </c>
      <c r="I91" s="101" t="s">
        <v>16038</v>
      </c>
      <c r="J91" s="101"/>
      <c r="K91" s="101"/>
      <c r="L91" s="103">
        <v>1318620</v>
      </c>
      <c r="M91" s="103">
        <v>105490</v>
      </c>
      <c r="N91" s="103">
        <v>1424110</v>
      </c>
      <c r="O91" s="102">
        <v>46034</v>
      </c>
      <c r="P91" s="106" t="s">
        <v>15872</v>
      </c>
      <c r="Q91" s="101">
        <f>VALUE(Table4[[#This Row],[Invoice No]])</f>
        <v>78349</v>
      </c>
      <c r="R91" s="116">
        <f>_xlfn.XLOOKUP(Table4[[#This Row],[Column1]],'Báo cáo'!AG:AG,'Báo cáo'!AG:AG)</f>
        <v>78349</v>
      </c>
    </row>
    <row r="92" spans="1:18" hidden="1" x14ac:dyDescent="0.25">
      <c r="A92" s="105" t="s">
        <v>16039</v>
      </c>
      <c r="B92" s="101" t="s">
        <v>16029</v>
      </c>
      <c r="C92" s="101" t="s">
        <v>16030</v>
      </c>
      <c r="D92" s="101" t="s">
        <v>15868</v>
      </c>
      <c r="E92" s="101" t="s">
        <v>15869</v>
      </c>
      <c r="F92" s="104"/>
      <c r="G92" s="104"/>
      <c r="H92" s="101"/>
      <c r="I92" s="101">
        <v>494</v>
      </c>
      <c r="J92" s="101" t="s">
        <v>15878</v>
      </c>
      <c r="K92" s="101" t="s">
        <v>15879</v>
      </c>
      <c r="L92" s="103">
        <v>-262014</v>
      </c>
      <c r="M92" s="103">
        <v>-20961</v>
      </c>
      <c r="N92" s="103">
        <v>-282975</v>
      </c>
      <c r="O92" s="102">
        <v>46034</v>
      </c>
      <c r="P92" s="106" t="s">
        <v>15872</v>
      </c>
      <c r="Q92" s="101">
        <f>VALUE(Table4[[#This Row],[Invoice No]])</f>
        <v>494</v>
      </c>
      <c r="R92" s="116">
        <f>_xlfn.XLOOKUP(Table4[[#This Row],[Column1]],'Báo cáo'!AG:AG,'Báo cáo'!AG:AG)</f>
        <v>494</v>
      </c>
    </row>
    <row r="93" spans="1:18" hidden="1" x14ac:dyDescent="0.25">
      <c r="A93" s="105" t="s">
        <v>16040</v>
      </c>
      <c r="B93" s="101" t="s">
        <v>16029</v>
      </c>
      <c r="C93" s="101" t="s">
        <v>16030</v>
      </c>
      <c r="D93" s="101" t="s">
        <v>15868</v>
      </c>
      <c r="E93" s="101" t="s">
        <v>15869</v>
      </c>
      <c r="F93" s="102">
        <v>46002</v>
      </c>
      <c r="G93" s="102">
        <v>45994</v>
      </c>
      <c r="H93" s="101" t="s">
        <v>15870</v>
      </c>
      <c r="I93" s="101" t="s">
        <v>16041</v>
      </c>
      <c r="J93" s="101"/>
      <c r="K93" s="101"/>
      <c r="L93" s="103">
        <v>1578080</v>
      </c>
      <c r="M93" s="103">
        <v>126246</v>
      </c>
      <c r="N93" s="103">
        <v>1704326</v>
      </c>
      <c r="O93" s="102">
        <v>46052</v>
      </c>
      <c r="P93" s="106" t="s">
        <v>15872</v>
      </c>
      <c r="Q93" s="101">
        <f>VALUE(Table4[[#This Row],[Invoice No]])</f>
        <v>80353</v>
      </c>
      <c r="R93" s="116">
        <f>_xlfn.XLOOKUP(Table4[[#This Row],[Column1]],'Báo cáo'!AG:AG,'Báo cáo'!AG:AG)</f>
        <v>80353</v>
      </c>
    </row>
    <row r="94" spans="1:18" x14ac:dyDescent="0.25">
      <c r="A94" s="105" t="s">
        <v>16042</v>
      </c>
      <c r="B94" s="101" t="s">
        <v>16029</v>
      </c>
      <c r="C94" s="101" t="s">
        <v>16030</v>
      </c>
      <c r="D94" s="101" t="s">
        <v>15868</v>
      </c>
      <c r="E94" s="101" t="s">
        <v>15869</v>
      </c>
      <c r="F94" s="104"/>
      <c r="G94" s="104"/>
      <c r="H94" s="101"/>
      <c r="I94" s="101"/>
      <c r="J94" s="101" t="s">
        <v>15881</v>
      </c>
      <c r="K94" s="101" t="s">
        <v>15882</v>
      </c>
      <c r="L94" s="103">
        <v>-366819</v>
      </c>
      <c r="M94" s="103">
        <v>-29346</v>
      </c>
      <c r="N94" s="103">
        <v>-396165</v>
      </c>
      <c r="O94" s="102">
        <v>46034</v>
      </c>
      <c r="P94" s="106" t="s">
        <v>15872</v>
      </c>
      <c r="Q94" s="101">
        <f>VALUE(Table4[[#This Row],[Invoice No]])</f>
        <v>0</v>
      </c>
      <c r="R94" s="116">
        <f>_xlfn.XLOOKUP(Table4[[#This Row],[Column1]],'Báo cáo'!AG:AG,'Báo cáo'!AG:AG)</f>
        <v>0</v>
      </c>
    </row>
    <row r="95" spans="1:18" x14ac:dyDescent="0.25">
      <c r="A95" s="105" t="s">
        <v>16043</v>
      </c>
      <c r="B95" s="101" t="s">
        <v>16029</v>
      </c>
      <c r="C95" s="101" t="s">
        <v>16030</v>
      </c>
      <c r="D95" s="101" t="s">
        <v>15868</v>
      </c>
      <c r="E95" s="101" t="s">
        <v>15869</v>
      </c>
      <c r="F95" s="104"/>
      <c r="G95" s="104"/>
      <c r="H95" s="101"/>
      <c r="I95" s="101"/>
      <c r="J95" s="101" t="s">
        <v>15892</v>
      </c>
      <c r="K95" s="101" t="s">
        <v>16044</v>
      </c>
      <c r="L95" s="103">
        <v>-59440</v>
      </c>
      <c r="M95" s="103">
        <v>-4755</v>
      </c>
      <c r="N95" s="103">
        <v>-64195</v>
      </c>
      <c r="O95" s="102">
        <v>46034</v>
      </c>
      <c r="P95" s="106" t="s">
        <v>15872</v>
      </c>
      <c r="Q95" s="101">
        <f>VALUE(Table4[[#This Row],[Invoice No]])</f>
        <v>0</v>
      </c>
      <c r="R95" s="116">
        <f>_xlfn.XLOOKUP(Table4[[#This Row],[Column1]],'Báo cáo'!AG:AG,'Báo cáo'!AG:AG)</f>
        <v>0</v>
      </c>
    </row>
    <row r="96" spans="1:18" hidden="1" x14ac:dyDescent="0.25">
      <c r="A96" s="105" t="s">
        <v>16045</v>
      </c>
      <c r="B96" s="101" t="s">
        <v>16029</v>
      </c>
      <c r="C96" s="101" t="s">
        <v>16030</v>
      </c>
      <c r="D96" s="101" t="s">
        <v>15868</v>
      </c>
      <c r="E96" s="101" t="s">
        <v>15869</v>
      </c>
      <c r="F96" s="102">
        <v>45987</v>
      </c>
      <c r="G96" s="102">
        <v>45983</v>
      </c>
      <c r="H96" s="101" t="s">
        <v>15870</v>
      </c>
      <c r="I96" s="101" t="s">
        <v>16046</v>
      </c>
      <c r="J96" s="101"/>
      <c r="K96" s="101"/>
      <c r="L96" s="103">
        <v>1190660</v>
      </c>
      <c r="M96" s="103">
        <v>95253</v>
      </c>
      <c r="N96" s="103">
        <v>1285913</v>
      </c>
      <c r="O96" s="102">
        <v>46034</v>
      </c>
      <c r="P96" s="106" t="s">
        <v>15872</v>
      </c>
      <c r="Q96" s="101">
        <f>VALUE(Table4[[#This Row],[Invoice No]])</f>
        <v>78350</v>
      </c>
      <c r="R96" s="116">
        <f>_xlfn.XLOOKUP(Table4[[#This Row],[Column1]],'Báo cáo'!AG:AG,'Báo cáo'!AG:AG)</f>
        <v>78350</v>
      </c>
    </row>
    <row r="97" spans="1:18" hidden="1" x14ac:dyDescent="0.25">
      <c r="A97" s="105" t="s">
        <v>16047</v>
      </c>
      <c r="B97" s="101" t="s">
        <v>16029</v>
      </c>
      <c r="C97" s="101" t="s">
        <v>16030</v>
      </c>
      <c r="D97" s="101" t="s">
        <v>15868</v>
      </c>
      <c r="E97" s="101" t="s">
        <v>15869</v>
      </c>
      <c r="F97" s="102">
        <v>45978</v>
      </c>
      <c r="G97" s="102">
        <v>45973</v>
      </c>
      <c r="H97" s="101" t="s">
        <v>15870</v>
      </c>
      <c r="I97" s="101" t="s">
        <v>16048</v>
      </c>
      <c r="J97" s="101"/>
      <c r="K97" s="101"/>
      <c r="L97" s="103">
        <v>1891140</v>
      </c>
      <c r="M97" s="103">
        <v>151291</v>
      </c>
      <c r="N97" s="103">
        <v>2042431</v>
      </c>
      <c r="O97" s="102">
        <v>46034</v>
      </c>
      <c r="P97" s="106" t="s">
        <v>15872</v>
      </c>
      <c r="Q97" s="101">
        <f>VALUE(Table4[[#This Row],[Invoice No]])</f>
        <v>75090</v>
      </c>
      <c r="R97" s="116">
        <f>_xlfn.XLOOKUP(Table4[[#This Row],[Column1]],'Báo cáo'!AG:AG,'Báo cáo'!AG:AG)</f>
        <v>75090</v>
      </c>
    </row>
    <row r="98" spans="1:18" hidden="1" x14ac:dyDescent="0.25">
      <c r="A98" s="105" t="s">
        <v>16049</v>
      </c>
      <c r="B98" s="101" t="s">
        <v>16050</v>
      </c>
      <c r="C98" s="101" t="s">
        <v>16051</v>
      </c>
      <c r="D98" s="101" t="s">
        <v>15868</v>
      </c>
      <c r="E98" s="101" t="s">
        <v>15869</v>
      </c>
      <c r="F98" s="104"/>
      <c r="G98" s="104"/>
      <c r="H98" s="101"/>
      <c r="I98" s="101">
        <v>209</v>
      </c>
      <c r="J98" s="101" t="s">
        <v>15878</v>
      </c>
      <c r="K98" s="101" t="s">
        <v>15879</v>
      </c>
      <c r="L98" s="103">
        <v>-229754</v>
      </c>
      <c r="M98" s="103">
        <v>-18380</v>
      </c>
      <c r="N98" s="103">
        <v>-248134</v>
      </c>
      <c r="O98" s="102">
        <v>46034</v>
      </c>
      <c r="P98" s="106" t="s">
        <v>15872</v>
      </c>
      <c r="Q98" s="101">
        <f>VALUE(Table4[[#This Row],[Invoice No]])</f>
        <v>209</v>
      </c>
      <c r="R98" s="116">
        <f>_xlfn.XLOOKUP(Table4[[#This Row],[Column1]],'Báo cáo'!AG:AG,'Báo cáo'!AG:AG)</f>
        <v>209</v>
      </c>
    </row>
    <row r="99" spans="1:18" x14ac:dyDescent="0.25">
      <c r="A99" s="105" t="s">
        <v>16052</v>
      </c>
      <c r="B99" s="101" t="s">
        <v>16050</v>
      </c>
      <c r="C99" s="101" t="s">
        <v>16051</v>
      </c>
      <c r="D99" s="101" t="s">
        <v>15868</v>
      </c>
      <c r="E99" s="101" t="s">
        <v>15869</v>
      </c>
      <c r="F99" s="104"/>
      <c r="G99" s="104"/>
      <c r="H99" s="101"/>
      <c r="I99" s="101"/>
      <c r="J99" s="101" t="s">
        <v>15881</v>
      </c>
      <c r="K99" s="101" t="s">
        <v>15882</v>
      </c>
      <c r="L99" s="103">
        <v>-321656</v>
      </c>
      <c r="M99" s="103">
        <v>-25732</v>
      </c>
      <c r="N99" s="103">
        <v>-347388</v>
      </c>
      <c r="O99" s="102">
        <v>46034</v>
      </c>
      <c r="P99" s="106" t="s">
        <v>15872</v>
      </c>
      <c r="Q99" s="101">
        <f>VALUE(Table4[[#This Row],[Invoice No]])</f>
        <v>0</v>
      </c>
      <c r="R99" s="116">
        <f>_xlfn.XLOOKUP(Table4[[#This Row],[Column1]],'Báo cáo'!AG:AG,'Báo cáo'!AG:AG)</f>
        <v>0</v>
      </c>
    </row>
    <row r="100" spans="1:18" hidden="1" x14ac:dyDescent="0.25">
      <c r="A100" s="105" t="s">
        <v>16053</v>
      </c>
      <c r="B100" s="101" t="s">
        <v>16050</v>
      </c>
      <c r="C100" s="101" t="s">
        <v>16051</v>
      </c>
      <c r="D100" s="101" t="s">
        <v>15868</v>
      </c>
      <c r="E100" s="101" t="s">
        <v>15869</v>
      </c>
      <c r="F100" s="102">
        <v>45997</v>
      </c>
      <c r="G100" s="102">
        <v>45994</v>
      </c>
      <c r="H100" s="101" t="s">
        <v>16054</v>
      </c>
      <c r="I100" s="101" t="s">
        <v>16055</v>
      </c>
      <c r="J100" s="101"/>
      <c r="K100" s="101"/>
      <c r="L100" s="103">
        <v>1508500</v>
      </c>
      <c r="M100" s="103">
        <v>120680</v>
      </c>
      <c r="N100" s="103">
        <v>1629180</v>
      </c>
      <c r="O100" s="102">
        <v>46052</v>
      </c>
      <c r="P100" s="106" t="s">
        <v>15872</v>
      </c>
      <c r="Q100" s="101">
        <f>VALUE(Table4[[#This Row],[Invoice No]])</f>
        <v>80286</v>
      </c>
      <c r="R100" s="116">
        <f>_xlfn.XLOOKUP(Table4[[#This Row],[Column1]],'Báo cáo'!AG:AG,'Báo cáo'!AG:AG)</f>
        <v>80286</v>
      </c>
    </row>
    <row r="101" spans="1:18" hidden="1" x14ac:dyDescent="0.25">
      <c r="A101" s="105" t="s">
        <v>16056</v>
      </c>
      <c r="B101" s="101" t="s">
        <v>16050</v>
      </c>
      <c r="C101" s="101" t="s">
        <v>16051</v>
      </c>
      <c r="D101" s="101" t="s">
        <v>15868</v>
      </c>
      <c r="E101" s="101" t="s">
        <v>15869</v>
      </c>
      <c r="F101" s="102">
        <v>45994</v>
      </c>
      <c r="G101" s="102">
        <v>45993</v>
      </c>
      <c r="H101" s="101" t="s">
        <v>16054</v>
      </c>
      <c r="I101" s="101" t="s">
        <v>16057</v>
      </c>
      <c r="J101" s="101"/>
      <c r="K101" s="101"/>
      <c r="L101" s="103">
        <v>1590160</v>
      </c>
      <c r="M101" s="103">
        <v>127212</v>
      </c>
      <c r="N101" s="103">
        <v>1717372</v>
      </c>
      <c r="O101" s="102">
        <v>46052</v>
      </c>
      <c r="P101" s="106" t="s">
        <v>15872</v>
      </c>
      <c r="Q101" s="101">
        <f>VALUE(Table4[[#This Row],[Invoice No]])</f>
        <v>80206</v>
      </c>
      <c r="R101" s="116">
        <f>_xlfn.XLOOKUP(Table4[[#This Row],[Column1]],'Báo cáo'!AG:AG,'Báo cáo'!AG:AG)</f>
        <v>80206</v>
      </c>
    </row>
    <row r="102" spans="1:18" x14ac:dyDescent="0.25">
      <c r="A102" s="105" t="s">
        <v>16058</v>
      </c>
      <c r="B102" s="101" t="s">
        <v>16050</v>
      </c>
      <c r="C102" s="101" t="s">
        <v>16051</v>
      </c>
      <c r="D102" s="101" t="s">
        <v>15868</v>
      </c>
      <c r="E102" s="101" t="s">
        <v>15869</v>
      </c>
      <c r="F102" s="104"/>
      <c r="G102" s="104"/>
      <c r="H102" s="101"/>
      <c r="I102" s="101"/>
      <c r="J102" s="101"/>
      <c r="K102" s="101" t="s">
        <v>15921</v>
      </c>
      <c r="L102" s="103">
        <v>671341</v>
      </c>
      <c r="M102" s="103">
        <v>0</v>
      </c>
      <c r="N102" s="103">
        <v>671341</v>
      </c>
      <c r="O102" s="102">
        <v>46034</v>
      </c>
      <c r="P102" s="106" t="s">
        <v>15872</v>
      </c>
      <c r="Q102" s="101">
        <f>VALUE(Table4[[#This Row],[Invoice No]])</f>
        <v>0</v>
      </c>
      <c r="R102" s="116">
        <f>_xlfn.XLOOKUP(Table4[[#This Row],[Column1]],'Báo cáo'!AG:AG,'Báo cáo'!AG:AG)</f>
        <v>0</v>
      </c>
    </row>
    <row r="103" spans="1:18" x14ac:dyDescent="0.25">
      <c r="A103" s="105" t="s">
        <v>16059</v>
      </c>
      <c r="B103" s="101" t="s">
        <v>16050</v>
      </c>
      <c r="C103" s="101" t="s">
        <v>16051</v>
      </c>
      <c r="D103" s="101" t="s">
        <v>15868</v>
      </c>
      <c r="E103" s="101" t="s">
        <v>15869</v>
      </c>
      <c r="F103" s="104"/>
      <c r="G103" s="104"/>
      <c r="H103" s="101"/>
      <c r="I103" s="101"/>
      <c r="J103" s="101" t="s">
        <v>15886</v>
      </c>
      <c r="K103" s="101" t="s">
        <v>15887</v>
      </c>
      <c r="L103" s="103">
        <v>-68926</v>
      </c>
      <c r="M103" s="103">
        <v>-6893</v>
      </c>
      <c r="N103" s="103">
        <v>-75819</v>
      </c>
      <c r="O103" s="102">
        <v>46034</v>
      </c>
      <c r="P103" s="106" t="s">
        <v>15872</v>
      </c>
      <c r="Q103" s="101">
        <f>VALUE(Table4[[#This Row],[Invoice No]])</f>
        <v>0</v>
      </c>
      <c r="R103" s="116">
        <f>_xlfn.XLOOKUP(Table4[[#This Row],[Column1]],'Báo cáo'!AG:AG,'Báo cáo'!AG:AG)</f>
        <v>0</v>
      </c>
    </row>
    <row r="104" spans="1:18" hidden="1" x14ac:dyDescent="0.25">
      <c r="A104" s="105" t="s">
        <v>16060</v>
      </c>
      <c r="B104" s="101" t="s">
        <v>16050</v>
      </c>
      <c r="C104" s="101" t="s">
        <v>16051</v>
      </c>
      <c r="D104" s="101" t="s">
        <v>15868</v>
      </c>
      <c r="E104" s="101" t="s">
        <v>15869</v>
      </c>
      <c r="F104" s="102">
        <v>45997</v>
      </c>
      <c r="G104" s="102">
        <v>45994</v>
      </c>
      <c r="H104" s="101" t="s">
        <v>16054</v>
      </c>
      <c r="I104" s="101" t="s">
        <v>16061</v>
      </c>
      <c r="J104" s="101"/>
      <c r="K104" s="101"/>
      <c r="L104" s="103">
        <v>1508500</v>
      </c>
      <c r="M104" s="103">
        <v>120680</v>
      </c>
      <c r="N104" s="103">
        <v>1629180</v>
      </c>
      <c r="O104" s="102">
        <v>46052</v>
      </c>
      <c r="P104" s="106" t="s">
        <v>15872</v>
      </c>
      <c r="Q104" s="101">
        <f>VALUE(Table4[[#This Row],[Invoice No]])</f>
        <v>80285</v>
      </c>
      <c r="R104" s="116">
        <f>_xlfn.XLOOKUP(Table4[[#This Row],[Column1]],'Báo cáo'!AG:AG,'Báo cáo'!AG:AG)</f>
        <v>80285</v>
      </c>
    </row>
    <row r="105" spans="1:18" x14ac:dyDescent="0.25">
      <c r="A105" s="105" t="s">
        <v>16062</v>
      </c>
      <c r="B105" s="101" t="s">
        <v>16063</v>
      </c>
      <c r="C105" s="101" t="s">
        <v>16064</v>
      </c>
      <c r="D105" s="101" t="s">
        <v>15868</v>
      </c>
      <c r="E105" s="101" t="s">
        <v>15869</v>
      </c>
      <c r="F105" s="104"/>
      <c r="G105" s="104"/>
      <c r="H105" s="101"/>
      <c r="I105" s="101"/>
      <c r="J105" s="101" t="s">
        <v>16065</v>
      </c>
      <c r="K105" s="101" t="s">
        <v>15908</v>
      </c>
      <c r="L105" s="103">
        <v>-666348</v>
      </c>
      <c r="M105" s="103">
        <v>-53308</v>
      </c>
      <c r="N105" s="103">
        <v>-719656</v>
      </c>
      <c r="O105" s="102">
        <v>46052</v>
      </c>
      <c r="P105" s="106" t="s">
        <v>15872</v>
      </c>
      <c r="Q105" s="101">
        <f>VALUE(Table4[[#This Row],[Invoice No]])</f>
        <v>0</v>
      </c>
      <c r="R105" s="116">
        <f>_xlfn.XLOOKUP(Table4[[#This Row],[Column1]],'Báo cáo'!AG:AG,'Báo cáo'!AG:AG)</f>
        <v>0</v>
      </c>
    </row>
    <row r="106" spans="1:18" hidden="1" x14ac:dyDescent="0.25">
      <c r="A106" s="105" t="s">
        <v>16066</v>
      </c>
      <c r="B106" s="101" t="s">
        <v>16063</v>
      </c>
      <c r="C106" s="101" t="s">
        <v>16064</v>
      </c>
      <c r="D106" s="101" t="s">
        <v>15868</v>
      </c>
      <c r="E106" s="101" t="s">
        <v>15869</v>
      </c>
      <c r="F106" s="102">
        <v>45981</v>
      </c>
      <c r="G106" s="102">
        <v>45981</v>
      </c>
      <c r="H106" s="101" t="s">
        <v>15870</v>
      </c>
      <c r="I106" s="101" t="s">
        <v>16067</v>
      </c>
      <c r="J106" s="101"/>
      <c r="K106" s="101"/>
      <c r="L106" s="103">
        <v>1474410</v>
      </c>
      <c r="M106" s="103">
        <v>117953</v>
      </c>
      <c r="N106" s="103">
        <v>1592363</v>
      </c>
      <c r="O106" s="102">
        <v>46034</v>
      </c>
      <c r="P106" s="106" t="s">
        <v>15872</v>
      </c>
      <c r="Q106" s="101">
        <f>VALUE(Table4[[#This Row],[Invoice No]])</f>
        <v>77428</v>
      </c>
      <c r="R106" s="116">
        <f>_xlfn.XLOOKUP(Table4[[#This Row],[Column1]],'Báo cáo'!AG:AG,'Báo cáo'!AG:AG)</f>
        <v>77428</v>
      </c>
    </row>
    <row r="107" spans="1:18" x14ac:dyDescent="0.25">
      <c r="A107" s="105" t="s">
        <v>16068</v>
      </c>
      <c r="B107" s="101" t="s">
        <v>16063</v>
      </c>
      <c r="C107" s="101" t="s">
        <v>16064</v>
      </c>
      <c r="D107" s="101" t="s">
        <v>15868</v>
      </c>
      <c r="E107" s="101" t="s">
        <v>15869</v>
      </c>
      <c r="F107" s="104"/>
      <c r="G107" s="104"/>
      <c r="H107" s="101"/>
      <c r="I107" s="101"/>
      <c r="J107" s="101"/>
      <c r="K107" s="101" t="s">
        <v>15932</v>
      </c>
      <c r="L107" s="103">
        <v>719656</v>
      </c>
      <c r="M107" s="103">
        <v>0</v>
      </c>
      <c r="N107" s="103">
        <v>719656</v>
      </c>
      <c r="O107" s="102">
        <v>46052</v>
      </c>
      <c r="P107" s="106" t="s">
        <v>15872</v>
      </c>
      <c r="Q107" s="101">
        <f>VALUE(Table4[[#This Row],[Invoice No]])</f>
        <v>0</v>
      </c>
      <c r="R107" s="116">
        <f>_xlfn.XLOOKUP(Table4[[#This Row],[Column1]],'Báo cáo'!AG:AG,'Báo cáo'!AG:AG)</f>
        <v>0</v>
      </c>
    </row>
    <row r="108" spans="1:18" x14ac:dyDescent="0.25">
      <c r="A108" s="105" t="s">
        <v>16069</v>
      </c>
      <c r="B108" s="101" t="s">
        <v>16070</v>
      </c>
      <c r="C108" s="101" t="s">
        <v>16071</v>
      </c>
      <c r="D108" s="101" t="s">
        <v>15868</v>
      </c>
      <c r="E108" s="101" t="s">
        <v>15869</v>
      </c>
      <c r="F108" s="104"/>
      <c r="G108" s="104"/>
      <c r="H108" s="101"/>
      <c r="I108" s="101"/>
      <c r="J108" s="101" t="s">
        <v>15974</v>
      </c>
      <c r="K108" s="101" t="s">
        <v>15975</v>
      </c>
      <c r="L108" s="103">
        <v>-2000000</v>
      </c>
      <c r="M108" s="103">
        <v>-160000</v>
      </c>
      <c r="N108" s="103">
        <v>-2160000</v>
      </c>
      <c r="O108" s="102">
        <v>46034</v>
      </c>
      <c r="P108" s="106" t="s">
        <v>15872</v>
      </c>
      <c r="Q108" s="101">
        <f>VALUE(Table4[[#This Row],[Invoice No]])</f>
        <v>0</v>
      </c>
      <c r="R108" s="116">
        <f>_xlfn.XLOOKUP(Table4[[#This Row],[Column1]],'Báo cáo'!AG:AG,'Báo cáo'!AG:AG)</f>
        <v>0</v>
      </c>
    </row>
    <row r="109" spans="1:18" x14ac:dyDescent="0.25">
      <c r="A109" s="105" t="s">
        <v>16072</v>
      </c>
      <c r="B109" s="101" t="s">
        <v>16070</v>
      </c>
      <c r="C109" s="101" t="s">
        <v>16071</v>
      </c>
      <c r="D109" s="101" t="s">
        <v>15868</v>
      </c>
      <c r="E109" s="101" t="s">
        <v>15869</v>
      </c>
      <c r="F109" s="104"/>
      <c r="G109" s="104"/>
      <c r="H109" s="101"/>
      <c r="I109" s="101"/>
      <c r="J109" s="101" t="s">
        <v>15886</v>
      </c>
      <c r="K109" s="101" t="s">
        <v>15887</v>
      </c>
      <c r="L109" s="103">
        <v>-791851</v>
      </c>
      <c r="M109" s="103">
        <v>-79185</v>
      </c>
      <c r="N109" s="103">
        <v>-871036</v>
      </c>
      <c r="O109" s="102">
        <v>46034</v>
      </c>
      <c r="P109" s="106" t="s">
        <v>15872</v>
      </c>
      <c r="Q109" s="101">
        <f>VALUE(Table4[[#This Row],[Invoice No]])</f>
        <v>0</v>
      </c>
      <c r="R109" s="116">
        <f>_xlfn.XLOOKUP(Table4[[#This Row],[Column1]],'Báo cáo'!AG:AG,'Báo cáo'!AG:AG)</f>
        <v>0</v>
      </c>
    </row>
    <row r="110" spans="1:18" hidden="1" x14ac:dyDescent="0.25">
      <c r="A110" s="105" t="s">
        <v>16073</v>
      </c>
      <c r="B110" s="101" t="s">
        <v>16070</v>
      </c>
      <c r="C110" s="101" t="s">
        <v>16071</v>
      </c>
      <c r="D110" s="101" t="s">
        <v>15868</v>
      </c>
      <c r="E110" s="101" t="s">
        <v>15869</v>
      </c>
      <c r="F110" s="102">
        <v>45989</v>
      </c>
      <c r="G110" s="102">
        <v>45988</v>
      </c>
      <c r="H110" s="101" t="s">
        <v>15870</v>
      </c>
      <c r="I110" s="101" t="s">
        <v>16074</v>
      </c>
      <c r="J110" s="101"/>
      <c r="K110" s="101"/>
      <c r="L110" s="103">
        <v>1190660</v>
      </c>
      <c r="M110" s="103">
        <v>95253</v>
      </c>
      <c r="N110" s="103">
        <v>1285913</v>
      </c>
      <c r="O110" s="102">
        <v>46034</v>
      </c>
      <c r="P110" s="106" t="s">
        <v>15872</v>
      </c>
      <c r="Q110" s="101">
        <f>VALUE(Table4[[#This Row],[Invoice No]])</f>
        <v>79388</v>
      </c>
      <c r="R110" s="116">
        <f>_xlfn.XLOOKUP(Table4[[#This Row],[Column1]],'Báo cáo'!AG:AG,'Báo cáo'!AG:AG)</f>
        <v>79388</v>
      </c>
    </row>
    <row r="111" spans="1:18" hidden="1" x14ac:dyDescent="0.25">
      <c r="A111" s="105" t="s">
        <v>16075</v>
      </c>
      <c r="B111" s="101" t="s">
        <v>16070</v>
      </c>
      <c r="C111" s="101" t="s">
        <v>16071</v>
      </c>
      <c r="D111" s="101" t="s">
        <v>15868</v>
      </c>
      <c r="E111" s="101" t="s">
        <v>15869</v>
      </c>
      <c r="F111" s="102">
        <v>45988</v>
      </c>
      <c r="G111" s="102">
        <v>45940</v>
      </c>
      <c r="H111" s="101" t="s">
        <v>15870</v>
      </c>
      <c r="I111" s="101" t="s">
        <v>16076</v>
      </c>
      <c r="J111" s="101"/>
      <c r="K111" s="101"/>
      <c r="L111" s="103">
        <v>2688660</v>
      </c>
      <c r="M111" s="103">
        <v>215093</v>
      </c>
      <c r="N111" s="103">
        <v>2903753</v>
      </c>
      <c r="O111" s="102">
        <v>46034</v>
      </c>
      <c r="P111" s="106" t="s">
        <v>15872</v>
      </c>
      <c r="Q111" s="101">
        <f>VALUE(Table4[[#This Row],[Invoice No]])</f>
        <v>66818</v>
      </c>
      <c r="R111" s="116">
        <f>_xlfn.XLOOKUP(Table4[[#This Row],[Column1]],'Báo cáo'!AG:AG,'Báo cáo'!AG:AG)</f>
        <v>66818</v>
      </c>
    </row>
    <row r="112" spans="1:18" hidden="1" x14ac:dyDescent="0.25">
      <c r="A112" s="105" t="s">
        <v>16077</v>
      </c>
      <c r="B112" s="101" t="s">
        <v>16070</v>
      </c>
      <c r="C112" s="101" t="s">
        <v>16071</v>
      </c>
      <c r="D112" s="101" t="s">
        <v>15868</v>
      </c>
      <c r="E112" s="101" t="s">
        <v>15869</v>
      </c>
      <c r="F112" s="102">
        <v>45982</v>
      </c>
      <c r="G112" s="102">
        <v>45982</v>
      </c>
      <c r="H112" s="101" t="s">
        <v>15870</v>
      </c>
      <c r="I112" s="101" t="s">
        <v>16078</v>
      </c>
      <c r="J112" s="101"/>
      <c r="K112" s="101"/>
      <c r="L112" s="103">
        <v>1190660</v>
      </c>
      <c r="M112" s="103">
        <v>95253</v>
      </c>
      <c r="N112" s="103">
        <v>1285913</v>
      </c>
      <c r="O112" s="102">
        <v>46034</v>
      </c>
      <c r="P112" s="106" t="s">
        <v>15872</v>
      </c>
      <c r="Q112" s="101">
        <f>VALUE(Table4[[#This Row],[Invoice No]])</f>
        <v>77946</v>
      </c>
      <c r="R112" s="116">
        <f>_xlfn.XLOOKUP(Table4[[#This Row],[Column1]],'Báo cáo'!AG:AG,'Báo cáo'!AG:AG)</f>
        <v>77946</v>
      </c>
    </row>
    <row r="113" spans="1:18" hidden="1" x14ac:dyDescent="0.25">
      <c r="A113" s="105" t="s">
        <v>16079</v>
      </c>
      <c r="B113" s="101" t="s">
        <v>16070</v>
      </c>
      <c r="C113" s="101" t="s">
        <v>16071</v>
      </c>
      <c r="D113" s="101" t="s">
        <v>15868</v>
      </c>
      <c r="E113" s="101" t="s">
        <v>15869</v>
      </c>
      <c r="F113" s="104"/>
      <c r="G113" s="104"/>
      <c r="H113" s="101"/>
      <c r="I113" s="101">
        <v>396</v>
      </c>
      <c r="J113" s="101" t="s">
        <v>15878</v>
      </c>
      <c r="K113" s="101" t="s">
        <v>15879</v>
      </c>
      <c r="L113" s="103">
        <v>-2639503</v>
      </c>
      <c r="M113" s="103">
        <v>-211160</v>
      </c>
      <c r="N113" s="103">
        <v>-2850663</v>
      </c>
      <c r="O113" s="102">
        <v>46034</v>
      </c>
      <c r="P113" s="106" t="s">
        <v>15872</v>
      </c>
      <c r="Q113" s="101">
        <f>VALUE(Table4[[#This Row],[Invoice No]])</f>
        <v>396</v>
      </c>
      <c r="R113" s="116">
        <f>_xlfn.XLOOKUP(Table4[[#This Row],[Column1]],'Báo cáo'!AG:AG,'Báo cáo'!AG:AG)</f>
        <v>396</v>
      </c>
    </row>
    <row r="114" spans="1:18" x14ac:dyDescent="0.25">
      <c r="A114" s="105" t="s">
        <v>16080</v>
      </c>
      <c r="B114" s="101" t="s">
        <v>16070</v>
      </c>
      <c r="C114" s="101" t="s">
        <v>16071</v>
      </c>
      <c r="D114" s="101" t="s">
        <v>15868</v>
      </c>
      <c r="E114" s="101" t="s">
        <v>15869</v>
      </c>
      <c r="F114" s="104"/>
      <c r="G114" s="104"/>
      <c r="H114" s="101"/>
      <c r="I114" s="101"/>
      <c r="J114" s="101" t="s">
        <v>15881</v>
      </c>
      <c r="K114" s="101" t="s">
        <v>15882</v>
      </c>
      <c r="L114" s="103">
        <v>-3695304</v>
      </c>
      <c r="M114" s="103">
        <v>-295624</v>
      </c>
      <c r="N114" s="103">
        <v>-3990928</v>
      </c>
      <c r="O114" s="102">
        <v>46034</v>
      </c>
      <c r="P114" s="106" t="s">
        <v>15872</v>
      </c>
      <c r="Q114" s="101">
        <f>VALUE(Table4[[#This Row],[Invoice No]])</f>
        <v>0</v>
      </c>
      <c r="R114" s="116">
        <f>_xlfn.XLOOKUP(Table4[[#This Row],[Column1]],'Báo cáo'!AG:AG,'Báo cáo'!AG:AG)</f>
        <v>0</v>
      </c>
    </row>
    <row r="115" spans="1:18" hidden="1" x14ac:dyDescent="0.25">
      <c r="A115" s="105" t="s">
        <v>16081</v>
      </c>
      <c r="B115" s="101" t="s">
        <v>16070</v>
      </c>
      <c r="C115" s="101" t="s">
        <v>16071</v>
      </c>
      <c r="D115" s="101" t="s">
        <v>15868</v>
      </c>
      <c r="E115" s="101" t="s">
        <v>15869</v>
      </c>
      <c r="F115" s="102">
        <v>45989</v>
      </c>
      <c r="G115" s="102">
        <v>45988</v>
      </c>
      <c r="H115" s="101" t="s">
        <v>15870</v>
      </c>
      <c r="I115" s="101" t="s">
        <v>16082</v>
      </c>
      <c r="J115" s="101"/>
      <c r="K115" s="101"/>
      <c r="L115" s="103">
        <v>4762640</v>
      </c>
      <c r="M115" s="103">
        <v>381011</v>
      </c>
      <c r="N115" s="103">
        <v>5143651</v>
      </c>
      <c r="O115" s="102">
        <v>46034</v>
      </c>
      <c r="P115" s="106" t="s">
        <v>15872</v>
      </c>
      <c r="Q115" s="101">
        <f>VALUE(Table4[[#This Row],[Invoice No]])</f>
        <v>79387</v>
      </c>
      <c r="R115" s="116">
        <f>_xlfn.XLOOKUP(Table4[[#This Row],[Column1]],'Báo cáo'!AG:AG,'Báo cáo'!AG:AG)</f>
        <v>79387</v>
      </c>
    </row>
    <row r="116" spans="1:18" hidden="1" x14ac:dyDescent="0.25">
      <c r="A116" s="105" t="s">
        <v>16083</v>
      </c>
      <c r="B116" s="101" t="s">
        <v>16070</v>
      </c>
      <c r="C116" s="101" t="s">
        <v>16071</v>
      </c>
      <c r="D116" s="101" t="s">
        <v>15868</v>
      </c>
      <c r="E116" s="101" t="s">
        <v>15869</v>
      </c>
      <c r="F116" s="102">
        <v>45988</v>
      </c>
      <c r="G116" s="102">
        <v>45944</v>
      </c>
      <c r="H116" s="101" t="s">
        <v>15870</v>
      </c>
      <c r="I116" s="101" t="s">
        <v>16084</v>
      </c>
      <c r="J116" s="101"/>
      <c r="K116" s="101"/>
      <c r="L116" s="103">
        <v>4176755</v>
      </c>
      <c r="M116" s="103">
        <v>334140</v>
      </c>
      <c r="N116" s="103">
        <v>4510895</v>
      </c>
      <c r="O116" s="102">
        <v>46034</v>
      </c>
      <c r="P116" s="106" t="s">
        <v>15872</v>
      </c>
      <c r="Q116" s="101">
        <f>VALUE(Table4[[#This Row],[Invoice No]])</f>
        <v>67114</v>
      </c>
      <c r="R116" s="116">
        <f>_xlfn.XLOOKUP(Table4[[#This Row],[Column1]],'Báo cáo'!AG:AG,'Báo cáo'!AG:AG)</f>
        <v>67114</v>
      </c>
    </row>
    <row r="117" spans="1:18" hidden="1" x14ac:dyDescent="0.25">
      <c r="A117" s="105" t="s">
        <v>16085</v>
      </c>
      <c r="B117" s="101" t="s">
        <v>16070</v>
      </c>
      <c r="C117" s="101" t="s">
        <v>16071</v>
      </c>
      <c r="D117" s="101" t="s">
        <v>15868</v>
      </c>
      <c r="E117" s="101" t="s">
        <v>15869</v>
      </c>
      <c r="F117" s="102">
        <v>45982</v>
      </c>
      <c r="G117" s="102">
        <v>45982</v>
      </c>
      <c r="H117" s="101" t="s">
        <v>15870</v>
      </c>
      <c r="I117" s="101" t="s">
        <v>16086</v>
      </c>
      <c r="J117" s="101"/>
      <c r="K117" s="101"/>
      <c r="L117" s="103">
        <v>1166110</v>
      </c>
      <c r="M117" s="103">
        <v>93289</v>
      </c>
      <c r="N117" s="103">
        <v>1259399</v>
      </c>
      <c r="O117" s="102">
        <v>46034</v>
      </c>
      <c r="P117" s="106" t="s">
        <v>15872</v>
      </c>
      <c r="Q117" s="101">
        <f>VALUE(Table4[[#This Row],[Invoice No]])</f>
        <v>77945</v>
      </c>
      <c r="R117" s="116">
        <f>_xlfn.XLOOKUP(Table4[[#This Row],[Column1]],'Báo cáo'!AG:AG,'Báo cáo'!AG:AG)</f>
        <v>77945</v>
      </c>
    </row>
    <row r="118" spans="1:18" hidden="1" x14ac:dyDescent="0.25">
      <c r="A118" s="105" t="s">
        <v>16087</v>
      </c>
      <c r="B118" s="101" t="s">
        <v>16070</v>
      </c>
      <c r="C118" s="101" t="s">
        <v>16071</v>
      </c>
      <c r="D118" s="101" t="s">
        <v>15868</v>
      </c>
      <c r="E118" s="101" t="s">
        <v>15869</v>
      </c>
      <c r="F118" s="102">
        <v>46002</v>
      </c>
      <c r="G118" s="102">
        <v>45996</v>
      </c>
      <c r="H118" s="101" t="s">
        <v>15870</v>
      </c>
      <c r="I118" s="101" t="s">
        <v>16088</v>
      </c>
      <c r="J118" s="101"/>
      <c r="K118" s="101"/>
      <c r="L118" s="103">
        <v>3076990</v>
      </c>
      <c r="M118" s="103">
        <v>246159</v>
      </c>
      <c r="N118" s="103">
        <v>3323149</v>
      </c>
      <c r="O118" s="102">
        <v>46052</v>
      </c>
      <c r="P118" s="106" t="s">
        <v>15872</v>
      </c>
      <c r="Q118" s="101">
        <f>VALUE(Table4[[#This Row],[Invoice No]])</f>
        <v>81267</v>
      </c>
      <c r="R118" s="116">
        <f>_xlfn.XLOOKUP(Table4[[#This Row],[Column1]],'Báo cáo'!AG:AG,'Báo cáo'!AG:AG)</f>
        <v>81267</v>
      </c>
    </row>
    <row r="119" spans="1:18" x14ac:dyDescent="0.25">
      <c r="A119" s="105" t="s">
        <v>15865</v>
      </c>
      <c r="B119" s="101" t="s">
        <v>15866</v>
      </c>
      <c r="C119" s="101" t="s">
        <v>15867</v>
      </c>
      <c r="D119" s="101" t="s">
        <v>15868</v>
      </c>
      <c r="E119" s="101" t="s">
        <v>15869</v>
      </c>
      <c r="F119" s="104"/>
      <c r="G119" s="104"/>
      <c r="H119" s="101"/>
      <c r="I119" s="101"/>
      <c r="J119" s="101" t="s">
        <v>15886</v>
      </c>
      <c r="K119" s="101" t="s">
        <v>16089</v>
      </c>
      <c r="L119" s="103">
        <v>-201811</v>
      </c>
      <c r="M119" s="103">
        <v>-20181</v>
      </c>
      <c r="N119" s="103">
        <v>-221992</v>
      </c>
      <c r="O119" s="102">
        <v>46063</v>
      </c>
      <c r="P119" s="106" t="s">
        <v>16090</v>
      </c>
      <c r="Q119" s="101">
        <f>VALUE(Table4[[#This Row],[Invoice No]])</f>
        <v>0</v>
      </c>
      <c r="R119" s="116">
        <f>_xlfn.XLOOKUP(Table4[[#This Row],[Column1]],'Báo cáo'!AG:AG,'Báo cáo'!AG:AG)</f>
        <v>0</v>
      </c>
    </row>
    <row r="120" spans="1:18" hidden="1" x14ac:dyDescent="0.25">
      <c r="A120" s="105" t="s">
        <v>15873</v>
      </c>
      <c r="B120" s="101" t="s">
        <v>15866</v>
      </c>
      <c r="C120" s="101" t="s">
        <v>15867</v>
      </c>
      <c r="D120" s="101" t="s">
        <v>15868</v>
      </c>
      <c r="E120" s="101" t="s">
        <v>15869</v>
      </c>
      <c r="F120" s="102">
        <v>46022</v>
      </c>
      <c r="G120" s="102">
        <v>46016</v>
      </c>
      <c r="H120" s="101" t="s">
        <v>15870</v>
      </c>
      <c r="I120" s="101" t="s">
        <v>16091</v>
      </c>
      <c r="J120" s="101"/>
      <c r="K120" s="101"/>
      <c r="L120" s="103">
        <v>1508500</v>
      </c>
      <c r="M120" s="103">
        <v>120680</v>
      </c>
      <c r="N120" s="103">
        <v>1629180</v>
      </c>
      <c r="O120" s="102">
        <v>46063</v>
      </c>
      <c r="P120" s="106" t="s">
        <v>16090</v>
      </c>
      <c r="Q120" s="101">
        <f>VALUE(Table4[[#This Row],[Invoice No]])</f>
        <v>87248</v>
      </c>
      <c r="R120" s="116">
        <f>_xlfn.XLOOKUP(Table4[[#This Row],[Column1]],'Báo cáo'!AG:AG,'Báo cáo'!AG:AG)</f>
        <v>87248</v>
      </c>
    </row>
    <row r="121" spans="1:18" hidden="1" x14ac:dyDescent="0.25">
      <c r="A121" s="105" t="s">
        <v>15875</v>
      </c>
      <c r="B121" s="101" t="s">
        <v>15866</v>
      </c>
      <c r="C121" s="101" t="s">
        <v>15867</v>
      </c>
      <c r="D121" s="101" t="s">
        <v>15868</v>
      </c>
      <c r="E121" s="101" t="s">
        <v>15869</v>
      </c>
      <c r="F121" s="102">
        <v>46032</v>
      </c>
      <c r="G121" s="102">
        <v>46031</v>
      </c>
      <c r="H121" s="101" t="s">
        <v>16092</v>
      </c>
      <c r="I121" s="101" t="s">
        <v>16093</v>
      </c>
      <c r="J121" s="101"/>
      <c r="K121" s="101"/>
      <c r="L121" s="103">
        <v>2057465</v>
      </c>
      <c r="M121" s="103">
        <v>164597</v>
      </c>
      <c r="N121" s="103">
        <v>2222062</v>
      </c>
      <c r="O121" s="102">
        <v>46080</v>
      </c>
      <c r="P121" s="106" t="s">
        <v>16090</v>
      </c>
      <c r="Q121" s="101">
        <f>VALUE(Table4[[#This Row],[Invoice No]])</f>
        <v>1652</v>
      </c>
      <c r="R121" s="116">
        <f>_xlfn.XLOOKUP(Table4[[#This Row],[Column1]],'Báo cáo'!AG:AG,'Báo cáo'!AG:AG)</f>
        <v>1652</v>
      </c>
    </row>
    <row r="122" spans="1:18" hidden="1" x14ac:dyDescent="0.25">
      <c r="A122" s="105" t="s">
        <v>15877</v>
      </c>
      <c r="B122" s="101" t="s">
        <v>15866</v>
      </c>
      <c r="C122" s="101" t="s">
        <v>15867</v>
      </c>
      <c r="D122" s="101" t="s">
        <v>15868</v>
      </c>
      <c r="E122" s="101" t="s">
        <v>15869</v>
      </c>
      <c r="F122" s="102">
        <v>46020</v>
      </c>
      <c r="G122" s="102">
        <v>46013</v>
      </c>
      <c r="H122" s="101" t="s">
        <v>15870</v>
      </c>
      <c r="I122" s="101" t="s">
        <v>16094</v>
      </c>
      <c r="J122" s="101"/>
      <c r="K122" s="101"/>
      <c r="L122" s="103">
        <v>2004940</v>
      </c>
      <c r="M122" s="103">
        <v>160395</v>
      </c>
      <c r="N122" s="103">
        <v>2165335</v>
      </c>
      <c r="O122" s="102">
        <v>46063</v>
      </c>
      <c r="P122" s="106" t="s">
        <v>16090</v>
      </c>
      <c r="Q122" s="101">
        <f>VALUE(Table4[[#This Row],[Invoice No]])</f>
        <v>85928</v>
      </c>
      <c r="R122" s="116">
        <f>_xlfn.XLOOKUP(Table4[[#This Row],[Column1]],'Báo cáo'!AG:AG,'Báo cáo'!AG:AG)</f>
        <v>85928</v>
      </c>
    </row>
    <row r="123" spans="1:18" hidden="1" x14ac:dyDescent="0.25">
      <c r="A123" s="105" t="s">
        <v>15880</v>
      </c>
      <c r="B123" s="101" t="s">
        <v>15866</v>
      </c>
      <c r="C123" s="101" t="s">
        <v>15867</v>
      </c>
      <c r="D123" s="101" t="s">
        <v>15868</v>
      </c>
      <c r="E123" s="101" t="s">
        <v>15869</v>
      </c>
      <c r="F123" s="102">
        <v>46018</v>
      </c>
      <c r="G123" s="102">
        <v>46016</v>
      </c>
      <c r="H123" s="101" t="s">
        <v>15870</v>
      </c>
      <c r="I123" s="101" t="s">
        <v>16095</v>
      </c>
      <c r="J123" s="101"/>
      <c r="K123" s="101"/>
      <c r="L123" s="103">
        <v>1478505</v>
      </c>
      <c r="M123" s="103">
        <v>118280</v>
      </c>
      <c r="N123" s="103">
        <v>1596785</v>
      </c>
      <c r="O123" s="102">
        <v>46063</v>
      </c>
      <c r="P123" s="106" t="s">
        <v>16090</v>
      </c>
      <c r="Q123" s="101">
        <f>VALUE(Table4[[#This Row],[Invoice No]])</f>
        <v>87253</v>
      </c>
      <c r="R123" s="116">
        <f>_xlfn.XLOOKUP(Table4[[#This Row],[Column1]],'Báo cáo'!AG:AG,'Báo cáo'!AG:AG)</f>
        <v>87253</v>
      </c>
    </row>
    <row r="124" spans="1:18" x14ac:dyDescent="0.25">
      <c r="A124" s="119" t="s">
        <v>15883</v>
      </c>
      <c r="B124" s="120" t="s">
        <v>15866</v>
      </c>
      <c r="C124" s="120" t="s">
        <v>15867</v>
      </c>
      <c r="D124" s="120" t="s">
        <v>15868</v>
      </c>
      <c r="E124" s="120" t="s">
        <v>15869</v>
      </c>
      <c r="F124" s="121"/>
      <c r="G124" s="121"/>
      <c r="H124" s="120"/>
      <c r="I124" s="120"/>
      <c r="J124" s="120" t="s">
        <v>15878</v>
      </c>
      <c r="K124" s="120" t="s">
        <v>16096</v>
      </c>
      <c r="L124" s="122">
        <v>-672702</v>
      </c>
      <c r="M124" s="122">
        <v>-53816</v>
      </c>
      <c r="N124" s="122">
        <v>-726518</v>
      </c>
      <c r="O124" s="123">
        <v>46063</v>
      </c>
      <c r="P124" s="124" t="s">
        <v>16090</v>
      </c>
      <c r="Q124" s="120">
        <f>VALUE(Table4[[#This Row],[Invoice No]])</f>
        <v>0</v>
      </c>
      <c r="R124" s="125">
        <f>_xlfn.XLOOKUP(Table4[[#This Row],[Column1]],'Báo cáo'!AG:AG,'Báo cáo'!AG:AG)</f>
        <v>0</v>
      </c>
    </row>
    <row r="125" spans="1:18" x14ac:dyDescent="0.25">
      <c r="A125" s="105" t="s">
        <v>15885</v>
      </c>
      <c r="B125" s="101" t="s">
        <v>15866</v>
      </c>
      <c r="C125" s="101" t="s">
        <v>15867</v>
      </c>
      <c r="D125" s="101" t="s">
        <v>15868</v>
      </c>
      <c r="E125" s="101" t="s">
        <v>15869</v>
      </c>
      <c r="F125" s="104"/>
      <c r="G125" s="104"/>
      <c r="H125" s="101"/>
      <c r="I125" s="101"/>
      <c r="J125" s="101" t="s">
        <v>15881</v>
      </c>
      <c r="K125" s="101" t="s">
        <v>16097</v>
      </c>
      <c r="L125" s="103">
        <v>-941782</v>
      </c>
      <c r="M125" s="103">
        <v>-75343</v>
      </c>
      <c r="N125" s="103">
        <v>-1017125</v>
      </c>
      <c r="O125" s="102">
        <v>46063</v>
      </c>
      <c r="P125" s="106" t="s">
        <v>16090</v>
      </c>
      <c r="Q125" s="101">
        <f>VALUE(Table4[[#This Row],[Invoice No]])</f>
        <v>0</v>
      </c>
      <c r="R125" s="116">
        <f>_xlfn.XLOOKUP(Table4[[#This Row],[Column1]],'Báo cáo'!AG:AG,'Báo cáo'!AG:AG)</f>
        <v>0</v>
      </c>
    </row>
    <row r="126" spans="1:18" hidden="1" x14ac:dyDescent="0.25">
      <c r="A126" s="105" t="s">
        <v>16098</v>
      </c>
      <c r="B126" s="101" t="s">
        <v>15866</v>
      </c>
      <c r="C126" s="101" t="s">
        <v>15867</v>
      </c>
      <c r="D126" s="101" t="s">
        <v>15868</v>
      </c>
      <c r="E126" s="101" t="s">
        <v>15869</v>
      </c>
      <c r="F126" s="102">
        <v>46022</v>
      </c>
      <c r="G126" s="102">
        <v>46020</v>
      </c>
      <c r="H126" s="101" t="s">
        <v>15870</v>
      </c>
      <c r="I126" s="101" t="s">
        <v>16099</v>
      </c>
      <c r="J126" s="101"/>
      <c r="K126" s="101"/>
      <c r="L126" s="103">
        <v>972475</v>
      </c>
      <c r="M126" s="103">
        <v>77798</v>
      </c>
      <c r="N126" s="103">
        <v>1050273</v>
      </c>
      <c r="O126" s="102">
        <v>46063</v>
      </c>
      <c r="P126" s="106" t="s">
        <v>16090</v>
      </c>
      <c r="Q126" s="101">
        <f>VALUE(Table4[[#This Row],[Invoice No]])</f>
        <v>88250</v>
      </c>
      <c r="R126" s="116">
        <f>_xlfn.XLOOKUP(Table4[[#This Row],[Column1]],'Báo cáo'!AG:AG,'Báo cáo'!AG:AG)</f>
        <v>88250</v>
      </c>
    </row>
    <row r="127" spans="1:18" hidden="1" x14ac:dyDescent="0.25">
      <c r="A127" s="105" t="s">
        <v>15888</v>
      </c>
      <c r="B127" s="101" t="s">
        <v>15866</v>
      </c>
      <c r="C127" s="101" t="s">
        <v>15867</v>
      </c>
      <c r="D127" s="101" t="s">
        <v>15868</v>
      </c>
      <c r="E127" s="101" t="s">
        <v>15869</v>
      </c>
      <c r="F127" s="102">
        <v>46029</v>
      </c>
      <c r="G127" s="102">
        <v>46028</v>
      </c>
      <c r="H127" s="101" t="s">
        <v>16092</v>
      </c>
      <c r="I127" s="101" t="s">
        <v>16100</v>
      </c>
      <c r="J127" s="101"/>
      <c r="K127" s="101"/>
      <c r="L127" s="103">
        <v>2344905</v>
      </c>
      <c r="M127" s="103">
        <v>187592</v>
      </c>
      <c r="N127" s="103">
        <v>2532497</v>
      </c>
      <c r="O127" s="102">
        <v>46080</v>
      </c>
      <c r="P127" s="106" t="s">
        <v>16090</v>
      </c>
      <c r="Q127" s="101">
        <f>VALUE(Table4[[#This Row],[Invoice No]])</f>
        <v>590</v>
      </c>
      <c r="R127" s="116">
        <f>_xlfn.XLOOKUP(Table4[[#This Row],[Column1]],'Báo cáo'!AG:AG,'Báo cáo'!AG:AG)</f>
        <v>590</v>
      </c>
    </row>
    <row r="128" spans="1:18" hidden="1" x14ac:dyDescent="0.25">
      <c r="A128" s="105" t="s">
        <v>15891</v>
      </c>
      <c r="B128" s="101" t="s">
        <v>15866</v>
      </c>
      <c r="C128" s="101" t="s">
        <v>15867</v>
      </c>
      <c r="D128" s="101" t="s">
        <v>15868</v>
      </c>
      <c r="E128" s="101" t="s">
        <v>15869</v>
      </c>
      <c r="F128" s="102">
        <v>46020</v>
      </c>
      <c r="G128" s="102">
        <v>46006</v>
      </c>
      <c r="H128" s="101" t="s">
        <v>15870</v>
      </c>
      <c r="I128" s="101" t="s">
        <v>16101</v>
      </c>
      <c r="J128" s="101"/>
      <c r="K128" s="101"/>
      <c r="L128" s="103">
        <v>1042055</v>
      </c>
      <c r="M128" s="103">
        <v>83364</v>
      </c>
      <c r="N128" s="103">
        <v>1125419</v>
      </c>
      <c r="O128" s="102">
        <v>46063</v>
      </c>
      <c r="P128" s="106" t="s">
        <v>16090</v>
      </c>
      <c r="Q128" s="101">
        <f>VALUE(Table4[[#This Row],[Invoice No]])</f>
        <v>84071</v>
      </c>
      <c r="R128" s="116">
        <f>_xlfn.XLOOKUP(Table4[[#This Row],[Column1]],'Báo cáo'!AG:AG,'Báo cáo'!AG:AG)</f>
        <v>84071</v>
      </c>
    </row>
    <row r="129" spans="1:18" hidden="1" x14ac:dyDescent="0.25">
      <c r="A129" s="105" t="s">
        <v>15894</v>
      </c>
      <c r="B129" s="101" t="s">
        <v>15866</v>
      </c>
      <c r="C129" s="101" t="s">
        <v>15867</v>
      </c>
      <c r="D129" s="101" t="s">
        <v>15868</v>
      </c>
      <c r="E129" s="101" t="s">
        <v>15869</v>
      </c>
      <c r="F129" s="102">
        <v>46009</v>
      </c>
      <c r="G129" s="102">
        <v>45993</v>
      </c>
      <c r="H129" s="101" t="s">
        <v>15870</v>
      </c>
      <c r="I129" s="101" t="s">
        <v>16102</v>
      </c>
      <c r="J129" s="101"/>
      <c r="K129" s="101"/>
      <c r="L129" s="103">
        <v>1865780</v>
      </c>
      <c r="M129" s="103">
        <v>149262</v>
      </c>
      <c r="N129" s="103">
        <v>2015042</v>
      </c>
      <c r="O129" s="102">
        <v>46063</v>
      </c>
      <c r="P129" s="106" t="s">
        <v>16090</v>
      </c>
      <c r="Q129" s="101">
        <f>VALUE(Table4[[#This Row],[Invoice No]])</f>
        <v>80214</v>
      </c>
      <c r="R129" s="116">
        <f>_xlfn.XLOOKUP(Table4[[#This Row],[Column1]],'Báo cáo'!AG:AG,'Báo cáo'!AG:AG)</f>
        <v>80214</v>
      </c>
    </row>
    <row r="130" spans="1:18" x14ac:dyDescent="0.25">
      <c r="A130" s="105" t="s">
        <v>15898</v>
      </c>
      <c r="B130" s="101" t="s">
        <v>15889</v>
      </c>
      <c r="C130" s="101" t="s">
        <v>15890</v>
      </c>
      <c r="D130" s="101" t="s">
        <v>15868</v>
      </c>
      <c r="E130" s="101" t="s">
        <v>15869</v>
      </c>
      <c r="F130" s="104"/>
      <c r="G130" s="104"/>
      <c r="H130" s="101"/>
      <c r="I130" s="101"/>
      <c r="J130" s="101" t="s">
        <v>15892</v>
      </c>
      <c r="K130" s="101" t="s">
        <v>16103</v>
      </c>
      <c r="L130" s="103">
        <v>-98190</v>
      </c>
      <c r="M130" s="103">
        <v>-7855</v>
      </c>
      <c r="N130" s="103">
        <v>-106045</v>
      </c>
      <c r="O130" s="102">
        <v>46063</v>
      </c>
      <c r="P130" s="106" t="s">
        <v>16090</v>
      </c>
      <c r="Q130" s="101">
        <f>VALUE(Table4[[#This Row],[Invoice No]])</f>
        <v>0</v>
      </c>
      <c r="R130" s="116">
        <f>_xlfn.XLOOKUP(Table4[[#This Row],[Column1]],'Báo cáo'!AG:AG,'Báo cáo'!AG:AG)</f>
        <v>0</v>
      </c>
    </row>
    <row r="131" spans="1:18" hidden="1" x14ac:dyDescent="0.25">
      <c r="A131" s="105" t="s">
        <v>15900</v>
      </c>
      <c r="B131" s="101" t="s">
        <v>15889</v>
      </c>
      <c r="C131" s="101" t="s">
        <v>15890</v>
      </c>
      <c r="D131" s="101" t="s">
        <v>15868</v>
      </c>
      <c r="E131" s="101" t="s">
        <v>15869</v>
      </c>
      <c r="F131" s="102">
        <v>46035</v>
      </c>
      <c r="G131" s="102">
        <v>46035</v>
      </c>
      <c r="H131" s="101"/>
      <c r="I131" s="101" t="s">
        <v>16104</v>
      </c>
      <c r="J131" s="101" t="s">
        <v>16105</v>
      </c>
      <c r="K131" s="101" t="s">
        <v>16106</v>
      </c>
      <c r="L131" s="103">
        <v>-7</v>
      </c>
      <c r="M131" s="103">
        <v>-1</v>
      </c>
      <c r="N131" s="103">
        <v>-8</v>
      </c>
      <c r="O131" s="102">
        <v>46063</v>
      </c>
      <c r="P131" s="106" t="s">
        <v>16090</v>
      </c>
      <c r="Q131" s="101">
        <f>VALUE(Table4[[#This Row],[Invoice No]])</f>
        <v>2165</v>
      </c>
      <c r="R131" s="116" t="e">
        <f>_xlfn.XLOOKUP(Table4[[#This Row],[Column1]],'Báo cáo'!AG:AG,'Báo cáo'!AG:AG)</f>
        <v>#N/A</v>
      </c>
    </row>
    <row r="132" spans="1:18" hidden="1" x14ac:dyDescent="0.25">
      <c r="A132" s="105" t="s">
        <v>15901</v>
      </c>
      <c r="B132" s="101" t="s">
        <v>15889</v>
      </c>
      <c r="C132" s="101" t="s">
        <v>15890</v>
      </c>
      <c r="D132" s="101" t="s">
        <v>15868</v>
      </c>
      <c r="E132" s="101" t="s">
        <v>15869</v>
      </c>
      <c r="F132" s="102">
        <v>46021</v>
      </c>
      <c r="G132" s="102">
        <v>46006</v>
      </c>
      <c r="H132" s="101" t="s">
        <v>15870</v>
      </c>
      <c r="I132" s="101" t="s">
        <v>16107</v>
      </c>
      <c r="J132" s="101"/>
      <c r="K132" s="101"/>
      <c r="L132" s="103">
        <v>2937830</v>
      </c>
      <c r="M132" s="103">
        <v>235026</v>
      </c>
      <c r="N132" s="103">
        <v>3172856</v>
      </c>
      <c r="O132" s="102">
        <v>46063</v>
      </c>
      <c r="P132" s="106" t="s">
        <v>16090</v>
      </c>
      <c r="Q132" s="101">
        <f>VALUE(Table4[[#This Row],[Invoice No]])</f>
        <v>84111</v>
      </c>
      <c r="R132" s="116">
        <f>_xlfn.XLOOKUP(Table4[[#This Row],[Column1]],'Báo cáo'!AG:AG,'Báo cáo'!AG:AG)</f>
        <v>84111</v>
      </c>
    </row>
    <row r="133" spans="1:18" hidden="1" x14ac:dyDescent="0.25">
      <c r="A133" s="105" t="s">
        <v>15902</v>
      </c>
      <c r="B133" s="101" t="s">
        <v>15889</v>
      </c>
      <c r="C133" s="101" t="s">
        <v>15890</v>
      </c>
      <c r="D133" s="101" t="s">
        <v>15868</v>
      </c>
      <c r="E133" s="101" t="s">
        <v>15869</v>
      </c>
      <c r="F133" s="102">
        <v>46032</v>
      </c>
      <c r="G133" s="102">
        <v>46027</v>
      </c>
      <c r="H133" s="101" t="s">
        <v>16092</v>
      </c>
      <c r="I133" s="101" t="s">
        <v>16108</v>
      </c>
      <c r="J133" s="101"/>
      <c r="K133" s="101"/>
      <c r="L133" s="103">
        <v>4862375</v>
      </c>
      <c r="M133" s="103">
        <v>388990</v>
      </c>
      <c r="N133" s="103">
        <v>5251365</v>
      </c>
      <c r="O133" s="102">
        <v>46080</v>
      </c>
      <c r="P133" s="106" t="s">
        <v>16090</v>
      </c>
      <c r="Q133" s="101">
        <f>VALUE(Table4[[#This Row],[Invoice No]])</f>
        <v>552</v>
      </c>
      <c r="R133" s="116">
        <f>_xlfn.XLOOKUP(Table4[[#This Row],[Column1]],'Báo cáo'!AG:AG,'Báo cáo'!AG:AG)</f>
        <v>552</v>
      </c>
    </row>
    <row r="134" spans="1:18" x14ac:dyDescent="0.25">
      <c r="A134" s="105" t="s">
        <v>15904</v>
      </c>
      <c r="B134" s="101" t="s">
        <v>15889</v>
      </c>
      <c r="C134" s="101" t="s">
        <v>15890</v>
      </c>
      <c r="D134" s="101" t="s">
        <v>15868</v>
      </c>
      <c r="E134" s="101" t="s">
        <v>15869</v>
      </c>
      <c r="F134" s="104"/>
      <c r="G134" s="104"/>
      <c r="H134" s="101"/>
      <c r="I134" s="101"/>
      <c r="J134" s="101"/>
      <c r="K134" s="101" t="s">
        <v>16109</v>
      </c>
      <c r="L134" s="103">
        <v>-7753977</v>
      </c>
      <c r="M134" s="103">
        <v>0</v>
      </c>
      <c r="N134" s="103">
        <v>-7753977</v>
      </c>
      <c r="O134" s="102">
        <v>46063</v>
      </c>
      <c r="P134" s="106" t="s">
        <v>16090</v>
      </c>
      <c r="Q134" s="101">
        <f>VALUE(Table4[[#This Row],[Invoice No]])</f>
        <v>0</v>
      </c>
      <c r="R134" s="116">
        <f>_xlfn.XLOOKUP(Table4[[#This Row],[Column1]],'Báo cáo'!AG:AG,'Báo cáo'!AG:AG)</f>
        <v>0</v>
      </c>
    </row>
    <row r="135" spans="1:18" x14ac:dyDescent="0.25">
      <c r="A135" s="105" t="s">
        <v>15906</v>
      </c>
      <c r="B135" s="101" t="s">
        <v>15889</v>
      </c>
      <c r="C135" s="101" t="s">
        <v>15890</v>
      </c>
      <c r="D135" s="101" t="s">
        <v>15868</v>
      </c>
      <c r="E135" s="101" t="s">
        <v>15869</v>
      </c>
      <c r="F135" s="104"/>
      <c r="G135" s="104"/>
      <c r="H135" s="101"/>
      <c r="I135" s="101"/>
      <c r="J135" s="101" t="s">
        <v>15886</v>
      </c>
      <c r="K135" s="101" t="s">
        <v>16089</v>
      </c>
      <c r="L135" s="103">
        <v>-946836</v>
      </c>
      <c r="M135" s="103">
        <v>-94684</v>
      </c>
      <c r="N135" s="103">
        <v>-1041520</v>
      </c>
      <c r="O135" s="102">
        <v>46063</v>
      </c>
      <c r="P135" s="106" t="s">
        <v>16090</v>
      </c>
      <c r="Q135" s="101">
        <f>VALUE(Table4[[#This Row],[Invoice No]])</f>
        <v>0</v>
      </c>
      <c r="R135" s="116">
        <f>_xlfn.XLOOKUP(Table4[[#This Row],[Column1]],'Báo cáo'!AG:AG,'Báo cáo'!AG:AG)</f>
        <v>0</v>
      </c>
    </row>
    <row r="136" spans="1:18" x14ac:dyDescent="0.25">
      <c r="A136" s="105" t="s">
        <v>15909</v>
      </c>
      <c r="B136" s="101" t="s">
        <v>15889</v>
      </c>
      <c r="C136" s="101" t="s">
        <v>15890</v>
      </c>
      <c r="D136" s="101" t="s">
        <v>15868</v>
      </c>
      <c r="E136" s="101" t="s">
        <v>15869</v>
      </c>
      <c r="F136" s="104"/>
      <c r="G136" s="104"/>
      <c r="H136" s="101"/>
      <c r="I136" s="101"/>
      <c r="J136" s="101" t="s">
        <v>15892</v>
      </c>
      <c r="K136" s="101" t="s">
        <v>16110</v>
      </c>
      <c r="L136" s="103">
        <v>-251780</v>
      </c>
      <c r="M136" s="103">
        <v>-20142</v>
      </c>
      <c r="N136" s="103">
        <v>-271922</v>
      </c>
      <c r="O136" s="102">
        <v>46063</v>
      </c>
      <c r="P136" s="106" t="s">
        <v>16090</v>
      </c>
      <c r="Q136" s="101">
        <f>VALUE(Table4[[#This Row],[Invoice No]])</f>
        <v>0</v>
      </c>
      <c r="R136" s="116">
        <f>_xlfn.XLOOKUP(Table4[[#This Row],[Column1]],'Báo cáo'!AG:AG,'Báo cáo'!AG:AG)</f>
        <v>0</v>
      </c>
    </row>
    <row r="137" spans="1:18" x14ac:dyDescent="0.25">
      <c r="A137" s="105" t="s">
        <v>16111</v>
      </c>
      <c r="B137" s="101" t="s">
        <v>15889</v>
      </c>
      <c r="C137" s="101" t="s">
        <v>15890</v>
      </c>
      <c r="D137" s="101" t="s">
        <v>15868</v>
      </c>
      <c r="E137" s="101" t="s">
        <v>15869</v>
      </c>
      <c r="F137" s="104"/>
      <c r="G137" s="104"/>
      <c r="H137" s="101"/>
      <c r="I137" s="101"/>
      <c r="J137" s="101" t="s">
        <v>15892</v>
      </c>
      <c r="K137" s="101" t="s">
        <v>16112</v>
      </c>
      <c r="L137" s="103">
        <v>-159630</v>
      </c>
      <c r="M137" s="103">
        <v>-12770</v>
      </c>
      <c r="N137" s="103">
        <v>-172400</v>
      </c>
      <c r="O137" s="102">
        <v>46063</v>
      </c>
      <c r="P137" s="106" t="s">
        <v>16090</v>
      </c>
      <c r="Q137" s="101">
        <f>VALUE(Table4[[#This Row],[Invoice No]])</f>
        <v>0</v>
      </c>
      <c r="R137" s="116">
        <f>_xlfn.XLOOKUP(Table4[[#This Row],[Column1]],'Báo cáo'!AG:AG,'Báo cáo'!AG:AG)</f>
        <v>0</v>
      </c>
    </row>
    <row r="138" spans="1:18" hidden="1" x14ac:dyDescent="0.25">
      <c r="A138" s="105" t="s">
        <v>15911</v>
      </c>
      <c r="B138" s="101" t="s">
        <v>15889</v>
      </c>
      <c r="C138" s="101" t="s">
        <v>15890</v>
      </c>
      <c r="D138" s="101" t="s">
        <v>15868</v>
      </c>
      <c r="E138" s="101" t="s">
        <v>15869</v>
      </c>
      <c r="F138" s="102">
        <v>46021</v>
      </c>
      <c r="G138" s="102">
        <v>45999</v>
      </c>
      <c r="H138" s="101" t="s">
        <v>15870</v>
      </c>
      <c r="I138" s="101" t="s">
        <v>16113</v>
      </c>
      <c r="J138" s="101"/>
      <c r="K138" s="101"/>
      <c r="L138" s="103">
        <v>4862375</v>
      </c>
      <c r="M138" s="103">
        <v>388990</v>
      </c>
      <c r="N138" s="103">
        <v>5251365</v>
      </c>
      <c r="O138" s="102">
        <v>46063</v>
      </c>
      <c r="P138" s="106" t="s">
        <v>16090</v>
      </c>
      <c r="Q138" s="101">
        <f>VALUE(Table4[[#This Row],[Invoice No]])</f>
        <v>82252</v>
      </c>
      <c r="R138" s="116">
        <f>_xlfn.XLOOKUP(Table4[[#This Row],[Column1]],'Báo cáo'!AG:AG,'Báo cáo'!AG:AG)</f>
        <v>82252</v>
      </c>
    </row>
    <row r="139" spans="1:18" hidden="1" x14ac:dyDescent="0.25">
      <c r="A139" s="105" t="s">
        <v>15914</v>
      </c>
      <c r="B139" s="101" t="s">
        <v>15889</v>
      </c>
      <c r="C139" s="101" t="s">
        <v>15890</v>
      </c>
      <c r="D139" s="101" t="s">
        <v>15868</v>
      </c>
      <c r="E139" s="101" t="s">
        <v>15869</v>
      </c>
      <c r="F139" s="102">
        <v>46021</v>
      </c>
      <c r="G139" s="102">
        <v>46017</v>
      </c>
      <c r="H139" s="101" t="s">
        <v>15870</v>
      </c>
      <c r="I139" s="101" t="s">
        <v>16114</v>
      </c>
      <c r="J139" s="101"/>
      <c r="K139" s="101"/>
      <c r="L139" s="103">
        <v>8464575</v>
      </c>
      <c r="M139" s="103">
        <v>677166</v>
      </c>
      <c r="N139" s="103">
        <v>9141741</v>
      </c>
      <c r="O139" s="102">
        <v>46063</v>
      </c>
      <c r="P139" s="106" t="s">
        <v>16090</v>
      </c>
      <c r="Q139" s="101">
        <f>VALUE(Table4[[#This Row],[Invoice No]])</f>
        <v>88162</v>
      </c>
      <c r="R139" s="116">
        <f>_xlfn.XLOOKUP(Table4[[#This Row],[Column1]],'Báo cáo'!AG:AG,'Báo cáo'!AG:AG)</f>
        <v>88162</v>
      </c>
    </row>
    <row r="140" spans="1:18" x14ac:dyDescent="0.25">
      <c r="A140" s="119" t="s">
        <v>15916</v>
      </c>
      <c r="B140" s="120" t="s">
        <v>15889</v>
      </c>
      <c r="C140" s="120" t="s">
        <v>15890</v>
      </c>
      <c r="D140" s="120" t="s">
        <v>15868</v>
      </c>
      <c r="E140" s="120" t="s">
        <v>15869</v>
      </c>
      <c r="F140" s="121"/>
      <c r="G140" s="121"/>
      <c r="H140" s="120"/>
      <c r="I140" s="120"/>
      <c r="J140" s="120" t="s">
        <v>15878</v>
      </c>
      <c r="K140" s="120" t="s">
        <v>16096</v>
      </c>
      <c r="L140" s="122">
        <v>-3156120</v>
      </c>
      <c r="M140" s="122">
        <v>-252490</v>
      </c>
      <c r="N140" s="122">
        <v>-3408610</v>
      </c>
      <c r="O140" s="123">
        <v>46063</v>
      </c>
      <c r="P140" s="124" t="s">
        <v>16090</v>
      </c>
      <c r="Q140" s="120">
        <f>VALUE(Table4[[#This Row],[Invoice No]])</f>
        <v>0</v>
      </c>
      <c r="R140" s="125">
        <f>_xlfn.XLOOKUP(Table4[[#This Row],[Column1]],'Báo cáo'!AG:AG,'Báo cáo'!AG:AG)</f>
        <v>0</v>
      </c>
    </row>
    <row r="141" spans="1:18" x14ac:dyDescent="0.25">
      <c r="A141" s="105" t="s">
        <v>15918</v>
      </c>
      <c r="B141" s="101" t="s">
        <v>15889</v>
      </c>
      <c r="C141" s="101" t="s">
        <v>15890</v>
      </c>
      <c r="D141" s="101" t="s">
        <v>15868</v>
      </c>
      <c r="E141" s="101" t="s">
        <v>15869</v>
      </c>
      <c r="F141" s="104"/>
      <c r="G141" s="104"/>
      <c r="H141" s="101"/>
      <c r="I141" s="101"/>
      <c r="J141" s="101" t="s">
        <v>15881</v>
      </c>
      <c r="K141" s="101" t="s">
        <v>16097</v>
      </c>
      <c r="L141" s="103">
        <v>-4418568</v>
      </c>
      <c r="M141" s="103">
        <v>-353485</v>
      </c>
      <c r="N141" s="103">
        <v>-4772053</v>
      </c>
      <c r="O141" s="102">
        <v>46063</v>
      </c>
      <c r="P141" s="106" t="s">
        <v>16090</v>
      </c>
      <c r="Q141" s="101">
        <f>VALUE(Table4[[#This Row],[Invoice No]])</f>
        <v>0</v>
      </c>
      <c r="R141" s="116">
        <f>_xlfn.XLOOKUP(Table4[[#This Row],[Column1]],'Báo cáo'!AG:AG,'Báo cáo'!AG:AG)</f>
        <v>0</v>
      </c>
    </row>
    <row r="142" spans="1:18" x14ac:dyDescent="0.25">
      <c r="A142" s="105" t="s">
        <v>15922</v>
      </c>
      <c r="B142" s="101" t="s">
        <v>15912</v>
      </c>
      <c r="C142" s="101" t="s">
        <v>15913</v>
      </c>
      <c r="D142" s="101" t="s">
        <v>15868</v>
      </c>
      <c r="E142" s="101" t="s">
        <v>15869</v>
      </c>
      <c r="F142" s="104"/>
      <c r="G142" s="104"/>
      <c r="H142" s="101"/>
      <c r="I142" s="101"/>
      <c r="J142" s="101"/>
      <c r="K142" s="101" t="s">
        <v>16109</v>
      </c>
      <c r="L142" s="103">
        <v>-10790820</v>
      </c>
      <c r="M142" s="103">
        <v>0</v>
      </c>
      <c r="N142" s="103">
        <v>-10790820</v>
      </c>
      <c r="O142" s="102">
        <v>46063</v>
      </c>
      <c r="P142" s="106" t="s">
        <v>16090</v>
      </c>
      <c r="Q142" s="101">
        <f>VALUE(Table4[[#This Row],[Invoice No]])</f>
        <v>0</v>
      </c>
      <c r="R142" s="116">
        <f>_xlfn.XLOOKUP(Table4[[#This Row],[Column1]],'Báo cáo'!AG:AG,'Báo cáo'!AG:AG)</f>
        <v>0</v>
      </c>
    </row>
    <row r="143" spans="1:18" x14ac:dyDescent="0.25">
      <c r="A143" s="105" t="s">
        <v>15924</v>
      </c>
      <c r="B143" s="101" t="s">
        <v>15912</v>
      </c>
      <c r="C143" s="101" t="s">
        <v>15913</v>
      </c>
      <c r="D143" s="101" t="s">
        <v>15868</v>
      </c>
      <c r="E143" s="101" t="s">
        <v>15869</v>
      </c>
      <c r="F143" s="104"/>
      <c r="G143" s="104"/>
      <c r="H143" s="101"/>
      <c r="I143" s="101"/>
      <c r="J143" s="101" t="s">
        <v>15886</v>
      </c>
      <c r="K143" s="101" t="s">
        <v>16089</v>
      </c>
      <c r="L143" s="103">
        <v>-412405</v>
      </c>
      <c r="M143" s="103">
        <v>-41241</v>
      </c>
      <c r="N143" s="103">
        <v>-453646</v>
      </c>
      <c r="O143" s="102">
        <v>46063</v>
      </c>
      <c r="P143" s="106" t="s">
        <v>16090</v>
      </c>
      <c r="Q143" s="101">
        <f>VALUE(Table4[[#This Row],[Invoice No]])</f>
        <v>0</v>
      </c>
      <c r="R143" s="116">
        <f>_xlfn.XLOOKUP(Table4[[#This Row],[Column1]],'Báo cáo'!AG:AG,'Báo cáo'!AG:AG)</f>
        <v>0</v>
      </c>
    </row>
    <row r="144" spans="1:18" x14ac:dyDescent="0.25">
      <c r="A144" s="105" t="s">
        <v>15925</v>
      </c>
      <c r="B144" s="101" t="s">
        <v>15912</v>
      </c>
      <c r="C144" s="101" t="s">
        <v>15913</v>
      </c>
      <c r="D144" s="101" t="s">
        <v>15868</v>
      </c>
      <c r="E144" s="101" t="s">
        <v>15869</v>
      </c>
      <c r="F144" s="104"/>
      <c r="G144" s="104"/>
      <c r="H144" s="101"/>
      <c r="I144" s="101"/>
      <c r="J144" s="101" t="s">
        <v>15892</v>
      </c>
      <c r="K144" s="101" t="s">
        <v>16115</v>
      </c>
      <c r="L144" s="103">
        <v>-89720</v>
      </c>
      <c r="M144" s="103">
        <v>-7178</v>
      </c>
      <c r="N144" s="103">
        <v>-96898</v>
      </c>
      <c r="O144" s="102">
        <v>46063</v>
      </c>
      <c r="P144" s="106" t="s">
        <v>16090</v>
      </c>
      <c r="Q144" s="101">
        <f>VALUE(Table4[[#This Row],[Invoice No]])</f>
        <v>0</v>
      </c>
      <c r="R144" s="116">
        <f>_xlfn.XLOOKUP(Table4[[#This Row],[Column1]],'Báo cáo'!AG:AG,'Báo cáo'!AG:AG)</f>
        <v>0</v>
      </c>
    </row>
    <row r="145" spans="1:18" hidden="1" x14ac:dyDescent="0.25">
      <c r="A145" s="105" t="s">
        <v>15927</v>
      </c>
      <c r="B145" s="101" t="s">
        <v>15912</v>
      </c>
      <c r="C145" s="101" t="s">
        <v>15913</v>
      </c>
      <c r="D145" s="101" t="s">
        <v>15868</v>
      </c>
      <c r="E145" s="101" t="s">
        <v>15869</v>
      </c>
      <c r="F145" s="102">
        <v>46033</v>
      </c>
      <c r="G145" s="102">
        <v>46027</v>
      </c>
      <c r="H145" s="101" t="s">
        <v>16092</v>
      </c>
      <c r="I145" s="101" t="s">
        <v>16116</v>
      </c>
      <c r="J145" s="101"/>
      <c r="K145" s="101"/>
      <c r="L145" s="103">
        <v>4236045</v>
      </c>
      <c r="M145" s="103">
        <v>338884</v>
      </c>
      <c r="N145" s="103">
        <v>4574929</v>
      </c>
      <c r="O145" s="102">
        <v>46080</v>
      </c>
      <c r="P145" s="106" t="s">
        <v>16090</v>
      </c>
      <c r="Q145" s="101">
        <f>VALUE(Table4[[#This Row],[Invoice No]])</f>
        <v>551</v>
      </c>
      <c r="R145" s="116">
        <f>_xlfn.XLOOKUP(Table4[[#This Row],[Column1]],'Báo cáo'!AG:AG,'Báo cáo'!AG:AG)</f>
        <v>551</v>
      </c>
    </row>
    <row r="146" spans="1:18" x14ac:dyDescent="0.25">
      <c r="A146" s="105" t="s">
        <v>15929</v>
      </c>
      <c r="B146" s="101" t="s">
        <v>15912</v>
      </c>
      <c r="C146" s="101" t="s">
        <v>15913</v>
      </c>
      <c r="D146" s="101" t="s">
        <v>15868</v>
      </c>
      <c r="E146" s="101" t="s">
        <v>15869</v>
      </c>
      <c r="F146" s="104"/>
      <c r="G146" s="104"/>
      <c r="H146" s="101"/>
      <c r="I146" s="101"/>
      <c r="J146" s="101" t="s">
        <v>15892</v>
      </c>
      <c r="K146" s="101" t="s">
        <v>16117</v>
      </c>
      <c r="L146" s="103">
        <v>-143030</v>
      </c>
      <c r="M146" s="103">
        <v>-11442</v>
      </c>
      <c r="N146" s="103">
        <v>-154472</v>
      </c>
      <c r="O146" s="102">
        <v>46063</v>
      </c>
      <c r="P146" s="106" t="s">
        <v>16090</v>
      </c>
      <c r="Q146" s="101">
        <f>VALUE(Table4[[#This Row],[Invoice No]])</f>
        <v>0</v>
      </c>
      <c r="R146" s="116">
        <f>_xlfn.XLOOKUP(Table4[[#This Row],[Column1]],'Báo cáo'!AG:AG,'Báo cáo'!AG:AG)</f>
        <v>0</v>
      </c>
    </row>
    <row r="147" spans="1:18" hidden="1" x14ac:dyDescent="0.25">
      <c r="A147" s="105" t="s">
        <v>15931</v>
      </c>
      <c r="B147" s="101" t="s">
        <v>15912</v>
      </c>
      <c r="C147" s="101" t="s">
        <v>15913</v>
      </c>
      <c r="D147" s="101" t="s">
        <v>15868</v>
      </c>
      <c r="E147" s="101" t="s">
        <v>15869</v>
      </c>
      <c r="F147" s="102">
        <v>46020</v>
      </c>
      <c r="G147" s="102">
        <v>46017</v>
      </c>
      <c r="H147" s="101" t="s">
        <v>15870</v>
      </c>
      <c r="I147" s="101" t="s">
        <v>16118</v>
      </c>
      <c r="J147" s="101"/>
      <c r="K147" s="101"/>
      <c r="L147" s="103">
        <v>3572205</v>
      </c>
      <c r="M147" s="103">
        <v>285776</v>
      </c>
      <c r="N147" s="103">
        <v>3857981</v>
      </c>
      <c r="O147" s="102">
        <v>46063</v>
      </c>
      <c r="P147" s="106" t="s">
        <v>16090</v>
      </c>
      <c r="Q147" s="101">
        <f>VALUE(Table4[[#This Row],[Invoice No]])</f>
        <v>88161</v>
      </c>
      <c r="R147" s="116">
        <f>_xlfn.XLOOKUP(Table4[[#This Row],[Column1]],'Báo cáo'!AG:AG,'Báo cáo'!AG:AG)</f>
        <v>88161</v>
      </c>
    </row>
    <row r="148" spans="1:18" hidden="1" x14ac:dyDescent="0.25">
      <c r="A148" s="105" t="s">
        <v>15933</v>
      </c>
      <c r="B148" s="101" t="s">
        <v>15912</v>
      </c>
      <c r="C148" s="101" t="s">
        <v>15913</v>
      </c>
      <c r="D148" s="101" t="s">
        <v>15868</v>
      </c>
      <c r="E148" s="101" t="s">
        <v>15869</v>
      </c>
      <c r="F148" s="102">
        <v>46016</v>
      </c>
      <c r="G148" s="102">
        <v>46010</v>
      </c>
      <c r="H148" s="101" t="s">
        <v>15870</v>
      </c>
      <c r="I148" s="101" t="s">
        <v>16119</v>
      </c>
      <c r="J148" s="101"/>
      <c r="K148" s="101"/>
      <c r="L148" s="103">
        <v>6072360</v>
      </c>
      <c r="M148" s="103">
        <v>485789</v>
      </c>
      <c r="N148" s="103">
        <v>6558149</v>
      </c>
      <c r="O148" s="102">
        <v>46063</v>
      </c>
      <c r="P148" s="106" t="s">
        <v>16090</v>
      </c>
      <c r="Q148" s="101">
        <f>VALUE(Table4[[#This Row],[Invoice No]])</f>
        <v>85747</v>
      </c>
      <c r="R148" s="116">
        <f>_xlfn.XLOOKUP(Table4[[#This Row],[Column1]],'Báo cáo'!AG:AG,'Báo cáo'!AG:AG)</f>
        <v>85747</v>
      </c>
    </row>
    <row r="149" spans="1:18" hidden="1" x14ac:dyDescent="0.25">
      <c r="A149" s="105" t="s">
        <v>15934</v>
      </c>
      <c r="B149" s="101" t="s">
        <v>15912</v>
      </c>
      <c r="C149" s="101" t="s">
        <v>15913</v>
      </c>
      <c r="D149" s="101" t="s">
        <v>15868</v>
      </c>
      <c r="E149" s="101" t="s">
        <v>15869</v>
      </c>
      <c r="F149" s="104"/>
      <c r="G149" s="104"/>
      <c r="H149" s="101"/>
      <c r="I149" s="101">
        <v>1147</v>
      </c>
      <c r="J149" s="101" t="s">
        <v>15878</v>
      </c>
      <c r="K149" s="101" t="s">
        <v>16096</v>
      </c>
      <c r="L149" s="103">
        <v>-1374684</v>
      </c>
      <c r="M149" s="103">
        <v>-109975</v>
      </c>
      <c r="N149" s="103">
        <v>-1484659</v>
      </c>
      <c r="O149" s="102">
        <v>46063</v>
      </c>
      <c r="P149" s="106" t="s">
        <v>16090</v>
      </c>
      <c r="Q149" s="101">
        <f>VALUE(Table4[[#This Row],[Invoice No]])</f>
        <v>1147</v>
      </c>
      <c r="R149" s="116">
        <f>_xlfn.XLOOKUP(Table4[[#This Row],[Column1]],'Báo cáo'!AG:AG,'Báo cáo'!AG:AG)</f>
        <v>1147</v>
      </c>
    </row>
    <row r="150" spans="1:18" x14ac:dyDescent="0.25">
      <c r="A150" s="105" t="s">
        <v>16120</v>
      </c>
      <c r="B150" s="101" t="s">
        <v>15912</v>
      </c>
      <c r="C150" s="101" t="s">
        <v>15913</v>
      </c>
      <c r="D150" s="101" t="s">
        <v>15868</v>
      </c>
      <c r="E150" s="101" t="s">
        <v>15869</v>
      </c>
      <c r="F150" s="104"/>
      <c r="G150" s="104"/>
      <c r="H150" s="101"/>
      <c r="I150" s="101"/>
      <c r="J150" s="101" t="s">
        <v>15881</v>
      </c>
      <c r="K150" s="101" t="s">
        <v>16097</v>
      </c>
      <c r="L150" s="103">
        <v>-1924558</v>
      </c>
      <c r="M150" s="103">
        <v>-153965</v>
      </c>
      <c r="N150" s="103">
        <v>-2078523</v>
      </c>
      <c r="O150" s="102">
        <v>46063</v>
      </c>
      <c r="P150" s="106" t="s">
        <v>16090</v>
      </c>
      <c r="Q150" s="101">
        <f>VALUE(Table4[[#This Row],[Invoice No]])</f>
        <v>0</v>
      </c>
      <c r="R150" s="116">
        <f>_xlfn.XLOOKUP(Table4[[#This Row],[Column1]],'Báo cáo'!AG:AG,'Báo cáo'!AG:AG)</f>
        <v>0</v>
      </c>
    </row>
    <row r="151" spans="1:18" hidden="1" x14ac:dyDescent="0.25">
      <c r="A151" s="105" t="s">
        <v>15936</v>
      </c>
      <c r="B151" s="101" t="s">
        <v>15912</v>
      </c>
      <c r="C151" s="101" t="s">
        <v>15913</v>
      </c>
      <c r="D151" s="101" t="s">
        <v>15868</v>
      </c>
      <c r="E151" s="101" t="s">
        <v>15869</v>
      </c>
      <c r="F151" s="102">
        <v>46037</v>
      </c>
      <c r="G151" s="102">
        <v>46034</v>
      </c>
      <c r="H151" s="101" t="s">
        <v>16092</v>
      </c>
      <c r="I151" s="101" t="s">
        <v>16121</v>
      </c>
      <c r="J151" s="101"/>
      <c r="K151" s="101"/>
      <c r="L151" s="103">
        <v>2197700</v>
      </c>
      <c r="M151" s="103">
        <v>175816</v>
      </c>
      <c r="N151" s="103">
        <v>2373516</v>
      </c>
      <c r="O151" s="102">
        <v>46080</v>
      </c>
      <c r="P151" s="106" t="s">
        <v>16090</v>
      </c>
      <c r="Q151" s="101">
        <f>VALUE(Table4[[#This Row],[Invoice No]])</f>
        <v>1953</v>
      </c>
      <c r="R151" s="116">
        <f>_xlfn.XLOOKUP(Table4[[#This Row],[Column1]],'Báo cáo'!AG:AG,'Báo cáo'!AG:AG)</f>
        <v>1953</v>
      </c>
    </row>
    <row r="152" spans="1:18" x14ac:dyDescent="0.25">
      <c r="A152" s="105" t="s">
        <v>15939</v>
      </c>
      <c r="B152" s="101" t="s">
        <v>15912</v>
      </c>
      <c r="C152" s="101" t="s">
        <v>15913</v>
      </c>
      <c r="D152" s="101" t="s">
        <v>15868</v>
      </c>
      <c r="E152" s="101" t="s">
        <v>15869</v>
      </c>
      <c r="F152" s="104"/>
      <c r="G152" s="104"/>
      <c r="H152" s="101"/>
      <c r="I152" s="101"/>
      <c r="J152" s="101" t="s">
        <v>15892</v>
      </c>
      <c r="K152" s="101" t="s">
        <v>16122</v>
      </c>
      <c r="L152" s="103">
        <v>-143030</v>
      </c>
      <c r="M152" s="103">
        <v>-11442</v>
      </c>
      <c r="N152" s="103">
        <v>-154472</v>
      </c>
      <c r="O152" s="102">
        <v>46063</v>
      </c>
      <c r="P152" s="106" t="s">
        <v>16090</v>
      </c>
      <c r="Q152" s="101">
        <f>VALUE(Table4[[#This Row],[Invoice No]])</f>
        <v>0</v>
      </c>
      <c r="R152" s="116">
        <f>_xlfn.XLOOKUP(Table4[[#This Row],[Column1]],'Báo cáo'!AG:AG,'Báo cáo'!AG:AG)</f>
        <v>0</v>
      </c>
    </row>
    <row r="153" spans="1:18" hidden="1" x14ac:dyDescent="0.25">
      <c r="A153" s="105" t="s">
        <v>15940</v>
      </c>
      <c r="B153" s="101" t="s">
        <v>15912</v>
      </c>
      <c r="C153" s="101" t="s">
        <v>15913</v>
      </c>
      <c r="D153" s="101" t="s">
        <v>15868</v>
      </c>
      <c r="E153" s="101" t="s">
        <v>15869</v>
      </c>
      <c r="F153" s="102">
        <v>46027</v>
      </c>
      <c r="G153" s="102">
        <v>46015</v>
      </c>
      <c r="H153" s="101" t="s">
        <v>15870</v>
      </c>
      <c r="I153" s="101" t="s">
        <v>16123</v>
      </c>
      <c r="J153" s="101"/>
      <c r="K153" s="101"/>
      <c r="L153" s="103">
        <v>6072360</v>
      </c>
      <c r="M153" s="103">
        <v>485789</v>
      </c>
      <c r="N153" s="103">
        <v>6558149</v>
      </c>
      <c r="O153" s="102">
        <v>46080</v>
      </c>
      <c r="P153" s="106" t="s">
        <v>16090</v>
      </c>
      <c r="Q153" s="101">
        <f>VALUE(Table4[[#This Row],[Invoice No]])</f>
        <v>86206</v>
      </c>
      <c r="R153" s="116">
        <f>_xlfn.XLOOKUP(Table4[[#This Row],[Column1]],'Báo cáo'!AG:AG,'Báo cáo'!AG:AG)</f>
        <v>86206</v>
      </c>
    </row>
    <row r="154" spans="1:18" x14ac:dyDescent="0.25">
      <c r="A154" s="105" t="s">
        <v>15942</v>
      </c>
      <c r="B154" s="101" t="s">
        <v>15912</v>
      </c>
      <c r="C154" s="101" t="s">
        <v>15913</v>
      </c>
      <c r="D154" s="101" t="s">
        <v>15868</v>
      </c>
      <c r="E154" s="101" t="s">
        <v>15869</v>
      </c>
      <c r="F154" s="104"/>
      <c r="G154" s="104"/>
      <c r="H154" s="101"/>
      <c r="I154" s="101"/>
      <c r="J154" s="101" t="s">
        <v>15892</v>
      </c>
      <c r="K154" s="101" t="s">
        <v>16124</v>
      </c>
      <c r="L154" s="103">
        <v>-112270</v>
      </c>
      <c r="M154" s="103">
        <v>-8982</v>
      </c>
      <c r="N154" s="103">
        <v>-121252</v>
      </c>
      <c r="O154" s="102">
        <v>46063</v>
      </c>
      <c r="P154" s="106" t="s">
        <v>16090</v>
      </c>
      <c r="Q154" s="101">
        <f>VALUE(Table4[[#This Row],[Invoice No]])</f>
        <v>0</v>
      </c>
      <c r="R154" s="116">
        <f>_xlfn.XLOOKUP(Table4[[#This Row],[Column1]],'Báo cáo'!AG:AG,'Báo cáo'!AG:AG)</f>
        <v>0</v>
      </c>
    </row>
    <row r="155" spans="1:18" hidden="1" x14ac:dyDescent="0.25">
      <c r="A155" s="105" t="s">
        <v>15944</v>
      </c>
      <c r="B155" s="101" t="s">
        <v>15912</v>
      </c>
      <c r="C155" s="101" t="s">
        <v>15913</v>
      </c>
      <c r="D155" s="101" t="s">
        <v>15868</v>
      </c>
      <c r="E155" s="101" t="s">
        <v>15869</v>
      </c>
      <c r="F155" s="102">
        <v>46016</v>
      </c>
      <c r="G155" s="102">
        <v>46001</v>
      </c>
      <c r="H155" s="101" t="s">
        <v>15870</v>
      </c>
      <c r="I155" s="101" t="s">
        <v>16125</v>
      </c>
      <c r="J155" s="101"/>
      <c r="K155" s="101"/>
      <c r="L155" s="103">
        <v>4554270</v>
      </c>
      <c r="M155" s="103">
        <v>364342</v>
      </c>
      <c r="N155" s="103">
        <v>4918612</v>
      </c>
      <c r="O155" s="102">
        <v>46063</v>
      </c>
      <c r="P155" s="106" t="s">
        <v>16090</v>
      </c>
      <c r="Q155" s="101">
        <f>VALUE(Table4[[#This Row],[Invoice No]])</f>
        <v>82474</v>
      </c>
      <c r="R155" s="116">
        <f>_xlfn.XLOOKUP(Table4[[#This Row],[Column1]],'Báo cáo'!AG:AG,'Báo cáo'!AG:AG)</f>
        <v>82474</v>
      </c>
    </row>
    <row r="156" spans="1:18" x14ac:dyDescent="0.25">
      <c r="A156" s="105" t="s">
        <v>15947</v>
      </c>
      <c r="B156" s="101" t="s">
        <v>15937</v>
      </c>
      <c r="C156" s="101" t="s">
        <v>15938</v>
      </c>
      <c r="D156" s="101" t="s">
        <v>15868</v>
      </c>
      <c r="E156" s="101" t="s">
        <v>15869</v>
      </c>
      <c r="F156" s="104"/>
      <c r="G156" s="104"/>
      <c r="H156" s="101"/>
      <c r="I156" s="101"/>
      <c r="J156" s="101"/>
      <c r="K156" s="101" t="s">
        <v>16109</v>
      </c>
      <c r="L156" s="103">
        <v>883284</v>
      </c>
      <c r="M156" s="103">
        <v>0</v>
      </c>
      <c r="N156" s="103">
        <v>883284</v>
      </c>
      <c r="O156" s="102">
        <v>46063</v>
      </c>
      <c r="P156" s="106" t="s">
        <v>16090</v>
      </c>
      <c r="Q156" s="101">
        <f>VALUE(Table4[[#This Row],[Invoice No]])</f>
        <v>0</v>
      </c>
      <c r="R156" s="116">
        <f>_xlfn.XLOOKUP(Table4[[#This Row],[Column1]],'Báo cáo'!AG:AG,'Báo cáo'!AG:AG)</f>
        <v>0</v>
      </c>
    </row>
    <row r="157" spans="1:18" hidden="1" x14ac:dyDescent="0.25">
      <c r="A157" s="105" t="s">
        <v>15948</v>
      </c>
      <c r="B157" s="101" t="s">
        <v>15937</v>
      </c>
      <c r="C157" s="101" t="s">
        <v>15938</v>
      </c>
      <c r="D157" s="101" t="s">
        <v>15868</v>
      </c>
      <c r="E157" s="101" t="s">
        <v>15869</v>
      </c>
      <c r="F157" s="102">
        <v>46035</v>
      </c>
      <c r="G157" s="102">
        <v>46035</v>
      </c>
      <c r="H157" s="101" t="s">
        <v>16092</v>
      </c>
      <c r="I157" s="101" t="s">
        <v>16126</v>
      </c>
      <c r="J157" s="101"/>
      <c r="K157" s="101"/>
      <c r="L157" s="103">
        <v>1434315</v>
      </c>
      <c r="M157" s="103">
        <v>114745</v>
      </c>
      <c r="N157" s="103">
        <v>1549060</v>
      </c>
      <c r="O157" s="102">
        <v>46080</v>
      </c>
      <c r="P157" s="106" t="s">
        <v>16090</v>
      </c>
      <c r="Q157" s="101">
        <f>VALUE(Table4[[#This Row],[Invoice No]])</f>
        <v>1984</v>
      </c>
      <c r="R157" s="116">
        <f>_xlfn.XLOOKUP(Table4[[#This Row],[Column1]],'Báo cáo'!AG:AG,'Báo cáo'!AG:AG)</f>
        <v>1984</v>
      </c>
    </row>
    <row r="158" spans="1:18" x14ac:dyDescent="0.25">
      <c r="A158" s="105" t="s">
        <v>15950</v>
      </c>
      <c r="B158" s="101" t="s">
        <v>15937</v>
      </c>
      <c r="C158" s="101" t="s">
        <v>15938</v>
      </c>
      <c r="D158" s="101" t="s">
        <v>15868</v>
      </c>
      <c r="E158" s="101" t="s">
        <v>15869</v>
      </c>
      <c r="F158" s="104"/>
      <c r="G158" s="104"/>
      <c r="H158" s="101"/>
      <c r="I158" s="101"/>
      <c r="J158" s="101" t="s">
        <v>15886</v>
      </c>
      <c r="K158" s="101" t="s">
        <v>16089</v>
      </c>
      <c r="L158" s="103">
        <v>-964924</v>
      </c>
      <c r="M158" s="103">
        <v>-96492</v>
      </c>
      <c r="N158" s="103">
        <v>-1061416</v>
      </c>
      <c r="O158" s="102">
        <v>46063</v>
      </c>
      <c r="P158" s="106" t="s">
        <v>16090</v>
      </c>
      <c r="Q158" s="101">
        <f>VALUE(Table4[[#This Row],[Invoice No]])</f>
        <v>0</v>
      </c>
      <c r="R158" s="116">
        <f>_xlfn.XLOOKUP(Table4[[#This Row],[Column1]],'Báo cáo'!AG:AG,'Báo cáo'!AG:AG)</f>
        <v>0</v>
      </c>
    </row>
    <row r="159" spans="1:18" hidden="1" x14ac:dyDescent="0.25">
      <c r="A159" s="105" t="s">
        <v>16127</v>
      </c>
      <c r="B159" s="101" t="s">
        <v>15937</v>
      </c>
      <c r="C159" s="101" t="s">
        <v>15938</v>
      </c>
      <c r="D159" s="101" t="s">
        <v>15868</v>
      </c>
      <c r="E159" s="101" t="s">
        <v>15869</v>
      </c>
      <c r="F159" s="102">
        <v>46022</v>
      </c>
      <c r="G159" s="102">
        <v>46022</v>
      </c>
      <c r="H159" s="101" t="s">
        <v>15870</v>
      </c>
      <c r="I159" s="101" t="s">
        <v>16128</v>
      </c>
      <c r="J159" s="101"/>
      <c r="K159" s="101"/>
      <c r="L159" s="103">
        <v>2024120</v>
      </c>
      <c r="M159" s="103">
        <v>161930</v>
      </c>
      <c r="N159" s="103">
        <v>2186050</v>
      </c>
      <c r="O159" s="102">
        <v>46063</v>
      </c>
      <c r="P159" s="106" t="s">
        <v>16090</v>
      </c>
      <c r="Q159" s="101">
        <f>VALUE(Table4[[#This Row],[Invoice No]])</f>
        <v>89756</v>
      </c>
      <c r="R159" s="116">
        <f>_xlfn.XLOOKUP(Table4[[#This Row],[Column1]],'Báo cáo'!AG:AG,'Báo cáo'!AG:AG)</f>
        <v>89756</v>
      </c>
    </row>
    <row r="160" spans="1:18" hidden="1" x14ac:dyDescent="0.25">
      <c r="A160" s="105" t="s">
        <v>15952</v>
      </c>
      <c r="B160" s="101" t="s">
        <v>15937</v>
      </c>
      <c r="C160" s="101" t="s">
        <v>15938</v>
      </c>
      <c r="D160" s="101" t="s">
        <v>15868</v>
      </c>
      <c r="E160" s="101" t="s">
        <v>15869</v>
      </c>
      <c r="F160" s="102">
        <v>46017</v>
      </c>
      <c r="G160" s="102">
        <v>46003</v>
      </c>
      <c r="H160" s="101" t="s">
        <v>15870</v>
      </c>
      <c r="I160" s="101" t="s">
        <v>16129</v>
      </c>
      <c r="J160" s="101"/>
      <c r="K160" s="101"/>
      <c r="L160" s="103">
        <v>1012060</v>
      </c>
      <c r="M160" s="103">
        <v>80965</v>
      </c>
      <c r="N160" s="103">
        <v>1093025</v>
      </c>
      <c r="O160" s="102">
        <v>46063</v>
      </c>
      <c r="P160" s="106" t="s">
        <v>16090</v>
      </c>
      <c r="Q160" s="101">
        <f>VALUE(Table4[[#This Row],[Invoice No]])</f>
        <v>83418</v>
      </c>
      <c r="R160" s="116">
        <f>_xlfn.XLOOKUP(Table4[[#This Row],[Column1]],'Báo cáo'!AG:AG,'Báo cáo'!AG:AG)</f>
        <v>83418</v>
      </c>
    </row>
    <row r="161" spans="1:18" hidden="1" x14ac:dyDescent="0.25">
      <c r="A161" s="105" t="s">
        <v>15956</v>
      </c>
      <c r="B161" s="101" t="s">
        <v>15937</v>
      </c>
      <c r="C161" s="101" t="s">
        <v>15938</v>
      </c>
      <c r="D161" s="101" t="s">
        <v>15868</v>
      </c>
      <c r="E161" s="101" t="s">
        <v>15869</v>
      </c>
      <c r="F161" s="102">
        <v>46036</v>
      </c>
      <c r="G161" s="102">
        <v>46010</v>
      </c>
      <c r="H161" s="101" t="s">
        <v>15870</v>
      </c>
      <c r="I161" s="101" t="s">
        <v>16130</v>
      </c>
      <c r="J161" s="101"/>
      <c r="K161" s="101"/>
      <c r="L161" s="103">
        <v>1012060</v>
      </c>
      <c r="M161" s="103">
        <v>80965</v>
      </c>
      <c r="N161" s="103">
        <v>1093025</v>
      </c>
      <c r="O161" s="102">
        <v>46080</v>
      </c>
      <c r="P161" s="106" t="s">
        <v>16090</v>
      </c>
      <c r="Q161" s="101">
        <f>VALUE(Table4[[#This Row],[Invoice No]])</f>
        <v>85291</v>
      </c>
      <c r="R161" s="116">
        <f>_xlfn.XLOOKUP(Table4[[#This Row],[Column1]],'Báo cáo'!AG:AG,'Báo cáo'!AG:AG)</f>
        <v>85291</v>
      </c>
    </row>
    <row r="162" spans="1:18" hidden="1" x14ac:dyDescent="0.25">
      <c r="A162" s="105" t="s">
        <v>15957</v>
      </c>
      <c r="B162" s="101" t="s">
        <v>15937</v>
      </c>
      <c r="C162" s="101" t="s">
        <v>15938</v>
      </c>
      <c r="D162" s="101" t="s">
        <v>15868</v>
      </c>
      <c r="E162" s="101" t="s">
        <v>15869</v>
      </c>
      <c r="F162" s="102">
        <v>46036</v>
      </c>
      <c r="G162" s="102">
        <v>46017</v>
      </c>
      <c r="H162" s="101" t="s">
        <v>15870</v>
      </c>
      <c r="I162" s="101" t="s">
        <v>16131</v>
      </c>
      <c r="J162" s="101"/>
      <c r="K162" s="101"/>
      <c r="L162" s="103">
        <v>3523030</v>
      </c>
      <c r="M162" s="103">
        <v>281842</v>
      </c>
      <c r="N162" s="103">
        <v>3804872</v>
      </c>
      <c r="O162" s="102">
        <v>46080</v>
      </c>
      <c r="P162" s="106" t="s">
        <v>16090</v>
      </c>
      <c r="Q162" s="101">
        <f>VALUE(Table4[[#This Row],[Invoice No]])</f>
        <v>87420</v>
      </c>
      <c r="R162" s="116">
        <f>_xlfn.XLOOKUP(Table4[[#This Row],[Column1]],'Báo cáo'!AG:AG,'Báo cáo'!AG:AG)</f>
        <v>87420</v>
      </c>
    </row>
    <row r="163" spans="1:18" hidden="1" x14ac:dyDescent="0.25">
      <c r="A163" s="105" t="s">
        <v>15959</v>
      </c>
      <c r="B163" s="101" t="s">
        <v>15937</v>
      </c>
      <c r="C163" s="101" t="s">
        <v>15938</v>
      </c>
      <c r="D163" s="101" t="s">
        <v>15868</v>
      </c>
      <c r="E163" s="101" t="s">
        <v>15869</v>
      </c>
      <c r="F163" s="102">
        <v>46036</v>
      </c>
      <c r="G163" s="102">
        <v>46008</v>
      </c>
      <c r="H163" s="101" t="s">
        <v>15870</v>
      </c>
      <c r="I163" s="101" t="s">
        <v>16132</v>
      </c>
      <c r="J163" s="101"/>
      <c r="K163" s="101"/>
      <c r="L163" s="103">
        <v>1984535</v>
      </c>
      <c r="M163" s="103">
        <v>158763</v>
      </c>
      <c r="N163" s="103">
        <v>2143298</v>
      </c>
      <c r="O163" s="102">
        <v>46080</v>
      </c>
      <c r="P163" s="106" t="s">
        <v>16090</v>
      </c>
      <c r="Q163" s="101">
        <f>VALUE(Table4[[#This Row],[Invoice No]])</f>
        <v>84324</v>
      </c>
      <c r="R163" s="116">
        <f>_xlfn.XLOOKUP(Table4[[#This Row],[Column1]],'Báo cáo'!AG:AG,'Báo cáo'!AG:AG)</f>
        <v>84324</v>
      </c>
    </row>
    <row r="164" spans="1:18" hidden="1" x14ac:dyDescent="0.25">
      <c r="A164" s="105" t="s">
        <v>15960</v>
      </c>
      <c r="B164" s="101" t="s">
        <v>15937</v>
      </c>
      <c r="C164" s="101" t="s">
        <v>15938</v>
      </c>
      <c r="D164" s="101" t="s">
        <v>15868</v>
      </c>
      <c r="E164" s="101" t="s">
        <v>15869</v>
      </c>
      <c r="F164" s="104"/>
      <c r="G164" s="104"/>
      <c r="H164" s="101"/>
      <c r="I164" s="101">
        <v>1365</v>
      </c>
      <c r="J164" s="101" t="s">
        <v>15878</v>
      </c>
      <c r="K164" s="101" t="s">
        <v>16096</v>
      </c>
      <c r="L164" s="103">
        <v>-3216414</v>
      </c>
      <c r="M164" s="103">
        <v>-257313</v>
      </c>
      <c r="N164" s="103">
        <v>-3473727</v>
      </c>
      <c r="O164" s="102">
        <v>46063</v>
      </c>
      <c r="P164" s="106" t="s">
        <v>16090</v>
      </c>
      <c r="Q164" s="101">
        <f>VALUE(Table4[[#This Row],[Invoice No]])</f>
        <v>1365</v>
      </c>
      <c r="R164" s="116">
        <f>_xlfn.XLOOKUP(Table4[[#This Row],[Column1]],'Báo cáo'!AG:AG,'Báo cáo'!AG:AG)</f>
        <v>1365</v>
      </c>
    </row>
    <row r="165" spans="1:18" hidden="1" x14ac:dyDescent="0.25">
      <c r="A165" s="105" t="s">
        <v>15962</v>
      </c>
      <c r="B165" s="101" t="s">
        <v>15937</v>
      </c>
      <c r="C165" s="101" t="s">
        <v>15938</v>
      </c>
      <c r="D165" s="101" t="s">
        <v>15868</v>
      </c>
      <c r="E165" s="101" t="s">
        <v>15869</v>
      </c>
      <c r="F165" s="102">
        <v>46029</v>
      </c>
      <c r="G165" s="102">
        <v>46029</v>
      </c>
      <c r="H165" s="101" t="s">
        <v>16092</v>
      </c>
      <c r="I165" s="101" t="s">
        <v>16133</v>
      </c>
      <c r="J165" s="101"/>
      <c r="K165" s="101"/>
      <c r="L165" s="103">
        <v>2530150</v>
      </c>
      <c r="M165" s="103">
        <v>202412</v>
      </c>
      <c r="N165" s="103">
        <v>2732562</v>
      </c>
      <c r="O165" s="102">
        <v>46080</v>
      </c>
      <c r="P165" s="106" t="s">
        <v>16090</v>
      </c>
      <c r="Q165" s="101">
        <f>VALUE(Table4[[#This Row],[Invoice No]])</f>
        <v>715</v>
      </c>
      <c r="R165" s="116">
        <f>_xlfn.XLOOKUP(Table4[[#This Row],[Column1]],'Báo cáo'!AG:AG,'Báo cáo'!AG:AG)</f>
        <v>715</v>
      </c>
    </row>
    <row r="166" spans="1:18" x14ac:dyDescent="0.25">
      <c r="A166" s="105" t="s">
        <v>15964</v>
      </c>
      <c r="B166" s="101" t="s">
        <v>15937</v>
      </c>
      <c r="C166" s="101" t="s">
        <v>15938</v>
      </c>
      <c r="D166" s="101" t="s">
        <v>15868</v>
      </c>
      <c r="E166" s="101" t="s">
        <v>15869</v>
      </c>
      <c r="F166" s="104"/>
      <c r="G166" s="104"/>
      <c r="H166" s="101"/>
      <c r="I166" s="101"/>
      <c r="J166" s="101" t="s">
        <v>15881</v>
      </c>
      <c r="K166" s="101" t="s">
        <v>16097</v>
      </c>
      <c r="L166" s="103">
        <v>-4502980</v>
      </c>
      <c r="M166" s="103">
        <v>-360238</v>
      </c>
      <c r="N166" s="103">
        <v>-4863218</v>
      </c>
      <c r="O166" s="102">
        <v>46063</v>
      </c>
      <c r="P166" s="106" t="s">
        <v>16090</v>
      </c>
      <c r="Q166" s="101">
        <f>VALUE(Table4[[#This Row],[Invoice No]])</f>
        <v>0</v>
      </c>
      <c r="R166" s="116">
        <f>_xlfn.XLOOKUP(Table4[[#This Row],[Column1]],'Báo cáo'!AG:AG,'Báo cáo'!AG:AG)</f>
        <v>0</v>
      </c>
    </row>
    <row r="167" spans="1:18" hidden="1" x14ac:dyDescent="0.25">
      <c r="A167" s="105" t="s">
        <v>15966</v>
      </c>
      <c r="B167" s="101" t="s">
        <v>15937</v>
      </c>
      <c r="C167" s="101" t="s">
        <v>15938</v>
      </c>
      <c r="D167" s="101" t="s">
        <v>15868</v>
      </c>
      <c r="E167" s="101" t="s">
        <v>15869</v>
      </c>
      <c r="F167" s="102">
        <v>46022</v>
      </c>
      <c r="G167" s="102">
        <v>46022</v>
      </c>
      <c r="H167" s="101" t="s">
        <v>15870</v>
      </c>
      <c r="I167" s="101" t="s">
        <v>16134</v>
      </c>
      <c r="J167" s="101"/>
      <c r="K167" s="101"/>
      <c r="L167" s="103">
        <v>4848150</v>
      </c>
      <c r="M167" s="103">
        <v>387852</v>
      </c>
      <c r="N167" s="103">
        <v>5236002</v>
      </c>
      <c r="O167" s="102">
        <v>46063</v>
      </c>
      <c r="P167" s="106" t="s">
        <v>16090</v>
      </c>
      <c r="Q167" s="101">
        <f>VALUE(Table4[[#This Row],[Invoice No]])</f>
        <v>89757</v>
      </c>
      <c r="R167" s="116">
        <f>_xlfn.XLOOKUP(Table4[[#This Row],[Column1]],'Báo cáo'!AG:AG,'Báo cáo'!AG:AG)</f>
        <v>89757</v>
      </c>
    </row>
    <row r="168" spans="1:18" hidden="1" x14ac:dyDescent="0.25">
      <c r="A168" s="105" t="s">
        <v>15967</v>
      </c>
      <c r="B168" s="101" t="s">
        <v>15937</v>
      </c>
      <c r="C168" s="101" t="s">
        <v>15938</v>
      </c>
      <c r="D168" s="101" t="s">
        <v>15868</v>
      </c>
      <c r="E168" s="101" t="s">
        <v>15869</v>
      </c>
      <c r="F168" s="102">
        <v>46036</v>
      </c>
      <c r="G168" s="102">
        <v>46014</v>
      </c>
      <c r="H168" s="101" t="s">
        <v>15870</v>
      </c>
      <c r="I168" s="101" t="s">
        <v>16135</v>
      </c>
      <c r="J168" s="101"/>
      <c r="K168" s="101"/>
      <c r="L168" s="103">
        <v>4029060</v>
      </c>
      <c r="M168" s="103">
        <v>322325</v>
      </c>
      <c r="N168" s="103">
        <v>4351385</v>
      </c>
      <c r="O168" s="102">
        <v>46080</v>
      </c>
      <c r="P168" s="106" t="s">
        <v>16090</v>
      </c>
      <c r="Q168" s="101">
        <f>VALUE(Table4[[#This Row],[Invoice No]])</f>
        <v>86040</v>
      </c>
      <c r="R168" s="116">
        <f>_xlfn.XLOOKUP(Table4[[#This Row],[Column1]],'Báo cáo'!AG:AG,'Báo cáo'!AG:AG)</f>
        <v>86040</v>
      </c>
    </row>
    <row r="169" spans="1:18" hidden="1" x14ac:dyDescent="0.25">
      <c r="A169" s="105" t="s">
        <v>15969</v>
      </c>
      <c r="B169" s="101" t="s">
        <v>15937</v>
      </c>
      <c r="C169" s="101" t="s">
        <v>15938</v>
      </c>
      <c r="D169" s="101" t="s">
        <v>15868</v>
      </c>
      <c r="E169" s="101" t="s">
        <v>15869</v>
      </c>
      <c r="F169" s="102">
        <v>46036</v>
      </c>
      <c r="G169" s="102">
        <v>46036</v>
      </c>
      <c r="H169" s="101" t="s">
        <v>16092</v>
      </c>
      <c r="I169" s="101" t="s">
        <v>16136</v>
      </c>
      <c r="J169" s="101"/>
      <c r="K169" s="101"/>
      <c r="L169" s="103">
        <v>2233610</v>
      </c>
      <c r="M169" s="103">
        <v>178689</v>
      </c>
      <c r="N169" s="103">
        <v>2412299</v>
      </c>
      <c r="O169" s="102">
        <v>46080</v>
      </c>
      <c r="P169" s="106" t="s">
        <v>16090</v>
      </c>
      <c r="Q169" s="101">
        <f>VALUE(Table4[[#This Row],[Invoice No]])</f>
        <v>2704</v>
      </c>
      <c r="R169" s="116">
        <f>_xlfn.XLOOKUP(Table4[[#This Row],[Column1]],'Báo cáo'!AG:AG,'Báo cáo'!AG:AG)</f>
        <v>2704</v>
      </c>
    </row>
    <row r="170" spans="1:18" hidden="1" x14ac:dyDescent="0.25">
      <c r="A170" s="105" t="s">
        <v>15971</v>
      </c>
      <c r="B170" s="101" t="s">
        <v>15953</v>
      </c>
      <c r="C170" s="101" t="s">
        <v>15954</v>
      </c>
      <c r="D170" s="101" t="s">
        <v>15868</v>
      </c>
      <c r="E170" s="101" t="s">
        <v>15869</v>
      </c>
      <c r="F170" s="102">
        <v>46031</v>
      </c>
      <c r="G170" s="102">
        <v>46029</v>
      </c>
      <c r="H170" s="101" t="s">
        <v>16092</v>
      </c>
      <c r="I170" s="101" t="s">
        <v>16137</v>
      </c>
      <c r="J170" s="101"/>
      <c r="K170" s="101"/>
      <c r="L170" s="103">
        <v>2069740</v>
      </c>
      <c r="M170" s="103">
        <v>165579</v>
      </c>
      <c r="N170" s="103">
        <v>2235319</v>
      </c>
      <c r="O170" s="102">
        <v>46080</v>
      </c>
      <c r="P170" s="106" t="s">
        <v>16090</v>
      </c>
      <c r="Q170" s="101">
        <f>VALUE(Table4[[#This Row],[Invoice No]])</f>
        <v>1124</v>
      </c>
      <c r="R170" s="116">
        <f>_xlfn.XLOOKUP(Table4[[#This Row],[Column1]],'Báo cáo'!AG:AG,'Báo cáo'!AG:AG)</f>
        <v>1124</v>
      </c>
    </row>
    <row r="171" spans="1:18" x14ac:dyDescent="0.25">
      <c r="A171" s="105" t="s">
        <v>15976</v>
      </c>
      <c r="B171" s="101" t="s">
        <v>15953</v>
      </c>
      <c r="C171" s="101" t="s">
        <v>15954</v>
      </c>
      <c r="D171" s="101" t="s">
        <v>15868</v>
      </c>
      <c r="E171" s="101" t="s">
        <v>15869</v>
      </c>
      <c r="F171" s="104"/>
      <c r="G171" s="104"/>
      <c r="H171" s="101"/>
      <c r="I171" s="101"/>
      <c r="J171" s="101" t="s">
        <v>15886</v>
      </c>
      <c r="K171" s="101" t="s">
        <v>16089</v>
      </c>
      <c r="L171" s="103">
        <v>-73205</v>
      </c>
      <c r="M171" s="103">
        <v>-7320</v>
      </c>
      <c r="N171" s="103">
        <v>-80525</v>
      </c>
      <c r="O171" s="102">
        <v>46063</v>
      </c>
      <c r="P171" s="106" t="s">
        <v>16090</v>
      </c>
      <c r="Q171" s="101">
        <f>VALUE(Table4[[#This Row],[Invoice No]])</f>
        <v>0</v>
      </c>
      <c r="R171" s="116">
        <f>_xlfn.XLOOKUP(Table4[[#This Row],[Column1]],'Báo cáo'!AG:AG,'Báo cáo'!AG:AG)</f>
        <v>0</v>
      </c>
    </row>
    <row r="172" spans="1:18" x14ac:dyDescent="0.25">
      <c r="A172" s="105" t="s">
        <v>15977</v>
      </c>
      <c r="B172" s="101" t="s">
        <v>15953</v>
      </c>
      <c r="C172" s="101" t="s">
        <v>15954</v>
      </c>
      <c r="D172" s="101" t="s">
        <v>15868</v>
      </c>
      <c r="E172" s="101" t="s">
        <v>15869</v>
      </c>
      <c r="F172" s="104"/>
      <c r="G172" s="104"/>
      <c r="H172" s="101"/>
      <c r="I172" s="101"/>
      <c r="J172" s="101" t="s">
        <v>15892</v>
      </c>
      <c r="K172" s="101" t="s">
        <v>16138</v>
      </c>
      <c r="L172" s="103">
        <v>-80610</v>
      </c>
      <c r="M172" s="103">
        <v>-6449</v>
      </c>
      <c r="N172" s="103">
        <v>-87059</v>
      </c>
      <c r="O172" s="102">
        <v>46063</v>
      </c>
      <c r="P172" s="106" t="s">
        <v>16090</v>
      </c>
      <c r="Q172" s="101">
        <f>VALUE(Table4[[#This Row],[Invoice No]])</f>
        <v>0</v>
      </c>
      <c r="R172" s="116">
        <f>_xlfn.XLOOKUP(Table4[[#This Row],[Column1]],'Báo cáo'!AG:AG,'Báo cáo'!AG:AG)</f>
        <v>0</v>
      </c>
    </row>
    <row r="173" spans="1:18" x14ac:dyDescent="0.25">
      <c r="A173" s="105" t="s">
        <v>15979</v>
      </c>
      <c r="B173" s="101" t="s">
        <v>15953</v>
      </c>
      <c r="C173" s="101" t="s">
        <v>15954</v>
      </c>
      <c r="D173" s="101" t="s">
        <v>15868</v>
      </c>
      <c r="E173" s="101" t="s">
        <v>15869</v>
      </c>
      <c r="F173" s="104"/>
      <c r="G173" s="104"/>
      <c r="H173" s="101"/>
      <c r="I173" s="101"/>
      <c r="J173" s="101" t="s">
        <v>15892</v>
      </c>
      <c r="K173" s="101" t="s">
        <v>16139</v>
      </c>
      <c r="L173" s="103">
        <v>-42330</v>
      </c>
      <c r="M173" s="103">
        <v>-3386</v>
      </c>
      <c r="N173" s="103">
        <v>-45716</v>
      </c>
      <c r="O173" s="102">
        <v>46063</v>
      </c>
      <c r="P173" s="106" t="s">
        <v>16090</v>
      </c>
      <c r="Q173" s="101">
        <f>VALUE(Table4[[#This Row],[Invoice No]])</f>
        <v>0</v>
      </c>
      <c r="R173" s="116">
        <f>_xlfn.XLOOKUP(Table4[[#This Row],[Column1]],'Báo cáo'!AG:AG,'Báo cáo'!AG:AG)</f>
        <v>0</v>
      </c>
    </row>
    <row r="174" spans="1:18" hidden="1" x14ac:dyDescent="0.25">
      <c r="A174" s="105" t="s">
        <v>15980</v>
      </c>
      <c r="B174" s="101" t="s">
        <v>15953</v>
      </c>
      <c r="C174" s="101" t="s">
        <v>15954</v>
      </c>
      <c r="D174" s="101" t="s">
        <v>15868</v>
      </c>
      <c r="E174" s="101" t="s">
        <v>15869</v>
      </c>
      <c r="F174" s="102">
        <v>46015</v>
      </c>
      <c r="G174" s="102">
        <v>46001</v>
      </c>
      <c r="H174" s="101" t="s">
        <v>15870</v>
      </c>
      <c r="I174" s="101" t="s">
        <v>16140</v>
      </c>
      <c r="J174" s="101"/>
      <c r="K174" s="101"/>
      <c r="L174" s="103">
        <v>3562615</v>
      </c>
      <c r="M174" s="103">
        <v>285009</v>
      </c>
      <c r="N174" s="103">
        <v>3847624</v>
      </c>
      <c r="O174" s="102">
        <v>46063</v>
      </c>
      <c r="P174" s="106" t="s">
        <v>16090</v>
      </c>
      <c r="Q174" s="101">
        <f>VALUE(Table4[[#This Row],[Invoice No]])</f>
        <v>82473</v>
      </c>
      <c r="R174" s="116">
        <f>_xlfn.XLOOKUP(Table4[[#This Row],[Column1]],'Báo cáo'!AG:AG,'Báo cáo'!AG:AG)</f>
        <v>82473</v>
      </c>
    </row>
    <row r="175" spans="1:18" hidden="1" x14ac:dyDescent="0.25">
      <c r="A175" s="105" t="s">
        <v>15981</v>
      </c>
      <c r="B175" s="101" t="s">
        <v>15953</v>
      </c>
      <c r="C175" s="101" t="s">
        <v>15954</v>
      </c>
      <c r="D175" s="101" t="s">
        <v>15868</v>
      </c>
      <c r="E175" s="101" t="s">
        <v>15869</v>
      </c>
      <c r="F175" s="104"/>
      <c r="G175" s="104"/>
      <c r="H175" s="101"/>
      <c r="I175" s="101">
        <v>1148</v>
      </c>
      <c r="J175" s="101" t="s">
        <v>15878</v>
      </c>
      <c r="K175" s="101" t="s">
        <v>16096</v>
      </c>
      <c r="L175" s="103">
        <v>-244017</v>
      </c>
      <c r="M175" s="103">
        <v>-19521</v>
      </c>
      <c r="N175" s="103">
        <v>-263538</v>
      </c>
      <c r="O175" s="102">
        <v>46063</v>
      </c>
      <c r="P175" s="106" t="s">
        <v>16090</v>
      </c>
      <c r="Q175" s="101">
        <f>VALUE(Table4[[#This Row],[Invoice No]])</f>
        <v>1148</v>
      </c>
      <c r="R175" s="116">
        <f>_xlfn.XLOOKUP(Table4[[#This Row],[Column1]],'Báo cáo'!AG:AG,'Báo cáo'!AG:AG)</f>
        <v>1148</v>
      </c>
    </row>
    <row r="176" spans="1:18" x14ac:dyDescent="0.25">
      <c r="A176" s="105" t="s">
        <v>16141</v>
      </c>
      <c r="B176" s="101" t="s">
        <v>15953</v>
      </c>
      <c r="C176" s="101" t="s">
        <v>15954</v>
      </c>
      <c r="D176" s="101" t="s">
        <v>15868</v>
      </c>
      <c r="E176" s="101" t="s">
        <v>15869</v>
      </c>
      <c r="F176" s="104"/>
      <c r="G176" s="104"/>
      <c r="H176" s="101"/>
      <c r="I176" s="101"/>
      <c r="J176" s="101" t="s">
        <v>15881</v>
      </c>
      <c r="K176" s="101" t="s">
        <v>16097</v>
      </c>
      <c r="L176" s="103">
        <v>-341623</v>
      </c>
      <c r="M176" s="103">
        <v>-27330</v>
      </c>
      <c r="N176" s="103">
        <v>-368953</v>
      </c>
      <c r="O176" s="102">
        <v>46063</v>
      </c>
      <c r="P176" s="106" t="s">
        <v>16090</v>
      </c>
      <c r="Q176" s="101">
        <f>VALUE(Table4[[#This Row],[Invoice No]])</f>
        <v>0</v>
      </c>
      <c r="R176" s="116">
        <f>_xlfn.XLOOKUP(Table4[[#This Row],[Column1]],'Báo cáo'!AG:AG,'Báo cáo'!AG:AG)</f>
        <v>0</v>
      </c>
    </row>
    <row r="177" spans="1:18" x14ac:dyDescent="0.25">
      <c r="A177" s="105" t="s">
        <v>15982</v>
      </c>
      <c r="B177" s="101" t="s">
        <v>15953</v>
      </c>
      <c r="C177" s="101" t="s">
        <v>15954</v>
      </c>
      <c r="D177" s="101" t="s">
        <v>15868</v>
      </c>
      <c r="E177" s="101" t="s">
        <v>15869</v>
      </c>
      <c r="F177" s="104"/>
      <c r="G177" s="104"/>
      <c r="H177" s="101"/>
      <c r="I177" s="101"/>
      <c r="J177" s="101" t="s">
        <v>15892</v>
      </c>
      <c r="K177" s="101" t="s">
        <v>16142</v>
      </c>
      <c r="L177" s="103">
        <v>-72640</v>
      </c>
      <c r="M177" s="103">
        <v>-5811</v>
      </c>
      <c r="N177" s="103">
        <v>-78451</v>
      </c>
      <c r="O177" s="102">
        <v>46063</v>
      </c>
      <c r="P177" s="106" t="s">
        <v>16090</v>
      </c>
      <c r="Q177" s="101">
        <f>VALUE(Table4[[#This Row],[Invoice No]])</f>
        <v>0</v>
      </c>
      <c r="R177" s="116">
        <f>_xlfn.XLOOKUP(Table4[[#This Row],[Column1]],'Báo cáo'!AG:AG,'Báo cáo'!AG:AG)</f>
        <v>0</v>
      </c>
    </row>
    <row r="178" spans="1:18" hidden="1" x14ac:dyDescent="0.25">
      <c r="A178" s="105" t="s">
        <v>15986</v>
      </c>
      <c r="B178" s="101" t="s">
        <v>15953</v>
      </c>
      <c r="C178" s="101" t="s">
        <v>15954</v>
      </c>
      <c r="D178" s="101" t="s">
        <v>15868</v>
      </c>
      <c r="E178" s="101" t="s">
        <v>15869</v>
      </c>
      <c r="F178" s="102">
        <v>46022</v>
      </c>
      <c r="G178" s="102">
        <v>46020</v>
      </c>
      <c r="H178" s="101" t="s">
        <v>15870</v>
      </c>
      <c r="I178" s="101" t="s">
        <v>16143</v>
      </c>
      <c r="J178" s="101"/>
      <c r="K178" s="101"/>
      <c r="L178" s="103">
        <v>3836090</v>
      </c>
      <c r="M178" s="103">
        <v>306887</v>
      </c>
      <c r="N178" s="103">
        <v>4142977</v>
      </c>
      <c r="O178" s="102">
        <v>46063</v>
      </c>
      <c r="P178" s="106" t="s">
        <v>16090</v>
      </c>
      <c r="Q178" s="101">
        <f>VALUE(Table4[[#This Row],[Invoice No]])</f>
        <v>89011</v>
      </c>
      <c r="R178" s="116">
        <f>_xlfn.XLOOKUP(Table4[[#This Row],[Column1]],'Báo cáo'!AG:AG,'Báo cáo'!AG:AG)</f>
        <v>89011</v>
      </c>
    </row>
    <row r="179" spans="1:18" hidden="1" x14ac:dyDescent="0.25">
      <c r="A179" s="105" t="s">
        <v>15989</v>
      </c>
      <c r="B179" s="101" t="s">
        <v>15972</v>
      </c>
      <c r="C179" s="101" t="s">
        <v>15973</v>
      </c>
      <c r="D179" s="101" t="s">
        <v>15868</v>
      </c>
      <c r="E179" s="101" t="s">
        <v>15869</v>
      </c>
      <c r="F179" s="104"/>
      <c r="G179" s="104"/>
      <c r="H179" s="101"/>
      <c r="I179" s="101">
        <v>1219</v>
      </c>
      <c r="J179" s="101" t="s">
        <v>15878</v>
      </c>
      <c r="K179" s="101" t="s">
        <v>16096</v>
      </c>
      <c r="L179" s="103">
        <v>-254708</v>
      </c>
      <c r="M179" s="103">
        <v>-20377</v>
      </c>
      <c r="N179" s="103">
        <v>-275085</v>
      </c>
      <c r="O179" s="102">
        <v>46063</v>
      </c>
      <c r="P179" s="106" t="s">
        <v>16090</v>
      </c>
      <c r="Q179" s="101">
        <f>VALUE(Table4[[#This Row],[Invoice No]])</f>
        <v>1219</v>
      </c>
      <c r="R179" s="116">
        <f>_xlfn.XLOOKUP(Table4[[#This Row],[Column1]],'Báo cáo'!AG:AG,'Báo cáo'!AG:AG)</f>
        <v>1219</v>
      </c>
    </row>
    <row r="180" spans="1:18" x14ac:dyDescent="0.25">
      <c r="A180" s="105" t="s">
        <v>15991</v>
      </c>
      <c r="B180" s="101" t="s">
        <v>15972</v>
      </c>
      <c r="C180" s="101" t="s">
        <v>15973</v>
      </c>
      <c r="D180" s="101" t="s">
        <v>15868</v>
      </c>
      <c r="E180" s="101" t="s">
        <v>15869</v>
      </c>
      <c r="F180" s="104"/>
      <c r="G180" s="104"/>
      <c r="H180" s="101"/>
      <c r="I180" s="101"/>
      <c r="J180" s="101" t="s">
        <v>15881</v>
      </c>
      <c r="K180" s="101" t="s">
        <v>16097</v>
      </c>
      <c r="L180" s="103">
        <v>-356591</v>
      </c>
      <c r="M180" s="103">
        <v>-28527</v>
      </c>
      <c r="N180" s="103">
        <v>-385118</v>
      </c>
      <c r="O180" s="102">
        <v>46063</v>
      </c>
      <c r="P180" s="106" t="s">
        <v>16090</v>
      </c>
      <c r="Q180" s="101">
        <f>VALUE(Table4[[#This Row],[Invoice No]])</f>
        <v>0</v>
      </c>
      <c r="R180" s="116">
        <f>_xlfn.XLOOKUP(Table4[[#This Row],[Column1]],'Báo cáo'!AG:AG,'Báo cáo'!AG:AG)</f>
        <v>0</v>
      </c>
    </row>
    <row r="181" spans="1:18" hidden="1" x14ac:dyDescent="0.25">
      <c r="A181" s="105" t="s">
        <v>15992</v>
      </c>
      <c r="B181" s="101" t="s">
        <v>15972</v>
      </c>
      <c r="C181" s="101" t="s">
        <v>15973</v>
      </c>
      <c r="D181" s="101" t="s">
        <v>15868</v>
      </c>
      <c r="E181" s="101" t="s">
        <v>15869</v>
      </c>
      <c r="F181" s="102">
        <v>46031</v>
      </c>
      <c r="G181" s="102">
        <v>46031</v>
      </c>
      <c r="H181" s="101" t="s">
        <v>16092</v>
      </c>
      <c r="I181" s="101" t="s">
        <v>16144</v>
      </c>
      <c r="J181" s="101"/>
      <c r="K181" s="101"/>
      <c r="L181" s="103">
        <v>1395750</v>
      </c>
      <c r="M181" s="103">
        <v>111660</v>
      </c>
      <c r="N181" s="103">
        <v>1507410</v>
      </c>
      <c r="O181" s="102">
        <v>46080</v>
      </c>
      <c r="P181" s="106" t="s">
        <v>16090</v>
      </c>
      <c r="Q181" s="101">
        <f>VALUE(Table4[[#This Row],[Invoice No]])</f>
        <v>1605</v>
      </c>
      <c r="R181" s="116">
        <f>_xlfn.XLOOKUP(Table4[[#This Row],[Column1]],'Báo cáo'!AG:AG,'Báo cáo'!AG:AG)</f>
        <v>1605</v>
      </c>
    </row>
    <row r="182" spans="1:18" x14ac:dyDescent="0.25">
      <c r="A182" s="105" t="s">
        <v>16145</v>
      </c>
      <c r="B182" s="101" t="s">
        <v>15972</v>
      </c>
      <c r="C182" s="101" t="s">
        <v>15973</v>
      </c>
      <c r="D182" s="101" t="s">
        <v>15868</v>
      </c>
      <c r="E182" s="101" t="s">
        <v>15869</v>
      </c>
      <c r="F182" s="104"/>
      <c r="G182" s="104"/>
      <c r="H182" s="101"/>
      <c r="I182" s="101"/>
      <c r="J182" s="101" t="s">
        <v>15886</v>
      </c>
      <c r="K182" s="101" t="s">
        <v>16089</v>
      </c>
      <c r="L182" s="103">
        <v>-76412</v>
      </c>
      <c r="M182" s="103">
        <v>-7641</v>
      </c>
      <c r="N182" s="103">
        <v>-84053</v>
      </c>
      <c r="O182" s="102">
        <v>46063</v>
      </c>
      <c r="P182" s="106" t="s">
        <v>16090</v>
      </c>
      <c r="Q182" s="101">
        <f>VALUE(Table4[[#This Row],[Invoice No]])</f>
        <v>0</v>
      </c>
      <c r="R182" s="116">
        <f>_xlfn.XLOOKUP(Table4[[#This Row],[Column1]],'Báo cáo'!AG:AG,'Báo cáo'!AG:AG)</f>
        <v>0</v>
      </c>
    </row>
    <row r="183" spans="1:18" hidden="1" x14ac:dyDescent="0.25">
      <c r="A183" s="105" t="s">
        <v>15993</v>
      </c>
      <c r="B183" s="101" t="s">
        <v>15972</v>
      </c>
      <c r="C183" s="101" t="s">
        <v>15973</v>
      </c>
      <c r="D183" s="101" t="s">
        <v>15868</v>
      </c>
      <c r="E183" s="101" t="s">
        <v>15869</v>
      </c>
      <c r="F183" s="102">
        <v>46007</v>
      </c>
      <c r="G183" s="102">
        <v>45996</v>
      </c>
      <c r="H183" s="101" t="s">
        <v>15870</v>
      </c>
      <c r="I183" s="101" t="s">
        <v>16146</v>
      </c>
      <c r="J183" s="101"/>
      <c r="K183" s="101"/>
      <c r="L183" s="103">
        <v>1002470</v>
      </c>
      <c r="M183" s="103">
        <v>80198</v>
      </c>
      <c r="N183" s="103">
        <v>1082668</v>
      </c>
      <c r="O183" s="102">
        <v>46063</v>
      </c>
      <c r="P183" s="106" t="s">
        <v>16090</v>
      </c>
      <c r="Q183" s="101">
        <f>VALUE(Table4[[#This Row],[Invoice No]])</f>
        <v>81285</v>
      </c>
      <c r="R183" s="116">
        <f>_xlfn.XLOOKUP(Table4[[#This Row],[Column1]],'Báo cáo'!AG:AG,'Báo cáo'!AG:AG)</f>
        <v>81285</v>
      </c>
    </row>
    <row r="184" spans="1:18" hidden="1" x14ac:dyDescent="0.25">
      <c r="A184" s="105" t="s">
        <v>15996</v>
      </c>
      <c r="B184" s="101" t="s">
        <v>15972</v>
      </c>
      <c r="C184" s="101" t="s">
        <v>15973</v>
      </c>
      <c r="D184" s="101" t="s">
        <v>15868</v>
      </c>
      <c r="E184" s="101" t="s">
        <v>15869</v>
      </c>
      <c r="F184" s="102">
        <v>46031</v>
      </c>
      <c r="G184" s="102">
        <v>46031</v>
      </c>
      <c r="H184" s="101" t="s">
        <v>16092</v>
      </c>
      <c r="I184" s="101" t="s">
        <v>16147</v>
      </c>
      <c r="J184" s="101"/>
      <c r="K184" s="101"/>
      <c r="L184" s="103">
        <v>595330</v>
      </c>
      <c r="M184" s="103">
        <v>47626</v>
      </c>
      <c r="N184" s="103">
        <v>642956</v>
      </c>
      <c r="O184" s="102">
        <v>46080</v>
      </c>
      <c r="P184" s="106" t="s">
        <v>16090</v>
      </c>
      <c r="Q184" s="101">
        <f>VALUE(Table4[[#This Row],[Invoice No]])</f>
        <v>1604</v>
      </c>
      <c r="R184" s="116">
        <f>_xlfn.XLOOKUP(Table4[[#This Row],[Column1]],'Báo cáo'!AG:AG,'Báo cáo'!AG:AG)</f>
        <v>1604</v>
      </c>
    </row>
    <row r="185" spans="1:18" hidden="1" x14ac:dyDescent="0.25">
      <c r="A185" s="105" t="s">
        <v>11008</v>
      </c>
      <c r="B185" s="101" t="s">
        <v>15983</v>
      </c>
      <c r="C185" s="101" t="s">
        <v>15984</v>
      </c>
      <c r="D185" s="101" t="s">
        <v>15868</v>
      </c>
      <c r="E185" s="101" t="s">
        <v>15869</v>
      </c>
      <c r="F185" s="104"/>
      <c r="G185" s="104"/>
      <c r="H185" s="101"/>
      <c r="I185" s="101">
        <v>1341</v>
      </c>
      <c r="J185" s="101" t="s">
        <v>15878</v>
      </c>
      <c r="K185" s="101" t="s">
        <v>16096</v>
      </c>
      <c r="L185" s="103">
        <v>-1087501</v>
      </c>
      <c r="M185" s="103">
        <v>-87000</v>
      </c>
      <c r="N185" s="103">
        <v>-1174501</v>
      </c>
      <c r="O185" s="102">
        <v>46063</v>
      </c>
      <c r="P185" s="106" t="s">
        <v>16090</v>
      </c>
      <c r="Q185" s="101">
        <f>VALUE(Table4[[#This Row],[Invoice No]])</f>
        <v>1341</v>
      </c>
      <c r="R185" s="116">
        <f>_xlfn.XLOOKUP(Table4[[#This Row],[Column1]],'Báo cáo'!AG:AG,'Báo cáo'!AG:AG)</f>
        <v>1341</v>
      </c>
    </row>
    <row r="186" spans="1:18" x14ac:dyDescent="0.25">
      <c r="A186" s="105" t="s">
        <v>15999</v>
      </c>
      <c r="B186" s="101" t="s">
        <v>15983</v>
      </c>
      <c r="C186" s="101" t="s">
        <v>15984</v>
      </c>
      <c r="D186" s="101" t="s">
        <v>15868</v>
      </c>
      <c r="E186" s="101" t="s">
        <v>15869</v>
      </c>
      <c r="F186" s="104"/>
      <c r="G186" s="104"/>
      <c r="H186" s="101"/>
      <c r="I186" s="101"/>
      <c r="J186" s="101" t="s">
        <v>15881</v>
      </c>
      <c r="K186" s="101" t="s">
        <v>16097</v>
      </c>
      <c r="L186" s="103">
        <v>-1522501</v>
      </c>
      <c r="M186" s="103">
        <v>-121800</v>
      </c>
      <c r="N186" s="103">
        <v>-1644301</v>
      </c>
      <c r="O186" s="102">
        <v>46063</v>
      </c>
      <c r="P186" s="106" t="s">
        <v>16090</v>
      </c>
      <c r="Q186" s="101">
        <f>VALUE(Table4[[#This Row],[Invoice No]])</f>
        <v>0</v>
      </c>
      <c r="R186" s="116">
        <f>_xlfn.XLOOKUP(Table4[[#This Row],[Column1]],'Báo cáo'!AG:AG,'Báo cáo'!AG:AG)</f>
        <v>0</v>
      </c>
    </row>
    <row r="187" spans="1:18" x14ac:dyDescent="0.25">
      <c r="A187" s="105" t="s">
        <v>16148</v>
      </c>
      <c r="B187" s="101" t="s">
        <v>15983</v>
      </c>
      <c r="C187" s="101" t="s">
        <v>15984</v>
      </c>
      <c r="D187" s="101" t="s">
        <v>15868</v>
      </c>
      <c r="E187" s="101" t="s">
        <v>15869</v>
      </c>
      <c r="F187" s="104"/>
      <c r="G187" s="104"/>
      <c r="H187" s="101"/>
      <c r="I187" s="101"/>
      <c r="J187" s="101" t="s">
        <v>15892</v>
      </c>
      <c r="K187" s="101" t="s">
        <v>16149</v>
      </c>
      <c r="L187" s="103">
        <v>-58760</v>
      </c>
      <c r="M187" s="103">
        <v>-4701</v>
      </c>
      <c r="N187" s="103">
        <v>-63461</v>
      </c>
      <c r="O187" s="102">
        <v>46063</v>
      </c>
      <c r="P187" s="106" t="s">
        <v>16090</v>
      </c>
      <c r="Q187" s="101">
        <f>VALUE(Table4[[#This Row],[Invoice No]])</f>
        <v>0</v>
      </c>
      <c r="R187" s="116">
        <f>_xlfn.XLOOKUP(Table4[[#This Row],[Column1]],'Báo cáo'!AG:AG,'Báo cáo'!AG:AG)</f>
        <v>0</v>
      </c>
    </row>
    <row r="188" spans="1:18" hidden="1" x14ac:dyDescent="0.25">
      <c r="A188" s="105" t="s">
        <v>16000</v>
      </c>
      <c r="B188" s="101" t="s">
        <v>15983</v>
      </c>
      <c r="C188" s="101" t="s">
        <v>15984</v>
      </c>
      <c r="D188" s="101" t="s">
        <v>15868</v>
      </c>
      <c r="E188" s="101" t="s">
        <v>15869</v>
      </c>
      <c r="F188" s="102">
        <v>46007</v>
      </c>
      <c r="G188" s="102">
        <v>45994</v>
      </c>
      <c r="H188" s="101" t="s">
        <v>15870</v>
      </c>
      <c r="I188" s="101" t="s">
        <v>16150</v>
      </c>
      <c r="J188" s="101"/>
      <c r="K188" s="101"/>
      <c r="L188" s="103">
        <v>4535090</v>
      </c>
      <c r="M188" s="103">
        <v>362807</v>
      </c>
      <c r="N188" s="103">
        <v>4897897</v>
      </c>
      <c r="O188" s="102">
        <v>46063</v>
      </c>
      <c r="P188" s="106" t="s">
        <v>16090</v>
      </c>
      <c r="Q188" s="101">
        <f>VALUE(Table4[[#This Row],[Invoice No]])</f>
        <v>80351</v>
      </c>
      <c r="R188" s="116">
        <f>_xlfn.XLOOKUP(Table4[[#This Row],[Column1]],'Báo cáo'!AG:AG,'Báo cáo'!AG:AG)</f>
        <v>80351</v>
      </c>
    </row>
    <row r="189" spans="1:18" x14ac:dyDescent="0.25">
      <c r="A189" s="105" t="s">
        <v>16004</v>
      </c>
      <c r="B189" s="101" t="s">
        <v>15983</v>
      </c>
      <c r="C189" s="101" t="s">
        <v>15984</v>
      </c>
      <c r="D189" s="101" t="s">
        <v>15868</v>
      </c>
      <c r="E189" s="101" t="s">
        <v>15869</v>
      </c>
      <c r="F189" s="104"/>
      <c r="G189" s="104"/>
      <c r="H189" s="101"/>
      <c r="I189" s="101"/>
      <c r="J189" s="101" t="s">
        <v>15886</v>
      </c>
      <c r="K189" s="101" t="s">
        <v>16089</v>
      </c>
      <c r="L189" s="103">
        <v>-326250</v>
      </c>
      <c r="M189" s="103">
        <v>-32625</v>
      </c>
      <c r="N189" s="103">
        <v>-358875</v>
      </c>
      <c r="O189" s="102">
        <v>46063</v>
      </c>
      <c r="P189" s="106" t="s">
        <v>16090</v>
      </c>
      <c r="Q189" s="101">
        <f>VALUE(Table4[[#This Row],[Invoice No]])</f>
        <v>0</v>
      </c>
      <c r="R189" s="116">
        <f>_xlfn.XLOOKUP(Table4[[#This Row],[Column1]],'Báo cáo'!AG:AG,'Báo cáo'!AG:AG)</f>
        <v>0</v>
      </c>
    </row>
    <row r="190" spans="1:18" hidden="1" x14ac:dyDescent="0.25">
      <c r="A190" s="105" t="s">
        <v>16005</v>
      </c>
      <c r="B190" s="101" t="s">
        <v>15983</v>
      </c>
      <c r="C190" s="101" t="s">
        <v>15984</v>
      </c>
      <c r="D190" s="101" t="s">
        <v>15868</v>
      </c>
      <c r="E190" s="101" t="s">
        <v>15869</v>
      </c>
      <c r="F190" s="102">
        <v>46037</v>
      </c>
      <c r="G190" s="102">
        <v>46027</v>
      </c>
      <c r="H190" s="101" t="s">
        <v>16092</v>
      </c>
      <c r="I190" s="101" t="s">
        <v>16151</v>
      </c>
      <c r="J190" s="101"/>
      <c r="K190" s="101"/>
      <c r="L190" s="103">
        <v>7312825</v>
      </c>
      <c r="M190" s="103">
        <v>585026</v>
      </c>
      <c r="N190" s="103">
        <v>7897851</v>
      </c>
      <c r="O190" s="102">
        <v>46080</v>
      </c>
      <c r="P190" s="106" t="s">
        <v>16090</v>
      </c>
      <c r="Q190" s="101">
        <f>VALUE(Table4[[#This Row],[Invoice No]])</f>
        <v>555</v>
      </c>
      <c r="R190" s="116">
        <f>_xlfn.XLOOKUP(Table4[[#This Row],[Column1]],'Báo cáo'!AG:AG,'Báo cáo'!AG:AG)</f>
        <v>555</v>
      </c>
    </row>
    <row r="191" spans="1:18" x14ac:dyDescent="0.25">
      <c r="A191" s="105" t="s">
        <v>16007</v>
      </c>
      <c r="B191" s="101" t="s">
        <v>15983</v>
      </c>
      <c r="C191" s="101" t="s">
        <v>15984</v>
      </c>
      <c r="D191" s="101" t="s">
        <v>15868</v>
      </c>
      <c r="E191" s="101" t="s">
        <v>15869</v>
      </c>
      <c r="F191" s="104"/>
      <c r="G191" s="104"/>
      <c r="H191" s="101"/>
      <c r="I191" s="101"/>
      <c r="J191" s="101" t="s">
        <v>15892</v>
      </c>
      <c r="K191" s="101" t="s">
        <v>16152</v>
      </c>
      <c r="L191" s="103">
        <v>-43730</v>
      </c>
      <c r="M191" s="103">
        <v>-3498</v>
      </c>
      <c r="N191" s="103">
        <v>-47228</v>
      </c>
      <c r="O191" s="102">
        <v>46063</v>
      </c>
      <c r="P191" s="106" t="s">
        <v>16090</v>
      </c>
      <c r="Q191" s="101">
        <f>VALUE(Table4[[#This Row],[Invoice No]])</f>
        <v>0</v>
      </c>
      <c r="R191" s="116">
        <f>_xlfn.XLOOKUP(Table4[[#This Row],[Column1]],'Báo cáo'!AG:AG,'Báo cáo'!AG:AG)</f>
        <v>0</v>
      </c>
    </row>
    <row r="192" spans="1:18" hidden="1" x14ac:dyDescent="0.25">
      <c r="A192" s="105" t="s">
        <v>16008</v>
      </c>
      <c r="B192" s="101" t="s">
        <v>15983</v>
      </c>
      <c r="C192" s="101" t="s">
        <v>15984</v>
      </c>
      <c r="D192" s="101" t="s">
        <v>15868</v>
      </c>
      <c r="E192" s="101" t="s">
        <v>15869</v>
      </c>
      <c r="F192" s="102">
        <v>46007</v>
      </c>
      <c r="G192" s="102">
        <v>45999</v>
      </c>
      <c r="H192" s="101" t="s">
        <v>15870</v>
      </c>
      <c r="I192" s="101" t="s">
        <v>16153</v>
      </c>
      <c r="J192" s="101"/>
      <c r="K192" s="101"/>
      <c r="L192" s="103">
        <v>3632195</v>
      </c>
      <c r="M192" s="103">
        <v>290576</v>
      </c>
      <c r="N192" s="103">
        <v>3922771</v>
      </c>
      <c r="O192" s="102">
        <v>46063</v>
      </c>
      <c r="P192" s="106" t="s">
        <v>16090</v>
      </c>
      <c r="Q192" s="101">
        <f>VALUE(Table4[[#This Row],[Invoice No]])</f>
        <v>82251</v>
      </c>
      <c r="R192" s="116">
        <f>_xlfn.XLOOKUP(Table4[[#This Row],[Column1]],'Báo cáo'!AG:AG,'Báo cáo'!AG:AG)</f>
        <v>82251</v>
      </c>
    </row>
    <row r="193" spans="1:18" hidden="1" x14ac:dyDescent="0.25">
      <c r="A193" s="105" t="s">
        <v>16011</v>
      </c>
      <c r="B193" s="101" t="s">
        <v>15994</v>
      </c>
      <c r="C193" s="101" t="s">
        <v>15995</v>
      </c>
      <c r="D193" s="101" t="s">
        <v>15868</v>
      </c>
      <c r="E193" s="101" t="s">
        <v>15869</v>
      </c>
      <c r="F193" s="102">
        <v>46032</v>
      </c>
      <c r="G193" s="102">
        <v>46031</v>
      </c>
      <c r="H193" s="101" t="s">
        <v>16092</v>
      </c>
      <c r="I193" s="101" t="s">
        <v>16154</v>
      </c>
      <c r="J193" s="101"/>
      <c r="K193" s="101"/>
      <c r="L193" s="103">
        <v>2824030</v>
      </c>
      <c r="M193" s="103">
        <v>225922</v>
      </c>
      <c r="N193" s="103">
        <v>3049952</v>
      </c>
      <c r="O193" s="102">
        <v>46080</v>
      </c>
      <c r="P193" s="106" t="s">
        <v>16090</v>
      </c>
      <c r="Q193" s="101">
        <f>VALUE(Table4[[#This Row],[Invoice No]])</f>
        <v>1648</v>
      </c>
      <c r="R193" s="116">
        <f>_xlfn.XLOOKUP(Table4[[#This Row],[Column1]],'Báo cáo'!AG:AG,'Báo cáo'!AG:AG)</f>
        <v>1648</v>
      </c>
    </row>
    <row r="194" spans="1:18" x14ac:dyDescent="0.25">
      <c r="A194" s="105" t="s">
        <v>16013</v>
      </c>
      <c r="B194" s="101" t="s">
        <v>15994</v>
      </c>
      <c r="C194" s="101" t="s">
        <v>15995</v>
      </c>
      <c r="D194" s="101" t="s">
        <v>15868</v>
      </c>
      <c r="E194" s="101" t="s">
        <v>15869</v>
      </c>
      <c r="F194" s="104"/>
      <c r="G194" s="104"/>
      <c r="H194" s="101"/>
      <c r="I194" s="101"/>
      <c r="J194" s="101" t="s">
        <v>15886</v>
      </c>
      <c r="K194" s="101" t="s">
        <v>16089</v>
      </c>
      <c r="L194" s="103">
        <v>-161582</v>
      </c>
      <c r="M194" s="103">
        <v>-16158</v>
      </c>
      <c r="N194" s="103">
        <v>-177740</v>
      </c>
      <c r="O194" s="102">
        <v>46063</v>
      </c>
      <c r="P194" s="106" t="s">
        <v>16090</v>
      </c>
      <c r="Q194" s="101">
        <f>VALUE(Table4[[#This Row],[Invoice No]])</f>
        <v>0</v>
      </c>
      <c r="R194" s="116">
        <f>_xlfn.XLOOKUP(Table4[[#This Row],[Column1]],'Báo cáo'!AG:AG,'Báo cáo'!AG:AG)</f>
        <v>0</v>
      </c>
    </row>
    <row r="195" spans="1:18" hidden="1" x14ac:dyDescent="0.25">
      <c r="A195" s="105" t="s">
        <v>16015</v>
      </c>
      <c r="B195" s="101" t="s">
        <v>15994</v>
      </c>
      <c r="C195" s="101" t="s">
        <v>15995</v>
      </c>
      <c r="D195" s="101" t="s">
        <v>15868</v>
      </c>
      <c r="E195" s="101" t="s">
        <v>15869</v>
      </c>
      <c r="F195" s="102">
        <v>46016</v>
      </c>
      <c r="G195" s="102">
        <v>46013</v>
      </c>
      <c r="H195" s="101" t="s">
        <v>15870</v>
      </c>
      <c r="I195" s="101" t="s">
        <v>16155</v>
      </c>
      <c r="J195" s="101"/>
      <c r="K195" s="101"/>
      <c r="L195" s="103">
        <v>1478505</v>
      </c>
      <c r="M195" s="103">
        <v>118280</v>
      </c>
      <c r="N195" s="103">
        <v>1596785</v>
      </c>
      <c r="O195" s="102">
        <v>46063</v>
      </c>
      <c r="P195" s="106" t="s">
        <v>16090</v>
      </c>
      <c r="Q195" s="101">
        <f>VALUE(Table4[[#This Row],[Invoice No]])</f>
        <v>85940</v>
      </c>
      <c r="R195" s="116">
        <f>_xlfn.XLOOKUP(Table4[[#This Row],[Column1]],'Báo cáo'!AG:AG,'Báo cáo'!AG:AG)</f>
        <v>85940</v>
      </c>
    </row>
    <row r="196" spans="1:18" hidden="1" x14ac:dyDescent="0.25">
      <c r="A196" s="105" t="s">
        <v>16017</v>
      </c>
      <c r="B196" s="101" t="s">
        <v>15994</v>
      </c>
      <c r="C196" s="101" t="s">
        <v>15995</v>
      </c>
      <c r="D196" s="101" t="s">
        <v>15868</v>
      </c>
      <c r="E196" s="101" t="s">
        <v>15869</v>
      </c>
      <c r="F196" s="102">
        <v>46025</v>
      </c>
      <c r="G196" s="102">
        <v>46024</v>
      </c>
      <c r="H196" s="101" t="s">
        <v>16092</v>
      </c>
      <c r="I196" s="101" t="s">
        <v>15880</v>
      </c>
      <c r="J196" s="101"/>
      <c r="K196" s="101"/>
      <c r="L196" s="103">
        <v>2411395</v>
      </c>
      <c r="M196" s="103">
        <v>192912</v>
      </c>
      <c r="N196" s="103">
        <v>2604307</v>
      </c>
      <c r="O196" s="102">
        <v>46080</v>
      </c>
      <c r="P196" s="106" t="s">
        <v>16090</v>
      </c>
      <c r="Q196" s="101">
        <f>VALUE(Table4[[#This Row],[Invoice No]])</f>
        <v>5</v>
      </c>
      <c r="R196" s="116">
        <f>_xlfn.XLOOKUP(Table4[[#This Row],[Column1]],'Báo cáo'!AG:AG,'Báo cáo'!AG:AG)</f>
        <v>5</v>
      </c>
    </row>
    <row r="197" spans="1:18" x14ac:dyDescent="0.25">
      <c r="A197" s="119" t="s">
        <v>16018</v>
      </c>
      <c r="B197" s="120" t="s">
        <v>15994</v>
      </c>
      <c r="C197" s="120" t="s">
        <v>15995</v>
      </c>
      <c r="D197" s="120" t="s">
        <v>15868</v>
      </c>
      <c r="E197" s="120" t="s">
        <v>15869</v>
      </c>
      <c r="F197" s="121"/>
      <c r="G197" s="121"/>
      <c r="H197" s="120"/>
      <c r="I197" s="120"/>
      <c r="J197" s="120" t="s">
        <v>15878</v>
      </c>
      <c r="K197" s="120" t="s">
        <v>16096</v>
      </c>
      <c r="L197" s="122">
        <v>-538608</v>
      </c>
      <c r="M197" s="122">
        <v>-43089</v>
      </c>
      <c r="N197" s="122">
        <v>-581697</v>
      </c>
      <c r="O197" s="123">
        <v>46063</v>
      </c>
      <c r="P197" s="124" t="s">
        <v>16090</v>
      </c>
      <c r="Q197" s="120">
        <f>VALUE(Table4[[#This Row],[Invoice No]])</f>
        <v>0</v>
      </c>
      <c r="R197" s="125">
        <f>_xlfn.XLOOKUP(Table4[[#This Row],[Column1]],'Báo cáo'!AG:AG,'Báo cáo'!AG:AG)</f>
        <v>0</v>
      </c>
    </row>
    <row r="198" spans="1:18" x14ac:dyDescent="0.25">
      <c r="A198" s="105" t="s">
        <v>16019</v>
      </c>
      <c r="B198" s="101" t="s">
        <v>15994</v>
      </c>
      <c r="C198" s="101" t="s">
        <v>15995</v>
      </c>
      <c r="D198" s="101" t="s">
        <v>15868</v>
      </c>
      <c r="E198" s="101" t="s">
        <v>15869</v>
      </c>
      <c r="F198" s="104"/>
      <c r="G198" s="104"/>
      <c r="H198" s="101"/>
      <c r="I198" s="101"/>
      <c r="J198" s="101" t="s">
        <v>15881</v>
      </c>
      <c r="K198" s="101" t="s">
        <v>16097</v>
      </c>
      <c r="L198" s="103">
        <v>-754051</v>
      </c>
      <c r="M198" s="103">
        <v>-60324</v>
      </c>
      <c r="N198" s="103">
        <v>-814375</v>
      </c>
      <c r="O198" s="102">
        <v>46063</v>
      </c>
      <c r="P198" s="106" t="s">
        <v>16090</v>
      </c>
      <c r="Q198" s="101">
        <f>VALUE(Table4[[#This Row],[Invoice No]])</f>
        <v>0</v>
      </c>
      <c r="R198" s="116">
        <f>_xlfn.XLOOKUP(Table4[[#This Row],[Column1]],'Báo cáo'!AG:AG,'Báo cáo'!AG:AG)</f>
        <v>0</v>
      </c>
    </row>
    <row r="199" spans="1:18" x14ac:dyDescent="0.25">
      <c r="A199" s="105" t="s">
        <v>16021</v>
      </c>
      <c r="B199" s="101" t="s">
        <v>16001</v>
      </c>
      <c r="C199" s="101" t="s">
        <v>16002</v>
      </c>
      <c r="D199" s="101" t="s">
        <v>15868</v>
      </c>
      <c r="E199" s="101" t="s">
        <v>15869</v>
      </c>
      <c r="F199" s="104"/>
      <c r="G199" s="104"/>
      <c r="H199" s="101"/>
      <c r="I199" s="101"/>
      <c r="J199" s="101" t="s">
        <v>15886</v>
      </c>
      <c r="K199" s="101" t="s">
        <v>16089</v>
      </c>
      <c r="L199" s="103">
        <v>-175774</v>
      </c>
      <c r="M199" s="103">
        <v>-17577</v>
      </c>
      <c r="N199" s="103">
        <v>-193351</v>
      </c>
      <c r="O199" s="102">
        <v>46063</v>
      </c>
      <c r="P199" s="106" t="s">
        <v>16090</v>
      </c>
      <c r="Q199" s="101">
        <f>VALUE(Table4[[#This Row],[Invoice No]])</f>
        <v>0</v>
      </c>
      <c r="R199" s="116">
        <f>_xlfn.XLOOKUP(Table4[[#This Row],[Column1]],'Báo cáo'!AG:AG,'Báo cáo'!AG:AG)</f>
        <v>0</v>
      </c>
    </row>
    <row r="200" spans="1:18" x14ac:dyDescent="0.25">
      <c r="A200" s="105" t="s">
        <v>16024</v>
      </c>
      <c r="B200" s="101" t="s">
        <v>16001</v>
      </c>
      <c r="C200" s="101" t="s">
        <v>16002</v>
      </c>
      <c r="D200" s="101" t="s">
        <v>15868</v>
      </c>
      <c r="E200" s="101" t="s">
        <v>15869</v>
      </c>
      <c r="F200" s="104"/>
      <c r="G200" s="104"/>
      <c r="H200" s="101"/>
      <c r="I200" s="101"/>
      <c r="J200" s="101" t="s">
        <v>15892</v>
      </c>
      <c r="K200" s="101" t="s">
        <v>16156</v>
      </c>
      <c r="L200" s="103">
        <v>-75360</v>
      </c>
      <c r="M200" s="103">
        <v>-6029</v>
      </c>
      <c r="N200" s="103">
        <v>-81389</v>
      </c>
      <c r="O200" s="102">
        <v>46063</v>
      </c>
      <c r="P200" s="106" t="s">
        <v>16090</v>
      </c>
      <c r="Q200" s="101">
        <f>VALUE(Table4[[#This Row],[Invoice No]])</f>
        <v>0</v>
      </c>
      <c r="R200" s="116">
        <f>_xlfn.XLOOKUP(Table4[[#This Row],[Column1]],'Báo cáo'!AG:AG,'Báo cáo'!AG:AG)</f>
        <v>0</v>
      </c>
    </row>
    <row r="201" spans="1:18" x14ac:dyDescent="0.25">
      <c r="A201" s="105" t="s">
        <v>16025</v>
      </c>
      <c r="B201" s="101" t="s">
        <v>16001</v>
      </c>
      <c r="C201" s="101" t="s">
        <v>16002</v>
      </c>
      <c r="D201" s="101" t="s">
        <v>15868</v>
      </c>
      <c r="E201" s="101" t="s">
        <v>15869</v>
      </c>
      <c r="F201" s="104"/>
      <c r="G201" s="104"/>
      <c r="H201" s="101"/>
      <c r="I201" s="101"/>
      <c r="J201" s="101" t="s">
        <v>15892</v>
      </c>
      <c r="K201" s="101" t="s">
        <v>16157</v>
      </c>
      <c r="L201" s="103">
        <v>-61010</v>
      </c>
      <c r="M201" s="103">
        <v>-4881</v>
      </c>
      <c r="N201" s="103">
        <v>-65891</v>
      </c>
      <c r="O201" s="102">
        <v>46063</v>
      </c>
      <c r="P201" s="106" t="s">
        <v>16090</v>
      </c>
      <c r="Q201" s="101">
        <f>VALUE(Table4[[#This Row],[Invoice No]])</f>
        <v>0</v>
      </c>
      <c r="R201" s="116">
        <f>_xlfn.XLOOKUP(Table4[[#This Row],[Column1]],'Báo cáo'!AG:AG,'Báo cáo'!AG:AG)</f>
        <v>0</v>
      </c>
    </row>
    <row r="202" spans="1:18" hidden="1" x14ac:dyDescent="0.25">
      <c r="A202" s="105" t="s">
        <v>15794</v>
      </c>
      <c r="B202" s="101" t="s">
        <v>16001</v>
      </c>
      <c r="C202" s="101" t="s">
        <v>16002</v>
      </c>
      <c r="D202" s="101" t="s">
        <v>15868</v>
      </c>
      <c r="E202" s="101" t="s">
        <v>15869</v>
      </c>
      <c r="F202" s="102">
        <v>46020</v>
      </c>
      <c r="G202" s="102">
        <v>46015</v>
      </c>
      <c r="H202" s="101" t="s">
        <v>15870</v>
      </c>
      <c r="I202" s="101" t="s">
        <v>16158</v>
      </c>
      <c r="J202" s="101"/>
      <c r="K202" s="101"/>
      <c r="L202" s="103">
        <v>2917425</v>
      </c>
      <c r="M202" s="103">
        <v>233394</v>
      </c>
      <c r="N202" s="103">
        <v>3150819</v>
      </c>
      <c r="O202" s="102">
        <v>46063</v>
      </c>
      <c r="P202" s="106" t="s">
        <v>16090</v>
      </c>
      <c r="Q202" s="101">
        <f>VALUE(Table4[[#This Row],[Invoice No]])</f>
        <v>86207</v>
      </c>
      <c r="R202" s="116">
        <f>_xlfn.XLOOKUP(Table4[[#This Row],[Column1]],'Báo cáo'!AG:AG,'Báo cáo'!AG:AG)</f>
        <v>86207</v>
      </c>
    </row>
    <row r="203" spans="1:18" hidden="1" x14ac:dyDescent="0.25">
      <c r="A203" s="105" t="s">
        <v>16026</v>
      </c>
      <c r="B203" s="101" t="s">
        <v>16001</v>
      </c>
      <c r="C203" s="101" t="s">
        <v>16002</v>
      </c>
      <c r="D203" s="101" t="s">
        <v>15868</v>
      </c>
      <c r="E203" s="101" t="s">
        <v>15869</v>
      </c>
      <c r="F203" s="102">
        <v>46037</v>
      </c>
      <c r="G203" s="102">
        <v>46031</v>
      </c>
      <c r="H203" s="101" t="s">
        <v>16092</v>
      </c>
      <c r="I203" s="101" t="s">
        <v>16159</v>
      </c>
      <c r="J203" s="101"/>
      <c r="K203" s="101"/>
      <c r="L203" s="103">
        <v>2236265</v>
      </c>
      <c r="M203" s="103">
        <v>178901</v>
      </c>
      <c r="N203" s="103">
        <v>2415166</v>
      </c>
      <c r="O203" s="102">
        <v>46080</v>
      </c>
      <c r="P203" s="106" t="s">
        <v>16090</v>
      </c>
      <c r="Q203" s="101">
        <f>VALUE(Table4[[#This Row],[Invoice No]])</f>
        <v>1653</v>
      </c>
      <c r="R203" s="116">
        <f>_xlfn.XLOOKUP(Table4[[#This Row],[Column1]],'Báo cáo'!AG:AG,'Báo cáo'!AG:AG)</f>
        <v>1653</v>
      </c>
    </row>
    <row r="204" spans="1:18" hidden="1" x14ac:dyDescent="0.25">
      <c r="A204" s="105" t="s">
        <v>16160</v>
      </c>
      <c r="B204" s="101" t="s">
        <v>16001</v>
      </c>
      <c r="C204" s="101" t="s">
        <v>16002</v>
      </c>
      <c r="D204" s="101" t="s">
        <v>15868</v>
      </c>
      <c r="E204" s="101" t="s">
        <v>15869</v>
      </c>
      <c r="F204" s="102">
        <v>46029</v>
      </c>
      <c r="G204" s="102">
        <v>46020</v>
      </c>
      <c r="H204" s="101" t="s">
        <v>15870</v>
      </c>
      <c r="I204" s="101" t="s">
        <v>16161</v>
      </c>
      <c r="J204" s="101"/>
      <c r="K204" s="101"/>
      <c r="L204" s="103">
        <v>1518090</v>
      </c>
      <c r="M204" s="103">
        <v>121447</v>
      </c>
      <c r="N204" s="103">
        <v>1639537</v>
      </c>
      <c r="O204" s="102">
        <v>46080</v>
      </c>
      <c r="P204" s="106" t="s">
        <v>16090</v>
      </c>
      <c r="Q204" s="101">
        <f>VALUE(Table4[[#This Row],[Invoice No]])</f>
        <v>89009</v>
      </c>
      <c r="R204" s="116">
        <f>_xlfn.XLOOKUP(Table4[[#This Row],[Column1]],'Báo cáo'!AG:AG,'Báo cáo'!AG:AG)</f>
        <v>89009</v>
      </c>
    </row>
    <row r="205" spans="1:18" hidden="1" x14ac:dyDescent="0.25">
      <c r="A205" s="105" t="s">
        <v>16028</v>
      </c>
      <c r="B205" s="101" t="s">
        <v>16001</v>
      </c>
      <c r="C205" s="101" t="s">
        <v>16002</v>
      </c>
      <c r="D205" s="101" t="s">
        <v>15868</v>
      </c>
      <c r="E205" s="101" t="s">
        <v>15869</v>
      </c>
      <c r="F205" s="104"/>
      <c r="G205" s="104"/>
      <c r="H205" s="101"/>
      <c r="I205" s="101">
        <v>1755</v>
      </c>
      <c r="J205" s="101" t="s">
        <v>15878</v>
      </c>
      <c r="K205" s="101" t="s">
        <v>16096</v>
      </c>
      <c r="L205" s="103">
        <v>-585913</v>
      </c>
      <c r="M205" s="103">
        <v>-46873</v>
      </c>
      <c r="N205" s="103">
        <v>-632786</v>
      </c>
      <c r="O205" s="102">
        <v>46063</v>
      </c>
      <c r="P205" s="106" t="s">
        <v>16090</v>
      </c>
      <c r="Q205" s="101">
        <f>VALUE(Table4[[#This Row],[Invoice No]])</f>
        <v>1755</v>
      </c>
      <c r="R205" s="116">
        <f>_xlfn.XLOOKUP(Table4[[#This Row],[Column1]],'Báo cáo'!AG:AG,'Báo cáo'!AG:AG)</f>
        <v>1755</v>
      </c>
    </row>
    <row r="206" spans="1:18" x14ac:dyDescent="0.25">
      <c r="A206" s="105" t="s">
        <v>16031</v>
      </c>
      <c r="B206" s="101" t="s">
        <v>16001</v>
      </c>
      <c r="C206" s="101" t="s">
        <v>16002</v>
      </c>
      <c r="D206" s="101" t="s">
        <v>15868</v>
      </c>
      <c r="E206" s="101" t="s">
        <v>15869</v>
      </c>
      <c r="F206" s="104"/>
      <c r="G206" s="104"/>
      <c r="H206" s="101"/>
      <c r="I206" s="101"/>
      <c r="J206" s="101" t="s">
        <v>15881</v>
      </c>
      <c r="K206" s="101" t="s">
        <v>16097</v>
      </c>
      <c r="L206" s="103">
        <v>-820278</v>
      </c>
      <c r="M206" s="103">
        <v>-65622</v>
      </c>
      <c r="N206" s="103">
        <v>-885900</v>
      </c>
      <c r="O206" s="102">
        <v>46063</v>
      </c>
      <c r="P206" s="106" t="s">
        <v>16090</v>
      </c>
      <c r="Q206" s="101">
        <f>VALUE(Table4[[#This Row],[Invoice No]])</f>
        <v>0</v>
      </c>
      <c r="R206" s="116">
        <f>_xlfn.XLOOKUP(Table4[[#This Row],[Column1]],'Báo cáo'!AG:AG,'Báo cáo'!AG:AG)</f>
        <v>0</v>
      </c>
    </row>
    <row r="207" spans="1:18" x14ac:dyDescent="0.25">
      <c r="A207" s="105" t="s">
        <v>15801</v>
      </c>
      <c r="B207" s="101" t="s">
        <v>16001</v>
      </c>
      <c r="C207" s="101" t="s">
        <v>16002</v>
      </c>
      <c r="D207" s="101" t="s">
        <v>15868</v>
      </c>
      <c r="E207" s="101" t="s">
        <v>15869</v>
      </c>
      <c r="F207" s="104"/>
      <c r="G207" s="104"/>
      <c r="H207" s="101"/>
      <c r="I207" s="101"/>
      <c r="J207" s="101" t="s">
        <v>15892</v>
      </c>
      <c r="K207" s="101" t="s">
        <v>16162</v>
      </c>
      <c r="L207" s="103">
        <v>-81520</v>
      </c>
      <c r="M207" s="103">
        <v>-6522</v>
      </c>
      <c r="N207" s="103">
        <v>-88042</v>
      </c>
      <c r="O207" s="102">
        <v>46063</v>
      </c>
      <c r="P207" s="106" t="s">
        <v>16090</v>
      </c>
      <c r="Q207" s="101">
        <f>VALUE(Table4[[#This Row],[Invoice No]])</f>
        <v>0</v>
      </c>
      <c r="R207" s="116">
        <f>_xlfn.XLOOKUP(Table4[[#This Row],[Column1]],'Báo cáo'!AG:AG,'Báo cáo'!AG:AG)</f>
        <v>0</v>
      </c>
    </row>
    <row r="208" spans="1:18" x14ac:dyDescent="0.25">
      <c r="A208" s="105" t="s">
        <v>16033</v>
      </c>
      <c r="B208" s="101" t="s">
        <v>16001</v>
      </c>
      <c r="C208" s="101" t="s">
        <v>16002</v>
      </c>
      <c r="D208" s="101" t="s">
        <v>15868</v>
      </c>
      <c r="E208" s="101" t="s">
        <v>15869</v>
      </c>
      <c r="F208" s="104"/>
      <c r="G208" s="104"/>
      <c r="H208" s="101"/>
      <c r="I208" s="101"/>
      <c r="J208" s="101" t="s">
        <v>15892</v>
      </c>
      <c r="K208" s="101" t="s">
        <v>16163</v>
      </c>
      <c r="L208" s="103">
        <v>-73310</v>
      </c>
      <c r="M208" s="103">
        <v>-5865</v>
      </c>
      <c r="N208" s="103">
        <v>-79175</v>
      </c>
      <c r="O208" s="102">
        <v>46063</v>
      </c>
      <c r="P208" s="106" t="s">
        <v>16090</v>
      </c>
      <c r="Q208" s="101">
        <f>VALUE(Table4[[#This Row],[Invoice No]])</f>
        <v>0</v>
      </c>
      <c r="R208" s="116">
        <f>_xlfn.XLOOKUP(Table4[[#This Row],[Column1]],'Báo cáo'!AG:AG,'Báo cáo'!AG:AG)</f>
        <v>0</v>
      </c>
    </row>
    <row r="209" spans="1:18" hidden="1" x14ac:dyDescent="0.25">
      <c r="A209" s="105" t="s">
        <v>16035</v>
      </c>
      <c r="B209" s="101" t="s">
        <v>16001</v>
      </c>
      <c r="C209" s="101" t="s">
        <v>16002</v>
      </c>
      <c r="D209" s="101" t="s">
        <v>15868</v>
      </c>
      <c r="E209" s="101" t="s">
        <v>15869</v>
      </c>
      <c r="F209" s="102">
        <v>46020</v>
      </c>
      <c r="G209" s="102">
        <v>46003</v>
      </c>
      <c r="H209" s="101" t="s">
        <v>15870</v>
      </c>
      <c r="I209" s="101" t="s">
        <v>16164</v>
      </c>
      <c r="J209" s="101"/>
      <c r="K209" s="101"/>
      <c r="L209" s="103">
        <v>2024120</v>
      </c>
      <c r="M209" s="103">
        <v>161930</v>
      </c>
      <c r="N209" s="103">
        <v>2186050</v>
      </c>
      <c r="O209" s="102">
        <v>46063</v>
      </c>
      <c r="P209" s="106" t="s">
        <v>16090</v>
      </c>
      <c r="Q209" s="101">
        <f>VALUE(Table4[[#This Row],[Invoice No]])</f>
        <v>83739</v>
      </c>
      <c r="R209" s="116">
        <f>_xlfn.XLOOKUP(Table4[[#This Row],[Column1]],'Báo cáo'!AG:AG,'Báo cáo'!AG:AG)</f>
        <v>83739</v>
      </c>
    </row>
    <row r="210" spans="1:18" hidden="1" x14ac:dyDescent="0.25">
      <c r="A210" s="105" t="s">
        <v>16037</v>
      </c>
      <c r="B210" s="101" t="s">
        <v>16001</v>
      </c>
      <c r="C210" s="101" t="s">
        <v>16002</v>
      </c>
      <c r="D210" s="101" t="s">
        <v>15868</v>
      </c>
      <c r="E210" s="101" t="s">
        <v>15869</v>
      </c>
      <c r="F210" s="102">
        <v>46032</v>
      </c>
      <c r="G210" s="102">
        <v>46027</v>
      </c>
      <c r="H210" s="101" t="s">
        <v>16092</v>
      </c>
      <c r="I210" s="101" t="s">
        <v>16165</v>
      </c>
      <c r="J210" s="101"/>
      <c r="K210" s="101"/>
      <c r="L210" s="103">
        <v>2903200</v>
      </c>
      <c r="M210" s="103">
        <v>232256</v>
      </c>
      <c r="N210" s="103">
        <v>3135456</v>
      </c>
      <c r="O210" s="102">
        <v>46080</v>
      </c>
      <c r="P210" s="106" t="s">
        <v>16090</v>
      </c>
      <c r="Q210" s="101">
        <f>VALUE(Table4[[#This Row],[Invoice No]])</f>
        <v>556</v>
      </c>
      <c r="R210" s="116">
        <f>_xlfn.XLOOKUP(Table4[[#This Row],[Column1]],'Báo cáo'!AG:AG,'Báo cáo'!AG:AG)</f>
        <v>556</v>
      </c>
    </row>
    <row r="211" spans="1:18" hidden="1" x14ac:dyDescent="0.25">
      <c r="A211" s="105" t="s">
        <v>16039</v>
      </c>
      <c r="B211" s="101" t="s">
        <v>16001</v>
      </c>
      <c r="C211" s="101" t="s">
        <v>16002</v>
      </c>
      <c r="D211" s="101" t="s">
        <v>15868</v>
      </c>
      <c r="E211" s="101" t="s">
        <v>15869</v>
      </c>
      <c r="F211" s="102">
        <v>46029</v>
      </c>
      <c r="G211" s="102">
        <v>46020</v>
      </c>
      <c r="H211" s="101" t="s">
        <v>15870</v>
      </c>
      <c r="I211" s="101" t="s">
        <v>16166</v>
      </c>
      <c r="J211" s="101"/>
      <c r="K211" s="101"/>
      <c r="L211" s="103">
        <v>1608075</v>
      </c>
      <c r="M211" s="103">
        <v>128646</v>
      </c>
      <c r="N211" s="103">
        <v>1736721</v>
      </c>
      <c r="O211" s="102">
        <v>46080</v>
      </c>
      <c r="P211" s="106" t="s">
        <v>16090</v>
      </c>
      <c r="Q211" s="101">
        <f>VALUE(Table4[[#This Row],[Invoice No]])</f>
        <v>89010</v>
      </c>
      <c r="R211" s="116">
        <f>_xlfn.XLOOKUP(Table4[[#This Row],[Column1]],'Báo cáo'!AG:AG,'Báo cáo'!AG:AG)</f>
        <v>89010</v>
      </c>
    </row>
    <row r="212" spans="1:18" x14ac:dyDescent="0.25">
      <c r="A212" s="105" t="s">
        <v>16040</v>
      </c>
      <c r="B212" s="101" t="s">
        <v>16001</v>
      </c>
      <c r="C212" s="101" t="s">
        <v>16002</v>
      </c>
      <c r="D212" s="101" t="s">
        <v>15868</v>
      </c>
      <c r="E212" s="101" t="s">
        <v>15869</v>
      </c>
      <c r="F212" s="104"/>
      <c r="G212" s="104"/>
      <c r="H212" s="101"/>
      <c r="I212" s="101"/>
      <c r="J212" s="101" t="s">
        <v>16167</v>
      </c>
      <c r="K212" s="101" t="s">
        <v>15908</v>
      </c>
      <c r="L212" s="103">
        <v>-116611</v>
      </c>
      <c r="M212" s="103">
        <v>-9329</v>
      </c>
      <c r="N212" s="103">
        <v>-125940</v>
      </c>
      <c r="O212" s="102">
        <v>46063</v>
      </c>
      <c r="P212" s="106" t="s">
        <v>16090</v>
      </c>
      <c r="Q212" s="101">
        <f>VALUE(Table4[[#This Row],[Invoice No]])</f>
        <v>0</v>
      </c>
      <c r="R212" s="116">
        <f>_xlfn.XLOOKUP(Table4[[#This Row],[Column1]],'Báo cáo'!AG:AG,'Báo cáo'!AG:AG)</f>
        <v>0</v>
      </c>
    </row>
    <row r="213" spans="1:18" hidden="1" x14ac:dyDescent="0.25">
      <c r="A213" s="105" t="s">
        <v>16043</v>
      </c>
      <c r="B213" s="101" t="s">
        <v>16022</v>
      </c>
      <c r="C213" s="101" t="s">
        <v>16023</v>
      </c>
      <c r="D213" s="101" t="s">
        <v>15868</v>
      </c>
      <c r="E213" s="101" t="s">
        <v>15869</v>
      </c>
      <c r="F213" s="102">
        <v>46007</v>
      </c>
      <c r="G213" s="102">
        <v>45992</v>
      </c>
      <c r="H213" s="101" t="s">
        <v>15870</v>
      </c>
      <c r="I213" s="101" t="s">
        <v>16168</v>
      </c>
      <c r="J213" s="101"/>
      <c r="K213" s="101"/>
      <c r="L213" s="103">
        <v>1012060</v>
      </c>
      <c r="M213" s="103">
        <v>80965</v>
      </c>
      <c r="N213" s="103">
        <v>1093025</v>
      </c>
      <c r="O213" s="102">
        <v>46063</v>
      </c>
      <c r="P213" s="106" t="s">
        <v>16090</v>
      </c>
      <c r="Q213" s="101">
        <f>VALUE(Table4[[#This Row],[Invoice No]])</f>
        <v>80070</v>
      </c>
      <c r="R213" s="116">
        <f>_xlfn.XLOOKUP(Table4[[#This Row],[Column1]],'Báo cáo'!AG:AG,'Báo cáo'!AG:AG)</f>
        <v>80070</v>
      </c>
    </row>
    <row r="214" spans="1:18" hidden="1" x14ac:dyDescent="0.25">
      <c r="A214" s="105" t="s">
        <v>16045</v>
      </c>
      <c r="B214" s="101" t="s">
        <v>16022</v>
      </c>
      <c r="C214" s="101" t="s">
        <v>16023</v>
      </c>
      <c r="D214" s="101" t="s">
        <v>15868</v>
      </c>
      <c r="E214" s="101" t="s">
        <v>15869</v>
      </c>
      <c r="F214" s="102">
        <v>46031</v>
      </c>
      <c r="G214" s="102">
        <v>46031</v>
      </c>
      <c r="H214" s="101" t="s">
        <v>16092</v>
      </c>
      <c r="I214" s="101" t="s">
        <v>16169</v>
      </c>
      <c r="J214" s="101"/>
      <c r="K214" s="101"/>
      <c r="L214" s="103">
        <v>1318620</v>
      </c>
      <c r="M214" s="103">
        <v>105490</v>
      </c>
      <c r="N214" s="103">
        <v>1424110</v>
      </c>
      <c r="O214" s="102">
        <v>46080</v>
      </c>
      <c r="P214" s="106" t="s">
        <v>16090</v>
      </c>
      <c r="Q214" s="101">
        <f>VALUE(Table4[[#This Row],[Invoice No]])</f>
        <v>1617</v>
      </c>
      <c r="R214" s="116">
        <f>_xlfn.XLOOKUP(Table4[[#This Row],[Column1]],'Báo cáo'!AG:AG,'Báo cáo'!AG:AG)</f>
        <v>1617</v>
      </c>
    </row>
    <row r="215" spans="1:18" hidden="1" x14ac:dyDescent="0.25">
      <c r="A215" s="105" t="s">
        <v>16047</v>
      </c>
      <c r="B215" s="101" t="s">
        <v>16022</v>
      </c>
      <c r="C215" s="101" t="s">
        <v>16023</v>
      </c>
      <c r="D215" s="101" t="s">
        <v>15868</v>
      </c>
      <c r="E215" s="101" t="s">
        <v>15869</v>
      </c>
      <c r="F215" s="104"/>
      <c r="G215" s="104"/>
      <c r="H215" s="101"/>
      <c r="I215" s="101">
        <v>1157</v>
      </c>
      <c r="J215" s="101" t="s">
        <v>15878</v>
      </c>
      <c r="K215" s="101" t="s">
        <v>16096</v>
      </c>
      <c r="L215" s="103">
        <v>-316685</v>
      </c>
      <c r="M215" s="103">
        <v>-25335</v>
      </c>
      <c r="N215" s="103">
        <v>-342020</v>
      </c>
      <c r="O215" s="102">
        <v>46063</v>
      </c>
      <c r="P215" s="106" t="s">
        <v>16090</v>
      </c>
      <c r="Q215" s="101">
        <f>VALUE(Table4[[#This Row],[Invoice No]])</f>
        <v>1157</v>
      </c>
      <c r="R215" s="116">
        <f>_xlfn.XLOOKUP(Table4[[#This Row],[Column1]],'Báo cáo'!AG:AG,'Báo cáo'!AG:AG)</f>
        <v>1157</v>
      </c>
    </row>
    <row r="216" spans="1:18" x14ac:dyDescent="0.25">
      <c r="A216" s="105" t="s">
        <v>16170</v>
      </c>
      <c r="B216" s="101" t="s">
        <v>16022</v>
      </c>
      <c r="C216" s="101" t="s">
        <v>16023</v>
      </c>
      <c r="D216" s="101" t="s">
        <v>15868</v>
      </c>
      <c r="E216" s="101" t="s">
        <v>15869</v>
      </c>
      <c r="F216" s="104"/>
      <c r="G216" s="104"/>
      <c r="H216" s="101"/>
      <c r="I216" s="101"/>
      <c r="J216" s="101" t="s">
        <v>15881</v>
      </c>
      <c r="K216" s="101" t="s">
        <v>16097</v>
      </c>
      <c r="L216" s="103">
        <v>-443359</v>
      </c>
      <c r="M216" s="103">
        <v>-35469</v>
      </c>
      <c r="N216" s="103">
        <v>-478828</v>
      </c>
      <c r="O216" s="102">
        <v>46063</v>
      </c>
      <c r="P216" s="106" t="s">
        <v>16090</v>
      </c>
      <c r="Q216" s="101">
        <f>VALUE(Table4[[#This Row],[Invoice No]])</f>
        <v>0</v>
      </c>
      <c r="R216" s="116">
        <f>_xlfn.XLOOKUP(Table4[[#This Row],[Column1]],'Báo cáo'!AG:AG,'Báo cáo'!AG:AG)</f>
        <v>0</v>
      </c>
    </row>
    <row r="217" spans="1:18" hidden="1" x14ac:dyDescent="0.25">
      <c r="A217" s="105" t="s">
        <v>16049</v>
      </c>
      <c r="B217" s="101" t="s">
        <v>16022</v>
      </c>
      <c r="C217" s="101" t="s">
        <v>16023</v>
      </c>
      <c r="D217" s="101" t="s">
        <v>15868</v>
      </c>
      <c r="E217" s="101" t="s">
        <v>15869</v>
      </c>
      <c r="F217" s="102">
        <v>46018</v>
      </c>
      <c r="G217" s="102">
        <v>46018</v>
      </c>
      <c r="H217" s="101" t="s">
        <v>15870</v>
      </c>
      <c r="I217" s="101" t="s">
        <v>16171</v>
      </c>
      <c r="J217" s="101"/>
      <c r="K217" s="101"/>
      <c r="L217" s="103">
        <v>1478505</v>
      </c>
      <c r="M217" s="103">
        <v>118280</v>
      </c>
      <c r="N217" s="103">
        <v>1596785</v>
      </c>
      <c r="O217" s="102">
        <v>46063</v>
      </c>
      <c r="P217" s="106" t="s">
        <v>16090</v>
      </c>
      <c r="Q217" s="101">
        <f>VALUE(Table4[[#This Row],[Invoice No]])</f>
        <v>88191</v>
      </c>
      <c r="R217" s="116">
        <f>_xlfn.XLOOKUP(Table4[[#This Row],[Column1]],'Báo cáo'!AG:AG,'Báo cáo'!AG:AG)</f>
        <v>88191</v>
      </c>
    </row>
    <row r="218" spans="1:18" hidden="1" x14ac:dyDescent="0.25">
      <c r="A218" s="105" t="s">
        <v>16052</v>
      </c>
      <c r="B218" s="101" t="s">
        <v>16022</v>
      </c>
      <c r="C218" s="101" t="s">
        <v>16023</v>
      </c>
      <c r="D218" s="101" t="s">
        <v>15868</v>
      </c>
      <c r="E218" s="101" t="s">
        <v>15869</v>
      </c>
      <c r="F218" s="102">
        <v>46037</v>
      </c>
      <c r="G218" s="102">
        <v>46036</v>
      </c>
      <c r="H218" s="101" t="s">
        <v>16092</v>
      </c>
      <c r="I218" s="101" t="s">
        <v>16172</v>
      </c>
      <c r="J218" s="101"/>
      <c r="K218" s="101"/>
      <c r="L218" s="103">
        <v>2233610</v>
      </c>
      <c r="M218" s="103">
        <v>178689</v>
      </c>
      <c r="N218" s="103">
        <v>2412299</v>
      </c>
      <c r="O218" s="102">
        <v>46080</v>
      </c>
      <c r="P218" s="106" t="s">
        <v>16090</v>
      </c>
      <c r="Q218" s="101">
        <f>VALUE(Table4[[#This Row],[Invoice No]])</f>
        <v>2679</v>
      </c>
      <c r="R218" s="116">
        <f>_xlfn.XLOOKUP(Table4[[#This Row],[Column1]],'Báo cáo'!AG:AG,'Báo cáo'!AG:AG)</f>
        <v>2679</v>
      </c>
    </row>
    <row r="219" spans="1:18" hidden="1" x14ac:dyDescent="0.25">
      <c r="A219" s="105" t="s">
        <v>16053</v>
      </c>
      <c r="B219" s="101" t="s">
        <v>16022</v>
      </c>
      <c r="C219" s="101" t="s">
        <v>16023</v>
      </c>
      <c r="D219" s="101" t="s">
        <v>15868</v>
      </c>
      <c r="E219" s="101" t="s">
        <v>15869</v>
      </c>
      <c r="F219" s="102">
        <v>46013</v>
      </c>
      <c r="G219" s="102">
        <v>46004</v>
      </c>
      <c r="H219" s="101" t="s">
        <v>15870</v>
      </c>
      <c r="I219" s="101" t="s">
        <v>16173</v>
      </c>
      <c r="J219" s="101"/>
      <c r="K219" s="101"/>
      <c r="L219" s="103">
        <v>1012060</v>
      </c>
      <c r="M219" s="103">
        <v>80965</v>
      </c>
      <c r="N219" s="103">
        <v>1093025</v>
      </c>
      <c r="O219" s="102">
        <v>46063</v>
      </c>
      <c r="P219" s="106" t="s">
        <v>16090</v>
      </c>
      <c r="Q219" s="101">
        <f>VALUE(Table4[[#This Row],[Invoice No]])</f>
        <v>83893</v>
      </c>
      <c r="R219" s="116">
        <f>_xlfn.XLOOKUP(Table4[[#This Row],[Column1]],'Báo cáo'!AG:AG,'Báo cáo'!AG:AG)</f>
        <v>83893</v>
      </c>
    </row>
    <row r="220" spans="1:18" hidden="1" x14ac:dyDescent="0.25">
      <c r="A220" s="105" t="s">
        <v>16056</v>
      </c>
      <c r="B220" s="101" t="s">
        <v>16022</v>
      </c>
      <c r="C220" s="101" t="s">
        <v>16023</v>
      </c>
      <c r="D220" s="101" t="s">
        <v>15868</v>
      </c>
      <c r="E220" s="101" t="s">
        <v>15869</v>
      </c>
      <c r="F220" s="102">
        <v>46036</v>
      </c>
      <c r="G220" s="102">
        <v>46016</v>
      </c>
      <c r="H220" s="101" t="s">
        <v>15870</v>
      </c>
      <c r="I220" s="101" t="s">
        <v>16174</v>
      </c>
      <c r="J220" s="101"/>
      <c r="K220" s="101"/>
      <c r="L220" s="103">
        <v>972475</v>
      </c>
      <c r="M220" s="103">
        <v>77798</v>
      </c>
      <c r="N220" s="103">
        <v>1050273</v>
      </c>
      <c r="O220" s="102">
        <v>46080</v>
      </c>
      <c r="P220" s="106" t="s">
        <v>16090</v>
      </c>
      <c r="Q220" s="101">
        <f>VALUE(Table4[[#This Row],[Invoice No]])</f>
        <v>86474</v>
      </c>
      <c r="R220" s="116">
        <f>_xlfn.XLOOKUP(Table4[[#This Row],[Column1]],'Báo cáo'!AG:AG,'Báo cáo'!AG:AG)</f>
        <v>86474</v>
      </c>
    </row>
    <row r="221" spans="1:18" x14ac:dyDescent="0.25">
      <c r="A221" s="105" t="s">
        <v>16058</v>
      </c>
      <c r="B221" s="101" t="s">
        <v>16022</v>
      </c>
      <c r="C221" s="101" t="s">
        <v>16023</v>
      </c>
      <c r="D221" s="101" t="s">
        <v>15868</v>
      </c>
      <c r="E221" s="101" t="s">
        <v>15869</v>
      </c>
      <c r="F221" s="104"/>
      <c r="G221" s="104"/>
      <c r="H221" s="101"/>
      <c r="I221" s="101"/>
      <c r="J221" s="101" t="s">
        <v>15886</v>
      </c>
      <c r="K221" s="101" t="s">
        <v>16089</v>
      </c>
      <c r="L221" s="103">
        <v>-95006</v>
      </c>
      <c r="M221" s="103">
        <v>-9501</v>
      </c>
      <c r="N221" s="103">
        <v>-104507</v>
      </c>
      <c r="O221" s="102">
        <v>46063</v>
      </c>
      <c r="P221" s="106" t="s">
        <v>16090</v>
      </c>
      <c r="Q221" s="101">
        <f>VALUE(Table4[[#This Row],[Invoice No]])</f>
        <v>0</v>
      </c>
      <c r="R221" s="116">
        <f>_xlfn.XLOOKUP(Table4[[#This Row],[Column1]],'Báo cáo'!AG:AG,'Báo cáo'!AG:AG)</f>
        <v>0</v>
      </c>
    </row>
    <row r="222" spans="1:18" hidden="1" x14ac:dyDescent="0.25">
      <c r="A222" s="105" t="s">
        <v>16059</v>
      </c>
      <c r="B222" s="101" t="s">
        <v>16022</v>
      </c>
      <c r="C222" s="101" t="s">
        <v>16023</v>
      </c>
      <c r="D222" s="101" t="s">
        <v>15868</v>
      </c>
      <c r="E222" s="101" t="s">
        <v>15869</v>
      </c>
      <c r="F222" s="102">
        <v>46022</v>
      </c>
      <c r="G222" s="102">
        <v>46021</v>
      </c>
      <c r="H222" s="101" t="s">
        <v>15870</v>
      </c>
      <c r="I222" s="101" t="s">
        <v>16175</v>
      </c>
      <c r="J222" s="101"/>
      <c r="K222" s="101"/>
      <c r="L222" s="103">
        <v>1385110</v>
      </c>
      <c r="M222" s="103">
        <v>110809</v>
      </c>
      <c r="N222" s="103">
        <v>1495919</v>
      </c>
      <c r="O222" s="102">
        <v>46063</v>
      </c>
      <c r="P222" s="106" t="s">
        <v>16090</v>
      </c>
      <c r="Q222" s="101">
        <f>VALUE(Table4[[#This Row],[Invoice No]])</f>
        <v>89084</v>
      </c>
      <c r="R222" s="116">
        <f>_xlfn.XLOOKUP(Table4[[#This Row],[Column1]],'Báo cáo'!AG:AG,'Báo cáo'!AG:AG)</f>
        <v>89084</v>
      </c>
    </row>
    <row r="223" spans="1:18" hidden="1" x14ac:dyDescent="0.25">
      <c r="A223" s="105" t="s">
        <v>16060</v>
      </c>
      <c r="B223" s="101" t="s">
        <v>16022</v>
      </c>
      <c r="C223" s="101" t="s">
        <v>16023</v>
      </c>
      <c r="D223" s="101" t="s">
        <v>15868</v>
      </c>
      <c r="E223" s="101" t="s">
        <v>15869</v>
      </c>
      <c r="F223" s="102">
        <v>46016</v>
      </c>
      <c r="G223" s="102">
        <v>46016</v>
      </c>
      <c r="H223" s="101" t="s">
        <v>15870</v>
      </c>
      <c r="I223" s="101" t="s">
        <v>16176</v>
      </c>
      <c r="J223" s="101"/>
      <c r="K223" s="101"/>
      <c r="L223" s="103">
        <v>1072050</v>
      </c>
      <c r="M223" s="103">
        <v>85764</v>
      </c>
      <c r="N223" s="103">
        <v>1157814</v>
      </c>
      <c r="O223" s="102">
        <v>46063</v>
      </c>
      <c r="P223" s="106" t="s">
        <v>16090</v>
      </c>
      <c r="Q223" s="101">
        <f>VALUE(Table4[[#This Row],[Invoice No]])</f>
        <v>86475</v>
      </c>
      <c r="R223" s="116">
        <f>_xlfn.XLOOKUP(Table4[[#This Row],[Column1]],'Báo cáo'!AG:AG,'Báo cáo'!AG:AG)</f>
        <v>86475</v>
      </c>
    </row>
    <row r="224" spans="1:18" hidden="1" x14ac:dyDescent="0.25">
      <c r="A224" s="105" t="s">
        <v>16177</v>
      </c>
      <c r="B224" s="101" t="s">
        <v>16022</v>
      </c>
      <c r="C224" s="101" t="s">
        <v>16023</v>
      </c>
      <c r="D224" s="101" t="s">
        <v>15868</v>
      </c>
      <c r="E224" s="101" t="s">
        <v>15869</v>
      </c>
      <c r="F224" s="102">
        <v>46036</v>
      </c>
      <c r="G224" s="102">
        <v>46035</v>
      </c>
      <c r="H224" s="101" t="s">
        <v>16092</v>
      </c>
      <c r="I224" s="101" t="s">
        <v>16178</v>
      </c>
      <c r="J224" s="101"/>
      <c r="K224" s="101"/>
      <c r="L224" s="103">
        <v>1190660</v>
      </c>
      <c r="M224" s="103">
        <v>95253</v>
      </c>
      <c r="N224" s="103">
        <v>1285913</v>
      </c>
      <c r="O224" s="102">
        <v>46080</v>
      </c>
      <c r="P224" s="106" t="s">
        <v>16090</v>
      </c>
      <c r="Q224" s="101">
        <f>VALUE(Table4[[#This Row],[Invoice No]])</f>
        <v>1998</v>
      </c>
      <c r="R224" s="116">
        <f>_xlfn.XLOOKUP(Table4[[#This Row],[Column1]],'Báo cáo'!AG:AG,'Báo cáo'!AG:AG)</f>
        <v>1998</v>
      </c>
    </row>
    <row r="225" spans="1:18" hidden="1" x14ac:dyDescent="0.25">
      <c r="A225" s="105" t="s">
        <v>16066</v>
      </c>
      <c r="B225" s="101" t="s">
        <v>16029</v>
      </c>
      <c r="C225" s="101" t="s">
        <v>16030</v>
      </c>
      <c r="D225" s="101" t="s">
        <v>15868</v>
      </c>
      <c r="E225" s="101" t="s">
        <v>15869</v>
      </c>
      <c r="F225" s="104"/>
      <c r="G225" s="104"/>
      <c r="H225" s="101"/>
      <c r="I225" s="101">
        <v>1647</v>
      </c>
      <c r="J225" s="101" t="s">
        <v>15878</v>
      </c>
      <c r="K225" s="101" t="s">
        <v>16096</v>
      </c>
      <c r="L225" s="103">
        <v>-529902</v>
      </c>
      <c r="M225" s="103">
        <v>-42392</v>
      </c>
      <c r="N225" s="103">
        <v>-572294</v>
      </c>
      <c r="O225" s="102">
        <v>46063</v>
      </c>
      <c r="P225" s="106" t="s">
        <v>16090</v>
      </c>
      <c r="Q225" s="101">
        <f>VALUE(Table4[[#This Row],[Invoice No]])</f>
        <v>1647</v>
      </c>
      <c r="R225" s="116">
        <f>_xlfn.XLOOKUP(Table4[[#This Row],[Column1]],'Báo cáo'!AG:AG,'Báo cáo'!AG:AG)</f>
        <v>1647</v>
      </c>
    </row>
    <row r="226" spans="1:18" hidden="1" x14ac:dyDescent="0.25">
      <c r="A226" s="105" t="s">
        <v>16068</v>
      </c>
      <c r="B226" s="101" t="s">
        <v>16029</v>
      </c>
      <c r="C226" s="101" t="s">
        <v>16030</v>
      </c>
      <c r="D226" s="101" t="s">
        <v>15868</v>
      </c>
      <c r="E226" s="101" t="s">
        <v>15869</v>
      </c>
      <c r="F226" s="102">
        <v>46031</v>
      </c>
      <c r="G226" s="102">
        <v>46027</v>
      </c>
      <c r="H226" s="101" t="s">
        <v>16092</v>
      </c>
      <c r="I226" s="101" t="s">
        <v>16179</v>
      </c>
      <c r="J226" s="101"/>
      <c r="K226" s="101"/>
      <c r="L226" s="103">
        <v>1012060</v>
      </c>
      <c r="M226" s="103">
        <v>80965</v>
      </c>
      <c r="N226" s="103">
        <v>1093025</v>
      </c>
      <c r="O226" s="102">
        <v>46080</v>
      </c>
      <c r="P226" s="106" t="s">
        <v>16090</v>
      </c>
      <c r="Q226" s="101">
        <f>VALUE(Table4[[#This Row],[Invoice No]])</f>
        <v>553</v>
      </c>
      <c r="R226" s="116">
        <f>_xlfn.XLOOKUP(Table4[[#This Row],[Column1]],'Báo cáo'!AG:AG,'Báo cáo'!AG:AG)</f>
        <v>553</v>
      </c>
    </row>
    <row r="227" spans="1:18" x14ac:dyDescent="0.25">
      <c r="A227" s="105" t="s">
        <v>16180</v>
      </c>
      <c r="B227" s="101" t="s">
        <v>16029</v>
      </c>
      <c r="C227" s="101" t="s">
        <v>16030</v>
      </c>
      <c r="D227" s="101" t="s">
        <v>15868</v>
      </c>
      <c r="E227" s="101" t="s">
        <v>15869</v>
      </c>
      <c r="F227" s="104"/>
      <c r="G227" s="104"/>
      <c r="H227" s="101"/>
      <c r="I227" s="101"/>
      <c r="J227" s="101" t="s">
        <v>15881</v>
      </c>
      <c r="K227" s="101" t="s">
        <v>16097</v>
      </c>
      <c r="L227" s="103">
        <v>-741863</v>
      </c>
      <c r="M227" s="103">
        <v>-59349</v>
      </c>
      <c r="N227" s="103">
        <v>-801212</v>
      </c>
      <c r="O227" s="102">
        <v>46063</v>
      </c>
      <c r="P227" s="106" t="s">
        <v>16090</v>
      </c>
      <c r="Q227" s="101">
        <f>VALUE(Table4[[#This Row],[Invoice No]])</f>
        <v>0</v>
      </c>
      <c r="R227" s="116">
        <f>_xlfn.XLOOKUP(Table4[[#This Row],[Column1]],'Báo cáo'!AG:AG,'Báo cáo'!AG:AG)</f>
        <v>0</v>
      </c>
    </row>
    <row r="228" spans="1:18" x14ac:dyDescent="0.25">
      <c r="A228" s="105" t="s">
        <v>16069</v>
      </c>
      <c r="B228" s="101" t="s">
        <v>16029</v>
      </c>
      <c r="C228" s="101" t="s">
        <v>16030</v>
      </c>
      <c r="D228" s="101" t="s">
        <v>15868</v>
      </c>
      <c r="E228" s="101" t="s">
        <v>15869</v>
      </c>
      <c r="F228" s="104"/>
      <c r="G228" s="104"/>
      <c r="H228" s="101"/>
      <c r="I228" s="101"/>
      <c r="J228" s="101" t="s">
        <v>15892</v>
      </c>
      <c r="K228" s="101" t="s">
        <v>16181</v>
      </c>
      <c r="L228" s="103">
        <v>-56420</v>
      </c>
      <c r="M228" s="103">
        <v>-4514</v>
      </c>
      <c r="N228" s="103">
        <v>-60934</v>
      </c>
      <c r="O228" s="102">
        <v>46063</v>
      </c>
      <c r="P228" s="106" t="s">
        <v>16090</v>
      </c>
      <c r="Q228" s="101">
        <f>VALUE(Table4[[#This Row],[Invoice No]])</f>
        <v>0</v>
      </c>
      <c r="R228" s="116">
        <f>_xlfn.XLOOKUP(Table4[[#This Row],[Column1]],'Báo cáo'!AG:AG,'Báo cáo'!AG:AG)</f>
        <v>0</v>
      </c>
    </row>
    <row r="229" spans="1:18" x14ac:dyDescent="0.25">
      <c r="A229" s="105" t="s">
        <v>16072</v>
      </c>
      <c r="B229" s="101" t="s">
        <v>16029</v>
      </c>
      <c r="C229" s="101" t="s">
        <v>16030</v>
      </c>
      <c r="D229" s="101" t="s">
        <v>15868</v>
      </c>
      <c r="E229" s="101" t="s">
        <v>15869</v>
      </c>
      <c r="F229" s="104"/>
      <c r="G229" s="104"/>
      <c r="H229" s="101"/>
      <c r="I229" s="101"/>
      <c r="J229" s="101" t="s">
        <v>15892</v>
      </c>
      <c r="K229" s="101" t="s">
        <v>16182</v>
      </c>
      <c r="L229" s="103">
        <v>-60980</v>
      </c>
      <c r="M229" s="103">
        <v>-4878</v>
      </c>
      <c r="N229" s="103">
        <v>-65858</v>
      </c>
      <c r="O229" s="102">
        <v>46063</v>
      </c>
      <c r="P229" s="106" t="s">
        <v>16090</v>
      </c>
      <c r="Q229" s="101">
        <f>VALUE(Table4[[#This Row],[Invoice No]])</f>
        <v>0</v>
      </c>
      <c r="R229" s="116">
        <f>_xlfn.XLOOKUP(Table4[[#This Row],[Column1]],'Báo cáo'!AG:AG,'Báo cáo'!AG:AG)</f>
        <v>0</v>
      </c>
    </row>
    <row r="230" spans="1:18" hidden="1" x14ac:dyDescent="0.25">
      <c r="A230" s="105" t="s">
        <v>16073</v>
      </c>
      <c r="B230" s="101" t="s">
        <v>16029</v>
      </c>
      <c r="C230" s="101" t="s">
        <v>16030</v>
      </c>
      <c r="D230" s="101" t="s">
        <v>15868</v>
      </c>
      <c r="E230" s="101" t="s">
        <v>15869</v>
      </c>
      <c r="F230" s="102">
        <v>46020</v>
      </c>
      <c r="G230" s="102">
        <v>46015</v>
      </c>
      <c r="H230" s="101" t="s">
        <v>15870</v>
      </c>
      <c r="I230" s="101" t="s">
        <v>16183</v>
      </c>
      <c r="J230" s="101"/>
      <c r="K230" s="101"/>
      <c r="L230" s="103">
        <v>2144100</v>
      </c>
      <c r="M230" s="103">
        <v>171528</v>
      </c>
      <c r="N230" s="103">
        <v>2315628</v>
      </c>
      <c r="O230" s="102">
        <v>46063</v>
      </c>
      <c r="P230" s="106" t="s">
        <v>16090</v>
      </c>
      <c r="Q230" s="101">
        <f>VALUE(Table4[[#This Row],[Invoice No]])</f>
        <v>86208</v>
      </c>
      <c r="R230" s="116">
        <f>_xlfn.XLOOKUP(Table4[[#This Row],[Column1]],'Báo cáo'!AG:AG,'Báo cáo'!AG:AG)</f>
        <v>86208</v>
      </c>
    </row>
    <row r="231" spans="1:18" x14ac:dyDescent="0.25">
      <c r="A231" s="105" t="s">
        <v>16075</v>
      </c>
      <c r="B231" s="101" t="s">
        <v>16029</v>
      </c>
      <c r="C231" s="101" t="s">
        <v>16030</v>
      </c>
      <c r="D231" s="101" t="s">
        <v>15868</v>
      </c>
      <c r="E231" s="101" t="s">
        <v>15869</v>
      </c>
      <c r="F231" s="104"/>
      <c r="G231" s="104"/>
      <c r="H231" s="101"/>
      <c r="I231" s="101"/>
      <c r="J231" s="101" t="s">
        <v>16184</v>
      </c>
      <c r="K231" s="101" t="s">
        <v>15908</v>
      </c>
      <c r="L231" s="103">
        <v>-116611</v>
      </c>
      <c r="M231" s="103">
        <v>-9329</v>
      </c>
      <c r="N231" s="103">
        <v>-125940</v>
      </c>
      <c r="O231" s="102">
        <v>46063</v>
      </c>
      <c r="P231" s="106" t="s">
        <v>16090</v>
      </c>
      <c r="Q231" s="101">
        <f>VALUE(Table4[[#This Row],[Invoice No]])</f>
        <v>0</v>
      </c>
      <c r="R231" s="116">
        <f>_xlfn.XLOOKUP(Table4[[#This Row],[Column1]],'Báo cáo'!AG:AG,'Báo cáo'!AG:AG)</f>
        <v>0</v>
      </c>
    </row>
    <row r="232" spans="1:18" hidden="1" x14ac:dyDescent="0.25">
      <c r="A232" s="105" t="s">
        <v>16077</v>
      </c>
      <c r="B232" s="101" t="s">
        <v>16029</v>
      </c>
      <c r="C232" s="101" t="s">
        <v>16030</v>
      </c>
      <c r="D232" s="101" t="s">
        <v>15868</v>
      </c>
      <c r="E232" s="101" t="s">
        <v>15869</v>
      </c>
      <c r="F232" s="102">
        <v>46031</v>
      </c>
      <c r="G232" s="102">
        <v>46027</v>
      </c>
      <c r="H232" s="101" t="s">
        <v>16092</v>
      </c>
      <c r="I232" s="101" t="s">
        <v>16185</v>
      </c>
      <c r="J232" s="101"/>
      <c r="K232" s="101"/>
      <c r="L232" s="103">
        <v>1012060</v>
      </c>
      <c r="M232" s="103">
        <v>80965</v>
      </c>
      <c r="N232" s="103">
        <v>1093025</v>
      </c>
      <c r="O232" s="102">
        <v>46080</v>
      </c>
      <c r="P232" s="106" t="s">
        <v>16090</v>
      </c>
      <c r="Q232" s="101">
        <f>VALUE(Table4[[#This Row],[Invoice No]])</f>
        <v>554</v>
      </c>
      <c r="R232" s="116">
        <f>_xlfn.XLOOKUP(Table4[[#This Row],[Column1]],'Báo cáo'!AG:AG,'Báo cáo'!AG:AG)</f>
        <v>554</v>
      </c>
    </row>
    <row r="233" spans="1:18" x14ac:dyDescent="0.25">
      <c r="A233" s="105" t="s">
        <v>16079</v>
      </c>
      <c r="B233" s="101" t="s">
        <v>16029</v>
      </c>
      <c r="C233" s="101" t="s">
        <v>16030</v>
      </c>
      <c r="D233" s="101" t="s">
        <v>15868</v>
      </c>
      <c r="E233" s="101" t="s">
        <v>15869</v>
      </c>
      <c r="F233" s="104"/>
      <c r="G233" s="104"/>
      <c r="H233" s="101"/>
      <c r="I233" s="101"/>
      <c r="J233" s="101" t="s">
        <v>15886</v>
      </c>
      <c r="K233" s="101" t="s">
        <v>16089</v>
      </c>
      <c r="L233" s="103">
        <v>-158971</v>
      </c>
      <c r="M233" s="103">
        <v>-15897</v>
      </c>
      <c r="N233" s="103">
        <v>-174868</v>
      </c>
      <c r="O233" s="102">
        <v>46063</v>
      </c>
      <c r="P233" s="106" t="s">
        <v>16090</v>
      </c>
      <c r="Q233" s="101">
        <f>VALUE(Table4[[#This Row],[Invoice No]])</f>
        <v>0</v>
      </c>
      <c r="R233" s="116">
        <f>_xlfn.XLOOKUP(Table4[[#This Row],[Column1]],'Báo cáo'!AG:AG,'Báo cáo'!AG:AG)</f>
        <v>0</v>
      </c>
    </row>
    <row r="234" spans="1:18" hidden="1" x14ac:dyDescent="0.25">
      <c r="A234" s="105" t="s">
        <v>16080</v>
      </c>
      <c r="B234" s="101" t="s">
        <v>16029</v>
      </c>
      <c r="C234" s="101" t="s">
        <v>16030</v>
      </c>
      <c r="D234" s="101" t="s">
        <v>15868</v>
      </c>
      <c r="E234" s="101" t="s">
        <v>15869</v>
      </c>
      <c r="F234" s="102">
        <v>46025</v>
      </c>
      <c r="G234" s="102">
        <v>46020</v>
      </c>
      <c r="H234" s="101" t="s">
        <v>15870</v>
      </c>
      <c r="I234" s="101" t="s">
        <v>16186</v>
      </c>
      <c r="J234" s="101"/>
      <c r="K234" s="101"/>
      <c r="L234" s="103">
        <v>1518090</v>
      </c>
      <c r="M234" s="103">
        <v>121447</v>
      </c>
      <c r="N234" s="103">
        <v>1639537</v>
      </c>
      <c r="O234" s="102">
        <v>46080</v>
      </c>
      <c r="P234" s="106" t="s">
        <v>16090</v>
      </c>
      <c r="Q234" s="101">
        <f>VALUE(Table4[[#This Row],[Invoice No]])</f>
        <v>89008</v>
      </c>
      <c r="R234" s="116">
        <f>_xlfn.XLOOKUP(Table4[[#This Row],[Column1]],'Báo cáo'!AG:AG,'Báo cáo'!AG:AG)</f>
        <v>89008</v>
      </c>
    </row>
    <row r="235" spans="1:18" x14ac:dyDescent="0.25">
      <c r="A235" s="105" t="s">
        <v>16081</v>
      </c>
      <c r="B235" s="101" t="s">
        <v>16029</v>
      </c>
      <c r="C235" s="101" t="s">
        <v>16030</v>
      </c>
      <c r="D235" s="101" t="s">
        <v>15868</v>
      </c>
      <c r="E235" s="101" t="s">
        <v>15869</v>
      </c>
      <c r="F235" s="104"/>
      <c r="G235" s="104"/>
      <c r="H235" s="101"/>
      <c r="I235" s="101"/>
      <c r="J235" s="101" t="s">
        <v>15892</v>
      </c>
      <c r="K235" s="101" t="s">
        <v>16187</v>
      </c>
      <c r="L235" s="103">
        <v>-54150</v>
      </c>
      <c r="M235" s="103">
        <v>-4332</v>
      </c>
      <c r="N235" s="103">
        <v>-58482</v>
      </c>
      <c r="O235" s="102">
        <v>46063</v>
      </c>
      <c r="P235" s="106" t="s">
        <v>16090</v>
      </c>
      <c r="Q235" s="101">
        <f>VALUE(Table4[[#This Row],[Invoice No]])</f>
        <v>0</v>
      </c>
      <c r="R235" s="116">
        <f>_xlfn.XLOOKUP(Table4[[#This Row],[Column1]],'Báo cáo'!AG:AG,'Báo cáo'!AG:AG)</f>
        <v>0</v>
      </c>
    </row>
    <row r="236" spans="1:18" x14ac:dyDescent="0.25">
      <c r="A236" s="105" t="s">
        <v>16083</v>
      </c>
      <c r="B236" s="101" t="s">
        <v>16029</v>
      </c>
      <c r="C236" s="101" t="s">
        <v>16030</v>
      </c>
      <c r="D236" s="101" t="s">
        <v>15868</v>
      </c>
      <c r="E236" s="101" t="s">
        <v>15869</v>
      </c>
      <c r="F236" s="104"/>
      <c r="G236" s="104"/>
      <c r="H236" s="101"/>
      <c r="I236" s="101"/>
      <c r="J236" s="101" t="s">
        <v>15892</v>
      </c>
      <c r="K236" s="101" t="s">
        <v>16188</v>
      </c>
      <c r="L236" s="103">
        <v>-42770</v>
      </c>
      <c r="M236" s="103">
        <v>-3422</v>
      </c>
      <c r="N236" s="103">
        <v>-46192</v>
      </c>
      <c r="O236" s="102">
        <v>46063</v>
      </c>
      <c r="P236" s="106" t="s">
        <v>16090</v>
      </c>
      <c r="Q236" s="101">
        <f>VALUE(Table4[[#This Row],[Invoice No]])</f>
        <v>0</v>
      </c>
      <c r="R236" s="116">
        <f>_xlfn.XLOOKUP(Table4[[#This Row],[Column1]],'Báo cáo'!AG:AG,'Báo cáo'!AG:AG)</f>
        <v>0</v>
      </c>
    </row>
    <row r="237" spans="1:18" hidden="1" x14ac:dyDescent="0.25">
      <c r="A237" s="105" t="s">
        <v>16085</v>
      </c>
      <c r="B237" s="101" t="s">
        <v>16029</v>
      </c>
      <c r="C237" s="101" t="s">
        <v>16030</v>
      </c>
      <c r="D237" s="101" t="s">
        <v>15868</v>
      </c>
      <c r="E237" s="101" t="s">
        <v>15869</v>
      </c>
      <c r="F237" s="102">
        <v>46020</v>
      </c>
      <c r="G237" s="102">
        <v>46010</v>
      </c>
      <c r="H237" s="101" t="s">
        <v>15870</v>
      </c>
      <c r="I237" s="101" t="s">
        <v>16189</v>
      </c>
      <c r="J237" s="101"/>
      <c r="K237" s="101"/>
      <c r="L237" s="103">
        <v>1012060</v>
      </c>
      <c r="M237" s="103">
        <v>80965</v>
      </c>
      <c r="N237" s="103">
        <v>1093025</v>
      </c>
      <c r="O237" s="102">
        <v>46063</v>
      </c>
      <c r="P237" s="106" t="s">
        <v>16090</v>
      </c>
      <c r="Q237" s="101">
        <f>VALUE(Table4[[#This Row],[Invoice No]])</f>
        <v>85748</v>
      </c>
      <c r="R237" s="116">
        <f>_xlfn.XLOOKUP(Table4[[#This Row],[Column1]],'Báo cáo'!AG:AG,'Báo cáo'!AG:AG)</f>
        <v>85748</v>
      </c>
    </row>
    <row r="238" spans="1:18" hidden="1" x14ac:dyDescent="0.25">
      <c r="A238" s="105" t="s">
        <v>16190</v>
      </c>
      <c r="B238" s="101" t="s">
        <v>16050</v>
      </c>
      <c r="C238" s="101" t="s">
        <v>16051</v>
      </c>
      <c r="D238" s="101" t="s">
        <v>15868</v>
      </c>
      <c r="E238" s="101" t="s">
        <v>15869</v>
      </c>
      <c r="F238" s="102">
        <v>46030</v>
      </c>
      <c r="G238" s="102">
        <v>46029</v>
      </c>
      <c r="H238" s="101" t="s">
        <v>16191</v>
      </c>
      <c r="I238" s="101" t="s">
        <v>16192</v>
      </c>
      <c r="J238" s="101"/>
      <c r="K238" s="101"/>
      <c r="L238" s="103">
        <v>2384490</v>
      </c>
      <c r="M238" s="103">
        <v>190759</v>
      </c>
      <c r="N238" s="103">
        <v>2575249</v>
      </c>
      <c r="O238" s="102">
        <v>46080</v>
      </c>
      <c r="P238" s="106" t="s">
        <v>16090</v>
      </c>
      <c r="Q238" s="101">
        <f>VALUE(Table4[[#This Row],[Invoice No]])</f>
        <v>683</v>
      </c>
      <c r="R238" s="116">
        <f>_xlfn.XLOOKUP(Table4[[#This Row],[Column1]],'Báo cáo'!AG:AG,'Báo cáo'!AG:AG)</f>
        <v>683</v>
      </c>
    </row>
    <row r="239" spans="1:18" x14ac:dyDescent="0.25">
      <c r="A239" s="105" t="s">
        <v>16193</v>
      </c>
      <c r="B239" s="101" t="s">
        <v>16050</v>
      </c>
      <c r="C239" s="101" t="s">
        <v>16051</v>
      </c>
      <c r="D239" s="101" t="s">
        <v>15868</v>
      </c>
      <c r="E239" s="101" t="s">
        <v>15869</v>
      </c>
      <c r="F239" s="104"/>
      <c r="G239" s="104"/>
      <c r="H239" s="101"/>
      <c r="I239" s="101"/>
      <c r="J239" s="101" t="s">
        <v>15886</v>
      </c>
      <c r="K239" s="101" t="s">
        <v>16089</v>
      </c>
      <c r="L239" s="103">
        <v>-114781</v>
      </c>
      <c r="M239" s="103">
        <v>-11478</v>
      </c>
      <c r="N239" s="103">
        <v>-126259</v>
      </c>
      <c r="O239" s="102">
        <v>46063</v>
      </c>
      <c r="P239" s="106" t="s">
        <v>16090</v>
      </c>
      <c r="Q239" s="101">
        <f>VALUE(Table4[[#This Row],[Invoice No]])</f>
        <v>0</v>
      </c>
      <c r="R239" s="116">
        <f>_xlfn.XLOOKUP(Table4[[#This Row],[Column1]],'Báo cáo'!AG:AG,'Báo cáo'!AG:AG)</f>
        <v>0</v>
      </c>
    </row>
    <row r="240" spans="1:18" hidden="1" x14ac:dyDescent="0.25">
      <c r="A240" s="105" t="s">
        <v>16194</v>
      </c>
      <c r="B240" s="101" t="s">
        <v>16050</v>
      </c>
      <c r="C240" s="101" t="s">
        <v>16051</v>
      </c>
      <c r="D240" s="101" t="s">
        <v>15868</v>
      </c>
      <c r="E240" s="101" t="s">
        <v>15869</v>
      </c>
      <c r="F240" s="102">
        <v>46015</v>
      </c>
      <c r="G240" s="102">
        <v>46010</v>
      </c>
      <c r="H240" s="101" t="s">
        <v>16054</v>
      </c>
      <c r="I240" s="101" t="s">
        <v>16195</v>
      </c>
      <c r="J240" s="101"/>
      <c r="K240" s="101"/>
      <c r="L240" s="103">
        <v>1578080</v>
      </c>
      <c r="M240" s="103">
        <v>126246</v>
      </c>
      <c r="N240" s="103">
        <v>1704326</v>
      </c>
      <c r="O240" s="102">
        <v>46063</v>
      </c>
      <c r="P240" s="106" t="s">
        <v>16090</v>
      </c>
      <c r="Q240" s="101">
        <f>VALUE(Table4[[#This Row],[Invoice No]])</f>
        <v>85269</v>
      </c>
      <c r="R240" s="116">
        <f>_xlfn.XLOOKUP(Table4[[#This Row],[Column1]],'Báo cáo'!AG:AG,'Báo cáo'!AG:AG)</f>
        <v>85269</v>
      </c>
    </row>
    <row r="241" spans="1:18" hidden="1" x14ac:dyDescent="0.25">
      <c r="A241" s="105" t="s">
        <v>16196</v>
      </c>
      <c r="B241" s="101" t="s">
        <v>16050</v>
      </c>
      <c r="C241" s="101" t="s">
        <v>16051</v>
      </c>
      <c r="D241" s="101" t="s">
        <v>15868</v>
      </c>
      <c r="E241" s="101" t="s">
        <v>15869</v>
      </c>
      <c r="F241" s="104"/>
      <c r="G241" s="104"/>
      <c r="H241" s="101"/>
      <c r="I241" s="101">
        <v>1051</v>
      </c>
      <c r="J241" s="101" t="s">
        <v>15878</v>
      </c>
      <c r="K241" s="101" t="s">
        <v>16096</v>
      </c>
      <c r="L241" s="103">
        <v>-382603</v>
      </c>
      <c r="M241" s="103">
        <v>-30608</v>
      </c>
      <c r="N241" s="103">
        <v>-413211</v>
      </c>
      <c r="O241" s="102">
        <v>46063</v>
      </c>
      <c r="P241" s="106" t="s">
        <v>16090</v>
      </c>
      <c r="Q241" s="101">
        <f>VALUE(Table4[[#This Row],[Invoice No]])</f>
        <v>1051</v>
      </c>
      <c r="R241" s="116">
        <f>_xlfn.XLOOKUP(Table4[[#This Row],[Column1]],'Báo cáo'!AG:AG,'Báo cáo'!AG:AG)</f>
        <v>1051</v>
      </c>
    </row>
    <row r="242" spans="1:18" x14ac:dyDescent="0.25">
      <c r="A242" s="105" t="s">
        <v>16197</v>
      </c>
      <c r="B242" s="101" t="s">
        <v>16050</v>
      </c>
      <c r="C242" s="101" t="s">
        <v>16051</v>
      </c>
      <c r="D242" s="101" t="s">
        <v>15868</v>
      </c>
      <c r="E242" s="101" t="s">
        <v>15869</v>
      </c>
      <c r="F242" s="104"/>
      <c r="G242" s="104"/>
      <c r="H242" s="101"/>
      <c r="I242" s="101"/>
      <c r="J242" s="101" t="s">
        <v>15881</v>
      </c>
      <c r="K242" s="101" t="s">
        <v>16097</v>
      </c>
      <c r="L242" s="103">
        <v>-535644</v>
      </c>
      <c r="M242" s="103">
        <v>-42851</v>
      </c>
      <c r="N242" s="103">
        <v>-578495</v>
      </c>
      <c r="O242" s="102">
        <v>46063</v>
      </c>
      <c r="P242" s="106" t="s">
        <v>16090</v>
      </c>
      <c r="Q242" s="101">
        <f>VALUE(Table4[[#This Row],[Invoice No]])</f>
        <v>0</v>
      </c>
      <c r="R242" s="116">
        <f>_xlfn.XLOOKUP(Table4[[#This Row],[Column1]],'Báo cáo'!AG:AG,'Báo cáo'!AG:AG)</f>
        <v>0</v>
      </c>
    </row>
    <row r="243" spans="1:18" x14ac:dyDescent="0.25">
      <c r="A243" s="105" t="s">
        <v>16198</v>
      </c>
      <c r="B243" s="101" t="s">
        <v>16063</v>
      </c>
      <c r="C243" s="101" t="s">
        <v>16064</v>
      </c>
      <c r="D243" s="101" t="s">
        <v>15868</v>
      </c>
      <c r="E243" s="101" t="s">
        <v>15869</v>
      </c>
      <c r="F243" s="104"/>
      <c r="G243" s="104"/>
      <c r="H243" s="101"/>
      <c r="I243" s="101"/>
      <c r="J243" s="101" t="s">
        <v>15886</v>
      </c>
      <c r="K243" s="101" t="s">
        <v>16089</v>
      </c>
      <c r="L243" s="103">
        <v>-106636</v>
      </c>
      <c r="M243" s="103">
        <v>-10664</v>
      </c>
      <c r="N243" s="103">
        <v>-117300</v>
      </c>
      <c r="O243" s="102">
        <v>46063</v>
      </c>
      <c r="P243" s="106" t="s">
        <v>16090</v>
      </c>
      <c r="Q243" s="101">
        <f>VALUE(Table4[[#This Row],[Invoice No]])</f>
        <v>0</v>
      </c>
      <c r="R243" s="116">
        <f>_xlfn.XLOOKUP(Table4[[#This Row],[Column1]],'Báo cáo'!AG:AG,'Báo cáo'!AG:AG)</f>
        <v>0</v>
      </c>
    </row>
    <row r="244" spans="1:18" hidden="1" x14ac:dyDescent="0.25">
      <c r="A244" s="105" t="s">
        <v>16199</v>
      </c>
      <c r="B244" s="101" t="s">
        <v>16063</v>
      </c>
      <c r="C244" s="101" t="s">
        <v>16064</v>
      </c>
      <c r="D244" s="101" t="s">
        <v>15868</v>
      </c>
      <c r="E244" s="101" t="s">
        <v>15869</v>
      </c>
      <c r="F244" s="104"/>
      <c r="G244" s="104"/>
      <c r="H244" s="101"/>
      <c r="I244" s="101">
        <v>1109</v>
      </c>
      <c r="J244" s="101" t="s">
        <v>15878</v>
      </c>
      <c r="K244" s="101" t="s">
        <v>16096</v>
      </c>
      <c r="L244" s="103">
        <v>-355452</v>
      </c>
      <c r="M244" s="103">
        <v>-28436</v>
      </c>
      <c r="N244" s="103">
        <v>-383888</v>
      </c>
      <c r="O244" s="102">
        <v>46063</v>
      </c>
      <c r="P244" s="106" t="s">
        <v>16090</v>
      </c>
      <c r="Q244" s="101">
        <f>VALUE(Table4[[#This Row],[Invoice No]])</f>
        <v>1109</v>
      </c>
      <c r="R244" s="116">
        <f>_xlfn.XLOOKUP(Table4[[#This Row],[Column1]],'Báo cáo'!AG:AG,'Báo cáo'!AG:AG)</f>
        <v>1109</v>
      </c>
    </row>
    <row r="245" spans="1:18" x14ac:dyDescent="0.25">
      <c r="A245" s="105" t="s">
        <v>16200</v>
      </c>
      <c r="B245" s="101" t="s">
        <v>16063</v>
      </c>
      <c r="C245" s="101" t="s">
        <v>16064</v>
      </c>
      <c r="D245" s="101" t="s">
        <v>15868</v>
      </c>
      <c r="E245" s="101" t="s">
        <v>15869</v>
      </c>
      <c r="F245" s="104"/>
      <c r="G245" s="104"/>
      <c r="H245" s="101"/>
      <c r="I245" s="101"/>
      <c r="J245" s="101" t="s">
        <v>15881</v>
      </c>
      <c r="K245" s="101" t="s">
        <v>16097</v>
      </c>
      <c r="L245" s="103">
        <v>-497633</v>
      </c>
      <c r="M245" s="103">
        <v>-39811</v>
      </c>
      <c r="N245" s="103">
        <v>-537444</v>
      </c>
      <c r="O245" s="102">
        <v>46063</v>
      </c>
      <c r="P245" s="106" t="s">
        <v>16090</v>
      </c>
      <c r="Q245" s="101">
        <f>VALUE(Table4[[#This Row],[Invoice No]])</f>
        <v>0</v>
      </c>
      <c r="R245" s="116">
        <f>_xlfn.XLOOKUP(Table4[[#This Row],[Column1]],'Báo cáo'!AG:AG,'Báo cáo'!AG:AG)</f>
        <v>0</v>
      </c>
    </row>
    <row r="246" spans="1:18" hidden="1" x14ac:dyDescent="0.25">
      <c r="A246" s="105" t="s">
        <v>16201</v>
      </c>
      <c r="B246" s="101" t="s">
        <v>16063</v>
      </c>
      <c r="C246" s="101" t="s">
        <v>16064</v>
      </c>
      <c r="D246" s="101" t="s">
        <v>15868</v>
      </c>
      <c r="E246" s="101" t="s">
        <v>15869</v>
      </c>
      <c r="F246" s="102">
        <v>46030</v>
      </c>
      <c r="G246" s="102">
        <v>46030</v>
      </c>
      <c r="H246" s="101" t="s">
        <v>16092</v>
      </c>
      <c r="I246" s="101" t="s">
        <v>16202</v>
      </c>
      <c r="J246" s="101"/>
      <c r="K246" s="101"/>
      <c r="L246" s="103">
        <v>1178385</v>
      </c>
      <c r="M246" s="103">
        <v>94271</v>
      </c>
      <c r="N246" s="103">
        <v>1272656</v>
      </c>
      <c r="O246" s="102">
        <v>46080</v>
      </c>
      <c r="P246" s="106" t="s">
        <v>16090</v>
      </c>
      <c r="Q246" s="101">
        <f>VALUE(Table4[[#This Row],[Invoice No]])</f>
        <v>1353</v>
      </c>
      <c r="R246" s="116">
        <f>_xlfn.XLOOKUP(Table4[[#This Row],[Column1]],'Báo cáo'!AG:AG,'Báo cáo'!AG:AG)</f>
        <v>1353</v>
      </c>
    </row>
    <row r="247" spans="1:18" x14ac:dyDescent="0.25">
      <c r="A247" s="105" t="s">
        <v>16203</v>
      </c>
      <c r="B247" s="101" t="s">
        <v>16063</v>
      </c>
      <c r="C247" s="101" t="s">
        <v>16064</v>
      </c>
      <c r="D247" s="101" t="s">
        <v>15868</v>
      </c>
      <c r="E247" s="101" t="s">
        <v>15869</v>
      </c>
      <c r="F247" s="104"/>
      <c r="G247" s="104"/>
      <c r="H247" s="101"/>
      <c r="I247" s="101"/>
      <c r="J247" s="101"/>
      <c r="K247" s="101" t="s">
        <v>16109</v>
      </c>
      <c r="L247" s="103">
        <v>1038632</v>
      </c>
      <c r="M247" s="103">
        <v>0</v>
      </c>
      <c r="N247" s="103">
        <v>1038632</v>
      </c>
      <c r="O247" s="102">
        <v>46063</v>
      </c>
      <c r="P247" s="106" t="s">
        <v>16090</v>
      </c>
      <c r="Q247" s="101">
        <f>VALUE(Table4[[#This Row],[Invoice No]])</f>
        <v>0</v>
      </c>
      <c r="R247" s="116">
        <f>_xlfn.XLOOKUP(Table4[[#This Row],[Column1]],'Báo cáo'!AG:AG,'Báo cáo'!AG:AG)</f>
        <v>0</v>
      </c>
    </row>
    <row r="248" spans="1:18" hidden="1" x14ac:dyDescent="0.25">
      <c r="A248" s="105" t="s">
        <v>16204</v>
      </c>
      <c r="B248" s="101" t="s">
        <v>16070</v>
      </c>
      <c r="C248" s="101" t="s">
        <v>16071</v>
      </c>
      <c r="D248" s="101" t="s">
        <v>15868</v>
      </c>
      <c r="E248" s="101" t="s">
        <v>15869</v>
      </c>
      <c r="F248" s="102">
        <v>46027</v>
      </c>
      <c r="G248" s="102">
        <v>46025</v>
      </c>
      <c r="H248" s="101" t="s">
        <v>16092</v>
      </c>
      <c r="I248" s="101" t="s">
        <v>15957</v>
      </c>
      <c r="J248" s="101"/>
      <c r="K248" s="101"/>
      <c r="L248" s="103">
        <v>9617130</v>
      </c>
      <c r="M248" s="103">
        <v>769370</v>
      </c>
      <c r="N248" s="103">
        <v>10386500</v>
      </c>
      <c r="O248" s="102">
        <v>46080</v>
      </c>
      <c r="P248" s="106" t="s">
        <v>16090</v>
      </c>
      <c r="Q248" s="101">
        <f>VALUE(Table4[[#This Row],[Invoice No]])</f>
        <v>47</v>
      </c>
      <c r="R248" s="116">
        <f>_xlfn.XLOOKUP(Table4[[#This Row],[Column1]],'Báo cáo'!AG:AG,'Báo cáo'!AG:AG)</f>
        <v>47</v>
      </c>
    </row>
    <row r="249" spans="1:18" x14ac:dyDescent="0.25">
      <c r="A249" s="105" t="s">
        <v>16205</v>
      </c>
      <c r="B249" s="101" t="s">
        <v>16070</v>
      </c>
      <c r="C249" s="101" t="s">
        <v>16071</v>
      </c>
      <c r="D249" s="101" t="s">
        <v>15868</v>
      </c>
      <c r="E249" s="101" t="s">
        <v>15869</v>
      </c>
      <c r="F249" s="104"/>
      <c r="G249" s="104"/>
      <c r="H249" s="101"/>
      <c r="I249" s="101"/>
      <c r="J249" s="101"/>
      <c r="K249" s="101" t="s">
        <v>16109</v>
      </c>
      <c r="L249" s="103">
        <v>16622881</v>
      </c>
      <c r="M249" s="103">
        <v>0</v>
      </c>
      <c r="N249" s="103">
        <v>16622881</v>
      </c>
      <c r="O249" s="102">
        <v>46063</v>
      </c>
      <c r="P249" s="106" t="s">
        <v>16090</v>
      </c>
      <c r="Q249" s="101">
        <f>VALUE(Table4[[#This Row],[Invoice No]])</f>
        <v>0</v>
      </c>
      <c r="R249" s="116">
        <f>_xlfn.XLOOKUP(Table4[[#This Row],[Column1]],'Báo cáo'!AG:AG,'Báo cáo'!AG:AG)</f>
        <v>0</v>
      </c>
    </row>
    <row r="250" spans="1:18" x14ac:dyDescent="0.25">
      <c r="A250" s="105" t="s">
        <v>16206</v>
      </c>
      <c r="B250" s="101" t="s">
        <v>16070</v>
      </c>
      <c r="C250" s="101" t="s">
        <v>16071</v>
      </c>
      <c r="D250" s="101" t="s">
        <v>15868</v>
      </c>
      <c r="E250" s="101" t="s">
        <v>15869</v>
      </c>
      <c r="F250" s="104"/>
      <c r="G250" s="104"/>
      <c r="H250" s="101"/>
      <c r="I250" s="101"/>
      <c r="J250" s="101" t="s">
        <v>15886</v>
      </c>
      <c r="K250" s="101" t="s">
        <v>16089</v>
      </c>
      <c r="L250" s="103">
        <v>-2125625</v>
      </c>
      <c r="M250" s="103">
        <v>-212562</v>
      </c>
      <c r="N250" s="103">
        <v>-2338187</v>
      </c>
      <c r="O250" s="102">
        <v>46063</v>
      </c>
      <c r="P250" s="106" t="s">
        <v>16090</v>
      </c>
      <c r="Q250" s="101">
        <f>VALUE(Table4[[#This Row],[Invoice No]])</f>
        <v>0</v>
      </c>
      <c r="R250" s="116">
        <f>_xlfn.XLOOKUP(Table4[[#This Row],[Column1]],'Báo cáo'!AG:AG,'Báo cáo'!AG:AG)</f>
        <v>0</v>
      </c>
    </row>
    <row r="251" spans="1:18" hidden="1" x14ac:dyDescent="0.25">
      <c r="A251" s="105" t="s">
        <v>16207</v>
      </c>
      <c r="B251" s="101" t="s">
        <v>16070</v>
      </c>
      <c r="C251" s="101" t="s">
        <v>16071</v>
      </c>
      <c r="D251" s="101" t="s">
        <v>15868</v>
      </c>
      <c r="E251" s="101" t="s">
        <v>15869</v>
      </c>
      <c r="F251" s="102">
        <v>46036</v>
      </c>
      <c r="G251" s="102">
        <v>46036</v>
      </c>
      <c r="H251" s="101" t="s">
        <v>16092</v>
      </c>
      <c r="I251" s="101" t="s">
        <v>16208</v>
      </c>
      <c r="J251" s="101"/>
      <c r="K251" s="101"/>
      <c r="L251" s="103">
        <v>2233610</v>
      </c>
      <c r="M251" s="103">
        <v>178689</v>
      </c>
      <c r="N251" s="103">
        <v>2412299</v>
      </c>
      <c r="O251" s="102">
        <v>46080</v>
      </c>
      <c r="P251" s="106" t="s">
        <v>16090</v>
      </c>
      <c r="Q251" s="101">
        <f>VALUE(Table4[[#This Row],[Invoice No]])</f>
        <v>2664</v>
      </c>
      <c r="R251" s="116">
        <f>_xlfn.XLOOKUP(Table4[[#This Row],[Column1]],'Báo cáo'!AG:AG,'Báo cáo'!AG:AG)</f>
        <v>2664</v>
      </c>
    </row>
    <row r="252" spans="1:18" x14ac:dyDescent="0.25">
      <c r="A252" s="105" t="s">
        <v>16209</v>
      </c>
      <c r="B252" s="101" t="s">
        <v>16070</v>
      </c>
      <c r="C252" s="101" t="s">
        <v>16071</v>
      </c>
      <c r="D252" s="101" t="s">
        <v>15868</v>
      </c>
      <c r="E252" s="101" t="s">
        <v>15869</v>
      </c>
      <c r="F252" s="104"/>
      <c r="G252" s="104"/>
      <c r="H252" s="101"/>
      <c r="I252" s="101"/>
      <c r="J252" s="101" t="s">
        <v>15881</v>
      </c>
      <c r="K252" s="101" t="s">
        <v>16097</v>
      </c>
      <c r="L252" s="103">
        <v>-9919582</v>
      </c>
      <c r="M252" s="103">
        <v>-793567</v>
      </c>
      <c r="N252" s="103">
        <v>-10713149</v>
      </c>
      <c r="O252" s="102">
        <v>46063</v>
      </c>
      <c r="P252" s="106" t="s">
        <v>16090</v>
      </c>
      <c r="Q252" s="101">
        <f>VALUE(Table4[[#This Row],[Invoice No]])</f>
        <v>0</v>
      </c>
      <c r="R252" s="116">
        <f>_xlfn.XLOOKUP(Table4[[#This Row],[Column1]],'Báo cáo'!AG:AG,'Báo cáo'!AG:AG)</f>
        <v>0</v>
      </c>
    </row>
    <row r="253" spans="1:18" hidden="1" x14ac:dyDescent="0.25">
      <c r="A253" s="105" t="s">
        <v>16210</v>
      </c>
      <c r="B253" s="101" t="s">
        <v>16070</v>
      </c>
      <c r="C253" s="101" t="s">
        <v>16071</v>
      </c>
      <c r="D253" s="101" t="s">
        <v>15868</v>
      </c>
      <c r="E253" s="101" t="s">
        <v>15869</v>
      </c>
      <c r="F253" s="102">
        <v>46034</v>
      </c>
      <c r="G253" s="102">
        <v>46032</v>
      </c>
      <c r="H253" s="101" t="s">
        <v>16092</v>
      </c>
      <c r="I253" s="101" t="s">
        <v>16211</v>
      </c>
      <c r="J253" s="101"/>
      <c r="K253" s="101"/>
      <c r="L253" s="103">
        <v>12261120</v>
      </c>
      <c r="M253" s="103">
        <v>980890</v>
      </c>
      <c r="N253" s="103">
        <v>13242010</v>
      </c>
      <c r="O253" s="102">
        <v>46080</v>
      </c>
      <c r="P253" s="106" t="s">
        <v>16090</v>
      </c>
      <c r="Q253" s="101">
        <f>VALUE(Table4[[#This Row],[Invoice No]])</f>
        <v>1724</v>
      </c>
      <c r="R253" s="116">
        <f>_xlfn.XLOOKUP(Table4[[#This Row],[Column1]],'Báo cáo'!AG:AG,'Báo cáo'!AG:AG)</f>
        <v>1724</v>
      </c>
    </row>
    <row r="254" spans="1:18" hidden="1" x14ac:dyDescent="0.25">
      <c r="A254" s="105" t="s">
        <v>16212</v>
      </c>
      <c r="B254" s="101" t="s">
        <v>16070</v>
      </c>
      <c r="C254" s="101" t="s">
        <v>16071</v>
      </c>
      <c r="D254" s="101" t="s">
        <v>15868</v>
      </c>
      <c r="E254" s="101" t="s">
        <v>15869</v>
      </c>
      <c r="F254" s="102">
        <v>46017</v>
      </c>
      <c r="G254" s="102">
        <v>46017</v>
      </c>
      <c r="H254" s="101" t="s">
        <v>15870</v>
      </c>
      <c r="I254" s="101" t="s">
        <v>16213</v>
      </c>
      <c r="J254" s="101"/>
      <c r="K254" s="101"/>
      <c r="L254" s="103">
        <v>1072050</v>
      </c>
      <c r="M254" s="103">
        <v>85764</v>
      </c>
      <c r="N254" s="103">
        <v>1157814</v>
      </c>
      <c r="O254" s="102">
        <v>46063</v>
      </c>
      <c r="P254" s="106" t="s">
        <v>16090</v>
      </c>
      <c r="Q254" s="101">
        <f>VALUE(Table4[[#This Row],[Invoice No]])</f>
        <v>87412</v>
      </c>
      <c r="R254" s="116">
        <f>_xlfn.XLOOKUP(Table4[[#This Row],[Column1]],'Báo cáo'!AG:AG,'Báo cáo'!AG:AG)</f>
        <v>87412</v>
      </c>
    </row>
    <row r="255" spans="1:18" hidden="1" x14ac:dyDescent="0.25">
      <c r="A255" s="105" t="s">
        <v>16214</v>
      </c>
      <c r="B255" s="101" t="s">
        <v>16070</v>
      </c>
      <c r="C255" s="101" t="s">
        <v>16071</v>
      </c>
      <c r="D255" s="101" t="s">
        <v>15868</v>
      </c>
      <c r="E255" s="101" t="s">
        <v>15869</v>
      </c>
      <c r="F255" s="102">
        <v>46034</v>
      </c>
      <c r="G255" s="102">
        <v>46009</v>
      </c>
      <c r="H255" s="101" t="s">
        <v>15870</v>
      </c>
      <c r="I255" s="101" t="s">
        <v>16215</v>
      </c>
      <c r="J255" s="101"/>
      <c r="K255" s="101"/>
      <c r="L255" s="103">
        <v>1012060</v>
      </c>
      <c r="M255" s="103">
        <v>80965</v>
      </c>
      <c r="N255" s="103">
        <v>1093025</v>
      </c>
      <c r="O255" s="102">
        <v>46080</v>
      </c>
      <c r="P255" s="106" t="s">
        <v>16090</v>
      </c>
      <c r="Q255" s="101">
        <f>VALUE(Table4[[#This Row],[Invoice No]])</f>
        <v>84368</v>
      </c>
      <c r="R255" s="116">
        <f>_xlfn.XLOOKUP(Table4[[#This Row],[Column1]],'Báo cáo'!AG:AG,'Báo cáo'!AG:AG)</f>
        <v>84368</v>
      </c>
    </row>
    <row r="256" spans="1:18" hidden="1" x14ac:dyDescent="0.25">
      <c r="A256" s="105" t="s">
        <v>16216</v>
      </c>
      <c r="B256" s="101" t="s">
        <v>16070</v>
      </c>
      <c r="C256" s="101" t="s">
        <v>16071</v>
      </c>
      <c r="D256" s="101" t="s">
        <v>15868</v>
      </c>
      <c r="E256" s="101" t="s">
        <v>15869</v>
      </c>
      <c r="F256" s="102">
        <v>46016</v>
      </c>
      <c r="G256" s="102">
        <v>46003</v>
      </c>
      <c r="H256" s="101" t="s">
        <v>15870</v>
      </c>
      <c r="I256" s="101" t="s">
        <v>16217</v>
      </c>
      <c r="J256" s="101"/>
      <c r="K256" s="101"/>
      <c r="L256" s="103">
        <v>1042055</v>
      </c>
      <c r="M256" s="103">
        <v>83364</v>
      </c>
      <c r="N256" s="103">
        <v>1125419</v>
      </c>
      <c r="O256" s="102">
        <v>46063</v>
      </c>
      <c r="P256" s="106" t="s">
        <v>16090</v>
      </c>
      <c r="Q256" s="101">
        <f>VALUE(Table4[[#This Row],[Invoice No]])</f>
        <v>83716</v>
      </c>
      <c r="R256" s="116">
        <f>_xlfn.XLOOKUP(Table4[[#This Row],[Column1]],'Báo cáo'!AG:AG,'Báo cáo'!AG:AG)</f>
        <v>83716</v>
      </c>
    </row>
    <row r="257" spans="1:18" hidden="1" x14ac:dyDescent="0.25">
      <c r="A257" s="105" t="s">
        <v>16218</v>
      </c>
      <c r="B257" s="101" t="s">
        <v>16070</v>
      </c>
      <c r="C257" s="101" t="s">
        <v>16071</v>
      </c>
      <c r="D257" s="101" t="s">
        <v>15868</v>
      </c>
      <c r="E257" s="101" t="s">
        <v>15869</v>
      </c>
      <c r="F257" s="102">
        <v>46034</v>
      </c>
      <c r="G257" s="102">
        <v>46010</v>
      </c>
      <c r="H257" s="101" t="s">
        <v>15870</v>
      </c>
      <c r="I257" s="101" t="s">
        <v>16219</v>
      </c>
      <c r="J257" s="101"/>
      <c r="K257" s="101"/>
      <c r="L257" s="103">
        <v>6113170</v>
      </c>
      <c r="M257" s="103">
        <v>489054</v>
      </c>
      <c r="N257" s="103">
        <v>6602224</v>
      </c>
      <c r="O257" s="102">
        <v>46080</v>
      </c>
      <c r="P257" s="106" t="s">
        <v>16090</v>
      </c>
      <c r="Q257" s="101">
        <f>VALUE(Table4[[#This Row],[Invoice No]])</f>
        <v>85288</v>
      </c>
      <c r="R257" s="116">
        <f>_xlfn.XLOOKUP(Table4[[#This Row],[Column1]],'Báo cáo'!AG:AG,'Báo cáo'!AG:AG)</f>
        <v>85288</v>
      </c>
    </row>
    <row r="258" spans="1:18" hidden="1" x14ac:dyDescent="0.25">
      <c r="A258" s="105" t="s">
        <v>16220</v>
      </c>
      <c r="B258" s="101" t="s">
        <v>16070</v>
      </c>
      <c r="C258" s="101" t="s">
        <v>16071</v>
      </c>
      <c r="D258" s="101" t="s">
        <v>15868</v>
      </c>
      <c r="E258" s="101" t="s">
        <v>15869</v>
      </c>
      <c r="F258" s="102">
        <v>46009</v>
      </c>
      <c r="G258" s="102">
        <v>46009</v>
      </c>
      <c r="H258" s="101" t="s">
        <v>15870</v>
      </c>
      <c r="I258" s="101" t="s">
        <v>16221</v>
      </c>
      <c r="J258" s="101"/>
      <c r="K258" s="101"/>
      <c r="L258" s="103">
        <v>1072050</v>
      </c>
      <c r="M258" s="103">
        <v>85764</v>
      </c>
      <c r="N258" s="103">
        <v>1157814</v>
      </c>
      <c r="O258" s="102">
        <v>46063</v>
      </c>
      <c r="P258" s="106" t="s">
        <v>16090</v>
      </c>
      <c r="Q258" s="101">
        <f>VALUE(Table4[[#This Row],[Invoice No]])</f>
        <v>84367</v>
      </c>
      <c r="R258" s="116">
        <f>_xlfn.XLOOKUP(Table4[[#This Row],[Column1]],'Báo cáo'!AG:AG,'Báo cáo'!AG:AG)</f>
        <v>84367</v>
      </c>
    </row>
    <row r="259" spans="1:18" hidden="1" x14ac:dyDescent="0.25">
      <c r="A259" s="105" t="s">
        <v>16222</v>
      </c>
      <c r="B259" s="101" t="s">
        <v>16070</v>
      </c>
      <c r="C259" s="101" t="s">
        <v>16071</v>
      </c>
      <c r="D259" s="101" t="s">
        <v>15868</v>
      </c>
      <c r="E259" s="101" t="s">
        <v>15869</v>
      </c>
      <c r="F259" s="102">
        <v>46034</v>
      </c>
      <c r="G259" s="102">
        <v>46003</v>
      </c>
      <c r="H259" s="101" t="s">
        <v>15870</v>
      </c>
      <c r="I259" s="101" t="s">
        <v>16223</v>
      </c>
      <c r="J259" s="101"/>
      <c r="K259" s="101"/>
      <c r="L259" s="103">
        <v>972475</v>
      </c>
      <c r="M259" s="103">
        <v>77798</v>
      </c>
      <c r="N259" s="103">
        <v>1050273</v>
      </c>
      <c r="O259" s="102">
        <v>46080</v>
      </c>
      <c r="P259" s="106" t="s">
        <v>16090</v>
      </c>
      <c r="Q259" s="101">
        <f>VALUE(Table4[[#This Row],[Invoice No]])</f>
        <v>83715</v>
      </c>
      <c r="R259" s="116">
        <f>_xlfn.XLOOKUP(Table4[[#This Row],[Column1]],'Báo cáo'!AG:AG,'Báo cáo'!AG:AG)</f>
        <v>83715</v>
      </c>
    </row>
    <row r="260" spans="1:18" hidden="1" x14ac:dyDescent="0.25">
      <c r="A260" s="105" t="s">
        <v>16224</v>
      </c>
      <c r="B260" s="101" t="s">
        <v>16070</v>
      </c>
      <c r="C260" s="101" t="s">
        <v>16071</v>
      </c>
      <c r="D260" s="101" t="s">
        <v>15868</v>
      </c>
      <c r="E260" s="101" t="s">
        <v>15869</v>
      </c>
      <c r="F260" s="102">
        <v>46031</v>
      </c>
      <c r="G260" s="102">
        <v>46030</v>
      </c>
      <c r="H260" s="101" t="s">
        <v>16092</v>
      </c>
      <c r="I260" s="101" t="s">
        <v>16225</v>
      </c>
      <c r="J260" s="101"/>
      <c r="K260" s="101"/>
      <c r="L260" s="103">
        <v>1166110</v>
      </c>
      <c r="M260" s="103">
        <v>93289</v>
      </c>
      <c r="N260" s="103">
        <v>1259399</v>
      </c>
      <c r="O260" s="102">
        <v>46080</v>
      </c>
      <c r="P260" s="106" t="s">
        <v>16090</v>
      </c>
      <c r="Q260" s="101">
        <f>VALUE(Table4[[#This Row],[Invoice No]])</f>
        <v>1322</v>
      </c>
      <c r="R260" s="116">
        <f>_xlfn.XLOOKUP(Table4[[#This Row],[Column1]],'Báo cáo'!AG:AG,'Báo cáo'!AG:AG)</f>
        <v>1322</v>
      </c>
    </row>
    <row r="261" spans="1:18" hidden="1" x14ac:dyDescent="0.25">
      <c r="A261" s="105" t="s">
        <v>16226</v>
      </c>
      <c r="B261" s="101" t="s">
        <v>16070</v>
      </c>
      <c r="C261" s="101" t="s">
        <v>16071</v>
      </c>
      <c r="D261" s="101" t="s">
        <v>15868</v>
      </c>
      <c r="E261" s="101" t="s">
        <v>15869</v>
      </c>
      <c r="F261" s="104"/>
      <c r="G261" s="104"/>
      <c r="H261" s="101"/>
      <c r="I261" s="101">
        <v>2172</v>
      </c>
      <c r="J261" s="101" t="s">
        <v>15878</v>
      </c>
      <c r="K261" s="101" t="s">
        <v>16096</v>
      </c>
      <c r="L261" s="103">
        <v>-7085416</v>
      </c>
      <c r="M261" s="103">
        <v>-566833</v>
      </c>
      <c r="N261" s="103">
        <v>-7652249</v>
      </c>
      <c r="O261" s="102">
        <v>46063</v>
      </c>
      <c r="P261" s="106" t="s">
        <v>16090</v>
      </c>
      <c r="Q261" s="101">
        <f>VALUE(Table4[[#This Row],[Invoice No]])</f>
        <v>2172</v>
      </c>
      <c r="R261" s="116">
        <f>_xlfn.XLOOKUP(Table4[[#This Row],[Column1]],'Báo cáo'!AG:AG,'Báo cáo'!AG:AG)</f>
        <v>2172</v>
      </c>
    </row>
    <row r="262" spans="1:18" x14ac:dyDescent="0.25">
      <c r="A262" s="105" t="s">
        <v>16227</v>
      </c>
      <c r="B262" s="101" t="s">
        <v>16070</v>
      </c>
      <c r="C262" s="101" t="s">
        <v>16071</v>
      </c>
      <c r="D262" s="101" t="s">
        <v>15868</v>
      </c>
      <c r="E262" s="101" t="s">
        <v>15869</v>
      </c>
      <c r="F262" s="104"/>
      <c r="G262" s="104"/>
      <c r="H262" s="101"/>
      <c r="I262" s="101"/>
      <c r="J262" s="101" t="s">
        <v>16228</v>
      </c>
      <c r="K262" s="101" t="s">
        <v>16229</v>
      </c>
      <c r="L262" s="103">
        <v>-16000000</v>
      </c>
      <c r="M262" s="103">
        <v>-1280000</v>
      </c>
      <c r="N262" s="103">
        <v>-17280000</v>
      </c>
      <c r="O262" s="102">
        <v>46063</v>
      </c>
      <c r="P262" s="106" t="s">
        <v>16090</v>
      </c>
      <c r="Q262" s="101">
        <f>VALUE(Table4[[#This Row],[Invoice No]])</f>
        <v>0</v>
      </c>
      <c r="R262" s="116">
        <f>_xlfn.XLOOKUP(Table4[[#This Row],[Column1]],'Báo cáo'!AG:AG,'Báo cáo'!AG:AG)</f>
        <v>0</v>
      </c>
    </row>
    <row r="263" spans="1:18" hidden="1" x14ac:dyDescent="0.25">
      <c r="A263" s="105" t="s">
        <v>16230</v>
      </c>
      <c r="B263" s="101" t="s">
        <v>16070</v>
      </c>
      <c r="C263" s="101" t="s">
        <v>16071</v>
      </c>
      <c r="D263" s="101" t="s">
        <v>15868</v>
      </c>
      <c r="E263" s="101" t="s">
        <v>15869</v>
      </c>
      <c r="F263" s="102">
        <v>46034</v>
      </c>
      <c r="G263" s="102">
        <v>46010</v>
      </c>
      <c r="H263" s="101" t="s">
        <v>15870</v>
      </c>
      <c r="I263" s="101" t="s">
        <v>16231</v>
      </c>
      <c r="J263" s="101"/>
      <c r="K263" s="101"/>
      <c r="L263" s="103">
        <v>1002470</v>
      </c>
      <c r="M263" s="103">
        <v>80198</v>
      </c>
      <c r="N263" s="103">
        <v>1082668</v>
      </c>
      <c r="O263" s="102">
        <v>46080</v>
      </c>
      <c r="P263" s="106" t="s">
        <v>16090</v>
      </c>
      <c r="Q263" s="101">
        <f>VALUE(Table4[[#This Row],[Invoice No]])</f>
        <v>85289</v>
      </c>
      <c r="R263" s="116">
        <f>_xlfn.XLOOKUP(Table4[[#This Row],[Column1]],'Báo cáo'!AG:AG,'Báo cáo'!AG:AG)</f>
        <v>85289</v>
      </c>
    </row>
    <row r="264" spans="1:18" hidden="1" x14ac:dyDescent="0.25">
      <c r="A264" s="105" t="s">
        <v>16232</v>
      </c>
      <c r="B264" s="101" t="s">
        <v>16070</v>
      </c>
      <c r="C264" s="101" t="s">
        <v>16071</v>
      </c>
      <c r="D264" s="101" t="s">
        <v>15868</v>
      </c>
      <c r="E264" s="101" t="s">
        <v>15869</v>
      </c>
      <c r="F264" s="102">
        <v>46017</v>
      </c>
      <c r="G264" s="102">
        <v>46017</v>
      </c>
      <c r="H264" s="101" t="s">
        <v>15870</v>
      </c>
      <c r="I264" s="101" t="s">
        <v>16233</v>
      </c>
      <c r="J264" s="101"/>
      <c r="K264" s="101"/>
      <c r="L264" s="103">
        <v>12106360</v>
      </c>
      <c r="M264" s="103">
        <v>968509</v>
      </c>
      <c r="N264" s="103">
        <v>13074869</v>
      </c>
      <c r="O264" s="102">
        <v>46063</v>
      </c>
      <c r="P264" s="106" t="s">
        <v>16090</v>
      </c>
      <c r="Q264" s="101">
        <f>VALUE(Table4[[#This Row],[Invoice No]])</f>
        <v>87413</v>
      </c>
      <c r="R264" s="116">
        <f>_xlfn.XLOOKUP(Table4[[#This Row],[Column1]],'Báo cáo'!AG:AG,'Báo cáo'!AG:AG)</f>
        <v>87413</v>
      </c>
    </row>
    <row r="265" spans="1:18" hidden="1" x14ac:dyDescent="0.25">
      <c r="A265" s="105" t="s">
        <v>16234</v>
      </c>
      <c r="B265" s="101" t="s">
        <v>16070</v>
      </c>
      <c r="C265" s="101" t="s">
        <v>16071</v>
      </c>
      <c r="D265" s="101" t="s">
        <v>15868</v>
      </c>
      <c r="E265" s="101" t="s">
        <v>15869</v>
      </c>
      <c r="F265" s="102">
        <v>46034</v>
      </c>
      <c r="G265" s="102">
        <v>46016</v>
      </c>
      <c r="H265" s="101" t="s">
        <v>15870</v>
      </c>
      <c r="I265" s="101" t="s">
        <v>16235</v>
      </c>
      <c r="J265" s="101"/>
      <c r="K265" s="101"/>
      <c r="L265" s="103">
        <v>1012060</v>
      </c>
      <c r="M265" s="103">
        <v>80965</v>
      </c>
      <c r="N265" s="103">
        <v>1093025</v>
      </c>
      <c r="O265" s="102">
        <v>46080</v>
      </c>
      <c r="P265" s="106" t="s">
        <v>16090</v>
      </c>
      <c r="Q265" s="101">
        <f>VALUE(Table4[[#This Row],[Invoice No]])</f>
        <v>87042</v>
      </c>
      <c r="R265" s="116">
        <f>_xlfn.XLOOKUP(Table4[[#This Row],[Column1]],'Báo cáo'!AG:AG,'Báo cáo'!AG:AG)</f>
        <v>87042</v>
      </c>
    </row>
    <row r="266" spans="1:18" hidden="1" x14ac:dyDescent="0.25">
      <c r="A266" s="105" t="s">
        <v>16236</v>
      </c>
      <c r="B266" s="101" t="s">
        <v>16070</v>
      </c>
      <c r="C266" s="101" t="s">
        <v>16071</v>
      </c>
      <c r="D266" s="101" t="s">
        <v>15868</v>
      </c>
      <c r="E266" s="101" t="s">
        <v>15869</v>
      </c>
      <c r="F266" s="102">
        <v>46016</v>
      </c>
      <c r="G266" s="102">
        <v>46003</v>
      </c>
      <c r="H266" s="101" t="s">
        <v>15870</v>
      </c>
      <c r="I266" s="101" t="s">
        <v>16237</v>
      </c>
      <c r="J266" s="101"/>
      <c r="K266" s="101"/>
      <c r="L266" s="103">
        <v>3553025</v>
      </c>
      <c r="M266" s="103">
        <v>284242</v>
      </c>
      <c r="N266" s="103">
        <v>3837267</v>
      </c>
      <c r="O266" s="102">
        <v>46063</v>
      </c>
      <c r="P266" s="106" t="s">
        <v>16090</v>
      </c>
      <c r="Q266" s="101">
        <f>VALUE(Table4[[#This Row],[Invoice No]])</f>
        <v>83714</v>
      </c>
      <c r="R266" s="116">
        <f>_xlfn.XLOOKUP(Table4[[#This Row],[Column1]],'Báo cáo'!AG:AG,'Báo cáo'!AG:AG)</f>
        <v>83714</v>
      </c>
    </row>
    <row r="267" spans="1:18" hidden="1" x14ac:dyDescent="0.25">
      <c r="A267" s="105" t="s">
        <v>16238</v>
      </c>
      <c r="B267" s="101" t="s">
        <v>16070</v>
      </c>
      <c r="C267" s="101" t="s">
        <v>16071</v>
      </c>
      <c r="D267" s="101" t="s">
        <v>15868</v>
      </c>
      <c r="E267" s="101" t="s">
        <v>15869</v>
      </c>
      <c r="F267" s="102">
        <v>46034</v>
      </c>
      <c r="G267" s="102">
        <v>46016</v>
      </c>
      <c r="H267" s="101" t="s">
        <v>15870</v>
      </c>
      <c r="I267" s="101" t="s">
        <v>16239</v>
      </c>
      <c r="J267" s="101"/>
      <c r="K267" s="101"/>
      <c r="L267" s="103">
        <v>3096170</v>
      </c>
      <c r="M267" s="103">
        <v>247694</v>
      </c>
      <c r="N267" s="103">
        <v>3343864</v>
      </c>
      <c r="O267" s="102">
        <v>46080</v>
      </c>
      <c r="P267" s="106" t="s">
        <v>16090</v>
      </c>
      <c r="Q267" s="101">
        <f>VALUE(Table4[[#This Row],[Invoice No]])</f>
        <v>87031</v>
      </c>
      <c r="R267" s="116">
        <f>_xlfn.XLOOKUP(Table4[[#This Row],[Column1]],'Báo cáo'!AG:AG,'Báo cáo'!AG:AG)</f>
        <v>87031</v>
      </c>
    </row>
    <row r="268" spans="1:18" hidden="1" x14ac:dyDescent="0.25">
      <c r="A268" s="105" t="s">
        <v>16240</v>
      </c>
      <c r="B268" s="101" t="s">
        <v>16070</v>
      </c>
      <c r="C268" s="101" t="s">
        <v>16071</v>
      </c>
      <c r="D268" s="101" t="s">
        <v>15868</v>
      </c>
      <c r="E268" s="101" t="s">
        <v>15869</v>
      </c>
      <c r="F268" s="102">
        <v>46016</v>
      </c>
      <c r="G268" s="102">
        <v>45992</v>
      </c>
      <c r="H268" s="101" t="s">
        <v>15870</v>
      </c>
      <c r="I268" s="101" t="s">
        <v>16241</v>
      </c>
      <c r="J268" s="101"/>
      <c r="K268" s="101"/>
      <c r="L268" s="103">
        <v>932890</v>
      </c>
      <c r="M268" s="103">
        <v>74631</v>
      </c>
      <c r="N268" s="103">
        <v>1007521</v>
      </c>
      <c r="O268" s="102">
        <v>46063</v>
      </c>
      <c r="P268" s="106" t="s">
        <v>16090</v>
      </c>
      <c r="Q268" s="101">
        <f>VALUE(Table4[[#This Row],[Invoice No]])</f>
        <v>80099</v>
      </c>
      <c r="R268" s="116">
        <f>_xlfn.XLOOKUP(Table4[[#This Row],[Column1]],'Báo cáo'!AG:AG,'Báo cáo'!AG:AG)</f>
        <v>80099</v>
      </c>
    </row>
    <row r="269" spans="1:18" hidden="1" x14ac:dyDescent="0.25">
      <c r="A269" s="105" t="s">
        <v>16242</v>
      </c>
      <c r="B269" s="101" t="s">
        <v>16070</v>
      </c>
      <c r="C269" s="101" t="s">
        <v>16071</v>
      </c>
      <c r="D269" s="101" t="s">
        <v>15868</v>
      </c>
      <c r="E269" s="101" t="s">
        <v>15869</v>
      </c>
      <c r="F269" s="102">
        <v>46034</v>
      </c>
      <c r="G269" s="102">
        <v>46007</v>
      </c>
      <c r="H269" s="101" t="s">
        <v>15870</v>
      </c>
      <c r="I269" s="101" t="s">
        <v>16243</v>
      </c>
      <c r="J269" s="101"/>
      <c r="K269" s="101"/>
      <c r="L269" s="103">
        <v>7095235</v>
      </c>
      <c r="M269" s="103">
        <v>567619</v>
      </c>
      <c r="N269" s="103">
        <v>7662854</v>
      </c>
      <c r="O269" s="102">
        <v>46080</v>
      </c>
      <c r="P269" s="106" t="s">
        <v>16090</v>
      </c>
      <c r="Q269" s="101">
        <f>VALUE(Table4[[#This Row],[Invoice No]])</f>
        <v>84118</v>
      </c>
      <c r="R269" s="116">
        <f>_xlfn.XLOOKUP(Table4[[#This Row],[Column1]],'Báo cáo'!AG:AG,'Báo cáo'!AG:AG)</f>
        <v>84118</v>
      </c>
    </row>
    <row r="270" spans="1:18" hidden="1" x14ac:dyDescent="0.25">
      <c r="A270" s="105" t="s">
        <v>16244</v>
      </c>
      <c r="B270" s="101" t="s">
        <v>16070</v>
      </c>
      <c r="C270" s="101" t="s">
        <v>16071</v>
      </c>
      <c r="D270" s="101" t="s">
        <v>15868</v>
      </c>
      <c r="E270" s="101" t="s">
        <v>15869</v>
      </c>
      <c r="F270" s="102">
        <v>46034</v>
      </c>
      <c r="G270" s="102">
        <v>45999</v>
      </c>
      <c r="H270" s="101" t="s">
        <v>15870</v>
      </c>
      <c r="I270" s="101" t="s">
        <v>16245</v>
      </c>
      <c r="J270" s="101"/>
      <c r="K270" s="101"/>
      <c r="L270" s="103">
        <v>6252330</v>
      </c>
      <c r="M270" s="103">
        <v>500186</v>
      </c>
      <c r="N270" s="103">
        <v>6752516</v>
      </c>
      <c r="O270" s="102">
        <v>46080</v>
      </c>
      <c r="P270" s="106" t="s">
        <v>16090</v>
      </c>
      <c r="Q270" s="101">
        <f>VALUE(Table4[[#This Row],[Invoice No]])</f>
        <v>82253</v>
      </c>
      <c r="R270" s="116">
        <f>_xlfn.XLOOKUP(Table4[[#This Row],[Column1]],'Báo cáo'!AG:AG,'Báo cáo'!AG:AG)</f>
        <v>82253</v>
      </c>
    </row>
    <row r="271" spans="1:18" hidden="1" x14ac:dyDescent="0.25">
      <c r="A271" s="105" t="s">
        <v>15865</v>
      </c>
      <c r="B271" s="101" t="s">
        <v>15866</v>
      </c>
      <c r="C271" s="101" t="s">
        <v>15867</v>
      </c>
      <c r="D271" s="101" t="s">
        <v>15868</v>
      </c>
      <c r="E271" s="101" t="s">
        <v>15869</v>
      </c>
      <c r="F271" s="102">
        <v>46059</v>
      </c>
      <c r="G271" s="102">
        <v>46058</v>
      </c>
      <c r="H271" s="101" t="s">
        <v>16092</v>
      </c>
      <c r="I271" s="101" t="s">
        <v>16246</v>
      </c>
      <c r="J271" s="101"/>
      <c r="K271" s="101"/>
      <c r="L271" s="103">
        <v>3141455</v>
      </c>
      <c r="M271" s="103">
        <v>251316</v>
      </c>
      <c r="N271" s="103">
        <v>3392771</v>
      </c>
      <c r="O271" s="102">
        <v>46112</v>
      </c>
      <c r="P271" s="106" t="s">
        <v>16247</v>
      </c>
      <c r="Q271" s="101">
        <f>VALUE(Table4[[#This Row],[Invoice No]])</f>
        <v>9375</v>
      </c>
      <c r="R271" s="116">
        <f>_xlfn.XLOOKUP(Table4[[#This Row],[Column1]],'Báo cáo'!AG:AG,'Báo cáo'!AG:AG)</f>
        <v>9375</v>
      </c>
    </row>
    <row r="272" spans="1:18" x14ac:dyDescent="0.25">
      <c r="A272" s="105" t="s">
        <v>15873</v>
      </c>
      <c r="B272" s="101" t="s">
        <v>15866</v>
      </c>
      <c r="C272" s="101" t="s">
        <v>15867</v>
      </c>
      <c r="D272" s="101" t="s">
        <v>15868</v>
      </c>
      <c r="E272" s="101" t="s">
        <v>15869</v>
      </c>
      <c r="F272" s="104"/>
      <c r="G272" s="104"/>
      <c r="H272" s="101"/>
      <c r="I272" s="101"/>
      <c r="J272" s="101" t="s">
        <v>15886</v>
      </c>
      <c r="K272" s="101" t="s">
        <v>16248</v>
      </c>
      <c r="L272" s="103">
        <v>-432683</v>
      </c>
      <c r="M272" s="103">
        <v>-43268</v>
      </c>
      <c r="N272" s="103">
        <v>-475951</v>
      </c>
      <c r="O272" s="102">
        <v>46092</v>
      </c>
      <c r="P272" s="106" t="s">
        <v>16247</v>
      </c>
      <c r="Q272" s="101">
        <f>VALUE(Table4[[#This Row],[Invoice No]])</f>
        <v>0</v>
      </c>
      <c r="R272" s="116">
        <f>_xlfn.XLOOKUP(Table4[[#This Row],[Column1]],'Báo cáo'!AG:AG,'Báo cáo'!AG:AG)</f>
        <v>0</v>
      </c>
    </row>
    <row r="273" spans="1:18" x14ac:dyDescent="0.25">
      <c r="A273" s="105" t="s">
        <v>15875</v>
      </c>
      <c r="B273" s="101" t="s">
        <v>15866</v>
      </c>
      <c r="C273" s="101" t="s">
        <v>15867</v>
      </c>
      <c r="D273" s="101" t="s">
        <v>15868</v>
      </c>
      <c r="E273" s="101" t="s">
        <v>15869</v>
      </c>
      <c r="F273" s="104"/>
      <c r="G273" s="104"/>
      <c r="H273" s="101"/>
      <c r="I273" s="101"/>
      <c r="J273" s="101" t="s">
        <v>15881</v>
      </c>
      <c r="K273" s="101" t="s">
        <v>16249</v>
      </c>
      <c r="L273" s="103">
        <v>-2019189</v>
      </c>
      <c r="M273" s="103">
        <v>-161535</v>
      </c>
      <c r="N273" s="103">
        <v>-2180724</v>
      </c>
      <c r="O273" s="102">
        <v>46092</v>
      </c>
      <c r="P273" s="106" t="s">
        <v>16247</v>
      </c>
      <c r="Q273" s="101">
        <f>VALUE(Table4[[#This Row],[Invoice No]])</f>
        <v>0</v>
      </c>
      <c r="R273" s="116">
        <f>_xlfn.XLOOKUP(Table4[[#This Row],[Column1]],'Báo cáo'!AG:AG,'Báo cáo'!AG:AG)</f>
        <v>0</v>
      </c>
    </row>
    <row r="274" spans="1:18" hidden="1" x14ac:dyDescent="0.25">
      <c r="A274" s="105" t="s">
        <v>15877</v>
      </c>
      <c r="B274" s="101" t="s">
        <v>15866</v>
      </c>
      <c r="C274" s="101" t="s">
        <v>15867</v>
      </c>
      <c r="D274" s="101" t="s">
        <v>15868</v>
      </c>
      <c r="E274" s="101" t="s">
        <v>15869</v>
      </c>
      <c r="F274" s="102">
        <v>46045</v>
      </c>
      <c r="G274" s="102">
        <v>46044</v>
      </c>
      <c r="H274" s="101" t="s">
        <v>16092</v>
      </c>
      <c r="I274" s="101" t="s">
        <v>16250</v>
      </c>
      <c r="J274" s="101"/>
      <c r="K274" s="101"/>
      <c r="L274" s="103">
        <v>3521880</v>
      </c>
      <c r="M274" s="103">
        <v>281750</v>
      </c>
      <c r="N274" s="103">
        <v>3803630</v>
      </c>
      <c r="O274" s="102">
        <v>46092</v>
      </c>
      <c r="P274" s="106" t="s">
        <v>16247</v>
      </c>
      <c r="Q274" s="101">
        <f>VALUE(Table4[[#This Row],[Invoice No]])</f>
        <v>5177</v>
      </c>
      <c r="R274" s="116">
        <f>_xlfn.XLOOKUP(Table4[[#This Row],[Column1]],'Báo cáo'!AG:AG,'Báo cáo'!AG:AG)</f>
        <v>5177</v>
      </c>
    </row>
    <row r="275" spans="1:18" hidden="1" x14ac:dyDescent="0.25">
      <c r="A275" s="105" t="s">
        <v>15880</v>
      </c>
      <c r="B275" s="101" t="s">
        <v>15866</v>
      </c>
      <c r="C275" s="101" t="s">
        <v>15867</v>
      </c>
      <c r="D275" s="101" t="s">
        <v>15868</v>
      </c>
      <c r="E275" s="101" t="s">
        <v>15869</v>
      </c>
      <c r="F275" s="102">
        <v>46059</v>
      </c>
      <c r="G275" s="102">
        <v>46055</v>
      </c>
      <c r="H275" s="101" t="s">
        <v>16092</v>
      </c>
      <c r="I275" s="101" t="s">
        <v>16251</v>
      </c>
      <c r="J275" s="101"/>
      <c r="K275" s="101"/>
      <c r="L275" s="103">
        <v>3252620</v>
      </c>
      <c r="M275" s="103">
        <v>260210</v>
      </c>
      <c r="N275" s="103">
        <v>3512830</v>
      </c>
      <c r="O275" s="102">
        <v>46112</v>
      </c>
      <c r="P275" s="106" t="s">
        <v>16247</v>
      </c>
      <c r="Q275" s="101">
        <f>VALUE(Table4[[#This Row],[Invoice No]])</f>
        <v>8419</v>
      </c>
      <c r="R275" s="116">
        <f>_xlfn.XLOOKUP(Table4[[#This Row],[Column1]],'Báo cáo'!AG:AG,'Báo cáo'!AG:AG)</f>
        <v>8419</v>
      </c>
    </row>
    <row r="276" spans="1:18" x14ac:dyDescent="0.25">
      <c r="A276" s="105" t="s">
        <v>15883</v>
      </c>
      <c r="B276" s="101" t="s">
        <v>15866</v>
      </c>
      <c r="C276" s="101" t="s">
        <v>15867</v>
      </c>
      <c r="D276" s="101" t="s">
        <v>15868</v>
      </c>
      <c r="E276" s="101" t="s">
        <v>15869</v>
      </c>
      <c r="F276" s="104"/>
      <c r="G276" s="104"/>
      <c r="H276" s="101"/>
      <c r="I276" s="101"/>
      <c r="J276" s="101" t="s">
        <v>15878</v>
      </c>
      <c r="K276" s="101" t="s">
        <v>16252</v>
      </c>
      <c r="L276" s="103">
        <v>-1442278</v>
      </c>
      <c r="M276" s="103">
        <v>-115382</v>
      </c>
      <c r="N276" s="103">
        <v>-1557660</v>
      </c>
      <c r="O276" s="102">
        <v>46092</v>
      </c>
      <c r="P276" s="106" t="s">
        <v>16247</v>
      </c>
      <c r="Q276" s="101">
        <f>VALUE(Table4[[#This Row],[Invoice No]])</f>
        <v>0</v>
      </c>
      <c r="R276" s="116">
        <f>_xlfn.XLOOKUP(Table4[[#This Row],[Column1]],'Báo cáo'!AG:AG,'Báo cáo'!AG:AG)</f>
        <v>0</v>
      </c>
    </row>
    <row r="277" spans="1:18" hidden="1" x14ac:dyDescent="0.25">
      <c r="A277" s="105" t="s">
        <v>15885</v>
      </c>
      <c r="B277" s="101" t="s">
        <v>15866</v>
      </c>
      <c r="C277" s="101" t="s">
        <v>15867</v>
      </c>
      <c r="D277" s="101" t="s">
        <v>15868</v>
      </c>
      <c r="E277" s="101" t="s">
        <v>15869</v>
      </c>
      <c r="F277" s="102">
        <v>46055</v>
      </c>
      <c r="G277" s="102">
        <v>46048</v>
      </c>
      <c r="H277" s="101" t="s">
        <v>16092</v>
      </c>
      <c r="I277" s="101" t="s">
        <v>16253</v>
      </c>
      <c r="J277" s="101"/>
      <c r="K277" s="101"/>
      <c r="L277" s="103">
        <v>904120</v>
      </c>
      <c r="M277" s="103">
        <v>72330</v>
      </c>
      <c r="N277" s="103">
        <v>976450</v>
      </c>
      <c r="O277" s="102">
        <v>46112</v>
      </c>
      <c r="P277" s="106" t="s">
        <v>16247</v>
      </c>
      <c r="Q277" s="101">
        <f>VALUE(Table4[[#This Row],[Invoice No]])</f>
        <v>6034</v>
      </c>
      <c r="R277" s="116">
        <f>_xlfn.XLOOKUP(Table4[[#This Row],[Column1]],'Báo cáo'!AG:AG,'Báo cáo'!AG:AG)</f>
        <v>6034</v>
      </c>
    </row>
    <row r="278" spans="1:18" x14ac:dyDescent="0.25">
      <c r="A278" s="105" t="s">
        <v>16098</v>
      </c>
      <c r="B278" s="101" t="s">
        <v>15866</v>
      </c>
      <c r="C278" s="101" t="s">
        <v>15867</v>
      </c>
      <c r="D278" s="101" t="s">
        <v>15868</v>
      </c>
      <c r="E278" s="101" t="s">
        <v>15869</v>
      </c>
      <c r="F278" s="104"/>
      <c r="G278" s="104"/>
      <c r="H278" s="101"/>
      <c r="I278" s="101"/>
      <c r="J278" s="101" t="s">
        <v>16254</v>
      </c>
      <c r="K278" s="101" t="s">
        <v>16255</v>
      </c>
      <c r="L278" s="103">
        <v>-2408836</v>
      </c>
      <c r="M278" s="103">
        <v>-192707</v>
      </c>
      <c r="N278" s="103">
        <v>-2601543</v>
      </c>
      <c r="O278" s="102">
        <v>46092</v>
      </c>
      <c r="P278" s="106" t="s">
        <v>16247</v>
      </c>
      <c r="Q278" s="101">
        <f>VALUE(Table4[[#This Row],[Invoice No]])</f>
        <v>0</v>
      </c>
      <c r="R278" s="116">
        <f>_xlfn.XLOOKUP(Table4[[#This Row],[Column1]],'Báo cáo'!AG:AG,'Báo cáo'!AG:AG)</f>
        <v>0</v>
      </c>
    </row>
    <row r="279" spans="1:18" hidden="1" x14ac:dyDescent="0.25">
      <c r="A279" s="105" t="s">
        <v>15888</v>
      </c>
      <c r="B279" s="101" t="s">
        <v>15866</v>
      </c>
      <c r="C279" s="101" t="s">
        <v>15867</v>
      </c>
      <c r="D279" s="101" t="s">
        <v>15868</v>
      </c>
      <c r="E279" s="101" t="s">
        <v>15869</v>
      </c>
      <c r="F279" s="102">
        <v>46045</v>
      </c>
      <c r="G279" s="102">
        <v>46044</v>
      </c>
      <c r="H279" s="101" t="s">
        <v>16092</v>
      </c>
      <c r="I279" s="101" t="s">
        <v>16256</v>
      </c>
      <c r="J279" s="101"/>
      <c r="K279" s="101"/>
      <c r="L279" s="103">
        <v>2392055</v>
      </c>
      <c r="M279" s="103">
        <v>191364</v>
      </c>
      <c r="N279" s="103">
        <v>2583419</v>
      </c>
      <c r="O279" s="102">
        <v>46092</v>
      </c>
      <c r="P279" s="106" t="s">
        <v>16247</v>
      </c>
      <c r="Q279" s="101">
        <f>VALUE(Table4[[#This Row],[Invoice No]])</f>
        <v>5176</v>
      </c>
      <c r="R279" s="116">
        <f>_xlfn.XLOOKUP(Table4[[#This Row],[Column1]],'Báo cáo'!AG:AG,'Báo cáo'!AG:AG)</f>
        <v>5176</v>
      </c>
    </row>
    <row r="280" spans="1:18" hidden="1" x14ac:dyDescent="0.25">
      <c r="A280" s="105" t="s">
        <v>15891</v>
      </c>
      <c r="B280" s="101" t="s">
        <v>15866</v>
      </c>
      <c r="C280" s="101" t="s">
        <v>15867</v>
      </c>
      <c r="D280" s="101" t="s">
        <v>15868</v>
      </c>
      <c r="E280" s="101" t="s">
        <v>15869</v>
      </c>
      <c r="F280" s="102">
        <v>46042</v>
      </c>
      <c r="G280" s="102">
        <v>46039</v>
      </c>
      <c r="H280" s="101" t="s">
        <v>16092</v>
      </c>
      <c r="I280" s="101" t="s">
        <v>16257</v>
      </c>
      <c r="J280" s="101"/>
      <c r="K280" s="101"/>
      <c r="L280" s="103">
        <v>2233610</v>
      </c>
      <c r="M280" s="103">
        <v>178689</v>
      </c>
      <c r="N280" s="103">
        <v>2412299</v>
      </c>
      <c r="O280" s="102">
        <v>46092</v>
      </c>
      <c r="P280" s="106" t="s">
        <v>16247</v>
      </c>
      <c r="Q280" s="101">
        <f>VALUE(Table4[[#This Row],[Invoice No]])</f>
        <v>3916</v>
      </c>
      <c r="R280" s="116">
        <f>_xlfn.XLOOKUP(Table4[[#This Row],[Column1]],'Báo cáo'!AG:AG,'Báo cáo'!AG:AG)</f>
        <v>3916</v>
      </c>
    </row>
    <row r="281" spans="1:18" hidden="1" x14ac:dyDescent="0.25">
      <c r="A281" s="105" t="s">
        <v>15896</v>
      </c>
      <c r="B281" s="101" t="s">
        <v>15889</v>
      </c>
      <c r="C281" s="101" t="s">
        <v>15890</v>
      </c>
      <c r="D281" s="101" t="s">
        <v>15868</v>
      </c>
      <c r="E281" s="101" t="s">
        <v>15869</v>
      </c>
      <c r="F281" s="102">
        <v>46063</v>
      </c>
      <c r="G281" s="102">
        <v>46060</v>
      </c>
      <c r="H281" s="101" t="s">
        <v>16092</v>
      </c>
      <c r="I281" s="101" t="s">
        <v>16258</v>
      </c>
      <c r="J281" s="101"/>
      <c r="K281" s="101"/>
      <c r="L281" s="103">
        <v>34404050</v>
      </c>
      <c r="M281" s="103">
        <v>2752324</v>
      </c>
      <c r="N281" s="103">
        <v>37156374</v>
      </c>
      <c r="O281" s="102">
        <v>46112</v>
      </c>
      <c r="P281" s="106" t="s">
        <v>16247</v>
      </c>
      <c r="Q281" s="101">
        <f>VALUE(Table4[[#This Row],[Invoice No]])</f>
        <v>9569</v>
      </c>
      <c r="R281" s="116">
        <f>_xlfn.XLOOKUP(Table4[[#This Row],[Column1]],'Báo cáo'!AG:AG,'Báo cáo'!AG:AG)</f>
        <v>9569</v>
      </c>
    </row>
    <row r="282" spans="1:18" x14ac:dyDescent="0.25">
      <c r="A282" s="105" t="s">
        <v>15898</v>
      </c>
      <c r="B282" s="101" t="s">
        <v>15889</v>
      </c>
      <c r="C282" s="101" t="s">
        <v>15890</v>
      </c>
      <c r="D282" s="101" t="s">
        <v>15868</v>
      </c>
      <c r="E282" s="101" t="s">
        <v>15869</v>
      </c>
      <c r="F282" s="104"/>
      <c r="G282" s="104"/>
      <c r="H282" s="101"/>
      <c r="I282" s="101"/>
      <c r="J282" s="101" t="s">
        <v>16259</v>
      </c>
      <c r="K282" s="101" t="s">
        <v>15908</v>
      </c>
      <c r="L282" s="103">
        <v>-1225790</v>
      </c>
      <c r="M282" s="103">
        <v>-98063</v>
      </c>
      <c r="N282" s="103">
        <v>-1323853</v>
      </c>
      <c r="O282" s="102">
        <v>46092</v>
      </c>
      <c r="P282" s="106" t="s">
        <v>16247</v>
      </c>
      <c r="Q282" s="101">
        <f>VALUE(Table4[[#This Row],[Invoice No]])</f>
        <v>0</v>
      </c>
      <c r="R282" s="116">
        <f>_xlfn.XLOOKUP(Table4[[#This Row],[Column1]],'Báo cáo'!AG:AG,'Báo cáo'!AG:AG)</f>
        <v>0</v>
      </c>
    </row>
    <row r="283" spans="1:18" x14ac:dyDescent="0.25">
      <c r="A283" s="105" t="s">
        <v>15900</v>
      </c>
      <c r="B283" s="101" t="s">
        <v>15889</v>
      </c>
      <c r="C283" s="101" t="s">
        <v>15890</v>
      </c>
      <c r="D283" s="101" t="s">
        <v>15868</v>
      </c>
      <c r="E283" s="101" t="s">
        <v>15869</v>
      </c>
      <c r="F283" s="104"/>
      <c r="G283" s="104"/>
      <c r="H283" s="101"/>
      <c r="I283" s="101"/>
      <c r="J283" s="101" t="s">
        <v>15886</v>
      </c>
      <c r="K283" s="101" t="s">
        <v>16248</v>
      </c>
      <c r="L283" s="103">
        <v>-603729</v>
      </c>
      <c r="M283" s="103">
        <v>-60373</v>
      </c>
      <c r="N283" s="103">
        <v>-664102</v>
      </c>
      <c r="O283" s="102">
        <v>46092</v>
      </c>
      <c r="P283" s="106" t="s">
        <v>16247</v>
      </c>
      <c r="Q283" s="101">
        <f>VALUE(Table4[[#This Row],[Invoice No]])</f>
        <v>0</v>
      </c>
      <c r="R283" s="116">
        <f>_xlfn.XLOOKUP(Table4[[#This Row],[Column1]],'Báo cáo'!AG:AG,'Báo cáo'!AG:AG)</f>
        <v>0</v>
      </c>
    </row>
    <row r="284" spans="1:18" x14ac:dyDescent="0.25">
      <c r="A284" s="105" t="s">
        <v>15901</v>
      </c>
      <c r="B284" s="101" t="s">
        <v>15889</v>
      </c>
      <c r="C284" s="101" t="s">
        <v>15890</v>
      </c>
      <c r="D284" s="101" t="s">
        <v>15868</v>
      </c>
      <c r="E284" s="101" t="s">
        <v>15869</v>
      </c>
      <c r="F284" s="104"/>
      <c r="G284" s="104"/>
      <c r="H284" s="101"/>
      <c r="I284" s="101"/>
      <c r="J284" s="101" t="s">
        <v>15881</v>
      </c>
      <c r="K284" s="101" t="s">
        <v>16249</v>
      </c>
      <c r="L284" s="103">
        <v>-2817400</v>
      </c>
      <c r="M284" s="103">
        <v>-225392</v>
      </c>
      <c r="N284" s="103">
        <v>-3042792</v>
      </c>
      <c r="O284" s="102">
        <v>46092</v>
      </c>
      <c r="P284" s="106" t="s">
        <v>16247</v>
      </c>
      <c r="Q284" s="101">
        <f>VALUE(Table4[[#This Row],[Invoice No]])</f>
        <v>0</v>
      </c>
      <c r="R284" s="116">
        <f>_xlfn.XLOOKUP(Table4[[#This Row],[Column1]],'Báo cáo'!AG:AG,'Báo cáo'!AG:AG)</f>
        <v>0</v>
      </c>
    </row>
    <row r="285" spans="1:18" x14ac:dyDescent="0.25">
      <c r="A285" s="105" t="s">
        <v>15902</v>
      </c>
      <c r="B285" s="101" t="s">
        <v>15889</v>
      </c>
      <c r="C285" s="101" t="s">
        <v>15890</v>
      </c>
      <c r="D285" s="101" t="s">
        <v>15868</v>
      </c>
      <c r="E285" s="101" t="s">
        <v>15869</v>
      </c>
      <c r="F285" s="104"/>
      <c r="G285" s="104"/>
      <c r="H285" s="101"/>
      <c r="I285" s="101"/>
      <c r="J285" s="101" t="s">
        <v>15892</v>
      </c>
      <c r="K285" s="101" t="s">
        <v>16260</v>
      </c>
      <c r="L285" s="103">
        <v>-154180</v>
      </c>
      <c r="M285" s="103">
        <v>-12334</v>
      </c>
      <c r="N285" s="103">
        <v>-166514</v>
      </c>
      <c r="O285" s="102">
        <v>46092</v>
      </c>
      <c r="P285" s="106" t="s">
        <v>16247</v>
      </c>
      <c r="Q285" s="101">
        <f>VALUE(Table4[[#This Row],[Invoice No]])</f>
        <v>0</v>
      </c>
      <c r="R285" s="116">
        <f>_xlfn.XLOOKUP(Table4[[#This Row],[Column1]],'Báo cáo'!AG:AG,'Báo cáo'!AG:AG)</f>
        <v>0</v>
      </c>
    </row>
    <row r="286" spans="1:18" hidden="1" x14ac:dyDescent="0.25">
      <c r="A286" s="105" t="s">
        <v>15904</v>
      </c>
      <c r="B286" s="101" t="s">
        <v>15889</v>
      </c>
      <c r="C286" s="101" t="s">
        <v>15890</v>
      </c>
      <c r="D286" s="101" t="s">
        <v>15868</v>
      </c>
      <c r="E286" s="101" t="s">
        <v>15869</v>
      </c>
      <c r="F286" s="102">
        <v>46056</v>
      </c>
      <c r="G286" s="102">
        <v>46048</v>
      </c>
      <c r="H286" s="101" t="s">
        <v>16092</v>
      </c>
      <c r="I286" s="101" t="s">
        <v>16261</v>
      </c>
      <c r="J286" s="101"/>
      <c r="K286" s="101"/>
      <c r="L286" s="103">
        <v>9562100</v>
      </c>
      <c r="M286" s="103">
        <v>764968</v>
      </c>
      <c r="N286" s="103">
        <v>10327068</v>
      </c>
      <c r="O286" s="102">
        <v>46112</v>
      </c>
      <c r="P286" s="106" t="s">
        <v>16247</v>
      </c>
      <c r="Q286" s="101">
        <f>VALUE(Table4[[#This Row],[Invoice No]])</f>
        <v>6099</v>
      </c>
      <c r="R286" s="116">
        <f>_xlfn.XLOOKUP(Table4[[#This Row],[Column1]],'Báo cáo'!AG:AG,'Báo cáo'!AG:AG)</f>
        <v>6099</v>
      </c>
    </row>
    <row r="287" spans="1:18" x14ac:dyDescent="0.25">
      <c r="A287" s="105" t="s">
        <v>15906</v>
      </c>
      <c r="B287" s="101" t="s">
        <v>15889</v>
      </c>
      <c r="C287" s="101" t="s">
        <v>15890</v>
      </c>
      <c r="D287" s="101" t="s">
        <v>15868</v>
      </c>
      <c r="E287" s="101" t="s">
        <v>15869</v>
      </c>
      <c r="F287" s="104"/>
      <c r="G287" s="104"/>
      <c r="H287" s="101"/>
      <c r="I287" s="101"/>
      <c r="J287" s="101" t="s">
        <v>15878</v>
      </c>
      <c r="K287" s="101" t="s">
        <v>16252</v>
      </c>
      <c r="L287" s="103">
        <v>-2012429</v>
      </c>
      <c r="M287" s="103">
        <v>-160994</v>
      </c>
      <c r="N287" s="103">
        <v>-2173423</v>
      </c>
      <c r="O287" s="102">
        <v>46092</v>
      </c>
      <c r="P287" s="106" t="s">
        <v>16247</v>
      </c>
      <c r="Q287" s="101">
        <f>VALUE(Table4[[#This Row],[Invoice No]])</f>
        <v>0</v>
      </c>
      <c r="R287" s="116">
        <f>_xlfn.XLOOKUP(Table4[[#This Row],[Column1]],'Báo cáo'!AG:AG,'Báo cáo'!AG:AG)</f>
        <v>0</v>
      </c>
    </row>
    <row r="288" spans="1:18" x14ac:dyDescent="0.25">
      <c r="A288" s="105" t="s">
        <v>15909</v>
      </c>
      <c r="B288" s="101" t="s">
        <v>15889</v>
      </c>
      <c r="C288" s="101" t="s">
        <v>15890</v>
      </c>
      <c r="D288" s="101" t="s">
        <v>15868</v>
      </c>
      <c r="E288" s="101" t="s">
        <v>15869</v>
      </c>
      <c r="F288" s="104"/>
      <c r="G288" s="104"/>
      <c r="H288" s="101"/>
      <c r="I288" s="101"/>
      <c r="J288" s="101" t="s">
        <v>16254</v>
      </c>
      <c r="K288" s="101" t="s">
        <v>16262</v>
      </c>
      <c r="L288" s="103">
        <v>-5339921</v>
      </c>
      <c r="M288" s="103">
        <v>-427194</v>
      </c>
      <c r="N288" s="103">
        <v>-5767115</v>
      </c>
      <c r="O288" s="102">
        <v>46092</v>
      </c>
      <c r="P288" s="106" t="s">
        <v>16247</v>
      </c>
      <c r="Q288" s="101">
        <f>VALUE(Table4[[#This Row],[Invoice No]])</f>
        <v>0</v>
      </c>
      <c r="R288" s="116">
        <f>_xlfn.XLOOKUP(Table4[[#This Row],[Column1]],'Báo cáo'!AG:AG,'Báo cáo'!AG:AG)</f>
        <v>0</v>
      </c>
    </row>
    <row r="289" spans="1:18" x14ac:dyDescent="0.25">
      <c r="A289" s="105" t="s">
        <v>16111</v>
      </c>
      <c r="B289" s="101" t="s">
        <v>15889</v>
      </c>
      <c r="C289" s="101" t="s">
        <v>15890</v>
      </c>
      <c r="D289" s="101" t="s">
        <v>15868</v>
      </c>
      <c r="E289" s="101" t="s">
        <v>15869</v>
      </c>
      <c r="F289" s="104"/>
      <c r="G289" s="104"/>
      <c r="H289" s="101"/>
      <c r="I289" s="101"/>
      <c r="J289" s="101" t="s">
        <v>15892</v>
      </c>
      <c r="K289" s="101" t="s">
        <v>16263</v>
      </c>
      <c r="L289" s="103">
        <v>-1630100</v>
      </c>
      <c r="M289" s="103">
        <v>-130408</v>
      </c>
      <c r="N289" s="103">
        <v>-1760508</v>
      </c>
      <c r="O289" s="102">
        <v>46092</v>
      </c>
      <c r="P289" s="106" t="s">
        <v>16247</v>
      </c>
      <c r="Q289" s="101">
        <f>VALUE(Table4[[#This Row],[Invoice No]])</f>
        <v>0</v>
      </c>
      <c r="R289" s="116">
        <f>_xlfn.XLOOKUP(Table4[[#This Row],[Column1]],'Báo cáo'!AG:AG,'Báo cáo'!AG:AG)</f>
        <v>0</v>
      </c>
    </row>
    <row r="290" spans="1:18" hidden="1" x14ac:dyDescent="0.25">
      <c r="A290" s="105" t="s">
        <v>15911</v>
      </c>
      <c r="B290" s="101" t="s">
        <v>15889</v>
      </c>
      <c r="C290" s="101" t="s">
        <v>15890</v>
      </c>
      <c r="D290" s="101" t="s">
        <v>15868</v>
      </c>
      <c r="E290" s="101" t="s">
        <v>15869</v>
      </c>
      <c r="F290" s="102">
        <v>46052</v>
      </c>
      <c r="G290" s="102">
        <v>46048</v>
      </c>
      <c r="H290" s="101" t="s">
        <v>16092</v>
      </c>
      <c r="I290" s="101" t="s">
        <v>16264</v>
      </c>
      <c r="J290" s="101"/>
      <c r="K290" s="101"/>
      <c r="L290" s="103">
        <v>48817000</v>
      </c>
      <c r="M290" s="103">
        <v>3905360</v>
      </c>
      <c r="N290" s="103">
        <v>52722360</v>
      </c>
      <c r="O290" s="102">
        <v>46092</v>
      </c>
      <c r="P290" s="106" t="s">
        <v>16247</v>
      </c>
      <c r="Q290" s="101">
        <f>VALUE(Table4[[#This Row],[Invoice No]])</f>
        <v>6100</v>
      </c>
      <c r="R290" s="116">
        <f>_xlfn.XLOOKUP(Table4[[#This Row],[Column1]],'Báo cáo'!AG:AG,'Báo cáo'!AG:AG)</f>
        <v>6100</v>
      </c>
    </row>
    <row r="291" spans="1:18" x14ac:dyDescent="0.25">
      <c r="A291" s="105" t="s">
        <v>15916</v>
      </c>
      <c r="B291" s="101" t="s">
        <v>16265</v>
      </c>
      <c r="C291" s="101" t="s">
        <v>16266</v>
      </c>
      <c r="D291" s="101" t="s">
        <v>15868</v>
      </c>
      <c r="E291" s="101" t="s">
        <v>15869</v>
      </c>
      <c r="F291" s="104"/>
      <c r="G291" s="104"/>
      <c r="H291" s="101"/>
      <c r="I291" s="101"/>
      <c r="J291" s="101" t="s">
        <v>16254</v>
      </c>
      <c r="K291" s="101" t="s">
        <v>16267</v>
      </c>
      <c r="L291" s="103">
        <v>-53308</v>
      </c>
      <c r="M291" s="103">
        <v>-4265</v>
      </c>
      <c r="N291" s="103">
        <v>-57573</v>
      </c>
      <c r="O291" s="102">
        <v>46092</v>
      </c>
      <c r="P291" s="106" t="s">
        <v>16247</v>
      </c>
      <c r="Q291" s="101">
        <f>VALUE(Table4[[#This Row],[Invoice No]])</f>
        <v>0</v>
      </c>
      <c r="R291" s="116">
        <f>_xlfn.XLOOKUP(Table4[[#This Row],[Column1]],'Báo cáo'!AG:AG,'Báo cáo'!AG:AG)</f>
        <v>0</v>
      </c>
    </row>
    <row r="292" spans="1:18" x14ac:dyDescent="0.25">
      <c r="A292" s="105" t="s">
        <v>15918</v>
      </c>
      <c r="B292" s="101" t="s">
        <v>16265</v>
      </c>
      <c r="C292" s="101" t="s">
        <v>16266</v>
      </c>
      <c r="D292" s="101" t="s">
        <v>15868</v>
      </c>
      <c r="E292" s="101" t="s">
        <v>15869</v>
      </c>
      <c r="F292" s="104"/>
      <c r="G292" s="104"/>
      <c r="H292" s="101"/>
      <c r="I292" s="101"/>
      <c r="J292" s="101"/>
      <c r="K292" s="101" t="s">
        <v>16268</v>
      </c>
      <c r="L292" s="103">
        <v>57573</v>
      </c>
      <c r="M292" s="103">
        <v>0</v>
      </c>
      <c r="N292" s="103">
        <v>57573</v>
      </c>
      <c r="O292" s="102">
        <v>46092</v>
      </c>
      <c r="P292" s="106" t="s">
        <v>16247</v>
      </c>
      <c r="Q292" s="101">
        <f>VALUE(Table4[[#This Row],[Invoice No]])</f>
        <v>0</v>
      </c>
      <c r="R292" s="116">
        <f>_xlfn.XLOOKUP(Table4[[#This Row],[Column1]],'Báo cáo'!AG:AG,'Báo cáo'!AG:AG)</f>
        <v>0</v>
      </c>
    </row>
    <row r="293" spans="1:18" x14ac:dyDescent="0.25">
      <c r="A293" s="105" t="s">
        <v>15922</v>
      </c>
      <c r="B293" s="101" t="s">
        <v>15912</v>
      </c>
      <c r="C293" s="101" t="s">
        <v>15913</v>
      </c>
      <c r="D293" s="101" t="s">
        <v>15868</v>
      </c>
      <c r="E293" s="101" t="s">
        <v>15869</v>
      </c>
      <c r="F293" s="104"/>
      <c r="G293" s="104"/>
      <c r="H293" s="101"/>
      <c r="I293" s="101"/>
      <c r="J293" s="101" t="s">
        <v>15886</v>
      </c>
      <c r="K293" s="101" t="s">
        <v>16248</v>
      </c>
      <c r="L293" s="103">
        <v>-638358</v>
      </c>
      <c r="M293" s="103">
        <v>-63836</v>
      </c>
      <c r="N293" s="103">
        <v>-702194</v>
      </c>
      <c r="O293" s="102">
        <v>46092</v>
      </c>
      <c r="P293" s="106" t="s">
        <v>16247</v>
      </c>
      <c r="Q293" s="101">
        <f>VALUE(Table4[[#This Row],[Invoice No]])</f>
        <v>0</v>
      </c>
      <c r="R293" s="116">
        <f>_xlfn.XLOOKUP(Table4[[#This Row],[Column1]],'Báo cáo'!AG:AG,'Báo cáo'!AG:AG)</f>
        <v>0</v>
      </c>
    </row>
    <row r="294" spans="1:18" x14ac:dyDescent="0.25">
      <c r="A294" s="105" t="s">
        <v>15924</v>
      </c>
      <c r="B294" s="101" t="s">
        <v>15912</v>
      </c>
      <c r="C294" s="101" t="s">
        <v>15913</v>
      </c>
      <c r="D294" s="101" t="s">
        <v>15868</v>
      </c>
      <c r="E294" s="101" t="s">
        <v>15869</v>
      </c>
      <c r="F294" s="104"/>
      <c r="G294" s="104"/>
      <c r="H294" s="101"/>
      <c r="I294" s="101"/>
      <c r="J294" s="101" t="s">
        <v>15881</v>
      </c>
      <c r="K294" s="101" t="s">
        <v>16249</v>
      </c>
      <c r="L294" s="103">
        <v>-2979003</v>
      </c>
      <c r="M294" s="103">
        <v>-238320</v>
      </c>
      <c r="N294" s="103">
        <v>-3217323</v>
      </c>
      <c r="O294" s="102">
        <v>46092</v>
      </c>
      <c r="P294" s="106" t="s">
        <v>16247</v>
      </c>
      <c r="Q294" s="101">
        <f>VALUE(Table4[[#This Row],[Invoice No]])</f>
        <v>0</v>
      </c>
      <c r="R294" s="116">
        <f>_xlfn.XLOOKUP(Table4[[#This Row],[Column1]],'Báo cáo'!AG:AG,'Báo cáo'!AG:AG)</f>
        <v>0</v>
      </c>
    </row>
    <row r="295" spans="1:18" hidden="1" x14ac:dyDescent="0.25">
      <c r="A295" s="105" t="s">
        <v>15925</v>
      </c>
      <c r="B295" s="101" t="s">
        <v>15912</v>
      </c>
      <c r="C295" s="101" t="s">
        <v>15913</v>
      </c>
      <c r="D295" s="101" t="s">
        <v>15868</v>
      </c>
      <c r="E295" s="101" t="s">
        <v>15869</v>
      </c>
      <c r="F295" s="102">
        <v>46063</v>
      </c>
      <c r="G295" s="102">
        <v>46060</v>
      </c>
      <c r="H295" s="101" t="s">
        <v>16092</v>
      </c>
      <c r="I295" s="101" t="s">
        <v>16269</v>
      </c>
      <c r="J295" s="101"/>
      <c r="K295" s="101"/>
      <c r="L295" s="103">
        <v>15123650</v>
      </c>
      <c r="M295" s="103">
        <v>1209892</v>
      </c>
      <c r="N295" s="103">
        <v>16333542</v>
      </c>
      <c r="O295" s="102">
        <v>46112</v>
      </c>
      <c r="P295" s="106" t="s">
        <v>16247</v>
      </c>
      <c r="Q295" s="101">
        <f>VALUE(Table4[[#This Row],[Invoice No]])</f>
        <v>9570</v>
      </c>
      <c r="R295" s="116">
        <f>_xlfn.XLOOKUP(Table4[[#This Row],[Column1]],'Báo cáo'!AG:AG,'Báo cáo'!AG:AG)</f>
        <v>9570</v>
      </c>
    </row>
    <row r="296" spans="1:18" x14ac:dyDescent="0.25">
      <c r="A296" s="105" t="s">
        <v>15927</v>
      </c>
      <c r="B296" s="101" t="s">
        <v>15912</v>
      </c>
      <c r="C296" s="101" t="s">
        <v>15913</v>
      </c>
      <c r="D296" s="101" t="s">
        <v>15868</v>
      </c>
      <c r="E296" s="101" t="s">
        <v>15869</v>
      </c>
      <c r="F296" s="104"/>
      <c r="G296" s="104"/>
      <c r="H296" s="101"/>
      <c r="I296" s="101"/>
      <c r="J296" s="101" t="s">
        <v>15892</v>
      </c>
      <c r="K296" s="101" t="s">
        <v>16270</v>
      </c>
      <c r="L296" s="103">
        <v>-366810</v>
      </c>
      <c r="M296" s="103">
        <v>-29345</v>
      </c>
      <c r="N296" s="103">
        <v>-396155</v>
      </c>
      <c r="O296" s="102">
        <v>46092</v>
      </c>
      <c r="P296" s="106" t="s">
        <v>16247</v>
      </c>
      <c r="Q296" s="101">
        <f>VALUE(Table4[[#This Row],[Invoice No]])</f>
        <v>0</v>
      </c>
      <c r="R296" s="116">
        <f>_xlfn.XLOOKUP(Table4[[#This Row],[Column1]],'Báo cáo'!AG:AG,'Báo cáo'!AG:AG)</f>
        <v>0</v>
      </c>
    </row>
    <row r="297" spans="1:18" hidden="1" x14ac:dyDescent="0.25">
      <c r="A297" s="105" t="s">
        <v>15929</v>
      </c>
      <c r="B297" s="101" t="s">
        <v>15912</v>
      </c>
      <c r="C297" s="101" t="s">
        <v>15913</v>
      </c>
      <c r="D297" s="101" t="s">
        <v>15868</v>
      </c>
      <c r="E297" s="101" t="s">
        <v>15869</v>
      </c>
      <c r="F297" s="102">
        <v>46056</v>
      </c>
      <c r="G297" s="102">
        <v>46052</v>
      </c>
      <c r="H297" s="101" t="s">
        <v>16092</v>
      </c>
      <c r="I297" s="101" t="s">
        <v>16271</v>
      </c>
      <c r="J297" s="101"/>
      <c r="K297" s="101"/>
      <c r="L297" s="103">
        <v>4149040</v>
      </c>
      <c r="M297" s="103">
        <v>331923</v>
      </c>
      <c r="N297" s="103">
        <v>4480963</v>
      </c>
      <c r="O297" s="102">
        <v>46112</v>
      </c>
      <c r="P297" s="106" t="s">
        <v>16247</v>
      </c>
      <c r="Q297" s="101">
        <f>VALUE(Table4[[#This Row],[Invoice No]])</f>
        <v>7299</v>
      </c>
      <c r="R297" s="116">
        <f>_xlfn.XLOOKUP(Table4[[#This Row],[Column1]],'Báo cáo'!AG:AG,'Báo cáo'!AG:AG)</f>
        <v>7299</v>
      </c>
    </row>
    <row r="298" spans="1:18" x14ac:dyDescent="0.25">
      <c r="A298" s="105" t="s">
        <v>15931</v>
      </c>
      <c r="B298" s="101" t="s">
        <v>15912</v>
      </c>
      <c r="C298" s="101" t="s">
        <v>15913</v>
      </c>
      <c r="D298" s="101" t="s">
        <v>15868</v>
      </c>
      <c r="E298" s="101" t="s">
        <v>15869</v>
      </c>
      <c r="F298" s="104"/>
      <c r="G298" s="104"/>
      <c r="H298" s="101"/>
      <c r="I298" s="101"/>
      <c r="J298" s="101" t="s">
        <v>15892</v>
      </c>
      <c r="K298" s="101" t="s">
        <v>16272</v>
      </c>
      <c r="L298" s="103">
        <v>-57440</v>
      </c>
      <c r="M298" s="103">
        <v>-4595</v>
      </c>
      <c r="N298" s="103">
        <v>-62035</v>
      </c>
      <c r="O298" s="102">
        <v>46092</v>
      </c>
      <c r="P298" s="106" t="s">
        <v>16247</v>
      </c>
      <c r="Q298" s="101">
        <f>VALUE(Table4[[#This Row],[Invoice No]])</f>
        <v>0</v>
      </c>
      <c r="R298" s="116">
        <f>_xlfn.XLOOKUP(Table4[[#This Row],[Column1]],'Báo cáo'!AG:AG,'Báo cáo'!AG:AG)</f>
        <v>0</v>
      </c>
    </row>
    <row r="299" spans="1:18" x14ac:dyDescent="0.25">
      <c r="A299" s="105" t="s">
        <v>15933</v>
      </c>
      <c r="B299" s="101" t="s">
        <v>15912</v>
      </c>
      <c r="C299" s="101" t="s">
        <v>15913</v>
      </c>
      <c r="D299" s="101" t="s">
        <v>15868</v>
      </c>
      <c r="E299" s="101" t="s">
        <v>15869</v>
      </c>
      <c r="F299" s="104"/>
      <c r="G299" s="104"/>
      <c r="H299" s="101"/>
      <c r="I299" s="101"/>
      <c r="J299" s="101" t="s">
        <v>15892</v>
      </c>
      <c r="K299" s="101" t="s">
        <v>16273</v>
      </c>
      <c r="L299" s="103">
        <v>-102760</v>
      </c>
      <c r="M299" s="103">
        <v>-8221</v>
      </c>
      <c r="N299" s="103">
        <v>-110981</v>
      </c>
      <c r="O299" s="102">
        <v>46092</v>
      </c>
      <c r="P299" s="106" t="s">
        <v>16247</v>
      </c>
      <c r="Q299" s="101">
        <f>VALUE(Table4[[#This Row],[Invoice No]])</f>
        <v>0</v>
      </c>
      <c r="R299" s="116">
        <f>_xlfn.XLOOKUP(Table4[[#This Row],[Column1]],'Báo cáo'!AG:AG,'Báo cáo'!AG:AG)</f>
        <v>0</v>
      </c>
    </row>
    <row r="300" spans="1:18" hidden="1" x14ac:dyDescent="0.25">
      <c r="A300" s="105" t="s">
        <v>15934</v>
      </c>
      <c r="B300" s="101" t="s">
        <v>15912</v>
      </c>
      <c r="C300" s="101" t="s">
        <v>15913</v>
      </c>
      <c r="D300" s="101" t="s">
        <v>15868</v>
      </c>
      <c r="E300" s="101" t="s">
        <v>15869</v>
      </c>
      <c r="F300" s="102">
        <v>46051</v>
      </c>
      <c r="G300" s="102">
        <v>46048</v>
      </c>
      <c r="H300" s="101" t="s">
        <v>16092</v>
      </c>
      <c r="I300" s="101" t="s">
        <v>16274</v>
      </c>
      <c r="J300" s="101"/>
      <c r="K300" s="101"/>
      <c r="L300" s="103">
        <v>6581905</v>
      </c>
      <c r="M300" s="103">
        <v>526552</v>
      </c>
      <c r="N300" s="103">
        <v>7108457</v>
      </c>
      <c r="O300" s="102">
        <v>46092</v>
      </c>
      <c r="P300" s="106" t="s">
        <v>16247</v>
      </c>
      <c r="Q300" s="101">
        <f>VALUE(Table4[[#This Row],[Invoice No]])</f>
        <v>6095</v>
      </c>
      <c r="R300" s="116">
        <f>_xlfn.XLOOKUP(Table4[[#This Row],[Column1]],'Báo cáo'!AG:AG,'Báo cáo'!AG:AG)</f>
        <v>6095</v>
      </c>
    </row>
    <row r="301" spans="1:18" hidden="1" x14ac:dyDescent="0.25">
      <c r="A301" s="105" t="s">
        <v>16120</v>
      </c>
      <c r="B301" s="101" t="s">
        <v>15912</v>
      </c>
      <c r="C301" s="101" t="s">
        <v>15913</v>
      </c>
      <c r="D301" s="101" t="s">
        <v>15868</v>
      </c>
      <c r="E301" s="101" t="s">
        <v>15869</v>
      </c>
      <c r="F301" s="102">
        <v>46039</v>
      </c>
      <c r="G301" s="102">
        <v>46036</v>
      </c>
      <c r="H301" s="101" t="s">
        <v>16092</v>
      </c>
      <c r="I301" s="101" t="s">
        <v>16275</v>
      </c>
      <c r="J301" s="101"/>
      <c r="K301" s="101"/>
      <c r="L301" s="103">
        <v>2233610</v>
      </c>
      <c r="M301" s="103">
        <v>178689</v>
      </c>
      <c r="N301" s="103">
        <v>2412299</v>
      </c>
      <c r="O301" s="102">
        <v>46092</v>
      </c>
      <c r="P301" s="106" t="s">
        <v>16247</v>
      </c>
      <c r="Q301" s="101">
        <f>VALUE(Table4[[#This Row],[Invoice No]])</f>
        <v>3033</v>
      </c>
      <c r="R301" s="116">
        <f>_xlfn.XLOOKUP(Table4[[#This Row],[Column1]],'Báo cáo'!AG:AG,'Báo cáo'!AG:AG)</f>
        <v>3033</v>
      </c>
    </row>
    <row r="302" spans="1:18" x14ac:dyDescent="0.25">
      <c r="A302" s="105" t="s">
        <v>15936</v>
      </c>
      <c r="B302" s="101" t="s">
        <v>15912</v>
      </c>
      <c r="C302" s="101" t="s">
        <v>15913</v>
      </c>
      <c r="D302" s="101" t="s">
        <v>15868</v>
      </c>
      <c r="E302" s="101" t="s">
        <v>15869</v>
      </c>
      <c r="F302" s="104"/>
      <c r="G302" s="104"/>
      <c r="H302" s="101"/>
      <c r="I302" s="101"/>
      <c r="J302" s="101" t="s">
        <v>15878</v>
      </c>
      <c r="K302" s="101" t="s">
        <v>16252</v>
      </c>
      <c r="L302" s="103">
        <v>-2127859</v>
      </c>
      <c r="M302" s="103">
        <v>-170229</v>
      </c>
      <c r="N302" s="103">
        <v>-2298088</v>
      </c>
      <c r="O302" s="102">
        <v>46092</v>
      </c>
      <c r="P302" s="106" t="s">
        <v>16247</v>
      </c>
      <c r="Q302" s="101">
        <f>VALUE(Table4[[#This Row],[Invoice No]])</f>
        <v>0</v>
      </c>
      <c r="R302" s="116">
        <f>_xlfn.XLOOKUP(Table4[[#This Row],[Column1]],'Báo cáo'!AG:AG,'Báo cáo'!AG:AG)</f>
        <v>0</v>
      </c>
    </row>
    <row r="303" spans="1:18" x14ac:dyDescent="0.25">
      <c r="A303" s="105" t="s">
        <v>15939</v>
      </c>
      <c r="B303" s="101" t="s">
        <v>15912</v>
      </c>
      <c r="C303" s="101" t="s">
        <v>15913</v>
      </c>
      <c r="D303" s="101" t="s">
        <v>15868</v>
      </c>
      <c r="E303" s="101" t="s">
        <v>15869</v>
      </c>
      <c r="F303" s="104"/>
      <c r="G303" s="104"/>
      <c r="H303" s="101"/>
      <c r="I303" s="101"/>
      <c r="J303" s="101" t="s">
        <v>16254</v>
      </c>
      <c r="K303" s="101" t="s">
        <v>16276</v>
      </c>
      <c r="L303" s="103">
        <v>-3063662</v>
      </c>
      <c r="M303" s="103">
        <v>-245093</v>
      </c>
      <c r="N303" s="103">
        <v>-3308755</v>
      </c>
      <c r="O303" s="102">
        <v>46092</v>
      </c>
      <c r="P303" s="106" t="s">
        <v>16247</v>
      </c>
      <c r="Q303" s="101">
        <f>VALUE(Table4[[#This Row],[Invoice No]])</f>
        <v>0</v>
      </c>
      <c r="R303" s="116">
        <f>_xlfn.XLOOKUP(Table4[[#This Row],[Column1]],'Báo cáo'!AG:AG,'Báo cáo'!AG:AG)</f>
        <v>0</v>
      </c>
    </row>
    <row r="304" spans="1:18" x14ac:dyDescent="0.25">
      <c r="A304" s="105" t="s">
        <v>15940</v>
      </c>
      <c r="B304" s="101" t="s">
        <v>15912</v>
      </c>
      <c r="C304" s="101" t="s">
        <v>15913</v>
      </c>
      <c r="D304" s="101" t="s">
        <v>15868</v>
      </c>
      <c r="E304" s="101" t="s">
        <v>15869</v>
      </c>
      <c r="F304" s="104"/>
      <c r="G304" s="104"/>
      <c r="H304" s="101"/>
      <c r="I304" s="101"/>
      <c r="J304" s="101" t="s">
        <v>15892</v>
      </c>
      <c r="K304" s="101" t="s">
        <v>16277</v>
      </c>
      <c r="L304" s="103">
        <v>-87000</v>
      </c>
      <c r="M304" s="103">
        <v>-6960</v>
      </c>
      <c r="N304" s="103">
        <v>-93960</v>
      </c>
      <c r="O304" s="102">
        <v>46092</v>
      </c>
      <c r="P304" s="106" t="s">
        <v>16247</v>
      </c>
      <c r="Q304" s="101">
        <f>VALUE(Table4[[#This Row],[Invoice No]])</f>
        <v>0</v>
      </c>
      <c r="R304" s="116">
        <f>_xlfn.XLOOKUP(Table4[[#This Row],[Column1]],'Báo cáo'!AG:AG,'Báo cáo'!AG:AG)</f>
        <v>0</v>
      </c>
    </row>
    <row r="305" spans="1:18" hidden="1" x14ac:dyDescent="0.25">
      <c r="A305" s="105" t="s">
        <v>15942</v>
      </c>
      <c r="B305" s="101" t="s">
        <v>15912</v>
      </c>
      <c r="C305" s="101" t="s">
        <v>15913</v>
      </c>
      <c r="D305" s="101" t="s">
        <v>15868</v>
      </c>
      <c r="E305" s="101" t="s">
        <v>15869</v>
      </c>
      <c r="F305" s="102">
        <v>46061</v>
      </c>
      <c r="G305" s="102">
        <v>46057</v>
      </c>
      <c r="H305" s="101" t="s">
        <v>16092</v>
      </c>
      <c r="I305" s="101" t="s">
        <v>16278</v>
      </c>
      <c r="J305" s="101"/>
      <c r="K305" s="101"/>
      <c r="L305" s="103">
        <v>12340950</v>
      </c>
      <c r="M305" s="103">
        <v>987276</v>
      </c>
      <c r="N305" s="103">
        <v>13328226</v>
      </c>
      <c r="O305" s="102">
        <v>46112</v>
      </c>
      <c r="P305" s="106" t="s">
        <v>16247</v>
      </c>
      <c r="Q305" s="101">
        <f>VALUE(Table4[[#This Row],[Invoice No]])</f>
        <v>9344</v>
      </c>
      <c r="R305" s="116">
        <f>_xlfn.XLOOKUP(Table4[[#This Row],[Column1]],'Báo cáo'!AG:AG,'Báo cáo'!AG:AG)</f>
        <v>9344</v>
      </c>
    </row>
    <row r="306" spans="1:18" x14ac:dyDescent="0.25">
      <c r="A306" s="105" t="s">
        <v>15944</v>
      </c>
      <c r="B306" s="101" t="s">
        <v>15912</v>
      </c>
      <c r="C306" s="101" t="s">
        <v>15913</v>
      </c>
      <c r="D306" s="101" t="s">
        <v>15868</v>
      </c>
      <c r="E306" s="101" t="s">
        <v>15869</v>
      </c>
      <c r="F306" s="104"/>
      <c r="G306" s="104"/>
      <c r="H306" s="101"/>
      <c r="I306" s="101"/>
      <c r="J306" s="101" t="s">
        <v>15892</v>
      </c>
      <c r="K306" s="101" t="s">
        <v>16279</v>
      </c>
      <c r="L306" s="103">
        <v>-108670</v>
      </c>
      <c r="M306" s="103">
        <v>-8694</v>
      </c>
      <c r="N306" s="103">
        <v>-117364</v>
      </c>
      <c r="O306" s="102">
        <v>46092</v>
      </c>
      <c r="P306" s="106" t="s">
        <v>16247</v>
      </c>
      <c r="Q306" s="101">
        <f>VALUE(Table4[[#This Row],[Invoice No]])</f>
        <v>0</v>
      </c>
      <c r="R306" s="116">
        <f>_xlfn.XLOOKUP(Table4[[#This Row],[Column1]],'Báo cáo'!AG:AG,'Báo cáo'!AG:AG)</f>
        <v>0</v>
      </c>
    </row>
    <row r="307" spans="1:18" x14ac:dyDescent="0.25">
      <c r="A307" s="105" t="s">
        <v>15946</v>
      </c>
      <c r="B307" s="101" t="s">
        <v>15912</v>
      </c>
      <c r="C307" s="101" t="s">
        <v>15913</v>
      </c>
      <c r="D307" s="101" t="s">
        <v>15868</v>
      </c>
      <c r="E307" s="101" t="s">
        <v>15869</v>
      </c>
      <c r="F307" s="104"/>
      <c r="G307" s="104"/>
      <c r="H307" s="101"/>
      <c r="I307" s="101"/>
      <c r="J307" s="101" t="s">
        <v>15892</v>
      </c>
      <c r="K307" s="101" t="s">
        <v>16280</v>
      </c>
      <c r="L307" s="103">
        <v>-59410</v>
      </c>
      <c r="M307" s="103">
        <v>-4753</v>
      </c>
      <c r="N307" s="103">
        <v>-64163</v>
      </c>
      <c r="O307" s="102">
        <v>46092</v>
      </c>
      <c r="P307" s="106" t="s">
        <v>16247</v>
      </c>
      <c r="Q307" s="101">
        <f>VALUE(Table4[[#This Row],[Invoice No]])</f>
        <v>0</v>
      </c>
      <c r="R307" s="116">
        <f>_xlfn.XLOOKUP(Table4[[#This Row],[Column1]],'Báo cáo'!AG:AG,'Báo cáo'!AG:AG)</f>
        <v>0</v>
      </c>
    </row>
    <row r="308" spans="1:18" hidden="1" x14ac:dyDescent="0.25">
      <c r="A308" s="105" t="s">
        <v>15947</v>
      </c>
      <c r="B308" s="101" t="s">
        <v>15912</v>
      </c>
      <c r="C308" s="101" t="s">
        <v>15913</v>
      </c>
      <c r="D308" s="101" t="s">
        <v>15868</v>
      </c>
      <c r="E308" s="101" t="s">
        <v>15869</v>
      </c>
      <c r="F308" s="102">
        <v>46051</v>
      </c>
      <c r="G308" s="102">
        <v>46048</v>
      </c>
      <c r="H308" s="101" t="s">
        <v>16092</v>
      </c>
      <c r="I308" s="101" t="s">
        <v>16281</v>
      </c>
      <c r="J308" s="101"/>
      <c r="K308" s="101"/>
      <c r="L308" s="103">
        <v>7070075</v>
      </c>
      <c r="M308" s="103">
        <v>565606</v>
      </c>
      <c r="N308" s="103">
        <v>7635681</v>
      </c>
      <c r="O308" s="102">
        <v>46092</v>
      </c>
      <c r="P308" s="106" t="s">
        <v>16247</v>
      </c>
      <c r="Q308" s="101">
        <f>VALUE(Table4[[#This Row],[Invoice No]])</f>
        <v>6096</v>
      </c>
      <c r="R308" s="116">
        <f>_xlfn.XLOOKUP(Table4[[#This Row],[Column1]],'Báo cáo'!AG:AG,'Báo cáo'!AG:AG)</f>
        <v>6096</v>
      </c>
    </row>
    <row r="309" spans="1:18" hidden="1" x14ac:dyDescent="0.25">
      <c r="A309" s="105" t="s">
        <v>15948</v>
      </c>
      <c r="B309" s="101" t="s">
        <v>15912</v>
      </c>
      <c r="C309" s="101" t="s">
        <v>15913</v>
      </c>
      <c r="D309" s="101" t="s">
        <v>15868</v>
      </c>
      <c r="E309" s="101" t="s">
        <v>15869</v>
      </c>
      <c r="F309" s="102">
        <v>46044</v>
      </c>
      <c r="G309" s="102">
        <v>46041</v>
      </c>
      <c r="H309" s="101" t="s">
        <v>16092</v>
      </c>
      <c r="I309" s="101" t="s">
        <v>16282</v>
      </c>
      <c r="J309" s="101"/>
      <c r="K309" s="101"/>
      <c r="L309" s="103">
        <v>5174350</v>
      </c>
      <c r="M309" s="103">
        <v>413948</v>
      </c>
      <c r="N309" s="103">
        <v>5588298</v>
      </c>
      <c r="O309" s="102">
        <v>46092</v>
      </c>
      <c r="P309" s="106" t="s">
        <v>16247</v>
      </c>
      <c r="Q309" s="101">
        <f>VALUE(Table4[[#This Row],[Invoice No]])</f>
        <v>4015</v>
      </c>
      <c r="R309" s="116">
        <f>_xlfn.XLOOKUP(Table4[[#This Row],[Column1]],'Báo cáo'!AG:AG,'Báo cáo'!AG:AG)</f>
        <v>4015</v>
      </c>
    </row>
    <row r="310" spans="1:18" hidden="1" x14ac:dyDescent="0.25">
      <c r="A310" s="105" t="s">
        <v>16127</v>
      </c>
      <c r="B310" s="101" t="s">
        <v>15937</v>
      </c>
      <c r="C310" s="101" t="s">
        <v>15938</v>
      </c>
      <c r="D310" s="101" t="s">
        <v>15868</v>
      </c>
      <c r="E310" s="101" t="s">
        <v>15869</v>
      </c>
      <c r="F310" s="102">
        <v>46060</v>
      </c>
      <c r="G310" s="102">
        <v>46060</v>
      </c>
      <c r="H310" s="101" t="s">
        <v>16092</v>
      </c>
      <c r="I310" s="101" t="s">
        <v>16283</v>
      </c>
      <c r="J310" s="101"/>
      <c r="K310" s="101"/>
      <c r="L310" s="103">
        <v>9258450</v>
      </c>
      <c r="M310" s="103">
        <v>740676</v>
      </c>
      <c r="N310" s="103">
        <v>9999126</v>
      </c>
      <c r="O310" s="102">
        <v>46112</v>
      </c>
      <c r="P310" s="106" t="s">
        <v>16247</v>
      </c>
      <c r="Q310" s="101">
        <f>VALUE(Table4[[#This Row],[Invoice No]])</f>
        <v>9655</v>
      </c>
      <c r="R310" s="116">
        <f>_xlfn.XLOOKUP(Table4[[#This Row],[Column1]],'Báo cáo'!AG:AG,'Báo cáo'!AG:AG)</f>
        <v>9655</v>
      </c>
    </row>
    <row r="311" spans="1:18" x14ac:dyDescent="0.25">
      <c r="A311" s="105" t="s">
        <v>15952</v>
      </c>
      <c r="B311" s="101" t="s">
        <v>15937</v>
      </c>
      <c r="C311" s="101" t="s">
        <v>15938</v>
      </c>
      <c r="D311" s="101" t="s">
        <v>15868</v>
      </c>
      <c r="E311" s="101" t="s">
        <v>15869</v>
      </c>
      <c r="F311" s="104"/>
      <c r="G311" s="104"/>
      <c r="H311" s="101"/>
      <c r="I311" s="101"/>
      <c r="J311" s="101"/>
      <c r="K311" s="101" t="s">
        <v>16268</v>
      </c>
      <c r="L311" s="103">
        <v>13968439</v>
      </c>
      <c r="M311" s="103">
        <v>0</v>
      </c>
      <c r="N311" s="103">
        <v>13968439</v>
      </c>
      <c r="O311" s="102">
        <v>46092</v>
      </c>
      <c r="P311" s="106" t="s">
        <v>16247</v>
      </c>
      <c r="Q311" s="101">
        <f>VALUE(Table4[[#This Row],[Invoice No]])</f>
        <v>0</v>
      </c>
      <c r="R311" s="116">
        <f>_xlfn.XLOOKUP(Table4[[#This Row],[Column1]],'Báo cáo'!AG:AG,'Báo cáo'!AG:AG)</f>
        <v>0</v>
      </c>
    </row>
    <row r="312" spans="1:18" x14ac:dyDescent="0.25">
      <c r="A312" s="105" t="s">
        <v>15956</v>
      </c>
      <c r="B312" s="101" t="s">
        <v>15937</v>
      </c>
      <c r="C312" s="101" t="s">
        <v>15938</v>
      </c>
      <c r="D312" s="101" t="s">
        <v>15868</v>
      </c>
      <c r="E312" s="101" t="s">
        <v>15869</v>
      </c>
      <c r="F312" s="104"/>
      <c r="G312" s="104"/>
      <c r="H312" s="101"/>
      <c r="I312" s="101"/>
      <c r="J312" s="101" t="s">
        <v>15886</v>
      </c>
      <c r="K312" s="101" t="s">
        <v>16248</v>
      </c>
      <c r="L312" s="103">
        <v>-1484271</v>
      </c>
      <c r="M312" s="103">
        <v>-148427</v>
      </c>
      <c r="N312" s="103">
        <v>-1632698</v>
      </c>
      <c r="O312" s="102">
        <v>46092</v>
      </c>
      <c r="P312" s="106" t="s">
        <v>16247</v>
      </c>
      <c r="Q312" s="101">
        <f>VALUE(Table4[[#This Row],[Invoice No]])</f>
        <v>0</v>
      </c>
      <c r="R312" s="116">
        <f>_xlfn.XLOOKUP(Table4[[#This Row],[Column1]],'Báo cáo'!AG:AG,'Báo cáo'!AG:AG)</f>
        <v>0</v>
      </c>
    </row>
    <row r="313" spans="1:18" x14ac:dyDescent="0.25">
      <c r="A313" s="105" t="s">
        <v>15957</v>
      </c>
      <c r="B313" s="101" t="s">
        <v>15937</v>
      </c>
      <c r="C313" s="101" t="s">
        <v>15938</v>
      </c>
      <c r="D313" s="101" t="s">
        <v>15868</v>
      </c>
      <c r="E313" s="101" t="s">
        <v>15869</v>
      </c>
      <c r="F313" s="104"/>
      <c r="G313" s="104"/>
      <c r="H313" s="101"/>
      <c r="I313" s="101"/>
      <c r="J313" s="101" t="s">
        <v>15881</v>
      </c>
      <c r="K313" s="101" t="s">
        <v>16249</v>
      </c>
      <c r="L313" s="103">
        <v>-6926597</v>
      </c>
      <c r="M313" s="103">
        <v>-554128</v>
      </c>
      <c r="N313" s="103">
        <v>-7480725</v>
      </c>
      <c r="O313" s="102">
        <v>46092</v>
      </c>
      <c r="P313" s="106" t="s">
        <v>16247</v>
      </c>
      <c r="Q313" s="101">
        <f>VALUE(Table4[[#This Row],[Invoice No]])</f>
        <v>0</v>
      </c>
      <c r="R313" s="116">
        <f>_xlfn.XLOOKUP(Table4[[#This Row],[Column1]],'Báo cáo'!AG:AG,'Báo cáo'!AG:AG)</f>
        <v>0</v>
      </c>
    </row>
    <row r="314" spans="1:18" x14ac:dyDescent="0.25">
      <c r="A314" s="105" t="s">
        <v>15959</v>
      </c>
      <c r="B314" s="101" t="s">
        <v>15937</v>
      </c>
      <c r="C314" s="101" t="s">
        <v>15938</v>
      </c>
      <c r="D314" s="101" t="s">
        <v>15868</v>
      </c>
      <c r="E314" s="101" t="s">
        <v>15869</v>
      </c>
      <c r="F314" s="104"/>
      <c r="G314" s="104"/>
      <c r="H314" s="101"/>
      <c r="I314" s="101"/>
      <c r="J314" s="101" t="s">
        <v>16284</v>
      </c>
      <c r="K314" s="101" t="s">
        <v>15908</v>
      </c>
      <c r="L314" s="103">
        <v>-2013305</v>
      </c>
      <c r="M314" s="103">
        <v>-161064</v>
      </c>
      <c r="N314" s="103">
        <v>-2174369</v>
      </c>
      <c r="O314" s="102">
        <v>46112</v>
      </c>
      <c r="P314" s="106" t="s">
        <v>16247</v>
      </c>
      <c r="Q314" s="101">
        <f>VALUE(Table4[[#This Row],[Invoice No]])</f>
        <v>0</v>
      </c>
      <c r="R314" s="116">
        <f>_xlfn.XLOOKUP(Table4[[#This Row],[Column1]],'Báo cáo'!AG:AG,'Báo cáo'!AG:AG)</f>
        <v>0</v>
      </c>
    </row>
    <row r="315" spans="1:18" hidden="1" x14ac:dyDescent="0.25">
      <c r="A315" s="105" t="s">
        <v>15960</v>
      </c>
      <c r="B315" s="101" t="s">
        <v>15937</v>
      </c>
      <c r="C315" s="101" t="s">
        <v>15938</v>
      </c>
      <c r="D315" s="101" t="s">
        <v>15868</v>
      </c>
      <c r="E315" s="101" t="s">
        <v>15869</v>
      </c>
      <c r="F315" s="102">
        <v>46065</v>
      </c>
      <c r="G315" s="102">
        <v>46064</v>
      </c>
      <c r="H315" s="101" t="s">
        <v>16092</v>
      </c>
      <c r="I315" s="101" t="s">
        <v>16285</v>
      </c>
      <c r="J315" s="101"/>
      <c r="K315" s="101"/>
      <c r="L315" s="103">
        <v>6432300</v>
      </c>
      <c r="M315" s="103">
        <v>514584</v>
      </c>
      <c r="N315" s="103">
        <v>6946884</v>
      </c>
      <c r="O315" s="102">
        <v>46112</v>
      </c>
      <c r="P315" s="106" t="s">
        <v>16247</v>
      </c>
      <c r="Q315" s="101">
        <f>VALUE(Table4[[#This Row],[Invoice No]])</f>
        <v>10796</v>
      </c>
      <c r="R315" s="116">
        <f>_xlfn.XLOOKUP(Table4[[#This Row],[Column1]],'Báo cáo'!AG:AG,'Báo cáo'!AG:AG)</f>
        <v>10796</v>
      </c>
    </row>
    <row r="316" spans="1:18" hidden="1" x14ac:dyDescent="0.25">
      <c r="A316" s="105" t="s">
        <v>15962</v>
      </c>
      <c r="B316" s="101" t="s">
        <v>15937</v>
      </c>
      <c r="C316" s="101" t="s">
        <v>15938</v>
      </c>
      <c r="D316" s="101" t="s">
        <v>15868</v>
      </c>
      <c r="E316" s="101" t="s">
        <v>15869</v>
      </c>
      <c r="F316" s="102">
        <v>46064</v>
      </c>
      <c r="G316" s="102">
        <v>46045</v>
      </c>
      <c r="H316" s="101" t="s">
        <v>16092</v>
      </c>
      <c r="I316" s="101" t="s">
        <v>16286</v>
      </c>
      <c r="J316" s="101"/>
      <c r="K316" s="101"/>
      <c r="L316" s="103">
        <v>48128400</v>
      </c>
      <c r="M316" s="103">
        <v>3850272</v>
      </c>
      <c r="N316" s="103">
        <v>51978672</v>
      </c>
      <c r="O316" s="102">
        <v>46112</v>
      </c>
      <c r="P316" s="106" t="s">
        <v>16247</v>
      </c>
      <c r="Q316" s="101">
        <f>VALUE(Table4[[#This Row],[Invoice No]])</f>
        <v>5208</v>
      </c>
      <c r="R316" s="116">
        <f>_xlfn.XLOOKUP(Table4[[#This Row],[Column1]],'Báo cáo'!AG:AG,'Báo cáo'!AG:AG)</f>
        <v>5208</v>
      </c>
    </row>
    <row r="317" spans="1:18" hidden="1" x14ac:dyDescent="0.25">
      <c r="A317" s="105" t="s">
        <v>15964</v>
      </c>
      <c r="B317" s="101" t="s">
        <v>15937</v>
      </c>
      <c r="C317" s="101" t="s">
        <v>15938</v>
      </c>
      <c r="D317" s="101" t="s">
        <v>15868</v>
      </c>
      <c r="E317" s="101" t="s">
        <v>15869</v>
      </c>
      <c r="F317" s="102">
        <v>46063</v>
      </c>
      <c r="G317" s="102">
        <v>46063</v>
      </c>
      <c r="H317" s="101" t="s">
        <v>16092</v>
      </c>
      <c r="I317" s="101" t="s">
        <v>16287</v>
      </c>
      <c r="J317" s="101"/>
      <c r="K317" s="101"/>
      <c r="L317" s="103">
        <v>9763400</v>
      </c>
      <c r="M317" s="103">
        <v>781072</v>
      </c>
      <c r="N317" s="103">
        <v>10544472</v>
      </c>
      <c r="O317" s="102">
        <v>46112</v>
      </c>
      <c r="P317" s="106" t="s">
        <v>16247</v>
      </c>
      <c r="Q317" s="101">
        <f>VALUE(Table4[[#This Row],[Invoice No]])</f>
        <v>10650</v>
      </c>
      <c r="R317" s="116">
        <f>_xlfn.XLOOKUP(Table4[[#This Row],[Column1]],'Báo cáo'!AG:AG,'Báo cáo'!AG:AG)</f>
        <v>10650</v>
      </c>
    </row>
    <row r="318" spans="1:18" hidden="1" x14ac:dyDescent="0.25">
      <c r="A318" s="105" t="s">
        <v>15966</v>
      </c>
      <c r="B318" s="101" t="s">
        <v>15937</v>
      </c>
      <c r="C318" s="101" t="s">
        <v>15938</v>
      </c>
      <c r="D318" s="101" t="s">
        <v>15868</v>
      </c>
      <c r="E318" s="101" t="s">
        <v>15869</v>
      </c>
      <c r="F318" s="102">
        <v>46055</v>
      </c>
      <c r="G318" s="102">
        <v>46055</v>
      </c>
      <c r="H318" s="101" t="s">
        <v>16092</v>
      </c>
      <c r="I318" s="101" t="s">
        <v>16288</v>
      </c>
      <c r="J318" s="101"/>
      <c r="K318" s="101"/>
      <c r="L318" s="103">
        <v>14544450</v>
      </c>
      <c r="M318" s="103">
        <v>1163556</v>
      </c>
      <c r="N318" s="103">
        <v>15708006</v>
      </c>
      <c r="O318" s="102">
        <v>46112</v>
      </c>
      <c r="P318" s="106" t="s">
        <v>16247</v>
      </c>
      <c r="Q318" s="101">
        <f>VALUE(Table4[[#This Row],[Invoice No]])</f>
        <v>8356</v>
      </c>
      <c r="R318" s="116">
        <f>_xlfn.XLOOKUP(Table4[[#This Row],[Column1]],'Báo cáo'!AG:AG,'Báo cáo'!AG:AG)</f>
        <v>8356</v>
      </c>
    </row>
    <row r="319" spans="1:18" x14ac:dyDescent="0.25">
      <c r="A319" s="105" t="s">
        <v>15967</v>
      </c>
      <c r="B319" s="101" t="s">
        <v>15937</v>
      </c>
      <c r="C319" s="101" t="s">
        <v>15938</v>
      </c>
      <c r="D319" s="101" t="s">
        <v>15868</v>
      </c>
      <c r="E319" s="101" t="s">
        <v>15869</v>
      </c>
      <c r="F319" s="104"/>
      <c r="G319" s="104"/>
      <c r="H319" s="101"/>
      <c r="I319" s="101"/>
      <c r="J319" s="101" t="s">
        <v>15878</v>
      </c>
      <c r="K319" s="101" t="s">
        <v>16252</v>
      </c>
      <c r="L319" s="103">
        <v>-4947570</v>
      </c>
      <c r="M319" s="103">
        <v>-395806</v>
      </c>
      <c r="N319" s="103">
        <v>-5343376</v>
      </c>
      <c r="O319" s="102">
        <v>46092</v>
      </c>
      <c r="P319" s="106" t="s">
        <v>16247</v>
      </c>
      <c r="Q319" s="101">
        <f>VALUE(Table4[[#This Row],[Invoice No]])</f>
        <v>0</v>
      </c>
      <c r="R319" s="116">
        <f>_xlfn.XLOOKUP(Table4[[#This Row],[Column1]],'Báo cáo'!AG:AG,'Báo cáo'!AG:AG)</f>
        <v>0</v>
      </c>
    </row>
    <row r="320" spans="1:18" x14ac:dyDescent="0.25">
      <c r="A320" s="105" t="s">
        <v>15969</v>
      </c>
      <c r="B320" s="101" t="s">
        <v>15937</v>
      </c>
      <c r="C320" s="101" t="s">
        <v>15938</v>
      </c>
      <c r="D320" s="101" t="s">
        <v>15868</v>
      </c>
      <c r="E320" s="101" t="s">
        <v>15869</v>
      </c>
      <c r="F320" s="104"/>
      <c r="G320" s="104"/>
      <c r="H320" s="101"/>
      <c r="I320" s="101"/>
      <c r="J320" s="101" t="s">
        <v>16254</v>
      </c>
      <c r="K320" s="101" t="s">
        <v>16289</v>
      </c>
      <c r="L320" s="103">
        <v>-4807375</v>
      </c>
      <c r="M320" s="103">
        <v>-384590</v>
      </c>
      <c r="N320" s="103">
        <v>-5191965</v>
      </c>
      <c r="O320" s="102">
        <v>46092</v>
      </c>
      <c r="P320" s="106" t="s">
        <v>16247</v>
      </c>
      <c r="Q320" s="101">
        <f>VALUE(Table4[[#This Row],[Invoice No]])</f>
        <v>0</v>
      </c>
      <c r="R320" s="116">
        <f>_xlfn.XLOOKUP(Table4[[#This Row],[Column1]],'Báo cáo'!AG:AG,'Báo cáo'!AG:AG)</f>
        <v>0</v>
      </c>
    </row>
    <row r="321" spans="1:18" hidden="1" x14ac:dyDescent="0.25">
      <c r="A321" s="105" t="s">
        <v>16290</v>
      </c>
      <c r="B321" s="101" t="s">
        <v>15937</v>
      </c>
      <c r="C321" s="101" t="s">
        <v>15938</v>
      </c>
      <c r="D321" s="101" t="s">
        <v>15868</v>
      </c>
      <c r="E321" s="101" t="s">
        <v>15869</v>
      </c>
      <c r="F321" s="102">
        <v>46039</v>
      </c>
      <c r="G321" s="102">
        <v>46039</v>
      </c>
      <c r="H321" s="101" t="s">
        <v>16092</v>
      </c>
      <c r="I321" s="101" t="s">
        <v>16291</v>
      </c>
      <c r="J321" s="101"/>
      <c r="K321" s="101"/>
      <c r="L321" s="103">
        <v>5259560</v>
      </c>
      <c r="M321" s="103">
        <v>420765</v>
      </c>
      <c r="N321" s="103">
        <v>5680325</v>
      </c>
      <c r="O321" s="102">
        <v>46092</v>
      </c>
      <c r="P321" s="106" t="s">
        <v>16247</v>
      </c>
      <c r="Q321" s="101">
        <f>VALUE(Table4[[#This Row],[Invoice No]])</f>
        <v>3288</v>
      </c>
      <c r="R321" s="116">
        <f>_xlfn.XLOOKUP(Table4[[#This Row],[Column1]],'Báo cáo'!AG:AG,'Báo cáo'!AG:AG)</f>
        <v>3288</v>
      </c>
    </row>
    <row r="322" spans="1:18" x14ac:dyDescent="0.25">
      <c r="A322" s="105" t="s">
        <v>15971</v>
      </c>
      <c r="B322" s="101" t="s">
        <v>15937</v>
      </c>
      <c r="C322" s="101" t="s">
        <v>15938</v>
      </c>
      <c r="D322" s="101" t="s">
        <v>15868</v>
      </c>
      <c r="E322" s="101" t="s">
        <v>15869</v>
      </c>
      <c r="F322" s="104"/>
      <c r="G322" s="104"/>
      <c r="H322" s="101"/>
      <c r="I322" s="101"/>
      <c r="J322" s="101" t="s">
        <v>16292</v>
      </c>
      <c r="K322" s="101" t="s">
        <v>15908</v>
      </c>
      <c r="L322" s="103">
        <v>-2013305</v>
      </c>
      <c r="M322" s="103">
        <v>-161064</v>
      </c>
      <c r="N322" s="103">
        <v>-2174369</v>
      </c>
      <c r="O322" s="102">
        <v>46112</v>
      </c>
      <c r="P322" s="106" t="s">
        <v>16247</v>
      </c>
      <c r="Q322" s="101">
        <f>VALUE(Table4[[#This Row],[Invoice No]])</f>
        <v>0</v>
      </c>
      <c r="R322" s="116">
        <f>_xlfn.XLOOKUP(Table4[[#This Row],[Column1]],'Báo cáo'!AG:AG,'Báo cáo'!AG:AG)</f>
        <v>0</v>
      </c>
    </row>
    <row r="323" spans="1:18" hidden="1" x14ac:dyDescent="0.25">
      <c r="A323" s="105" t="s">
        <v>15976</v>
      </c>
      <c r="B323" s="101" t="s">
        <v>15937</v>
      </c>
      <c r="C323" s="101" t="s">
        <v>15938</v>
      </c>
      <c r="D323" s="101" t="s">
        <v>15868</v>
      </c>
      <c r="E323" s="101" t="s">
        <v>15869</v>
      </c>
      <c r="F323" s="102">
        <v>46067</v>
      </c>
      <c r="G323" s="102">
        <v>46067</v>
      </c>
      <c r="H323" s="101" t="s">
        <v>16092</v>
      </c>
      <c r="I323" s="101" t="s">
        <v>16293</v>
      </c>
      <c r="J323" s="101"/>
      <c r="K323" s="101"/>
      <c r="L323" s="103">
        <v>28829300</v>
      </c>
      <c r="M323" s="103">
        <v>2306344</v>
      </c>
      <c r="N323" s="103">
        <v>31135644</v>
      </c>
      <c r="O323" s="102">
        <v>46112</v>
      </c>
      <c r="P323" s="106" t="s">
        <v>16247</v>
      </c>
      <c r="Q323" s="101">
        <f>VALUE(Table4[[#This Row],[Invoice No]])</f>
        <v>12145</v>
      </c>
      <c r="R323" s="116">
        <f>_xlfn.XLOOKUP(Table4[[#This Row],[Column1]],'Báo cáo'!AG:AG,'Báo cáo'!AG:AG)</f>
        <v>12145</v>
      </c>
    </row>
    <row r="324" spans="1:18" hidden="1" x14ac:dyDescent="0.25">
      <c r="A324" s="105" t="s">
        <v>15977</v>
      </c>
      <c r="B324" s="101" t="s">
        <v>15937</v>
      </c>
      <c r="C324" s="101" t="s">
        <v>15938</v>
      </c>
      <c r="D324" s="101" t="s">
        <v>15868</v>
      </c>
      <c r="E324" s="101" t="s">
        <v>15869</v>
      </c>
      <c r="F324" s="102">
        <v>46065</v>
      </c>
      <c r="G324" s="102">
        <v>46064</v>
      </c>
      <c r="H324" s="101" t="s">
        <v>16092</v>
      </c>
      <c r="I324" s="101" t="s">
        <v>16294</v>
      </c>
      <c r="J324" s="101"/>
      <c r="K324" s="101"/>
      <c r="L324" s="103">
        <v>9258450</v>
      </c>
      <c r="M324" s="103">
        <v>740676</v>
      </c>
      <c r="N324" s="103">
        <v>9999126</v>
      </c>
      <c r="O324" s="102">
        <v>46112</v>
      </c>
      <c r="P324" s="106" t="s">
        <v>16247</v>
      </c>
      <c r="Q324" s="101">
        <f>VALUE(Table4[[#This Row],[Invoice No]])</f>
        <v>10804</v>
      </c>
      <c r="R324" s="116">
        <f>_xlfn.XLOOKUP(Table4[[#This Row],[Column1]],'Báo cáo'!AG:AG,'Báo cáo'!AG:AG)</f>
        <v>10804</v>
      </c>
    </row>
    <row r="325" spans="1:18" hidden="1" x14ac:dyDescent="0.25">
      <c r="A325" s="105" t="s">
        <v>15979</v>
      </c>
      <c r="B325" s="101" t="s">
        <v>15937</v>
      </c>
      <c r="C325" s="101" t="s">
        <v>15938</v>
      </c>
      <c r="D325" s="101" t="s">
        <v>15868</v>
      </c>
      <c r="E325" s="101" t="s">
        <v>15869</v>
      </c>
      <c r="F325" s="102">
        <v>46063</v>
      </c>
      <c r="G325" s="102">
        <v>46063</v>
      </c>
      <c r="H325" s="101" t="s">
        <v>16092</v>
      </c>
      <c r="I325" s="101" t="s">
        <v>16295</v>
      </c>
      <c r="J325" s="101"/>
      <c r="K325" s="101"/>
      <c r="L325" s="103">
        <v>19283150</v>
      </c>
      <c r="M325" s="103">
        <v>1542652</v>
      </c>
      <c r="N325" s="103">
        <v>20825802</v>
      </c>
      <c r="O325" s="102">
        <v>46112</v>
      </c>
      <c r="P325" s="106" t="s">
        <v>16247</v>
      </c>
      <c r="Q325" s="101">
        <f>VALUE(Table4[[#This Row],[Invoice No]])</f>
        <v>10651</v>
      </c>
      <c r="R325" s="116">
        <f>_xlfn.XLOOKUP(Table4[[#This Row],[Column1]],'Báo cáo'!AG:AG,'Báo cáo'!AG:AG)</f>
        <v>10651</v>
      </c>
    </row>
    <row r="326" spans="1:18" hidden="1" x14ac:dyDescent="0.25">
      <c r="A326" s="105" t="s">
        <v>15981</v>
      </c>
      <c r="B326" s="101" t="s">
        <v>15953</v>
      </c>
      <c r="C326" s="101" t="s">
        <v>15954</v>
      </c>
      <c r="D326" s="101" t="s">
        <v>15868</v>
      </c>
      <c r="E326" s="101" t="s">
        <v>15869</v>
      </c>
      <c r="F326" s="102">
        <v>46059</v>
      </c>
      <c r="G326" s="102">
        <v>46057</v>
      </c>
      <c r="H326" s="101" t="s">
        <v>16092</v>
      </c>
      <c r="I326" s="101" t="s">
        <v>16296</v>
      </c>
      <c r="J326" s="101"/>
      <c r="K326" s="101"/>
      <c r="L326" s="103">
        <v>1313025</v>
      </c>
      <c r="M326" s="103">
        <v>105042</v>
      </c>
      <c r="N326" s="103">
        <v>1418067</v>
      </c>
      <c r="O326" s="102">
        <v>46112</v>
      </c>
      <c r="P326" s="106" t="s">
        <v>16247</v>
      </c>
      <c r="Q326" s="101">
        <f>VALUE(Table4[[#This Row],[Invoice No]])</f>
        <v>9343</v>
      </c>
      <c r="R326" s="116">
        <f>_xlfn.XLOOKUP(Table4[[#This Row],[Column1]],'Báo cáo'!AG:AG,'Báo cáo'!AG:AG)</f>
        <v>9343</v>
      </c>
    </row>
    <row r="327" spans="1:18" x14ac:dyDescent="0.25">
      <c r="A327" s="105" t="s">
        <v>16141</v>
      </c>
      <c r="B327" s="101" t="s">
        <v>15953</v>
      </c>
      <c r="C327" s="101" t="s">
        <v>15954</v>
      </c>
      <c r="D327" s="101" t="s">
        <v>15868</v>
      </c>
      <c r="E327" s="101" t="s">
        <v>15869</v>
      </c>
      <c r="F327" s="104"/>
      <c r="G327" s="104"/>
      <c r="H327" s="101"/>
      <c r="I327" s="101"/>
      <c r="J327" s="101" t="s">
        <v>16297</v>
      </c>
      <c r="K327" s="101" t="s">
        <v>15908</v>
      </c>
      <c r="L327" s="103">
        <v>-341182</v>
      </c>
      <c r="M327" s="103">
        <v>-27294</v>
      </c>
      <c r="N327" s="103">
        <v>-368476</v>
      </c>
      <c r="O327" s="102">
        <v>46092</v>
      </c>
      <c r="P327" s="106" t="s">
        <v>16247</v>
      </c>
      <c r="Q327" s="101">
        <f>VALUE(Table4[[#This Row],[Invoice No]])</f>
        <v>0</v>
      </c>
      <c r="R327" s="116">
        <f>_xlfn.XLOOKUP(Table4[[#This Row],[Column1]],'Báo cáo'!AG:AG,'Báo cáo'!AG:AG)</f>
        <v>0</v>
      </c>
    </row>
    <row r="328" spans="1:18" x14ac:dyDescent="0.25">
      <c r="A328" s="105" t="s">
        <v>15982</v>
      </c>
      <c r="B328" s="101" t="s">
        <v>15953</v>
      </c>
      <c r="C328" s="101" t="s">
        <v>15954</v>
      </c>
      <c r="D328" s="101" t="s">
        <v>15868</v>
      </c>
      <c r="E328" s="101" t="s">
        <v>15869</v>
      </c>
      <c r="F328" s="104"/>
      <c r="G328" s="104"/>
      <c r="H328" s="101"/>
      <c r="I328" s="101"/>
      <c r="J328" s="101" t="s">
        <v>15886</v>
      </c>
      <c r="K328" s="101" t="s">
        <v>16248</v>
      </c>
      <c r="L328" s="103">
        <v>-171884</v>
      </c>
      <c r="M328" s="103">
        <v>-17188</v>
      </c>
      <c r="N328" s="103">
        <v>-189072</v>
      </c>
      <c r="O328" s="102">
        <v>46092</v>
      </c>
      <c r="P328" s="106" t="s">
        <v>16247</v>
      </c>
      <c r="Q328" s="101">
        <f>VALUE(Table4[[#This Row],[Invoice No]])</f>
        <v>0</v>
      </c>
      <c r="R328" s="116">
        <f>_xlfn.XLOOKUP(Table4[[#This Row],[Column1]],'Báo cáo'!AG:AG,'Báo cáo'!AG:AG)</f>
        <v>0</v>
      </c>
    </row>
    <row r="329" spans="1:18" x14ac:dyDescent="0.25">
      <c r="A329" s="105" t="s">
        <v>15986</v>
      </c>
      <c r="B329" s="101" t="s">
        <v>15953</v>
      </c>
      <c r="C329" s="101" t="s">
        <v>15954</v>
      </c>
      <c r="D329" s="101" t="s">
        <v>15868</v>
      </c>
      <c r="E329" s="101" t="s">
        <v>15869</v>
      </c>
      <c r="F329" s="104"/>
      <c r="G329" s="104"/>
      <c r="H329" s="101"/>
      <c r="I329" s="101"/>
      <c r="J329" s="101" t="s">
        <v>15881</v>
      </c>
      <c r="K329" s="101" t="s">
        <v>16249</v>
      </c>
      <c r="L329" s="103">
        <v>-802123</v>
      </c>
      <c r="M329" s="103">
        <v>-64170</v>
      </c>
      <c r="N329" s="103">
        <v>-866293</v>
      </c>
      <c r="O329" s="102">
        <v>46092</v>
      </c>
      <c r="P329" s="106" t="s">
        <v>16247</v>
      </c>
      <c r="Q329" s="101">
        <f>VALUE(Table4[[#This Row],[Invoice No]])</f>
        <v>0</v>
      </c>
      <c r="R329" s="116">
        <f>_xlfn.XLOOKUP(Table4[[#This Row],[Column1]],'Báo cáo'!AG:AG,'Báo cáo'!AG:AG)</f>
        <v>0</v>
      </c>
    </row>
    <row r="330" spans="1:18" x14ac:dyDescent="0.25">
      <c r="A330" s="105" t="s">
        <v>15987</v>
      </c>
      <c r="B330" s="101" t="s">
        <v>15953</v>
      </c>
      <c r="C330" s="101" t="s">
        <v>15954</v>
      </c>
      <c r="D330" s="101" t="s">
        <v>15868</v>
      </c>
      <c r="E330" s="101" t="s">
        <v>15869</v>
      </c>
      <c r="F330" s="104"/>
      <c r="G330" s="104"/>
      <c r="H330" s="101"/>
      <c r="I330" s="101"/>
      <c r="J330" s="101" t="s">
        <v>15892</v>
      </c>
      <c r="K330" s="101" t="s">
        <v>16298</v>
      </c>
      <c r="L330" s="103">
        <v>-47590</v>
      </c>
      <c r="M330" s="103">
        <v>-3807</v>
      </c>
      <c r="N330" s="103">
        <v>-51397</v>
      </c>
      <c r="O330" s="102">
        <v>46092</v>
      </c>
      <c r="P330" s="106" t="s">
        <v>16247</v>
      </c>
      <c r="Q330" s="101">
        <f>VALUE(Table4[[#This Row],[Invoice No]])</f>
        <v>0</v>
      </c>
      <c r="R330" s="116">
        <f>_xlfn.XLOOKUP(Table4[[#This Row],[Column1]],'Báo cáo'!AG:AG,'Báo cáo'!AG:AG)</f>
        <v>0</v>
      </c>
    </row>
    <row r="331" spans="1:18" hidden="1" x14ac:dyDescent="0.25">
      <c r="A331" s="105" t="s">
        <v>15989</v>
      </c>
      <c r="B331" s="101" t="s">
        <v>15953</v>
      </c>
      <c r="C331" s="101" t="s">
        <v>15954</v>
      </c>
      <c r="D331" s="101" t="s">
        <v>15868</v>
      </c>
      <c r="E331" s="101" t="s">
        <v>15869</v>
      </c>
      <c r="F331" s="102">
        <v>46038</v>
      </c>
      <c r="G331" s="102">
        <v>46036</v>
      </c>
      <c r="H331" s="101" t="s">
        <v>16092</v>
      </c>
      <c r="I331" s="101" t="s">
        <v>16299</v>
      </c>
      <c r="J331" s="101"/>
      <c r="K331" s="101"/>
      <c r="L331" s="103">
        <v>1551540</v>
      </c>
      <c r="M331" s="103">
        <v>124123</v>
      </c>
      <c r="N331" s="103">
        <v>1675663</v>
      </c>
      <c r="O331" s="102">
        <v>46092</v>
      </c>
      <c r="P331" s="106" t="s">
        <v>16247</v>
      </c>
      <c r="Q331" s="101">
        <f>VALUE(Table4[[#This Row],[Invoice No]])</f>
        <v>3035</v>
      </c>
      <c r="R331" s="116">
        <f>_xlfn.XLOOKUP(Table4[[#This Row],[Column1]],'Báo cáo'!AG:AG,'Báo cáo'!AG:AG)</f>
        <v>3035</v>
      </c>
    </row>
    <row r="332" spans="1:18" hidden="1" x14ac:dyDescent="0.25">
      <c r="A332" s="105" t="s">
        <v>15991</v>
      </c>
      <c r="B332" s="101" t="s">
        <v>15953</v>
      </c>
      <c r="C332" s="101" t="s">
        <v>15954</v>
      </c>
      <c r="D332" s="101" t="s">
        <v>15868</v>
      </c>
      <c r="E332" s="101" t="s">
        <v>15869</v>
      </c>
      <c r="F332" s="102">
        <v>46057</v>
      </c>
      <c r="G332" s="102">
        <v>46055</v>
      </c>
      <c r="H332" s="101" t="s">
        <v>16092</v>
      </c>
      <c r="I332" s="101" t="s">
        <v>16300</v>
      </c>
      <c r="J332" s="101"/>
      <c r="K332" s="101"/>
      <c r="L332" s="103">
        <v>3873570</v>
      </c>
      <c r="M332" s="103">
        <v>309886</v>
      </c>
      <c r="N332" s="103">
        <v>4183456</v>
      </c>
      <c r="O332" s="102">
        <v>46112</v>
      </c>
      <c r="P332" s="106" t="s">
        <v>16247</v>
      </c>
      <c r="Q332" s="101">
        <f>VALUE(Table4[[#This Row],[Invoice No]])</f>
        <v>8448</v>
      </c>
      <c r="R332" s="116">
        <f>_xlfn.XLOOKUP(Table4[[#This Row],[Column1]],'Báo cáo'!AG:AG,'Báo cáo'!AG:AG)</f>
        <v>8448</v>
      </c>
    </row>
    <row r="333" spans="1:18" x14ac:dyDescent="0.25">
      <c r="A333" s="105" t="s">
        <v>15992</v>
      </c>
      <c r="B333" s="101" t="s">
        <v>15953</v>
      </c>
      <c r="C333" s="101" t="s">
        <v>15954</v>
      </c>
      <c r="D333" s="101" t="s">
        <v>15868</v>
      </c>
      <c r="E333" s="101" t="s">
        <v>15869</v>
      </c>
      <c r="F333" s="104"/>
      <c r="G333" s="104"/>
      <c r="H333" s="101"/>
      <c r="I333" s="101"/>
      <c r="J333" s="101" t="s">
        <v>15878</v>
      </c>
      <c r="K333" s="101" t="s">
        <v>16252</v>
      </c>
      <c r="L333" s="103">
        <v>-572945</v>
      </c>
      <c r="M333" s="103">
        <v>-45836</v>
      </c>
      <c r="N333" s="103">
        <v>-618781</v>
      </c>
      <c r="O333" s="102">
        <v>46092</v>
      </c>
      <c r="P333" s="106" t="s">
        <v>16247</v>
      </c>
      <c r="Q333" s="101">
        <f>VALUE(Table4[[#This Row],[Invoice No]])</f>
        <v>0</v>
      </c>
      <c r="R333" s="116">
        <f>_xlfn.XLOOKUP(Table4[[#This Row],[Column1]],'Báo cáo'!AG:AG,'Báo cáo'!AG:AG)</f>
        <v>0</v>
      </c>
    </row>
    <row r="334" spans="1:18" x14ac:dyDescent="0.25">
      <c r="A334" s="105" t="s">
        <v>16145</v>
      </c>
      <c r="B334" s="101" t="s">
        <v>15953</v>
      </c>
      <c r="C334" s="101" t="s">
        <v>15954</v>
      </c>
      <c r="D334" s="101" t="s">
        <v>15868</v>
      </c>
      <c r="E334" s="101" t="s">
        <v>15869</v>
      </c>
      <c r="F334" s="104"/>
      <c r="G334" s="104"/>
      <c r="H334" s="101"/>
      <c r="I334" s="101"/>
      <c r="J334" s="101" t="s">
        <v>16254</v>
      </c>
      <c r="K334" s="101" t="s">
        <v>16301</v>
      </c>
      <c r="L334" s="103">
        <v>-1081917</v>
      </c>
      <c r="M334" s="103">
        <v>-86553</v>
      </c>
      <c r="N334" s="103">
        <v>-1168470</v>
      </c>
      <c r="O334" s="102">
        <v>46092</v>
      </c>
      <c r="P334" s="106" t="s">
        <v>16247</v>
      </c>
      <c r="Q334" s="101">
        <f>VALUE(Table4[[#This Row],[Invoice No]])</f>
        <v>0</v>
      </c>
      <c r="R334" s="116">
        <f>_xlfn.XLOOKUP(Table4[[#This Row],[Column1]],'Báo cáo'!AG:AG,'Báo cáo'!AG:AG)</f>
        <v>0</v>
      </c>
    </row>
    <row r="335" spans="1:18" x14ac:dyDescent="0.25">
      <c r="A335" s="105" t="s">
        <v>15993</v>
      </c>
      <c r="B335" s="101" t="s">
        <v>15953</v>
      </c>
      <c r="C335" s="101" t="s">
        <v>15954</v>
      </c>
      <c r="D335" s="101" t="s">
        <v>15868</v>
      </c>
      <c r="E335" s="101" t="s">
        <v>15869</v>
      </c>
      <c r="F335" s="104"/>
      <c r="G335" s="104"/>
      <c r="H335" s="101"/>
      <c r="I335" s="101"/>
      <c r="J335" s="101" t="s">
        <v>15892</v>
      </c>
      <c r="K335" s="101" t="s">
        <v>16302</v>
      </c>
      <c r="L335" s="103">
        <v>-72120</v>
      </c>
      <c r="M335" s="103">
        <v>-5770</v>
      </c>
      <c r="N335" s="103">
        <v>-77890</v>
      </c>
      <c r="O335" s="102">
        <v>46092</v>
      </c>
      <c r="P335" s="106" t="s">
        <v>16247</v>
      </c>
      <c r="Q335" s="101">
        <f>VALUE(Table4[[#This Row],[Invoice No]])</f>
        <v>0</v>
      </c>
      <c r="R335" s="116">
        <f>_xlfn.XLOOKUP(Table4[[#This Row],[Column1]],'Báo cáo'!AG:AG,'Báo cáo'!AG:AG)</f>
        <v>0</v>
      </c>
    </row>
    <row r="336" spans="1:18" hidden="1" x14ac:dyDescent="0.25">
      <c r="A336" s="105" t="s">
        <v>15996</v>
      </c>
      <c r="B336" s="101" t="s">
        <v>15953</v>
      </c>
      <c r="C336" s="101" t="s">
        <v>15954</v>
      </c>
      <c r="D336" s="101" t="s">
        <v>15868</v>
      </c>
      <c r="E336" s="101" t="s">
        <v>15869</v>
      </c>
      <c r="F336" s="102">
        <v>46038</v>
      </c>
      <c r="G336" s="102">
        <v>46036</v>
      </c>
      <c r="H336" s="101" t="s">
        <v>16092</v>
      </c>
      <c r="I336" s="101" t="s">
        <v>16303</v>
      </c>
      <c r="J336" s="101"/>
      <c r="K336" s="101"/>
      <c r="L336" s="103">
        <v>2233610</v>
      </c>
      <c r="M336" s="103">
        <v>178689</v>
      </c>
      <c r="N336" s="103">
        <v>2412299</v>
      </c>
      <c r="O336" s="102">
        <v>46092</v>
      </c>
      <c r="P336" s="106" t="s">
        <v>16247</v>
      </c>
      <c r="Q336" s="101">
        <f>VALUE(Table4[[#This Row],[Invoice No]])</f>
        <v>3034</v>
      </c>
      <c r="R336" s="116">
        <f>_xlfn.XLOOKUP(Table4[[#This Row],[Column1]],'Báo cáo'!AG:AG,'Báo cáo'!AG:AG)</f>
        <v>3034</v>
      </c>
    </row>
    <row r="337" spans="1:18" x14ac:dyDescent="0.25">
      <c r="A337" s="105" t="s">
        <v>11008</v>
      </c>
      <c r="B337" s="101" t="s">
        <v>15972</v>
      </c>
      <c r="C337" s="101" t="s">
        <v>15973</v>
      </c>
      <c r="D337" s="101" t="s">
        <v>15868</v>
      </c>
      <c r="E337" s="101" t="s">
        <v>15869</v>
      </c>
      <c r="F337" s="104"/>
      <c r="G337" s="104"/>
      <c r="H337" s="101"/>
      <c r="I337" s="101"/>
      <c r="J337" s="101" t="s">
        <v>16254</v>
      </c>
      <c r="K337" s="101" t="s">
        <v>16304</v>
      </c>
      <c r="L337" s="103">
        <v>-812614</v>
      </c>
      <c r="M337" s="103">
        <v>-65009</v>
      </c>
      <c r="N337" s="103">
        <v>-877623</v>
      </c>
      <c r="O337" s="102">
        <v>46092</v>
      </c>
      <c r="P337" s="106" t="s">
        <v>16247</v>
      </c>
      <c r="Q337" s="101">
        <f>VALUE(Table4[[#This Row],[Invoice No]])</f>
        <v>0</v>
      </c>
      <c r="R337" s="116">
        <f>_xlfn.XLOOKUP(Table4[[#This Row],[Column1]],'Báo cáo'!AG:AG,'Báo cáo'!AG:AG)</f>
        <v>0</v>
      </c>
    </row>
    <row r="338" spans="1:18" hidden="1" x14ac:dyDescent="0.25">
      <c r="A338" s="105" t="s">
        <v>15999</v>
      </c>
      <c r="B338" s="101" t="s">
        <v>15972</v>
      </c>
      <c r="C338" s="101" t="s">
        <v>15973</v>
      </c>
      <c r="D338" s="101" t="s">
        <v>15868</v>
      </c>
      <c r="E338" s="101" t="s">
        <v>15869</v>
      </c>
      <c r="F338" s="102">
        <v>46043</v>
      </c>
      <c r="G338" s="102">
        <v>46043</v>
      </c>
      <c r="H338" s="101" t="s">
        <v>16092</v>
      </c>
      <c r="I338" s="101" t="s">
        <v>16305</v>
      </c>
      <c r="J338" s="101"/>
      <c r="K338" s="101"/>
      <c r="L338" s="103">
        <v>1912420</v>
      </c>
      <c r="M338" s="103">
        <v>152994</v>
      </c>
      <c r="N338" s="103">
        <v>2065414</v>
      </c>
      <c r="O338" s="102">
        <v>46092</v>
      </c>
      <c r="P338" s="106" t="s">
        <v>16247</v>
      </c>
      <c r="Q338" s="101">
        <f>VALUE(Table4[[#This Row],[Invoice No]])</f>
        <v>4772</v>
      </c>
      <c r="R338" s="116">
        <f>_xlfn.XLOOKUP(Table4[[#This Row],[Column1]],'Báo cáo'!AG:AG,'Báo cáo'!AG:AG)</f>
        <v>4772</v>
      </c>
    </row>
    <row r="339" spans="1:18" hidden="1" x14ac:dyDescent="0.25">
      <c r="A339" s="105" t="s">
        <v>16148</v>
      </c>
      <c r="B339" s="101" t="s">
        <v>15972</v>
      </c>
      <c r="C339" s="101" t="s">
        <v>15973</v>
      </c>
      <c r="D339" s="101" t="s">
        <v>15868</v>
      </c>
      <c r="E339" s="101" t="s">
        <v>15869</v>
      </c>
      <c r="F339" s="102">
        <v>46067</v>
      </c>
      <c r="G339" s="102">
        <v>46066</v>
      </c>
      <c r="H339" s="101" t="s">
        <v>16092</v>
      </c>
      <c r="I339" s="101" t="s">
        <v>16306</v>
      </c>
      <c r="J339" s="101"/>
      <c r="K339" s="101"/>
      <c r="L339" s="103">
        <v>1952680</v>
      </c>
      <c r="M339" s="103">
        <v>156214</v>
      </c>
      <c r="N339" s="103">
        <v>2108894</v>
      </c>
      <c r="O339" s="102">
        <v>46112</v>
      </c>
      <c r="P339" s="106" t="s">
        <v>16247</v>
      </c>
      <c r="Q339" s="101">
        <f>VALUE(Table4[[#This Row],[Invoice No]])</f>
        <v>12128</v>
      </c>
      <c r="R339" s="116">
        <f>_xlfn.XLOOKUP(Table4[[#This Row],[Column1]],'Báo cáo'!AG:AG,'Báo cáo'!AG:AG)</f>
        <v>12128</v>
      </c>
    </row>
    <row r="340" spans="1:18" x14ac:dyDescent="0.25">
      <c r="A340" s="105" t="s">
        <v>16000</v>
      </c>
      <c r="B340" s="101" t="s">
        <v>15972</v>
      </c>
      <c r="C340" s="101" t="s">
        <v>15973</v>
      </c>
      <c r="D340" s="101" t="s">
        <v>15868</v>
      </c>
      <c r="E340" s="101" t="s">
        <v>15869</v>
      </c>
      <c r="F340" s="104"/>
      <c r="G340" s="104"/>
      <c r="H340" s="101"/>
      <c r="I340" s="101"/>
      <c r="J340" s="101" t="s">
        <v>15886</v>
      </c>
      <c r="K340" s="101" t="s">
        <v>16248</v>
      </c>
      <c r="L340" s="103">
        <v>-60537</v>
      </c>
      <c r="M340" s="103">
        <v>-6054</v>
      </c>
      <c r="N340" s="103">
        <v>-66591</v>
      </c>
      <c r="O340" s="102">
        <v>46092</v>
      </c>
      <c r="P340" s="106" t="s">
        <v>16247</v>
      </c>
      <c r="Q340" s="101">
        <f>VALUE(Table4[[#This Row],[Invoice No]])</f>
        <v>0</v>
      </c>
      <c r="R340" s="116">
        <f>_xlfn.XLOOKUP(Table4[[#This Row],[Column1]],'Báo cáo'!AG:AG,'Báo cáo'!AG:AG)</f>
        <v>0</v>
      </c>
    </row>
    <row r="341" spans="1:18" x14ac:dyDescent="0.25">
      <c r="A341" s="105" t="s">
        <v>16004</v>
      </c>
      <c r="B341" s="101" t="s">
        <v>15972</v>
      </c>
      <c r="C341" s="101" t="s">
        <v>15973</v>
      </c>
      <c r="D341" s="101" t="s">
        <v>15868</v>
      </c>
      <c r="E341" s="101" t="s">
        <v>15869</v>
      </c>
      <c r="F341" s="104"/>
      <c r="G341" s="104"/>
      <c r="H341" s="101"/>
      <c r="I341" s="101"/>
      <c r="J341" s="101" t="s">
        <v>15881</v>
      </c>
      <c r="K341" s="101" t="s">
        <v>16249</v>
      </c>
      <c r="L341" s="103">
        <v>-282508</v>
      </c>
      <c r="M341" s="103">
        <v>-22601</v>
      </c>
      <c r="N341" s="103">
        <v>-305109</v>
      </c>
      <c r="O341" s="102">
        <v>46092</v>
      </c>
      <c r="P341" s="106" t="s">
        <v>16247</v>
      </c>
      <c r="Q341" s="101">
        <f>VALUE(Table4[[#This Row],[Invoice No]])</f>
        <v>0</v>
      </c>
      <c r="R341" s="116">
        <f>_xlfn.XLOOKUP(Table4[[#This Row],[Column1]],'Báo cáo'!AG:AG,'Báo cáo'!AG:AG)</f>
        <v>0</v>
      </c>
    </row>
    <row r="342" spans="1:18" hidden="1" x14ac:dyDescent="0.25">
      <c r="A342" s="105" t="s">
        <v>16005</v>
      </c>
      <c r="B342" s="101" t="s">
        <v>15972</v>
      </c>
      <c r="C342" s="101" t="s">
        <v>15973</v>
      </c>
      <c r="D342" s="101" t="s">
        <v>15868</v>
      </c>
      <c r="E342" s="101" t="s">
        <v>15869</v>
      </c>
      <c r="F342" s="102">
        <v>46065</v>
      </c>
      <c r="G342" s="102">
        <v>46048</v>
      </c>
      <c r="H342" s="101" t="s">
        <v>16092</v>
      </c>
      <c r="I342" s="101" t="s">
        <v>16307</v>
      </c>
      <c r="J342" s="101"/>
      <c r="K342" s="101"/>
      <c r="L342" s="103">
        <v>976340</v>
      </c>
      <c r="M342" s="103">
        <v>78107</v>
      </c>
      <c r="N342" s="103">
        <v>1054447</v>
      </c>
      <c r="O342" s="102">
        <v>46112</v>
      </c>
      <c r="P342" s="106" t="s">
        <v>16247</v>
      </c>
      <c r="Q342" s="101">
        <f>VALUE(Table4[[#This Row],[Invoice No]])</f>
        <v>6032</v>
      </c>
      <c r="R342" s="116">
        <f>_xlfn.XLOOKUP(Table4[[#This Row],[Column1]],'Báo cáo'!AG:AG,'Báo cáo'!AG:AG)</f>
        <v>6032</v>
      </c>
    </row>
    <row r="343" spans="1:18" x14ac:dyDescent="0.25">
      <c r="A343" s="105" t="s">
        <v>16007</v>
      </c>
      <c r="B343" s="101" t="s">
        <v>15972</v>
      </c>
      <c r="C343" s="101" t="s">
        <v>15973</v>
      </c>
      <c r="D343" s="101" t="s">
        <v>15868</v>
      </c>
      <c r="E343" s="101" t="s">
        <v>15869</v>
      </c>
      <c r="F343" s="104"/>
      <c r="G343" s="104"/>
      <c r="H343" s="101"/>
      <c r="I343" s="101"/>
      <c r="J343" s="101" t="s">
        <v>15878</v>
      </c>
      <c r="K343" s="101" t="s">
        <v>16252</v>
      </c>
      <c r="L343" s="103">
        <v>-201791</v>
      </c>
      <c r="M343" s="103">
        <v>-16143</v>
      </c>
      <c r="N343" s="103">
        <v>-217934</v>
      </c>
      <c r="O343" s="102">
        <v>46092</v>
      </c>
      <c r="P343" s="106" t="s">
        <v>16247</v>
      </c>
      <c r="Q343" s="101">
        <f>VALUE(Table4[[#This Row],[Invoice No]])</f>
        <v>0</v>
      </c>
      <c r="R343" s="116">
        <f>_xlfn.XLOOKUP(Table4[[#This Row],[Column1]],'Báo cáo'!AG:AG,'Báo cáo'!AG:AG)</f>
        <v>0</v>
      </c>
    </row>
    <row r="344" spans="1:18" x14ac:dyDescent="0.25">
      <c r="A344" s="105" t="s">
        <v>16009</v>
      </c>
      <c r="B344" s="101" t="s">
        <v>15983</v>
      </c>
      <c r="C344" s="101" t="s">
        <v>15984</v>
      </c>
      <c r="D344" s="101" t="s">
        <v>15868</v>
      </c>
      <c r="E344" s="101" t="s">
        <v>15869</v>
      </c>
      <c r="F344" s="104"/>
      <c r="G344" s="104"/>
      <c r="H344" s="101"/>
      <c r="I344" s="101"/>
      <c r="J344" s="101" t="s">
        <v>15886</v>
      </c>
      <c r="K344" s="101" t="s">
        <v>16248</v>
      </c>
      <c r="L344" s="103">
        <v>-802358</v>
      </c>
      <c r="M344" s="103">
        <v>-80236</v>
      </c>
      <c r="N344" s="103">
        <v>-882594</v>
      </c>
      <c r="O344" s="102">
        <v>46092</v>
      </c>
      <c r="P344" s="106" t="s">
        <v>16247</v>
      </c>
      <c r="Q344" s="101">
        <f>VALUE(Table4[[#This Row],[Invoice No]])</f>
        <v>0</v>
      </c>
      <c r="R344" s="116">
        <f>_xlfn.XLOOKUP(Table4[[#This Row],[Column1]],'Báo cáo'!AG:AG,'Báo cáo'!AG:AG)</f>
        <v>0</v>
      </c>
    </row>
    <row r="345" spans="1:18" hidden="1" x14ac:dyDescent="0.25">
      <c r="A345" s="105" t="s">
        <v>16011</v>
      </c>
      <c r="B345" s="101" t="s">
        <v>15983</v>
      </c>
      <c r="C345" s="101" t="s">
        <v>15984</v>
      </c>
      <c r="D345" s="101" t="s">
        <v>15868</v>
      </c>
      <c r="E345" s="101" t="s">
        <v>15869</v>
      </c>
      <c r="F345" s="102">
        <v>46068</v>
      </c>
      <c r="G345" s="102">
        <v>46062</v>
      </c>
      <c r="H345" s="101" t="s">
        <v>16092</v>
      </c>
      <c r="I345" s="101" t="s">
        <v>16308</v>
      </c>
      <c r="J345" s="101"/>
      <c r="K345" s="101"/>
      <c r="L345" s="103">
        <v>15123650</v>
      </c>
      <c r="M345" s="103">
        <v>1209892</v>
      </c>
      <c r="N345" s="103">
        <v>16333542</v>
      </c>
      <c r="O345" s="102">
        <v>46112</v>
      </c>
      <c r="P345" s="106" t="s">
        <v>16247</v>
      </c>
      <c r="Q345" s="101">
        <f>VALUE(Table4[[#This Row],[Invoice No]])</f>
        <v>10598</v>
      </c>
      <c r="R345" s="116">
        <f>_xlfn.XLOOKUP(Table4[[#This Row],[Column1]],'Báo cáo'!AG:AG,'Báo cáo'!AG:AG)</f>
        <v>10598</v>
      </c>
    </row>
    <row r="346" spans="1:18" x14ac:dyDescent="0.25">
      <c r="A346" s="105" t="s">
        <v>16013</v>
      </c>
      <c r="B346" s="101" t="s">
        <v>15983</v>
      </c>
      <c r="C346" s="101" t="s">
        <v>15984</v>
      </c>
      <c r="D346" s="101" t="s">
        <v>15868</v>
      </c>
      <c r="E346" s="101" t="s">
        <v>15869</v>
      </c>
      <c r="F346" s="104"/>
      <c r="G346" s="104"/>
      <c r="H346" s="101"/>
      <c r="I346" s="101"/>
      <c r="J346" s="101" t="s">
        <v>15881</v>
      </c>
      <c r="K346" s="101" t="s">
        <v>16249</v>
      </c>
      <c r="L346" s="103">
        <v>-3744338</v>
      </c>
      <c r="M346" s="103">
        <v>-299547</v>
      </c>
      <c r="N346" s="103">
        <v>-4043885</v>
      </c>
      <c r="O346" s="102">
        <v>46092</v>
      </c>
      <c r="P346" s="106" t="s">
        <v>16247</v>
      </c>
      <c r="Q346" s="101">
        <f>VALUE(Table4[[#This Row],[Invoice No]])</f>
        <v>0</v>
      </c>
      <c r="R346" s="116">
        <f>_xlfn.XLOOKUP(Table4[[#This Row],[Column1]],'Báo cáo'!AG:AG,'Báo cáo'!AG:AG)</f>
        <v>0</v>
      </c>
    </row>
    <row r="347" spans="1:18" hidden="1" x14ac:dyDescent="0.25">
      <c r="A347" s="105" t="s">
        <v>16015</v>
      </c>
      <c r="B347" s="101" t="s">
        <v>15983</v>
      </c>
      <c r="C347" s="101" t="s">
        <v>15984</v>
      </c>
      <c r="D347" s="101" t="s">
        <v>15868</v>
      </c>
      <c r="E347" s="101" t="s">
        <v>15869</v>
      </c>
      <c r="F347" s="102">
        <v>46063</v>
      </c>
      <c r="G347" s="102">
        <v>46057</v>
      </c>
      <c r="H347" s="101" t="s">
        <v>16092</v>
      </c>
      <c r="I347" s="101" t="s">
        <v>16309</v>
      </c>
      <c r="J347" s="101"/>
      <c r="K347" s="101"/>
      <c r="L347" s="103">
        <v>14703475</v>
      </c>
      <c r="M347" s="103">
        <v>1176278</v>
      </c>
      <c r="N347" s="103">
        <v>15879753</v>
      </c>
      <c r="O347" s="102">
        <v>46112</v>
      </c>
      <c r="P347" s="106" t="s">
        <v>16247</v>
      </c>
      <c r="Q347" s="101">
        <f>VALUE(Table4[[#This Row],[Invoice No]])</f>
        <v>9342</v>
      </c>
      <c r="R347" s="116">
        <f>_xlfn.XLOOKUP(Table4[[#This Row],[Column1]],'Báo cáo'!AG:AG,'Báo cáo'!AG:AG)</f>
        <v>9342</v>
      </c>
    </row>
    <row r="348" spans="1:18" x14ac:dyDescent="0.25">
      <c r="A348" s="105" t="s">
        <v>16017</v>
      </c>
      <c r="B348" s="101" t="s">
        <v>15983</v>
      </c>
      <c r="C348" s="101" t="s">
        <v>15984</v>
      </c>
      <c r="D348" s="101" t="s">
        <v>15868</v>
      </c>
      <c r="E348" s="101" t="s">
        <v>15869</v>
      </c>
      <c r="F348" s="104"/>
      <c r="G348" s="104"/>
      <c r="H348" s="101"/>
      <c r="I348" s="101"/>
      <c r="J348" s="101" t="s">
        <v>15892</v>
      </c>
      <c r="K348" s="101" t="s">
        <v>16310</v>
      </c>
      <c r="L348" s="103">
        <v>-45300</v>
      </c>
      <c r="M348" s="103">
        <v>-3624</v>
      </c>
      <c r="N348" s="103">
        <v>-48924</v>
      </c>
      <c r="O348" s="102">
        <v>46092</v>
      </c>
      <c r="P348" s="106" t="s">
        <v>16247</v>
      </c>
      <c r="Q348" s="101">
        <f>VALUE(Table4[[#This Row],[Invoice No]])</f>
        <v>0</v>
      </c>
      <c r="R348" s="116">
        <f>_xlfn.XLOOKUP(Table4[[#This Row],[Column1]],'Báo cáo'!AG:AG,'Báo cáo'!AG:AG)</f>
        <v>0</v>
      </c>
    </row>
    <row r="349" spans="1:18" x14ac:dyDescent="0.25">
      <c r="A349" s="105" t="s">
        <v>16018</v>
      </c>
      <c r="B349" s="101" t="s">
        <v>15983</v>
      </c>
      <c r="C349" s="101" t="s">
        <v>15984</v>
      </c>
      <c r="D349" s="101" t="s">
        <v>15868</v>
      </c>
      <c r="E349" s="101" t="s">
        <v>15869</v>
      </c>
      <c r="F349" s="104"/>
      <c r="G349" s="104"/>
      <c r="H349" s="101"/>
      <c r="I349" s="101"/>
      <c r="J349" s="101" t="s">
        <v>15892</v>
      </c>
      <c r="K349" s="101" t="s">
        <v>16311</v>
      </c>
      <c r="L349" s="103">
        <v>-91910</v>
      </c>
      <c r="M349" s="103">
        <v>-7353</v>
      </c>
      <c r="N349" s="103">
        <v>-99263</v>
      </c>
      <c r="O349" s="102">
        <v>46092</v>
      </c>
      <c r="P349" s="106" t="s">
        <v>16247</v>
      </c>
      <c r="Q349" s="101">
        <f>VALUE(Table4[[#This Row],[Invoice No]])</f>
        <v>0</v>
      </c>
      <c r="R349" s="116">
        <f>_xlfn.XLOOKUP(Table4[[#This Row],[Column1]],'Báo cáo'!AG:AG,'Báo cáo'!AG:AG)</f>
        <v>0</v>
      </c>
    </row>
    <row r="350" spans="1:18" hidden="1" x14ac:dyDescent="0.25">
      <c r="A350" s="105" t="s">
        <v>16019</v>
      </c>
      <c r="B350" s="101" t="s">
        <v>15983</v>
      </c>
      <c r="C350" s="101" t="s">
        <v>15984</v>
      </c>
      <c r="D350" s="101" t="s">
        <v>15868</v>
      </c>
      <c r="E350" s="101" t="s">
        <v>15869</v>
      </c>
      <c r="F350" s="102">
        <v>46050</v>
      </c>
      <c r="G350" s="102">
        <v>46041</v>
      </c>
      <c r="H350" s="101" t="s">
        <v>16092</v>
      </c>
      <c r="I350" s="101" t="s">
        <v>16312</v>
      </c>
      <c r="J350" s="101"/>
      <c r="K350" s="101"/>
      <c r="L350" s="103">
        <v>4105730</v>
      </c>
      <c r="M350" s="103">
        <v>328458</v>
      </c>
      <c r="N350" s="103">
        <v>4434188</v>
      </c>
      <c r="O350" s="102">
        <v>46092</v>
      </c>
      <c r="P350" s="106" t="s">
        <v>16247</v>
      </c>
      <c r="Q350" s="101">
        <f>VALUE(Table4[[#This Row],[Invoice No]])</f>
        <v>4016</v>
      </c>
      <c r="R350" s="116">
        <f>_xlfn.XLOOKUP(Table4[[#This Row],[Column1]],'Báo cáo'!AG:AG,'Báo cáo'!AG:AG)</f>
        <v>4016</v>
      </c>
    </row>
    <row r="351" spans="1:18" x14ac:dyDescent="0.25">
      <c r="A351" s="105" t="s">
        <v>16313</v>
      </c>
      <c r="B351" s="101" t="s">
        <v>15983</v>
      </c>
      <c r="C351" s="101" t="s">
        <v>15984</v>
      </c>
      <c r="D351" s="101" t="s">
        <v>15868</v>
      </c>
      <c r="E351" s="101" t="s">
        <v>15869</v>
      </c>
      <c r="F351" s="104"/>
      <c r="G351" s="104"/>
      <c r="H351" s="101"/>
      <c r="I351" s="101"/>
      <c r="J351" s="101" t="s">
        <v>15878</v>
      </c>
      <c r="K351" s="101" t="s">
        <v>16252</v>
      </c>
      <c r="L351" s="103">
        <v>-2674527</v>
      </c>
      <c r="M351" s="103">
        <v>-213962</v>
      </c>
      <c r="N351" s="103">
        <v>-2888489</v>
      </c>
      <c r="O351" s="102">
        <v>46092</v>
      </c>
      <c r="P351" s="106" t="s">
        <v>16247</v>
      </c>
      <c r="Q351" s="101">
        <f>VALUE(Table4[[#This Row],[Invoice No]])</f>
        <v>0</v>
      </c>
      <c r="R351" s="116">
        <f>_xlfn.XLOOKUP(Table4[[#This Row],[Column1]],'Báo cáo'!AG:AG,'Báo cáo'!AG:AG)</f>
        <v>0</v>
      </c>
    </row>
    <row r="352" spans="1:18" x14ac:dyDescent="0.25">
      <c r="A352" s="105" t="s">
        <v>16021</v>
      </c>
      <c r="B352" s="101" t="s">
        <v>15983</v>
      </c>
      <c r="C352" s="101" t="s">
        <v>15984</v>
      </c>
      <c r="D352" s="101" t="s">
        <v>15868</v>
      </c>
      <c r="E352" s="101" t="s">
        <v>15869</v>
      </c>
      <c r="F352" s="104"/>
      <c r="G352" s="104"/>
      <c r="H352" s="101"/>
      <c r="I352" s="101"/>
      <c r="J352" s="101" t="s">
        <v>16254</v>
      </c>
      <c r="K352" s="101" t="s">
        <v>16314</v>
      </c>
      <c r="L352" s="103">
        <v>-2659906</v>
      </c>
      <c r="M352" s="103">
        <v>-212792</v>
      </c>
      <c r="N352" s="103">
        <v>-2872698</v>
      </c>
      <c r="O352" s="102">
        <v>46092</v>
      </c>
      <c r="P352" s="106" t="s">
        <v>16247</v>
      </c>
      <c r="Q352" s="101">
        <f>VALUE(Table4[[#This Row],[Invoice No]])</f>
        <v>0</v>
      </c>
      <c r="R352" s="116">
        <f>_xlfn.XLOOKUP(Table4[[#This Row],[Column1]],'Báo cáo'!AG:AG,'Báo cáo'!AG:AG)</f>
        <v>0</v>
      </c>
    </row>
    <row r="353" spans="1:18" hidden="1" x14ac:dyDescent="0.25">
      <c r="A353" s="105" t="s">
        <v>16024</v>
      </c>
      <c r="B353" s="101" t="s">
        <v>15983</v>
      </c>
      <c r="C353" s="101" t="s">
        <v>15984</v>
      </c>
      <c r="D353" s="101" t="s">
        <v>15868</v>
      </c>
      <c r="E353" s="101" t="s">
        <v>15869</v>
      </c>
      <c r="F353" s="102">
        <v>46067</v>
      </c>
      <c r="G353" s="102">
        <v>46065</v>
      </c>
      <c r="H353" s="101" t="s">
        <v>16092</v>
      </c>
      <c r="I353" s="101" t="s">
        <v>16315</v>
      </c>
      <c r="J353" s="101"/>
      <c r="K353" s="101"/>
      <c r="L353" s="103">
        <v>4376750</v>
      </c>
      <c r="M353" s="103">
        <v>350140</v>
      </c>
      <c r="N353" s="103">
        <v>4726890</v>
      </c>
      <c r="O353" s="102">
        <v>46112</v>
      </c>
      <c r="P353" s="106" t="s">
        <v>16247</v>
      </c>
      <c r="Q353" s="101">
        <f>VALUE(Table4[[#This Row],[Invoice No]])</f>
        <v>10811</v>
      </c>
      <c r="R353" s="116">
        <f>_xlfn.XLOOKUP(Table4[[#This Row],[Column1]],'Báo cáo'!AG:AG,'Báo cáo'!AG:AG)</f>
        <v>10811</v>
      </c>
    </row>
    <row r="354" spans="1:18" x14ac:dyDescent="0.25">
      <c r="A354" s="105" t="s">
        <v>16025</v>
      </c>
      <c r="B354" s="101" t="s">
        <v>15983</v>
      </c>
      <c r="C354" s="101" t="s">
        <v>15984</v>
      </c>
      <c r="D354" s="101" t="s">
        <v>15868</v>
      </c>
      <c r="E354" s="101" t="s">
        <v>15869</v>
      </c>
      <c r="F354" s="104"/>
      <c r="G354" s="104"/>
      <c r="H354" s="101"/>
      <c r="I354" s="101"/>
      <c r="J354" s="101" t="s">
        <v>15892</v>
      </c>
      <c r="K354" s="101" t="s">
        <v>16316</v>
      </c>
      <c r="L354" s="103">
        <v>-120800</v>
      </c>
      <c r="M354" s="103">
        <v>-9664</v>
      </c>
      <c r="N354" s="103">
        <v>-130464</v>
      </c>
      <c r="O354" s="102">
        <v>46092</v>
      </c>
      <c r="P354" s="106" t="s">
        <v>16247</v>
      </c>
      <c r="Q354" s="101">
        <f>VALUE(Table4[[#This Row],[Invoice No]])</f>
        <v>0</v>
      </c>
      <c r="R354" s="116">
        <f>_xlfn.XLOOKUP(Table4[[#This Row],[Column1]],'Báo cáo'!AG:AG,'Báo cáo'!AG:AG)</f>
        <v>0</v>
      </c>
    </row>
    <row r="355" spans="1:18" hidden="1" x14ac:dyDescent="0.25">
      <c r="A355" s="105" t="s">
        <v>15794</v>
      </c>
      <c r="B355" s="101" t="s">
        <v>15983</v>
      </c>
      <c r="C355" s="101" t="s">
        <v>15984</v>
      </c>
      <c r="D355" s="101" t="s">
        <v>15868</v>
      </c>
      <c r="E355" s="101" t="s">
        <v>15869</v>
      </c>
      <c r="F355" s="102">
        <v>46061</v>
      </c>
      <c r="G355" s="102">
        <v>46055</v>
      </c>
      <c r="H355" s="101" t="s">
        <v>16092</v>
      </c>
      <c r="I355" s="101" t="s">
        <v>16317</v>
      </c>
      <c r="J355" s="101"/>
      <c r="K355" s="101"/>
      <c r="L355" s="103">
        <v>11198160</v>
      </c>
      <c r="M355" s="103">
        <v>895853</v>
      </c>
      <c r="N355" s="103">
        <v>12094013</v>
      </c>
      <c r="O355" s="102">
        <v>46112</v>
      </c>
      <c r="P355" s="106" t="s">
        <v>16247</v>
      </c>
      <c r="Q355" s="101">
        <f>VALUE(Table4[[#This Row],[Invoice No]])</f>
        <v>8442</v>
      </c>
      <c r="R355" s="116">
        <f>_xlfn.XLOOKUP(Table4[[#This Row],[Column1]],'Báo cáo'!AG:AG,'Báo cáo'!AG:AG)</f>
        <v>8442</v>
      </c>
    </row>
    <row r="356" spans="1:18" x14ac:dyDescent="0.25">
      <c r="A356" s="105" t="s">
        <v>16026</v>
      </c>
      <c r="B356" s="101" t="s">
        <v>15983</v>
      </c>
      <c r="C356" s="101" t="s">
        <v>15984</v>
      </c>
      <c r="D356" s="101" t="s">
        <v>15868</v>
      </c>
      <c r="E356" s="101" t="s">
        <v>15869</v>
      </c>
      <c r="F356" s="104"/>
      <c r="G356" s="104"/>
      <c r="H356" s="101"/>
      <c r="I356" s="101"/>
      <c r="J356" s="101" t="s">
        <v>15892</v>
      </c>
      <c r="K356" s="101" t="s">
        <v>16318</v>
      </c>
      <c r="L356" s="103">
        <v>-24950</v>
      </c>
      <c r="M356" s="103">
        <v>-1996</v>
      </c>
      <c r="N356" s="103">
        <v>-26946</v>
      </c>
      <c r="O356" s="102">
        <v>46092</v>
      </c>
      <c r="P356" s="106" t="s">
        <v>16247</v>
      </c>
      <c r="Q356" s="101">
        <f>VALUE(Table4[[#This Row],[Invoice No]])</f>
        <v>0</v>
      </c>
      <c r="R356" s="116">
        <f>_xlfn.XLOOKUP(Table4[[#This Row],[Column1]],'Báo cáo'!AG:AG,'Báo cáo'!AG:AG)</f>
        <v>0</v>
      </c>
    </row>
    <row r="357" spans="1:18" hidden="1" x14ac:dyDescent="0.25">
      <c r="A357" s="105" t="s">
        <v>16160</v>
      </c>
      <c r="B357" s="101" t="s">
        <v>15983</v>
      </c>
      <c r="C357" s="101" t="s">
        <v>15984</v>
      </c>
      <c r="D357" s="101" t="s">
        <v>15868</v>
      </c>
      <c r="E357" s="101" t="s">
        <v>15869</v>
      </c>
      <c r="F357" s="102">
        <v>46053</v>
      </c>
      <c r="G357" s="102">
        <v>46048</v>
      </c>
      <c r="H357" s="101" t="s">
        <v>16092</v>
      </c>
      <c r="I357" s="101" t="s">
        <v>16319</v>
      </c>
      <c r="J357" s="101"/>
      <c r="K357" s="101"/>
      <c r="L357" s="103">
        <v>8097850</v>
      </c>
      <c r="M357" s="103">
        <v>647828</v>
      </c>
      <c r="N357" s="103">
        <v>8745678</v>
      </c>
      <c r="O357" s="102">
        <v>46092</v>
      </c>
      <c r="P357" s="106" t="s">
        <v>16247</v>
      </c>
      <c r="Q357" s="101">
        <f>VALUE(Table4[[#This Row],[Invoice No]])</f>
        <v>6098</v>
      </c>
      <c r="R357" s="116">
        <f>_xlfn.XLOOKUP(Table4[[#This Row],[Column1]],'Báo cáo'!AG:AG,'Báo cáo'!AG:AG)</f>
        <v>6098</v>
      </c>
    </row>
    <row r="358" spans="1:18" hidden="1" x14ac:dyDescent="0.25">
      <c r="A358" s="105" t="s">
        <v>16028</v>
      </c>
      <c r="B358" s="101" t="s">
        <v>15983</v>
      </c>
      <c r="C358" s="101" t="s">
        <v>15984</v>
      </c>
      <c r="D358" s="101" t="s">
        <v>15868</v>
      </c>
      <c r="E358" s="101" t="s">
        <v>15869</v>
      </c>
      <c r="F358" s="102">
        <v>46042</v>
      </c>
      <c r="G358" s="102">
        <v>46036</v>
      </c>
      <c r="H358" s="101" t="s">
        <v>16092</v>
      </c>
      <c r="I358" s="101" t="s">
        <v>16320</v>
      </c>
      <c r="J358" s="101"/>
      <c r="K358" s="101"/>
      <c r="L358" s="103">
        <v>2233610</v>
      </c>
      <c r="M358" s="103">
        <v>178689</v>
      </c>
      <c r="N358" s="103">
        <v>2412299</v>
      </c>
      <c r="O358" s="102">
        <v>46092</v>
      </c>
      <c r="P358" s="106" t="s">
        <v>16247</v>
      </c>
      <c r="Q358" s="101">
        <f>VALUE(Table4[[#This Row],[Invoice No]])</f>
        <v>3036</v>
      </c>
      <c r="R358" s="116">
        <f>_xlfn.XLOOKUP(Table4[[#This Row],[Column1]],'Báo cáo'!AG:AG,'Báo cáo'!AG:AG)</f>
        <v>3036</v>
      </c>
    </row>
    <row r="359" spans="1:18" x14ac:dyDescent="0.25">
      <c r="A359" s="105" t="s">
        <v>15801</v>
      </c>
      <c r="B359" s="101" t="s">
        <v>15994</v>
      </c>
      <c r="C359" s="101" t="s">
        <v>15995</v>
      </c>
      <c r="D359" s="101" t="s">
        <v>15868</v>
      </c>
      <c r="E359" s="101" t="s">
        <v>15869</v>
      </c>
      <c r="F359" s="104"/>
      <c r="G359" s="104"/>
      <c r="H359" s="101"/>
      <c r="I359" s="101"/>
      <c r="J359" s="101" t="s">
        <v>15878</v>
      </c>
      <c r="K359" s="101" t="s">
        <v>16252</v>
      </c>
      <c r="L359" s="103">
        <v>-944026</v>
      </c>
      <c r="M359" s="103">
        <v>-75522</v>
      </c>
      <c r="N359" s="103">
        <v>-1019548</v>
      </c>
      <c r="O359" s="102">
        <v>46092</v>
      </c>
      <c r="P359" s="106" t="s">
        <v>16247</v>
      </c>
      <c r="Q359" s="101">
        <f>VALUE(Table4[[#This Row],[Invoice No]])</f>
        <v>0</v>
      </c>
      <c r="R359" s="116">
        <f>_xlfn.XLOOKUP(Table4[[#This Row],[Column1]],'Báo cáo'!AG:AG,'Báo cáo'!AG:AG)</f>
        <v>0</v>
      </c>
    </row>
    <row r="360" spans="1:18" x14ac:dyDescent="0.25">
      <c r="A360" s="105" t="s">
        <v>16033</v>
      </c>
      <c r="B360" s="101" t="s">
        <v>15994</v>
      </c>
      <c r="C360" s="101" t="s">
        <v>15995</v>
      </c>
      <c r="D360" s="101" t="s">
        <v>15868</v>
      </c>
      <c r="E360" s="101" t="s">
        <v>15869</v>
      </c>
      <c r="F360" s="104"/>
      <c r="G360" s="104"/>
      <c r="H360" s="101"/>
      <c r="I360" s="101"/>
      <c r="J360" s="101" t="s">
        <v>16254</v>
      </c>
      <c r="K360" s="101" t="s">
        <v>16321</v>
      </c>
      <c r="L360" s="103">
        <v>-955172</v>
      </c>
      <c r="M360" s="103">
        <v>-76414</v>
      </c>
      <c r="N360" s="103">
        <v>-1031586</v>
      </c>
      <c r="O360" s="102">
        <v>46092</v>
      </c>
      <c r="P360" s="106" t="s">
        <v>16247</v>
      </c>
      <c r="Q360" s="101">
        <f>VALUE(Table4[[#This Row],[Invoice No]])</f>
        <v>0</v>
      </c>
      <c r="R360" s="116">
        <f>_xlfn.XLOOKUP(Table4[[#This Row],[Column1]],'Báo cáo'!AG:AG,'Báo cáo'!AG:AG)</f>
        <v>0</v>
      </c>
    </row>
    <row r="361" spans="1:18" hidden="1" x14ac:dyDescent="0.25">
      <c r="A361" s="105" t="s">
        <v>16035</v>
      </c>
      <c r="B361" s="101" t="s">
        <v>15994</v>
      </c>
      <c r="C361" s="101" t="s">
        <v>15995</v>
      </c>
      <c r="D361" s="101" t="s">
        <v>15868</v>
      </c>
      <c r="E361" s="101" t="s">
        <v>15869</v>
      </c>
      <c r="F361" s="102">
        <v>46042</v>
      </c>
      <c r="G361" s="102">
        <v>46039</v>
      </c>
      <c r="H361" s="101" t="s">
        <v>16092</v>
      </c>
      <c r="I361" s="101" t="s">
        <v>16322</v>
      </c>
      <c r="J361" s="101"/>
      <c r="K361" s="101"/>
      <c r="L361" s="103">
        <v>2233610</v>
      </c>
      <c r="M361" s="103">
        <v>178689</v>
      </c>
      <c r="N361" s="103">
        <v>2412299</v>
      </c>
      <c r="O361" s="102">
        <v>46092</v>
      </c>
      <c r="P361" s="106" t="s">
        <v>16247</v>
      </c>
      <c r="Q361" s="101">
        <f>VALUE(Table4[[#This Row],[Invoice No]])</f>
        <v>3915</v>
      </c>
      <c r="R361" s="116">
        <f>_xlfn.XLOOKUP(Table4[[#This Row],[Column1]],'Báo cáo'!AG:AG,'Báo cáo'!AG:AG)</f>
        <v>3915</v>
      </c>
    </row>
    <row r="362" spans="1:18" hidden="1" x14ac:dyDescent="0.25">
      <c r="A362" s="105" t="s">
        <v>16037</v>
      </c>
      <c r="B362" s="101" t="s">
        <v>15994</v>
      </c>
      <c r="C362" s="101" t="s">
        <v>15995</v>
      </c>
      <c r="D362" s="101" t="s">
        <v>15868</v>
      </c>
      <c r="E362" s="101" t="s">
        <v>15869</v>
      </c>
      <c r="F362" s="102">
        <v>46066</v>
      </c>
      <c r="G362" s="102">
        <v>46064</v>
      </c>
      <c r="H362" s="101" t="s">
        <v>16092</v>
      </c>
      <c r="I362" s="101" t="s">
        <v>16323</v>
      </c>
      <c r="J362" s="101"/>
      <c r="K362" s="101"/>
      <c r="L362" s="103">
        <v>2798670</v>
      </c>
      <c r="M362" s="103">
        <v>223894</v>
      </c>
      <c r="N362" s="103">
        <v>3022564</v>
      </c>
      <c r="O362" s="102">
        <v>46112</v>
      </c>
      <c r="P362" s="106" t="s">
        <v>16247</v>
      </c>
      <c r="Q362" s="101">
        <f>VALUE(Table4[[#This Row],[Invoice No]])</f>
        <v>10805</v>
      </c>
      <c r="R362" s="116">
        <f>_xlfn.XLOOKUP(Table4[[#This Row],[Column1]],'Báo cáo'!AG:AG,'Báo cáo'!AG:AG)</f>
        <v>10805</v>
      </c>
    </row>
    <row r="363" spans="1:18" hidden="1" x14ac:dyDescent="0.25">
      <c r="A363" s="105" t="s">
        <v>16039</v>
      </c>
      <c r="B363" s="101" t="s">
        <v>15994</v>
      </c>
      <c r="C363" s="101" t="s">
        <v>15995</v>
      </c>
      <c r="D363" s="101" t="s">
        <v>15868</v>
      </c>
      <c r="E363" s="101" t="s">
        <v>15869</v>
      </c>
      <c r="F363" s="102">
        <v>46059</v>
      </c>
      <c r="G363" s="102">
        <v>46058</v>
      </c>
      <c r="H363" s="101" t="s">
        <v>16092</v>
      </c>
      <c r="I363" s="101" t="s">
        <v>16324</v>
      </c>
      <c r="J363" s="101"/>
      <c r="K363" s="101"/>
      <c r="L363" s="103">
        <v>9625680</v>
      </c>
      <c r="M363" s="103">
        <v>770054</v>
      </c>
      <c r="N363" s="103">
        <v>10395734</v>
      </c>
      <c r="O363" s="102">
        <v>46112</v>
      </c>
      <c r="P363" s="106" t="s">
        <v>16247</v>
      </c>
      <c r="Q363" s="101">
        <f>VALUE(Table4[[#This Row],[Invoice No]])</f>
        <v>9376</v>
      </c>
      <c r="R363" s="116">
        <f>_xlfn.XLOOKUP(Table4[[#This Row],[Column1]],'Báo cáo'!AG:AG,'Báo cáo'!AG:AG)</f>
        <v>9376</v>
      </c>
    </row>
    <row r="364" spans="1:18" x14ac:dyDescent="0.25">
      <c r="A364" s="105" t="s">
        <v>16040</v>
      </c>
      <c r="B364" s="101" t="s">
        <v>15994</v>
      </c>
      <c r="C364" s="101" t="s">
        <v>15995</v>
      </c>
      <c r="D364" s="101" t="s">
        <v>15868</v>
      </c>
      <c r="E364" s="101" t="s">
        <v>15869</v>
      </c>
      <c r="F364" s="104"/>
      <c r="G364" s="104"/>
      <c r="H364" s="101"/>
      <c r="I364" s="101"/>
      <c r="J364" s="101"/>
      <c r="K364" s="101" t="s">
        <v>16268</v>
      </c>
      <c r="L364" s="103">
        <v>1377731</v>
      </c>
      <c r="M364" s="103">
        <v>0</v>
      </c>
      <c r="N364" s="103">
        <v>1377731</v>
      </c>
      <c r="O364" s="102">
        <v>46092</v>
      </c>
      <c r="P364" s="106" t="s">
        <v>16247</v>
      </c>
      <c r="Q364" s="101">
        <f>VALUE(Table4[[#This Row],[Invoice No]])</f>
        <v>0</v>
      </c>
      <c r="R364" s="116">
        <f>_xlfn.XLOOKUP(Table4[[#This Row],[Column1]],'Báo cáo'!AG:AG,'Báo cáo'!AG:AG)</f>
        <v>0</v>
      </c>
    </row>
    <row r="365" spans="1:18" x14ac:dyDescent="0.25">
      <c r="A365" s="105" t="s">
        <v>16042</v>
      </c>
      <c r="B365" s="101" t="s">
        <v>15994</v>
      </c>
      <c r="C365" s="101" t="s">
        <v>15995</v>
      </c>
      <c r="D365" s="101" t="s">
        <v>15868</v>
      </c>
      <c r="E365" s="101" t="s">
        <v>15869</v>
      </c>
      <c r="F365" s="104"/>
      <c r="G365" s="104"/>
      <c r="H365" s="101"/>
      <c r="I365" s="101"/>
      <c r="J365" s="101" t="s">
        <v>15886</v>
      </c>
      <c r="K365" s="101" t="s">
        <v>16248</v>
      </c>
      <c r="L365" s="103">
        <v>-283208</v>
      </c>
      <c r="M365" s="103">
        <v>-28321</v>
      </c>
      <c r="N365" s="103">
        <v>-311529</v>
      </c>
      <c r="O365" s="102">
        <v>46092</v>
      </c>
      <c r="P365" s="106" t="s">
        <v>16247</v>
      </c>
      <c r="Q365" s="101">
        <f>VALUE(Table4[[#This Row],[Invoice No]])</f>
        <v>0</v>
      </c>
      <c r="R365" s="116">
        <f>_xlfn.XLOOKUP(Table4[[#This Row],[Column1]],'Báo cáo'!AG:AG,'Báo cáo'!AG:AG)</f>
        <v>0</v>
      </c>
    </row>
    <row r="366" spans="1:18" x14ac:dyDescent="0.25">
      <c r="A366" s="105" t="s">
        <v>16043</v>
      </c>
      <c r="B366" s="101" t="s">
        <v>15994</v>
      </c>
      <c r="C366" s="101" t="s">
        <v>15995</v>
      </c>
      <c r="D366" s="101" t="s">
        <v>15868</v>
      </c>
      <c r="E366" s="101" t="s">
        <v>15869</v>
      </c>
      <c r="F366" s="104"/>
      <c r="G366" s="104"/>
      <c r="H366" s="101"/>
      <c r="I366" s="101"/>
      <c r="J366" s="101" t="s">
        <v>15881</v>
      </c>
      <c r="K366" s="101" t="s">
        <v>16249</v>
      </c>
      <c r="L366" s="103">
        <v>-1321636</v>
      </c>
      <c r="M366" s="103">
        <v>-105731</v>
      </c>
      <c r="N366" s="103">
        <v>-1427367</v>
      </c>
      <c r="O366" s="102">
        <v>46092</v>
      </c>
      <c r="P366" s="106" t="s">
        <v>16247</v>
      </c>
      <c r="Q366" s="101">
        <f>VALUE(Table4[[#This Row],[Invoice No]])</f>
        <v>0</v>
      </c>
      <c r="R366" s="116">
        <f>_xlfn.XLOOKUP(Table4[[#This Row],[Column1]],'Báo cáo'!AG:AG,'Báo cáo'!AG:AG)</f>
        <v>0</v>
      </c>
    </row>
    <row r="367" spans="1:18" hidden="1" x14ac:dyDescent="0.25">
      <c r="A367" s="105" t="s">
        <v>16045</v>
      </c>
      <c r="B367" s="101" t="s">
        <v>15994</v>
      </c>
      <c r="C367" s="101" t="s">
        <v>15995</v>
      </c>
      <c r="D367" s="101" t="s">
        <v>15868</v>
      </c>
      <c r="E367" s="101" t="s">
        <v>15869</v>
      </c>
      <c r="F367" s="102">
        <v>46059</v>
      </c>
      <c r="G367" s="102">
        <v>46058</v>
      </c>
      <c r="H367" s="101" t="s">
        <v>16092</v>
      </c>
      <c r="I367" s="101" t="s">
        <v>16325</v>
      </c>
      <c r="J367" s="101"/>
      <c r="K367" s="101"/>
      <c r="L367" s="103">
        <v>1865780</v>
      </c>
      <c r="M367" s="103">
        <v>149262</v>
      </c>
      <c r="N367" s="103">
        <v>2015042</v>
      </c>
      <c r="O367" s="102">
        <v>46112</v>
      </c>
      <c r="P367" s="106" t="s">
        <v>16247</v>
      </c>
      <c r="Q367" s="101">
        <f>VALUE(Table4[[#This Row],[Invoice No]])</f>
        <v>9377</v>
      </c>
      <c r="R367" s="116">
        <f>_xlfn.XLOOKUP(Table4[[#This Row],[Column1]],'Báo cáo'!AG:AG,'Báo cáo'!AG:AG)</f>
        <v>9377</v>
      </c>
    </row>
    <row r="368" spans="1:18" hidden="1" x14ac:dyDescent="0.25">
      <c r="A368" s="105" t="s">
        <v>16170</v>
      </c>
      <c r="B368" s="101" t="s">
        <v>16001</v>
      </c>
      <c r="C368" s="101" t="s">
        <v>16002</v>
      </c>
      <c r="D368" s="101" t="s">
        <v>15868</v>
      </c>
      <c r="E368" s="101" t="s">
        <v>15869</v>
      </c>
      <c r="F368" s="102">
        <v>46045</v>
      </c>
      <c r="G368" s="102">
        <v>46034</v>
      </c>
      <c r="H368" s="101" t="s">
        <v>16092</v>
      </c>
      <c r="I368" s="101" t="s">
        <v>16326</v>
      </c>
      <c r="J368" s="101"/>
      <c r="K368" s="101"/>
      <c r="L368" s="103">
        <v>1357185</v>
      </c>
      <c r="M368" s="103">
        <v>108575</v>
      </c>
      <c r="N368" s="103">
        <v>1465760</v>
      </c>
      <c r="O368" s="102">
        <v>46092</v>
      </c>
      <c r="P368" s="106" t="s">
        <v>16247</v>
      </c>
      <c r="Q368" s="101">
        <f>VALUE(Table4[[#This Row],[Invoice No]])</f>
        <v>1952</v>
      </c>
      <c r="R368" s="116">
        <f>_xlfn.XLOOKUP(Table4[[#This Row],[Column1]],'Báo cáo'!AG:AG,'Báo cáo'!AG:AG)</f>
        <v>1952</v>
      </c>
    </row>
    <row r="369" spans="1:18" x14ac:dyDescent="0.25">
      <c r="A369" s="105" t="s">
        <v>16049</v>
      </c>
      <c r="B369" s="101" t="s">
        <v>16001</v>
      </c>
      <c r="C369" s="101" t="s">
        <v>16002</v>
      </c>
      <c r="D369" s="101" t="s">
        <v>15868</v>
      </c>
      <c r="E369" s="101" t="s">
        <v>15869</v>
      </c>
      <c r="F369" s="104"/>
      <c r="G369" s="104"/>
      <c r="H369" s="101"/>
      <c r="I369" s="101"/>
      <c r="J369" s="101" t="s">
        <v>15878</v>
      </c>
      <c r="K369" s="101" t="s">
        <v>16252</v>
      </c>
      <c r="L369" s="103">
        <v>-1040856</v>
      </c>
      <c r="M369" s="103">
        <v>-83269</v>
      </c>
      <c r="N369" s="103">
        <v>-1124125</v>
      </c>
      <c r="O369" s="102">
        <v>46092</v>
      </c>
      <c r="P369" s="106" t="s">
        <v>16247</v>
      </c>
      <c r="Q369" s="101">
        <f>VALUE(Table4[[#This Row],[Invoice No]])</f>
        <v>0</v>
      </c>
      <c r="R369" s="116">
        <f>_xlfn.XLOOKUP(Table4[[#This Row],[Column1]],'Báo cáo'!AG:AG,'Báo cáo'!AG:AG)</f>
        <v>0</v>
      </c>
    </row>
    <row r="370" spans="1:18" x14ac:dyDescent="0.25">
      <c r="A370" s="105" t="s">
        <v>16052</v>
      </c>
      <c r="B370" s="101" t="s">
        <v>16001</v>
      </c>
      <c r="C370" s="101" t="s">
        <v>16002</v>
      </c>
      <c r="D370" s="101" t="s">
        <v>15868</v>
      </c>
      <c r="E370" s="101" t="s">
        <v>15869</v>
      </c>
      <c r="F370" s="104"/>
      <c r="G370" s="104"/>
      <c r="H370" s="101"/>
      <c r="I370" s="101"/>
      <c r="J370" s="101" t="s">
        <v>16254</v>
      </c>
      <c r="K370" s="101" t="s">
        <v>16327</v>
      </c>
      <c r="L370" s="103">
        <v>-1295247</v>
      </c>
      <c r="M370" s="103">
        <v>-103620</v>
      </c>
      <c r="N370" s="103">
        <v>-1398867</v>
      </c>
      <c r="O370" s="102">
        <v>46092</v>
      </c>
      <c r="P370" s="106" t="s">
        <v>16247</v>
      </c>
      <c r="Q370" s="101">
        <f>VALUE(Table4[[#This Row],[Invoice No]])</f>
        <v>0</v>
      </c>
      <c r="R370" s="116">
        <f>_xlfn.XLOOKUP(Table4[[#This Row],[Column1]],'Báo cáo'!AG:AG,'Báo cáo'!AG:AG)</f>
        <v>0</v>
      </c>
    </row>
    <row r="371" spans="1:18" x14ac:dyDescent="0.25">
      <c r="A371" s="105" t="s">
        <v>16053</v>
      </c>
      <c r="B371" s="101" t="s">
        <v>16001</v>
      </c>
      <c r="C371" s="101" t="s">
        <v>16002</v>
      </c>
      <c r="D371" s="101" t="s">
        <v>15868</v>
      </c>
      <c r="E371" s="101" t="s">
        <v>15869</v>
      </c>
      <c r="F371" s="104"/>
      <c r="G371" s="104"/>
      <c r="H371" s="101"/>
      <c r="I371" s="101"/>
      <c r="J371" s="101" t="s">
        <v>15892</v>
      </c>
      <c r="K371" s="101" t="s">
        <v>16328</v>
      </c>
      <c r="L371" s="103">
        <v>-79120</v>
      </c>
      <c r="M371" s="103">
        <v>-6330</v>
      </c>
      <c r="N371" s="103">
        <v>-85450</v>
      </c>
      <c r="O371" s="102">
        <v>46092</v>
      </c>
      <c r="P371" s="106" t="s">
        <v>16247</v>
      </c>
      <c r="Q371" s="101">
        <f>VALUE(Table4[[#This Row],[Invoice No]])</f>
        <v>0</v>
      </c>
      <c r="R371" s="116">
        <f>_xlfn.XLOOKUP(Table4[[#This Row],[Column1]],'Báo cáo'!AG:AG,'Báo cáo'!AG:AG)</f>
        <v>0</v>
      </c>
    </row>
    <row r="372" spans="1:18" x14ac:dyDescent="0.25">
      <c r="A372" s="105" t="s">
        <v>16056</v>
      </c>
      <c r="B372" s="101" t="s">
        <v>16001</v>
      </c>
      <c r="C372" s="101" t="s">
        <v>16002</v>
      </c>
      <c r="D372" s="101" t="s">
        <v>15868</v>
      </c>
      <c r="E372" s="101" t="s">
        <v>15869</v>
      </c>
      <c r="F372" s="104"/>
      <c r="G372" s="104"/>
      <c r="H372" s="101"/>
      <c r="I372" s="101"/>
      <c r="J372" s="101" t="s">
        <v>15892</v>
      </c>
      <c r="K372" s="101" t="s">
        <v>16329</v>
      </c>
      <c r="L372" s="103">
        <v>-57440</v>
      </c>
      <c r="M372" s="103">
        <v>-4595</v>
      </c>
      <c r="N372" s="103">
        <v>-62035</v>
      </c>
      <c r="O372" s="102">
        <v>46092</v>
      </c>
      <c r="P372" s="106" t="s">
        <v>16247</v>
      </c>
      <c r="Q372" s="101">
        <f>VALUE(Table4[[#This Row],[Invoice No]])</f>
        <v>0</v>
      </c>
      <c r="R372" s="116">
        <f>_xlfn.XLOOKUP(Table4[[#This Row],[Column1]],'Báo cáo'!AG:AG,'Báo cáo'!AG:AG)</f>
        <v>0</v>
      </c>
    </row>
    <row r="373" spans="1:18" hidden="1" x14ac:dyDescent="0.25">
      <c r="A373" s="105" t="s">
        <v>16058</v>
      </c>
      <c r="B373" s="101" t="s">
        <v>16001</v>
      </c>
      <c r="C373" s="101" t="s">
        <v>16002</v>
      </c>
      <c r="D373" s="101" t="s">
        <v>15868</v>
      </c>
      <c r="E373" s="101" t="s">
        <v>15869</v>
      </c>
      <c r="F373" s="102">
        <v>46065</v>
      </c>
      <c r="G373" s="102">
        <v>46055</v>
      </c>
      <c r="H373" s="101" t="s">
        <v>16092</v>
      </c>
      <c r="I373" s="101" t="s">
        <v>16330</v>
      </c>
      <c r="J373" s="101"/>
      <c r="K373" s="101"/>
      <c r="L373" s="103">
        <v>875350</v>
      </c>
      <c r="M373" s="103">
        <v>70028</v>
      </c>
      <c r="N373" s="103">
        <v>945378</v>
      </c>
      <c r="O373" s="102">
        <v>46112</v>
      </c>
      <c r="P373" s="106" t="s">
        <v>16247</v>
      </c>
      <c r="Q373" s="101">
        <f>VALUE(Table4[[#This Row],[Invoice No]])</f>
        <v>8447</v>
      </c>
      <c r="R373" s="116">
        <f>_xlfn.XLOOKUP(Table4[[#This Row],[Column1]],'Báo cáo'!AG:AG,'Báo cáo'!AG:AG)</f>
        <v>8447</v>
      </c>
    </row>
    <row r="374" spans="1:18" x14ac:dyDescent="0.25">
      <c r="A374" s="105" t="s">
        <v>16059</v>
      </c>
      <c r="B374" s="101" t="s">
        <v>16001</v>
      </c>
      <c r="C374" s="101" t="s">
        <v>16002</v>
      </c>
      <c r="D374" s="101" t="s">
        <v>15868</v>
      </c>
      <c r="E374" s="101" t="s">
        <v>15869</v>
      </c>
      <c r="F374" s="104"/>
      <c r="G374" s="104"/>
      <c r="H374" s="101"/>
      <c r="I374" s="101"/>
      <c r="J374" s="101" t="s">
        <v>15892</v>
      </c>
      <c r="K374" s="101" t="s">
        <v>16331</v>
      </c>
      <c r="L374" s="103">
        <v>-61380</v>
      </c>
      <c r="M374" s="103">
        <v>-4910</v>
      </c>
      <c r="N374" s="103">
        <v>-66290</v>
      </c>
      <c r="O374" s="102">
        <v>46092</v>
      </c>
      <c r="P374" s="106" t="s">
        <v>16247</v>
      </c>
      <c r="Q374" s="101">
        <f>VALUE(Table4[[#This Row],[Invoice No]])</f>
        <v>0</v>
      </c>
      <c r="R374" s="116">
        <f>_xlfn.XLOOKUP(Table4[[#This Row],[Column1]],'Báo cáo'!AG:AG,'Báo cáo'!AG:AG)</f>
        <v>0</v>
      </c>
    </row>
    <row r="375" spans="1:18" hidden="1" x14ac:dyDescent="0.25">
      <c r="A375" s="105" t="s">
        <v>16060</v>
      </c>
      <c r="B375" s="101" t="s">
        <v>16001</v>
      </c>
      <c r="C375" s="101" t="s">
        <v>16002</v>
      </c>
      <c r="D375" s="101" t="s">
        <v>15868</v>
      </c>
      <c r="E375" s="101" t="s">
        <v>15869</v>
      </c>
      <c r="F375" s="102">
        <v>46048</v>
      </c>
      <c r="G375" s="102">
        <v>46041</v>
      </c>
      <c r="H375" s="101" t="s">
        <v>16092</v>
      </c>
      <c r="I375" s="101" t="s">
        <v>16332</v>
      </c>
      <c r="J375" s="101"/>
      <c r="K375" s="101"/>
      <c r="L375" s="103">
        <v>3104610</v>
      </c>
      <c r="M375" s="103">
        <v>248369</v>
      </c>
      <c r="N375" s="103">
        <v>3352979</v>
      </c>
      <c r="O375" s="102">
        <v>46092</v>
      </c>
      <c r="P375" s="106" t="s">
        <v>16247</v>
      </c>
      <c r="Q375" s="101">
        <f>VALUE(Table4[[#This Row],[Invoice No]])</f>
        <v>4014</v>
      </c>
      <c r="R375" s="116">
        <f>_xlfn.XLOOKUP(Table4[[#This Row],[Column1]],'Báo cáo'!AG:AG,'Báo cáo'!AG:AG)</f>
        <v>4014</v>
      </c>
    </row>
    <row r="376" spans="1:18" hidden="1" x14ac:dyDescent="0.25">
      <c r="A376" s="105" t="s">
        <v>16177</v>
      </c>
      <c r="B376" s="101" t="s">
        <v>16001</v>
      </c>
      <c r="C376" s="101" t="s">
        <v>16002</v>
      </c>
      <c r="D376" s="101" t="s">
        <v>15868</v>
      </c>
      <c r="E376" s="101" t="s">
        <v>15869</v>
      </c>
      <c r="F376" s="102">
        <v>46044</v>
      </c>
      <c r="G376" s="102">
        <v>46036</v>
      </c>
      <c r="H376" s="101" t="s">
        <v>16092</v>
      </c>
      <c r="I376" s="101" t="s">
        <v>16333</v>
      </c>
      <c r="J376" s="101"/>
      <c r="K376" s="101"/>
      <c r="L376" s="103">
        <v>2233610</v>
      </c>
      <c r="M376" s="103">
        <v>178689</v>
      </c>
      <c r="N376" s="103">
        <v>2412299</v>
      </c>
      <c r="O376" s="102">
        <v>46092</v>
      </c>
      <c r="P376" s="106" t="s">
        <v>16247</v>
      </c>
      <c r="Q376" s="101">
        <f>VALUE(Table4[[#This Row],[Invoice No]])</f>
        <v>3037</v>
      </c>
      <c r="R376" s="116">
        <f>_xlfn.XLOOKUP(Table4[[#This Row],[Column1]],'Báo cáo'!AG:AG,'Báo cáo'!AG:AG)</f>
        <v>3037</v>
      </c>
    </row>
    <row r="377" spans="1:18" x14ac:dyDescent="0.25">
      <c r="A377" s="105" t="s">
        <v>16062</v>
      </c>
      <c r="B377" s="101" t="s">
        <v>16001</v>
      </c>
      <c r="C377" s="101" t="s">
        <v>16002</v>
      </c>
      <c r="D377" s="101" t="s">
        <v>15868</v>
      </c>
      <c r="E377" s="101" t="s">
        <v>15869</v>
      </c>
      <c r="F377" s="104"/>
      <c r="G377" s="104"/>
      <c r="H377" s="101"/>
      <c r="I377" s="101"/>
      <c r="J377" s="101" t="s">
        <v>16334</v>
      </c>
      <c r="K377" s="101" t="s">
        <v>15908</v>
      </c>
      <c r="L377" s="103">
        <v>-286863</v>
      </c>
      <c r="M377" s="103">
        <v>-22949</v>
      </c>
      <c r="N377" s="103">
        <v>-309812</v>
      </c>
      <c r="O377" s="102">
        <v>46092</v>
      </c>
      <c r="P377" s="106" t="s">
        <v>16247</v>
      </c>
      <c r="Q377" s="101">
        <f>VALUE(Table4[[#This Row],[Invoice No]])</f>
        <v>0</v>
      </c>
      <c r="R377" s="116">
        <f>_xlfn.XLOOKUP(Table4[[#This Row],[Column1]],'Báo cáo'!AG:AG,'Báo cáo'!AG:AG)</f>
        <v>0</v>
      </c>
    </row>
    <row r="378" spans="1:18" x14ac:dyDescent="0.25">
      <c r="A378" s="105" t="s">
        <v>16066</v>
      </c>
      <c r="B378" s="101" t="s">
        <v>16001</v>
      </c>
      <c r="C378" s="101" t="s">
        <v>16002</v>
      </c>
      <c r="D378" s="101" t="s">
        <v>15868</v>
      </c>
      <c r="E378" s="101" t="s">
        <v>15869</v>
      </c>
      <c r="F378" s="104"/>
      <c r="G378" s="104"/>
      <c r="H378" s="101"/>
      <c r="I378" s="101"/>
      <c r="J378" s="101" t="s">
        <v>15886</v>
      </c>
      <c r="K378" s="101" t="s">
        <v>16248</v>
      </c>
      <c r="L378" s="103">
        <v>-312257</v>
      </c>
      <c r="M378" s="103">
        <v>-31226</v>
      </c>
      <c r="N378" s="103">
        <v>-343483</v>
      </c>
      <c r="O378" s="102">
        <v>46092</v>
      </c>
      <c r="P378" s="106" t="s">
        <v>16247</v>
      </c>
      <c r="Q378" s="101">
        <f>VALUE(Table4[[#This Row],[Invoice No]])</f>
        <v>0</v>
      </c>
      <c r="R378" s="116">
        <f>_xlfn.XLOOKUP(Table4[[#This Row],[Column1]],'Báo cáo'!AG:AG,'Báo cáo'!AG:AG)</f>
        <v>0</v>
      </c>
    </row>
    <row r="379" spans="1:18" x14ac:dyDescent="0.25">
      <c r="A379" s="105" t="s">
        <v>16068</v>
      </c>
      <c r="B379" s="101" t="s">
        <v>16001</v>
      </c>
      <c r="C379" s="101" t="s">
        <v>16002</v>
      </c>
      <c r="D379" s="101" t="s">
        <v>15868</v>
      </c>
      <c r="E379" s="101" t="s">
        <v>15869</v>
      </c>
      <c r="F379" s="104"/>
      <c r="G379" s="104"/>
      <c r="H379" s="101"/>
      <c r="I379" s="101"/>
      <c r="J379" s="101" t="s">
        <v>15881</v>
      </c>
      <c r="K379" s="101" t="s">
        <v>16249</v>
      </c>
      <c r="L379" s="103">
        <v>-1457199</v>
      </c>
      <c r="M379" s="103">
        <v>-116576</v>
      </c>
      <c r="N379" s="103">
        <v>-1573775</v>
      </c>
      <c r="O379" s="102">
        <v>46092</v>
      </c>
      <c r="P379" s="106" t="s">
        <v>16247</v>
      </c>
      <c r="Q379" s="101">
        <f>VALUE(Table4[[#This Row],[Invoice No]])</f>
        <v>0</v>
      </c>
      <c r="R379" s="116">
        <f>_xlfn.XLOOKUP(Table4[[#This Row],[Column1]],'Báo cáo'!AG:AG,'Báo cáo'!AG:AG)</f>
        <v>0</v>
      </c>
    </row>
    <row r="380" spans="1:18" x14ac:dyDescent="0.25">
      <c r="A380" s="105" t="s">
        <v>16180</v>
      </c>
      <c r="B380" s="101" t="s">
        <v>16001</v>
      </c>
      <c r="C380" s="101" t="s">
        <v>16002</v>
      </c>
      <c r="D380" s="101" t="s">
        <v>15868</v>
      </c>
      <c r="E380" s="101" t="s">
        <v>15869</v>
      </c>
      <c r="F380" s="104"/>
      <c r="G380" s="104"/>
      <c r="H380" s="101"/>
      <c r="I380" s="101"/>
      <c r="J380" s="101" t="s">
        <v>15892</v>
      </c>
      <c r="K380" s="101" t="s">
        <v>16335</v>
      </c>
      <c r="L380" s="103">
        <v>-73200</v>
      </c>
      <c r="M380" s="103">
        <v>-5856</v>
      </c>
      <c r="N380" s="103">
        <v>-79056</v>
      </c>
      <c r="O380" s="102">
        <v>46092</v>
      </c>
      <c r="P380" s="106" t="s">
        <v>16247</v>
      </c>
      <c r="Q380" s="101">
        <f>VALUE(Table4[[#This Row],[Invoice No]])</f>
        <v>0</v>
      </c>
      <c r="R380" s="116">
        <f>_xlfn.XLOOKUP(Table4[[#This Row],[Column1]],'Báo cáo'!AG:AG,'Báo cáo'!AG:AG)</f>
        <v>0</v>
      </c>
    </row>
    <row r="381" spans="1:18" x14ac:dyDescent="0.25">
      <c r="A381" s="105" t="s">
        <v>16069</v>
      </c>
      <c r="B381" s="101" t="s">
        <v>16001</v>
      </c>
      <c r="C381" s="101" t="s">
        <v>16002</v>
      </c>
      <c r="D381" s="101" t="s">
        <v>15868</v>
      </c>
      <c r="E381" s="101" t="s">
        <v>15869</v>
      </c>
      <c r="F381" s="104"/>
      <c r="G381" s="104"/>
      <c r="H381" s="101"/>
      <c r="I381" s="101"/>
      <c r="J381" s="101" t="s">
        <v>15892</v>
      </c>
      <c r="K381" s="101" t="s">
        <v>16336</v>
      </c>
      <c r="L381" s="103">
        <v>-45620</v>
      </c>
      <c r="M381" s="103">
        <v>-3650</v>
      </c>
      <c r="N381" s="103">
        <v>-49270</v>
      </c>
      <c r="O381" s="102">
        <v>46092</v>
      </c>
      <c r="P381" s="106" t="s">
        <v>16247</v>
      </c>
      <c r="Q381" s="101">
        <f>VALUE(Table4[[#This Row],[Invoice No]])</f>
        <v>0</v>
      </c>
      <c r="R381" s="116">
        <f>_xlfn.XLOOKUP(Table4[[#This Row],[Column1]],'Báo cáo'!AG:AG,'Báo cáo'!AG:AG)</f>
        <v>0</v>
      </c>
    </row>
    <row r="382" spans="1:18" hidden="1" x14ac:dyDescent="0.25">
      <c r="A382" s="105" t="s">
        <v>16072</v>
      </c>
      <c r="B382" s="101" t="s">
        <v>16001</v>
      </c>
      <c r="C382" s="101" t="s">
        <v>16002</v>
      </c>
      <c r="D382" s="101" t="s">
        <v>15868</v>
      </c>
      <c r="E382" s="101" t="s">
        <v>15869</v>
      </c>
      <c r="F382" s="102">
        <v>46065</v>
      </c>
      <c r="G382" s="102">
        <v>46055</v>
      </c>
      <c r="H382" s="101" t="s">
        <v>16092</v>
      </c>
      <c r="I382" s="101" t="s">
        <v>16337</v>
      </c>
      <c r="J382" s="101"/>
      <c r="K382" s="101"/>
      <c r="L382" s="103">
        <v>12002950</v>
      </c>
      <c r="M382" s="103">
        <v>960236</v>
      </c>
      <c r="N382" s="103">
        <v>12963186</v>
      </c>
      <c r="O382" s="102">
        <v>46112</v>
      </c>
      <c r="P382" s="106" t="s">
        <v>16247</v>
      </c>
      <c r="Q382" s="101">
        <f>VALUE(Table4[[#This Row],[Invoice No]])</f>
        <v>8446</v>
      </c>
      <c r="R382" s="116">
        <f>_xlfn.XLOOKUP(Table4[[#This Row],[Column1]],'Báo cáo'!AG:AG,'Báo cáo'!AG:AG)</f>
        <v>8446</v>
      </c>
    </row>
    <row r="383" spans="1:18" hidden="1" x14ac:dyDescent="0.25">
      <c r="A383" s="105" t="s">
        <v>16073</v>
      </c>
      <c r="B383" s="101" t="s">
        <v>16001</v>
      </c>
      <c r="C383" s="101" t="s">
        <v>16002</v>
      </c>
      <c r="D383" s="101" t="s">
        <v>15868</v>
      </c>
      <c r="E383" s="101" t="s">
        <v>15869</v>
      </c>
      <c r="F383" s="102">
        <v>46061</v>
      </c>
      <c r="G383" s="102">
        <v>46052</v>
      </c>
      <c r="H383" s="101" t="s">
        <v>16092</v>
      </c>
      <c r="I383" s="101" t="s">
        <v>16338</v>
      </c>
      <c r="J383" s="101"/>
      <c r="K383" s="101"/>
      <c r="L383" s="103">
        <v>2865440</v>
      </c>
      <c r="M383" s="103">
        <v>229235</v>
      </c>
      <c r="N383" s="103">
        <v>3094675</v>
      </c>
      <c r="O383" s="102">
        <v>46112</v>
      </c>
      <c r="P383" s="106" t="s">
        <v>16247</v>
      </c>
      <c r="Q383" s="101">
        <f>VALUE(Table4[[#This Row],[Invoice No]])</f>
        <v>7298</v>
      </c>
      <c r="R383" s="116">
        <f>_xlfn.XLOOKUP(Table4[[#This Row],[Column1]],'Báo cáo'!AG:AG,'Báo cáo'!AG:AG)</f>
        <v>7298</v>
      </c>
    </row>
    <row r="384" spans="1:18" x14ac:dyDescent="0.25">
      <c r="A384" s="105" t="s">
        <v>16075</v>
      </c>
      <c r="B384" s="101" t="s">
        <v>16001</v>
      </c>
      <c r="C384" s="101" t="s">
        <v>16002</v>
      </c>
      <c r="D384" s="101" t="s">
        <v>15868</v>
      </c>
      <c r="E384" s="101" t="s">
        <v>15869</v>
      </c>
      <c r="F384" s="104"/>
      <c r="G384" s="104"/>
      <c r="H384" s="101"/>
      <c r="I384" s="101"/>
      <c r="J384" s="101" t="s">
        <v>15892</v>
      </c>
      <c r="K384" s="101" t="s">
        <v>16339</v>
      </c>
      <c r="L384" s="103">
        <v>-75170</v>
      </c>
      <c r="M384" s="103">
        <v>-6014</v>
      </c>
      <c r="N384" s="103">
        <v>-81184</v>
      </c>
      <c r="O384" s="102">
        <v>46092</v>
      </c>
      <c r="P384" s="106" t="s">
        <v>16247</v>
      </c>
      <c r="Q384" s="101">
        <f>VALUE(Table4[[#This Row],[Invoice No]])</f>
        <v>0</v>
      </c>
      <c r="R384" s="116">
        <f>_xlfn.XLOOKUP(Table4[[#This Row],[Column1]],'Báo cáo'!AG:AG,'Báo cáo'!AG:AG)</f>
        <v>0</v>
      </c>
    </row>
    <row r="385" spans="1:18" hidden="1" x14ac:dyDescent="0.25">
      <c r="A385" s="105" t="s">
        <v>16079</v>
      </c>
      <c r="B385" s="101" t="s">
        <v>16022</v>
      </c>
      <c r="C385" s="101" t="s">
        <v>16023</v>
      </c>
      <c r="D385" s="101" t="s">
        <v>15868</v>
      </c>
      <c r="E385" s="101" t="s">
        <v>15869</v>
      </c>
      <c r="F385" s="102">
        <v>46056</v>
      </c>
      <c r="G385" s="102">
        <v>46056</v>
      </c>
      <c r="H385" s="101" t="s">
        <v>16092</v>
      </c>
      <c r="I385" s="101" t="s">
        <v>16340</v>
      </c>
      <c r="J385" s="101"/>
      <c r="K385" s="101"/>
      <c r="L385" s="103">
        <v>478105</v>
      </c>
      <c r="M385" s="103">
        <v>38248</v>
      </c>
      <c r="N385" s="103">
        <v>516353</v>
      </c>
      <c r="O385" s="102">
        <v>46112</v>
      </c>
      <c r="P385" s="106" t="s">
        <v>16247</v>
      </c>
      <c r="Q385" s="101">
        <f>VALUE(Table4[[#This Row],[Invoice No]])</f>
        <v>8455</v>
      </c>
      <c r="R385" s="116">
        <f>_xlfn.XLOOKUP(Table4[[#This Row],[Column1]],'Báo cáo'!AG:AG,'Báo cáo'!AG:AG)</f>
        <v>8455</v>
      </c>
    </row>
    <row r="386" spans="1:18" x14ac:dyDescent="0.25">
      <c r="A386" s="105" t="s">
        <v>16080</v>
      </c>
      <c r="B386" s="101" t="s">
        <v>16022</v>
      </c>
      <c r="C386" s="101" t="s">
        <v>16023</v>
      </c>
      <c r="D386" s="101" t="s">
        <v>15868</v>
      </c>
      <c r="E386" s="101" t="s">
        <v>15869</v>
      </c>
      <c r="F386" s="104"/>
      <c r="G386" s="104"/>
      <c r="H386" s="101"/>
      <c r="I386" s="101"/>
      <c r="J386" s="101" t="s">
        <v>15878</v>
      </c>
      <c r="K386" s="101" t="s">
        <v>16252</v>
      </c>
      <c r="L386" s="103">
        <v>-216317</v>
      </c>
      <c r="M386" s="103">
        <v>-17305</v>
      </c>
      <c r="N386" s="103">
        <v>-233622</v>
      </c>
      <c r="O386" s="102">
        <v>46092</v>
      </c>
      <c r="P386" s="106" t="s">
        <v>16247</v>
      </c>
      <c r="Q386" s="101">
        <f>VALUE(Table4[[#This Row],[Invoice No]])</f>
        <v>0</v>
      </c>
      <c r="R386" s="116">
        <f>_xlfn.XLOOKUP(Table4[[#This Row],[Column1]],'Báo cáo'!AG:AG,'Báo cáo'!AG:AG)</f>
        <v>0</v>
      </c>
    </row>
    <row r="387" spans="1:18" x14ac:dyDescent="0.25">
      <c r="A387" s="105" t="s">
        <v>16081</v>
      </c>
      <c r="B387" s="101" t="s">
        <v>16022</v>
      </c>
      <c r="C387" s="101" t="s">
        <v>16023</v>
      </c>
      <c r="D387" s="101" t="s">
        <v>15868</v>
      </c>
      <c r="E387" s="101" t="s">
        <v>15869</v>
      </c>
      <c r="F387" s="104"/>
      <c r="G387" s="104"/>
      <c r="H387" s="101"/>
      <c r="I387" s="101"/>
      <c r="J387" s="101" t="s">
        <v>16254</v>
      </c>
      <c r="K387" s="101" t="s">
        <v>16341</v>
      </c>
      <c r="L387" s="103">
        <v>-929324</v>
      </c>
      <c r="M387" s="103">
        <v>-74346</v>
      </c>
      <c r="N387" s="103">
        <v>-1003670</v>
      </c>
      <c r="O387" s="102">
        <v>46092</v>
      </c>
      <c r="P387" s="106" t="s">
        <v>16247</v>
      </c>
      <c r="Q387" s="101">
        <f>VALUE(Table4[[#This Row],[Invoice No]])</f>
        <v>0</v>
      </c>
      <c r="R387" s="116">
        <f>_xlfn.XLOOKUP(Table4[[#This Row],[Column1]],'Báo cáo'!AG:AG,'Báo cáo'!AG:AG)</f>
        <v>0</v>
      </c>
    </row>
    <row r="388" spans="1:18" hidden="1" x14ac:dyDescent="0.25">
      <c r="A388" s="105" t="s">
        <v>16083</v>
      </c>
      <c r="B388" s="101" t="s">
        <v>16022</v>
      </c>
      <c r="C388" s="101" t="s">
        <v>16023</v>
      </c>
      <c r="D388" s="101" t="s">
        <v>15868</v>
      </c>
      <c r="E388" s="101" t="s">
        <v>15869</v>
      </c>
      <c r="F388" s="102">
        <v>46038</v>
      </c>
      <c r="G388" s="102">
        <v>46038</v>
      </c>
      <c r="H388" s="101" t="s">
        <v>16092</v>
      </c>
      <c r="I388" s="101" t="s">
        <v>16342</v>
      </c>
      <c r="J388" s="101"/>
      <c r="K388" s="101"/>
      <c r="L388" s="103">
        <v>1796725</v>
      </c>
      <c r="M388" s="103">
        <v>143738</v>
      </c>
      <c r="N388" s="103">
        <v>1940463</v>
      </c>
      <c r="O388" s="102">
        <v>46092</v>
      </c>
      <c r="P388" s="106" t="s">
        <v>16247</v>
      </c>
      <c r="Q388" s="101">
        <f>VALUE(Table4[[#This Row],[Invoice No]])</f>
        <v>3166</v>
      </c>
      <c r="R388" s="116">
        <f>_xlfn.XLOOKUP(Table4[[#This Row],[Column1]],'Báo cáo'!AG:AG,'Báo cáo'!AG:AG)</f>
        <v>3166</v>
      </c>
    </row>
    <row r="389" spans="1:18" hidden="1" x14ac:dyDescent="0.25">
      <c r="A389" s="105" t="s">
        <v>16085</v>
      </c>
      <c r="B389" s="101" t="s">
        <v>16022</v>
      </c>
      <c r="C389" s="101" t="s">
        <v>16023</v>
      </c>
      <c r="D389" s="101" t="s">
        <v>15868</v>
      </c>
      <c r="E389" s="101" t="s">
        <v>15869</v>
      </c>
      <c r="F389" s="102">
        <v>46056</v>
      </c>
      <c r="G389" s="102">
        <v>46056</v>
      </c>
      <c r="H389" s="101" t="s">
        <v>16092</v>
      </c>
      <c r="I389" s="101" t="s">
        <v>16343</v>
      </c>
      <c r="J389" s="101"/>
      <c r="K389" s="101"/>
      <c r="L389" s="103">
        <v>466445</v>
      </c>
      <c r="M389" s="103">
        <v>37316</v>
      </c>
      <c r="N389" s="103">
        <v>503761</v>
      </c>
      <c r="O389" s="102">
        <v>46112</v>
      </c>
      <c r="P389" s="106" t="s">
        <v>16247</v>
      </c>
      <c r="Q389" s="101">
        <f>VALUE(Table4[[#This Row],[Invoice No]])</f>
        <v>8456</v>
      </c>
      <c r="R389" s="116">
        <f>_xlfn.XLOOKUP(Table4[[#This Row],[Column1]],'Báo cáo'!AG:AG,'Báo cáo'!AG:AG)</f>
        <v>8456</v>
      </c>
    </row>
    <row r="390" spans="1:18" x14ac:dyDescent="0.25">
      <c r="A390" s="105" t="s">
        <v>16087</v>
      </c>
      <c r="B390" s="101" t="s">
        <v>16022</v>
      </c>
      <c r="C390" s="101" t="s">
        <v>16023</v>
      </c>
      <c r="D390" s="101" t="s">
        <v>15868</v>
      </c>
      <c r="E390" s="101" t="s">
        <v>15869</v>
      </c>
      <c r="F390" s="104"/>
      <c r="G390" s="104"/>
      <c r="H390" s="101"/>
      <c r="I390" s="101"/>
      <c r="J390" s="101" t="s">
        <v>15886</v>
      </c>
      <c r="K390" s="101" t="s">
        <v>16248</v>
      </c>
      <c r="L390" s="103">
        <v>-64895</v>
      </c>
      <c r="M390" s="103">
        <v>-6490</v>
      </c>
      <c r="N390" s="103">
        <v>-71385</v>
      </c>
      <c r="O390" s="102">
        <v>46092</v>
      </c>
      <c r="P390" s="106" t="s">
        <v>16247</v>
      </c>
      <c r="Q390" s="101">
        <f>VALUE(Table4[[#This Row],[Invoice No]])</f>
        <v>0</v>
      </c>
      <c r="R390" s="116">
        <f>_xlfn.XLOOKUP(Table4[[#This Row],[Column1]],'Báo cáo'!AG:AG,'Báo cáo'!AG:AG)</f>
        <v>0</v>
      </c>
    </row>
    <row r="391" spans="1:18" x14ac:dyDescent="0.25">
      <c r="A391" s="105" t="s">
        <v>16190</v>
      </c>
      <c r="B391" s="101" t="s">
        <v>16022</v>
      </c>
      <c r="C391" s="101" t="s">
        <v>16023</v>
      </c>
      <c r="D391" s="101" t="s">
        <v>15868</v>
      </c>
      <c r="E391" s="101" t="s">
        <v>15869</v>
      </c>
      <c r="F391" s="104"/>
      <c r="G391" s="104"/>
      <c r="H391" s="101"/>
      <c r="I391" s="101"/>
      <c r="J391" s="101" t="s">
        <v>15881</v>
      </c>
      <c r="K391" s="101" t="s">
        <v>16249</v>
      </c>
      <c r="L391" s="103">
        <v>-302844</v>
      </c>
      <c r="M391" s="103">
        <v>-24228</v>
      </c>
      <c r="N391" s="103">
        <v>-327072</v>
      </c>
      <c r="O391" s="102">
        <v>46092</v>
      </c>
      <c r="P391" s="106" t="s">
        <v>16247</v>
      </c>
      <c r="Q391" s="101">
        <f>VALUE(Table4[[#This Row],[Invoice No]])</f>
        <v>0</v>
      </c>
      <c r="R391" s="116">
        <f>_xlfn.XLOOKUP(Table4[[#This Row],[Column1]],'Báo cáo'!AG:AG,'Báo cáo'!AG:AG)</f>
        <v>0</v>
      </c>
    </row>
    <row r="392" spans="1:18" x14ac:dyDescent="0.25">
      <c r="A392" s="105" t="s">
        <v>16194</v>
      </c>
      <c r="B392" s="101" t="s">
        <v>16029</v>
      </c>
      <c r="C392" s="101" t="s">
        <v>16030</v>
      </c>
      <c r="D392" s="101" t="s">
        <v>15868</v>
      </c>
      <c r="E392" s="101" t="s">
        <v>15869</v>
      </c>
      <c r="F392" s="104"/>
      <c r="G392" s="104"/>
      <c r="H392" s="101"/>
      <c r="I392" s="101"/>
      <c r="J392" s="101" t="s">
        <v>15892</v>
      </c>
      <c r="K392" s="101" t="s">
        <v>16344</v>
      </c>
      <c r="L392" s="103">
        <v>-28750</v>
      </c>
      <c r="M392" s="103">
        <v>-2300</v>
      </c>
      <c r="N392" s="103">
        <v>-31050</v>
      </c>
      <c r="O392" s="102">
        <v>46092</v>
      </c>
      <c r="P392" s="106" t="s">
        <v>16247</v>
      </c>
      <c r="Q392" s="101">
        <f>VALUE(Table4[[#This Row],[Invoice No]])</f>
        <v>0</v>
      </c>
      <c r="R392" s="116">
        <f>_xlfn.XLOOKUP(Table4[[#This Row],[Column1]],'Báo cáo'!AG:AG,'Báo cáo'!AG:AG)</f>
        <v>0</v>
      </c>
    </row>
    <row r="393" spans="1:18" hidden="1" x14ac:dyDescent="0.25">
      <c r="A393" s="105" t="s">
        <v>16196</v>
      </c>
      <c r="B393" s="101" t="s">
        <v>16029</v>
      </c>
      <c r="C393" s="101" t="s">
        <v>16030</v>
      </c>
      <c r="D393" s="101" t="s">
        <v>15868</v>
      </c>
      <c r="E393" s="101" t="s">
        <v>15869</v>
      </c>
      <c r="F393" s="102">
        <v>46052</v>
      </c>
      <c r="G393" s="102">
        <v>46048</v>
      </c>
      <c r="H393" s="101" t="s">
        <v>16092</v>
      </c>
      <c r="I393" s="101" t="s">
        <v>16345</v>
      </c>
      <c r="J393" s="101"/>
      <c r="K393" s="101"/>
      <c r="L393" s="103">
        <v>2741130</v>
      </c>
      <c r="M393" s="103">
        <v>219290</v>
      </c>
      <c r="N393" s="103">
        <v>2960420</v>
      </c>
      <c r="O393" s="102">
        <v>46092</v>
      </c>
      <c r="P393" s="106" t="s">
        <v>16247</v>
      </c>
      <c r="Q393" s="101">
        <f>VALUE(Table4[[#This Row],[Invoice No]])</f>
        <v>6097</v>
      </c>
      <c r="R393" s="116">
        <f>_xlfn.XLOOKUP(Table4[[#This Row],[Column1]],'Báo cáo'!AG:AG,'Báo cáo'!AG:AG)</f>
        <v>6097</v>
      </c>
    </row>
    <row r="394" spans="1:18" hidden="1" x14ac:dyDescent="0.25">
      <c r="A394" s="105" t="s">
        <v>16197</v>
      </c>
      <c r="B394" s="101" t="s">
        <v>16029</v>
      </c>
      <c r="C394" s="101" t="s">
        <v>16030</v>
      </c>
      <c r="D394" s="101" t="s">
        <v>15868</v>
      </c>
      <c r="E394" s="101" t="s">
        <v>15869</v>
      </c>
      <c r="F394" s="102">
        <v>46063</v>
      </c>
      <c r="G394" s="102">
        <v>46060</v>
      </c>
      <c r="H394" s="101" t="s">
        <v>16092</v>
      </c>
      <c r="I394" s="101" t="s">
        <v>16346</v>
      </c>
      <c r="J394" s="101"/>
      <c r="K394" s="101"/>
      <c r="L394" s="103">
        <v>875350</v>
      </c>
      <c r="M394" s="103">
        <v>70028</v>
      </c>
      <c r="N394" s="103">
        <v>945378</v>
      </c>
      <c r="O394" s="102">
        <v>46112</v>
      </c>
      <c r="P394" s="106" t="s">
        <v>16247</v>
      </c>
      <c r="Q394" s="101">
        <f>VALUE(Table4[[#This Row],[Invoice No]])</f>
        <v>9568</v>
      </c>
      <c r="R394" s="116">
        <f>_xlfn.XLOOKUP(Table4[[#This Row],[Column1]],'Báo cáo'!AG:AG,'Báo cáo'!AG:AG)</f>
        <v>9568</v>
      </c>
    </row>
    <row r="395" spans="1:18" hidden="1" x14ac:dyDescent="0.25">
      <c r="A395" s="105" t="s">
        <v>16347</v>
      </c>
      <c r="B395" s="101" t="s">
        <v>16029</v>
      </c>
      <c r="C395" s="101" t="s">
        <v>16030</v>
      </c>
      <c r="D395" s="101" t="s">
        <v>15868</v>
      </c>
      <c r="E395" s="101" t="s">
        <v>15869</v>
      </c>
      <c r="F395" s="102">
        <v>46043</v>
      </c>
      <c r="G395" s="102">
        <v>46038</v>
      </c>
      <c r="H395" s="101" t="s">
        <v>16092</v>
      </c>
      <c r="I395" s="101" t="s">
        <v>16348</v>
      </c>
      <c r="J395" s="101"/>
      <c r="K395" s="101"/>
      <c r="L395" s="103">
        <v>879080</v>
      </c>
      <c r="M395" s="103">
        <v>70326</v>
      </c>
      <c r="N395" s="103">
        <v>949406</v>
      </c>
      <c r="O395" s="102">
        <v>46092</v>
      </c>
      <c r="P395" s="106" t="s">
        <v>16247</v>
      </c>
      <c r="Q395" s="101">
        <f>VALUE(Table4[[#This Row],[Invoice No]])</f>
        <v>3220</v>
      </c>
      <c r="R395" s="116">
        <f>_xlfn.XLOOKUP(Table4[[#This Row],[Column1]],'Báo cáo'!AG:AG,'Báo cáo'!AG:AG)</f>
        <v>3220</v>
      </c>
    </row>
    <row r="396" spans="1:18" hidden="1" x14ac:dyDescent="0.25">
      <c r="A396" s="105" t="s">
        <v>16198</v>
      </c>
      <c r="B396" s="101" t="s">
        <v>16029</v>
      </c>
      <c r="C396" s="101" t="s">
        <v>16030</v>
      </c>
      <c r="D396" s="101" t="s">
        <v>15868</v>
      </c>
      <c r="E396" s="101" t="s">
        <v>15869</v>
      </c>
      <c r="F396" s="102">
        <v>46061</v>
      </c>
      <c r="G396" s="102">
        <v>46055</v>
      </c>
      <c r="H396" s="101" t="s">
        <v>16092</v>
      </c>
      <c r="I396" s="101" t="s">
        <v>16349</v>
      </c>
      <c r="J396" s="101"/>
      <c r="K396" s="101"/>
      <c r="L396" s="103">
        <v>875350</v>
      </c>
      <c r="M396" s="103">
        <v>70028</v>
      </c>
      <c r="N396" s="103">
        <v>945378</v>
      </c>
      <c r="O396" s="102">
        <v>46112</v>
      </c>
      <c r="P396" s="106" t="s">
        <v>16247</v>
      </c>
      <c r="Q396" s="101">
        <f>VALUE(Table4[[#This Row],[Invoice No]])</f>
        <v>8444</v>
      </c>
      <c r="R396" s="116">
        <f>_xlfn.XLOOKUP(Table4[[#This Row],[Column1]],'Báo cáo'!AG:AG,'Báo cáo'!AG:AG)</f>
        <v>8444</v>
      </c>
    </row>
    <row r="397" spans="1:18" hidden="1" x14ac:dyDescent="0.25">
      <c r="A397" s="105" t="s">
        <v>16199</v>
      </c>
      <c r="B397" s="101" t="s">
        <v>16029</v>
      </c>
      <c r="C397" s="101" t="s">
        <v>16030</v>
      </c>
      <c r="D397" s="101" t="s">
        <v>15868</v>
      </c>
      <c r="E397" s="101" t="s">
        <v>15869</v>
      </c>
      <c r="F397" s="102">
        <v>46038</v>
      </c>
      <c r="G397" s="102">
        <v>46034</v>
      </c>
      <c r="H397" s="101" t="s">
        <v>16092</v>
      </c>
      <c r="I397" s="101" t="s">
        <v>16350</v>
      </c>
      <c r="J397" s="101"/>
      <c r="K397" s="101"/>
      <c r="L397" s="103">
        <v>439540</v>
      </c>
      <c r="M397" s="103">
        <v>35163</v>
      </c>
      <c r="N397" s="103">
        <v>474703</v>
      </c>
      <c r="O397" s="102">
        <v>46092</v>
      </c>
      <c r="P397" s="106" t="s">
        <v>16247</v>
      </c>
      <c r="Q397" s="101">
        <f>VALUE(Table4[[#This Row],[Invoice No]])</f>
        <v>1954</v>
      </c>
      <c r="R397" s="116">
        <f>_xlfn.XLOOKUP(Table4[[#This Row],[Column1]],'Báo cáo'!AG:AG,'Báo cáo'!AG:AG)</f>
        <v>1954</v>
      </c>
    </row>
    <row r="398" spans="1:18" x14ac:dyDescent="0.25">
      <c r="A398" s="105" t="s">
        <v>16200</v>
      </c>
      <c r="B398" s="101" t="s">
        <v>16029</v>
      </c>
      <c r="C398" s="101" t="s">
        <v>16030</v>
      </c>
      <c r="D398" s="101" t="s">
        <v>15868</v>
      </c>
      <c r="E398" s="101" t="s">
        <v>15869</v>
      </c>
      <c r="F398" s="104"/>
      <c r="G398" s="104"/>
      <c r="H398" s="101"/>
      <c r="I398" s="101"/>
      <c r="J398" s="101" t="s">
        <v>15886</v>
      </c>
      <c r="K398" s="101" t="s">
        <v>16248</v>
      </c>
      <c r="L398" s="103">
        <v>-55551</v>
      </c>
      <c r="M398" s="103">
        <v>-5555</v>
      </c>
      <c r="N398" s="103">
        <v>-61106</v>
      </c>
      <c r="O398" s="102">
        <v>46092</v>
      </c>
      <c r="P398" s="106" t="s">
        <v>16247</v>
      </c>
      <c r="Q398" s="101">
        <f>VALUE(Table4[[#This Row],[Invoice No]])</f>
        <v>0</v>
      </c>
      <c r="R398" s="116">
        <f>_xlfn.XLOOKUP(Table4[[#This Row],[Column1]],'Báo cáo'!AG:AG,'Báo cáo'!AG:AG)</f>
        <v>0</v>
      </c>
    </row>
    <row r="399" spans="1:18" x14ac:dyDescent="0.25">
      <c r="A399" s="105" t="s">
        <v>16201</v>
      </c>
      <c r="B399" s="101" t="s">
        <v>16029</v>
      </c>
      <c r="C399" s="101" t="s">
        <v>16030</v>
      </c>
      <c r="D399" s="101" t="s">
        <v>15868</v>
      </c>
      <c r="E399" s="101" t="s">
        <v>15869</v>
      </c>
      <c r="F399" s="104"/>
      <c r="G399" s="104"/>
      <c r="H399" s="101"/>
      <c r="I399" s="101"/>
      <c r="J399" s="101" t="s">
        <v>15881</v>
      </c>
      <c r="K399" s="101" t="s">
        <v>16249</v>
      </c>
      <c r="L399" s="103">
        <v>-259237</v>
      </c>
      <c r="M399" s="103">
        <v>-20739</v>
      </c>
      <c r="N399" s="103">
        <v>-279976</v>
      </c>
      <c r="O399" s="102">
        <v>46092</v>
      </c>
      <c r="P399" s="106" t="s">
        <v>16247</v>
      </c>
      <c r="Q399" s="101">
        <f>VALUE(Table4[[#This Row],[Invoice No]])</f>
        <v>0</v>
      </c>
      <c r="R399" s="116">
        <f>_xlfn.XLOOKUP(Table4[[#This Row],[Column1]],'Báo cáo'!AG:AG,'Báo cáo'!AG:AG)</f>
        <v>0</v>
      </c>
    </row>
    <row r="400" spans="1:18" x14ac:dyDescent="0.25">
      <c r="A400" s="105" t="s">
        <v>16203</v>
      </c>
      <c r="B400" s="101" t="s">
        <v>16029</v>
      </c>
      <c r="C400" s="101" t="s">
        <v>16030</v>
      </c>
      <c r="D400" s="101" t="s">
        <v>15868</v>
      </c>
      <c r="E400" s="101" t="s">
        <v>15869</v>
      </c>
      <c r="F400" s="104"/>
      <c r="G400" s="104"/>
      <c r="H400" s="101"/>
      <c r="I400" s="101"/>
      <c r="J400" s="101" t="s">
        <v>15892</v>
      </c>
      <c r="K400" s="101" t="s">
        <v>16351</v>
      </c>
      <c r="L400" s="103">
        <v>-37500</v>
      </c>
      <c r="M400" s="103">
        <v>-3000</v>
      </c>
      <c r="N400" s="103">
        <v>-40500</v>
      </c>
      <c r="O400" s="102">
        <v>46092</v>
      </c>
      <c r="P400" s="106" t="s">
        <v>16247</v>
      </c>
      <c r="Q400" s="101">
        <f>VALUE(Table4[[#This Row],[Invoice No]])</f>
        <v>0</v>
      </c>
      <c r="R400" s="116">
        <f>_xlfn.XLOOKUP(Table4[[#This Row],[Column1]],'Báo cáo'!AG:AG,'Báo cáo'!AG:AG)</f>
        <v>0</v>
      </c>
    </row>
    <row r="401" spans="1:18" x14ac:dyDescent="0.25">
      <c r="A401" s="105" t="s">
        <v>16352</v>
      </c>
      <c r="B401" s="101" t="s">
        <v>16029</v>
      </c>
      <c r="C401" s="101" t="s">
        <v>16030</v>
      </c>
      <c r="D401" s="101" t="s">
        <v>15868</v>
      </c>
      <c r="E401" s="101" t="s">
        <v>15869</v>
      </c>
      <c r="F401" s="104"/>
      <c r="G401" s="104"/>
      <c r="H401" s="101"/>
      <c r="I401" s="101"/>
      <c r="J401" s="101" t="s">
        <v>15892</v>
      </c>
      <c r="K401" s="101" t="s">
        <v>16353</v>
      </c>
      <c r="L401" s="103">
        <v>-61560</v>
      </c>
      <c r="M401" s="103">
        <v>-4925</v>
      </c>
      <c r="N401" s="103">
        <v>-66485</v>
      </c>
      <c r="O401" s="102">
        <v>46092</v>
      </c>
      <c r="P401" s="106" t="s">
        <v>16247</v>
      </c>
      <c r="Q401" s="101">
        <f>VALUE(Table4[[#This Row],[Invoice No]])</f>
        <v>0</v>
      </c>
      <c r="R401" s="116">
        <f>_xlfn.XLOOKUP(Table4[[#This Row],[Column1]],'Báo cáo'!AG:AG,'Báo cáo'!AG:AG)</f>
        <v>0</v>
      </c>
    </row>
    <row r="402" spans="1:18" x14ac:dyDescent="0.25">
      <c r="A402" s="105" t="s">
        <v>16204</v>
      </c>
      <c r="B402" s="101" t="s">
        <v>16029</v>
      </c>
      <c r="C402" s="101" t="s">
        <v>16030</v>
      </c>
      <c r="D402" s="101" t="s">
        <v>15868</v>
      </c>
      <c r="E402" s="101" t="s">
        <v>15869</v>
      </c>
      <c r="F402" s="104"/>
      <c r="G402" s="104"/>
      <c r="H402" s="101"/>
      <c r="I402" s="101"/>
      <c r="J402" s="101" t="s">
        <v>15892</v>
      </c>
      <c r="K402" s="101" t="s">
        <v>16354</v>
      </c>
      <c r="L402" s="103">
        <v>-63750</v>
      </c>
      <c r="M402" s="103">
        <v>-5100</v>
      </c>
      <c r="N402" s="103">
        <v>-68850</v>
      </c>
      <c r="O402" s="102">
        <v>46092</v>
      </c>
      <c r="P402" s="106" t="s">
        <v>16247</v>
      </c>
      <c r="Q402" s="101">
        <f>VALUE(Table4[[#This Row],[Invoice No]])</f>
        <v>0</v>
      </c>
      <c r="R402" s="116">
        <f>_xlfn.XLOOKUP(Table4[[#This Row],[Column1]],'Báo cáo'!AG:AG,'Báo cáo'!AG:AG)</f>
        <v>0</v>
      </c>
    </row>
    <row r="403" spans="1:18" x14ac:dyDescent="0.25">
      <c r="A403" s="105" t="s">
        <v>16205</v>
      </c>
      <c r="B403" s="101" t="s">
        <v>16029</v>
      </c>
      <c r="C403" s="101" t="s">
        <v>16030</v>
      </c>
      <c r="D403" s="101" t="s">
        <v>15868</v>
      </c>
      <c r="E403" s="101" t="s">
        <v>15869</v>
      </c>
      <c r="F403" s="104"/>
      <c r="G403" s="104"/>
      <c r="H403" s="101"/>
      <c r="I403" s="101"/>
      <c r="J403" s="101" t="s">
        <v>16355</v>
      </c>
      <c r="K403" s="101" t="s">
        <v>15908</v>
      </c>
      <c r="L403" s="103">
        <v>-344882</v>
      </c>
      <c r="M403" s="103">
        <v>-27591</v>
      </c>
      <c r="N403" s="103">
        <v>-372473</v>
      </c>
      <c r="O403" s="102">
        <v>46112</v>
      </c>
      <c r="P403" s="106" t="s">
        <v>16247</v>
      </c>
      <c r="Q403" s="101">
        <f>VALUE(Table4[[#This Row],[Invoice No]])</f>
        <v>0</v>
      </c>
      <c r="R403" s="116">
        <f>_xlfn.XLOOKUP(Table4[[#This Row],[Column1]],'Báo cáo'!AG:AG,'Báo cáo'!AG:AG)</f>
        <v>0</v>
      </c>
    </row>
    <row r="404" spans="1:18" hidden="1" x14ac:dyDescent="0.25">
      <c r="A404" s="105" t="s">
        <v>16206</v>
      </c>
      <c r="B404" s="101" t="s">
        <v>16029</v>
      </c>
      <c r="C404" s="101" t="s">
        <v>16030</v>
      </c>
      <c r="D404" s="101" t="s">
        <v>15868</v>
      </c>
      <c r="E404" s="101" t="s">
        <v>15869</v>
      </c>
      <c r="F404" s="102">
        <v>46049</v>
      </c>
      <c r="G404" s="102">
        <v>46043</v>
      </c>
      <c r="H404" s="101" t="s">
        <v>16092</v>
      </c>
      <c r="I404" s="101" t="s">
        <v>16356</v>
      </c>
      <c r="J404" s="101"/>
      <c r="K404" s="101"/>
      <c r="L404" s="103">
        <v>879080</v>
      </c>
      <c r="M404" s="103">
        <v>70326</v>
      </c>
      <c r="N404" s="103">
        <v>949406</v>
      </c>
      <c r="O404" s="102">
        <v>46092</v>
      </c>
      <c r="P404" s="106" t="s">
        <v>16247</v>
      </c>
      <c r="Q404" s="101">
        <f>VALUE(Table4[[#This Row],[Invoice No]])</f>
        <v>5100</v>
      </c>
      <c r="R404" s="116">
        <f>_xlfn.XLOOKUP(Table4[[#This Row],[Column1]],'Báo cáo'!AG:AG,'Báo cáo'!AG:AG)</f>
        <v>5100</v>
      </c>
    </row>
    <row r="405" spans="1:18" hidden="1" x14ac:dyDescent="0.25">
      <c r="A405" s="105" t="s">
        <v>16207</v>
      </c>
      <c r="B405" s="101" t="s">
        <v>16029</v>
      </c>
      <c r="C405" s="101" t="s">
        <v>16030</v>
      </c>
      <c r="D405" s="101" t="s">
        <v>15868</v>
      </c>
      <c r="E405" s="101" t="s">
        <v>15869</v>
      </c>
      <c r="F405" s="102">
        <v>46063</v>
      </c>
      <c r="G405" s="102">
        <v>46060</v>
      </c>
      <c r="H405" s="101" t="s">
        <v>16092</v>
      </c>
      <c r="I405" s="101" t="s">
        <v>16357</v>
      </c>
      <c r="J405" s="101"/>
      <c r="K405" s="101"/>
      <c r="L405" s="103">
        <v>976340</v>
      </c>
      <c r="M405" s="103">
        <v>78107</v>
      </c>
      <c r="N405" s="103">
        <v>1054447</v>
      </c>
      <c r="O405" s="102">
        <v>46112</v>
      </c>
      <c r="P405" s="106" t="s">
        <v>16247</v>
      </c>
      <c r="Q405" s="101">
        <f>VALUE(Table4[[#This Row],[Invoice No]])</f>
        <v>9567</v>
      </c>
      <c r="R405" s="116">
        <f>_xlfn.XLOOKUP(Table4[[#This Row],[Column1]],'Báo cáo'!AG:AG,'Báo cáo'!AG:AG)</f>
        <v>9567</v>
      </c>
    </row>
    <row r="406" spans="1:18" hidden="1" x14ac:dyDescent="0.25">
      <c r="A406" s="105" t="s">
        <v>16209</v>
      </c>
      <c r="B406" s="101" t="s">
        <v>16029</v>
      </c>
      <c r="C406" s="101" t="s">
        <v>16030</v>
      </c>
      <c r="D406" s="101" t="s">
        <v>15868</v>
      </c>
      <c r="E406" s="101" t="s">
        <v>15869</v>
      </c>
      <c r="F406" s="102">
        <v>46042</v>
      </c>
      <c r="G406" s="102">
        <v>46036</v>
      </c>
      <c r="H406" s="101" t="s">
        <v>16092</v>
      </c>
      <c r="I406" s="101" t="s">
        <v>16358</v>
      </c>
      <c r="J406" s="101"/>
      <c r="K406" s="101"/>
      <c r="L406" s="103">
        <v>2233610</v>
      </c>
      <c r="M406" s="103">
        <v>178689</v>
      </c>
      <c r="N406" s="103">
        <v>2412299</v>
      </c>
      <c r="O406" s="102">
        <v>46092</v>
      </c>
      <c r="P406" s="106" t="s">
        <v>16247</v>
      </c>
      <c r="Q406" s="101">
        <f>VALUE(Table4[[#This Row],[Invoice No]])</f>
        <v>3038</v>
      </c>
      <c r="R406" s="116">
        <f>_xlfn.XLOOKUP(Table4[[#This Row],[Column1]],'Báo cáo'!AG:AG,'Báo cáo'!AG:AG)</f>
        <v>3038</v>
      </c>
    </row>
    <row r="407" spans="1:18" hidden="1" x14ac:dyDescent="0.25">
      <c r="A407" s="105" t="s">
        <v>16210</v>
      </c>
      <c r="B407" s="101" t="s">
        <v>16029</v>
      </c>
      <c r="C407" s="101" t="s">
        <v>16030</v>
      </c>
      <c r="D407" s="101" t="s">
        <v>15868</v>
      </c>
      <c r="E407" s="101" t="s">
        <v>15869</v>
      </c>
      <c r="F407" s="102">
        <v>46061</v>
      </c>
      <c r="G407" s="102">
        <v>46055</v>
      </c>
      <c r="H407" s="101" t="s">
        <v>16092</v>
      </c>
      <c r="I407" s="101" t="s">
        <v>16359</v>
      </c>
      <c r="J407" s="101"/>
      <c r="K407" s="101"/>
      <c r="L407" s="103">
        <v>976340</v>
      </c>
      <c r="M407" s="103">
        <v>78107</v>
      </c>
      <c r="N407" s="103">
        <v>1054447</v>
      </c>
      <c r="O407" s="102">
        <v>46112</v>
      </c>
      <c r="P407" s="106" t="s">
        <v>16247</v>
      </c>
      <c r="Q407" s="101">
        <f>VALUE(Table4[[#This Row],[Invoice No]])</f>
        <v>8443</v>
      </c>
      <c r="R407" s="116">
        <f>_xlfn.XLOOKUP(Table4[[#This Row],[Column1]],'Báo cáo'!AG:AG,'Báo cáo'!AG:AG)</f>
        <v>8443</v>
      </c>
    </row>
    <row r="408" spans="1:18" x14ac:dyDescent="0.25">
      <c r="A408" s="105" t="s">
        <v>16212</v>
      </c>
      <c r="B408" s="101" t="s">
        <v>16029</v>
      </c>
      <c r="C408" s="101" t="s">
        <v>16030</v>
      </c>
      <c r="D408" s="101" t="s">
        <v>15868</v>
      </c>
      <c r="E408" s="101" t="s">
        <v>15869</v>
      </c>
      <c r="F408" s="104"/>
      <c r="G408" s="104"/>
      <c r="H408" s="101"/>
      <c r="I408" s="101"/>
      <c r="J408" s="101" t="s">
        <v>15878</v>
      </c>
      <c r="K408" s="101" t="s">
        <v>16252</v>
      </c>
      <c r="L408" s="103">
        <v>-185169</v>
      </c>
      <c r="M408" s="103">
        <v>-14814</v>
      </c>
      <c r="N408" s="103">
        <v>-199983</v>
      </c>
      <c r="O408" s="102">
        <v>46092</v>
      </c>
      <c r="P408" s="106" t="s">
        <v>16247</v>
      </c>
      <c r="Q408" s="101">
        <f>VALUE(Table4[[#This Row],[Invoice No]])</f>
        <v>0</v>
      </c>
      <c r="R408" s="116">
        <f>_xlfn.XLOOKUP(Table4[[#This Row],[Column1]],'Báo cáo'!AG:AG,'Báo cáo'!AG:AG)</f>
        <v>0</v>
      </c>
    </row>
    <row r="409" spans="1:18" x14ac:dyDescent="0.25">
      <c r="A409" s="105" t="s">
        <v>16214</v>
      </c>
      <c r="B409" s="101" t="s">
        <v>16029</v>
      </c>
      <c r="C409" s="101" t="s">
        <v>16030</v>
      </c>
      <c r="D409" s="101" t="s">
        <v>15868</v>
      </c>
      <c r="E409" s="101" t="s">
        <v>15869</v>
      </c>
      <c r="F409" s="104"/>
      <c r="G409" s="104"/>
      <c r="H409" s="101"/>
      <c r="I409" s="101"/>
      <c r="J409" s="101" t="s">
        <v>16254</v>
      </c>
      <c r="K409" s="101" t="s">
        <v>16360</v>
      </c>
      <c r="L409" s="103">
        <v>-437274</v>
      </c>
      <c r="M409" s="103">
        <v>-34982</v>
      </c>
      <c r="N409" s="103">
        <v>-472256</v>
      </c>
      <c r="O409" s="102">
        <v>46092</v>
      </c>
      <c r="P409" s="106" t="s">
        <v>16247</v>
      </c>
      <c r="Q409" s="101">
        <f>VALUE(Table4[[#This Row],[Invoice No]])</f>
        <v>0</v>
      </c>
      <c r="R409" s="116">
        <f>_xlfn.XLOOKUP(Table4[[#This Row],[Column1]],'Báo cáo'!AG:AG,'Báo cáo'!AG:AG)</f>
        <v>0</v>
      </c>
    </row>
    <row r="410" spans="1:18" x14ac:dyDescent="0.25">
      <c r="A410" s="105" t="s">
        <v>16216</v>
      </c>
      <c r="B410" s="101" t="s">
        <v>16029</v>
      </c>
      <c r="C410" s="101" t="s">
        <v>16030</v>
      </c>
      <c r="D410" s="101" t="s">
        <v>15868</v>
      </c>
      <c r="E410" s="101" t="s">
        <v>15869</v>
      </c>
      <c r="F410" s="104"/>
      <c r="G410" s="104"/>
      <c r="H410" s="101"/>
      <c r="I410" s="101"/>
      <c r="J410" s="101" t="s">
        <v>15892</v>
      </c>
      <c r="K410" s="101" t="s">
        <v>16361</v>
      </c>
      <c r="L410" s="103">
        <v>-83440</v>
      </c>
      <c r="M410" s="103">
        <v>-6675</v>
      </c>
      <c r="N410" s="103">
        <v>-90115</v>
      </c>
      <c r="O410" s="102">
        <v>46092</v>
      </c>
      <c r="P410" s="106" t="s">
        <v>16247</v>
      </c>
      <c r="Q410" s="101">
        <f>VALUE(Table4[[#This Row],[Invoice No]])</f>
        <v>0</v>
      </c>
      <c r="R410" s="116">
        <f>_xlfn.XLOOKUP(Table4[[#This Row],[Column1]],'Báo cáo'!AG:AG,'Báo cáo'!AG:AG)</f>
        <v>0</v>
      </c>
    </row>
    <row r="411" spans="1:18" x14ac:dyDescent="0.25">
      <c r="A411" s="105" t="s">
        <v>16218</v>
      </c>
      <c r="B411" s="101" t="s">
        <v>16029</v>
      </c>
      <c r="C411" s="101" t="s">
        <v>16030</v>
      </c>
      <c r="D411" s="101" t="s">
        <v>15868</v>
      </c>
      <c r="E411" s="101" t="s">
        <v>15869</v>
      </c>
      <c r="F411" s="104"/>
      <c r="G411" s="104"/>
      <c r="H411" s="101"/>
      <c r="I411" s="101"/>
      <c r="J411" s="101" t="s">
        <v>15892</v>
      </c>
      <c r="K411" s="101" t="s">
        <v>16362</v>
      </c>
      <c r="L411" s="103">
        <v>-37500</v>
      </c>
      <c r="M411" s="103">
        <v>-3000</v>
      </c>
      <c r="N411" s="103">
        <v>-40500</v>
      </c>
      <c r="O411" s="102">
        <v>46092</v>
      </c>
      <c r="P411" s="106" t="s">
        <v>16247</v>
      </c>
      <c r="Q411" s="101">
        <f>VALUE(Table4[[#This Row],[Invoice No]])</f>
        <v>0</v>
      </c>
      <c r="R411" s="116">
        <f>_xlfn.XLOOKUP(Table4[[#This Row],[Column1]],'Báo cáo'!AG:AG,'Báo cáo'!AG:AG)</f>
        <v>0</v>
      </c>
    </row>
    <row r="412" spans="1:18" hidden="1" x14ac:dyDescent="0.25">
      <c r="A412" s="105" t="s">
        <v>16222</v>
      </c>
      <c r="B412" s="101" t="s">
        <v>16050</v>
      </c>
      <c r="C412" s="101" t="s">
        <v>16051</v>
      </c>
      <c r="D412" s="101" t="s">
        <v>15868</v>
      </c>
      <c r="E412" s="101" t="s">
        <v>15869</v>
      </c>
      <c r="F412" s="102">
        <v>46063</v>
      </c>
      <c r="G412" s="102">
        <v>46063</v>
      </c>
      <c r="H412" s="101" t="s">
        <v>16191</v>
      </c>
      <c r="I412" s="101" t="s">
        <v>16363</v>
      </c>
      <c r="J412" s="101"/>
      <c r="K412" s="101"/>
      <c r="L412" s="103">
        <v>1655105</v>
      </c>
      <c r="M412" s="103">
        <v>132408</v>
      </c>
      <c r="N412" s="103">
        <v>1787513</v>
      </c>
      <c r="O412" s="102">
        <v>46112</v>
      </c>
      <c r="P412" s="106" t="s">
        <v>16247</v>
      </c>
      <c r="Q412" s="101">
        <f>VALUE(Table4[[#This Row],[Invoice No]])</f>
        <v>10619</v>
      </c>
      <c r="R412" s="116">
        <f>_xlfn.XLOOKUP(Table4[[#This Row],[Column1]],'Báo cáo'!AG:AG,'Báo cáo'!AG:AG)</f>
        <v>10619</v>
      </c>
    </row>
    <row r="413" spans="1:18" x14ac:dyDescent="0.25">
      <c r="A413" s="105" t="s">
        <v>16224</v>
      </c>
      <c r="B413" s="101" t="s">
        <v>16050</v>
      </c>
      <c r="C413" s="101" t="s">
        <v>16051</v>
      </c>
      <c r="D413" s="101" t="s">
        <v>15868</v>
      </c>
      <c r="E413" s="101" t="s">
        <v>15869</v>
      </c>
      <c r="F413" s="104"/>
      <c r="G413" s="104"/>
      <c r="H413" s="101"/>
      <c r="I413" s="101"/>
      <c r="J413" s="101" t="s">
        <v>15886</v>
      </c>
      <c r="K413" s="101" t="s">
        <v>16248</v>
      </c>
      <c r="L413" s="103">
        <v>-58767</v>
      </c>
      <c r="M413" s="103">
        <v>-5877</v>
      </c>
      <c r="N413" s="103">
        <v>-64644</v>
      </c>
      <c r="O413" s="102">
        <v>46092</v>
      </c>
      <c r="P413" s="106" t="s">
        <v>16247</v>
      </c>
      <c r="Q413" s="101">
        <f>VALUE(Table4[[#This Row],[Invoice No]])</f>
        <v>0</v>
      </c>
      <c r="R413" s="116">
        <f>_xlfn.XLOOKUP(Table4[[#This Row],[Column1]],'Báo cáo'!AG:AG,'Báo cáo'!AG:AG)</f>
        <v>0</v>
      </c>
    </row>
    <row r="414" spans="1:18" x14ac:dyDescent="0.25">
      <c r="A414" s="105" t="s">
        <v>16226</v>
      </c>
      <c r="B414" s="101" t="s">
        <v>16050</v>
      </c>
      <c r="C414" s="101" t="s">
        <v>16051</v>
      </c>
      <c r="D414" s="101" t="s">
        <v>15868</v>
      </c>
      <c r="E414" s="101" t="s">
        <v>15869</v>
      </c>
      <c r="F414" s="104"/>
      <c r="G414" s="104"/>
      <c r="H414" s="101"/>
      <c r="I414" s="101"/>
      <c r="J414" s="101" t="s">
        <v>15881</v>
      </c>
      <c r="K414" s="101" t="s">
        <v>16249</v>
      </c>
      <c r="L414" s="103">
        <v>-274247</v>
      </c>
      <c r="M414" s="103">
        <v>-21940</v>
      </c>
      <c r="N414" s="103">
        <v>-296187</v>
      </c>
      <c r="O414" s="102">
        <v>46092</v>
      </c>
      <c r="P414" s="106" t="s">
        <v>16247</v>
      </c>
      <c r="Q414" s="101">
        <f>VALUE(Table4[[#This Row],[Invoice No]])</f>
        <v>0</v>
      </c>
      <c r="R414" s="116">
        <f>_xlfn.XLOOKUP(Table4[[#This Row],[Column1]],'Báo cáo'!AG:AG,'Báo cáo'!AG:AG)</f>
        <v>0</v>
      </c>
    </row>
    <row r="415" spans="1:18" hidden="1" x14ac:dyDescent="0.25">
      <c r="A415" s="105" t="s">
        <v>16227</v>
      </c>
      <c r="B415" s="101" t="s">
        <v>16050</v>
      </c>
      <c r="C415" s="101" t="s">
        <v>16051</v>
      </c>
      <c r="D415" s="101" t="s">
        <v>15868</v>
      </c>
      <c r="E415" s="101" t="s">
        <v>15869</v>
      </c>
      <c r="F415" s="102">
        <v>46051</v>
      </c>
      <c r="G415" s="102">
        <v>46050</v>
      </c>
      <c r="H415" s="101" t="s">
        <v>16191</v>
      </c>
      <c r="I415" s="101" t="s">
        <v>16364</v>
      </c>
      <c r="J415" s="101"/>
      <c r="K415" s="101"/>
      <c r="L415" s="103">
        <v>1464510</v>
      </c>
      <c r="M415" s="103">
        <v>117161</v>
      </c>
      <c r="N415" s="103">
        <v>1581671</v>
      </c>
      <c r="O415" s="102">
        <v>46092</v>
      </c>
      <c r="P415" s="106" t="s">
        <v>16247</v>
      </c>
      <c r="Q415" s="101">
        <f>VALUE(Table4[[#This Row],[Invoice No]])</f>
        <v>6763</v>
      </c>
      <c r="R415" s="116">
        <f>_xlfn.XLOOKUP(Table4[[#This Row],[Column1]],'Báo cáo'!AG:AG,'Báo cáo'!AG:AG)</f>
        <v>6763</v>
      </c>
    </row>
    <row r="416" spans="1:18" hidden="1" x14ac:dyDescent="0.25">
      <c r="A416" s="105" t="s">
        <v>16230</v>
      </c>
      <c r="B416" s="101" t="s">
        <v>16050</v>
      </c>
      <c r="C416" s="101" t="s">
        <v>16051</v>
      </c>
      <c r="D416" s="101" t="s">
        <v>15868</v>
      </c>
      <c r="E416" s="101" t="s">
        <v>15869</v>
      </c>
      <c r="F416" s="102">
        <v>46043</v>
      </c>
      <c r="G416" s="102">
        <v>46042</v>
      </c>
      <c r="H416" s="101" t="s">
        <v>16191</v>
      </c>
      <c r="I416" s="101" t="s">
        <v>16365</v>
      </c>
      <c r="J416" s="101"/>
      <c r="K416" s="101"/>
      <c r="L416" s="103">
        <v>1357185</v>
      </c>
      <c r="M416" s="103">
        <v>108575</v>
      </c>
      <c r="N416" s="103">
        <v>1465760</v>
      </c>
      <c r="O416" s="102">
        <v>46092</v>
      </c>
      <c r="P416" s="106" t="s">
        <v>16247</v>
      </c>
      <c r="Q416" s="101">
        <f>VALUE(Table4[[#This Row],[Invoice No]])</f>
        <v>4042</v>
      </c>
      <c r="R416" s="116">
        <f>_xlfn.XLOOKUP(Table4[[#This Row],[Column1]],'Báo cáo'!AG:AG,'Báo cáo'!AG:AG)</f>
        <v>4042</v>
      </c>
    </row>
    <row r="417" spans="1:18" x14ac:dyDescent="0.25">
      <c r="A417" s="105" t="s">
        <v>16232</v>
      </c>
      <c r="B417" s="101" t="s">
        <v>16050</v>
      </c>
      <c r="C417" s="101" t="s">
        <v>16051</v>
      </c>
      <c r="D417" s="101" t="s">
        <v>15868</v>
      </c>
      <c r="E417" s="101" t="s">
        <v>15869</v>
      </c>
      <c r="F417" s="104"/>
      <c r="G417" s="104"/>
      <c r="H417" s="101"/>
      <c r="I417" s="101"/>
      <c r="J417" s="101" t="s">
        <v>15878</v>
      </c>
      <c r="K417" s="101" t="s">
        <v>16252</v>
      </c>
      <c r="L417" s="103">
        <v>-195891</v>
      </c>
      <c r="M417" s="103">
        <v>-15671</v>
      </c>
      <c r="N417" s="103">
        <v>-211562</v>
      </c>
      <c r="O417" s="102">
        <v>46092</v>
      </c>
      <c r="P417" s="106" t="s">
        <v>16247</v>
      </c>
      <c r="Q417" s="101">
        <f>VALUE(Table4[[#This Row],[Invoice No]])</f>
        <v>0</v>
      </c>
      <c r="R417" s="116">
        <f>_xlfn.XLOOKUP(Table4[[#This Row],[Column1]],'Báo cáo'!AG:AG,'Báo cáo'!AG:AG)</f>
        <v>0</v>
      </c>
    </row>
    <row r="418" spans="1:18" x14ac:dyDescent="0.25">
      <c r="A418" s="105" t="s">
        <v>16234</v>
      </c>
      <c r="B418" s="101" t="s">
        <v>16050</v>
      </c>
      <c r="C418" s="101" t="s">
        <v>16051</v>
      </c>
      <c r="D418" s="101" t="s">
        <v>15868</v>
      </c>
      <c r="E418" s="101" t="s">
        <v>15869</v>
      </c>
      <c r="F418" s="104"/>
      <c r="G418" s="104"/>
      <c r="H418" s="101"/>
      <c r="I418" s="101"/>
      <c r="J418" s="101" t="s">
        <v>16254</v>
      </c>
      <c r="K418" s="101" t="s">
        <v>16366</v>
      </c>
      <c r="L418" s="103">
        <v>-492479</v>
      </c>
      <c r="M418" s="103">
        <v>-39398</v>
      </c>
      <c r="N418" s="103">
        <v>-531877</v>
      </c>
      <c r="O418" s="102">
        <v>46092</v>
      </c>
      <c r="P418" s="106" t="s">
        <v>16247</v>
      </c>
      <c r="Q418" s="101">
        <f>VALUE(Table4[[#This Row],[Invoice No]])</f>
        <v>0</v>
      </c>
      <c r="R418" s="116">
        <f>_xlfn.XLOOKUP(Table4[[#This Row],[Column1]],'Báo cáo'!AG:AG,'Báo cáo'!AG:AG)</f>
        <v>0</v>
      </c>
    </row>
    <row r="419" spans="1:18" hidden="1" x14ac:dyDescent="0.25">
      <c r="A419" s="105" t="s">
        <v>16236</v>
      </c>
      <c r="B419" s="101" t="s">
        <v>16050</v>
      </c>
      <c r="C419" s="101" t="s">
        <v>16051</v>
      </c>
      <c r="D419" s="101" t="s">
        <v>15868</v>
      </c>
      <c r="E419" s="101" t="s">
        <v>15869</v>
      </c>
      <c r="F419" s="102">
        <v>46051</v>
      </c>
      <c r="G419" s="102">
        <v>46050</v>
      </c>
      <c r="H419" s="101" t="s">
        <v>16191</v>
      </c>
      <c r="I419" s="101" t="s">
        <v>16367</v>
      </c>
      <c r="J419" s="101"/>
      <c r="K419" s="101"/>
      <c r="L419" s="103">
        <v>932890</v>
      </c>
      <c r="M419" s="103">
        <v>74631</v>
      </c>
      <c r="N419" s="103">
        <v>1007521</v>
      </c>
      <c r="O419" s="102">
        <v>46092</v>
      </c>
      <c r="P419" s="106" t="s">
        <v>16247</v>
      </c>
      <c r="Q419" s="101">
        <f>VALUE(Table4[[#This Row],[Invoice No]])</f>
        <v>6764</v>
      </c>
      <c r="R419" s="116">
        <f>_xlfn.XLOOKUP(Table4[[#This Row],[Column1]],'Báo cáo'!AG:AG,'Báo cáo'!AG:AG)</f>
        <v>6764</v>
      </c>
    </row>
    <row r="420" spans="1:18" hidden="1" x14ac:dyDescent="0.25">
      <c r="A420" s="105" t="s">
        <v>16238</v>
      </c>
      <c r="B420" s="101" t="s">
        <v>16050</v>
      </c>
      <c r="C420" s="101" t="s">
        <v>16051</v>
      </c>
      <c r="D420" s="101" t="s">
        <v>15868</v>
      </c>
      <c r="E420" s="101" t="s">
        <v>15869</v>
      </c>
      <c r="F420" s="102">
        <v>46043</v>
      </c>
      <c r="G420" s="102">
        <v>46042</v>
      </c>
      <c r="H420" s="101" t="s">
        <v>16191</v>
      </c>
      <c r="I420" s="101" t="s">
        <v>16368</v>
      </c>
      <c r="J420" s="101"/>
      <c r="K420" s="101"/>
      <c r="L420" s="103">
        <v>1512975</v>
      </c>
      <c r="M420" s="103">
        <v>121038</v>
      </c>
      <c r="N420" s="103">
        <v>1634013</v>
      </c>
      <c r="O420" s="102">
        <v>46092</v>
      </c>
      <c r="P420" s="106" t="s">
        <v>16247</v>
      </c>
      <c r="Q420" s="101">
        <f>VALUE(Table4[[#This Row],[Invoice No]])</f>
        <v>4041</v>
      </c>
      <c r="R420" s="116">
        <f>_xlfn.XLOOKUP(Table4[[#This Row],[Column1]],'Báo cáo'!AG:AG,'Báo cáo'!AG:AG)</f>
        <v>4041</v>
      </c>
    </row>
    <row r="421" spans="1:18" x14ac:dyDescent="0.25">
      <c r="A421" s="105" t="s">
        <v>16242</v>
      </c>
      <c r="B421" s="101" t="s">
        <v>16063</v>
      </c>
      <c r="C421" s="101" t="s">
        <v>16064</v>
      </c>
      <c r="D421" s="101" t="s">
        <v>15868</v>
      </c>
      <c r="E421" s="101" t="s">
        <v>15869</v>
      </c>
      <c r="F421" s="104"/>
      <c r="G421" s="104"/>
      <c r="H421" s="101"/>
      <c r="I421" s="101"/>
      <c r="J421" s="101" t="s">
        <v>16254</v>
      </c>
      <c r="K421" s="101" t="s">
        <v>16369</v>
      </c>
      <c r="L421" s="103">
        <v>-222526</v>
      </c>
      <c r="M421" s="103">
        <v>-17802</v>
      </c>
      <c r="N421" s="103">
        <v>-240328</v>
      </c>
      <c r="O421" s="102">
        <v>46092</v>
      </c>
      <c r="P421" s="106" t="s">
        <v>16247</v>
      </c>
      <c r="Q421" s="101">
        <f>VALUE(Table4[[#This Row],[Invoice No]])</f>
        <v>0</v>
      </c>
      <c r="R421" s="116">
        <f>_xlfn.XLOOKUP(Table4[[#This Row],[Column1]],'Báo cáo'!AG:AG,'Báo cáo'!AG:AG)</f>
        <v>0</v>
      </c>
    </row>
    <row r="422" spans="1:18" hidden="1" x14ac:dyDescent="0.25">
      <c r="A422" s="105" t="s">
        <v>16244</v>
      </c>
      <c r="B422" s="101" t="s">
        <v>16063</v>
      </c>
      <c r="C422" s="101" t="s">
        <v>16064</v>
      </c>
      <c r="D422" s="101" t="s">
        <v>15868</v>
      </c>
      <c r="E422" s="101" t="s">
        <v>15869</v>
      </c>
      <c r="F422" s="102">
        <v>46052</v>
      </c>
      <c r="G422" s="102">
        <v>46051</v>
      </c>
      <c r="H422" s="101" t="s">
        <v>16092</v>
      </c>
      <c r="I422" s="101" t="s">
        <v>16370</v>
      </c>
      <c r="J422" s="101"/>
      <c r="K422" s="101"/>
      <c r="L422" s="103">
        <v>4664450</v>
      </c>
      <c r="M422" s="103">
        <v>373156</v>
      </c>
      <c r="N422" s="103">
        <v>5037606</v>
      </c>
      <c r="O422" s="102">
        <v>46092</v>
      </c>
      <c r="P422" s="106" t="s">
        <v>16247</v>
      </c>
      <c r="Q422" s="101">
        <f>VALUE(Table4[[#This Row],[Invoice No]])</f>
        <v>7197</v>
      </c>
      <c r="R422" s="116">
        <f>_xlfn.XLOOKUP(Table4[[#This Row],[Column1]],'Báo cáo'!AG:AG,'Báo cáo'!AG:AG)</f>
        <v>7197</v>
      </c>
    </row>
    <row r="423" spans="1:18" hidden="1" x14ac:dyDescent="0.25">
      <c r="A423" s="105" t="s">
        <v>16371</v>
      </c>
      <c r="B423" s="101" t="s">
        <v>16063</v>
      </c>
      <c r="C423" s="101" t="s">
        <v>16064</v>
      </c>
      <c r="D423" s="101" t="s">
        <v>15868</v>
      </c>
      <c r="E423" s="101" t="s">
        <v>15869</v>
      </c>
      <c r="F423" s="102">
        <v>46064</v>
      </c>
      <c r="G423" s="102">
        <v>46064</v>
      </c>
      <c r="H423" s="101" t="s">
        <v>16092</v>
      </c>
      <c r="I423" s="101" t="s">
        <v>16372</v>
      </c>
      <c r="J423" s="101"/>
      <c r="K423" s="101"/>
      <c r="L423" s="103">
        <v>1166110</v>
      </c>
      <c r="M423" s="103">
        <v>93289</v>
      </c>
      <c r="N423" s="103">
        <v>1259399</v>
      </c>
      <c r="O423" s="102">
        <v>46112</v>
      </c>
      <c r="P423" s="106" t="s">
        <v>16247</v>
      </c>
      <c r="Q423" s="101">
        <f>VALUE(Table4[[#This Row],[Invoice No]])</f>
        <v>10757</v>
      </c>
      <c r="R423" s="116">
        <f>_xlfn.XLOOKUP(Table4[[#This Row],[Column1]],'Báo cáo'!AG:AG,'Báo cáo'!AG:AG)</f>
        <v>10757</v>
      </c>
    </row>
    <row r="424" spans="1:18" x14ac:dyDescent="0.25">
      <c r="A424" s="105" t="s">
        <v>16373</v>
      </c>
      <c r="B424" s="101" t="s">
        <v>16063</v>
      </c>
      <c r="C424" s="101" t="s">
        <v>16064</v>
      </c>
      <c r="D424" s="101" t="s">
        <v>15868</v>
      </c>
      <c r="E424" s="101" t="s">
        <v>15869</v>
      </c>
      <c r="F424" s="104"/>
      <c r="G424" s="104"/>
      <c r="H424" s="101"/>
      <c r="I424" s="101"/>
      <c r="J424" s="101" t="s">
        <v>15886</v>
      </c>
      <c r="K424" s="101" t="s">
        <v>16248</v>
      </c>
      <c r="L424" s="103">
        <v>-58571</v>
      </c>
      <c r="M424" s="103">
        <v>-5857</v>
      </c>
      <c r="N424" s="103">
        <v>-64428</v>
      </c>
      <c r="O424" s="102">
        <v>46092</v>
      </c>
      <c r="P424" s="106" t="s">
        <v>16247</v>
      </c>
      <c r="Q424" s="101">
        <f>VALUE(Table4[[#This Row],[Invoice No]])</f>
        <v>0</v>
      </c>
      <c r="R424" s="116">
        <f>_xlfn.XLOOKUP(Table4[[#This Row],[Column1]],'Báo cáo'!AG:AG,'Báo cáo'!AG:AG)</f>
        <v>0</v>
      </c>
    </row>
    <row r="425" spans="1:18" x14ac:dyDescent="0.25">
      <c r="A425" s="105" t="s">
        <v>16374</v>
      </c>
      <c r="B425" s="101" t="s">
        <v>16063</v>
      </c>
      <c r="C425" s="101" t="s">
        <v>16064</v>
      </c>
      <c r="D425" s="101" t="s">
        <v>15868</v>
      </c>
      <c r="E425" s="101" t="s">
        <v>15869</v>
      </c>
      <c r="F425" s="104"/>
      <c r="G425" s="104"/>
      <c r="H425" s="101"/>
      <c r="I425" s="101"/>
      <c r="J425" s="101" t="s">
        <v>15881</v>
      </c>
      <c r="K425" s="101" t="s">
        <v>16249</v>
      </c>
      <c r="L425" s="103">
        <v>-273330</v>
      </c>
      <c r="M425" s="103">
        <v>-21866</v>
      </c>
      <c r="N425" s="103">
        <v>-295196</v>
      </c>
      <c r="O425" s="102">
        <v>46092</v>
      </c>
      <c r="P425" s="106" t="s">
        <v>16247</v>
      </c>
      <c r="Q425" s="101">
        <f>VALUE(Table4[[#This Row],[Invoice No]])</f>
        <v>0</v>
      </c>
      <c r="R425" s="116">
        <f>_xlfn.XLOOKUP(Table4[[#This Row],[Column1]],'Báo cáo'!AG:AG,'Báo cáo'!AG:AG)</f>
        <v>0</v>
      </c>
    </row>
    <row r="426" spans="1:18" hidden="1" x14ac:dyDescent="0.25">
      <c r="A426" s="105" t="s">
        <v>16375</v>
      </c>
      <c r="B426" s="101" t="s">
        <v>16063</v>
      </c>
      <c r="C426" s="101" t="s">
        <v>16064</v>
      </c>
      <c r="D426" s="101" t="s">
        <v>15868</v>
      </c>
      <c r="E426" s="101" t="s">
        <v>15869</v>
      </c>
      <c r="F426" s="102">
        <v>46051</v>
      </c>
      <c r="G426" s="102">
        <v>46051</v>
      </c>
      <c r="H426" s="101" t="s">
        <v>16092</v>
      </c>
      <c r="I426" s="101" t="s">
        <v>16376</v>
      </c>
      <c r="J426" s="101"/>
      <c r="K426" s="101"/>
      <c r="L426" s="103">
        <v>1932550</v>
      </c>
      <c r="M426" s="103">
        <v>154604</v>
      </c>
      <c r="N426" s="103">
        <v>2087154</v>
      </c>
      <c r="O426" s="102">
        <v>46092</v>
      </c>
      <c r="P426" s="106" t="s">
        <v>16247</v>
      </c>
      <c r="Q426" s="101">
        <f>VALUE(Table4[[#This Row],[Invoice No]])</f>
        <v>7196</v>
      </c>
      <c r="R426" s="116">
        <f>_xlfn.XLOOKUP(Table4[[#This Row],[Column1]],'Báo cáo'!AG:AG,'Báo cáo'!AG:AG)</f>
        <v>7196</v>
      </c>
    </row>
    <row r="427" spans="1:18" hidden="1" x14ac:dyDescent="0.25">
      <c r="A427" s="105" t="s">
        <v>16377</v>
      </c>
      <c r="B427" s="101" t="s">
        <v>16063</v>
      </c>
      <c r="C427" s="101" t="s">
        <v>16064</v>
      </c>
      <c r="D427" s="101" t="s">
        <v>15868</v>
      </c>
      <c r="E427" s="101" t="s">
        <v>15869</v>
      </c>
      <c r="F427" s="102">
        <v>46064</v>
      </c>
      <c r="G427" s="102">
        <v>46064</v>
      </c>
      <c r="H427" s="101" t="s">
        <v>16092</v>
      </c>
      <c r="I427" s="101" t="s">
        <v>16378</v>
      </c>
      <c r="J427" s="101"/>
      <c r="K427" s="101"/>
      <c r="L427" s="103">
        <v>1607250</v>
      </c>
      <c r="M427" s="103">
        <v>128580</v>
      </c>
      <c r="N427" s="103">
        <v>1735830</v>
      </c>
      <c r="O427" s="102">
        <v>46112</v>
      </c>
      <c r="P427" s="106" t="s">
        <v>16247</v>
      </c>
      <c r="Q427" s="101">
        <f>VALUE(Table4[[#This Row],[Invoice No]])</f>
        <v>10756</v>
      </c>
      <c r="R427" s="116">
        <f>_xlfn.XLOOKUP(Table4[[#This Row],[Column1]],'Báo cáo'!AG:AG,'Báo cáo'!AG:AG)</f>
        <v>10756</v>
      </c>
    </row>
    <row r="428" spans="1:18" x14ac:dyDescent="0.25">
      <c r="A428" s="105" t="s">
        <v>16379</v>
      </c>
      <c r="B428" s="101" t="s">
        <v>16063</v>
      </c>
      <c r="C428" s="101" t="s">
        <v>16064</v>
      </c>
      <c r="D428" s="101" t="s">
        <v>15868</v>
      </c>
      <c r="E428" s="101" t="s">
        <v>15869</v>
      </c>
      <c r="F428" s="104"/>
      <c r="G428" s="104"/>
      <c r="H428" s="101"/>
      <c r="I428" s="101"/>
      <c r="J428" s="101" t="s">
        <v>15878</v>
      </c>
      <c r="K428" s="101" t="s">
        <v>16252</v>
      </c>
      <c r="L428" s="103">
        <v>-195236</v>
      </c>
      <c r="M428" s="103">
        <v>-15619</v>
      </c>
      <c r="N428" s="103">
        <v>-210855</v>
      </c>
      <c r="O428" s="102">
        <v>46092</v>
      </c>
      <c r="P428" s="106" t="s">
        <v>16247</v>
      </c>
      <c r="Q428" s="101">
        <f>VALUE(Table4[[#This Row],[Invoice No]])</f>
        <v>0</v>
      </c>
      <c r="R428" s="116">
        <f>_xlfn.XLOOKUP(Table4[[#This Row],[Column1]],'Báo cáo'!AG:AG,'Báo cáo'!AG:AG)</f>
        <v>0</v>
      </c>
    </row>
    <row r="429" spans="1:18" hidden="1" x14ac:dyDescent="0.25">
      <c r="A429" s="105" t="s">
        <v>16380</v>
      </c>
      <c r="B429" s="101" t="s">
        <v>16070</v>
      </c>
      <c r="C429" s="101" t="s">
        <v>16071</v>
      </c>
      <c r="D429" s="101" t="s">
        <v>15868</v>
      </c>
      <c r="E429" s="101" t="s">
        <v>15869</v>
      </c>
      <c r="F429" s="102">
        <v>46063</v>
      </c>
      <c r="G429" s="102">
        <v>46060</v>
      </c>
      <c r="H429" s="101" t="s">
        <v>16092</v>
      </c>
      <c r="I429" s="101" t="s">
        <v>16381</v>
      </c>
      <c r="J429" s="101"/>
      <c r="K429" s="101"/>
      <c r="L429" s="103">
        <v>33684600</v>
      </c>
      <c r="M429" s="103">
        <v>2694768</v>
      </c>
      <c r="N429" s="103">
        <v>36379368</v>
      </c>
      <c r="O429" s="102">
        <v>46112</v>
      </c>
      <c r="P429" s="106" t="s">
        <v>16247</v>
      </c>
      <c r="Q429" s="101">
        <f>VALUE(Table4[[#This Row],[Invoice No]])</f>
        <v>9676</v>
      </c>
      <c r="R429" s="116">
        <f>_xlfn.XLOOKUP(Table4[[#This Row],[Column1]],'Báo cáo'!AG:AG,'Báo cáo'!AG:AG)</f>
        <v>9676</v>
      </c>
    </row>
    <row r="430" spans="1:18" x14ac:dyDescent="0.25">
      <c r="A430" s="105" t="s">
        <v>16382</v>
      </c>
      <c r="B430" s="101" t="s">
        <v>16070</v>
      </c>
      <c r="C430" s="101" t="s">
        <v>16071</v>
      </c>
      <c r="D430" s="101" t="s">
        <v>15868</v>
      </c>
      <c r="E430" s="101" t="s">
        <v>15869</v>
      </c>
      <c r="F430" s="104"/>
      <c r="G430" s="104"/>
      <c r="H430" s="101"/>
      <c r="I430" s="101"/>
      <c r="J430" s="101"/>
      <c r="K430" s="101" t="s">
        <v>16268</v>
      </c>
      <c r="L430" s="103">
        <v>-15403743</v>
      </c>
      <c r="M430" s="103">
        <v>0</v>
      </c>
      <c r="N430" s="103">
        <v>-15403743</v>
      </c>
      <c r="O430" s="102">
        <v>46092</v>
      </c>
      <c r="P430" s="106" t="s">
        <v>16247</v>
      </c>
      <c r="Q430" s="101">
        <f>VALUE(Table4[[#This Row],[Invoice No]])</f>
        <v>0</v>
      </c>
      <c r="R430" s="116">
        <f>_xlfn.XLOOKUP(Table4[[#This Row],[Column1]],'Báo cáo'!AG:AG,'Báo cáo'!AG:AG)</f>
        <v>0</v>
      </c>
    </row>
    <row r="431" spans="1:18" x14ac:dyDescent="0.25">
      <c r="A431" s="105" t="s">
        <v>16383</v>
      </c>
      <c r="B431" s="101" t="s">
        <v>16070</v>
      </c>
      <c r="C431" s="101" t="s">
        <v>16071</v>
      </c>
      <c r="D431" s="101" t="s">
        <v>15868</v>
      </c>
      <c r="E431" s="101" t="s">
        <v>15869</v>
      </c>
      <c r="F431" s="104"/>
      <c r="G431" s="104"/>
      <c r="H431" s="101"/>
      <c r="I431" s="101"/>
      <c r="J431" s="101" t="s">
        <v>15886</v>
      </c>
      <c r="K431" s="101" t="s">
        <v>16248</v>
      </c>
      <c r="L431" s="103">
        <v>-2131217</v>
      </c>
      <c r="M431" s="103">
        <v>-213122</v>
      </c>
      <c r="N431" s="103">
        <v>-2344339</v>
      </c>
      <c r="O431" s="102">
        <v>46092</v>
      </c>
      <c r="P431" s="106" t="s">
        <v>16247</v>
      </c>
      <c r="Q431" s="101">
        <f>VALUE(Table4[[#This Row],[Invoice No]])</f>
        <v>0</v>
      </c>
      <c r="R431" s="116">
        <f>_xlfn.XLOOKUP(Table4[[#This Row],[Column1]],'Báo cáo'!AG:AG,'Báo cáo'!AG:AG)</f>
        <v>0</v>
      </c>
    </row>
    <row r="432" spans="1:18" x14ac:dyDescent="0.25">
      <c r="A432" s="105" t="s">
        <v>16384</v>
      </c>
      <c r="B432" s="101" t="s">
        <v>16070</v>
      </c>
      <c r="C432" s="101" t="s">
        <v>16071</v>
      </c>
      <c r="D432" s="101" t="s">
        <v>15868</v>
      </c>
      <c r="E432" s="101" t="s">
        <v>15869</v>
      </c>
      <c r="F432" s="104"/>
      <c r="G432" s="104"/>
      <c r="H432" s="101"/>
      <c r="I432" s="101"/>
      <c r="J432" s="101" t="s">
        <v>15881</v>
      </c>
      <c r="K432" s="101" t="s">
        <v>16249</v>
      </c>
      <c r="L432" s="103">
        <v>-9945680</v>
      </c>
      <c r="M432" s="103">
        <v>-795654</v>
      </c>
      <c r="N432" s="103">
        <v>-10741334</v>
      </c>
      <c r="O432" s="102">
        <v>46092</v>
      </c>
      <c r="P432" s="106" t="s">
        <v>16247</v>
      </c>
      <c r="Q432" s="101">
        <f>VALUE(Table4[[#This Row],[Invoice No]])</f>
        <v>0</v>
      </c>
      <c r="R432" s="116">
        <f>_xlfn.XLOOKUP(Table4[[#This Row],[Column1]],'Báo cáo'!AG:AG,'Báo cáo'!AG:AG)</f>
        <v>0</v>
      </c>
    </row>
    <row r="433" spans="1:18" x14ac:dyDescent="0.25">
      <c r="A433" s="105" t="s">
        <v>16385</v>
      </c>
      <c r="B433" s="101" t="s">
        <v>16070</v>
      </c>
      <c r="C433" s="101" t="s">
        <v>16071</v>
      </c>
      <c r="D433" s="101" t="s">
        <v>15868</v>
      </c>
      <c r="E433" s="101" t="s">
        <v>15869</v>
      </c>
      <c r="F433" s="104"/>
      <c r="G433" s="104"/>
      <c r="H433" s="101"/>
      <c r="I433" s="101"/>
      <c r="J433" s="101" t="s">
        <v>16386</v>
      </c>
      <c r="K433" s="101" t="s">
        <v>15908</v>
      </c>
      <c r="L433" s="103">
        <v>-2093649</v>
      </c>
      <c r="M433" s="103">
        <v>-167492</v>
      </c>
      <c r="N433" s="103">
        <v>-2261141</v>
      </c>
      <c r="O433" s="102">
        <v>46112</v>
      </c>
      <c r="P433" s="106" t="s">
        <v>16247</v>
      </c>
      <c r="Q433" s="101">
        <f>VALUE(Table4[[#This Row],[Invoice No]])</f>
        <v>0</v>
      </c>
      <c r="R433" s="116">
        <f>_xlfn.XLOOKUP(Table4[[#This Row],[Column1]],'Báo cáo'!AG:AG,'Báo cáo'!AG:AG)</f>
        <v>0</v>
      </c>
    </row>
    <row r="434" spans="1:18" hidden="1" x14ac:dyDescent="0.25">
      <c r="A434" s="105" t="s">
        <v>16387</v>
      </c>
      <c r="B434" s="101" t="s">
        <v>16070</v>
      </c>
      <c r="C434" s="101" t="s">
        <v>16071</v>
      </c>
      <c r="D434" s="101" t="s">
        <v>15868</v>
      </c>
      <c r="E434" s="101" t="s">
        <v>15869</v>
      </c>
      <c r="F434" s="102">
        <v>46046</v>
      </c>
      <c r="G434" s="102">
        <v>46046</v>
      </c>
      <c r="H434" s="101" t="s">
        <v>16092</v>
      </c>
      <c r="I434" s="101" t="s">
        <v>16388</v>
      </c>
      <c r="J434" s="101"/>
      <c r="K434" s="101"/>
      <c r="L434" s="103">
        <v>1072050</v>
      </c>
      <c r="M434" s="103">
        <v>85764</v>
      </c>
      <c r="N434" s="103">
        <v>1157814</v>
      </c>
      <c r="O434" s="102">
        <v>46092</v>
      </c>
      <c r="P434" s="106" t="s">
        <v>16247</v>
      </c>
      <c r="Q434" s="101">
        <f>VALUE(Table4[[#This Row],[Invoice No]])</f>
        <v>5270</v>
      </c>
      <c r="R434" s="116">
        <f>_xlfn.XLOOKUP(Table4[[#This Row],[Column1]],'Báo cáo'!AG:AG,'Báo cáo'!AG:AG)</f>
        <v>5270</v>
      </c>
    </row>
    <row r="435" spans="1:18" hidden="1" x14ac:dyDescent="0.25">
      <c r="A435" s="105" t="s">
        <v>16389</v>
      </c>
      <c r="B435" s="101" t="s">
        <v>16070</v>
      </c>
      <c r="C435" s="101" t="s">
        <v>16071</v>
      </c>
      <c r="D435" s="101" t="s">
        <v>15868</v>
      </c>
      <c r="E435" s="101" t="s">
        <v>15869</v>
      </c>
      <c r="F435" s="102">
        <v>46041</v>
      </c>
      <c r="G435" s="102">
        <v>46039</v>
      </c>
      <c r="H435" s="101" t="s">
        <v>16092</v>
      </c>
      <c r="I435" s="101" t="s">
        <v>16390</v>
      </c>
      <c r="J435" s="101"/>
      <c r="K435" s="101"/>
      <c r="L435" s="103">
        <v>1190660</v>
      </c>
      <c r="M435" s="103">
        <v>95253</v>
      </c>
      <c r="N435" s="103">
        <v>1285913</v>
      </c>
      <c r="O435" s="102">
        <v>46092</v>
      </c>
      <c r="P435" s="106" t="s">
        <v>16247</v>
      </c>
      <c r="Q435" s="101">
        <f>VALUE(Table4[[#This Row],[Invoice No]])</f>
        <v>3250</v>
      </c>
      <c r="R435" s="116">
        <f>_xlfn.XLOOKUP(Table4[[#This Row],[Column1]],'Báo cáo'!AG:AG,'Báo cáo'!AG:AG)</f>
        <v>3250</v>
      </c>
    </row>
    <row r="436" spans="1:18" hidden="1" x14ac:dyDescent="0.25">
      <c r="A436" s="105" t="s">
        <v>16391</v>
      </c>
      <c r="B436" s="101" t="s">
        <v>16070</v>
      </c>
      <c r="C436" s="101" t="s">
        <v>16071</v>
      </c>
      <c r="D436" s="101" t="s">
        <v>15868</v>
      </c>
      <c r="E436" s="101" t="s">
        <v>15869</v>
      </c>
      <c r="F436" s="102">
        <v>46067</v>
      </c>
      <c r="G436" s="102">
        <v>46065</v>
      </c>
      <c r="H436" s="101" t="s">
        <v>16092</v>
      </c>
      <c r="I436" s="101" t="s">
        <v>16392</v>
      </c>
      <c r="J436" s="101"/>
      <c r="K436" s="101"/>
      <c r="L436" s="103">
        <v>10849440</v>
      </c>
      <c r="M436" s="103">
        <v>867955</v>
      </c>
      <c r="N436" s="103">
        <v>11717395</v>
      </c>
      <c r="O436" s="102">
        <v>46112</v>
      </c>
      <c r="P436" s="106" t="s">
        <v>16247</v>
      </c>
      <c r="Q436" s="101">
        <f>VALUE(Table4[[#This Row],[Invoice No]])</f>
        <v>10880</v>
      </c>
      <c r="R436" s="116">
        <f>_xlfn.XLOOKUP(Table4[[#This Row],[Column1]],'Báo cáo'!AG:AG,'Báo cáo'!AG:AG)</f>
        <v>10880</v>
      </c>
    </row>
    <row r="437" spans="1:18" hidden="1" x14ac:dyDescent="0.25">
      <c r="A437" s="105" t="s">
        <v>16393</v>
      </c>
      <c r="B437" s="101" t="s">
        <v>16070</v>
      </c>
      <c r="C437" s="101" t="s">
        <v>16071</v>
      </c>
      <c r="D437" s="101" t="s">
        <v>15868</v>
      </c>
      <c r="E437" s="101" t="s">
        <v>15869</v>
      </c>
      <c r="F437" s="102">
        <v>46067</v>
      </c>
      <c r="G437" s="102">
        <v>46066</v>
      </c>
      <c r="H437" s="101" t="s">
        <v>16092</v>
      </c>
      <c r="I437" s="101" t="s">
        <v>16394</v>
      </c>
      <c r="J437" s="101"/>
      <c r="K437" s="101"/>
      <c r="L437" s="103">
        <v>39071250</v>
      </c>
      <c r="M437" s="103">
        <v>3125700</v>
      </c>
      <c r="N437" s="103">
        <v>42196950</v>
      </c>
      <c r="O437" s="102">
        <v>46112</v>
      </c>
      <c r="P437" s="106" t="s">
        <v>16247</v>
      </c>
      <c r="Q437" s="101">
        <f>VALUE(Table4[[#This Row],[Invoice No]])</f>
        <v>12140</v>
      </c>
      <c r="R437" s="116">
        <f>_xlfn.XLOOKUP(Table4[[#This Row],[Column1]],'Báo cáo'!AG:AG,'Báo cáo'!AG:AG)</f>
        <v>12140</v>
      </c>
    </row>
    <row r="438" spans="1:18" x14ac:dyDescent="0.25">
      <c r="A438" s="105" t="s">
        <v>16395</v>
      </c>
      <c r="B438" s="101" t="s">
        <v>16070</v>
      </c>
      <c r="C438" s="101" t="s">
        <v>16071</v>
      </c>
      <c r="D438" s="101" t="s">
        <v>15868</v>
      </c>
      <c r="E438" s="101" t="s">
        <v>15869</v>
      </c>
      <c r="F438" s="104"/>
      <c r="G438" s="104"/>
      <c r="H438" s="101"/>
      <c r="I438" s="101"/>
      <c r="J438" s="101" t="s">
        <v>15878</v>
      </c>
      <c r="K438" s="101" t="s">
        <v>16252</v>
      </c>
      <c r="L438" s="103">
        <v>-7104057</v>
      </c>
      <c r="M438" s="103">
        <v>-568325</v>
      </c>
      <c r="N438" s="103">
        <v>-7672382</v>
      </c>
      <c r="O438" s="102">
        <v>46092</v>
      </c>
      <c r="P438" s="106" t="s">
        <v>16247</v>
      </c>
      <c r="Q438" s="101">
        <f>VALUE(Table4[[#This Row],[Invoice No]])</f>
        <v>0</v>
      </c>
      <c r="R438" s="116">
        <f>_xlfn.XLOOKUP(Table4[[#This Row],[Column1]],'Báo cáo'!AG:AG,'Báo cáo'!AG:AG)</f>
        <v>0</v>
      </c>
    </row>
    <row r="439" spans="1:18" x14ac:dyDescent="0.25">
      <c r="A439" s="105" t="s">
        <v>16396</v>
      </c>
      <c r="B439" s="101" t="s">
        <v>16070</v>
      </c>
      <c r="C439" s="101" t="s">
        <v>16071</v>
      </c>
      <c r="D439" s="101" t="s">
        <v>15868</v>
      </c>
      <c r="E439" s="101" t="s">
        <v>15869</v>
      </c>
      <c r="F439" s="104"/>
      <c r="G439" s="104"/>
      <c r="H439" s="101"/>
      <c r="I439" s="101"/>
      <c r="J439" s="101" t="s">
        <v>16254</v>
      </c>
      <c r="K439" s="101" t="s">
        <v>16397</v>
      </c>
      <c r="L439" s="103">
        <v>-5665776</v>
      </c>
      <c r="M439" s="103">
        <v>-453262</v>
      </c>
      <c r="N439" s="103">
        <v>-6119038</v>
      </c>
      <c r="O439" s="102">
        <v>46092</v>
      </c>
      <c r="P439" s="106" t="s">
        <v>16247</v>
      </c>
      <c r="Q439" s="101">
        <f>VALUE(Table4[[#This Row],[Invoice No]])</f>
        <v>0</v>
      </c>
      <c r="R439" s="116">
        <f>_xlfn.XLOOKUP(Table4[[#This Row],[Column1]],'Báo cáo'!AG:AG,'Báo cáo'!AG:AG)</f>
        <v>0</v>
      </c>
    </row>
    <row r="440" spans="1:18" x14ac:dyDescent="0.25">
      <c r="A440" s="105" t="s">
        <v>16398</v>
      </c>
      <c r="B440" s="101" t="s">
        <v>16070</v>
      </c>
      <c r="C440" s="101" t="s">
        <v>16071</v>
      </c>
      <c r="D440" s="101" t="s">
        <v>15868</v>
      </c>
      <c r="E440" s="101" t="s">
        <v>15869</v>
      </c>
      <c r="F440" s="104"/>
      <c r="G440" s="104"/>
      <c r="H440" s="101"/>
      <c r="I440" s="101"/>
      <c r="J440" s="101" t="s">
        <v>16399</v>
      </c>
      <c r="K440" s="101" t="s">
        <v>15908</v>
      </c>
      <c r="L440" s="103">
        <v>-2093861</v>
      </c>
      <c r="M440" s="103">
        <v>-167509</v>
      </c>
      <c r="N440" s="103">
        <v>-2261370</v>
      </c>
      <c r="O440" s="102">
        <v>46112</v>
      </c>
      <c r="P440" s="106" t="s">
        <v>16247</v>
      </c>
      <c r="Q440" s="101">
        <f>VALUE(Table4[[#This Row],[Invoice No]])</f>
        <v>0</v>
      </c>
      <c r="R440" s="116">
        <f>_xlfn.XLOOKUP(Table4[[#This Row],[Column1]],'Báo cáo'!AG:AG,'Báo cáo'!AG:AG)</f>
        <v>0</v>
      </c>
    </row>
    <row r="441" spans="1:18" hidden="1" x14ac:dyDescent="0.25">
      <c r="A441" s="105" t="s">
        <v>16400</v>
      </c>
      <c r="B441" s="101" t="s">
        <v>16070</v>
      </c>
      <c r="C441" s="101" t="s">
        <v>16071</v>
      </c>
      <c r="D441" s="101" t="s">
        <v>15868</v>
      </c>
      <c r="E441" s="101" t="s">
        <v>15869</v>
      </c>
      <c r="F441" s="102">
        <v>46046</v>
      </c>
      <c r="G441" s="102">
        <v>46046</v>
      </c>
      <c r="H441" s="101" t="s">
        <v>16092</v>
      </c>
      <c r="I441" s="101" t="s">
        <v>16401</v>
      </c>
      <c r="J441" s="101"/>
      <c r="K441" s="101"/>
      <c r="L441" s="103">
        <v>89826650</v>
      </c>
      <c r="M441" s="103">
        <v>7186132</v>
      </c>
      <c r="N441" s="103">
        <v>97012782</v>
      </c>
      <c r="O441" s="102">
        <v>46092</v>
      </c>
      <c r="P441" s="106" t="s">
        <v>16247</v>
      </c>
      <c r="Q441" s="101">
        <f>VALUE(Table4[[#This Row],[Invoice No]])</f>
        <v>5268</v>
      </c>
      <c r="R441" s="116">
        <f>_xlfn.XLOOKUP(Table4[[#This Row],[Column1]],'Báo cáo'!AG:AG,'Báo cáo'!AG:AG)</f>
        <v>5268</v>
      </c>
    </row>
    <row r="442" spans="1:18" hidden="1" x14ac:dyDescent="0.25">
      <c r="A442" s="105" t="s">
        <v>16402</v>
      </c>
      <c r="B442" s="101" t="s">
        <v>16070</v>
      </c>
      <c r="C442" s="101" t="s">
        <v>16071</v>
      </c>
      <c r="D442" s="101" t="s">
        <v>15868</v>
      </c>
      <c r="E442" s="101" t="s">
        <v>15869</v>
      </c>
      <c r="F442" s="102">
        <v>46067</v>
      </c>
      <c r="G442" s="102">
        <v>46046</v>
      </c>
      <c r="H442" s="101" t="s">
        <v>16092</v>
      </c>
      <c r="I442" s="101" t="s">
        <v>16403</v>
      </c>
      <c r="J442" s="101"/>
      <c r="K442" s="101"/>
      <c r="L442" s="103">
        <v>24200170</v>
      </c>
      <c r="M442" s="103">
        <v>1936014</v>
      </c>
      <c r="N442" s="103">
        <v>26136184</v>
      </c>
      <c r="O442" s="102">
        <v>46112</v>
      </c>
      <c r="P442" s="106" t="s">
        <v>16247</v>
      </c>
      <c r="Q442" s="101">
        <f>VALUE(Table4[[#This Row],[Invoice No]])</f>
        <v>5269</v>
      </c>
      <c r="R442" s="116">
        <f>_xlfn.XLOOKUP(Table4[[#This Row],[Column1]],'Báo cáo'!AG:AG,'Báo cáo'!AG:AG)</f>
        <v>5269</v>
      </c>
    </row>
    <row r="443" spans="1:18" hidden="1" x14ac:dyDescent="0.25">
      <c r="A443" s="105" t="s">
        <v>16404</v>
      </c>
      <c r="B443" s="101" t="s">
        <v>16070</v>
      </c>
      <c r="C443" s="101" t="s">
        <v>16071</v>
      </c>
      <c r="D443" s="101" t="s">
        <v>15868</v>
      </c>
      <c r="E443" s="101" t="s">
        <v>15869</v>
      </c>
      <c r="F443" s="102">
        <v>46041</v>
      </c>
      <c r="G443" s="102">
        <v>46039</v>
      </c>
      <c r="H443" s="101" t="s">
        <v>16092</v>
      </c>
      <c r="I443" s="101" t="s">
        <v>16405</v>
      </c>
      <c r="J443" s="101"/>
      <c r="K443" s="101"/>
      <c r="L443" s="103">
        <v>1190660</v>
      </c>
      <c r="M443" s="103">
        <v>95253</v>
      </c>
      <c r="N443" s="103">
        <v>1285913</v>
      </c>
      <c r="O443" s="102">
        <v>46092</v>
      </c>
      <c r="P443" s="106" t="s">
        <v>16247</v>
      </c>
      <c r="Q443" s="101">
        <f>VALUE(Table4[[#This Row],[Invoice No]])</f>
        <v>3251</v>
      </c>
      <c r="R443" s="116">
        <f>_xlfn.XLOOKUP(Table4[[#This Row],[Column1]],'Báo cáo'!AG:AG,'Báo cáo'!AG:AG)</f>
        <v>3251</v>
      </c>
    </row>
    <row r="444" spans="1:18" hidden="1" x14ac:dyDescent="0.25">
      <c r="A444" s="105" t="s">
        <v>16406</v>
      </c>
      <c r="B444" s="101" t="s">
        <v>16070</v>
      </c>
      <c r="C444" s="101" t="s">
        <v>16071</v>
      </c>
      <c r="D444" s="101" t="s">
        <v>15868</v>
      </c>
      <c r="E444" s="101" t="s">
        <v>15869</v>
      </c>
      <c r="F444" s="102">
        <v>46067</v>
      </c>
      <c r="G444" s="102">
        <v>46065</v>
      </c>
      <c r="H444" s="101" t="s">
        <v>16092</v>
      </c>
      <c r="I444" s="101" t="s">
        <v>16407</v>
      </c>
      <c r="J444" s="101"/>
      <c r="K444" s="101"/>
      <c r="L444" s="103">
        <v>9763400</v>
      </c>
      <c r="M444" s="103">
        <v>781072</v>
      </c>
      <c r="N444" s="103">
        <v>10544472</v>
      </c>
      <c r="O444" s="102">
        <v>46112</v>
      </c>
      <c r="P444" s="106" t="s">
        <v>16247</v>
      </c>
      <c r="Q444" s="101">
        <f>VALUE(Table4[[#This Row],[Invoice No]])</f>
        <v>10881</v>
      </c>
      <c r="R444" s="116">
        <f>_xlfn.XLOOKUP(Table4[[#This Row],[Column1]],'Báo cáo'!AG:AG,'Báo cáo'!AG:AG)</f>
        <v>10881</v>
      </c>
    </row>
    <row r="445" spans="1:18" x14ac:dyDescent="0.25">
      <c r="A445" s="105" t="s">
        <v>15865</v>
      </c>
      <c r="B445" s="101" t="s">
        <v>15866</v>
      </c>
      <c r="C445" s="101" t="s">
        <v>15867</v>
      </c>
      <c r="D445" s="101" t="s">
        <v>15868</v>
      </c>
      <c r="E445" s="101" t="s">
        <v>15869</v>
      </c>
      <c r="F445" s="104"/>
      <c r="G445" s="104"/>
      <c r="H445" s="101"/>
      <c r="I445" s="101"/>
      <c r="J445" s="101" t="s">
        <v>16408</v>
      </c>
      <c r="K445" s="101" t="s">
        <v>16409</v>
      </c>
      <c r="L445" s="103">
        <v>-781072</v>
      </c>
      <c r="M445" s="103">
        <v>0</v>
      </c>
      <c r="N445" s="103">
        <v>-781072</v>
      </c>
      <c r="O445" s="102">
        <v>46122</v>
      </c>
      <c r="P445" s="106" t="s">
        <v>16410</v>
      </c>
      <c r="Q445" s="101">
        <f>VALUE(Table4[[#This Row],[Invoice No]])</f>
        <v>0</v>
      </c>
      <c r="R445" s="116">
        <f>_xlfn.XLOOKUP(Table4[[#This Row],[Column1]],'Báo cáo'!AG:AG,'Báo cáo'!AG:AG)</f>
        <v>0</v>
      </c>
    </row>
    <row r="446" spans="1:18" hidden="1" x14ac:dyDescent="0.25">
      <c r="A446" s="105" t="s">
        <v>15873</v>
      </c>
      <c r="B446" s="101" t="s">
        <v>15866</v>
      </c>
      <c r="C446" s="101" t="s">
        <v>15867</v>
      </c>
      <c r="D446" s="101" t="s">
        <v>15868</v>
      </c>
      <c r="E446" s="101" t="s">
        <v>15869</v>
      </c>
      <c r="F446" s="102">
        <v>46076</v>
      </c>
      <c r="G446" s="102">
        <v>46064</v>
      </c>
      <c r="H446" s="101" t="s">
        <v>16092</v>
      </c>
      <c r="I446" s="101" t="s">
        <v>16411</v>
      </c>
      <c r="J446" s="101"/>
      <c r="K446" s="101"/>
      <c r="L446" s="103">
        <v>22451475</v>
      </c>
      <c r="M446" s="103">
        <v>1796118</v>
      </c>
      <c r="N446" s="103">
        <v>24247593</v>
      </c>
      <c r="O446" s="102">
        <v>46122</v>
      </c>
      <c r="P446" s="106" t="s">
        <v>16410</v>
      </c>
      <c r="Q446" s="101">
        <f>VALUE(Table4[[#This Row],[Invoice No]])</f>
        <v>10806</v>
      </c>
      <c r="R446" s="116">
        <f>_xlfn.XLOOKUP(Table4[[#This Row],[Column1]],'Báo cáo'!AG:AG,'Báo cáo'!AG:AG)</f>
        <v>10806</v>
      </c>
    </row>
    <row r="447" spans="1:18" hidden="1" x14ac:dyDescent="0.25">
      <c r="A447" s="105" t="s">
        <v>15875</v>
      </c>
      <c r="B447" s="101" t="s">
        <v>15866</v>
      </c>
      <c r="C447" s="101" t="s">
        <v>15867</v>
      </c>
      <c r="D447" s="101" t="s">
        <v>15868</v>
      </c>
      <c r="E447" s="101" t="s">
        <v>15869</v>
      </c>
      <c r="F447" s="102">
        <v>46083</v>
      </c>
      <c r="G447" s="102">
        <v>46082</v>
      </c>
      <c r="H447" s="101" t="s">
        <v>16092</v>
      </c>
      <c r="I447" s="101" t="s">
        <v>16412</v>
      </c>
      <c r="J447" s="101"/>
      <c r="K447" s="101"/>
      <c r="L447" s="103">
        <v>2332220</v>
      </c>
      <c r="M447" s="103">
        <v>186578</v>
      </c>
      <c r="N447" s="103">
        <v>2518798</v>
      </c>
      <c r="O447" s="102">
        <v>46141</v>
      </c>
      <c r="P447" s="106" t="s">
        <v>16410</v>
      </c>
      <c r="Q447" s="101">
        <f>VALUE(Table4[[#This Row],[Invoice No]])</f>
        <v>14575</v>
      </c>
      <c r="R447" s="116">
        <f>_xlfn.XLOOKUP(Table4[[#This Row],[Column1]],'Báo cáo'!AG:AG,'Báo cáo'!AG:AG)</f>
        <v>14575</v>
      </c>
    </row>
    <row r="448" spans="1:18" x14ac:dyDescent="0.25">
      <c r="A448" s="105" t="s">
        <v>15877</v>
      </c>
      <c r="B448" s="101" t="s">
        <v>15866</v>
      </c>
      <c r="C448" s="101" t="s">
        <v>15867</v>
      </c>
      <c r="D448" s="101" t="s">
        <v>15868</v>
      </c>
      <c r="E448" s="101" t="s">
        <v>15869</v>
      </c>
      <c r="F448" s="104"/>
      <c r="G448" s="104"/>
      <c r="H448" s="101"/>
      <c r="I448" s="101"/>
      <c r="J448" s="101" t="s">
        <v>15886</v>
      </c>
      <c r="K448" s="101" t="s">
        <v>16413</v>
      </c>
      <c r="L448" s="103">
        <v>-214216</v>
      </c>
      <c r="M448" s="103">
        <v>-21422</v>
      </c>
      <c r="N448" s="103">
        <v>-235638</v>
      </c>
      <c r="O448" s="102">
        <v>46122</v>
      </c>
      <c r="P448" s="106" t="s">
        <v>16410</v>
      </c>
      <c r="Q448" s="101">
        <f>VALUE(Table4[[#This Row],[Invoice No]])</f>
        <v>0</v>
      </c>
      <c r="R448" s="116">
        <f>_xlfn.XLOOKUP(Table4[[#This Row],[Column1]],'Báo cáo'!AG:AG,'Báo cáo'!AG:AG)</f>
        <v>0</v>
      </c>
    </row>
    <row r="449" spans="1:18" x14ac:dyDescent="0.25">
      <c r="A449" s="105" t="s">
        <v>15880</v>
      </c>
      <c r="B449" s="101" t="s">
        <v>15866</v>
      </c>
      <c r="C449" s="101" t="s">
        <v>15867</v>
      </c>
      <c r="D449" s="101" t="s">
        <v>15868</v>
      </c>
      <c r="E449" s="101" t="s">
        <v>15869</v>
      </c>
      <c r="F449" s="104"/>
      <c r="G449" s="104"/>
      <c r="H449" s="101"/>
      <c r="I449" s="101"/>
      <c r="J449" s="101" t="s">
        <v>15881</v>
      </c>
      <c r="K449" s="101" t="s">
        <v>16414</v>
      </c>
      <c r="L449" s="103">
        <v>-999675</v>
      </c>
      <c r="M449" s="103">
        <v>-79974</v>
      </c>
      <c r="N449" s="103">
        <v>-1079649</v>
      </c>
      <c r="O449" s="102">
        <v>46122</v>
      </c>
      <c r="P449" s="106" t="s">
        <v>16410</v>
      </c>
      <c r="Q449" s="101">
        <f>VALUE(Table4[[#This Row],[Invoice No]])</f>
        <v>0</v>
      </c>
      <c r="R449" s="116">
        <f>_xlfn.XLOOKUP(Table4[[#This Row],[Column1]],'Báo cáo'!AG:AG,'Báo cáo'!AG:AG)</f>
        <v>0</v>
      </c>
    </row>
    <row r="450" spans="1:18" hidden="1" x14ac:dyDescent="0.25">
      <c r="A450" s="105" t="s">
        <v>15883</v>
      </c>
      <c r="B450" s="101" t="s">
        <v>15866</v>
      </c>
      <c r="C450" s="101" t="s">
        <v>15867</v>
      </c>
      <c r="D450" s="101" t="s">
        <v>15868</v>
      </c>
      <c r="E450" s="101" t="s">
        <v>15869</v>
      </c>
      <c r="F450" s="102">
        <v>46083</v>
      </c>
      <c r="G450" s="102">
        <v>46082</v>
      </c>
      <c r="H450" s="101" t="s">
        <v>16092</v>
      </c>
      <c r="I450" s="101" t="s">
        <v>16415</v>
      </c>
      <c r="J450" s="101"/>
      <c r="K450" s="101"/>
      <c r="L450" s="103">
        <v>1190660</v>
      </c>
      <c r="M450" s="103">
        <v>95253</v>
      </c>
      <c r="N450" s="103">
        <v>1285913</v>
      </c>
      <c r="O450" s="102">
        <v>46141</v>
      </c>
      <c r="P450" s="106" t="s">
        <v>16410</v>
      </c>
      <c r="Q450" s="101">
        <f>VALUE(Table4[[#This Row],[Invoice No]])</f>
        <v>14576</v>
      </c>
      <c r="R450" s="116">
        <f>_xlfn.XLOOKUP(Table4[[#This Row],[Column1]],'Báo cáo'!AG:AG,'Báo cáo'!AG:AG)</f>
        <v>14576</v>
      </c>
    </row>
    <row r="451" spans="1:18" hidden="1" x14ac:dyDescent="0.25">
      <c r="A451" s="105" t="s">
        <v>15885</v>
      </c>
      <c r="B451" s="101" t="s">
        <v>15866</v>
      </c>
      <c r="C451" s="101" t="s">
        <v>15867</v>
      </c>
      <c r="D451" s="101" t="s">
        <v>15868</v>
      </c>
      <c r="E451" s="101" t="s">
        <v>15869</v>
      </c>
      <c r="F451" s="102">
        <v>46083</v>
      </c>
      <c r="G451" s="102">
        <v>46082</v>
      </c>
      <c r="H451" s="101" t="s">
        <v>16092</v>
      </c>
      <c r="I451" s="101" t="s">
        <v>16416</v>
      </c>
      <c r="J451" s="101"/>
      <c r="K451" s="101"/>
      <c r="L451" s="103">
        <v>2858040</v>
      </c>
      <c r="M451" s="103">
        <v>228643</v>
      </c>
      <c r="N451" s="103">
        <v>3086683</v>
      </c>
      <c r="O451" s="102">
        <v>46141</v>
      </c>
      <c r="P451" s="106" t="s">
        <v>16410</v>
      </c>
      <c r="Q451" s="101">
        <f>VALUE(Table4[[#This Row],[Invoice No]])</f>
        <v>14574</v>
      </c>
      <c r="R451" s="116">
        <f>_xlfn.XLOOKUP(Table4[[#This Row],[Column1]],'Báo cáo'!AG:AG,'Báo cáo'!AG:AG)</f>
        <v>14574</v>
      </c>
    </row>
    <row r="452" spans="1:18" x14ac:dyDescent="0.25">
      <c r="A452" s="105" t="s">
        <v>16098</v>
      </c>
      <c r="B452" s="101" t="s">
        <v>15866</v>
      </c>
      <c r="C452" s="101" t="s">
        <v>15867</v>
      </c>
      <c r="D452" s="101" t="s">
        <v>15868</v>
      </c>
      <c r="E452" s="101" t="s">
        <v>15869</v>
      </c>
      <c r="F452" s="104"/>
      <c r="G452" s="104"/>
      <c r="H452" s="101"/>
      <c r="I452" s="101"/>
      <c r="J452" s="101" t="s">
        <v>15878</v>
      </c>
      <c r="K452" s="101" t="s">
        <v>16417</v>
      </c>
      <c r="L452" s="103">
        <v>-714053</v>
      </c>
      <c r="M452" s="103">
        <v>-57124</v>
      </c>
      <c r="N452" s="103">
        <v>-771177</v>
      </c>
      <c r="O452" s="102">
        <v>46122</v>
      </c>
      <c r="P452" s="106" t="s">
        <v>16410</v>
      </c>
      <c r="Q452" s="101">
        <f>VALUE(Table4[[#This Row],[Invoice No]])</f>
        <v>0</v>
      </c>
      <c r="R452" s="116">
        <f>_xlfn.XLOOKUP(Table4[[#This Row],[Column1]],'Báo cáo'!AG:AG,'Báo cáo'!AG:AG)</f>
        <v>0</v>
      </c>
    </row>
    <row r="453" spans="1:18" x14ac:dyDescent="0.25">
      <c r="A453" s="105" t="s">
        <v>15891</v>
      </c>
      <c r="B453" s="101" t="s">
        <v>15889</v>
      </c>
      <c r="C453" s="101" t="s">
        <v>15890</v>
      </c>
      <c r="D453" s="101" t="s">
        <v>15868</v>
      </c>
      <c r="E453" s="101" t="s">
        <v>15869</v>
      </c>
      <c r="F453" s="104"/>
      <c r="G453" s="104"/>
      <c r="H453" s="101"/>
      <c r="I453" s="101"/>
      <c r="J453" s="101" t="s">
        <v>15878</v>
      </c>
      <c r="K453" s="101" t="s">
        <v>16417</v>
      </c>
      <c r="L453" s="103">
        <v>-136686</v>
      </c>
      <c r="M453" s="103">
        <v>-10935</v>
      </c>
      <c r="N453" s="103">
        <v>-147621</v>
      </c>
      <c r="O453" s="102">
        <v>46122</v>
      </c>
      <c r="P453" s="106" t="s">
        <v>16410</v>
      </c>
      <c r="Q453" s="101">
        <f>VALUE(Table4[[#This Row],[Invoice No]])</f>
        <v>0</v>
      </c>
      <c r="R453" s="116">
        <f>_xlfn.XLOOKUP(Table4[[#This Row],[Column1]],'Báo cáo'!AG:AG,'Báo cáo'!AG:AG)</f>
        <v>0</v>
      </c>
    </row>
    <row r="454" spans="1:18" hidden="1" x14ac:dyDescent="0.25">
      <c r="A454" s="105" t="s">
        <v>15894</v>
      </c>
      <c r="B454" s="101" t="s">
        <v>15889</v>
      </c>
      <c r="C454" s="101" t="s">
        <v>15890</v>
      </c>
      <c r="D454" s="101" t="s">
        <v>15868</v>
      </c>
      <c r="E454" s="101" t="s">
        <v>15869</v>
      </c>
      <c r="F454" s="102">
        <v>46085</v>
      </c>
      <c r="G454" s="102">
        <v>46080</v>
      </c>
      <c r="H454" s="101" t="s">
        <v>16092</v>
      </c>
      <c r="I454" s="101" t="s">
        <v>16418</v>
      </c>
      <c r="J454" s="101"/>
      <c r="K454" s="101"/>
      <c r="L454" s="103">
        <v>2733720</v>
      </c>
      <c r="M454" s="103">
        <v>218698</v>
      </c>
      <c r="N454" s="103">
        <v>2952418</v>
      </c>
      <c r="O454" s="102">
        <v>46141</v>
      </c>
      <c r="P454" s="106" t="s">
        <v>16410</v>
      </c>
      <c r="Q454" s="101">
        <f>VALUE(Table4[[#This Row],[Invoice No]])</f>
        <v>14453</v>
      </c>
      <c r="R454" s="116">
        <f>_xlfn.XLOOKUP(Table4[[#This Row],[Column1]],'Báo cáo'!AG:AG,'Báo cáo'!AG:AG)</f>
        <v>14453</v>
      </c>
    </row>
    <row r="455" spans="1:18" x14ac:dyDescent="0.25">
      <c r="A455" s="105" t="s">
        <v>15896</v>
      </c>
      <c r="B455" s="101" t="s">
        <v>15889</v>
      </c>
      <c r="C455" s="101" t="s">
        <v>15890</v>
      </c>
      <c r="D455" s="101" t="s">
        <v>15868</v>
      </c>
      <c r="E455" s="101" t="s">
        <v>15869</v>
      </c>
      <c r="F455" s="104"/>
      <c r="G455" s="104"/>
      <c r="H455" s="101"/>
      <c r="I455" s="101"/>
      <c r="J455" s="101" t="s">
        <v>16408</v>
      </c>
      <c r="K455" s="101" t="s">
        <v>16409</v>
      </c>
      <c r="L455" s="103">
        <v>-171528</v>
      </c>
      <c r="M455" s="103">
        <v>0</v>
      </c>
      <c r="N455" s="103">
        <v>-171528</v>
      </c>
      <c r="O455" s="102">
        <v>46122</v>
      </c>
      <c r="P455" s="106" t="s">
        <v>16410</v>
      </c>
      <c r="Q455" s="101">
        <f>VALUE(Table4[[#This Row],[Invoice No]])</f>
        <v>0</v>
      </c>
      <c r="R455" s="116">
        <f>_xlfn.XLOOKUP(Table4[[#This Row],[Column1]],'Báo cáo'!AG:AG,'Báo cáo'!AG:AG)</f>
        <v>0</v>
      </c>
    </row>
    <row r="456" spans="1:18" x14ac:dyDescent="0.25">
      <c r="A456" s="105" t="s">
        <v>15898</v>
      </c>
      <c r="B456" s="101" t="s">
        <v>15889</v>
      </c>
      <c r="C456" s="101" t="s">
        <v>15890</v>
      </c>
      <c r="D456" s="101" t="s">
        <v>15868</v>
      </c>
      <c r="E456" s="101" t="s">
        <v>15869</v>
      </c>
      <c r="F456" s="104"/>
      <c r="G456" s="104"/>
      <c r="H456" s="101"/>
      <c r="I456" s="101"/>
      <c r="J456" s="101" t="s">
        <v>15892</v>
      </c>
      <c r="K456" s="101" t="s">
        <v>16419</v>
      </c>
      <c r="L456" s="103">
        <v>-84400</v>
      </c>
      <c r="M456" s="103">
        <v>-6752</v>
      </c>
      <c r="N456" s="103">
        <v>-91152</v>
      </c>
      <c r="O456" s="102">
        <v>46122</v>
      </c>
      <c r="P456" s="106" t="s">
        <v>16410</v>
      </c>
      <c r="Q456" s="101">
        <f>VALUE(Table4[[#This Row],[Invoice No]])</f>
        <v>0</v>
      </c>
      <c r="R456" s="116">
        <f>_xlfn.XLOOKUP(Table4[[#This Row],[Column1]],'Báo cáo'!AG:AG,'Báo cáo'!AG:AG)</f>
        <v>0</v>
      </c>
    </row>
    <row r="457" spans="1:18" x14ac:dyDescent="0.25">
      <c r="A457" s="105" t="s">
        <v>15900</v>
      </c>
      <c r="B457" s="101" t="s">
        <v>15889</v>
      </c>
      <c r="C457" s="101" t="s">
        <v>15890</v>
      </c>
      <c r="D457" s="101" t="s">
        <v>15868</v>
      </c>
      <c r="E457" s="101" t="s">
        <v>15869</v>
      </c>
      <c r="F457" s="104"/>
      <c r="G457" s="104"/>
      <c r="H457" s="101"/>
      <c r="I457" s="101"/>
      <c r="J457" s="101" t="s">
        <v>15892</v>
      </c>
      <c r="K457" s="101" t="s">
        <v>16420</v>
      </c>
      <c r="L457" s="103">
        <v>-889450</v>
      </c>
      <c r="M457" s="103">
        <v>-71156</v>
      </c>
      <c r="N457" s="103">
        <v>-960606</v>
      </c>
      <c r="O457" s="102">
        <v>46122</v>
      </c>
      <c r="P457" s="106" t="s">
        <v>16410</v>
      </c>
      <c r="Q457" s="101">
        <f>VALUE(Table4[[#This Row],[Invoice No]])</f>
        <v>0</v>
      </c>
      <c r="R457" s="116">
        <f>_xlfn.XLOOKUP(Table4[[#This Row],[Column1]],'Báo cáo'!AG:AG,'Báo cáo'!AG:AG)</f>
        <v>0</v>
      </c>
    </row>
    <row r="458" spans="1:18" x14ac:dyDescent="0.25">
      <c r="A458" s="105" t="s">
        <v>15901</v>
      </c>
      <c r="B458" s="101" t="s">
        <v>15889</v>
      </c>
      <c r="C458" s="101" t="s">
        <v>15890</v>
      </c>
      <c r="D458" s="101" t="s">
        <v>15868</v>
      </c>
      <c r="E458" s="101" t="s">
        <v>15869</v>
      </c>
      <c r="F458" s="104"/>
      <c r="G458" s="104"/>
      <c r="H458" s="101"/>
      <c r="I458" s="101"/>
      <c r="J458" s="101"/>
      <c r="K458" s="101" t="s">
        <v>16421</v>
      </c>
      <c r="L458" s="103">
        <v>1818174</v>
      </c>
      <c r="M458" s="103">
        <v>0</v>
      </c>
      <c r="N458" s="103">
        <v>1818174</v>
      </c>
      <c r="O458" s="102">
        <v>46122</v>
      </c>
      <c r="P458" s="106" t="s">
        <v>16410</v>
      </c>
      <c r="Q458" s="101">
        <f>VALUE(Table4[[#This Row],[Invoice No]])</f>
        <v>0</v>
      </c>
      <c r="R458" s="116">
        <f>_xlfn.XLOOKUP(Table4[[#This Row],[Column1]],'Báo cáo'!AG:AG,'Báo cáo'!AG:AG)</f>
        <v>0</v>
      </c>
    </row>
    <row r="459" spans="1:18" x14ac:dyDescent="0.25">
      <c r="A459" s="105" t="s">
        <v>15902</v>
      </c>
      <c r="B459" s="101" t="s">
        <v>15889</v>
      </c>
      <c r="C459" s="101" t="s">
        <v>15890</v>
      </c>
      <c r="D459" s="101" t="s">
        <v>15868</v>
      </c>
      <c r="E459" s="101" t="s">
        <v>15869</v>
      </c>
      <c r="F459" s="104"/>
      <c r="G459" s="104"/>
      <c r="H459" s="101"/>
      <c r="I459" s="101"/>
      <c r="J459" s="101" t="s">
        <v>15886</v>
      </c>
      <c r="K459" s="101" t="s">
        <v>16413</v>
      </c>
      <c r="L459" s="103">
        <v>-41006</v>
      </c>
      <c r="M459" s="103">
        <v>-4101</v>
      </c>
      <c r="N459" s="103">
        <v>-45107</v>
      </c>
      <c r="O459" s="102">
        <v>46122</v>
      </c>
      <c r="P459" s="106" t="s">
        <v>16410</v>
      </c>
      <c r="Q459" s="101">
        <f>VALUE(Table4[[#This Row],[Invoice No]])</f>
        <v>0</v>
      </c>
      <c r="R459" s="116">
        <f>_xlfn.XLOOKUP(Table4[[#This Row],[Column1]],'Báo cáo'!AG:AG,'Báo cáo'!AG:AG)</f>
        <v>0</v>
      </c>
    </row>
    <row r="460" spans="1:18" hidden="1" x14ac:dyDescent="0.25">
      <c r="A460" s="105" t="s">
        <v>15904</v>
      </c>
      <c r="B460" s="101" t="s">
        <v>15889</v>
      </c>
      <c r="C460" s="101" t="s">
        <v>15890</v>
      </c>
      <c r="D460" s="101" t="s">
        <v>15868</v>
      </c>
      <c r="E460" s="101" t="s">
        <v>15869</v>
      </c>
      <c r="F460" s="102">
        <v>46085</v>
      </c>
      <c r="G460" s="102">
        <v>46077</v>
      </c>
      <c r="H460" s="101" t="s">
        <v>16092</v>
      </c>
      <c r="I460" s="101" t="s">
        <v>16422</v>
      </c>
      <c r="J460" s="101"/>
      <c r="K460" s="101"/>
      <c r="L460" s="103">
        <v>7070310</v>
      </c>
      <c r="M460" s="103">
        <v>565625</v>
      </c>
      <c r="N460" s="103">
        <v>7635935</v>
      </c>
      <c r="O460" s="102">
        <v>46141</v>
      </c>
      <c r="P460" s="106" t="s">
        <v>16410</v>
      </c>
      <c r="Q460" s="101">
        <f>VALUE(Table4[[#This Row],[Invoice No]])</f>
        <v>13150</v>
      </c>
      <c r="R460" s="116">
        <f>_xlfn.XLOOKUP(Table4[[#This Row],[Column1]],'Báo cáo'!AG:AG,'Báo cáo'!AG:AG)</f>
        <v>13150</v>
      </c>
    </row>
    <row r="461" spans="1:18" x14ac:dyDescent="0.25">
      <c r="A461" s="105" t="s">
        <v>15906</v>
      </c>
      <c r="B461" s="101" t="s">
        <v>15889</v>
      </c>
      <c r="C461" s="101" t="s">
        <v>15890</v>
      </c>
      <c r="D461" s="101" t="s">
        <v>15868</v>
      </c>
      <c r="E461" s="101" t="s">
        <v>15869</v>
      </c>
      <c r="F461" s="104"/>
      <c r="G461" s="104"/>
      <c r="H461" s="101"/>
      <c r="I461" s="101"/>
      <c r="J461" s="101" t="s">
        <v>15881</v>
      </c>
      <c r="K461" s="101" t="s">
        <v>16414</v>
      </c>
      <c r="L461" s="103">
        <v>-191360</v>
      </c>
      <c r="M461" s="103">
        <v>-15309</v>
      </c>
      <c r="N461" s="103">
        <v>-206669</v>
      </c>
      <c r="O461" s="102">
        <v>46122</v>
      </c>
      <c r="P461" s="106" t="s">
        <v>16410</v>
      </c>
      <c r="Q461" s="101">
        <f>VALUE(Table4[[#This Row],[Invoice No]])</f>
        <v>0</v>
      </c>
      <c r="R461" s="116">
        <f>_xlfn.XLOOKUP(Table4[[#This Row],[Column1]],'Báo cáo'!AG:AG,'Báo cáo'!AG:AG)</f>
        <v>0</v>
      </c>
    </row>
    <row r="462" spans="1:18" x14ac:dyDescent="0.25">
      <c r="A462" s="105" t="s">
        <v>15909</v>
      </c>
      <c r="B462" s="101" t="s">
        <v>15889</v>
      </c>
      <c r="C462" s="101" t="s">
        <v>15890</v>
      </c>
      <c r="D462" s="101" t="s">
        <v>15868</v>
      </c>
      <c r="E462" s="101" t="s">
        <v>15869</v>
      </c>
      <c r="F462" s="104"/>
      <c r="G462" s="104"/>
      <c r="H462" s="101"/>
      <c r="I462" s="101"/>
      <c r="J462" s="101" t="s">
        <v>15892</v>
      </c>
      <c r="K462" s="101" t="s">
        <v>16423</v>
      </c>
      <c r="L462" s="103">
        <v>-181010</v>
      </c>
      <c r="M462" s="103">
        <v>-14481</v>
      </c>
      <c r="N462" s="103">
        <v>-195491</v>
      </c>
      <c r="O462" s="102">
        <v>46122</v>
      </c>
      <c r="P462" s="106" t="s">
        <v>16410</v>
      </c>
      <c r="Q462" s="101">
        <f>VALUE(Table4[[#This Row],[Invoice No]])</f>
        <v>0</v>
      </c>
      <c r="R462" s="116">
        <f>_xlfn.XLOOKUP(Table4[[#This Row],[Column1]],'Báo cáo'!AG:AG,'Báo cáo'!AG:AG)</f>
        <v>0</v>
      </c>
    </row>
    <row r="463" spans="1:18" x14ac:dyDescent="0.25">
      <c r="A463" s="105" t="s">
        <v>15911</v>
      </c>
      <c r="B463" s="101" t="s">
        <v>15912</v>
      </c>
      <c r="C463" s="101" t="s">
        <v>15913</v>
      </c>
      <c r="D463" s="101" t="s">
        <v>15868</v>
      </c>
      <c r="E463" s="101" t="s">
        <v>15869</v>
      </c>
      <c r="F463" s="104"/>
      <c r="G463" s="104"/>
      <c r="H463" s="101"/>
      <c r="I463" s="101"/>
      <c r="J463" s="101" t="s">
        <v>15892</v>
      </c>
      <c r="K463" s="101" t="s">
        <v>16424</v>
      </c>
      <c r="L463" s="103">
        <v>-177640</v>
      </c>
      <c r="M463" s="103">
        <v>-14211</v>
      </c>
      <c r="N463" s="103">
        <v>-191851</v>
      </c>
      <c r="O463" s="102">
        <v>46122</v>
      </c>
      <c r="P463" s="106" t="s">
        <v>16410</v>
      </c>
      <c r="Q463" s="101">
        <f>VALUE(Table4[[#This Row],[Invoice No]])</f>
        <v>0</v>
      </c>
      <c r="R463" s="116">
        <f>_xlfn.XLOOKUP(Table4[[#This Row],[Column1]],'Báo cáo'!AG:AG,'Báo cáo'!AG:AG)</f>
        <v>0</v>
      </c>
    </row>
    <row r="464" spans="1:18" x14ac:dyDescent="0.25">
      <c r="A464" s="105" t="s">
        <v>15914</v>
      </c>
      <c r="B464" s="101" t="s">
        <v>15912</v>
      </c>
      <c r="C464" s="101" t="s">
        <v>15913</v>
      </c>
      <c r="D464" s="101" t="s">
        <v>15868</v>
      </c>
      <c r="E464" s="101" t="s">
        <v>15869</v>
      </c>
      <c r="F464" s="104"/>
      <c r="G464" s="104"/>
      <c r="H464" s="101"/>
      <c r="I464" s="101"/>
      <c r="J464" s="101" t="s">
        <v>15892</v>
      </c>
      <c r="K464" s="101" t="s">
        <v>16425</v>
      </c>
      <c r="L464" s="103">
        <v>-236760</v>
      </c>
      <c r="M464" s="103">
        <v>-18941</v>
      </c>
      <c r="N464" s="103">
        <v>-255701</v>
      </c>
      <c r="O464" s="102">
        <v>46122</v>
      </c>
      <c r="P464" s="106" t="s">
        <v>16410</v>
      </c>
      <c r="Q464" s="101">
        <f>VALUE(Table4[[#This Row],[Invoice No]])</f>
        <v>0</v>
      </c>
      <c r="R464" s="116">
        <f>_xlfn.XLOOKUP(Table4[[#This Row],[Column1]],'Báo cáo'!AG:AG,'Báo cáo'!AG:AG)</f>
        <v>0</v>
      </c>
    </row>
    <row r="465" spans="1:18" hidden="1" x14ac:dyDescent="0.25">
      <c r="A465" s="105" t="s">
        <v>15916</v>
      </c>
      <c r="B465" s="101" t="s">
        <v>15912</v>
      </c>
      <c r="C465" s="101" t="s">
        <v>15913</v>
      </c>
      <c r="D465" s="101" t="s">
        <v>15868</v>
      </c>
      <c r="E465" s="101" t="s">
        <v>15869</v>
      </c>
      <c r="F465" s="102">
        <v>46069</v>
      </c>
      <c r="G465" s="102">
        <v>46065</v>
      </c>
      <c r="H465" s="101" t="s">
        <v>16092</v>
      </c>
      <c r="I465" s="101" t="s">
        <v>16426</v>
      </c>
      <c r="J465" s="101"/>
      <c r="K465" s="101"/>
      <c r="L465" s="103">
        <v>8611325</v>
      </c>
      <c r="M465" s="103">
        <v>688906</v>
      </c>
      <c r="N465" s="103">
        <v>9300231</v>
      </c>
      <c r="O465" s="102">
        <v>46122</v>
      </c>
      <c r="P465" s="106" t="s">
        <v>16410</v>
      </c>
      <c r="Q465" s="101">
        <f>VALUE(Table4[[#This Row],[Invoice No]])</f>
        <v>10812</v>
      </c>
      <c r="R465" s="116">
        <f>_xlfn.XLOOKUP(Table4[[#This Row],[Column1]],'Báo cáo'!AG:AG,'Báo cáo'!AG:AG)</f>
        <v>10812</v>
      </c>
    </row>
    <row r="466" spans="1:18" hidden="1" x14ac:dyDescent="0.25">
      <c r="A466" s="105" t="s">
        <v>15918</v>
      </c>
      <c r="B466" s="101" t="s">
        <v>15912</v>
      </c>
      <c r="C466" s="101" t="s">
        <v>15913</v>
      </c>
      <c r="D466" s="101" t="s">
        <v>15868</v>
      </c>
      <c r="E466" s="101" t="s">
        <v>15869</v>
      </c>
      <c r="F466" s="102">
        <v>46095</v>
      </c>
      <c r="G466" s="102">
        <v>46092</v>
      </c>
      <c r="H466" s="101" t="s">
        <v>16092</v>
      </c>
      <c r="I466" s="101" t="s">
        <v>16427</v>
      </c>
      <c r="J466" s="101"/>
      <c r="K466" s="101"/>
      <c r="L466" s="103">
        <v>583055</v>
      </c>
      <c r="M466" s="103">
        <v>46644</v>
      </c>
      <c r="N466" s="103">
        <v>629699</v>
      </c>
      <c r="O466" s="102">
        <v>46141</v>
      </c>
      <c r="P466" s="106" t="s">
        <v>16410</v>
      </c>
      <c r="Q466" s="101">
        <f>VALUE(Table4[[#This Row],[Invoice No]])</f>
        <v>18403</v>
      </c>
      <c r="R466" s="116">
        <f>_xlfn.XLOOKUP(Table4[[#This Row],[Column1]],'Báo cáo'!AG:AG,'Báo cáo'!AG:AG)</f>
        <v>18403</v>
      </c>
    </row>
    <row r="467" spans="1:18" x14ac:dyDescent="0.25">
      <c r="A467" s="105" t="s">
        <v>15920</v>
      </c>
      <c r="B467" s="101" t="s">
        <v>15912</v>
      </c>
      <c r="C467" s="101" t="s">
        <v>15913</v>
      </c>
      <c r="D467" s="101" t="s">
        <v>15868</v>
      </c>
      <c r="E467" s="101" t="s">
        <v>15869</v>
      </c>
      <c r="F467" s="104"/>
      <c r="G467" s="104"/>
      <c r="H467" s="101"/>
      <c r="I467" s="101"/>
      <c r="J467" s="101" t="s">
        <v>15886</v>
      </c>
      <c r="K467" s="101" t="s">
        <v>16413</v>
      </c>
      <c r="L467" s="103">
        <v>-130248</v>
      </c>
      <c r="M467" s="103">
        <v>-13025</v>
      </c>
      <c r="N467" s="103">
        <v>-143273</v>
      </c>
      <c r="O467" s="102">
        <v>46122</v>
      </c>
      <c r="P467" s="106" t="s">
        <v>16410</v>
      </c>
      <c r="Q467" s="101">
        <f>VALUE(Table4[[#This Row],[Invoice No]])</f>
        <v>0</v>
      </c>
      <c r="R467" s="116">
        <f>_xlfn.XLOOKUP(Table4[[#This Row],[Column1]],'Báo cáo'!AG:AG,'Báo cáo'!AG:AG)</f>
        <v>0</v>
      </c>
    </row>
    <row r="468" spans="1:18" x14ac:dyDescent="0.25">
      <c r="A468" s="105" t="s">
        <v>15922</v>
      </c>
      <c r="B468" s="101" t="s">
        <v>15912</v>
      </c>
      <c r="C468" s="101" t="s">
        <v>15913</v>
      </c>
      <c r="D468" s="101" t="s">
        <v>15868</v>
      </c>
      <c r="E468" s="101" t="s">
        <v>15869</v>
      </c>
      <c r="F468" s="104"/>
      <c r="G468" s="104"/>
      <c r="H468" s="101"/>
      <c r="I468" s="101"/>
      <c r="J468" s="101" t="s">
        <v>15892</v>
      </c>
      <c r="K468" s="101" t="s">
        <v>16428</v>
      </c>
      <c r="L468" s="103">
        <v>-59410</v>
      </c>
      <c r="M468" s="103">
        <v>-4753</v>
      </c>
      <c r="N468" s="103">
        <v>-64163</v>
      </c>
      <c r="O468" s="102">
        <v>46122</v>
      </c>
      <c r="P468" s="106" t="s">
        <v>16410</v>
      </c>
      <c r="Q468" s="101">
        <f>VALUE(Table4[[#This Row],[Invoice No]])</f>
        <v>0</v>
      </c>
      <c r="R468" s="116">
        <f>_xlfn.XLOOKUP(Table4[[#This Row],[Column1]],'Báo cáo'!AG:AG,'Báo cáo'!AG:AG)</f>
        <v>0</v>
      </c>
    </row>
    <row r="469" spans="1:18" x14ac:dyDescent="0.25">
      <c r="A469" s="105" t="s">
        <v>15924</v>
      </c>
      <c r="B469" s="101" t="s">
        <v>15912</v>
      </c>
      <c r="C469" s="101" t="s">
        <v>15913</v>
      </c>
      <c r="D469" s="101" t="s">
        <v>15868</v>
      </c>
      <c r="E469" s="101" t="s">
        <v>15869</v>
      </c>
      <c r="F469" s="104"/>
      <c r="G469" s="104"/>
      <c r="H469" s="101"/>
      <c r="I469" s="101"/>
      <c r="J469" s="101" t="s">
        <v>15892</v>
      </c>
      <c r="K469" s="101" t="s">
        <v>16429</v>
      </c>
      <c r="L469" s="103">
        <v>-295870</v>
      </c>
      <c r="M469" s="103">
        <v>-23670</v>
      </c>
      <c r="N469" s="103">
        <v>-319540</v>
      </c>
      <c r="O469" s="102">
        <v>46122</v>
      </c>
      <c r="P469" s="106" t="s">
        <v>16410</v>
      </c>
      <c r="Q469" s="101">
        <f>VALUE(Table4[[#This Row],[Invoice No]])</f>
        <v>0</v>
      </c>
      <c r="R469" s="116">
        <f>_xlfn.XLOOKUP(Table4[[#This Row],[Column1]],'Báo cáo'!AG:AG,'Báo cáo'!AG:AG)</f>
        <v>0</v>
      </c>
    </row>
    <row r="470" spans="1:18" hidden="1" x14ac:dyDescent="0.25">
      <c r="A470" s="105" t="s">
        <v>15925</v>
      </c>
      <c r="B470" s="101" t="s">
        <v>15912</v>
      </c>
      <c r="C470" s="101" t="s">
        <v>15913</v>
      </c>
      <c r="D470" s="101" t="s">
        <v>15868</v>
      </c>
      <c r="E470" s="101" t="s">
        <v>15869</v>
      </c>
      <c r="F470" s="102">
        <v>46079</v>
      </c>
      <c r="G470" s="102">
        <v>46077</v>
      </c>
      <c r="H470" s="101" t="s">
        <v>16092</v>
      </c>
      <c r="I470" s="101" t="s">
        <v>16430</v>
      </c>
      <c r="J470" s="101"/>
      <c r="K470" s="101"/>
      <c r="L470" s="103">
        <v>2332220</v>
      </c>
      <c r="M470" s="103">
        <v>186578</v>
      </c>
      <c r="N470" s="103">
        <v>2518798</v>
      </c>
      <c r="O470" s="102">
        <v>46122</v>
      </c>
      <c r="P470" s="106" t="s">
        <v>16410</v>
      </c>
      <c r="Q470" s="101">
        <f>VALUE(Table4[[#This Row],[Invoice No]])</f>
        <v>13149</v>
      </c>
      <c r="R470" s="116">
        <f>_xlfn.XLOOKUP(Table4[[#This Row],[Column1]],'Báo cáo'!AG:AG,'Báo cáo'!AG:AG)</f>
        <v>13149</v>
      </c>
    </row>
    <row r="471" spans="1:18" hidden="1" x14ac:dyDescent="0.25">
      <c r="A471" s="105" t="s">
        <v>15927</v>
      </c>
      <c r="B471" s="101" t="s">
        <v>15912</v>
      </c>
      <c r="C471" s="101" t="s">
        <v>15913</v>
      </c>
      <c r="D471" s="101" t="s">
        <v>15868</v>
      </c>
      <c r="E471" s="101" t="s">
        <v>15869</v>
      </c>
      <c r="F471" s="102">
        <v>46090</v>
      </c>
      <c r="G471" s="102">
        <v>46087</v>
      </c>
      <c r="H471" s="101" t="s">
        <v>16092</v>
      </c>
      <c r="I471" s="101" t="s">
        <v>16431</v>
      </c>
      <c r="J471" s="101"/>
      <c r="K471" s="101"/>
      <c r="L471" s="103">
        <v>2976650</v>
      </c>
      <c r="M471" s="103">
        <v>238132</v>
      </c>
      <c r="N471" s="103">
        <v>3214782</v>
      </c>
      <c r="O471" s="102">
        <v>46141</v>
      </c>
      <c r="P471" s="106" t="s">
        <v>16410</v>
      </c>
      <c r="Q471" s="101">
        <f>VALUE(Table4[[#This Row],[Invoice No]])</f>
        <v>16266</v>
      </c>
      <c r="R471" s="116">
        <f>_xlfn.XLOOKUP(Table4[[#This Row],[Column1]],'Báo cáo'!AG:AG,'Báo cáo'!AG:AG)</f>
        <v>16266</v>
      </c>
    </row>
    <row r="472" spans="1:18" x14ac:dyDescent="0.25">
      <c r="A472" s="105" t="s">
        <v>15929</v>
      </c>
      <c r="B472" s="101" t="s">
        <v>15912</v>
      </c>
      <c r="C472" s="101" t="s">
        <v>15913</v>
      </c>
      <c r="D472" s="101" t="s">
        <v>15868</v>
      </c>
      <c r="E472" s="101" t="s">
        <v>15869</v>
      </c>
      <c r="F472" s="104"/>
      <c r="G472" s="104"/>
      <c r="H472" s="101"/>
      <c r="I472" s="101"/>
      <c r="J472" s="101" t="s">
        <v>15878</v>
      </c>
      <c r="K472" s="101" t="s">
        <v>16417</v>
      </c>
      <c r="L472" s="103">
        <v>-434161</v>
      </c>
      <c r="M472" s="103">
        <v>-34733</v>
      </c>
      <c r="N472" s="103">
        <v>-468894</v>
      </c>
      <c r="O472" s="102">
        <v>46122</v>
      </c>
      <c r="P472" s="106" t="s">
        <v>16410</v>
      </c>
      <c r="Q472" s="101">
        <f>VALUE(Table4[[#This Row],[Invoice No]])</f>
        <v>0</v>
      </c>
      <c r="R472" s="116">
        <f>_xlfn.XLOOKUP(Table4[[#This Row],[Column1]],'Báo cáo'!AG:AG,'Báo cáo'!AG:AG)</f>
        <v>0</v>
      </c>
    </row>
    <row r="473" spans="1:18" x14ac:dyDescent="0.25">
      <c r="A473" s="105" t="s">
        <v>15931</v>
      </c>
      <c r="B473" s="101" t="s">
        <v>15912</v>
      </c>
      <c r="C473" s="101" t="s">
        <v>15913</v>
      </c>
      <c r="D473" s="101" t="s">
        <v>15868</v>
      </c>
      <c r="E473" s="101" t="s">
        <v>15869</v>
      </c>
      <c r="F473" s="104"/>
      <c r="G473" s="104"/>
      <c r="H473" s="101"/>
      <c r="I473" s="101"/>
      <c r="J473" s="101" t="s">
        <v>15881</v>
      </c>
      <c r="K473" s="101" t="s">
        <v>16414</v>
      </c>
      <c r="L473" s="103">
        <v>-607826</v>
      </c>
      <c r="M473" s="103">
        <v>-48626</v>
      </c>
      <c r="N473" s="103">
        <v>-656452</v>
      </c>
      <c r="O473" s="102">
        <v>46122</v>
      </c>
      <c r="P473" s="106" t="s">
        <v>16410</v>
      </c>
      <c r="Q473" s="101">
        <f>VALUE(Table4[[#This Row],[Invoice No]])</f>
        <v>0</v>
      </c>
      <c r="R473" s="116">
        <f>_xlfn.XLOOKUP(Table4[[#This Row],[Column1]],'Báo cáo'!AG:AG,'Báo cáo'!AG:AG)</f>
        <v>0</v>
      </c>
    </row>
    <row r="474" spans="1:18" x14ac:dyDescent="0.25">
      <c r="A474" s="105" t="s">
        <v>15934</v>
      </c>
      <c r="B474" s="101" t="s">
        <v>15937</v>
      </c>
      <c r="C474" s="101" t="s">
        <v>15938</v>
      </c>
      <c r="D474" s="101" t="s">
        <v>15868</v>
      </c>
      <c r="E474" s="101" t="s">
        <v>15869</v>
      </c>
      <c r="F474" s="104"/>
      <c r="G474" s="104"/>
      <c r="H474" s="101"/>
      <c r="I474" s="101"/>
      <c r="J474" s="101" t="s">
        <v>15878</v>
      </c>
      <c r="K474" s="101" t="s">
        <v>16417</v>
      </c>
      <c r="L474" s="103">
        <v>-160077</v>
      </c>
      <c r="M474" s="103">
        <v>-12806</v>
      </c>
      <c r="N474" s="103">
        <v>-172883</v>
      </c>
      <c r="O474" s="102">
        <v>46122</v>
      </c>
      <c r="P474" s="106" t="s">
        <v>16410</v>
      </c>
      <c r="Q474" s="101">
        <f>VALUE(Table4[[#This Row],[Invoice No]])</f>
        <v>0</v>
      </c>
      <c r="R474" s="116">
        <f>_xlfn.XLOOKUP(Table4[[#This Row],[Column1]],'Báo cáo'!AG:AG,'Báo cáo'!AG:AG)</f>
        <v>0</v>
      </c>
    </row>
    <row r="475" spans="1:18" x14ac:dyDescent="0.25">
      <c r="A475" s="105" t="s">
        <v>16120</v>
      </c>
      <c r="B475" s="101" t="s">
        <v>15937</v>
      </c>
      <c r="C475" s="101" t="s">
        <v>15938</v>
      </c>
      <c r="D475" s="101" t="s">
        <v>15868</v>
      </c>
      <c r="E475" s="101" t="s">
        <v>15869</v>
      </c>
      <c r="F475" s="104"/>
      <c r="G475" s="104"/>
      <c r="H475" s="101"/>
      <c r="I475" s="101"/>
      <c r="J475" s="101" t="s">
        <v>16408</v>
      </c>
      <c r="K475" s="101" t="s">
        <v>16409</v>
      </c>
      <c r="L475" s="103">
        <v>-138135</v>
      </c>
      <c r="M475" s="103">
        <v>0</v>
      </c>
      <c r="N475" s="103">
        <v>-138135</v>
      </c>
      <c r="O475" s="102">
        <v>46122</v>
      </c>
      <c r="P475" s="106" t="s">
        <v>16410</v>
      </c>
      <c r="Q475" s="101">
        <f>VALUE(Table4[[#This Row],[Invoice No]])</f>
        <v>0</v>
      </c>
      <c r="R475" s="116">
        <f>_xlfn.XLOOKUP(Table4[[#This Row],[Column1]],'Báo cáo'!AG:AG,'Báo cáo'!AG:AG)</f>
        <v>0</v>
      </c>
    </row>
    <row r="476" spans="1:18" hidden="1" x14ac:dyDescent="0.25">
      <c r="A476" s="105" t="s">
        <v>15936</v>
      </c>
      <c r="B476" s="101" t="s">
        <v>15937</v>
      </c>
      <c r="C476" s="101" t="s">
        <v>15938</v>
      </c>
      <c r="D476" s="101" t="s">
        <v>15868</v>
      </c>
      <c r="E476" s="101" t="s">
        <v>15869</v>
      </c>
      <c r="F476" s="102">
        <v>46093</v>
      </c>
      <c r="G476" s="102">
        <v>46092</v>
      </c>
      <c r="H476" s="101" t="s">
        <v>16092</v>
      </c>
      <c r="I476" s="101" t="s">
        <v>16432</v>
      </c>
      <c r="J476" s="101"/>
      <c r="K476" s="101"/>
      <c r="L476" s="103">
        <v>1190660</v>
      </c>
      <c r="M476" s="103">
        <v>95253</v>
      </c>
      <c r="N476" s="103">
        <v>1285913</v>
      </c>
      <c r="O476" s="102">
        <v>46141</v>
      </c>
      <c r="P476" s="106" t="s">
        <v>16410</v>
      </c>
      <c r="Q476" s="101">
        <f>VALUE(Table4[[#This Row],[Invoice No]])</f>
        <v>17366</v>
      </c>
      <c r="R476" s="116">
        <f>_xlfn.XLOOKUP(Table4[[#This Row],[Column1]],'Báo cáo'!AG:AG,'Báo cáo'!AG:AG)</f>
        <v>17366</v>
      </c>
    </row>
    <row r="477" spans="1:18" hidden="1" x14ac:dyDescent="0.25">
      <c r="A477" s="105" t="s">
        <v>15939</v>
      </c>
      <c r="B477" s="101" t="s">
        <v>15937</v>
      </c>
      <c r="C477" s="101" t="s">
        <v>15938</v>
      </c>
      <c r="D477" s="101" t="s">
        <v>15868</v>
      </c>
      <c r="E477" s="101" t="s">
        <v>15869</v>
      </c>
      <c r="F477" s="102">
        <v>46081</v>
      </c>
      <c r="G477" s="102">
        <v>46081</v>
      </c>
      <c r="H477" s="101" t="s">
        <v>16092</v>
      </c>
      <c r="I477" s="101" t="s">
        <v>16433</v>
      </c>
      <c r="J477" s="101"/>
      <c r="K477" s="101"/>
      <c r="L477" s="103">
        <v>4525420</v>
      </c>
      <c r="M477" s="103">
        <v>362034</v>
      </c>
      <c r="N477" s="103">
        <v>4887454</v>
      </c>
      <c r="O477" s="102">
        <v>46122</v>
      </c>
      <c r="P477" s="106" t="s">
        <v>16410</v>
      </c>
      <c r="Q477" s="101">
        <f>VALUE(Table4[[#This Row],[Invoice No]])</f>
        <v>14517</v>
      </c>
      <c r="R477" s="116">
        <f>_xlfn.XLOOKUP(Table4[[#This Row],[Column1]],'Báo cáo'!AG:AG,'Báo cáo'!AG:AG)</f>
        <v>14517</v>
      </c>
    </row>
    <row r="478" spans="1:18" x14ac:dyDescent="0.25">
      <c r="A478" s="105" t="s">
        <v>15940</v>
      </c>
      <c r="B478" s="101" t="s">
        <v>15937</v>
      </c>
      <c r="C478" s="101" t="s">
        <v>15938</v>
      </c>
      <c r="D478" s="101" t="s">
        <v>15868</v>
      </c>
      <c r="E478" s="101" t="s">
        <v>15869</v>
      </c>
      <c r="F478" s="104"/>
      <c r="G478" s="104"/>
      <c r="H478" s="101"/>
      <c r="I478" s="101"/>
      <c r="J478" s="101" t="s">
        <v>16434</v>
      </c>
      <c r="K478" s="101" t="s">
        <v>15908</v>
      </c>
      <c r="L478" s="103">
        <v>-746312</v>
      </c>
      <c r="M478" s="103">
        <v>-59705</v>
      </c>
      <c r="N478" s="103">
        <v>-806017</v>
      </c>
      <c r="O478" s="102">
        <v>46122</v>
      </c>
      <c r="P478" s="106" t="s">
        <v>16410</v>
      </c>
      <c r="Q478" s="101">
        <f>VALUE(Table4[[#This Row],[Invoice No]])</f>
        <v>0</v>
      </c>
      <c r="R478" s="116">
        <f>_xlfn.XLOOKUP(Table4[[#This Row],[Column1]],'Báo cáo'!AG:AG,'Báo cáo'!AG:AG)</f>
        <v>0</v>
      </c>
    </row>
    <row r="479" spans="1:18" x14ac:dyDescent="0.25">
      <c r="A479" s="105" t="s">
        <v>15942</v>
      </c>
      <c r="B479" s="101" t="s">
        <v>15937</v>
      </c>
      <c r="C479" s="101" t="s">
        <v>15938</v>
      </c>
      <c r="D479" s="101" t="s">
        <v>15868</v>
      </c>
      <c r="E479" s="101" t="s">
        <v>15869</v>
      </c>
      <c r="F479" s="104"/>
      <c r="G479" s="104"/>
      <c r="H479" s="101"/>
      <c r="I479" s="101"/>
      <c r="J479" s="101" t="s">
        <v>15886</v>
      </c>
      <c r="K479" s="101" t="s">
        <v>16413</v>
      </c>
      <c r="L479" s="103">
        <v>-48023</v>
      </c>
      <c r="M479" s="103">
        <v>-4802</v>
      </c>
      <c r="N479" s="103">
        <v>-52825</v>
      </c>
      <c r="O479" s="102">
        <v>46122</v>
      </c>
      <c r="P479" s="106" t="s">
        <v>16410</v>
      </c>
      <c r="Q479" s="101">
        <f>VALUE(Table4[[#This Row],[Invoice No]])</f>
        <v>0</v>
      </c>
      <c r="R479" s="116">
        <f>_xlfn.XLOOKUP(Table4[[#This Row],[Column1]],'Báo cáo'!AG:AG,'Báo cáo'!AG:AG)</f>
        <v>0</v>
      </c>
    </row>
    <row r="480" spans="1:18" x14ac:dyDescent="0.25">
      <c r="A480" s="105" t="s">
        <v>15944</v>
      </c>
      <c r="B480" s="101" t="s">
        <v>15937</v>
      </c>
      <c r="C480" s="101" t="s">
        <v>15938</v>
      </c>
      <c r="D480" s="101" t="s">
        <v>15868</v>
      </c>
      <c r="E480" s="101" t="s">
        <v>15869</v>
      </c>
      <c r="F480" s="104"/>
      <c r="G480" s="104"/>
      <c r="H480" s="101"/>
      <c r="I480" s="101"/>
      <c r="J480" s="101" t="s">
        <v>15881</v>
      </c>
      <c r="K480" s="101" t="s">
        <v>16414</v>
      </c>
      <c r="L480" s="103">
        <v>-224108</v>
      </c>
      <c r="M480" s="103">
        <v>-17929</v>
      </c>
      <c r="N480" s="103">
        <v>-242037</v>
      </c>
      <c r="O480" s="102">
        <v>46122</v>
      </c>
      <c r="P480" s="106" t="s">
        <v>16410</v>
      </c>
      <c r="Q480" s="101">
        <f>VALUE(Table4[[#This Row],[Invoice No]])</f>
        <v>0</v>
      </c>
      <c r="R480" s="116">
        <f>_xlfn.XLOOKUP(Table4[[#This Row],[Column1]],'Báo cáo'!AG:AG,'Báo cáo'!AG:AG)</f>
        <v>0</v>
      </c>
    </row>
    <row r="481" spans="1:18" hidden="1" x14ac:dyDescent="0.25">
      <c r="A481" s="105" t="s">
        <v>15946</v>
      </c>
      <c r="B481" s="101" t="s">
        <v>15937</v>
      </c>
      <c r="C481" s="101" t="s">
        <v>15938</v>
      </c>
      <c r="D481" s="101" t="s">
        <v>15868</v>
      </c>
      <c r="E481" s="101" t="s">
        <v>15869</v>
      </c>
      <c r="F481" s="102">
        <v>46081</v>
      </c>
      <c r="G481" s="102">
        <v>46081</v>
      </c>
      <c r="H481" s="101" t="s">
        <v>16092</v>
      </c>
      <c r="I481" s="101" t="s">
        <v>16435</v>
      </c>
      <c r="J481" s="101"/>
      <c r="K481" s="101"/>
      <c r="L481" s="103">
        <v>3453370</v>
      </c>
      <c r="M481" s="103">
        <v>276270</v>
      </c>
      <c r="N481" s="103">
        <v>3729640</v>
      </c>
      <c r="O481" s="102">
        <v>46122</v>
      </c>
      <c r="P481" s="106" t="s">
        <v>16410</v>
      </c>
      <c r="Q481" s="101">
        <f>VALUE(Table4[[#This Row],[Invoice No]])</f>
        <v>14518</v>
      </c>
      <c r="R481" s="116">
        <f>_xlfn.XLOOKUP(Table4[[#This Row],[Column1]],'Báo cáo'!AG:AG,'Báo cáo'!AG:AG)</f>
        <v>14518</v>
      </c>
    </row>
    <row r="482" spans="1:18" x14ac:dyDescent="0.25">
      <c r="A482" s="105" t="s">
        <v>15948</v>
      </c>
      <c r="B482" s="101" t="s">
        <v>15953</v>
      </c>
      <c r="C482" s="101" t="s">
        <v>15954</v>
      </c>
      <c r="D482" s="101" t="s">
        <v>15868</v>
      </c>
      <c r="E482" s="101" t="s">
        <v>15869</v>
      </c>
      <c r="F482" s="104"/>
      <c r="G482" s="104"/>
      <c r="H482" s="101"/>
      <c r="I482" s="101"/>
      <c r="J482" s="101" t="s">
        <v>15892</v>
      </c>
      <c r="K482" s="101" t="s">
        <v>16436</v>
      </c>
      <c r="L482" s="103">
        <v>-40700</v>
      </c>
      <c r="M482" s="103">
        <v>-3256</v>
      </c>
      <c r="N482" s="103">
        <v>-43956</v>
      </c>
      <c r="O482" s="102">
        <v>46122</v>
      </c>
      <c r="P482" s="106" t="s">
        <v>16410</v>
      </c>
      <c r="Q482" s="101">
        <f>VALUE(Table4[[#This Row],[Invoice No]])</f>
        <v>0</v>
      </c>
      <c r="R482" s="116">
        <f>_xlfn.XLOOKUP(Table4[[#This Row],[Column1]],'Báo cáo'!AG:AG,'Báo cáo'!AG:AG)</f>
        <v>0</v>
      </c>
    </row>
    <row r="483" spans="1:18" x14ac:dyDescent="0.25">
      <c r="A483" s="105" t="s">
        <v>15950</v>
      </c>
      <c r="B483" s="101" t="s">
        <v>15953</v>
      </c>
      <c r="C483" s="101" t="s">
        <v>15954</v>
      </c>
      <c r="D483" s="101" t="s">
        <v>15868</v>
      </c>
      <c r="E483" s="101" t="s">
        <v>15869</v>
      </c>
      <c r="F483" s="104"/>
      <c r="G483" s="104"/>
      <c r="H483" s="101"/>
      <c r="I483" s="101"/>
      <c r="J483" s="101" t="s">
        <v>15878</v>
      </c>
      <c r="K483" s="101" t="s">
        <v>16417</v>
      </c>
      <c r="L483" s="103">
        <v>-230393</v>
      </c>
      <c r="M483" s="103">
        <v>-18431</v>
      </c>
      <c r="N483" s="103">
        <v>-248824</v>
      </c>
      <c r="O483" s="102">
        <v>46122</v>
      </c>
      <c r="P483" s="106" t="s">
        <v>16410</v>
      </c>
      <c r="Q483" s="101">
        <f>VALUE(Table4[[#This Row],[Invoice No]])</f>
        <v>0</v>
      </c>
      <c r="R483" s="116">
        <f>_xlfn.XLOOKUP(Table4[[#This Row],[Column1]],'Báo cáo'!AG:AG,'Báo cáo'!AG:AG)</f>
        <v>0</v>
      </c>
    </row>
    <row r="484" spans="1:18" hidden="1" x14ac:dyDescent="0.25">
      <c r="A484" s="105" t="s">
        <v>16127</v>
      </c>
      <c r="B484" s="101" t="s">
        <v>15953</v>
      </c>
      <c r="C484" s="101" t="s">
        <v>15954</v>
      </c>
      <c r="D484" s="101" t="s">
        <v>15868</v>
      </c>
      <c r="E484" s="101" t="s">
        <v>15869</v>
      </c>
      <c r="F484" s="102">
        <v>46078</v>
      </c>
      <c r="G484" s="102">
        <v>46077</v>
      </c>
      <c r="H484" s="101" t="s">
        <v>16092</v>
      </c>
      <c r="I484" s="101" t="s">
        <v>16437</v>
      </c>
      <c r="J484" s="101"/>
      <c r="K484" s="101"/>
      <c r="L484" s="103">
        <v>4664235</v>
      </c>
      <c r="M484" s="103">
        <v>373139</v>
      </c>
      <c r="N484" s="103">
        <v>5037374</v>
      </c>
      <c r="O484" s="102">
        <v>46122</v>
      </c>
      <c r="P484" s="106" t="s">
        <v>16410</v>
      </c>
      <c r="Q484" s="101">
        <f>VALUE(Table4[[#This Row],[Invoice No]])</f>
        <v>13151</v>
      </c>
      <c r="R484" s="116">
        <f>_xlfn.XLOOKUP(Table4[[#This Row],[Column1]],'Báo cáo'!AG:AG,'Báo cáo'!AG:AG)</f>
        <v>13151</v>
      </c>
    </row>
    <row r="485" spans="1:18" x14ac:dyDescent="0.25">
      <c r="A485" s="105" t="s">
        <v>15952</v>
      </c>
      <c r="B485" s="101" t="s">
        <v>15953</v>
      </c>
      <c r="C485" s="101" t="s">
        <v>15954</v>
      </c>
      <c r="D485" s="101" t="s">
        <v>15868</v>
      </c>
      <c r="E485" s="101" t="s">
        <v>15869</v>
      </c>
      <c r="F485" s="104"/>
      <c r="G485" s="104"/>
      <c r="H485" s="101"/>
      <c r="I485" s="101"/>
      <c r="J485" s="101" t="s">
        <v>15886</v>
      </c>
      <c r="K485" s="101" t="s">
        <v>16413</v>
      </c>
      <c r="L485" s="103">
        <v>-69118</v>
      </c>
      <c r="M485" s="103">
        <v>-6912</v>
      </c>
      <c r="N485" s="103">
        <v>-76030</v>
      </c>
      <c r="O485" s="102">
        <v>46122</v>
      </c>
      <c r="P485" s="106" t="s">
        <v>16410</v>
      </c>
      <c r="Q485" s="101">
        <f>VALUE(Table4[[#This Row],[Invoice No]])</f>
        <v>0</v>
      </c>
      <c r="R485" s="116">
        <f>_xlfn.XLOOKUP(Table4[[#This Row],[Column1]],'Báo cáo'!AG:AG,'Báo cáo'!AG:AG)</f>
        <v>0</v>
      </c>
    </row>
    <row r="486" spans="1:18" x14ac:dyDescent="0.25">
      <c r="A486" s="105" t="s">
        <v>15956</v>
      </c>
      <c r="B486" s="101" t="s">
        <v>15953</v>
      </c>
      <c r="C486" s="101" t="s">
        <v>15954</v>
      </c>
      <c r="D486" s="101" t="s">
        <v>15868</v>
      </c>
      <c r="E486" s="101" t="s">
        <v>15869</v>
      </c>
      <c r="F486" s="104"/>
      <c r="G486" s="104"/>
      <c r="H486" s="101"/>
      <c r="I486" s="101"/>
      <c r="J486" s="101" t="s">
        <v>15881</v>
      </c>
      <c r="K486" s="101" t="s">
        <v>16414</v>
      </c>
      <c r="L486" s="103">
        <v>-322551</v>
      </c>
      <c r="M486" s="103">
        <v>-25804</v>
      </c>
      <c r="N486" s="103">
        <v>-348355</v>
      </c>
      <c r="O486" s="102">
        <v>46122</v>
      </c>
      <c r="P486" s="106" t="s">
        <v>16410</v>
      </c>
      <c r="Q486" s="101">
        <f>VALUE(Table4[[#This Row],[Invoice No]])</f>
        <v>0</v>
      </c>
      <c r="R486" s="116">
        <f>_xlfn.XLOOKUP(Table4[[#This Row],[Column1]],'Báo cáo'!AG:AG,'Báo cáo'!AG:AG)</f>
        <v>0</v>
      </c>
    </row>
    <row r="487" spans="1:18" x14ac:dyDescent="0.25">
      <c r="A487" s="105" t="s">
        <v>15957</v>
      </c>
      <c r="B487" s="101" t="s">
        <v>15953</v>
      </c>
      <c r="C487" s="101" t="s">
        <v>15954</v>
      </c>
      <c r="D487" s="101" t="s">
        <v>15868</v>
      </c>
      <c r="E487" s="101" t="s">
        <v>15869</v>
      </c>
      <c r="F487" s="104"/>
      <c r="G487" s="104"/>
      <c r="H487" s="101"/>
      <c r="I487" s="101"/>
      <c r="J487" s="101" t="s">
        <v>15892</v>
      </c>
      <c r="K487" s="101" t="s">
        <v>16438</v>
      </c>
      <c r="L487" s="103">
        <v>-80550</v>
      </c>
      <c r="M487" s="103">
        <v>-6444</v>
      </c>
      <c r="N487" s="103">
        <v>-86994</v>
      </c>
      <c r="O487" s="102">
        <v>46122</v>
      </c>
      <c r="P487" s="106" t="s">
        <v>16410</v>
      </c>
      <c r="Q487" s="101">
        <f>VALUE(Table4[[#This Row],[Invoice No]])</f>
        <v>0</v>
      </c>
      <c r="R487" s="116">
        <f>_xlfn.XLOOKUP(Table4[[#This Row],[Column1]],'Báo cáo'!AG:AG,'Báo cáo'!AG:AG)</f>
        <v>0</v>
      </c>
    </row>
    <row r="488" spans="1:18" x14ac:dyDescent="0.25">
      <c r="A488" s="105" t="s">
        <v>15959</v>
      </c>
      <c r="B488" s="101" t="s">
        <v>15953</v>
      </c>
      <c r="C488" s="101" t="s">
        <v>15954</v>
      </c>
      <c r="D488" s="101" t="s">
        <v>15868</v>
      </c>
      <c r="E488" s="101" t="s">
        <v>15869</v>
      </c>
      <c r="F488" s="104"/>
      <c r="G488" s="104"/>
      <c r="H488" s="101"/>
      <c r="I488" s="101"/>
      <c r="J488" s="101" t="s">
        <v>15892</v>
      </c>
      <c r="K488" s="101" t="s">
        <v>16439</v>
      </c>
      <c r="L488" s="103">
        <v>-81320</v>
      </c>
      <c r="M488" s="103">
        <v>-6506</v>
      </c>
      <c r="N488" s="103">
        <v>-87826</v>
      </c>
      <c r="O488" s="102">
        <v>46122</v>
      </c>
      <c r="P488" s="106" t="s">
        <v>16410</v>
      </c>
      <c r="Q488" s="101">
        <f>VALUE(Table4[[#This Row],[Invoice No]])</f>
        <v>0</v>
      </c>
      <c r="R488" s="116">
        <f>_xlfn.XLOOKUP(Table4[[#This Row],[Column1]],'Báo cáo'!AG:AG,'Báo cáo'!AG:AG)</f>
        <v>0</v>
      </c>
    </row>
    <row r="489" spans="1:18" hidden="1" x14ac:dyDescent="0.25">
      <c r="A489" s="105" t="s">
        <v>15960</v>
      </c>
      <c r="B489" s="101" t="s">
        <v>15953</v>
      </c>
      <c r="C489" s="101" t="s">
        <v>15954</v>
      </c>
      <c r="D489" s="101" t="s">
        <v>15868</v>
      </c>
      <c r="E489" s="101" t="s">
        <v>15869</v>
      </c>
      <c r="F489" s="102">
        <v>46080</v>
      </c>
      <c r="G489" s="102">
        <v>46078</v>
      </c>
      <c r="H489" s="101" t="s">
        <v>16092</v>
      </c>
      <c r="I489" s="101" t="s">
        <v>16440</v>
      </c>
      <c r="J489" s="101"/>
      <c r="K489" s="101"/>
      <c r="L489" s="103">
        <v>1608075</v>
      </c>
      <c r="M489" s="103">
        <v>128646</v>
      </c>
      <c r="N489" s="103">
        <v>1736721</v>
      </c>
      <c r="O489" s="102">
        <v>46122</v>
      </c>
      <c r="P489" s="106" t="s">
        <v>16410</v>
      </c>
      <c r="Q489" s="101">
        <f>VALUE(Table4[[#This Row],[Invoice No]])</f>
        <v>13237</v>
      </c>
      <c r="R489" s="116">
        <f>_xlfn.XLOOKUP(Table4[[#This Row],[Column1]],'Báo cáo'!AG:AG,'Báo cáo'!AG:AG)</f>
        <v>13237</v>
      </c>
    </row>
    <row r="490" spans="1:18" hidden="1" x14ac:dyDescent="0.25">
      <c r="A490" s="105" t="s">
        <v>15962</v>
      </c>
      <c r="B490" s="101" t="s">
        <v>15953</v>
      </c>
      <c r="C490" s="101" t="s">
        <v>15954</v>
      </c>
      <c r="D490" s="101" t="s">
        <v>15868</v>
      </c>
      <c r="E490" s="101" t="s">
        <v>15869</v>
      </c>
      <c r="F490" s="102">
        <v>46094</v>
      </c>
      <c r="G490" s="102">
        <v>46092</v>
      </c>
      <c r="H490" s="101" t="s">
        <v>16092</v>
      </c>
      <c r="I490" s="101" t="s">
        <v>16441</v>
      </c>
      <c r="J490" s="101"/>
      <c r="K490" s="101"/>
      <c r="L490" s="103">
        <v>2684955</v>
      </c>
      <c r="M490" s="103">
        <v>214796</v>
      </c>
      <c r="N490" s="103">
        <v>2899751</v>
      </c>
      <c r="O490" s="102">
        <v>46141</v>
      </c>
      <c r="P490" s="106" t="s">
        <v>16410</v>
      </c>
      <c r="Q490" s="101">
        <f>VALUE(Table4[[#This Row],[Invoice No]])</f>
        <v>18402</v>
      </c>
      <c r="R490" s="116">
        <f>_xlfn.XLOOKUP(Table4[[#This Row],[Column1]],'Báo cáo'!AG:AG,'Báo cáo'!AG:AG)</f>
        <v>18402</v>
      </c>
    </row>
    <row r="491" spans="1:18" x14ac:dyDescent="0.25">
      <c r="A491" s="105" t="s">
        <v>15964</v>
      </c>
      <c r="B491" s="101" t="s">
        <v>15953</v>
      </c>
      <c r="C491" s="101" t="s">
        <v>15954</v>
      </c>
      <c r="D491" s="101" t="s">
        <v>15868</v>
      </c>
      <c r="E491" s="101" t="s">
        <v>15869</v>
      </c>
      <c r="F491" s="104"/>
      <c r="G491" s="104"/>
      <c r="H491" s="101"/>
      <c r="I491" s="101"/>
      <c r="J491" s="101" t="s">
        <v>16408</v>
      </c>
      <c r="K491" s="101" t="s">
        <v>16409</v>
      </c>
      <c r="L491" s="103">
        <v>-128646</v>
      </c>
      <c r="M491" s="103">
        <v>0</v>
      </c>
      <c r="N491" s="103">
        <v>-128646</v>
      </c>
      <c r="O491" s="102">
        <v>46122</v>
      </c>
      <c r="P491" s="106" t="s">
        <v>16410</v>
      </c>
      <c r="Q491" s="101">
        <f>VALUE(Table4[[#This Row],[Invoice No]])</f>
        <v>0</v>
      </c>
      <c r="R491" s="116">
        <f>_xlfn.XLOOKUP(Table4[[#This Row],[Column1]],'Báo cáo'!AG:AG,'Báo cáo'!AG:AG)</f>
        <v>0</v>
      </c>
    </row>
    <row r="492" spans="1:18" x14ac:dyDescent="0.25">
      <c r="A492" s="105" t="s">
        <v>15966</v>
      </c>
      <c r="B492" s="101" t="s">
        <v>15953</v>
      </c>
      <c r="C492" s="101" t="s">
        <v>15954</v>
      </c>
      <c r="D492" s="101" t="s">
        <v>15868</v>
      </c>
      <c r="E492" s="101" t="s">
        <v>15869</v>
      </c>
      <c r="F492" s="104"/>
      <c r="G492" s="104"/>
      <c r="H492" s="101"/>
      <c r="I492" s="101"/>
      <c r="J492" s="101" t="s">
        <v>15892</v>
      </c>
      <c r="K492" s="101" t="s">
        <v>16442</v>
      </c>
      <c r="L492" s="103">
        <v>-38400</v>
      </c>
      <c r="M492" s="103">
        <v>-3072</v>
      </c>
      <c r="N492" s="103">
        <v>-41472</v>
      </c>
      <c r="O492" s="102">
        <v>46122</v>
      </c>
      <c r="P492" s="106" t="s">
        <v>16410</v>
      </c>
      <c r="Q492" s="101">
        <f>VALUE(Table4[[#This Row],[Invoice No]])</f>
        <v>0</v>
      </c>
      <c r="R492" s="116">
        <f>_xlfn.XLOOKUP(Table4[[#This Row],[Column1]],'Báo cáo'!AG:AG,'Báo cáo'!AG:AG)</f>
        <v>0</v>
      </c>
    </row>
    <row r="493" spans="1:18" x14ac:dyDescent="0.25">
      <c r="A493" s="105" t="s">
        <v>15969</v>
      </c>
      <c r="B493" s="101" t="s">
        <v>15972</v>
      </c>
      <c r="C493" s="101" t="s">
        <v>15973</v>
      </c>
      <c r="D493" s="101" t="s">
        <v>15868</v>
      </c>
      <c r="E493" s="101" t="s">
        <v>15869</v>
      </c>
      <c r="F493" s="104"/>
      <c r="G493" s="104"/>
      <c r="H493" s="101"/>
      <c r="I493" s="101"/>
      <c r="J493" s="101" t="s">
        <v>15886</v>
      </c>
      <c r="K493" s="101" t="s">
        <v>16413</v>
      </c>
      <c r="L493" s="103">
        <v>-31529</v>
      </c>
      <c r="M493" s="103">
        <v>-3153</v>
      </c>
      <c r="N493" s="103">
        <v>-34682</v>
      </c>
      <c r="O493" s="102">
        <v>46122</v>
      </c>
      <c r="P493" s="106" t="s">
        <v>16410</v>
      </c>
      <c r="Q493" s="101">
        <f>VALUE(Table4[[#This Row],[Invoice No]])</f>
        <v>0</v>
      </c>
      <c r="R493" s="116">
        <f>_xlfn.XLOOKUP(Table4[[#This Row],[Column1]],'Báo cáo'!AG:AG,'Báo cáo'!AG:AG)</f>
        <v>0</v>
      </c>
    </row>
    <row r="494" spans="1:18" hidden="1" x14ac:dyDescent="0.25">
      <c r="A494" s="105" t="s">
        <v>16290</v>
      </c>
      <c r="B494" s="101" t="s">
        <v>15972</v>
      </c>
      <c r="C494" s="101" t="s">
        <v>15973</v>
      </c>
      <c r="D494" s="101" t="s">
        <v>15868</v>
      </c>
      <c r="E494" s="101" t="s">
        <v>15869</v>
      </c>
      <c r="F494" s="102">
        <v>46081</v>
      </c>
      <c r="G494" s="102">
        <v>46080</v>
      </c>
      <c r="H494" s="101" t="s">
        <v>16092</v>
      </c>
      <c r="I494" s="101" t="s">
        <v>16443</v>
      </c>
      <c r="J494" s="101"/>
      <c r="K494" s="101"/>
      <c r="L494" s="103">
        <v>1166110</v>
      </c>
      <c r="M494" s="103">
        <v>93289</v>
      </c>
      <c r="N494" s="103">
        <v>1259399</v>
      </c>
      <c r="O494" s="102">
        <v>46122</v>
      </c>
      <c r="P494" s="106" t="s">
        <v>16410</v>
      </c>
      <c r="Q494" s="101">
        <f>VALUE(Table4[[#This Row],[Invoice No]])</f>
        <v>14028</v>
      </c>
      <c r="R494" s="116">
        <f>_xlfn.XLOOKUP(Table4[[#This Row],[Column1]],'Báo cáo'!AG:AG,'Báo cáo'!AG:AG)</f>
        <v>14028</v>
      </c>
    </row>
    <row r="495" spans="1:18" hidden="1" x14ac:dyDescent="0.25">
      <c r="A495" s="105" t="s">
        <v>15971</v>
      </c>
      <c r="B495" s="101" t="s">
        <v>15972</v>
      </c>
      <c r="C495" s="101" t="s">
        <v>15973</v>
      </c>
      <c r="D495" s="101" t="s">
        <v>15868</v>
      </c>
      <c r="E495" s="101" t="s">
        <v>15869</v>
      </c>
      <c r="F495" s="102">
        <v>46094</v>
      </c>
      <c r="G495" s="102">
        <v>46094</v>
      </c>
      <c r="H495" s="101" t="s">
        <v>16092</v>
      </c>
      <c r="I495" s="101" t="s">
        <v>16444</v>
      </c>
      <c r="J495" s="101"/>
      <c r="K495" s="101"/>
      <c r="L495" s="103">
        <v>1190660</v>
      </c>
      <c r="M495" s="103">
        <v>95253</v>
      </c>
      <c r="N495" s="103">
        <v>1285913</v>
      </c>
      <c r="O495" s="102">
        <v>46141</v>
      </c>
      <c r="P495" s="106" t="s">
        <v>16410</v>
      </c>
      <c r="Q495" s="101">
        <f>VALUE(Table4[[#This Row],[Invoice No]])</f>
        <v>18863</v>
      </c>
      <c r="R495" s="116">
        <f>_xlfn.XLOOKUP(Table4[[#This Row],[Column1]],'Báo cáo'!AG:AG,'Báo cáo'!AG:AG)</f>
        <v>18863</v>
      </c>
    </row>
    <row r="496" spans="1:18" hidden="1" x14ac:dyDescent="0.25">
      <c r="A496" s="105" t="s">
        <v>15976</v>
      </c>
      <c r="B496" s="101" t="s">
        <v>15972</v>
      </c>
      <c r="C496" s="101" t="s">
        <v>15973</v>
      </c>
      <c r="D496" s="101" t="s">
        <v>15868</v>
      </c>
      <c r="E496" s="101" t="s">
        <v>15869</v>
      </c>
      <c r="F496" s="102">
        <v>46088</v>
      </c>
      <c r="G496" s="102">
        <v>46088</v>
      </c>
      <c r="H496" s="101" t="s">
        <v>16092</v>
      </c>
      <c r="I496" s="101" t="s">
        <v>16445</v>
      </c>
      <c r="J496" s="101"/>
      <c r="K496" s="101"/>
      <c r="L496" s="103">
        <v>455620</v>
      </c>
      <c r="M496" s="103">
        <v>36450</v>
      </c>
      <c r="N496" s="103">
        <v>492070</v>
      </c>
      <c r="O496" s="102">
        <v>46141</v>
      </c>
      <c r="P496" s="106" t="s">
        <v>16410</v>
      </c>
      <c r="Q496" s="101">
        <f>VALUE(Table4[[#This Row],[Invoice No]])</f>
        <v>16304</v>
      </c>
      <c r="R496" s="116">
        <f>_xlfn.XLOOKUP(Table4[[#This Row],[Column1]],'Báo cáo'!AG:AG,'Báo cáo'!AG:AG)</f>
        <v>16304</v>
      </c>
    </row>
    <row r="497" spans="1:18" x14ac:dyDescent="0.25">
      <c r="A497" s="105" t="s">
        <v>15977</v>
      </c>
      <c r="B497" s="101" t="s">
        <v>15972</v>
      </c>
      <c r="C497" s="101" t="s">
        <v>15973</v>
      </c>
      <c r="D497" s="101" t="s">
        <v>15868</v>
      </c>
      <c r="E497" s="101" t="s">
        <v>15869</v>
      </c>
      <c r="F497" s="104"/>
      <c r="G497" s="104"/>
      <c r="H497" s="101"/>
      <c r="I497" s="101"/>
      <c r="J497" s="101" t="s">
        <v>15878</v>
      </c>
      <c r="K497" s="101" t="s">
        <v>16417</v>
      </c>
      <c r="L497" s="103">
        <v>-105095</v>
      </c>
      <c r="M497" s="103">
        <v>-8408</v>
      </c>
      <c r="N497" s="103">
        <v>-113503</v>
      </c>
      <c r="O497" s="102">
        <v>46122</v>
      </c>
      <c r="P497" s="106" t="s">
        <v>16410</v>
      </c>
      <c r="Q497" s="101">
        <f>VALUE(Table4[[#This Row],[Invoice No]])</f>
        <v>0</v>
      </c>
      <c r="R497" s="116">
        <f>_xlfn.XLOOKUP(Table4[[#This Row],[Column1]],'Báo cáo'!AG:AG,'Báo cáo'!AG:AG)</f>
        <v>0</v>
      </c>
    </row>
    <row r="498" spans="1:18" x14ac:dyDescent="0.25">
      <c r="A498" s="105" t="s">
        <v>15979</v>
      </c>
      <c r="B498" s="101" t="s">
        <v>15972</v>
      </c>
      <c r="C498" s="101" t="s">
        <v>15973</v>
      </c>
      <c r="D498" s="101" t="s">
        <v>15868</v>
      </c>
      <c r="E498" s="101" t="s">
        <v>15869</v>
      </c>
      <c r="F498" s="104"/>
      <c r="G498" s="104"/>
      <c r="H498" s="101"/>
      <c r="I498" s="101"/>
      <c r="J498" s="101" t="s">
        <v>15881</v>
      </c>
      <c r="K498" s="101" t="s">
        <v>16414</v>
      </c>
      <c r="L498" s="103">
        <v>-147133</v>
      </c>
      <c r="M498" s="103">
        <v>-11771</v>
      </c>
      <c r="N498" s="103">
        <v>-158904</v>
      </c>
      <c r="O498" s="102">
        <v>46122</v>
      </c>
      <c r="P498" s="106" t="s">
        <v>16410</v>
      </c>
      <c r="Q498" s="101">
        <f>VALUE(Table4[[#This Row],[Invoice No]])</f>
        <v>0</v>
      </c>
      <c r="R498" s="116">
        <f>_xlfn.XLOOKUP(Table4[[#This Row],[Column1]],'Báo cáo'!AG:AG,'Báo cáo'!AG:AG)</f>
        <v>0</v>
      </c>
    </row>
    <row r="499" spans="1:18" hidden="1" x14ac:dyDescent="0.25">
      <c r="A499" s="105" t="s">
        <v>15980</v>
      </c>
      <c r="B499" s="101" t="s">
        <v>15972</v>
      </c>
      <c r="C499" s="101" t="s">
        <v>15973</v>
      </c>
      <c r="D499" s="101" t="s">
        <v>15868</v>
      </c>
      <c r="E499" s="101" t="s">
        <v>15869</v>
      </c>
      <c r="F499" s="102">
        <v>46081</v>
      </c>
      <c r="G499" s="102">
        <v>46080</v>
      </c>
      <c r="H499" s="101" t="s">
        <v>16092</v>
      </c>
      <c r="I499" s="101" t="s">
        <v>16446</v>
      </c>
      <c r="J499" s="101"/>
      <c r="K499" s="101"/>
      <c r="L499" s="103">
        <v>1131355</v>
      </c>
      <c r="M499" s="103">
        <v>90508</v>
      </c>
      <c r="N499" s="103">
        <v>1221863</v>
      </c>
      <c r="O499" s="102">
        <v>46122</v>
      </c>
      <c r="P499" s="106" t="s">
        <v>16410</v>
      </c>
      <c r="Q499" s="101">
        <f>VALUE(Table4[[#This Row],[Invoice No]])</f>
        <v>14029</v>
      </c>
      <c r="R499" s="116">
        <f>_xlfn.XLOOKUP(Table4[[#This Row],[Column1]],'Báo cáo'!AG:AG,'Báo cáo'!AG:AG)</f>
        <v>14029</v>
      </c>
    </row>
    <row r="500" spans="1:18" hidden="1" x14ac:dyDescent="0.25">
      <c r="A500" s="105" t="s">
        <v>15981</v>
      </c>
      <c r="B500" s="101" t="s">
        <v>15972</v>
      </c>
      <c r="C500" s="101" t="s">
        <v>15973</v>
      </c>
      <c r="D500" s="101" t="s">
        <v>15868</v>
      </c>
      <c r="E500" s="101" t="s">
        <v>15869</v>
      </c>
      <c r="F500" s="102">
        <v>46092</v>
      </c>
      <c r="G500" s="102">
        <v>46092</v>
      </c>
      <c r="H500" s="101" t="s">
        <v>16092</v>
      </c>
      <c r="I500" s="101" t="s">
        <v>16447</v>
      </c>
      <c r="J500" s="101"/>
      <c r="K500" s="101"/>
      <c r="L500" s="103">
        <v>455620</v>
      </c>
      <c r="M500" s="103">
        <v>36450</v>
      </c>
      <c r="N500" s="103">
        <v>492070</v>
      </c>
      <c r="O500" s="102">
        <v>46141</v>
      </c>
      <c r="P500" s="106" t="s">
        <v>16410</v>
      </c>
      <c r="Q500" s="101">
        <f>VALUE(Table4[[#This Row],[Invoice No]])</f>
        <v>17364</v>
      </c>
      <c r="R500" s="116">
        <f>_xlfn.XLOOKUP(Table4[[#This Row],[Column1]],'Báo cáo'!AG:AG,'Báo cáo'!AG:AG)</f>
        <v>17364</v>
      </c>
    </row>
    <row r="501" spans="1:18" x14ac:dyDescent="0.25">
      <c r="A501" s="105" t="s">
        <v>15982</v>
      </c>
      <c r="B501" s="101" t="s">
        <v>15983</v>
      </c>
      <c r="C501" s="101" t="s">
        <v>15984</v>
      </c>
      <c r="D501" s="101" t="s">
        <v>15868</v>
      </c>
      <c r="E501" s="101" t="s">
        <v>15869</v>
      </c>
      <c r="F501" s="104"/>
      <c r="G501" s="104"/>
      <c r="H501" s="101"/>
      <c r="I501" s="101"/>
      <c r="J501" s="101" t="s">
        <v>15892</v>
      </c>
      <c r="K501" s="101" t="s">
        <v>16448</v>
      </c>
      <c r="L501" s="103">
        <v>-183820</v>
      </c>
      <c r="M501" s="103">
        <v>-14706</v>
      </c>
      <c r="N501" s="103">
        <v>-198526</v>
      </c>
      <c r="O501" s="102">
        <v>46122</v>
      </c>
      <c r="P501" s="106" t="s">
        <v>16410</v>
      </c>
      <c r="Q501" s="101">
        <f>VALUE(Table4[[#This Row],[Invoice No]])</f>
        <v>0</v>
      </c>
      <c r="R501" s="116">
        <f>_xlfn.XLOOKUP(Table4[[#This Row],[Column1]],'Báo cáo'!AG:AG,'Báo cáo'!AG:AG)</f>
        <v>0</v>
      </c>
    </row>
    <row r="502" spans="1:18" x14ac:dyDescent="0.25">
      <c r="A502" s="105" t="s">
        <v>15986</v>
      </c>
      <c r="B502" s="101" t="s">
        <v>15983</v>
      </c>
      <c r="C502" s="101" t="s">
        <v>15984</v>
      </c>
      <c r="D502" s="101" t="s">
        <v>15868</v>
      </c>
      <c r="E502" s="101" t="s">
        <v>15869</v>
      </c>
      <c r="F502" s="104"/>
      <c r="G502" s="104"/>
      <c r="H502" s="101"/>
      <c r="I502" s="101"/>
      <c r="J502" s="101" t="s">
        <v>15892</v>
      </c>
      <c r="K502" s="101" t="s">
        <v>16449</v>
      </c>
      <c r="L502" s="103">
        <v>-131300</v>
      </c>
      <c r="M502" s="103">
        <v>-10504</v>
      </c>
      <c r="N502" s="103">
        <v>-141804</v>
      </c>
      <c r="O502" s="102">
        <v>46122</v>
      </c>
      <c r="P502" s="106" t="s">
        <v>16410</v>
      </c>
      <c r="Q502" s="101">
        <f>VALUE(Table4[[#This Row],[Invoice No]])</f>
        <v>0</v>
      </c>
      <c r="R502" s="116">
        <f>_xlfn.XLOOKUP(Table4[[#This Row],[Column1]],'Báo cáo'!AG:AG,'Báo cáo'!AG:AG)</f>
        <v>0</v>
      </c>
    </row>
    <row r="503" spans="1:18" x14ac:dyDescent="0.25">
      <c r="A503" s="105" t="s">
        <v>15987</v>
      </c>
      <c r="B503" s="101" t="s">
        <v>15983</v>
      </c>
      <c r="C503" s="101" t="s">
        <v>15984</v>
      </c>
      <c r="D503" s="101" t="s">
        <v>15868</v>
      </c>
      <c r="E503" s="101" t="s">
        <v>15869</v>
      </c>
      <c r="F503" s="104"/>
      <c r="G503" s="104"/>
      <c r="H503" s="101"/>
      <c r="I503" s="101"/>
      <c r="J503" s="101" t="s">
        <v>15878</v>
      </c>
      <c r="K503" s="101" t="s">
        <v>16417</v>
      </c>
      <c r="L503" s="103">
        <v>-511142</v>
      </c>
      <c r="M503" s="103">
        <v>-40891</v>
      </c>
      <c r="N503" s="103">
        <v>-552033</v>
      </c>
      <c r="O503" s="102">
        <v>46122</v>
      </c>
      <c r="P503" s="106" t="s">
        <v>16410</v>
      </c>
      <c r="Q503" s="101">
        <f>VALUE(Table4[[#This Row],[Invoice No]])</f>
        <v>0</v>
      </c>
      <c r="R503" s="116">
        <f>_xlfn.XLOOKUP(Table4[[#This Row],[Column1]],'Báo cáo'!AG:AG,'Báo cáo'!AG:AG)</f>
        <v>0</v>
      </c>
    </row>
    <row r="504" spans="1:18" x14ac:dyDescent="0.25">
      <c r="A504" s="105" t="s">
        <v>15989</v>
      </c>
      <c r="B504" s="101" t="s">
        <v>15983</v>
      </c>
      <c r="C504" s="101" t="s">
        <v>15984</v>
      </c>
      <c r="D504" s="101" t="s">
        <v>15868</v>
      </c>
      <c r="E504" s="101" t="s">
        <v>15869</v>
      </c>
      <c r="F504" s="104"/>
      <c r="G504" s="104"/>
      <c r="H504" s="101"/>
      <c r="I504" s="101"/>
      <c r="J504" s="101" t="s">
        <v>15881</v>
      </c>
      <c r="K504" s="101" t="s">
        <v>16414</v>
      </c>
      <c r="L504" s="103">
        <v>-715599</v>
      </c>
      <c r="M504" s="103">
        <v>-57248</v>
      </c>
      <c r="N504" s="103">
        <v>-772847</v>
      </c>
      <c r="O504" s="102">
        <v>46122</v>
      </c>
      <c r="P504" s="106" t="s">
        <v>16410</v>
      </c>
      <c r="Q504" s="101">
        <f>VALUE(Table4[[#This Row],[Invoice No]])</f>
        <v>0</v>
      </c>
      <c r="R504" s="116">
        <f>_xlfn.XLOOKUP(Table4[[#This Row],[Column1]],'Báo cáo'!AG:AG,'Báo cáo'!AG:AG)</f>
        <v>0</v>
      </c>
    </row>
    <row r="505" spans="1:18" x14ac:dyDescent="0.25">
      <c r="A505" s="105" t="s">
        <v>15991</v>
      </c>
      <c r="B505" s="101" t="s">
        <v>15983</v>
      </c>
      <c r="C505" s="101" t="s">
        <v>15984</v>
      </c>
      <c r="D505" s="101" t="s">
        <v>15868</v>
      </c>
      <c r="E505" s="101" t="s">
        <v>15869</v>
      </c>
      <c r="F505" s="104"/>
      <c r="G505" s="104"/>
      <c r="H505" s="101"/>
      <c r="I505" s="101"/>
      <c r="J505" s="101" t="s">
        <v>15892</v>
      </c>
      <c r="K505" s="101" t="s">
        <v>16450</v>
      </c>
      <c r="L505" s="103">
        <v>-59090</v>
      </c>
      <c r="M505" s="103">
        <v>-4727</v>
      </c>
      <c r="N505" s="103">
        <v>-63817</v>
      </c>
      <c r="O505" s="102">
        <v>46122</v>
      </c>
      <c r="P505" s="106" t="s">
        <v>16410</v>
      </c>
      <c r="Q505" s="101">
        <f>VALUE(Table4[[#This Row],[Invoice No]])</f>
        <v>0</v>
      </c>
      <c r="R505" s="116">
        <f>_xlfn.XLOOKUP(Table4[[#This Row],[Column1]],'Báo cáo'!AG:AG,'Báo cáo'!AG:AG)</f>
        <v>0</v>
      </c>
    </row>
    <row r="506" spans="1:18" x14ac:dyDescent="0.25">
      <c r="A506" s="105" t="s">
        <v>15992</v>
      </c>
      <c r="B506" s="101" t="s">
        <v>15983</v>
      </c>
      <c r="C506" s="101" t="s">
        <v>15984</v>
      </c>
      <c r="D506" s="101" t="s">
        <v>15868</v>
      </c>
      <c r="E506" s="101" t="s">
        <v>15869</v>
      </c>
      <c r="F506" s="104"/>
      <c r="G506" s="104"/>
      <c r="H506" s="101"/>
      <c r="I506" s="101"/>
      <c r="J506" s="101" t="s">
        <v>15892</v>
      </c>
      <c r="K506" s="101" t="s">
        <v>16451</v>
      </c>
      <c r="L506" s="103">
        <v>-175290</v>
      </c>
      <c r="M506" s="103">
        <v>-14023</v>
      </c>
      <c r="N506" s="103">
        <v>-189313</v>
      </c>
      <c r="O506" s="102">
        <v>46122</v>
      </c>
      <c r="P506" s="106" t="s">
        <v>16410</v>
      </c>
      <c r="Q506" s="101">
        <f>VALUE(Table4[[#This Row],[Invoice No]])</f>
        <v>0</v>
      </c>
      <c r="R506" s="116">
        <f>_xlfn.XLOOKUP(Table4[[#This Row],[Column1]],'Báo cáo'!AG:AG,'Báo cáo'!AG:AG)</f>
        <v>0</v>
      </c>
    </row>
    <row r="507" spans="1:18" hidden="1" x14ac:dyDescent="0.25">
      <c r="A507" s="105" t="s">
        <v>16145</v>
      </c>
      <c r="B507" s="101" t="s">
        <v>15983</v>
      </c>
      <c r="C507" s="101" t="s">
        <v>15984</v>
      </c>
      <c r="D507" s="101" t="s">
        <v>15868</v>
      </c>
      <c r="E507" s="101" t="s">
        <v>15869</v>
      </c>
      <c r="F507" s="102">
        <v>46081</v>
      </c>
      <c r="G507" s="102">
        <v>46077</v>
      </c>
      <c r="H507" s="101" t="s">
        <v>16092</v>
      </c>
      <c r="I507" s="101" t="s">
        <v>16452</v>
      </c>
      <c r="J507" s="101"/>
      <c r="K507" s="101"/>
      <c r="L507" s="103">
        <v>8088505</v>
      </c>
      <c r="M507" s="103">
        <v>647080</v>
      </c>
      <c r="N507" s="103">
        <v>8735585</v>
      </c>
      <c r="O507" s="102">
        <v>46122</v>
      </c>
      <c r="P507" s="106" t="s">
        <v>16410</v>
      </c>
      <c r="Q507" s="101">
        <f>VALUE(Table4[[#This Row],[Invoice No]])</f>
        <v>13148</v>
      </c>
      <c r="R507" s="116">
        <f>_xlfn.XLOOKUP(Table4[[#This Row],[Column1]],'Báo cáo'!AG:AG,'Báo cáo'!AG:AG)</f>
        <v>13148</v>
      </c>
    </row>
    <row r="508" spans="1:18" x14ac:dyDescent="0.25">
      <c r="A508" s="105" t="s">
        <v>15993</v>
      </c>
      <c r="B508" s="101" t="s">
        <v>15983</v>
      </c>
      <c r="C508" s="101" t="s">
        <v>15984</v>
      </c>
      <c r="D508" s="101" t="s">
        <v>15868</v>
      </c>
      <c r="E508" s="101" t="s">
        <v>15869</v>
      </c>
      <c r="F508" s="104"/>
      <c r="G508" s="104"/>
      <c r="H508" s="101"/>
      <c r="I508" s="101"/>
      <c r="J508" s="101" t="s">
        <v>15886</v>
      </c>
      <c r="K508" s="101" t="s">
        <v>16413</v>
      </c>
      <c r="L508" s="103">
        <v>-153343</v>
      </c>
      <c r="M508" s="103">
        <v>-15334</v>
      </c>
      <c r="N508" s="103">
        <v>-168677</v>
      </c>
      <c r="O508" s="102">
        <v>46122</v>
      </c>
      <c r="P508" s="106" t="s">
        <v>16410</v>
      </c>
      <c r="Q508" s="101">
        <f>VALUE(Table4[[#This Row],[Invoice No]])</f>
        <v>0</v>
      </c>
      <c r="R508" s="116">
        <f>_xlfn.XLOOKUP(Table4[[#This Row],[Column1]],'Báo cáo'!AG:AG,'Báo cáo'!AG:AG)</f>
        <v>0</v>
      </c>
    </row>
    <row r="509" spans="1:18" x14ac:dyDescent="0.25">
      <c r="A509" s="105" t="s">
        <v>15996</v>
      </c>
      <c r="B509" s="101" t="s">
        <v>15983</v>
      </c>
      <c r="C509" s="101" t="s">
        <v>15984</v>
      </c>
      <c r="D509" s="101" t="s">
        <v>15868</v>
      </c>
      <c r="E509" s="101" t="s">
        <v>15869</v>
      </c>
      <c r="F509" s="104"/>
      <c r="G509" s="104"/>
      <c r="H509" s="101"/>
      <c r="I509" s="101"/>
      <c r="J509" s="101" t="s">
        <v>15892</v>
      </c>
      <c r="K509" s="101" t="s">
        <v>16453</v>
      </c>
      <c r="L509" s="103">
        <v>-89940</v>
      </c>
      <c r="M509" s="103">
        <v>-7195</v>
      </c>
      <c r="N509" s="103">
        <v>-97135</v>
      </c>
      <c r="O509" s="102">
        <v>46122</v>
      </c>
      <c r="P509" s="106" t="s">
        <v>16410</v>
      </c>
      <c r="Q509" s="101">
        <f>VALUE(Table4[[#This Row],[Invoice No]])</f>
        <v>0</v>
      </c>
      <c r="R509" s="116">
        <f>_xlfn.XLOOKUP(Table4[[#This Row],[Column1]],'Báo cáo'!AG:AG,'Báo cáo'!AG:AG)</f>
        <v>0</v>
      </c>
    </row>
    <row r="510" spans="1:18" x14ac:dyDescent="0.25">
      <c r="A510" s="105" t="s">
        <v>11008</v>
      </c>
      <c r="B510" s="101" t="s">
        <v>15994</v>
      </c>
      <c r="C510" s="101" t="s">
        <v>15995</v>
      </c>
      <c r="D510" s="101" t="s">
        <v>15868</v>
      </c>
      <c r="E510" s="101" t="s">
        <v>15869</v>
      </c>
      <c r="F510" s="104"/>
      <c r="G510" s="104"/>
      <c r="H510" s="101"/>
      <c r="I510" s="101"/>
      <c r="J510" s="101" t="s">
        <v>15878</v>
      </c>
      <c r="K510" s="101" t="s">
        <v>16417</v>
      </c>
      <c r="L510" s="103">
        <v>-205453</v>
      </c>
      <c r="M510" s="103">
        <v>-16436</v>
      </c>
      <c r="N510" s="103">
        <v>-221889</v>
      </c>
      <c r="O510" s="102">
        <v>46122</v>
      </c>
      <c r="P510" s="106" t="s">
        <v>16410</v>
      </c>
      <c r="Q510" s="101">
        <f>VALUE(Table4[[#This Row],[Invoice No]])</f>
        <v>0</v>
      </c>
      <c r="R510" s="116">
        <f>_xlfn.XLOOKUP(Table4[[#This Row],[Column1]],'Báo cáo'!AG:AG,'Báo cáo'!AG:AG)</f>
        <v>0</v>
      </c>
    </row>
    <row r="511" spans="1:18" x14ac:dyDescent="0.25">
      <c r="A511" s="105" t="s">
        <v>15999</v>
      </c>
      <c r="B511" s="101" t="s">
        <v>15994</v>
      </c>
      <c r="C511" s="101" t="s">
        <v>15995</v>
      </c>
      <c r="D511" s="101" t="s">
        <v>15868</v>
      </c>
      <c r="E511" s="101" t="s">
        <v>15869</v>
      </c>
      <c r="F511" s="104"/>
      <c r="G511" s="104"/>
      <c r="H511" s="101"/>
      <c r="I511" s="101"/>
      <c r="J511" s="101" t="s">
        <v>15881</v>
      </c>
      <c r="K511" s="101" t="s">
        <v>16414</v>
      </c>
      <c r="L511" s="103">
        <v>-287634</v>
      </c>
      <c r="M511" s="103">
        <v>-23011</v>
      </c>
      <c r="N511" s="103">
        <v>-310645</v>
      </c>
      <c r="O511" s="102">
        <v>46122</v>
      </c>
      <c r="P511" s="106" t="s">
        <v>16410</v>
      </c>
      <c r="Q511" s="101">
        <f>VALUE(Table4[[#This Row],[Invoice No]])</f>
        <v>0</v>
      </c>
      <c r="R511" s="116">
        <f>_xlfn.XLOOKUP(Table4[[#This Row],[Column1]],'Báo cáo'!AG:AG,'Báo cáo'!AG:AG)</f>
        <v>0</v>
      </c>
    </row>
    <row r="512" spans="1:18" x14ac:dyDescent="0.25">
      <c r="A512" s="105" t="s">
        <v>16148</v>
      </c>
      <c r="B512" s="101" t="s">
        <v>15994</v>
      </c>
      <c r="C512" s="101" t="s">
        <v>15995</v>
      </c>
      <c r="D512" s="101" t="s">
        <v>15868</v>
      </c>
      <c r="E512" s="101" t="s">
        <v>15869</v>
      </c>
      <c r="F512" s="104"/>
      <c r="G512" s="104"/>
      <c r="H512" s="101"/>
      <c r="I512" s="101"/>
      <c r="J512" s="101" t="s">
        <v>15886</v>
      </c>
      <c r="K512" s="101" t="s">
        <v>16413</v>
      </c>
      <c r="L512" s="103">
        <v>-61636</v>
      </c>
      <c r="M512" s="103">
        <v>-6164</v>
      </c>
      <c r="N512" s="103">
        <v>-67800</v>
      </c>
      <c r="O512" s="102">
        <v>46122</v>
      </c>
      <c r="P512" s="106" t="s">
        <v>16410</v>
      </c>
      <c r="Q512" s="101">
        <f>VALUE(Table4[[#This Row],[Invoice No]])</f>
        <v>0</v>
      </c>
      <c r="R512" s="116">
        <f>_xlfn.XLOOKUP(Table4[[#This Row],[Column1]],'Báo cáo'!AG:AG,'Báo cáo'!AG:AG)</f>
        <v>0</v>
      </c>
    </row>
    <row r="513" spans="1:18" hidden="1" x14ac:dyDescent="0.25">
      <c r="A513" s="105" t="s">
        <v>16000</v>
      </c>
      <c r="B513" s="101" t="s">
        <v>15994</v>
      </c>
      <c r="C513" s="101" t="s">
        <v>15995</v>
      </c>
      <c r="D513" s="101" t="s">
        <v>15868</v>
      </c>
      <c r="E513" s="101" t="s">
        <v>15869</v>
      </c>
      <c r="F513" s="102">
        <v>46081</v>
      </c>
      <c r="G513" s="102">
        <v>46079</v>
      </c>
      <c r="H513" s="101" t="s">
        <v>16092</v>
      </c>
      <c r="I513" s="101" t="s">
        <v>16454</v>
      </c>
      <c r="J513" s="101"/>
      <c r="K513" s="101"/>
      <c r="L513" s="103">
        <v>4590380</v>
      </c>
      <c r="M513" s="103">
        <v>367230</v>
      </c>
      <c r="N513" s="103">
        <v>4957610</v>
      </c>
      <c r="O513" s="102">
        <v>46122</v>
      </c>
      <c r="P513" s="106" t="s">
        <v>16410</v>
      </c>
      <c r="Q513" s="101">
        <f>VALUE(Table4[[#This Row],[Invoice No]])</f>
        <v>13965</v>
      </c>
      <c r="R513" s="116">
        <f>_xlfn.XLOOKUP(Table4[[#This Row],[Column1]],'Báo cáo'!AG:AG,'Báo cáo'!AG:AG)</f>
        <v>13965</v>
      </c>
    </row>
    <row r="514" spans="1:18" hidden="1" x14ac:dyDescent="0.25">
      <c r="A514" s="105" t="s">
        <v>16005</v>
      </c>
      <c r="B514" s="101" t="s">
        <v>16001</v>
      </c>
      <c r="C514" s="101" t="s">
        <v>16002</v>
      </c>
      <c r="D514" s="101" t="s">
        <v>15868</v>
      </c>
      <c r="E514" s="101" t="s">
        <v>15869</v>
      </c>
      <c r="F514" s="102">
        <v>46096</v>
      </c>
      <c r="G514" s="102">
        <v>46090</v>
      </c>
      <c r="H514" s="101" t="s">
        <v>16092</v>
      </c>
      <c r="I514" s="101" t="s">
        <v>16455</v>
      </c>
      <c r="J514" s="101"/>
      <c r="K514" s="101"/>
      <c r="L514" s="103">
        <v>1366860</v>
      </c>
      <c r="M514" s="103">
        <v>109349</v>
      </c>
      <c r="N514" s="103">
        <v>1476209</v>
      </c>
      <c r="O514" s="102">
        <v>46141</v>
      </c>
      <c r="P514" s="106" t="s">
        <v>16410</v>
      </c>
      <c r="Q514" s="101">
        <f>VALUE(Table4[[#This Row],[Invoice No]])</f>
        <v>17215</v>
      </c>
      <c r="R514" s="116">
        <f>_xlfn.XLOOKUP(Table4[[#This Row],[Column1]],'Báo cáo'!AG:AG,'Báo cáo'!AG:AG)</f>
        <v>17215</v>
      </c>
    </row>
    <row r="515" spans="1:18" hidden="1" x14ac:dyDescent="0.25">
      <c r="A515" s="105" t="s">
        <v>16007</v>
      </c>
      <c r="B515" s="101" t="s">
        <v>16001</v>
      </c>
      <c r="C515" s="101" t="s">
        <v>16002</v>
      </c>
      <c r="D515" s="101" t="s">
        <v>15868</v>
      </c>
      <c r="E515" s="101" t="s">
        <v>15869</v>
      </c>
      <c r="F515" s="102">
        <v>46091</v>
      </c>
      <c r="G515" s="102">
        <v>46080</v>
      </c>
      <c r="H515" s="101" t="s">
        <v>16092</v>
      </c>
      <c r="I515" s="101" t="s">
        <v>16456</v>
      </c>
      <c r="J515" s="101"/>
      <c r="K515" s="101"/>
      <c r="L515" s="103">
        <v>1785990</v>
      </c>
      <c r="M515" s="103">
        <v>142879</v>
      </c>
      <c r="N515" s="103">
        <v>1928869</v>
      </c>
      <c r="O515" s="102">
        <v>46141</v>
      </c>
      <c r="P515" s="106" t="s">
        <v>16410</v>
      </c>
      <c r="Q515" s="101">
        <f>VALUE(Table4[[#This Row],[Invoice No]])</f>
        <v>14451</v>
      </c>
      <c r="R515" s="116">
        <f>_xlfn.XLOOKUP(Table4[[#This Row],[Column1]],'Báo cáo'!AG:AG,'Báo cáo'!AG:AG)</f>
        <v>14451</v>
      </c>
    </row>
    <row r="516" spans="1:18" x14ac:dyDescent="0.25">
      <c r="A516" s="105" t="s">
        <v>16008</v>
      </c>
      <c r="B516" s="101" t="s">
        <v>16001</v>
      </c>
      <c r="C516" s="101" t="s">
        <v>16002</v>
      </c>
      <c r="D516" s="101" t="s">
        <v>15868</v>
      </c>
      <c r="E516" s="101" t="s">
        <v>15869</v>
      </c>
      <c r="F516" s="104"/>
      <c r="G516" s="104"/>
      <c r="H516" s="101"/>
      <c r="I516" s="101"/>
      <c r="J516" s="101" t="s">
        <v>15878</v>
      </c>
      <c r="K516" s="101" t="s">
        <v>16417</v>
      </c>
      <c r="L516" s="103">
        <v>-338066</v>
      </c>
      <c r="M516" s="103">
        <v>-27045</v>
      </c>
      <c r="N516" s="103">
        <v>-365111</v>
      </c>
      <c r="O516" s="102">
        <v>46122</v>
      </c>
      <c r="P516" s="106" t="s">
        <v>16410</v>
      </c>
      <c r="Q516" s="101">
        <f>VALUE(Table4[[#This Row],[Invoice No]])</f>
        <v>0</v>
      </c>
      <c r="R516" s="116">
        <f>_xlfn.XLOOKUP(Table4[[#This Row],[Column1]],'Báo cáo'!AG:AG,'Báo cáo'!AG:AG)</f>
        <v>0</v>
      </c>
    </row>
    <row r="517" spans="1:18" x14ac:dyDescent="0.25">
      <c r="A517" s="105" t="s">
        <v>16009</v>
      </c>
      <c r="B517" s="101" t="s">
        <v>16001</v>
      </c>
      <c r="C517" s="101" t="s">
        <v>16002</v>
      </c>
      <c r="D517" s="101" t="s">
        <v>15868</v>
      </c>
      <c r="E517" s="101" t="s">
        <v>15869</v>
      </c>
      <c r="F517" s="104"/>
      <c r="G517" s="104"/>
      <c r="H517" s="101"/>
      <c r="I517" s="101"/>
      <c r="J517" s="101" t="s">
        <v>15881</v>
      </c>
      <c r="K517" s="101" t="s">
        <v>16414</v>
      </c>
      <c r="L517" s="103">
        <v>-473292</v>
      </c>
      <c r="M517" s="103">
        <v>-37863</v>
      </c>
      <c r="N517" s="103">
        <v>-511155</v>
      </c>
      <c r="O517" s="102">
        <v>46122</v>
      </c>
      <c r="P517" s="106" t="s">
        <v>16410</v>
      </c>
      <c r="Q517" s="101">
        <f>VALUE(Table4[[#This Row],[Invoice No]])</f>
        <v>0</v>
      </c>
      <c r="R517" s="116">
        <f>_xlfn.XLOOKUP(Table4[[#This Row],[Column1]],'Báo cáo'!AG:AG,'Báo cáo'!AG:AG)</f>
        <v>0</v>
      </c>
    </row>
    <row r="518" spans="1:18" x14ac:dyDescent="0.25">
      <c r="A518" s="105" t="s">
        <v>16011</v>
      </c>
      <c r="B518" s="101" t="s">
        <v>16001</v>
      </c>
      <c r="C518" s="101" t="s">
        <v>16002</v>
      </c>
      <c r="D518" s="101" t="s">
        <v>15868</v>
      </c>
      <c r="E518" s="101" t="s">
        <v>15869</v>
      </c>
      <c r="F518" s="104"/>
      <c r="G518" s="104"/>
      <c r="H518" s="101"/>
      <c r="I518" s="101"/>
      <c r="J518" s="101" t="s">
        <v>15892</v>
      </c>
      <c r="K518" s="101" t="s">
        <v>16457</v>
      </c>
      <c r="L518" s="103">
        <v>-362870</v>
      </c>
      <c r="M518" s="103">
        <v>-29030</v>
      </c>
      <c r="N518" s="103">
        <v>-391900</v>
      </c>
      <c r="O518" s="102">
        <v>46122</v>
      </c>
      <c r="P518" s="106" t="s">
        <v>16410</v>
      </c>
      <c r="Q518" s="101">
        <f>VALUE(Table4[[#This Row],[Invoice No]])</f>
        <v>0</v>
      </c>
      <c r="R518" s="116">
        <f>_xlfn.XLOOKUP(Table4[[#This Row],[Column1]],'Báo cáo'!AG:AG,'Báo cáo'!AG:AG)</f>
        <v>0</v>
      </c>
    </row>
    <row r="519" spans="1:18" hidden="1" x14ac:dyDescent="0.25">
      <c r="A519" s="105" t="s">
        <v>16013</v>
      </c>
      <c r="B519" s="101" t="s">
        <v>16001</v>
      </c>
      <c r="C519" s="101" t="s">
        <v>16002</v>
      </c>
      <c r="D519" s="101" t="s">
        <v>15868</v>
      </c>
      <c r="E519" s="101" t="s">
        <v>15869</v>
      </c>
      <c r="F519" s="102">
        <v>46096</v>
      </c>
      <c r="G519" s="102">
        <v>46090</v>
      </c>
      <c r="H519" s="101" t="s">
        <v>16092</v>
      </c>
      <c r="I519" s="101" t="s">
        <v>16458</v>
      </c>
      <c r="J519" s="101"/>
      <c r="K519" s="101"/>
      <c r="L519" s="103">
        <v>595330</v>
      </c>
      <c r="M519" s="103">
        <v>47626</v>
      </c>
      <c r="N519" s="103">
        <v>642956</v>
      </c>
      <c r="O519" s="102">
        <v>46141</v>
      </c>
      <c r="P519" s="106" t="s">
        <v>16410</v>
      </c>
      <c r="Q519" s="101">
        <f>VALUE(Table4[[#This Row],[Invoice No]])</f>
        <v>17216</v>
      </c>
      <c r="R519" s="116">
        <f>_xlfn.XLOOKUP(Table4[[#This Row],[Column1]],'Báo cáo'!AG:AG,'Báo cáo'!AG:AG)</f>
        <v>17216</v>
      </c>
    </row>
    <row r="520" spans="1:18" hidden="1" x14ac:dyDescent="0.25">
      <c r="A520" s="105" t="s">
        <v>16015</v>
      </c>
      <c r="B520" s="101" t="s">
        <v>16001</v>
      </c>
      <c r="C520" s="101" t="s">
        <v>16002</v>
      </c>
      <c r="D520" s="101" t="s">
        <v>15868</v>
      </c>
      <c r="E520" s="101" t="s">
        <v>15869</v>
      </c>
      <c r="F520" s="102">
        <v>46096</v>
      </c>
      <c r="G520" s="102">
        <v>46087</v>
      </c>
      <c r="H520" s="101" t="s">
        <v>16092</v>
      </c>
      <c r="I520" s="101" t="s">
        <v>16459</v>
      </c>
      <c r="J520" s="101"/>
      <c r="K520" s="101"/>
      <c r="L520" s="103">
        <v>1822480</v>
      </c>
      <c r="M520" s="103">
        <v>145798</v>
      </c>
      <c r="N520" s="103">
        <v>1968278</v>
      </c>
      <c r="O520" s="102">
        <v>46141</v>
      </c>
      <c r="P520" s="106" t="s">
        <v>16410</v>
      </c>
      <c r="Q520" s="101">
        <f>VALUE(Table4[[#This Row],[Invoice No]])</f>
        <v>16265</v>
      </c>
      <c r="R520" s="116">
        <f>_xlfn.XLOOKUP(Table4[[#This Row],[Column1]],'Báo cáo'!AG:AG,'Báo cáo'!AG:AG)</f>
        <v>16265</v>
      </c>
    </row>
    <row r="521" spans="1:18" x14ac:dyDescent="0.25">
      <c r="A521" s="105" t="s">
        <v>16017</v>
      </c>
      <c r="B521" s="101" t="s">
        <v>16001</v>
      </c>
      <c r="C521" s="101" t="s">
        <v>16002</v>
      </c>
      <c r="D521" s="101" t="s">
        <v>15868</v>
      </c>
      <c r="E521" s="101" t="s">
        <v>15869</v>
      </c>
      <c r="F521" s="104"/>
      <c r="G521" s="104"/>
      <c r="H521" s="101"/>
      <c r="I521" s="101"/>
      <c r="J521" s="101" t="s">
        <v>15886</v>
      </c>
      <c r="K521" s="101" t="s">
        <v>16413</v>
      </c>
      <c r="L521" s="103">
        <v>-101420</v>
      </c>
      <c r="M521" s="103">
        <v>-10142</v>
      </c>
      <c r="N521" s="103">
        <v>-111562</v>
      </c>
      <c r="O521" s="102">
        <v>46122</v>
      </c>
      <c r="P521" s="106" t="s">
        <v>16410</v>
      </c>
      <c r="Q521" s="101">
        <f>VALUE(Table4[[#This Row],[Invoice No]])</f>
        <v>0</v>
      </c>
      <c r="R521" s="116">
        <f>_xlfn.XLOOKUP(Table4[[#This Row],[Column1]],'Báo cáo'!AG:AG,'Báo cáo'!AG:AG)</f>
        <v>0</v>
      </c>
    </row>
    <row r="522" spans="1:18" x14ac:dyDescent="0.25">
      <c r="A522" s="105" t="s">
        <v>16018</v>
      </c>
      <c r="B522" s="101" t="s">
        <v>16001</v>
      </c>
      <c r="C522" s="101" t="s">
        <v>16002</v>
      </c>
      <c r="D522" s="101" t="s">
        <v>15868</v>
      </c>
      <c r="E522" s="101" t="s">
        <v>15869</v>
      </c>
      <c r="F522" s="104"/>
      <c r="G522" s="104"/>
      <c r="H522" s="101"/>
      <c r="I522" s="101"/>
      <c r="J522" s="101" t="s">
        <v>15892</v>
      </c>
      <c r="K522" s="101" t="s">
        <v>16460</v>
      </c>
      <c r="L522" s="103">
        <v>-49560</v>
      </c>
      <c r="M522" s="103">
        <v>-3965</v>
      </c>
      <c r="N522" s="103">
        <v>-53525</v>
      </c>
      <c r="O522" s="102">
        <v>46122</v>
      </c>
      <c r="P522" s="106" t="s">
        <v>16410</v>
      </c>
      <c r="Q522" s="101">
        <f>VALUE(Table4[[#This Row],[Invoice No]])</f>
        <v>0</v>
      </c>
      <c r="R522" s="116">
        <f>_xlfn.XLOOKUP(Table4[[#This Row],[Column1]],'Báo cáo'!AG:AG,'Báo cáo'!AG:AG)</f>
        <v>0</v>
      </c>
    </row>
    <row r="523" spans="1:18" hidden="1" x14ac:dyDescent="0.25">
      <c r="A523" s="105" t="s">
        <v>16019</v>
      </c>
      <c r="B523" s="101" t="s">
        <v>16001</v>
      </c>
      <c r="C523" s="101" t="s">
        <v>16002</v>
      </c>
      <c r="D523" s="101" t="s">
        <v>15868</v>
      </c>
      <c r="E523" s="101" t="s">
        <v>15869</v>
      </c>
      <c r="F523" s="102">
        <v>46081</v>
      </c>
      <c r="G523" s="102">
        <v>46055</v>
      </c>
      <c r="H523" s="101" t="s">
        <v>16092</v>
      </c>
      <c r="I523" s="101" t="s">
        <v>16461</v>
      </c>
      <c r="J523" s="101"/>
      <c r="K523" s="101"/>
      <c r="L523" s="103">
        <v>5360250</v>
      </c>
      <c r="M523" s="103">
        <v>428820</v>
      </c>
      <c r="N523" s="103">
        <v>5789070</v>
      </c>
      <c r="O523" s="102">
        <v>46122</v>
      </c>
      <c r="P523" s="106" t="s">
        <v>16410</v>
      </c>
      <c r="Q523" s="101">
        <f>VALUE(Table4[[#This Row],[Invoice No]])</f>
        <v>8445</v>
      </c>
      <c r="R523" s="116">
        <f>_xlfn.XLOOKUP(Table4[[#This Row],[Column1]],'Báo cáo'!AG:AG,'Báo cáo'!AG:AG)</f>
        <v>8445</v>
      </c>
    </row>
    <row r="524" spans="1:18" x14ac:dyDescent="0.25">
      <c r="A524" s="105" t="s">
        <v>16313</v>
      </c>
      <c r="B524" s="101" t="s">
        <v>16001</v>
      </c>
      <c r="C524" s="101" t="s">
        <v>16002</v>
      </c>
      <c r="D524" s="101" t="s">
        <v>15868</v>
      </c>
      <c r="E524" s="101" t="s">
        <v>15869</v>
      </c>
      <c r="F524" s="104"/>
      <c r="G524" s="104"/>
      <c r="H524" s="101"/>
      <c r="I524" s="101"/>
      <c r="J524" s="101" t="s">
        <v>16462</v>
      </c>
      <c r="K524" s="101" t="s">
        <v>15908</v>
      </c>
      <c r="L524" s="103">
        <v>-764968</v>
      </c>
      <c r="M524" s="103">
        <v>-61197</v>
      </c>
      <c r="N524" s="103">
        <v>-826165</v>
      </c>
      <c r="O524" s="102">
        <v>46141</v>
      </c>
      <c r="P524" s="106" t="s">
        <v>16410</v>
      </c>
      <c r="Q524" s="101">
        <f>VALUE(Table4[[#This Row],[Invoice No]])</f>
        <v>0</v>
      </c>
      <c r="R524" s="116">
        <f>_xlfn.XLOOKUP(Table4[[#This Row],[Column1]],'Báo cáo'!AG:AG,'Báo cáo'!AG:AG)</f>
        <v>0</v>
      </c>
    </row>
    <row r="525" spans="1:18" hidden="1" x14ac:dyDescent="0.25">
      <c r="A525" s="105" t="s">
        <v>16024</v>
      </c>
      <c r="B525" s="101" t="s">
        <v>16022</v>
      </c>
      <c r="C525" s="101" t="s">
        <v>16023</v>
      </c>
      <c r="D525" s="101" t="s">
        <v>15868</v>
      </c>
      <c r="E525" s="101" t="s">
        <v>15869</v>
      </c>
      <c r="F525" s="102">
        <v>46080</v>
      </c>
      <c r="G525" s="102">
        <v>46080</v>
      </c>
      <c r="H525" s="101" t="s">
        <v>16092</v>
      </c>
      <c r="I525" s="101" t="s">
        <v>16463</v>
      </c>
      <c r="J525" s="101"/>
      <c r="K525" s="101"/>
      <c r="L525" s="103">
        <v>1773715</v>
      </c>
      <c r="M525" s="103">
        <v>141897</v>
      </c>
      <c r="N525" s="103">
        <v>1915612</v>
      </c>
      <c r="O525" s="102">
        <v>46122</v>
      </c>
      <c r="P525" s="106" t="s">
        <v>16410</v>
      </c>
      <c r="Q525" s="101">
        <f>VALUE(Table4[[#This Row],[Invoice No]])</f>
        <v>14001</v>
      </c>
      <c r="R525" s="116">
        <f>_xlfn.XLOOKUP(Table4[[#This Row],[Column1]],'Báo cáo'!AG:AG,'Báo cáo'!AG:AG)</f>
        <v>14001</v>
      </c>
    </row>
    <row r="526" spans="1:18" hidden="1" x14ac:dyDescent="0.25">
      <c r="A526" s="105" t="s">
        <v>16025</v>
      </c>
      <c r="B526" s="101" t="s">
        <v>16022</v>
      </c>
      <c r="C526" s="101" t="s">
        <v>16023</v>
      </c>
      <c r="D526" s="101" t="s">
        <v>15868</v>
      </c>
      <c r="E526" s="101" t="s">
        <v>15869</v>
      </c>
      <c r="F526" s="102">
        <v>46093</v>
      </c>
      <c r="G526" s="102">
        <v>46093</v>
      </c>
      <c r="H526" s="101" t="s">
        <v>16092</v>
      </c>
      <c r="I526" s="101" t="s">
        <v>16464</v>
      </c>
      <c r="J526" s="101"/>
      <c r="K526" s="101"/>
      <c r="L526" s="103">
        <v>1166110</v>
      </c>
      <c r="M526" s="103">
        <v>93289</v>
      </c>
      <c r="N526" s="103">
        <v>1259399</v>
      </c>
      <c r="O526" s="102">
        <v>46141</v>
      </c>
      <c r="P526" s="106" t="s">
        <v>16410</v>
      </c>
      <c r="Q526" s="101">
        <f>VALUE(Table4[[#This Row],[Invoice No]])</f>
        <v>18443</v>
      </c>
      <c r="R526" s="116">
        <f>_xlfn.XLOOKUP(Table4[[#This Row],[Column1]],'Báo cáo'!AG:AG,'Báo cáo'!AG:AG)</f>
        <v>18443</v>
      </c>
    </row>
    <row r="527" spans="1:18" x14ac:dyDescent="0.25">
      <c r="A527" s="105" t="s">
        <v>15794</v>
      </c>
      <c r="B527" s="101" t="s">
        <v>16022</v>
      </c>
      <c r="C527" s="101" t="s">
        <v>16023</v>
      </c>
      <c r="D527" s="101" t="s">
        <v>15868</v>
      </c>
      <c r="E527" s="101" t="s">
        <v>15869</v>
      </c>
      <c r="F527" s="104"/>
      <c r="G527" s="104"/>
      <c r="H527" s="101"/>
      <c r="I527" s="101"/>
      <c r="J527" s="101" t="s">
        <v>15878</v>
      </c>
      <c r="K527" s="101" t="s">
        <v>16417</v>
      </c>
      <c r="L527" s="103">
        <v>-200153</v>
      </c>
      <c r="M527" s="103">
        <v>-16012</v>
      </c>
      <c r="N527" s="103">
        <v>-216165</v>
      </c>
      <c r="O527" s="102">
        <v>46122</v>
      </c>
      <c r="P527" s="106" t="s">
        <v>16410</v>
      </c>
      <c r="Q527" s="101">
        <f>VALUE(Table4[[#This Row],[Invoice No]])</f>
        <v>0</v>
      </c>
      <c r="R527" s="116">
        <f>_xlfn.XLOOKUP(Table4[[#This Row],[Column1]],'Báo cáo'!AG:AG,'Báo cáo'!AG:AG)</f>
        <v>0</v>
      </c>
    </row>
    <row r="528" spans="1:18" x14ac:dyDescent="0.25">
      <c r="A528" s="105" t="s">
        <v>16026</v>
      </c>
      <c r="B528" s="101" t="s">
        <v>16022</v>
      </c>
      <c r="C528" s="101" t="s">
        <v>16023</v>
      </c>
      <c r="D528" s="101" t="s">
        <v>15868</v>
      </c>
      <c r="E528" s="101" t="s">
        <v>15869</v>
      </c>
      <c r="F528" s="104"/>
      <c r="G528" s="104"/>
      <c r="H528" s="101"/>
      <c r="I528" s="101"/>
      <c r="J528" s="101" t="s">
        <v>15881</v>
      </c>
      <c r="K528" s="101" t="s">
        <v>16414</v>
      </c>
      <c r="L528" s="103">
        <v>-280214</v>
      </c>
      <c r="M528" s="103">
        <v>-22417</v>
      </c>
      <c r="N528" s="103">
        <v>-302631</v>
      </c>
      <c r="O528" s="102">
        <v>46122</v>
      </c>
      <c r="P528" s="106" t="s">
        <v>16410</v>
      </c>
      <c r="Q528" s="101">
        <f>VALUE(Table4[[#This Row],[Invoice No]])</f>
        <v>0</v>
      </c>
      <c r="R528" s="116">
        <f>_xlfn.XLOOKUP(Table4[[#This Row],[Column1]],'Báo cáo'!AG:AG,'Báo cáo'!AG:AG)</f>
        <v>0</v>
      </c>
    </row>
    <row r="529" spans="1:18" hidden="1" x14ac:dyDescent="0.25">
      <c r="A529" s="105" t="s">
        <v>16160</v>
      </c>
      <c r="B529" s="101" t="s">
        <v>16022</v>
      </c>
      <c r="C529" s="101" t="s">
        <v>16023</v>
      </c>
      <c r="D529" s="101" t="s">
        <v>15868</v>
      </c>
      <c r="E529" s="101" t="s">
        <v>15869</v>
      </c>
      <c r="F529" s="102">
        <v>46078</v>
      </c>
      <c r="G529" s="102">
        <v>46078</v>
      </c>
      <c r="H529" s="101" t="s">
        <v>16092</v>
      </c>
      <c r="I529" s="101" t="s">
        <v>16465</v>
      </c>
      <c r="J529" s="101"/>
      <c r="K529" s="101"/>
      <c r="L529" s="103">
        <v>1608075</v>
      </c>
      <c r="M529" s="103">
        <v>128646</v>
      </c>
      <c r="N529" s="103">
        <v>1736721</v>
      </c>
      <c r="O529" s="102">
        <v>46122</v>
      </c>
      <c r="P529" s="106" t="s">
        <v>16410</v>
      </c>
      <c r="Q529" s="101">
        <f>VALUE(Table4[[#This Row],[Invoice No]])</f>
        <v>13216</v>
      </c>
      <c r="R529" s="116">
        <f>_xlfn.XLOOKUP(Table4[[#This Row],[Column1]],'Báo cáo'!AG:AG,'Báo cáo'!AG:AG)</f>
        <v>13216</v>
      </c>
    </row>
    <row r="530" spans="1:18" hidden="1" x14ac:dyDescent="0.25">
      <c r="A530" s="105" t="s">
        <v>16028</v>
      </c>
      <c r="B530" s="101" t="s">
        <v>16022</v>
      </c>
      <c r="C530" s="101" t="s">
        <v>16023</v>
      </c>
      <c r="D530" s="101" t="s">
        <v>15868</v>
      </c>
      <c r="E530" s="101" t="s">
        <v>15869</v>
      </c>
      <c r="F530" s="102">
        <v>46093</v>
      </c>
      <c r="G530" s="102">
        <v>46093</v>
      </c>
      <c r="H530" s="101" t="s">
        <v>16092</v>
      </c>
      <c r="I530" s="101" t="s">
        <v>16466</v>
      </c>
      <c r="J530" s="101"/>
      <c r="K530" s="101"/>
      <c r="L530" s="103">
        <v>595330</v>
      </c>
      <c r="M530" s="103">
        <v>47626</v>
      </c>
      <c r="N530" s="103">
        <v>642956</v>
      </c>
      <c r="O530" s="102">
        <v>46141</v>
      </c>
      <c r="P530" s="106" t="s">
        <v>16410</v>
      </c>
      <c r="Q530" s="101">
        <f>VALUE(Table4[[#This Row],[Invoice No]])</f>
        <v>18444</v>
      </c>
      <c r="R530" s="116">
        <f>_xlfn.XLOOKUP(Table4[[#This Row],[Column1]],'Báo cáo'!AG:AG,'Báo cáo'!AG:AG)</f>
        <v>18444</v>
      </c>
    </row>
    <row r="531" spans="1:18" hidden="1" x14ac:dyDescent="0.25">
      <c r="A531" s="105" t="s">
        <v>16031</v>
      </c>
      <c r="B531" s="101" t="s">
        <v>16022</v>
      </c>
      <c r="C531" s="101" t="s">
        <v>16023</v>
      </c>
      <c r="D531" s="101" t="s">
        <v>15868</v>
      </c>
      <c r="E531" s="101" t="s">
        <v>15869</v>
      </c>
      <c r="F531" s="102">
        <v>46085</v>
      </c>
      <c r="G531" s="102">
        <v>46084</v>
      </c>
      <c r="H531" s="101" t="s">
        <v>16092</v>
      </c>
      <c r="I531" s="101" t="s">
        <v>16467</v>
      </c>
      <c r="J531" s="101"/>
      <c r="K531" s="101"/>
      <c r="L531" s="103">
        <v>1190660</v>
      </c>
      <c r="M531" s="103">
        <v>95253</v>
      </c>
      <c r="N531" s="103">
        <v>1285913</v>
      </c>
      <c r="O531" s="102">
        <v>46141</v>
      </c>
      <c r="P531" s="106" t="s">
        <v>16410</v>
      </c>
      <c r="Q531" s="101">
        <f>VALUE(Table4[[#This Row],[Invoice No]])</f>
        <v>14770</v>
      </c>
      <c r="R531" s="116">
        <f>_xlfn.XLOOKUP(Table4[[#This Row],[Column1]],'Báo cáo'!AG:AG,'Báo cáo'!AG:AG)</f>
        <v>14770</v>
      </c>
    </row>
    <row r="532" spans="1:18" x14ac:dyDescent="0.25">
      <c r="A532" s="105" t="s">
        <v>15801</v>
      </c>
      <c r="B532" s="101" t="s">
        <v>16022</v>
      </c>
      <c r="C532" s="101" t="s">
        <v>16023</v>
      </c>
      <c r="D532" s="101" t="s">
        <v>15868</v>
      </c>
      <c r="E532" s="101" t="s">
        <v>15869</v>
      </c>
      <c r="F532" s="104"/>
      <c r="G532" s="104"/>
      <c r="H532" s="101"/>
      <c r="I532" s="101"/>
      <c r="J532" s="101" t="s">
        <v>15886</v>
      </c>
      <c r="K532" s="101" t="s">
        <v>16413</v>
      </c>
      <c r="L532" s="103">
        <v>-60046</v>
      </c>
      <c r="M532" s="103">
        <v>-6005</v>
      </c>
      <c r="N532" s="103">
        <v>-66051</v>
      </c>
      <c r="O532" s="102">
        <v>46122</v>
      </c>
      <c r="P532" s="106" t="s">
        <v>16410</v>
      </c>
      <c r="Q532" s="101">
        <f>VALUE(Table4[[#This Row],[Invoice No]])</f>
        <v>0</v>
      </c>
      <c r="R532" s="116">
        <f>_xlfn.XLOOKUP(Table4[[#This Row],[Column1]],'Báo cáo'!AG:AG,'Báo cáo'!AG:AG)</f>
        <v>0</v>
      </c>
    </row>
    <row r="533" spans="1:18" x14ac:dyDescent="0.25">
      <c r="A533" s="105" t="s">
        <v>16035</v>
      </c>
      <c r="B533" s="101" t="s">
        <v>16029</v>
      </c>
      <c r="C533" s="101" t="s">
        <v>16030</v>
      </c>
      <c r="D533" s="101" t="s">
        <v>15868</v>
      </c>
      <c r="E533" s="101" t="s">
        <v>15869</v>
      </c>
      <c r="F533" s="104"/>
      <c r="G533" s="104"/>
      <c r="H533" s="101"/>
      <c r="I533" s="101"/>
      <c r="J533" s="101"/>
      <c r="K533" s="101" t="s">
        <v>16421</v>
      </c>
      <c r="L533" s="103">
        <v>1353736</v>
      </c>
      <c r="M533" s="103">
        <v>0</v>
      </c>
      <c r="N533" s="103">
        <v>1353736</v>
      </c>
      <c r="O533" s="102">
        <v>46122</v>
      </c>
      <c r="P533" s="106" t="s">
        <v>16410</v>
      </c>
      <c r="Q533" s="101">
        <f>VALUE(Table4[[#This Row],[Invoice No]])</f>
        <v>0</v>
      </c>
      <c r="R533" s="116">
        <f>_xlfn.XLOOKUP(Table4[[#This Row],[Column1]],'Báo cáo'!AG:AG,'Báo cáo'!AG:AG)</f>
        <v>0</v>
      </c>
    </row>
    <row r="534" spans="1:18" x14ac:dyDescent="0.25">
      <c r="A534" s="105" t="s">
        <v>16037</v>
      </c>
      <c r="B534" s="101" t="s">
        <v>16029</v>
      </c>
      <c r="C534" s="101" t="s">
        <v>16030</v>
      </c>
      <c r="D534" s="101" t="s">
        <v>15868</v>
      </c>
      <c r="E534" s="101" t="s">
        <v>15869</v>
      </c>
      <c r="F534" s="104"/>
      <c r="G534" s="104"/>
      <c r="H534" s="101"/>
      <c r="I534" s="101"/>
      <c r="J534" s="101" t="s">
        <v>15886</v>
      </c>
      <c r="K534" s="101" t="s">
        <v>16413</v>
      </c>
      <c r="L534" s="103">
        <v>-103081</v>
      </c>
      <c r="M534" s="103">
        <v>-10308</v>
      </c>
      <c r="N534" s="103">
        <v>-113389</v>
      </c>
      <c r="O534" s="102">
        <v>46122</v>
      </c>
      <c r="P534" s="106" t="s">
        <v>16410</v>
      </c>
      <c r="Q534" s="101">
        <f>VALUE(Table4[[#This Row],[Invoice No]])</f>
        <v>0</v>
      </c>
      <c r="R534" s="116">
        <f>_xlfn.XLOOKUP(Table4[[#This Row],[Column1]],'Báo cáo'!AG:AG,'Báo cáo'!AG:AG)</f>
        <v>0</v>
      </c>
    </row>
    <row r="535" spans="1:18" hidden="1" x14ac:dyDescent="0.25">
      <c r="A535" s="105" t="s">
        <v>16039</v>
      </c>
      <c r="B535" s="101" t="s">
        <v>16029</v>
      </c>
      <c r="C535" s="101" t="s">
        <v>16030</v>
      </c>
      <c r="D535" s="101" t="s">
        <v>15868</v>
      </c>
      <c r="E535" s="101" t="s">
        <v>15869</v>
      </c>
      <c r="F535" s="102">
        <v>46091</v>
      </c>
      <c r="G535" s="102">
        <v>46087</v>
      </c>
      <c r="H535" s="101" t="s">
        <v>16092</v>
      </c>
      <c r="I535" s="101" t="s">
        <v>16468</v>
      </c>
      <c r="J535" s="101"/>
      <c r="K535" s="101"/>
      <c r="L535" s="103">
        <v>911240</v>
      </c>
      <c r="M535" s="103">
        <v>72899</v>
      </c>
      <c r="N535" s="103">
        <v>984139</v>
      </c>
      <c r="O535" s="102">
        <v>46141</v>
      </c>
      <c r="P535" s="106" t="s">
        <v>16410</v>
      </c>
      <c r="Q535" s="101">
        <f>VALUE(Table4[[#This Row],[Invoice No]])</f>
        <v>16264</v>
      </c>
      <c r="R535" s="116">
        <f>_xlfn.XLOOKUP(Table4[[#This Row],[Column1]],'Báo cáo'!AG:AG,'Báo cáo'!AG:AG)</f>
        <v>16264</v>
      </c>
    </row>
    <row r="536" spans="1:18" x14ac:dyDescent="0.25">
      <c r="A536" s="105" t="s">
        <v>16040</v>
      </c>
      <c r="B536" s="101" t="s">
        <v>16029</v>
      </c>
      <c r="C536" s="101" t="s">
        <v>16030</v>
      </c>
      <c r="D536" s="101" t="s">
        <v>15868</v>
      </c>
      <c r="E536" s="101" t="s">
        <v>15869</v>
      </c>
      <c r="F536" s="104"/>
      <c r="G536" s="104"/>
      <c r="H536" s="101"/>
      <c r="I536" s="101"/>
      <c r="J536" s="101" t="s">
        <v>15881</v>
      </c>
      <c r="K536" s="101" t="s">
        <v>16414</v>
      </c>
      <c r="L536" s="103">
        <v>-481044</v>
      </c>
      <c r="M536" s="103">
        <v>-38484</v>
      </c>
      <c r="N536" s="103">
        <v>-519528</v>
      </c>
      <c r="O536" s="102">
        <v>46122</v>
      </c>
      <c r="P536" s="106" t="s">
        <v>16410</v>
      </c>
      <c r="Q536" s="101">
        <f>VALUE(Table4[[#This Row],[Invoice No]])</f>
        <v>0</v>
      </c>
      <c r="R536" s="116">
        <f>_xlfn.XLOOKUP(Table4[[#This Row],[Column1]],'Báo cáo'!AG:AG,'Báo cáo'!AG:AG)</f>
        <v>0</v>
      </c>
    </row>
    <row r="537" spans="1:18" hidden="1" x14ac:dyDescent="0.25">
      <c r="A537" s="105" t="s">
        <v>16042</v>
      </c>
      <c r="B537" s="101" t="s">
        <v>16029</v>
      </c>
      <c r="C537" s="101" t="s">
        <v>16030</v>
      </c>
      <c r="D537" s="101" t="s">
        <v>15868</v>
      </c>
      <c r="E537" s="101" t="s">
        <v>15869</v>
      </c>
      <c r="F537" s="102">
        <v>46087</v>
      </c>
      <c r="G537" s="102">
        <v>46080</v>
      </c>
      <c r="H537" s="101" t="s">
        <v>16092</v>
      </c>
      <c r="I537" s="101" t="s">
        <v>16469</v>
      </c>
      <c r="J537" s="101"/>
      <c r="K537" s="101"/>
      <c r="L537" s="103">
        <v>1190660</v>
      </c>
      <c r="M537" s="103">
        <v>95253</v>
      </c>
      <c r="N537" s="103">
        <v>1285913</v>
      </c>
      <c r="O537" s="102">
        <v>46141</v>
      </c>
      <c r="P537" s="106" t="s">
        <v>16410</v>
      </c>
      <c r="Q537" s="101">
        <f>VALUE(Table4[[#This Row],[Invoice No]])</f>
        <v>14452</v>
      </c>
      <c r="R537" s="116">
        <f>_xlfn.XLOOKUP(Table4[[#This Row],[Column1]],'Báo cáo'!AG:AG,'Báo cáo'!AG:AG)</f>
        <v>14452</v>
      </c>
    </row>
    <row r="538" spans="1:18" x14ac:dyDescent="0.25">
      <c r="A538" s="105" t="s">
        <v>16043</v>
      </c>
      <c r="B538" s="101" t="s">
        <v>16029</v>
      </c>
      <c r="C538" s="101" t="s">
        <v>16030</v>
      </c>
      <c r="D538" s="101" t="s">
        <v>15868</v>
      </c>
      <c r="E538" s="101" t="s">
        <v>15869</v>
      </c>
      <c r="F538" s="104"/>
      <c r="G538" s="104"/>
      <c r="H538" s="101"/>
      <c r="I538" s="101"/>
      <c r="J538" s="101" t="s">
        <v>15892</v>
      </c>
      <c r="K538" s="101" t="s">
        <v>16470</v>
      </c>
      <c r="L538" s="103">
        <v>-61560</v>
      </c>
      <c r="M538" s="103">
        <v>-4925</v>
      </c>
      <c r="N538" s="103">
        <v>-66485</v>
      </c>
      <c r="O538" s="102">
        <v>46122</v>
      </c>
      <c r="P538" s="106" t="s">
        <v>16410</v>
      </c>
      <c r="Q538" s="101">
        <f>VALUE(Table4[[#This Row],[Invoice No]])</f>
        <v>0</v>
      </c>
      <c r="R538" s="116">
        <f>_xlfn.XLOOKUP(Table4[[#This Row],[Column1]],'Báo cáo'!AG:AG,'Báo cáo'!AG:AG)</f>
        <v>0</v>
      </c>
    </row>
    <row r="539" spans="1:18" x14ac:dyDescent="0.25">
      <c r="A539" s="105" t="s">
        <v>16045</v>
      </c>
      <c r="B539" s="101" t="s">
        <v>16029</v>
      </c>
      <c r="C539" s="101" t="s">
        <v>16030</v>
      </c>
      <c r="D539" s="101" t="s">
        <v>15868</v>
      </c>
      <c r="E539" s="101" t="s">
        <v>15869</v>
      </c>
      <c r="F539" s="104"/>
      <c r="G539" s="104"/>
      <c r="H539" s="101"/>
      <c r="I539" s="101"/>
      <c r="J539" s="101" t="s">
        <v>15878</v>
      </c>
      <c r="K539" s="101" t="s">
        <v>16417</v>
      </c>
      <c r="L539" s="103">
        <v>-343603</v>
      </c>
      <c r="M539" s="103">
        <v>-27488</v>
      </c>
      <c r="N539" s="103">
        <v>-371091</v>
      </c>
      <c r="O539" s="102">
        <v>46122</v>
      </c>
      <c r="P539" s="106" t="s">
        <v>16410</v>
      </c>
      <c r="Q539" s="101">
        <f>VALUE(Table4[[#This Row],[Invoice No]])</f>
        <v>0</v>
      </c>
      <c r="R539" s="116">
        <f>_xlfn.XLOOKUP(Table4[[#This Row],[Column1]],'Báo cáo'!AG:AG,'Báo cáo'!AG:AG)</f>
        <v>0</v>
      </c>
    </row>
    <row r="540" spans="1:18" x14ac:dyDescent="0.25">
      <c r="A540" s="105" t="s">
        <v>16047</v>
      </c>
      <c r="B540" s="101" t="s">
        <v>16029</v>
      </c>
      <c r="C540" s="101" t="s">
        <v>16030</v>
      </c>
      <c r="D540" s="101" t="s">
        <v>15868</v>
      </c>
      <c r="E540" s="101" t="s">
        <v>15869</v>
      </c>
      <c r="F540" s="104"/>
      <c r="G540" s="104"/>
      <c r="H540" s="101"/>
      <c r="I540" s="101"/>
      <c r="J540" s="101" t="s">
        <v>16408</v>
      </c>
      <c r="K540" s="101" t="s">
        <v>16409</v>
      </c>
      <c r="L540" s="103">
        <v>-171528</v>
      </c>
      <c r="M540" s="103">
        <v>0</v>
      </c>
      <c r="N540" s="103">
        <v>-171528</v>
      </c>
      <c r="O540" s="102">
        <v>46122</v>
      </c>
      <c r="P540" s="106" t="s">
        <v>16410</v>
      </c>
      <c r="Q540" s="101">
        <f>VALUE(Table4[[#This Row],[Invoice No]])</f>
        <v>0</v>
      </c>
      <c r="R540" s="116">
        <f>_xlfn.XLOOKUP(Table4[[#This Row],[Column1]],'Báo cáo'!AG:AG,'Báo cáo'!AG:AG)</f>
        <v>0</v>
      </c>
    </row>
    <row r="541" spans="1:18" hidden="1" x14ac:dyDescent="0.25">
      <c r="A541" s="105" t="s">
        <v>16170</v>
      </c>
      <c r="B541" s="101" t="s">
        <v>16029</v>
      </c>
      <c r="C541" s="101" t="s">
        <v>16030</v>
      </c>
      <c r="D541" s="101" t="s">
        <v>15868</v>
      </c>
      <c r="E541" s="101" t="s">
        <v>15869</v>
      </c>
      <c r="F541" s="102">
        <v>46090</v>
      </c>
      <c r="G541" s="102">
        <v>46083</v>
      </c>
      <c r="H541" s="101" t="s">
        <v>16471</v>
      </c>
      <c r="I541" s="101" t="s">
        <v>15909</v>
      </c>
      <c r="J541" s="101"/>
      <c r="K541" s="101"/>
      <c r="L541" s="103">
        <v>1822480</v>
      </c>
      <c r="M541" s="103">
        <v>145798</v>
      </c>
      <c r="N541" s="103">
        <v>1968278</v>
      </c>
      <c r="O541" s="102">
        <v>46141</v>
      </c>
      <c r="P541" s="106" t="s">
        <v>16410</v>
      </c>
      <c r="Q541" s="101">
        <f>VALUE(Table4[[#This Row],[Invoice No]])</f>
        <v>19</v>
      </c>
      <c r="R541" s="116">
        <f>_xlfn.XLOOKUP(Table4[[#This Row],[Column1]],'Báo cáo'!AG:AG,'Báo cáo'!AG:AG)</f>
        <v>19</v>
      </c>
    </row>
    <row r="542" spans="1:18" x14ac:dyDescent="0.25">
      <c r="A542" s="105" t="s">
        <v>16049</v>
      </c>
      <c r="B542" s="101" t="s">
        <v>16029</v>
      </c>
      <c r="C542" s="101" t="s">
        <v>16030</v>
      </c>
      <c r="D542" s="101" t="s">
        <v>15868</v>
      </c>
      <c r="E542" s="101" t="s">
        <v>15869</v>
      </c>
      <c r="F542" s="104"/>
      <c r="G542" s="104"/>
      <c r="H542" s="101"/>
      <c r="I542" s="101"/>
      <c r="J542" s="101" t="s">
        <v>15892</v>
      </c>
      <c r="K542" s="101" t="s">
        <v>16472</v>
      </c>
      <c r="L542" s="103">
        <v>-41880</v>
      </c>
      <c r="M542" s="103">
        <v>-3350</v>
      </c>
      <c r="N542" s="103">
        <v>-45230</v>
      </c>
      <c r="O542" s="102">
        <v>46122</v>
      </c>
      <c r="P542" s="106" t="s">
        <v>16410</v>
      </c>
      <c r="Q542" s="101">
        <f>VALUE(Table4[[#This Row],[Invoice No]])</f>
        <v>0</v>
      </c>
      <c r="R542" s="116">
        <f>_xlfn.XLOOKUP(Table4[[#This Row],[Column1]],'Báo cáo'!AG:AG,'Báo cáo'!AG:AG)</f>
        <v>0</v>
      </c>
    </row>
    <row r="543" spans="1:18" x14ac:dyDescent="0.25">
      <c r="A543" s="105" t="s">
        <v>16052</v>
      </c>
      <c r="B543" s="101" t="s">
        <v>16029</v>
      </c>
      <c r="C543" s="101" t="s">
        <v>16030</v>
      </c>
      <c r="D543" s="101" t="s">
        <v>15868</v>
      </c>
      <c r="E543" s="101" t="s">
        <v>15869</v>
      </c>
      <c r="F543" s="104"/>
      <c r="G543" s="104"/>
      <c r="H543" s="101"/>
      <c r="I543" s="101"/>
      <c r="J543" s="101" t="s">
        <v>15892</v>
      </c>
      <c r="K543" s="101" t="s">
        <v>16473</v>
      </c>
      <c r="L543" s="103">
        <v>-61560</v>
      </c>
      <c r="M543" s="103">
        <v>-4925</v>
      </c>
      <c r="N543" s="103">
        <v>-66485</v>
      </c>
      <c r="O543" s="102">
        <v>46122</v>
      </c>
      <c r="P543" s="106" t="s">
        <v>16410</v>
      </c>
      <c r="Q543" s="101">
        <f>VALUE(Table4[[#This Row],[Invoice No]])</f>
        <v>0</v>
      </c>
      <c r="R543" s="116">
        <f>_xlfn.XLOOKUP(Table4[[#This Row],[Column1]],'Báo cáo'!AG:AG,'Báo cáo'!AG:AG)</f>
        <v>0</v>
      </c>
    </row>
    <row r="544" spans="1:18" hidden="1" x14ac:dyDescent="0.25">
      <c r="A544" s="105" t="s">
        <v>16056</v>
      </c>
      <c r="B544" s="101" t="s">
        <v>16050</v>
      </c>
      <c r="C544" s="101" t="s">
        <v>16051</v>
      </c>
      <c r="D544" s="101" t="s">
        <v>15868</v>
      </c>
      <c r="E544" s="101" t="s">
        <v>15869</v>
      </c>
      <c r="F544" s="102">
        <v>46094</v>
      </c>
      <c r="G544" s="102">
        <v>46094</v>
      </c>
      <c r="H544" s="101" t="s">
        <v>16191</v>
      </c>
      <c r="I544" s="101" t="s">
        <v>16474</v>
      </c>
      <c r="J544" s="101"/>
      <c r="K544" s="101"/>
      <c r="L544" s="103">
        <v>1038675</v>
      </c>
      <c r="M544" s="103">
        <v>83094</v>
      </c>
      <c r="N544" s="103">
        <v>1121769</v>
      </c>
      <c r="O544" s="102">
        <v>46141</v>
      </c>
      <c r="P544" s="106" t="s">
        <v>16410</v>
      </c>
      <c r="Q544" s="101">
        <f>VALUE(Table4[[#This Row],[Invoice No]])</f>
        <v>18479</v>
      </c>
      <c r="R544" s="116">
        <f>_xlfn.XLOOKUP(Table4[[#This Row],[Column1]],'Báo cáo'!AG:AG,'Báo cáo'!AG:AG)</f>
        <v>18479</v>
      </c>
    </row>
    <row r="545" spans="1:18" x14ac:dyDescent="0.25">
      <c r="A545" s="105" t="s">
        <v>16058</v>
      </c>
      <c r="B545" s="101" t="s">
        <v>16050</v>
      </c>
      <c r="C545" s="101" t="s">
        <v>16051</v>
      </c>
      <c r="D545" s="101" t="s">
        <v>15868</v>
      </c>
      <c r="E545" s="101" t="s">
        <v>15869</v>
      </c>
      <c r="F545" s="104"/>
      <c r="G545" s="104"/>
      <c r="H545" s="101"/>
      <c r="I545" s="101"/>
      <c r="J545" s="101" t="s">
        <v>15878</v>
      </c>
      <c r="K545" s="101" t="s">
        <v>16417</v>
      </c>
      <c r="L545" s="103">
        <v>-282294</v>
      </c>
      <c r="M545" s="103">
        <v>-22584</v>
      </c>
      <c r="N545" s="103">
        <v>-304878</v>
      </c>
      <c r="O545" s="102">
        <v>46122</v>
      </c>
      <c r="P545" s="106" t="s">
        <v>16410</v>
      </c>
      <c r="Q545" s="101">
        <f>VALUE(Table4[[#This Row],[Invoice No]])</f>
        <v>0</v>
      </c>
      <c r="R545" s="116">
        <f>_xlfn.XLOOKUP(Table4[[#This Row],[Column1]],'Báo cáo'!AG:AG,'Báo cáo'!AG:AG)</f>
        <v>0</v>
      </c>
    </row>
    <row r="546" spans="1:18" hidden="1" x14ac:dyDescent="0.25">
      <c r="A546" s="105" t="s">
        <v>16059</v>
      </c>
      <c r="B546" s="101" t="s">
        <v>16050</v>
      </c>
      <c r="C546" s="101" t="s">
        <v>16051</v>
      </c>
      <c r="D546" s="101" t="s">
        <v>15868</v>
      </c>
      <c r="E546" s="101" t="s">
        <v>15869</v>
      </c>
      <c r="F546" s="102">
        <v>46086</v>
      </c>
      <c r="G546" s="102">
        <v>46085</v>
      </c>
      <c r="H546" s="101" t="s">
        <v>16191</v>
      </c>
      <c r="I546" s="101" t="s">
        <v>16475</v>
      </c>
      <c r="J546" s="101"/>
      <c r="K546" s="101"/>
      <c r="L546" s="103">
        <v>1131355</v>
      </c>
      <c r="M546" s="103">
        <v>90508</v>
      </c>
      <c r="N546" s="103">
        <v>1221863</v>
      </c>
      <c r="O546" s="102">
        <v>46141</v>
      </c>
      <c r="P546" s="106" t="s">
        <v>16410</v>
      </c>
      <c r="Q546" s="101">
        <f>VALUE(Table4[[#This Row],[Invoice No]])</f>
        <v>14825</v>
      </c>
      <c r="R546" s="116">
        <f>_xlfn.XLOOKUP(Table4[[#This Row],[Column1]],'Báo cáo'!AG:AG,'Báo cáo'!AG:AG)</f>
        <v>14825</v>
      </c>
    </row>
    <row r="547" spans="1:18" x14ac:dyDescent="0.25">
      <c r="A547" s="105" t="s">
        <v>16060</v>
      </c>
      <c r="B547" s="101" t="s">
        <v>16050</v>
      </c>
      <c r="C547" s="101" t="s">
        <v>16051</v>
      </c>
      <c r="D547" s="101" t="s">
        <v>15868</v>
      </c>
      <c r="E547" s="101" t="s">
        <v>15869</v>
      </c>
      <c r="F547" s="104"/>
      <c r="G547" s="104"/>
      <c r="H547" s="101"/>
      <c r="I547" s="101"/>
      <c r="J547" s="101" t="s">
        <v>15881</v>
      </c>
      <c r="K547" s="101" t="s">
        <v>16414</v>
      </c>
      <c r="L547" s="103">
        <v>-395212</v>
      </c>
      <c r="M547" s="103">
        <v>-31617</v>
      </c>
      <c r="N547" s="103">
        <v>-426829</v>
      </c>
      <c r="O547" s="102">
        <v>46122</v>
      </c>
      <c r="P547" s="106" t="s">
        <v>16410</v>
      </c>
      <c r="Q547" s="101">
        <f>VALUE(Table4[[#This Row],[Invoice No]])</f>
        <v>0</v>
      </c>
      <c r="R547" s="116">
        <f>_xlfn.XLOOKUP(Table4[[#This Row],[Column1]],'Báo cáo'!AG:AG,'Báo cáo'!AG:AG)</f>
        <v>0</v>
      </c>
    </row>
    <row r="548" spans="1:18" hidden="1" x14ac:dyDescent="0.25">
      <c r="A548" s="105" t="s">
        <v>16177</v>
      </c>
      <c r="B548" s="101" t="s">
        <v>16050</v>
      </c>
      <c r="C548" s="101" t="s">
        <v>16051</v>
      </c>
      <c r="D548" s="101" t="s">
        <v>15868</v>
      </c>
      <c r="E548" s="101" t="s">
        <v>15869</v>
      </c>
      <c r="F548" s="102">
        <v>46094</v>
      </c>
      <c r="G548" s="102">
        <v>46094</v>
      </c>
      <c r="H548" s="101" t="s">
        <v>16191</v>
      </c>
      <c r="I548" s="101" t="s">
        <v>16476</v>
      </c>
      <c r="J548" s="101"/>
      <c r="K548" s="101"/>
      <c r="L548" s="103">
        <v>1166110</v>
      </c>
      <c r="M548" s="103">
        <v>93289</v>
      </c>
      <c r="N548" s="103">
        <v>1259399</v>
      </c>
      <c r="O548" s="102">
        <v>46141</v>
      </c>
      <c r="P548" s="106" t="s">
        <v>16410</v>
      </c>
      <c r="Q548" s="101">
        <f>VALUE(Table4[[#This Row],[Invoice No]])</f>
        <v>18480</v>
      </c>
      <c r="R548" s="116">
        <f>_xlfn.XLOOKUP(Table4[[#This Row],[Column1]],'Báo cáo'!AG:AG,'Báo cáo'!AG:AG)</f>
        <v>18480</v>
      </c>
    </row>
    <row r="549" spans="1:18" hidden="1" x14ac:dyDescent="0.25">
      <c r="A549" s="105" t="s">
        <v>16062</v>
      </c>
      <c r="B549" s="101" t="s">
        <v>16050</v>
      </c>
      <c r="C549" s="101" t="s">
        <v>16051</v>
      </c>
      <c r="D549" s="101" t="s">
        <v>15868</v>
      </c>
      <c r="E549" s="101" t="s">
        <v>15869</v>
      </c>
      <c r="F549" s="102">
        <v>46086</v>
      </c>
      <c r="G549" s="102">
        <v>46085</v>
      </c>
      <c r="H549" s="101" t="s">
        <v>16191</v>
      </c>
      <c r="I549" s="101" t="s">
        <v>16477</v>
      </c>
      <c r="J549" s="101"/>
      <c r="K549" s="101"/>
      <c r="L549" s="103">
        <v>1178385</v>
      </c>
      <c r="M549" s="103">
        <v>94271</v>
      </c>
      <c r="N549" s="103">
        <v>1272656</v>
      </c>
      <c r="O549" s="102">
        <v>46141</v>
      </c>
      <c r="P549" s="106" t="s">
        <v>16410</v>
      </c>
      <c r="Q549" s="101">
        <f>VALUE(Table4[[#This Row],[Invoice No]])</f>
        <v>14910</v>
      </c>
      <c r="R549" s="116">
        <f>_xlfn.XLOOKUP(Table4[[#This Row],[Column1]],'Báo cáo'!AG:AG,'Báo cáo'!AG:AG)</f>
        <v>14910</v>
      </c>
    </row>
    <row r="550" spans="1:18" x14ac:dyDescent="0.25">
      <c r="A550" s="105" t="s">
        <v>16066</v>
      </c>
      <c r="B550" s="101" t="s">
        <v>16050</v>
      </c>
      <c r="C550" s="101" t="s">
        <v>16051</v>
      </c>
      <c r="D550" s="101" t="s">
        <v>15868</v>
      </c>
      <c r="E550" s="101" t="s">
        <v>15869</v>
      </c>
      <c r="F550" s="104"/>
      <c r="G550" s="104"/>
      <c r="H550" s="101"/>
      <c r="I550" s="101"/>
      <c r="J550" s="101" t="s">
        <v>15886</v>
      </c>
      <c r="K550" s="101" t="s">
        <v>16413</v>
      </c>
      <c r="L550" s="103">
        <v>-84688</v>
      </c>
      <c r="M550" s="103">
        <v>-8469</v>
      </c>
      <c r="N550" s="103">
        <v>-93157</v>
      </c>
      <c r="O550" s="102">
        <v>46122</v>
      </c>
      <c r="P550" s="106" t="s">
        <v>16410</v>
      </c>
      <c r="Q550" s="101">
        <f>VALUE(Table4[[#This Row],[Invoice No]])</f>
        <v>0</v>
      </c>
      <c r="R550" s="116">
        <f>_xlfn.XLOOKUP(Table4[[#This Row],[Column1]],'Báo cáo'!AG:AG,'Báo cáo'!AG:AG)</f>
        <v>0</v>
      </c>
    </row>
    <row r="551" spans="1:18" hidden="1" x14ac:dyDescent="0.25">
      <c r="A551" s="105" t="s">
        <v>16068</v>
      </c>
      <c r="B551" s="101" t="s">
        <v>16050</v>
      </c>
      <c r="C551" s="101" t="s">
        <v>16051</v>
      </c>
      <c r="D551" s="101" t="s">
        <v>15868</v>
      </c>
      <c r="E551" s="101" t="s">
        <v>15869</v>
      </c>
      <c r="F551" s="102">
        <v>46081</v>
      </c>
      <c r="G551" s="102">
        <v>46081</v>
      </c>
      <c r="H551" s="101" t="s">
        <v>16191</v>
      </c>
      <c r="I551" s="101" t="s">
        <v>16478</v>
      </c>
      <c r="J551" s="101"/>
      <c r="K551" s="101"/>
      <c r="L551" s="103">
        <v>1131355</v>
      </c>
      <c r="M551" s="103">
        <v>90508</v>
      </c>
      <c r="N551" s="103">
        <v>1221863</v>
      </c>
      <c r="O551" s="102">
        <v>46122</v>
      </c>
      <c r="P551" s="106" t="s">
        <v>16410</v>
      </c>
      <c r="Q551" s="101">
        <f>VALUE(Table4[[#This Row],[Invoice No]])</f>
        <v>14509</v>
      </c>
      <c r="R551" s="116">
        <f>_xlfn.XLOOKUP(Table4[[#This Row],[Column1]],'Báo cáo'!AG:AG,'Báo cáo'!AG:AG)</f>
        <v>14509</v>
      </c>
    </row>
    <row r="552" spans="1:18" x14ac:dyDescent="0.25">
      <c r="A552" s="105" t="s">
        <v>16069</v>
      </c>
      <c r="B552" s="101" t="s">
        <v>16063</v>
      </c>
      <c r="C552" s="101" t="s">
        <v>16064</v>
      </c>
      <c r="D552" s="101" t="s">
        <v>15868</v>
      </c>
      <c r="E552" s="101" t="s">
        <v>15869</v>
      </c>
      <c r="F552" s="104"/>
      <c r="G552" s="104"/>
      <c r="H552" s="101"/>
      <c r="I552" s="101"/>
      <c r="J552" s="101" t="s">
        <v>15878</v>
      </c>
      <c r="K552" s="101" t="s">
        <v>16417</v>
      </c>
      <c r="L552" s="103">
        <v>-25685</v>
      </c>
      <c r="M552" s="103">
        <v>-2055</v>
      </c>
      <c r="N552" s="103">
        <v>-27740</v>
      </c>
      <c r="O552" s="102">
        <v>46122</v>
      </c>
      <c r="P552" s="106" t="s">
        <v>16410</v>
      </c>
      <c r="Q552" s="101">
        <f>VALUE(Table4[[#This Row],[Invoice No]])</f>
        <v>0</v>
      </c>
      <c r="R552" s="116">
        <f>_xlfn.XLOOKUP(Table4[[#This Row],[Column1]],'Báo cáo'!AG:AG,'Báo cáo'!AG:AG)</f>
        <v>0</v>
      </c>
    </row>
    <row r="553" spans="1:18" x14ac:dyDescent="0.25">
      <c r="A553" s="105" t="s">
        <v>16072</v>
      </c>
      <c r="B553" s="101" t="s">
        <v>16063</v>
      </c>
      <c r="C553" s="101" t="s">
        <v>16064</v>
      </c>
      <c r="D553" s="101" t="s">
        <v>15868</v>
      </c>
      <c r="E553" s="101" t="s">
        <v>15869</v>
      </c>
      <c r="F553" s="104"/>
      <c r="G553" s="104"/>
      <c r="H553" s="101"/>
      <c r="I553" s="101"/>
      <c r="J553" s="101" t="s">
        <v>15881</v>
      </c>
      <c r="K553" s="101" t="s">
        <v>16414</v>
      </c>
      <c r="L553" s="103">
        <v>-35959</v>
      </c>
      <c r="M553" s="103">
        <v>-2877</v>
      </c>
      <c r="N553" s="103">
        <v>-38836</v>
      </c>
      <c r="O553" s="102">
        <v>46122</v>
      </c>
      <c r="P553" s="106" t="s">
        <v>16410</v>
      </c>
      <c r="Q553" s="101">
        <f>VALUE(Table4[[#This Row],[Invoice No]])</f>
        <v>0</v>
      </c>
      <c r="R553" s="116">
        <f>_xlfn.XLOOKUP(Table4[[#This Row],[Column1]],'Báo cáo'!AG:AG,'Báo cáo'!AG:AG)</f>
        <v>0</v>
      </c>
    </row>
    <row r="554" spans="1:18" hidden="1" x14ac:dyDescent="0.25">
      <c r="A554" s="105" t="s">
        <v>16073</v>
      </c>
      <c r="B554" s="101" t="s">
        <v>16063</v>
      </c>
      <c r="C554" s="101" t="s">
        <v>16064</v>
      </c>
      <c r="D554" s="101" t="s">
        <v>15868</v>
      </c>
      <c r="E554" s="101" t="s">
        <v>15869</v>
      </c>
      <c r="F554" s="102">
        <v>46080</v>
      </c>
      <c r="G554" s="102">
        <v>46080</v>
      </c>
      <c r="H554" s="101" t="s">
        <v>16092</v>
      </c>
      <c r="I554" s="101" t="s">
        <v>16479</v>
      </c>
      <c r="J554" s="101"/>
      <c r="K554" s="101"/>
      <c r="L554" s="103">
        <v>536025</v>
      </c>
      <c r="M554" s="103">
        <v>42882</v>
      </c>
      <c r="N554" s="103">
        <v>578907</v>
      </c>
      <c r="O554" s="102">
        <v>46122</v>
      </c>
      <c r="P554" s="106" t="s">
        <v>16410</v>
      </c>
      <c r="Q554" s="101">
        <f>VALUE(Table4[[#This Row],[Invoice No]])</f>
        <v>13993</v>
      </c>
      <c r="R554" s="116">
        <f>_xlfn.XLOOKUP(Table4[[#This Row],[Column1]],'Báo cáo'!AG:AG,'Báo cáo'!AG:AG)</f>
        <v>13993</v>
      </c>
    </row>
    <row r="555" spans="1:18" x14ac:dyDescent="0.25">
      <c r="A555" s="105" t="s">
        <v>16075</v>
      </c>
      <c r="B555" s="101" t="s">
        <v>16063</v>
      </c>
      <c r="C555" s="101" t="s">
        <v>16064</v>
      </c>
      <c r="D555" s="101" t="s">
        <v>15868</v>
      </c>
      <c r="E555" s="101" t="s">
        <v>15869</v>
      </c>
      <c r="F555" s="104"/>
      <c r="G555" s="104"/>
      <c r="H555" s="101"/>
      <c r="I555" s="101"/>
      <c r="J555" s="101" t="s">
        <v>16480</v>
      </c>
      <c r="K555" s="101" t="s">
        <v>15908</v>
      </c>
      <c r="L555" s="103">
        <v>-559734</v>
      </c>
      <c r="M555" s="103">
        <v>-44779</v>
      </c>
      <c r="N555" s="103">
        <v>-604513</v>
      </c>
      <c r="O555" s="102">
        <v>46122</v>
      </c>
      <c r="P555" s="106" t="s">
        <v>16410</v>
      </c>
      <c r="Q555" s="101">
        <f>VALUE(Table4[[#This Row],[Invoice No]])</f>
        <v>0</v>
      </c>
      <c r="R555" s="116">
        <f>_xlfn.XLOOKUP(Table4[[#This Row],[Column1]],'Báo cáo'!AG:AG,'Báo cáo'!AG:AG)</f>
        <v>0</v>
      </c>
    </row>
    <row r="556" spans="1:18" x14ac:dyDescent="0.25">
      <c r="A556" s="105" t="s">
        <v>16077</v>
      </c>
      <c r="B556" s="101" t="s">
        <v>16063</v>
      </c>
      <c r="C556" s="101" t="s">
        <v>16064</v>
      </c>
      <c r="D556" s="101" t="s">
        <v>15868</v>
      </c>
      <c r="E556" s="101" t="s">
        <v>15869</v>
      </c>
      <c r="F556" s="104"/>
      <c r="G556" s="104"/>
      <c r="H556" s="101"/>
      <c r="I556" s="101"/>
      <c r="J556" s="101" t="s">
        <v>15886</v>
      </c>
      <c r="K556" s="101" t="s">
        <v>16413</v>
      </c>
      <c r="L556" s="103">
        <v>-7706</v>
      </c>
      <c r="M556" s="103">
        <v>-771</v>
      </c>
      <c r="N556" s="103">
        <v>-8477</v>
      </c>
      <c r="O556" s="102">
        <v>46122</v>
      </c>
      <c r="P556" s="106" t="s">
        <v>16410</v>
      </c>
      <c r="Q556" s="101">
        <f>VALUE(Table4[[#This Row],[Invoice No]])</f>
        <v>0</v>
      </c>
      <c r="R556" s="116">
        <f>_xlfn.XLOOKUP(Table4[[#This Row],[Column1]],'Báo cáo'!AG:AG,'Báo cáo'!AG:AG)</f>
        <v>0</v>
      </c>
    </row>
    <row r="557" spans="1:18" hidden="1" x14ac:dyDescent="0.25">
      <c r="A557" s="105" t="s">
        <v>16079</v>
      </c>
      <c r="B557" s="101" t="s">
        <v>16063</v>
      </c>
      <c r="C557" s="101" t="s">
        <v>16064</v>
      </c>
      <c r="D557" s="101" t="s">
        <v>15868</v>
      </c>
      <c r="E557" s="101" t="s">
        <v>15869</v>
      </c>
      <c r="F557" s="102">
        <v>46080</v>
      </c>
      <c r="G557" s="102">
        <v>46080</v>
      </c>
      <c r="H557" s="101" t="s">
        <v>16092</v>
      </c>
      <c r="I557" s="101" t="s">
        <v>16481</v>
      </c>
      <c r="J557" s="101"/>
      <c r="K557" s="101"/>
      <c r="L557" s="103">
        <v>595330</v>
      </c>
      <c r="M557" s="103">
        <v>47626</v>
      </c>
      <c r="N557" s="103">
        <v>642956</v>
      </c>
      <c r="O557" s="102">
        <v>46122</v>
      </c>
      <c r="P557" s="106" t="s">
        <v>16410</v>
      </c>
      <c r="Q557" s="101">
        <f>VALUE(Table4[[#This Row],[Invoice No]])</f>
        <v>13992</v>
      </c>
      <c r="R557" s="116">
        <f>_xlfn.XLOOKUP(Table4[[#This Row],[Column1]],'Báo cáo'!AG:AG,'Báo cáo'!AG:AG)</f>
        <v>13992</v>
      </c>
    </row>
    <row r="558" spans="1:18" x14ac:dyDescent="0.25">
      <c r="A558" s="105" t="s">
        <v>16081</v>
      </c>
      <c r="B558" s="101" t="s">
        <v>16070</v>
      </c>
      <c r="C558" s="101" t="s">
        <v>16071</v>
      </c>
      <c r="D558" s="101" t="s">
        <v>15868</v>
      </c>
      <c r="E558" s="101" t="s">
        <v>15869</v>
      </c>
      <c r="F558" s="104"/>
      <c r="G558" s="104"/>
      <c r="H558" s="101"/>
      <c r="I558" s="101"/>
      <c r="J558" s="101" t="s">
        <v>15878</v>
      </c>
      <c r="K558" s="101" t="s">
        <v>16417</v>
      </c>
      <c r="L558" s="103">
        <v>-588642</v>
      </c>
      <c r="M558" s="103">
        <v>-47091</v>
      </c>
      <c r="N558" s="103">
        <v>-635733</v>
      </c>
      <c r="O558" s="102">
        <v>46122</v>
      </c>
      <c r="P558" s="106" t="s">
        <v>16410</v>
      </c>
      <c r="Q558" s="101">
        <f>VALUE(Table4[[#This Row],[Invoice No]])</f>
        <v>0</v>
      </c>
      <c r="R558" s="116">
        <f>_xlfn.XLOOKUP(Table4[[#This Row],[Column1]],'Báo cáo'!AG:AG,'Báo cáo'!AG:AG)</f>
        <v>0</v>
      </c>
    </row>
    <row r="559" spans="1:18" x14ac:dyDescent="0.25">
      <c r="A559" s="105" t="s">
        <v>16083</v>
      </c>
      <c r="B559" s="101" t="s">
        <v>16070</v>
      </c>
      <c r="C559" s="101" t="s">
        <v>16071</v>
      </c>
      <c r="D559" s="101" t="s">
        <v>15868</v>
      </c>
      <c r="E559" s="101" t="s">
        <v>15869</v>
      </c>
      <c r="F559" s="104"/>
      <c r="G559" s="104"/>
      <c r="H559" s="101"/>
      <c r="I559" s="101"/>
      <c r="J559" s="101" t="s">
        <v>16408</v>
      </c>
      <c r="K559" s="101" t="s">
        <v>16409</v>
      </c>
      <c r="L559" s="103">
        <v>-170800</v>
      </c>
      <c r="M559" s="103">
        <v>0</v>
      </c>
      <c r="N559" s="103">
        <v>-170800</v>
      </c>
      <c r="O559" s="102">
        <v>46122</v>
      </c>
      <c r="P559" s="106" t="s">
        <v>16410</v>
      </c>
      <c r="Q559" s="101">
        <f>VALUE(Table4[[#This Row],[Invoice No]])</f>
        <v>0</v>
      </c>
      <c r="R559" s="116">
        <f>_xlfn.XLOOKUP(Table4[[#This Row],[Column1]],'Báo cáo'!AG:AG,'Báo cáo'!AG:AG)</f>
        <v>0</v>
      </c>
    </row>
    <row r="560" spans="1:18" hidden="1" x14ac:dyDescent="0.25">
      <c r="A560" s="105" t="s">
        <v>16085</v>
      </c>
      <c r="B560" s="101" t="s">
        <v>16070</v>
      </c>
      <c r="C560" s="101" t="s">
        <v>16071</v>
      </c>
      <c r="D560" s="101" t="s">
        <v>15868</v>
      </c>
      <c r="E560" s="101" t="s">
        <v>15869</v>
      </c>
      <c r="F560" s="102">
        <v>46080</v>
      </c>
      <c r="G560" s="102">
        <v>46080</v>
      </c>
      <c r="H560" s="101" t="s">
        <v>16092</v>
      </c>
      <c r="I560" s="101" t="s">
        <v>16482</v>
      </c>
      <c r="J560" s="101"/>
      <c r="K560" s="101"/>
      <c r="L560" s="103">
        <v>1072050</v>
      </c>
      <c r="M560" s="103">
        <v>85764</v>
      </c>
      <c r="N560" s="103">
        <v>1157814</v>
      </c>
      <c r="O560" s="102">
        <v>46122</v>
      </c>
      <c r="P560" s="106" t="s">
        <v>16410</v>
      </c>
      <c r="Q560" s="101">
        <f>VALUE(Table4[[#This Row],[Invoice No]])</f>
        <v>13970</v>
      </c>
      <c r="R560" s="116">
        <f>_xlfn.XLOOKUP(Table4[[#This Row],[Column1]],'Báo cáo'!AG:AG,'Báo cáo'!AG:AG)</f>
        <v>13970</v>
      </c>
    </row>
    <row r="561" spans="1:18" hidden="1" x14ac:dyDescent="0.25">
      <c r="A561" s="105" t="s">
        <v>16087</v>
      </c>
      <c r="B561" s="101" t="s">
        <v>16070</v>
      </c>
      <c r="C561" s="101" t="s">
        <v>16071</v>
      </c>
      <c r="D561" s="101" t="s">
        <v>15868</v>
      </c>
      <c r="E561" s="101" t="s">
        <v>15869</v>
      </c>
      <c r="F561" s="102">
        <v>46080</v>
      </c>
      <c r="G561" s="102">
        <v>46080</v>
      </c>
      <c r="H561" s="101" t="s">
        <v>16092</v>
      </c>
      <c r="I561" s="101" t="s">
        <v>16483</v>
      </c>
      <c r="J561" s="101"/>
      <c r="K561" s="101"/>
      <c r="L561" s="103">
        <v>10718220</v>
      </c>
      <c r="M561" s="103">
        <v>857458</v>
      </c>
      <c r="N561" s="103">
        <v>11575678</v>
      </c>
      <c r="O561" s="102">
        <v>46122</v>
      </c>
      <c r="P561" s="106" t="s">
        <v>16410</v>
      </c>
      <c r="Q561" s="101">
        <f>VALUE(Table4[[#This Row],[Invoice No]])</f>
        <v>13969</v>
      </c>
      <c r="R561" s="116">
        <f>_xlfn.XLOOKUP(Table4[[#This Row],[Column1]],'Báo cáo'!AG:AG,'Báo cáo'!AG:AG)</f>
        <v>13969</v>
      </c>
    </row>
    <row r="562" spans="1:18" hidden="1" x14ac:dyDescent="0.25">
      <c r="A562" s="105" t="s">
        <v>16190</v>
      </c>
      <c r="B562" s="101" t="s">
        <v>16070</v>
      </c>
      <c r="C562" s="101" t="s">
        <v>16071</v>
      </c>
      <c r="D562" s="101" t="s">
        <v>15868</v>
      </c>
      <c r="E562" s="101" t="s">
        <v>15869</v>
      </c>
      <c r="F562" s="102">
        <v>46088</v>
      </c>
      <c r="G562" s="102">
        <v>46088</v>
      </c>
      <c r="H562" s="101" t="s">
        <v>16092</v>
      </c>
      <c r="I562" s="101" t="s">
        <v>16484</v>
      </c>
      <c r="J562" s="101"/>
      <c r="K562" s="101"/>
      <c r="L562" s="103">
        <v>1190660</v>
      </c>
      <c r="M562" s="103">
        <v>95253</v>
      </c>
      <c r="N562" s="103">
        <v>1285913</v>
      </c>
      <c r="O562" s="102">
        <v>46141</v>
      </c>
      <c r="P562" s="106" t="s">
        <v>16410</v>
      </c>
      <c r="Q562" s="101">
        <f>VALUE(Table4[[#This Row],[Invoice No]])</f>
        <v>16283</v>
      </c>
      <c r="R562" s="116">
        <f>_xlfn.XLOOKUP(Table4[[#This Row],[Column1]],'Báo cáo'!AG:AG,'Báo cáo'!AG:AG)</f>
        <v>16283</v>
      </c>
    </row>
    <row r="563" spans="1:18" x14ac:dyDescent="0.25">
      <c r="A563" s="105" t="s">
        <v>16193</v>
      </c>
      <c r="B563" s="101" t="s">
        <v>16070</v>
      </c>
      <c r="C563" s="101" t="s">
        <v>16071</v>
      </c>
      <c r="D563" s="101" t="s">
        <v>15868</v>
      </c>
      <c r="E563" s="101" t="s">
        <v>15869</v>
      </c>
      <c r="F563" s="104"/>
      <c r="G563" s="104"/>
      <c r="H563" s="101"/>
      <c r="I563" s="101"/>
      <c r="J563" s="101"/>
      <c r="K563" s="101" t="s">
        <v>16421</v>
      </c>
      <c r="L563" s="103">
        <v>-3171910</v>
      </c>
      <c r="M563" s="103">
        <v>0</v>
      </c>
      <c r="N563" s="103">
        <v>-3171910</v>
      </c>
      <c r="O563" s="102">
        <v>46122</v>
      </c>
      <c r="P563" s="106" t="s">
        <v>16410</v>
      </c>
      <c r="Q563" s="101">
        <f>VALUE(Table4[[#This Row],[Invoice No]])</f>
        <v>0</v>
      </c>
      <c r="R563" s="116">
        <f>_xlfn.XLOOKUP(Table4[[#This Row],[Column1]],'Báo cáo'!AG:AG,'Báo cáo'!AG:AG)</f>
        <v>0</v>
      </c>
    </row>
    <row r="564" spans="1:18" x14ac:dyDescent="0.25">
      <c r="A564" s="105" t="s">
        <v>16194</v>
      </c>
      <c r="B564" s="101" t="s">
        <v>16070</v>
      </c>
      <c r="C564" s="101" t="s">
        <v>16071</v>
      </c>
      <c r="D564" s="101" t="s">
        <v>15868</v>
      </c>
      <c r="E564" s="101" t="s">
        <v>15869</v>
      </c>
      <c r="F564" s="104"/>
      <c r="G564" s="104"/>
      <c r="H564" s="101"/>
      <c r="I564" s="101"/>
      <c r="J564" s="101" t="s">
        <v>15886</v>
      </c>
      <c r="K564" s="101" t="s">
        <v>16413</v>
      </c>
      <c r="L564" s="103">
        <v>-176593</v>
      </c>
      <c r="M564" s="103">
        <v>-17659</v>
      </c>
      <c r="N564" s="103">
        <v>-194252</v>
      </c>
      <c r="O564" s="102">
        <v>46122</v>
      </c>
      <c r="P564" s="106" t="s">
        <v>16410</v>
      </c>
      <c r="Q564" s="101">
        <f>VALUE(Table4[[#This Row],[Invoice No]])</f>
        <v>0</v>
      </c>
      <c r="R564" s="116">
        <f>_xlfn.XLOOKUP(Table4[[#This Row],[Column1]],'Báo cáo'!AG:AG,'Báo cáo'!AG:AG)</f>
        <v>0</v>
      </c>
    </row>
    <row r="565" spans="1:18" x14ac:dyDescent="0.25">
      <c r="A565" s="105" t="s">
        <v>16196</v>
      </c>
      <c r="B565" s="101" t="s">
        <v>16070</v>
      </c>
      <c r="C565" s="101" t="s">
        <v>16071</v>
      </c>
      <c r="D565" s="101" t="s">
        <v>15868</v>
      </c>
      <c r="E565" s="101" t="s">
        <v>15869</v>
      </c>
      <c r="F565" s="104"/>
      <c r="G565" s="104"/>
      <c r="H565" s="101"/>
      <c r="I565" s="101"/>
      <c r="J565" s="101" t="s">
        <v>15881</v>
      </c>
      <c r="K565" s="101" t="s">
        <v>16414</v>
      </c>
      <c r="L565" s="103">
        <v>-824099</v>
      </c>
      <c r="M565" s="103">
        <v>-65928</v>
      </c>
      <c r="N565" s="103">
        <v>-890027</v>
      </c>
      <c r="O565" s="102">
        <v>46122</v>
      </c>
      <c r="P565" s="106" t="s">
        <v>16410</v>
      </c>
      <c r="Q565" s="101">
        <f>VALUE(Table4[[#This Row],[Invoice No]])</f>
        <v>0</v>
      </c>
      <c r="R565" s="116">
        <f>_xlfn.XLOOKUP(Table4[[#This Row],[Column1]],'Báo cáo'!AG:AG,'Báo cáo'!AG:AG)</f>
        <v>0</v>
      </c>
    </row>
    <row r="566" spans="1:18" hidden="1" x14ac:dyDescent="0.25">
      <c r="A566" s="105" t="s">
        <v>16197</v>
      </c>
      <c r="B566" s="101" t="s">
        <v>16070</v>
      </c>
      <c r="C566" s="101" t="s">
        <v>16071</v>
      </c>
      <c r="D566" s="101" t="s">
        <v>15868</v>
      </c>
      <c r="E566" s="101" t="s">
        <v>15869</v>
      </c>
      <c r="F566" s="102">
        <v>46080</v>
      </c>
      <c r="G566" s="102">
        <v>46080</v>
      </c>
      <c r="H566" s="101" t="s">
        <v>16092</v>
      </c>
      <c r="I566" s="101" t="s">
        <v>16485</v>
      </c>
      <c r="J566" s="101"/>
      <c r="K566" s="101"/>
      <c r="L566" s="103">
        <v>5061445</v>
      </c>
      <c r="M566" s="103">
        <v>404916</v>
      </c>
      <c r="N566" s="103">
        <v>5466361</v>
      </c>
      <c r="O566" s="102">
        <v>46122</v>
      </c>
      <c r="P566" s="106" t="s">
        <v>16410</v>
      </c>
      <c r="Q566" s="101">
        <f>VALUE(Table4[[#This Row],[Invoice No]])</f>
        <v>13971</v>
      </c>
      <c r="R566" s="116">
        <f>_xlfn.XLOOKUP(Table4[[#This Row],[Column1]],'Báo cáo'!AG:AG,'Báo cáo'!AG:AG)</f>
        <v>13971</v>
      </c>
    </row>
    <row r="567" spans="1:18" hidden="1" x14ac:dyDescent="0.25">
      <c r="A567" s="105" t="s">
        <v>16347</v>
      </c>
      <c r="B567" s="101" t="s">
        <v>16070</v>
      </c>
      <c r="C567" s="101" t="s">
        <v>16071</v>
      </c>
      <c r="D567" s="101" t="s">
        <v>15868</v>
      </c>
      <c r="E567" s="101" t="s">
        <v>15869</v>
      </c>
      <c r="F567" s="102">
        <v>46077</v>
      </c>
      <c r="G567" s="102">
        <v>46067</v>
      </c>
      <c r="H567" s="101" t="s">
        <v>16092</v>
      </c>
      <c r="I567" s="101" t="s">
        <v>16486</v>
      </c>
      <c r="J567" s="101"/>
      <c r="K567" s="101"/>
      <c r="L567" s="103">
        <v>34189550</v>
      </c>
      <c r="M567" s="103">
        <v>2735164</v>
      </c>
      <c r="N567" s="103">
        <v>36924714</v>
      </c>
      <c r="O567" s="102">
        <v>46122</v>
      </c>
      <c r="P567" s="106" t="s">
        <v>16410</v>
      </c>
      <c r="Q567" s="101">
        <f>VALUE(Table4[[#This Row],[Invoice No]])</f>
        <v>12186</v>
      </c>
      <c r="R567" s="116">
        <f>_xlfn.XLOOKUP(Table4[[#This Row],[Column1]],'Báo cáo'!AG:AG,'Báo cáo'!AG:AG)</f>
        <v>12186</v>
      </c>
    </row>
    <row r="568" spans="1:18" hidden="1" x14ac:dyDescent="0.25">
      <c r="A568" s="105" t="s">
        <v>16198</v>
      </c>
      <c r="B568" s="101" t="s">
        <v>16070</v>
      </c>
      <c r="C568" s="101" t="s">
        <v>16071</v>
      </c>
      <c r="D568" s="101" t="s">
        <v>15868</v>
      </c>
      <c r="E568" s="101" t="s">
        <v>15869</v>
      </c>
      <c r="F568" s="102">
        <v>46095</v>
      </c>
      <c r="G568" s="102">
        <v>46095</v>
      </c>
      <c r="H568" s="101" t="s">
        <v>16092</v>
      </c>
      <c r="I568" s="101" t="s">
        <v>16487</v>
      </c>
      <c r="J568" s="101"/>
      <c r="K568" s="101"/>
      <c r="L568" s="103">
        <v>1190660</v>
      </c>
      <c r="M568" s="103">
        <v>95253</v>
      </c>
      <c r="N568" s="103">
        <v>1285913</v>
      </c>
      <c r="O568" s="102">
        <v>46141</v>
      </c>
      <c r="P568" s="106" t="s">
        <v>16410</v>
      </c>
      <c r="Q568" s="101">
        <f>VALUE(Table4[[#This Row],[Invoice No]])</f>
        <v>19036</v>
      </c>
      <c r="R568" s="116">
        <f>_xlfn.XLOOKUP(Table4[[#This Row],[Column1]],'Báo cáo'!AG:AG,'Báo cáo'!AG:AG)</f>
        <v>19036</v>
      </c>
    </row>
    <row r="569" spans="1:18" hidden="1" x14ac:dyDescent="0.25">
      <c r="A569" s="105" t="s">
        <v>15865</v>
      </c>
      <c r="B569" s="101" t="s">
        <v>15866</v>
      </c>
      <c r="C569" s="101" t="s">
        <v>15867</v>
      </c>
      <c r="D569" s="101" t="s">
        <v>15868</v>
      </c>
      <c r="E569" s="101" t="s">
        <v>15869</v>
      </c>
      <c r="F569" s="102">
        <v>46125</v>
      </c>
      <c r="G569" s="102">
        <v>46125</v>
      </c>
      <c r="H569" s="101" t="s">
        <v>16092</v>
      </c>
      <c r="I569" s="101" t="s">
        <v>16488</v>
      </c>
      <c r="J569" s="101"/>
      <c r="K569" s="101"/>
      <c r="L569" s="103">
        <v>583055</v>
      </c>
      <c r="M569" s="103">
        <v>46644</v>
      </c>
      <c r="N569" s="103">
        <v>629699</v>
      </c>
      <c r="O569" s="102">
        <v>46171</v>
      </c>
      <c r="P569" s="106" t="s">
        <v>16489</v>
      </c>
      <c r="Q569" s="101">
        <f>VALUE(Table4[[#This Row],[Invoice No]])</f>
        <v>26414</v>
      </c>
      <c r="R569" s="116">
        <f>_xlfn.XLOOKUP(Table4[[#This Row],[Column1]],'Báo cáo'!AG:AG,'Báo cáo'!AG:AG)</f>
        <v>26414</v>
      </c>
    </row>
    <row r="570" spans="1:18" x14ac:dyDescent="0.25">
      <c r="A570" s="105" t="s">
        <v>15873</v>
      </c>
      <c r="B570" s="101" t="s">
        <v>15866</v>
      </c>
      <c r="C570" s="101" t="s">
        <v>15867</v>
      </c>
      <c r="D570" s="101" t="s">
        <v>15868</v>
      </c>
      <c r="E570" s="101" t="s">
        <v>15869</v>
      </c>
      <c r="F570" s="104"/>
      <c r="G570" s="104"/>
      <c r="H570" s="101"/>
      <c r="I570" s="101"/>
      <c r="J570" s="101" t="s">
        <v>15878</v>
      </c>
      <c r="K570" s="101" t="s">
        <v>16490</v>
      </c>
      <c r="L570" s="103">
        <v>-520100</v>
      </c>
      <c r="M570" s="103">
        <v>-41608</v>
      </c>
      <c r="N570" s="103">
        <v>-561708</v>
      </c>
      <c r="O570" s="102">
        <v>46153</v>
      </c>
      <c r="P570" s="106" t="s">
        <v>16489</v>
      </c>
      <c r="Q570" s="101">
        <f>VALUE(Table4[[#This Row],[Invoice No]])</f>
        <v>0</v>
      </c>
      <c r="R570" s="116">
        <f>_xlfn.XLOOKUP(Table4[[#This Row],[Column1]],'Báo cáo'!AG:AG,'Báo cáo'!AG:AG)</f>
        <v>0</v>
      </c>
    </row>
    <row r="571" spans="1:18" hidden="1" x14ac:dyDescent="0.25">
      <c r="A571" s="105" t="s">
        <v>15875</v>
      </c>
      <c r="B571" s="101" t="s">
        <v>15866</v>
      </c>
      <c r="C571" s="101" t="s">
        <v>15867</v>
      </c>
      <c r="D571" s="101" t="s">
        <v>15868</v>
      </c>
      <c r="E571" s="101" t="s">
        <v>15869</v>
      </c>
      <c r="F571" s="102">
        <v>46125</v>
      </c>
      <c r="G571" s="102">
        <v>46125</v>
      </c>
      <c r="H571" s="101" t="s">
        <v>16092</v>
      </c>
      <c r="I571" s="101" t="s">
        <v>16491</v>
      </c>
      <c r="J571" s="101"/>
      <c r="K571" s="101"/>
      <c r="L571" s="103">
        <v>1785990</v>
      </c>
      <c r="M571" s="103">
        <v>142879</v>
      </c>
      <c r="N571" s="103">
        <v>1928869</v>
      </c>
      <c r="O571" s="102">
        <v>46171</v>
      </c>
      <c r="P571" s="106" t="s">
        <v>16489</v>
      </c>
      <c r="Q571" s="101">
        <f>VALUE(Table4[[#This Row],[Invoice No]])</f>
        <v>26415</v>
      </c>
      <c r="R571" s="116">
        <f>_xlfn.XLOOKUP(Table4[[#This Row],[Column1]],'Báo cáo'!AG:AG,'Báo cáo'!AG:AG)</f>
        <v>26415</v>
      </c>
    </row>
    <row r="572" spans="1:18" x14ac:dyDescent="0.25">
      <c r="A572" s="105" t="s">
        <v>15877</v>
      </c>
      <c r="B572" s="101" t="s">
        <v>15866</v>
      </c>
      <c r="C572" s="101" t="s">
        <v>15867</v>
      </c>
      <c r="D572" s="101" t="s">
        <v>15868</v>
      </c>
      <c r="E572" s="101" t="s">
        <v>15869</v>
      </c>
      <c r="F572" s="104"/>
      <c r="G572" s="104"/>
      <c r="H572" s="101"/>
      <c r="I572" s="101"/>
      <c r="J572" s="101" t="s">
        <v>15881</v>
      </c>
      <c r="K572" s="101" t="s">
        <v>16492</v>
      </c>
      <c r="L572" s="103">
        <v>-728140</v>
      </c>
      <c r="M572" s="103">
        <v>-58251</v>
      </c>
      <c r="N572" s="103">
        <v>-786391</v>
      </c>
      <c r="O572" s="102">
        <v>46153</v>
      </c>
      <c r="P572" s="106" t="s">
        <v>16489</v>
      </c>
      <c r="Q572" s="101">
        <f>VALUE(Table4[[#This Row],[Invoice No]])</f>
        <v>0</v>
      </c>
      <c r="R572" s="116">
        <f>_xlfn.XLOOKUP(Table4[[#This Row],[Column1]],'Báo cáo'!AG:AG,'Báo cáo'!AG:AG)</f>
        <v>0</v>
      </c>
    </row>
    <row r="573" spans="1:18" hidden="1" x14ac:dyDescent="0.25">
      <c r="A573" s="105" t="s">
        <v>15880</v>
      </c>
      <c r="B573" s="101" t="s">
        <v>15866</v>
      </c>
      <c r="C573" s="101" t="s">
        <v>15867</v>
      </c>
      <c r="D573" s="101" t="s">
        <v>15868</v>
      </c>
      <c r="E573" s="101" t="s">
        <v>15869</v>
      </c>
      <c r="F573" s="102">
        <v>46115</v>
      </c>
      <c r="G573" s="102">
        <v>46114</v>
      </c>
      <c r="H573" s="101" t="s">
        <v>16092</v>
      </c>
      <c r="I573" s="101" t="s">
        <v>16493</v>
      </c>
      <c r="J573" s="101"/>
      <c r="K573" s="101"/>
      <c r="L573" s="103">
        <v>956210</v>
      </c>
      <c r="M573" s="103">
        <v>76497</v>
      </c>
      <c r="N573" s="103">
        <v>1032707</v>
      </c>
      <c r="O573" s="102">
        <v>46171</v>
      </c>
      <c r="P573" s="106" t="s">
        <v>16489</v>
      </c>
      <c r="Q573" s="101">
        <f>VALUE(Table4[[#This Row],[Invoice No]])</f>
        <v>24372</v>
      </c>
      <c r="R573" s="116">
        <f>_xlfn.XLOOKUP(Table4[[#This Row],[Column1]],'Báo cáo'!AG:AG,'Báo cáo'!AG:AG)</f>
        <v>24372</v>
      </c>
    </row>
    <row r="574" spans="1:18" hidden="1" x14ac:dyDescent="0.25">
      <c r="A574" s="105" t="s">
        <v>15883</v>
      </c>
      <c r="B574" s="101" t="s">
        <v>15866</v>
      </c>
      <c r="C574" s="101" t="s">
        <v>15867</v>
      </c>
      <c r="D574" s="101" t="s">
        <v>15868</v>
      </c>
      <c r="E574" s="101" t="s">
        <v>15869</v>
      </c>
      <c r="F574" s="102">
        <v>46106</v>
      </c>
      <c r="G574" s="102">
        <v>46104</v>
      </c>
      <c r="H574" s="101" t="s">
        <v>16092</v>
      </c>
      <c r="I574" s="101" t="s">
        <v>16494</v>
      </c>
      <c r="J574" s="101"/>
      <c r="K574" s="101"/>
      <c r="L574" s="103">
        <v>2624975</v>
      </c>
      <c r="M574" s="103">
        <v>209998</v>
      </c>
      <c r="N574" s="103">
        <v>2834973</v>
      </c>
      <c r="O574" s="102">
        <v>46153</v>
      </c>
      <c r="P574" s="106" t="s">
        <v>16489</v>
      </c>
      <c r="Q574" s="101">
        <f>VALUE(Table4[[#This Row],[Invoice No]])</f>
        <v>21574</v>
      </c>
      <c r="R574" s="116">
        <f>_xlfn.XLOOKUP(Table4[[#This Row],[Column1]],'Báo cáo'!AG:AG,'Báo cáo'!AG:AG)</f>
        <v>21574</v>
      </c>
    </row>
    <row r="575" spans="1:18" hidden="1" x14ac:dyDescent="0.25">
      <c r="A575" s="105" t="s">
        <v>15885</v>
      </c>
      <c r="B575" s="101" t="s">
        <v>15866</v>
      </c>
      <c r="C575" s="101" t="s">
        <v>15867</v>
      </c>
      <c r="D575" s="101" t="s">
        <v>15868</v>
      </c>
      <c r="E575" s="101" t="s">
        <v>15869</v>
      </c>
      <c r="F575" s="102">
        <v>46098</v>
      </c>
      <c r="G575" s="102">
        <v>46094</v>
      </c>
      <c r="H575" s="101" t="s">
        <v>16092</v>
      </c>
      <c r="I575" s="101" t="s">
        <v>16495</v>
      </c>
      <c r="J575" s="101"/>
      <c r="K575" s="101"/>
      <c r="L575" s="103">
        <v>2217060</v>
      </c>
      <c r="M575" s="103">
        <v>177365</v>
      </c>
      <c r="N575" s="103">
        <v>2394425</v>
      </c>
      <c r="O575" s="102">
        <v>46153</v>
      </c>
      <c r="P575" s="106" t="s">
        <v>16489</v>
      </c>
      <c r="Q575" s="101">
        <f>VALUE(Table4[[#This Row],[Invoice No]])</f>
        <v>19026</v>
      </c>
      <c r="R575" s="116">
        <f>_xlfn.XLOOKUP(Table4[[#This Row],[Column1]],'Báo cáo'!AG:AG,'Báo cáo'!AG:AG)</f>
        <v>19026</v>
      </c>
    </row>
    <row r="576" spans="1:18" hidden="1" x14ac:dyDescent="0.25">
      <c r="A576" s="105" t="s">
        <v>16098</v>
      </c>
      <c r="B576" s="101" t="s">
        <v>15866</v>
      </c>
      <c r="C576" s="101" t="s">
        <v>15867</v>
      </c>
      <c r="D576" s="101" t="s">
        <v>15868</v>
      </c>
      <c r="E576" s="101" t="s">
        <v>15869</v>
      </c>
      <c r="F576" s="102">
        <v>46125</v>
      </c>
      <c r="G576" s="102">
        <v>46125</v>
      </c>
      <c r="H576" s="101" t="s">
        <v>16092</v>
      </c>
      <c r="I576" s="101" t="s">
        <v>16496</v>
      </c>
      <c r="J576" s="101"/>
      <c r="K576" s="101"/>
      <c r="L576" s="103">
        <v>1166110</v>
      </c>
      <c r="M576" s="103">
        <v>93289</v>
      </c>
      <c r="N576" s="103">
        <v>1259399</v>
      </c>
      <c r="O576" s="102">
        <v>46171</v>
      </c>
      <c r="P576" s="106" t="s">
        <v>16489</v>
      </c>
      <c r="Q576" s="101">
        <f>VALUE(Table4[[#This Row],[Invoice No]])</f>
        <v>26413</v>
      </c>
      <c r="R576" s="116">
        <f>_xlfn.XLOOKUP(Table4[[#This Row],[Column1]],'Báo cáo'!AG:AG,'Báo cáo'!AG:AG)</f>
        <v>26413</v>
      </c>
    </row>
    <row r="577" spans="1:18" hidden="1" x14ac:dyDescent="0.25">
      <c r="A577" s="105" t="s">
        <v>15888</v>
      </c>
      <c r="B577" s="101" t="s">
        <v>15866</v>
      </c>
      <c r="C577" s="101" t="s">
        <v>15867</v>
      </c>
      <c r="D577" s="101" t="s">
        <v>15868</v>
      </c>
      <c r="E577" s="101" t="s">
        <v>15869</v>
      </c>
      <c r="F577" s="102">
        <v>46125</v>
      </c>
      <c r="G577" s="102">
        <v>46125</v>
      </c>
      <c r="H577" s="101" t="s">
        <v>16092</v>
      </c>
      <c r="I577" s="101" t="s">
        <v>16497</v>
      </c>
      <c r="J577" s="101"/>
      <c r="K577" s="101"/>
      <c r="L577" s="103">
        <v>2144100</v>
      </c>
      <c r="M577" s="103">
        <v>171528</v>
      </c>
      <c r="N577" s="103">
        <v>2315628</v>
      </c>
      <c r="O577" s="102">
        <v>46171</v>
      </c>
      <c r="P577" s="106" t="s">
        <v>16489</v>
      </c>
      <c r="Q577" s="101">
        <f>VALUE(Table4[[#This Row],[Invoice No]])</f>
        <v>26412</v>
      </c>
      <c r="R577" s="116">
        <f>_xlfn.XLOOKUP(Table4[[#This Row],[Column1]],'Báo cáo'!AG:AG,'Báo cáo'!AG:AG)</f>
        <v>26412</v>
      </c>
    </row>
    <row r="578" spans="1:18" x14ac:dyDescent="0.25">
      <c r="A578" s="105" t="s">
        <v>15891</v>
      </c>
      <c r="B578" s="101" t="s">
        <v>15866</v>
      </c>
      <c r="C578" s="101" t="s">
        <v>15867</v>
      </c>
      <c r="D578" s="101" t="s">
        <v>15868</v>
      </c>
      <c r="E578" s="101" t="s">
        <v>15869</v>
      </c>
      <c r="F578" s="104"/>
      <c r="G578" s="104"/>
      <c r="H578" s="101"/>
      <c r="I578" s="101"/>
      <c r="J578" s="101" t="s">
        <v>15886</v>
      </c>
      <c r="K578" s="101" t="s">
        <v>16498</v>
      </c>
      <c r="L578" s="103">
        <v>-156030</v>
      </c>
      <c r="M578" s="103">
        <v>-15603</v>
      </c>
      <c r="N578" s="103">
        <v>-171633</v>
      </c>
      <c r="O578" s="102">
        <v>46153</v>
      </c>
      <c r="P578" s="106" t="s">
        <v>16489</v>
      </c>
      <c r="Q578" s="101">
        <f>VALUE(Table4[[#This Row],[Invoice No]])</f>
        <v>0</v>
      </c>
      <c r="R578" s="116">
        <f>_xlfn.XLOOKUP(Table4[[#This Row],[Column1]],'Báo cáo'!AG:AG,'Báo cáo'!AG:AG)</f>
        <v>0</v>
      </c>
    </row>
    <row r="579" spans="1:18" hidden="1" x14ac:dyDescent="0.25">
      <c r="A579" s="105" t="s">
        <v>15894</v>
      </c>
      <c r="B579" s="101" t="s">
        <v>15866</v>
      </c>
      <c r="C579" s="101" t="s">
        <v>15867</v>
      </c>
      <c r="D579" s="101" t="s">
        <v>15868</v>
      </c>
      <c r="E579" s="101" t="s">
        <v>15869</v>
      </c>
      <c r="F579" s="102">
        <v>46115</v>
      </c>
      <c r="G579" s="102">
        <v>46113</v>
      </c>
      <c r="H579" s="101" t="s">
        <v>16092</v>
      </c>
      <c r="I579" s="101" t="s">
        <v>16499</v>
      </c>
      <c r="J579" s="101"/>
      <c r="K579" s="101"/>
      <c r="L579" s="103">
        <v>1434315</v>
      </c>
      <c r="M579" s="103">
        <v>114745</v>
      </c>
      <c r="N579" s="103">
        <v>1549060</v>
      </c>
      <c r="O579" s="102">
        <v>46171</v>
      </c>
      <c r="P579" s="106" t="s">
        <v>16489</v>
      </c>
      <c r="Q579" s="101">
        <f>VALUE(Table4[[#This Row],[Invoice No]])</f>
        <v>24187</v>
      </c>
      <c r="R579" s="116">
        <f>_xlfn.XLOOKUP(Table4[[#This Row],[Column1]],'Báo cáo'!AG:AG,'Báo cáo'!AG:AG)</f>
        <v>24187</v>
      </c>
    </row>
    <row r="580" spans="1:18" hidden="1" x14ac:dyDescent="0.25">
      <c r="A580" s="105" t="s">
        <v>15896</v>
      </c>
      <c r="B580" s="101" t="s">
        <v>15866</v>
      </c>
      <c r="C580" s="101" t="s">
        <v>15867</v>
      </c>
      <c r="D580" s="101" t="s">
        <v>15868</v>
      </c>
      <c r="E580" s="101" t="s">
        <v>15869</v>
      </c>
      <c r="F580" s="102">
        <v>46110</v>
      </c>
      <c r="G580" s="102">
        <v>46107</v>
      </c>
      <c r="H580" s="101" t="s">
        <v>16092</v>
      </c>
      <c r="I580" s="101" t="s">
        <v>16500</v>
      </c>
      <c r="J580" s="101"/>
      <c r="K580" s="101"/>
      <c r="L580" s="103">
        <v>1073435</v>
      </c>
      <c r="M580" s="103">
        <v>85875</v>
      </c>
      <c r="N580" s="103">
        <v>1159310</v>
      </c>
      <c r="O580" s="102">
        <v>46153</v>
      </c>
      <c r="P580" s="106" t="s">
        <v>16489</v>
      </c>
      <c r="Q580" s="101">
        <f>VALUE(Table4[[#This Row],[Invoice No]])</f>
        <v>22804</v>
      </c>
      <c r="R580" s="116">
        <f>_xlfn.XLOOKUP(Table4[[#This Row],[Column1]],'Báo cáo'!AG:AG,'Báo cáo'!AG:AG)</f>
        <v>22804</v>
      </c>
    </row>
    <row r="581" spans="1:18" hidden="1" x14ac:dyDescent="0.25">
      <c r="A581" s="105" t="s">
        <v>15898</v>
      </c>
      <c r="B581" s="101" t="s">
        <v>15866</v>
      </c>
      <c r="C581" s="101" t="s">
        <v>15867</v>
      </c>
      <c r="D581" s="101" t="s">
        <v>15868</v>
      </c>
      <c r="E581" s="101" t="s">
        <v>15869</v>
      </c>
      <c r="F581" s="102">
        <v>46100</v>
      </c>
      <c r="G581" s="102">
        <v>46098</v>
      </c>
      <c r="H581" s="101" t="s">
        <v>16092</v>
      </c>
      <c r="I581" s="101" t="s">
        <v>16501</v>
      </c>
      <c r="J581" s="101"/>
      <c r="K581" s="101"/>
      <c r="L581" s="103">
        <v>1984675</v>
      </c>
      <c r="M581" s="103">
        <v>158774</v>
      </c>
      <c r="N581" s="103">
        <v>2143449</v>
      </c>
      <c r="O581" s="102">
        <v>46153</v>
      </c>
      <c r="P581" s="106" t="s">
        <v>16489</v>
      </c>
      <c r="Q581" s="101">
        <f>VALUE(Table4[[#This Row],[Invoice No]])</f>
        <v>19190</v>
      </c>
      <c r="R581" s="116">
        <f>_xlfn.XLOOKUP(Table4[[#This Row],[Column1]],'Báo cáo'!AG:AG,'Báo cáo'!AG:AG)</f>
        <v>19190</v>
      </c>
    </row>
    <row r="582" spans="1:18" x14ac:dyDescent="0.25">
      <c r="A582" s="105" t="s">
        <v>15901</v>
      </c>
      <c r="B582" s="101" t="s">
        <v>15889</v>
      </c>
      <c r="C582" s="101" t="s">
        <v>15890</v>
      </c>
      <c r="D582" s="101" t="s">
        <v>15868</v>
      </c>
      <c r="E582" s="101" t="s">
        <v>15869</v>
      </c>
      <c r="F582" s="104"/>
      <c r="G582" s="104"/>
      <c r="H582" s="101"/>
      <c r="I582" s="101"/>
      <c r="J582" s="101"/>
      <c r="K582" s="101" t="s">
        <v>16502</v>
      </c>
      <c r="L582" s="103">
        <v>1626034</v>
      </c>
      <c r="M582" s="103">
        <v>0</v>
      </c>
      <c r="N582" s="103">
        <v>1626034</v>
      </c>
      <c r="O582" s="102">
        <v>46153</v>
      </c>
      <c r="P582" s="106" t="s">
        <v>16489</v>
      </c>
      <c r="Q582" s="101">
        <f>VALUE(Table4[[#This Row],[Invoice No]])</f>
        <v>0</v>
      </c>
      <c r="R582" s="116">
        <f>_xlfn.XLOOKUP(Table4[[#This Row],[Column1]],'Báo cáo'!AG:AG,'Báo cáo'!AG:AG)</f>
        <v>0</v>
      </c>
    </row>
    <row r="583" spans="1:18" x14ac:dyDescent="0.25">
      <c r="A583" s="105" t="s">
        <v>15902</v>
      </c>
      <c r="B583" s="101" t="s">
        <v>15889</v>
      </c>
      <c r="C583" s="101" t="s">
        <v>15890</v>
      </c>
      <c r="D583" s="101" t="s">
        <v>15868</v>
      </c>
      <c r="E583" s="101" t="s">
        <v>15869</v>
      </c>
      <c r="F583" s="104"/>
      <c r="G583" s="104"/>
      <c r="H583" s="101"/>
      <c r="I583" s="101"/>
      <c r="J583" s="101" t="s">
        <v>15886</v>
      </c>
      <c r="K583" s="101" t="s">
        <v>16498</v>
      </c>
      <c r="L583" s="103">
        <v>-166944</v>
      </c>
      <c r="M583" s="103">
        <v>-16694</v>
      </c>
      <c r="N583" s="103">
        <v>-183638</v>
      </c>
      <c r="O583" s="102">
        <v>46153</v>
      </c>
      <c r="P583" s="106" t="s">
        <v>16489</v>
      </c>
      <c r="Q583" s="101">
        <f>VALUE(Table4[[#This Row],[Invoice No]])</f>
        <v>0</v>
      </c>
      <c r="R583" s="116">
        <f>_xlfn.XLOOKUP(Table4[[#This Row],[Column1]],'Báo cáo'!AG:AG,'Báo cáo'!AG:AG)</f>
        <v>0</v>
      </c>
    </row>
    <row r="584" spans="1:18" hidden="1" x14ac:dyDescent="0.25">
      <c r="A584" s="105" t="s">
        <v>15904</v>
      </c>
      <c r="B584" s="101" t="s">
        <v>15889</v>
      </c>
      <c r="C584" s="101" t="s">
        <v>15890</v>
      </c>
      <c r="D584" s="101" t="s">
        <v>15868</v>
      </c>
      <c r="E584" s="101" t="s">
        <v>15869</v>
      </c>
      <c r="F584" s="102">
        <v>46118</v>
      </c>
      <c r="G584" s="102">
        <v>46113</v>
      </c>
      <c r="H584" s="101" t="s">
        <v>16092</v>
      </c>
      <c r="I584" s="101" t="s">
        <v>16503</v>
      </c>
      <c r="J584" s="101"/>
      <c r="K584" s="101"/>
      <c r="L584" s="103">
        <v>2868630</v>
      </c>
      <c r="M584" s="103">
        <v>229490</v>
      </c>
      <c r="N584" s="103">
        <v>3098120</v>
      </c>
      <c r="O584" s="102">
        <v>46171</v>
      </c>
      <c r="P584" s="106" t="s">
        <v>16489</v>
      </c>
      <c r="Q584" s="101">
        <f>VALUE(Table4[[#This Row],[Invoice No]])</f>
        <v>24312</v>
      </c>
      <c r="R584" s="116">
        <f>_xlfn.XLOOKUP(Table4[[#This Row],[Column1]],'Báo cáo'!AG:AG,'Báo cáo'!AG:AG)</f>
        <v>24312</v>
      </c>
    </row>
    <row r="585" spans="1:18" x14ac:dyDescent="0.25">
      <c r="A585" s="105" t="s">
        <v>15906</v>
      </c>
      <c r="B585" s="101" t="s">
        <v>15889</v>
      </c>
      <c r="C585" s="101" t="s">
        <v>15890</v>
      </c>
      <c r="D585" s="101" t="s">
        <v>15868</v>
      </c>
      <c r="E585" s="101" t="s">
        <v>15869</v>
      </c>
      <c r="F585" s="104"/>
      <c r="G585" s="104"/>
      <c r="H585" s="101"/>
      <c r="I585" s="101"/>
      <c r="J585" s="101" t="s">
        <v>15878</v>
      </c>
      <c r="K585" s="101" t="s">
        <v>16490</v>
      </c>
      <c r="L585" s="103">
        <v>-556480</v>
      </c>
      <c r="M585" s="103">
        <v>-44518</v>
      </c>
      <c r="N585" s="103">
        <v>-600998</v>
      </c>
      <c r="O585" s="102">
        <v>46153</v>
      </c>
      <c r="P585" s="106" t="s">
        <v>16489</v>
      </c>
      <c r="Q585" s="101">
        <f>VALUE(Table4[[#This Row],[Invoice No]])</f>
        <v>0</v>
      </c>
      <c r="R585" s="116">
        <f>_xlfn.XLOOKUP(Table4[[#This Row],[Column1]],'Báo cáo'!AG:AG,'Báo cáo'!AG:AG)</f>
        <v>0</v>
      </c>
    </row>
    <row r="586" spans="1:18" x14ac:dyDescent="0.25">
      <c r="A586" s="105" t="s">
        <v>15909</v>
      </c>
      <c r="B586" s="101" t="s">
        <v>15889</v>
      </c>
      <c r="C586" s="101" t="s">
        <v>15890</v>
      </c>
      <c r="D586" s="101" t="s">
        <v>15868</v>
      </c>
      <c r="E586" s="101" t="s">
        <v>15869</v>
      </c>
      <c r="F586" s="104"/>
      <c r="G586" s="104"/>
      <c r="H586" s="101"/>
      <c r="I586" s="101"/>
      <c r="J586" s="101" t="s">
        <v>15881</v>
      </c>
      <c r="K586" s="101" t="s">
        <v>16492</v>
      </c>
      <c r="L586" s="103">
        <v>-779072</v>
      </c>
      <c r="M586" s="103">
        <v>-62326</v>
      </c>
      <c r="N586" s="103">
        <v>-841398</v>
      </c>
      <c r="O586" s="102">
        <v>46153</v>
      </c>
      <c r="P586" s="106" t="s">
        <v>16489</v>
      </c>
      <c r="Q586" s="101">
        <f>VALUE(Table4[[#This Row],[Invoice No]])</f>
        <v>0</v>
      </c>
      <c r="R586" s="116">
        <f>_xlfn.XLOOKUP(Table4[[#This Row],[Column1]],'Báo cáo'!AG:AG,'Báo cáo'!AG:AG)</f>
        <v>0</v>
      </c>
    </row>
    <row r="587" spans="1:18" x14ac:dyDescent="0.25">
      <c r="A587" s="105" t="s">
        <v>16111</v>
      </c>
      <c r="B587" s="101" t="s">
        <v>15889</v>
      </c>
      <c r="C587" s="101" t="s">
        <v>15890</v>
      </c>
      <c r="D587" s="101" t="s">
        <v>15868</v>
      </c>
      <c r="E587" s="101" t="s">
        <v>15869</v>
      </c>
      <c r="F587" s="104"/>
      <c r="G587" s="104"/>
      <c r="H587" s="101"/>
      <c r="I587" s="101"/>
      <c r="J587" s="101" t="s">
        <v>16504</v>
      </c>
      <c r="K587" s="101" t="s">
        <v>15908</v>
      </c>
      <c r="L587" s="103">
        <v>-214245</v>
      </c>
      <c r="M587" s="103">
        <v>-17140</v>
      </c>
      <c r="N587" s="103">
        <v>-231385</v>
      </c>
      <c r="O587" s="102">
        <v>46171</v>
      </c>
      <c r="P587" s="106" t="s">
        <v>16489</v>
      </c>
      <c r="Q587" s="101">
        <f>VALUE(Table4[[#This Row],[Invoice No]])</f>
        <v>0</v>
      </c>
      <c r="R587" s="116">
        <f>_xlfn.XLOOKUP(Table4[[#This Row],[Column1]],'Báo cáo'!AG:AG,'Báo cáo'!AG:AG)</f>
        <v>0</v>
      </c>
    </row>
    <row r="588" spans="1:18" x14ac:dyDescent="0.25">
      <c r="A588" s="105" t="s">
        <v>15914</v>
      </c>
      <c r="B588" s="101" t="s">
        <v>16265</v>
      </c>
      <c r="C588" s="101" t="s">
        <v>16266</v>
      </c>
      <c r="D588" s="101" t="s">
        <v>15868</v>
      </c>
      <c r="E588" s="101" t="s">
        <v>15869</v>
      </c>
      <c r="F588" s="104"/>
      <c r="G588" s="104"/>
      <c r="H588" s="101"/>
      <c r="I588" s="101"/>
      <c r="J588" s="101"/>
      <c r="K588" s="101" t="s">
        <v>16502</v>
      </c>
      <c r="L588" s="103">
        <v>170369</v>
      </c>
      <c r="M588" s="103">
        <v>0</v>
      </c>
      <c r="N588" s="103">
        <v>170369</v>
      </c>
      <c r="O588" s="102">
        <v>46153</v>
      </c>
      <c r="P588" s="106" t="s">
        <v>16489</v>
      </c>
      <c r="Q588" s="101">
        <f>VALUE(Table4[[#This Row],[Invoice No]])</f>
        <v>0</v>
      </c>
      <c r="R588" s="116">
        <f>_xlfn.XLOOKUP(Table4[[#This Row],[Column1]],'Báo cáo'!AG:AG,'Báo cáo'!AG:AG)</f>
        <v>0</v>
      </c>
    </row>
    <row r="589" spans="1:18" x14ac:dyDescent="0.25">
      <c r="A589" s="105" t="s">
        <v>15916</v>
      </c>
      <c r="B589" s="101" t="s">
        <v>16265</v>
      </c>
      <c r="C589" s="101" t="s">
        <v>16266</v>
      </c>
      <c r="D589" s="101" t="s">
        <v>15868</v>
      </c>
      <c r="E589" s="101" t="s">
        <v>15869</v>
      </c>
      <c r="F589" s="104"/>
      <c r="G589" s="104"/>
      <c r="H589" s="101"/>
      <c r="I589" s="101"/>
      <c r="J589" s="101" t="s">
        <v>15886</v>
      </c>
      <c r="K589" s="101" t="s">
        <v>16498</v>
      </c>
      <c r="L589" s="103">
        <v>-17492</v>
      </c>
      <c r="M589" s="103">
        <v>-1749</v>
      </c>
      <c r="N589" s="103">
        <v>-19241</v>
      </c>
      <c r="O589" s="102">
        <v>46153</v>
      </c>
      <c r="P589" s="106" t="s">
        <v>16489</v>
      </c>
      <c r="Q589" s="101">
        <f>VALUE(Table4[[#This Row],[Invoice No]])</f>
        <v>0</v>
      </c>
      <c r="R589" s="116">
        <f>_xlfn.XLOOKUP(Table4[[#This Row],[Column1]],'Báo cáo'!AG:AG,'Báo cáo'!AG:AG)</f>
        <v>0</v>
      </c>
    </row>
    <row r="590" spans="1:18" x14ac:dyDescent="0.25">
      <c r="A590" s="105" t="s">
        <v>15918</v>
      </c>
      <c r="B590" s="101" t="s">
        <v>16265</v>
      </c>
      <c r="C590" s="101" t="s">
        <v>16266</v>
      </c>
      <c r="D590" s="101" t="s">
        <v>15868</v>
      </c>
      <c r="E590" s="101" t="s">
        <v>15869</v>
      </c>
      <c r="F590" s="104"/>
      <c r="G590" s="104"/>
      <c r="H590" s="101"/>
      <c r="I590" s="101"/>
      <c r="J590" s="101" t="s">
        <v>15878</v>
      </c>
      <c r="K590" s="101" t="s">
        <v>16490</v>
      </c>
      <c r="L590" s="103">
        <v>-58306</v>
      </c>
      <c r="M590" s="103">
        <v>-4664</v>
      </c>
      <c r="N590" s="103">
        <v>-62970</v>
      </c>
      <c r="O590" s="102">
        <v>46153</v>
      </c>
      <c r="P590" s="106" t="s">
        <v>16489</v>
      </c>
      <c r="Q590" s="101">
        <f>VALUE(Table4[[#This Row],[Invoice No]])</f>
        <v>0</v>
      </c>
      <c r="R590" s="116">
        <f>_xlfn.XLOOKUP(Table4[[#This Row],[Column1]],'Báo cáo'!AG:AG,'Báo cáo'!AG:AG)</f>
        <v>0</v>
      </c>
    </row>
    <row r="591" spans="1:18" x14ac:dyDescent="0.25">
      <c r="A591" s="105" t="s">
        <v>15920</v>
      </c>
      <c r="B591" s="101" t="s">
        <v>16265</v>
      </c>
      <c r="C591" s="101" t="s">
        <v>16266</v>
      </c>
      <c r="D591" s="101" t="s">
        <v>15868</v>
      </c>
      <c r="E591" s="101" t="s">
        <v>15869</v>
      </c>
      <c r="F591" s="104"/>
      <c r="G591" s="104"/>
      <c r="H591" s="101"/>
      <c r="I591" s="101"/>
      <c r="J591" s="101" t="s">
        <v>15881</v>
      </c>
      <c r="K591" s="101" t="s">
        <v>16492</v>
      </c>
      <c r="L591" s="103">
        <v>-81628</v>
      </c>
      <c r="M591" s="103">
        <v>-6530</v>
      </c>
      <c r="N591" s="103">
        <v>-88158</v>
      </c>
      <c r="O591" s="102">
        <v>46153</v>
      </c>
      <c r="P591" s="106" t="s">
        <v>16489</v>
      </c>
      <c r="Q591" s="101">
        <f>VALUE(Table4[[#This Row],[Invoice No]])</f>
        <v>0</v>
      </c>
      <c r="R591" s="116">
        <f>_xlfn.XLOOKUP(Table4[[#This Row],[Column1]],'Báo cáo'!AG:AG,'Báo cáo'!AG:AG)</f>
        <v>0</v>
      </c>
    </row>
    <row r="592" spans="1:18" hidden="1" x14ac:dyDescent="0.25">
      <c r="A592" s="105" t="s">
        <v>15922</v>
      </c>
      <c r="B592" s="101" t="s">
        <v>16265</v>
      </c>
      <c r="C592" s="101" t="s">
        <v>16266</v>
      </c>
      <c r="D592" s="101" t="s">
        <v>15868</v>
      </c>
      <c r="E592" s="101" t="s">
        <v>15869</v>
      </c>
      <c r="F592" s="102">
        <v>46121</v>
      </c>
      <c r="G592" s="102">
        <v>46118</v>
      </c>
      <c r="H592" s="101" t="s">
        <v>16191</v>
      </c>
      <c r="I592" s="101" t="s">
        <v>16505</v>
      </c>
      <c r="J592" s="101"/>
      <c r="K592" s="101"/>
      <c r="L592" s="103">
        <v>1166110</v>
      </c>
      <c r="M592" s="103">
        <v>93289</v>
      </c>
      <c r="N592" s="103">
        <v>1259399</v>
      </c>
      <c r="O592" s="102">
        <v>46171</v>
      </c>
      <c r="P592" s="106" t="s">
        <v>16489</v>
      </c>
      <c r="Q592" s="101">
        <f>VALUE(Table4[[#This Row],[Invoice No]])</f>
        <v>24944</v>
      </c>
      <c r="R592" s="116">
        <f>_xlfn.XLOOKUP(Table4[[#This Row],[Column1]],'Báo cáo'!AG:AG,'Báo cáo'!AG:AG)</f>
        <v>24944</v>
      </c>
    </row>
    <row r="593" spans="1:18" hidden="1" x14ac:dyDescent="0.25">
      <c r="A593" s="105" t="s">
        <v>15925</v>
      </c>
      <c r="B593" s="101" t="s">
        <v>15912</v>
      </c>
      <c r="C593" s="101" t="s">
        <v>15913</v>
      </c>
      <c r="D593" s="101" t="s">
        <v>15868</v>
      </c>
      <c r="E593" s="101" t="s">
        <v>15869</v>
      </c>
      <c r="F593" s="102">
        <v>46121</v>
      </c>
      <c r="G593" s="102">
        <v>46118</v>
      </c>
      <c r="H593" s="101" t="s">
        <v>16092</v>
      </c>
      <c r="I593" s="101" t="s">
        <v>16506</v>
      </c>
      <c r="J593" s="101"/>
      <c r="K593" s="101"/>
      <c r="L593" s="103">
        <v>2122320</v>
      </c>
      <c r="M593" s="103">
        <v>169786</v>
      </c>
      <c r="N593" s="103">
        <v>2292106</v>
      </c>
      <c r="O593" s="102">
        <v>46171</v>
      </c>
      <c r="P593" s="106" t="s">
        <v>16489</v>
      </c>
      <c r="Q593" s="101">
        <f>VALUE(Table4[[#This Row],[Invoice No]])</f>
        <v>24940</v>
      </c>
      <c r="R593" s="116">
        <f>_xlfn.XLOOKUP(Table4[[#This Row],[Column1]],'Báo cáo'!AG:AG,'Báo cáo'!AG:AG)</f>
        <v>24940</v>
      </c>
    </row>
    <row r="594" spans="1:18" hidden="1" x14ac:dyDescent="0.25">
      <c r="A594" s="105" t="s">
        <v>15927</v>
      </c>
      <c r="B594" s="101" t="s">
        <v>15912</v>
      </c>
      <c r="C594" s="101" t="s">
        <v>15913</v>
      </c>
      <c r="D594" s="101" t="s">
        <v>15868</v>
      </c>
      <c r="E594" s="101" t="s">
        <v>15869</v>
      </c>
      <c r="F594" s="102">
        <v>46102</v>
      </c>
      <c r="G594" s="102">
        <v>46099</v>
      </c>
      <c r="H594" s="101" t="s">
        <v>16092</v>
      </c>
      <c r="I594" s="101" t="s">
        <v>16507</v>
      </c>
      <c r="J594" s="101"/>
      <c r="K594" s="101"/>
      <c r="L594" s="103">
        <v>1785990</v>
      </c>
      <c r="M594" s="103">
        <v>142879</v>
      </c>
      <c r="N594" s="103">
        <v>1928869</v>
      </c>
      <c r="O594" s="102">
        <v>46153</v>
      </c>
      <c r="P594" s="106" t="s">
        <v>16489</v>
      </c>
      <c r="Q594" s="101">
        <f>VALUE(Table4[[#This Row],[Invoice No]])</f>
        <v>20691</v>
      </c>
      <c r="R594" s="116">
        <f>_xlfn.XLOOKUP(Table4[[#This Row],[Column1]],'Báo cáo'!AG:AG,'Báo cáo'!AG:AG)</f>
        <v>20691</v>
      </c>
    </row>
    <row r="595" spans="1:18" hidden="1" x14ac:dyDescent="0.25">
      <c r="A595" s="105" t="s">
        <v>15929</v>
      </c>
      <c r="B595" s="101" t="s">
        <v>15912</v>
      </c>
      <c r="C595" s="101" t="s">
        <v>15913</v>
      </c>
      <c r="D595" s="101" t="s">
        <v>15868</v>
      </c>
      <c r="E595" s="101" t="s">
        <v>15869</v>
      </c>
      <c r="F595" s="102">
        <v>46119</v>
      </c>
      <c r="G595" s="102">
        <v>46115</v>
      </c>
      <c r="H595" s="101" t="s">
        <v>16092</v>
      </c>
      <c r="I595" s="101" t="s">
        <v>16508</v>
      </c>
      <c r="J595" s="101"/>
      <c r="K595" s="101"/>
      <c r="L595" s="103">
        <v>2381320</v>
      </c>
      <c r="M595" s="103">
        <v>190506</v>
      </c>
      <c r="N595" s="103">
        <v>2571826</v>
      </c>
      <c r="O595" s="102">
        <v>46171</v>
      </c>
      <c r="P595" s="106" t="s">
        <v>16489</v>
      </c>
      <c r="Q595" s="101">
        <f>VALUE(Table4[[#This Row],[Invoice No]])</f>
        <v>24822</v>
      </c>
      <c r="R595" s="116">
        <f>_xlfn.XLOOKUP(Table4[[#This Row],[Column1]],'Báo cáo'!AG:AG,'Báo cáo'!AG:AG)</f>
        <v>24822</v>
      </c>
    </row>
    <row r="596" spans="1:18" x14ac:dyDescent="0.25">
      <c r="A596" s="105" t="s">
        <v>15931</v>
      </c>
      <c r="B596" s="101" t="s">
        <v>15912</v>
      </c>
      <c r="C596" s="101" t="s">
        <v>15913</v>
      </c>
      <c r="D596" s="101" t="s">
        <v>15868</v>
      </c>
      <c r="E596" s="101" t="s">
        <v>15869</v>
      </c>
      <c r="F596" s="104"/>
      <c r="G596" s="104"/>
      <c r="H596" s="101"/>
      <c r="I596" s="101"/>
      <c r="J596" s="101" t="s">
        <v>15878</v>
      </c>
      <c r="K596" s="101" t="s">
        <v>16490</v>
      </c>
      <c r="L596" s="103">
        <v>-518541</v>
      </c>
      <c r="M596" s="103">
        <v>-41483</v>
      </c>
      <c r="N596" s="103">
        <v>-560024</v>
      </c>
      <c r="O596" s="102">
        <v>46153</v>
      </c>
      <c r="P596" s="106" t="s">
        <v>16489</v>
      </c>
      <c r="Q596" s="101">
        <f>VALUE(Table4[[#This Row],[Invoice No]])</f>
        <v>0</v>
      </c>
      <c r="R596" s="116">
        <f>_xlfn.XLOOKUP(Table4[[#This Row],[Column1]],'Báo cáo'!AG:AG,'Báo cáo'!AG:AG)</f>
        <v>0</v>
      </c>
    </row>
    <row r="597" spans="1:18" x14ac:dyDescent="0.25">
      <c r="A597" s="105" t="s">
        <v>15933</v>
      </c>
      <c r="B597" s="101" t="s">
        <v>15912</v>
      </c>
      <c r="C597" s="101" t="s">
        <v>15913</v>
      </c>
      <c r="D597" s="101" t="s">
        <v>15868</v>
      </c>
      <c r="E597" s="101" t="s">
        <v>15869</v>
      </c>
      <c r="F597" s="104"/>
      <c r="G597" s="104"/>
      <c r="H597" s="101"/>
      <c r="I597" s="101"/>
      <c r="J597" s="101" t="s">
        <v>15881</v>
      </c>
      <c r="K597" s="101" t="s">
        <v>16492</v>
      </c>
      <c r="L597" s="103">
        <v>-725957</v>
      </c>
      <c r="M597" s="103">
        <v>-58077</v>
      </c>
      <c r="N597" s="103">
        <v>-784034</v>
      </c>
      <c r="O597" s="102">
        <v>46153</v>
      </c>
      <c r="P597" s="106" t="s">
        <v>16489</v>
      </c>
      <c r="Q597" s="101">
        <f>VALUE(Table4[[#This Row],[Invoice No]])</f>
        <v>0</v>
      </c>
      <c r="R597" s="116">
        <f>_xlfn.XLOOKUP(Table4[[#This Row],[Column1]],'Báo cáo'!AG:AG,'Báo cáo'!AG:AG)</f>
        <v>0</v>
      </c>
    </row>
    <row r="598" spans="1:18" x14ac:dyDescent="0.25">
      <c r="A598" s="105" t="s">
        <v>15934</v>
      </c>
      <c r="B598" s="101" t="s">
        <v>15912</v>
      </c>
      <c r="C598" s="101" t="s">
        <v>15913</v>
      </c>
      <c r="D598" s="101" t="s">
        <v>15868</v>
      </c>
      <c r="E598" s="101" t="s">
        <v>15869</v>
      </c>
      <c r="F598" s="104"/>
      <c r="G598" s="104"/>
      <c r="H598" s="101"/>
      <c r="I598" s="101"/>
      <c r="J598" s="101" t="s">
        <v>15892</v>
      </c>
      <c r="K598" s="101" t="s">
        <v>16509</v>
      </c>
      <c r="L598" s="103">
        <v>-56240</v>
      </c>
      <c r="M598" s="103">
        <v>-4499</v>
      </c>
      <c r="N598" s="103">
        <v>-60739</v>
      </c>
      <c r="O598" s="102">
        <v>46153</v>
      </c>
      <c r="P598" s="106" t="s">
        <v>16489</v>
      </c>
      <c r="Q598" s="101">
        <f>VALUE(Table4[[#This Row],[Invoice No]])</f>
        <v>0</v>
      </c>
      <c r="R598" s="116">
        <f>_xlfn.XLOOKUP(Table4[[#This Row],[Column1]],'Báo cáo'!AG:AG,'Báo cáo'!AG:AG)</f>
        <v>0</v>
      </c>
    </row>
    <row r="599" spans="1:18" x14ac:dyDescent="0.25">
      <c r="A599" s="105" t="s">
        <v>16120</v>
      </c>
      <c r="B599" s="101" t="s">
        <v>15912</v>
      </c>
      <c r="C599" s="101" t="s">
        <v>15913</v>
      </c>
      <c r="D599" s="101" t="s">
        <v>15868</v>
      </c>
      <c r="E599" s="101" t="s">
        <v>15869</v>
      </c>
      <c r="F599" s="104"/>
      <c r="G599" s="104"/>
      <c r="H599" s="101"/>
      <c r="I599" s="101"/>
      <c r="J599" s="101" t="s">
        <v>15892</v>
      </c>
      <c r="K599" s="101" t="s">
        <v>16510</v>
      </c>
      <c r="L599" s="103">
        <v>-38360</v>
      </c>
      <c r="M599" s="103">
        <v>-3069</v>
      </c>
      <c r="N599" s="103">
        <v>-41429</v>
      </c>
      <c r="O599" s="102">
        <v>46153</v>
      </c>
      <c r="P599" s="106" t="s">
        <v>16489</v>
      </c>
      <c r="Q599" s="101">
        <f>VALUE(Table4[[#This Row],[Invoice No]])</f>
        <v>0</v>
      </c>
      <c r="R599" s="116">
        <f>_xlfn.XLOOKUP(Table4[[#This Row],[Column1]],'Báo cáo'!AG:AG,'Báo cáo'!AG:AG)</f>
        <v>0</v>
      </c>
    </row>
    <row r="600" spans="1:18" hidden="1" x14ac:dyDescent="0.25">
      <c r="A600" s="105" t="s">
        <v>15936</v>
      </c>
      <c r="B600" s="101" t="s">
        <v>15912</v>
      </c>
      <c r="C600" s="101" t="s">
        <v>15913</v>
      </c>
      <c r="D600" s="101" t="s">
        <v>15868</v>
      </c>
      <c r="E600" s="101" t="s">
        <v>15869</v>
      </c>
      <c r="F600" s="102">
        <v>46127</v>
      </c>
      <c r="G600" s="102">
        <v>46122</v>
      </c>
      <c r="H600" s="101" t="s">
        <v>16092</v>
      </c>
      <c r="I600" s="101" t="s">
        <v>16511</v>
      </c>
      <c r="J600" s="101"/>
      <c r="K600" s="101"/>
      <c r="L600" s="103">
        <v>2381320</v>
      </c>
      <c r="M600" s="103">
        <v>190506</v>
      </c>
      <c r="N600" s="103">
        <v>2571826</v>
      </c>
      <c r="O600" s="102">
        <v>46171</v>
      </c>
      <c r="P600" s="106" t="s">
        <v>16489</v>
      </c>
      <c r="Q600" s="101">
        <f>VALUE(Table4[[#This Row],[Invoice No]])</f>
        <v>26347</v>
      </c>
      <c r="R600" s="116">
        <f>_xlfn.XLOOKUP(Table4[[#This Row],[Column1]],'Báo cáo'!AG:AG,'Báo cáo'!AG:AG)</f>
        <v>26347</v>
      </c>
    </row>
    <row r="601" spans="1:18" hidden="1" x14ac:dyDescent="0.25">
      <c r="A601" s="105" t="s">
        <v>15939</v>
      </c>
      <c r="B601" s="101" t="s">
        <v>15912</v>
      </c>
      <c r="C601" s="101" t="s">
        <v>15913</v>
      </c>
      <c r="D601" s="101" t="s">
        <v>15868</v>
      </c>
      <c r="E601" s="101" t="s">
        <v>15869</v>
      </c>
      <c r="F601" s="102">
        <v>46108</v>
      </c>
      <c r="G601" s="102">
        <v>46104</v>
      </c>
      <c r="H601" s="101" t="s">
        <v>16092</v>
      </c>
      <c r="I601" s="101" t="s">
        <v>16512</v>
      </c>
      <c r="J601" s="101"/>
      <c r="K601" s="101"/>
      <c r="L601" s="103">
        <v>1551540</v>
      </c>
      <c r="M601" s="103">
        <v>124123</v>
      </c>
      <c r="N601" s="103">
        <v>1675663</v>
      </c>
      <c r="O601" s="102">
        <v>46153</v>
      </c>
      <c r="P601" s="106" t="s">
        <v>16489</v>
      </c>
      <c r="Q601" s="101">
        <f>VALUE(Table4[[#This Row],[Invoice No]])</f>
        <v>21634</v>
      </c>
      <c r="R601" s="116">
        <f>_xlfn.XLOOKUP(Table4[[#This Row],[Column1]],'Báo cáo'!AG:AG,'Báo cáo'!AG:AG)</f>
        <v>21634</v>
      </c>
    </row>
    <row r="602" spans="1:18" hidden="1" x14ac:dyDescent="0.25">
      <c r="A602" s="105" t="s">
        <v>15940</v>
      </c>
      <c r="B602" s="101" t="s">
        <v>15912</v>
      </c>
      <c r="C602" s="101" t="s">
        <v>15913</v>
      </c>
      <c r="D602" s="101" t="s">
        <v>15868</v>
      </c>
      <c r="E602" s="101" t="s">
        <v>15869</v>
      </c>
      <c r="F602" s="102">
        <v>46121</v>
      </c>
      <c r="G602" s="102">
        <v>46118</v>
      </c>
      <c r="H602" s="101" t="s">
        <v>16092</v>
      </c>
      <c r="I602" s="101" t="s">
        <v>16513</v>
      </c>
      <c r="J602" s="101"/>
      <c r="K602" s="101"/>
      <c r="L602" s="103">
        <v>1166110</v>
      </c>
      <c r="M602" s="103">
        <v>93289</v>
      </c>
      <c r="N602" s="103">
        <v>1259399</v>
      </c>
      <c r="O602" s="102">
        <v>46171</v>
      </c>
      <c r="P602" s="106" t="s">
        <v>16489</v>
      </c>
      <c r="Q602" s="101">
        <f>VALUE(Table4[[#This Row],[Invoice No]])</f>
        <v>24939</v>
      </c>
      <c r="R602" s="116">
        <f>_xlfn.XLOOKUP(Table4[[#This Row],[Column1]],'Báo cáo'!AG:AG,'Báo cáo'!AG:AG)</f>
        <v>24939</v>
      </c>
    </row>
    <row r="603" spans="1:18" hidden="1" x14ac:dyDescent="0.25">
      <c r="A603" s="105" t="s">
        <v>15942</v>
      </c>
      <c r="B603" s="101" t="s">
        <v>15912</v>
      </c>
      <c r="C603" s="101" t="s">
        <v>15913</v>
      </c>
      <c r="D603" s="101" t="s">
        <v>15868</v>
      </c>
      <c r="E603" s="101" t="s">
        <v>15869</v>
      </c>
      <c r="F603" s="102">
        <v>46098</v>
      </c>
      <c r="G603" s="102">
        <v>46094</v>
      </c>
      <c r="H603" s="101" t="s">
        <v>16092</v>
      </c>
      <c r="I603" s="101" t="s">
        <v>16514</v>
      </c>
      <c r="J603" s="101"/>
      <c r="K603" s="101"/>
      <c r="L603" s="103">
        <v>1785990</v>
      </c>
      <c r="M603" s="103">
        <v>142879</v>
      </c>
      <c r="N603" s="103">
        <v>1928869</v>
      </c>
      <c r="O603" s="102">
        <v>46153</v>
      </c>
      <c r="P603" s="106" t="s">
        <v>16489</v>
      </c>
      <c r="Q603" s="101">
        <f>VALUE(Table4[[#This Row],[Invoice No]])</f>
        <v>19029</v>
      </c>
      <c r="R603" s="116">
        <f>_xlfn.XLOOKUP(Table4[[#This Row],[Column1]],'Báo cáo'!AG:AG,'Báo cáo'!AG:AG)</f>
        <v>19029</v>
      </c>
    </row>
    <row r="604" spans="1:18" x14ac:dyDescent="0.25">
      <c r="A604" s="105" t="s">
        <v>15944</v>
      </c>
      <c r="B604" s="101" t="s">
        <v>15912</v>
      </c>
      <c r="C604" s="101" t="s">
        <v>15913</v>
      </c>
      <c r="D604" s="101" t="s">
        <v>15868</v>
      </c>
      <c r="E604" s="101" t="s">
        <v>15869</v>
      </c>
      <c r="F604" s="104"/>
      <c r="G604" s="104"/>
      <c r="H604" s="101"/>
      <c r="I604" s="101"/>
      <c r="J604" s="101" t="s">
        <v>15886</v>
      </c>
      <c r="K604" s="101" t="s">
        <v>16498</v>
      </c>
      <c r="L604" s="103">
        <v>-155562</v>
      </c>
      <c r="M604" s="103">
        <v>-15556</v>
      </c>
      <c r="N604" s="103">
        <v>-171118</v>
      </c>
      <c r="O604" s="102">
        <v>46153</v>
      </c>
      <c r="P604" s="106" t="s">
        <v>16489</v>
      </c>
      <c r="Q604" s="101">
        <f>VALUE(Table4[[#This Row],[Invoice No]])</f>
        <v>0</v>
      </c>
      <c r="R604" s="116">
        <f>_xlfn.XLOOKUP(Table4[[#This Row],[Column1]],'Báo cáo'!AG:AG,'Báo cáo'!AG:AG)</f>
        <v>0</v>
      </c>
    </row>
    <row r="605" spans="1:18" x14ac:dyDescent="0.25">
      <c r="A605" s="105" t="s">
        <v>15946</v>
      </c>
      <c r="B605" s="101" t="s">
        <v>15912</v>
      </c>
      <c r="C605" s="101" t="s">
        <v>15913</v>
      </c>
      <c r="D605" s="101" t="s">
        <v>15868</v>
      </c>
      <c r="E605" s="101" t="s">
        <v>15869</v>
      </c>
      <c r="F605" s="104"/>
      <c r="G605" s="104"/>
      <c r="H605" s="101"/>
      <c r="I605" s="101"/>
      <c r="J605" s="101" t="s">
        <v>15892</v>
      </c>
      <c r="K605" s="101" t="s">
        <v>16515</v>
      </c>
      <c r="L605" s="103">
        <v>-56240</v>
      </c>
      <c r="M605" s="103">
        <v>-4499</v>
      </c>
      <c r="N605" s="103">
        <v>-60739</v>
      </c>
      <c r="O605" s="102">
        <v>46153</v>
      </c>
      <c r="P605" s="106" t="s">
        <v>16489</v>
      </c>
      <c r="Q605" s="101">
        <f>VALUE(Table4[[#This Row],[Invoice No]])</f>
        <v>0</v>
      </c>
      <c r="R605" s="116">
        <f>_xlfn.XLOOKUP(Table4[[#This Row],[Column1]],'Báo cáo'!AG:AG,'Báo cáo'!AG:AG)</f>
        <v>0</v>
      </c>
    </row>
    <row r="606" spans="1:18" x14ac:dyDescent="0.25">
      <c r="A606" s="105" t="s">
        <v>15947</v>
      </c>
      <c r="B606" s="101" t="s">
        <v>15912</v>
      </c>
      <c r="C606" s="101" t="s">
        <v>15913</v>
      </c>
      <c r="D606" s="101" t="s">
        <v>15868</v>
      </c>
      <c r="E606" s="101" t="s">
        <v>15869</v>
      </c>
      <c r="F606" s="104"/>
      <c r="G606" s="104"/>
      <c r="H606" s="101"/>
      <c r="I606" s="101"/>
      <c r="J606" s="101" t="s">
        <v>15892</v>
      </c>
      <c r="K606" s="101" t="s">
        <v>16516</v>
      </c>
      <c r="L606" s="103">
        <v>-73150</v>
      </c>
      <c r="M606" s="103">
        <v>-5852</v>
      </c>
      <c r="N606" s="103">
        <v>-79002</v>
      </c>
      <c r="O606" s="102">
        <v>46153</v>
      </c>
      <c r="P606" s="106" t="s">
        <v>16489</v>
      </c>
      <c r="Q606" s="101">
        <f>VALUE(Table4[[#This Row],[Invoice No]])</f>
        <v>0</v>
      </c>
      <c r="R606" s="116">
        <f>_xlfn.XLOOKUP(Table4[[#This Row],[Column1]],'Báo cáo'!AG:AG,'Báo cáo'!AG:AG)</f>
        <v>0</v>
      </c>
    </row>
    <row r="607" spans="1:18" x14ac:dyDescent="0.25">
      <c r="A607" s="105" t="s">
        <v>15948</v>
      </c>
      <c r="B607" s="101" t="s">
        <v>15912</v>
      </c>
      <c r="C607" s="101" t="s">
        <v>15913</v>
      </c>
      <c r="D607" s="101" t="s">
        <v>15868</v>
      </c>
      <c r="E607" s="101" t="s">
        <v>15869</v>
      </c>
      <c r="F607" s="104"/>
      <c r="G607" s="104"/>
      <c r="H607" s="101"/>
      <c r="I607" s="101"/>
      <c r="J607" s="101" t="s">
        <v>15892</v>
      </c>
      <c r="K607" s="101" t="s">
        <v>16517</v>
      </c>
      <c r="L607" s="103">
        <v>-69260</v>
      </c>
      <c r="M607" s="103">
        <v>-5541</v>
      </c>
      <c r="N607" s="103">
        <v>-74801</v>
      </c>
      <c r="O607" s="102">
        <v>46153</v>
      </c>
      <c r="P607" s="106" t="s">
        <v>16489</v>
      </c>
      <c r="Q607" s="101">
        <f>VALUE(Table4[[#This Row],[Invoice No]])</f>
        <v>0</v>
      </c>
      <c r="R607" s="116">
        <f>_xlfn.XLOOKUP(Table4[[#This Row],[Column1]],'Báo cáo'!AG:AG,'Báo cáo'!AG:AG)</f>
        <v>0</v>
      </c>
    </row>
    <row r="608" spans="1:18" x14ac:dyDescent="0.25">
      <c r="A608" s="105" t="s">
        <v>16127</v>
      </c>
      <c r="B608" s="101" t="s">
        <v>15937</v>
      </c>
      <c r="C608" s="101" t="s">
        <v>15938</v>
      </c>
      <c r="D608" s="101" t="s">
        <v>15868</v>
      </c>
      <c r="E608" s="101" t="s">
        <v>15869</v>
      </c>
      <c r="F608" s="104"/>
      <c r="G608" s="104"/>
      <c r="H608" s="101"/>
      <c r="I608" s="101"/>
      <c r="J608" s="101" t="s">
        <v>15974</v>
      </c>
      <c r="K608" s="101" t="s">
        <v>11971</v>
      </c>
      <c r="L608" s="103">
        <v>-2000000</v>
      </c>
      <c r="M608" s="103">
        <v>-160000</v>
      </c>
      <c r="N608" s="103">
        <v>-2160000</v>
      </c>
      <c r="O608" s="102">
        <v>46153</v>
      </c>
      <c r="P608" s="106" t="s">
        <v>16489</v>
      </c>
      <c r="Q608" s="101">
        <f>VALUE(Table4[[#This Row],[Invoice No]])</f>
        <v>0</v>
      </c>
      <c r="R608" s="116">
        <f>_xlfn.XLOOKUP(Table4[[#This Row],[Column1]],'Báo cáo'!AG:AG,'Báo cáo'!AG:AG)</f>
        <v>0</v>
      </c>
    </row>
    <row r="609" spans="1:18" hidden="1" x14ac:dyDescent="0.25">
      <c r="A609" s="105" t="s">
        <v>15952</v>
      </c>
      <c r="B609" s="101" t="s">
        <v>15937</v>
      </c>
      <c r="C609" s="101" t="s">
        <v>15938</v>
      </c>
      <c r="D609" s="101" t="s">
        <v>15868</v>
      </c>
      <c r="E609" s="101" t="s">
        <v>15869</v>
      </c>
      <c r="F609" s="102">
        <v>46115</v>
      </c>
      <c r="G609" s="102">
        <v>46115</v>
      </c>
      <c r="H609" s="101" t="s">
        <v>16092</v>
      </c>
      <c r="I609" s="101" t="s">
        <v>16518</v>
      </c>
      <c r="J609" s="101"/>
      <c r="K609" s="101"/>
      <c r="L609" s="103">
        <v>4858585</v>
      </c>
      <c r="M609" s="103">
        <v>388687</v>
      </c>
      <c r="N609" s="103">
        <v>5247272</v>
      </c>
      <c r="O609" s="102">
        <v>46171</v>
      </c>
      <c r="P609" s="106" t="s">
        <v>16489</v>
      </c>
      <c r="Q609" s="101">
        <f>VALUE(Table4[[#This Row],[Invoice No]])</f>
        <v>24780</v>
      </c>
      <c r="R609" s="116">
        <f>_xlfn.XLOOKUP(Table4[[#This Row],[Column1]],'Báo cáo'!AG:AG,'Báo cáo'!AG:AG)</f>
        <v>24780</v>
      </c>
    </row>
    <row r="610" spans="1:18" x14ac:dyDescent="0.25">
      <c r="A610" s="105" t="s">
        <v>15956</v>
      </c>
      <c r="B610" s="101" t="s">
        <v>15937</v>
      </c>
      <c r="C610" s="101" t="s">
        <v>15938</v>
      </c>
      <c r="D610" s="101" t="s">
        <v>15868</v>
      </c>
      <c r="E610" s="101" t="s">
        <v>15869</v>
      </c>
      <c r="F610" s="104"/>
      <c r="G610" s="104"/>
      <c r="H610" s="101"/>
      <c r="I610" s="101"/>
      <c r="J610" s="101" t="s">
        <v>15886</v>
      </c>
      <c r="K610" s="101" t="s">
        <v>16498</v>
      </c>
      <c r="L610" s="103">
        <v>-273646</v>
      </c>
      <c r="M610" s="103">
        <v>-27365</v>
      </c>
      <c r="N610" s="103">
        <v>-301011</v>
      </c>
      <c r="O610" s="102">
        <v>46153</v>
      </c>
      <c r="P610" s="106" t="s">
        <v>16489</v>
      </c>
      <c r="Q610" s="101">
        <f>VALUE(Table4[[#This Row],[Invoice No]])</f>
        <v>0</v>
      </c>
      <c r="R610" s="116">
        <f>_xlfn.XLOOKUP(Table4[[#This Row],[Column1]],'Báo cáo'!AG:AG,'Báo cáo'!AG:AG)</f>
        <v>0</v>
      </c>
    </row>
    <row r="611" spans="1:18" hidden="1" x14ac:dyDescent="0.25">
      <c r="A611" s="105" t="s">
        <v>15957</v>
      </c>
      <c r="B611" s="101" t="s">
        <v>15937</v>
      </c>
      <c r="C611" s="101" t="s">
        <v>15938</v>
      </c>
      <c r="D611" s="101" t="s">
        <v>15868</v>
      </c>
      <c r="E611" s="101" t="s">
        <v>15869</v>
      </c>
      <c r="F611" s="102">
        <v>46106</v>
      </c>
      <c r="G611" s="102">
        <v>46106</v>
      </c>
      <c r="H611" s="101" t="s">
        <v>16092</v>
      </c>
      <c r="I611" s="101" t="s">
        <v>16519</v>
      </c>
      <c r="J611" s="101"/>
      <c r="K611" s="101"/>
      <c r="L611" s="103">
        <v>1190660</v>
      </c>
      <c r="M611" s="103">
        <v>95253</v>
      </c>
      <c r="N611" s="103">
        <v>1285913</v>
      </c>
      <c r="O611" s="102">
        <v>46153</v>
      </c>
      <c r="P611" s="106" t="s">
        <v>16489</v>
      </c>
      <c r="Q611" s="101">
        <f>VALUE(Table4[[#This Row],[Invoice No]])</f>
        <v>22730</v>
      </c>
      <c r="R611" s="116">
        <f>_xlfn.XLOOKUP(Table4[[#This Row],[Column1]],'Báo cáo'!AG:AG,'Báo cáo'!AG:AG)</f>
        <v>22730</v>
      </c>
    </row>
    <row r="612" spans="1:18" hidden="1" x14ac:dyDescent="0.25">
      <c r="A612" s="105" t="s">
        <v>15959</v>
      </c>
      <c r="B612" s="101" t="s">
        <v>15937</v>
      </c>
      <c r="C612" s="101" t="s">
        <v>15938</v>
      </c>
      <c r="D612" s="101" t="s">
        <v>15868</v>
      </c>
      <c r="E612" s="101" t="s">
        <v>15869</v>
      </c>
      <c r="F612" s="102">
        <v>46102</v>
      </c>
      <c r="G612" s="102">
        <v>46102</v>
      </c>
      <c r="H612" s="101" t="s">
        <v>16092</v>
      </c>
      <c r="I612" s="101" t="s">
        <v>16520</v>
      </c>
      <c r="J612" s="101"/>
      <c r="K612" s="101"/>
      <c r="L612" s="103">
        <v>2300585</v>
      </c>
      <c r="M612" s="103">
        <v>184047</v>
      </c>
      <c r="N612" s="103">
        <v>2484632</v>
      </c>
      <c r="O612" s="102">
        <v>46153</v>
      </c>
      <c r="P612" s="106" t="s">
        <v>16489</v>
      </c>
      <c r="Q612" s="101">
        <f>VALUE(Table4[[#This Row],[Invoice No]])</f>
        <v>21555</v>
      </c>
      <c r="R612" s="116">
        <f>_xlfn.XLOOKUP(Table4[[#This Row],[Column1]],'Báo cáo'!AG:AG,'Báo cáo'!AG:AG)</f>
        <v>21555</v>
      </c>
    </row>
    <row r="613" spans="1:18" hidden="1" x14ac:dyDescent="0.25">
      <c r="A613" s="105" t="s">
        <v>15960</v>
      </c>
      <c r="B613" s="101" t="s">
        <v>15937</v>
      </c>
      <c r="C613" s="101" t="s">
        <v>15938</v>
      </c>
      <c r="D613" s="101" t="s">
        <v>15868</v>
      </c>
      <c r="E613" s="101" t="s">
        <v>15869</v>
      </c>
      <c r="F613" s="102">
        <v>46120</v>
      </c>
      <c r="G613" s="102">
        <v>46120</v>
      </c>
      <c r="H613" s="101" t="s">
        <v>16092</v>
      </c>
      <c r="I613" s="101" t="s">
        <v>16521</v>
      </c>
      <c r="J613" s="101"/>
      <c r="K613" s="101"/>
      <c r="L613" s="103">
        <v>2190240</v>
      </c>
      <c r="M613" s="103">
        <v>175219</v>
      </c>
      <c r="N613" s="103">
        <v>2365459</v>
      </c>
      <c r="O613" s="102">
        <v>46171</v>
      </c>
      <c r="P613" s="106" t="s">
        <v>16489</v>
      </c>
      <c r="Q613" s="101">
        <f>VALUE(Table4[[#This Row],[Invoice No]])</f>
        <v>25026</v>
      </c>
      <c r="R613" s="116">
        <f>_xlfn.XLOOKUP(Table4[[#This Row],[Column1]],'Báo cáo'!AG:AG,'Báo cáo'!AG:AG)</f>
        <v>25026</v>
      </c>
    </row>
    <row r="614" spans="1:18" x14ac:dyDescent="0.25">
      <c r="A614" s="105" t="s">
        <v>15962</v>
      </c>
      <c r="B614" s="101" t="s">
        <v>15937</v>
      </c>
      <c r="C614" s="101" t="s">
        <v>15938</v>
      </c>
      <c r="D614" s="101" t="s">
        <v>15868</v>
      </c>
      <c r="E614" s="101" t="s">
        <v>15869</v>
      </c>
      <c r="F614" s="104"/>
      <c r="G614" s="104"/>
      <c r="H614" s="101"/>
      <c r="I614" s="101"/>
      <c r="J614" s="101" t="s">
        <v>15878</v>
      </c>
      <c r="K614" s="101" t="s">
        <v>16490</v>
      </c>
      <c r="L614" s="103">
        <v>-912155</v>
      </c>
      <c r="M614" s="103">
        <v>-72972</v>
      </c>
      <c r="N614" s="103">
        <v>-985127</v>
      </c>
      <c r="O614" s="102">
        <v>46153</v>
      </c>
      <c r="P614" s="106" t="s">
        <v>16489</v>
      </c>
      <c r="Q614" s="101">
        <f>VALUE(Table4[[#This Row],[Invoice No]])</f>
        <v>0</v>
      </c>
      <c r="R614" s="116">
        <f>_xlfn.XLOOKUP(Table4[[#This Row],[Column1]],'Báo cáo'!AG:AG,'Báo cáo'!AG:AG)</f>
        <v>0</v>
      </c>
    </row>
    <row r="615" spans="1:18" hidden="1" x14ac:dyDescent="0.25">
      <c r="A615" s="105" t="s">
        <v>15964</v>
      </c>
      <c r="B615" s="101" t="s">
        <v>15937</v>
      </c>
      <c r="C615" s="101" t="s">
        <v>15938</v>
      </c>
      <c r="D615" s="101" t="s">
        <v>15868</v>
      </c>
      <c r="E615" s="101" t="s">
        <v>15869</v>
      </c>
      <c r="F615" s="102">
        <v>46115</v>
      </c>
      <c r="G615" s="102">
        <v>46115</v>
      </c>
      <c r="H615" s="101" t="s">
        <v>16092</v>
      </c>
      <c r="I615" s="101" t="s">
        <v>16522</v>
      </c>
      <c r="J615" s="101"/>
      <c r="K615" s="101"/>
      <c r="L615" s="103">
        <v>956210</v>
      </c>
      <c r="M615" s="103">
        <v>76497</v>
      </c>
      <c r="N615" s="103">
        <v>1032707</v>
      </c>
      <c r="O615" s="102">
        <v>46171</v>
      </c>
      <c r="P615" s="106" t="s">
        <v>16489</v>
      </c>
      <c r="Q615" s="101">
        <f>VALUE(Table4[[#This Row],[Invoice No]])</f>
        <v>24781</v>
      </c>
      <c r="R615" s="116">
        <f>_xlfn.XLOOKUP(Table4[[#This Row],[Column1]],'Báo cáo'!AG:AG,'Báo cáo'!AG:AG)</f>
        <v>24781</v>
      </c>
    </row>
    <row r="616" spans="1:18" x14ac:dyDescent="0.25">
      <c r="A616" s="105" t="s">
        <v>15966</v>
      </c>
      <c r="B616" s="101" t="s">
        <v>15937</v>
      </c>
      <c r="C616" s="101" t="s">
        <v>15938</v>
      </c>
      <c r="D616" s="101" t="s">
        <v>15868</v>
      </c>
      <c r="E616" s="101" t="s">
        <v>15869</v>
      </c>
      <c r="F616" s="104"/>
      <c r="G616" s="104"/>
      <c r="H616" s="101"/>
      <c r="I616" s="101"/>
      <c r="J616" s="101" t="s">
        <v>15881</v>
      </c>
      <c r="K616" s="101" t="s">
        <v>16492</v>
      </c>
      <c r="L616" s="103">
        <v>-1277016</v>
      </c>
      <c r="M616" s="103">
        <v>-102161</v>
      </c>
      <c r="N616" s="103">
        <v>-1379177</v>
      </c>
      <c r="O616" s="102">
        <v>46153</v>
      </c>
      <c r="P616" s="106" t="s">
        <v>16489</v>
      </c>
      <c r="Q616" s="101">
        <f>VALUE(Table4[[#This Row],[Invoice No]])</f>
        <v>0</v>
      </c>
      <c r="R616" s="116">
        <f>_xlfn.XLOOKUP(Table4[[#This Row],[Column1]],'Báo cáo'!AG:AG,'Báo cáo'!AG:AG)</f>
        <v>0</v>
      </c>
    </row>
    <row r="617" spans="1:18" hidden="1" x14ac:dyDescent="0.25">
      <c r="A617" s="105" t="s">
        <v>15967</v>
      </c>
      <c r="B617" s="101" t="s">
        <v>15937</v>
      </c>
      <c r="C617" s="101" t="s">
        <v>15938</v>
      </c>
      <c r="D617" s="101" t="s">
        <v>15868</v>
      </c>
      <c r="E617" s="101" t="s">
        <v>15869</v>
      </c>
      <c r="F617" s="102">
        <v>46106</v>
      </c>
      <c r="G617" s="102">
        <v>46106</v>
      </c>
      <c r="H617" s="101" t="s">
        <v>16092</v>
      </c>
      <c r="I617" s="101" t="s">
        <v>16523</v>
      </c>
      <c r="J617" s="101"/>
      <c r="K617" s="101"/>
      <c r="L617" s="103">
        <v>1506570</v>
      </c>
      <c r="M617" s="103">
        <v>120526</v>
      </c>
      <c r="N617" s="103">
        <v>1627096</v>
      </c>
      <c r="O617" s="102">
        <v>46153</v>
      </c>
      <c r="P617" s="106" t="s">
        <v>16489</v>
      </c>
      <c r="Q617" s="101">
        <f>VALUE(Table4[[#This Row],[Invoice No]])</f>
        <v>22729</v>
      </c>
      <c r="R617" s="116">
        <f>_xlfn.XLOOKUP(Table4[[#This Row],[Column1]],'Báo cáo'!AG:AG,'Báo cáo'!AG:AG)</f>
        <v>22729</v>
      </c>
    </row>
    <row r="618" spans="1:18" hidden="1" x14ac:dyDescent="0.25">
      <c r="A618" s="105" t="s">
        <v>15969</v>
      </c>
      <c r="B618" s="101" t="s">
        <v>15937</v>
      </c>
      <c r="C618" s="101" t="s">
        <v>15938</v>
      </c>
      <c r="D618" s="101" t="s">
        <v>15868</v>
      </c>
      <c r="E618" s="101" t="s">
        <v>15869</v>
      </c>
      <c r="F618" s="102">
        <v>46100</v>
      </c>
      <c r="G618" s="102">
        <v>46100</v>
      </c>
      <c r="H618" s="101" t="s">
        <v>16092</v>
      </c>
      <c r="I618" s="101" t="s">
        <v>16524</v>
      </c>
      <c r="J618" s="101"/>
      <c r="K618" s="101"/>
      <c r="L618" s="103">
        <v>1785990</v>
      </c>
      <c r="M618" s="103">
        <v>142879</v>
      </c>
      <c r="N618" s="103">
        <v>1928869</v>
      </c>
      <c r="O618" s="102">
        <v>46153</v>
      </c>
      <c r="P618" s="106" t="s">
        <v>16489</v>
      </c>
      <c r="Q618" s="101">
        <f>VALUE(Table4[[#This Row],[Invoice No]])</f>
        <v>20731</v>
      </c>
      <c r="R618" s="116">
        <f>_xlfn.XLOOKUP(Table4[[#This Row],[Column1]],'Báo cáo'!AG:AG,'Báo cáo'!AG:AG)</f>
        <v>20731</v>
      </c>
    </row>
    <row r="619" spans="1:18" x14ac:dyDescent="0.25">
      <c r="A619" s="105" t="s">
        <v>15971</v>
      </c>
      <c r="B619" s="101" t="s">
        <v>15953</v>
      </c>
      <c r="C619" s="101" t="s">
        <v>15954</v>
      </c>
      <c r="D619" s="101" t="s">
        <v>15868</v>
      </c>
      <c r="E619" s="101" t="s">
        <v>15869</v>
      </c>
      <c r="F619" s="104"/>
      <c r="G619" s="104"/>
      <c r="H619" s="101"/>
      <c r="I619" s="101"/>
      <c r="J619" s="101" t="s">
        <v>15892</v>
      </c>
      <c r="K619" s="101" t="s">
        <v>16525</v>
      </c>
      <c r="L619" s="103">
        <v>-72630</v>
      </c>
      <c r="M619" s="103">
        <v>-5810</v>
      </c>
      <c r="N619" s="103">
        <v>-78440</v>
      </c>
      <c r="O619" s="102">
        <v>46153</v>
      </c>
      <c r="P619" s="106" t="s">
        <v>16489</v>
      </c>
      <c r="Q619" s="101">
        <f>VALUE(Table4[[#This Row],[Invoice No]])</f>
        <v>0</v>
      </c>
      <c r="R619" s="116">
        <f>_xlfn.XLOOKUP(Table4[[#This Row],[Column1]],'Báo cáo'!AG:AG,'Báo cáo'!AG:AG)</f>
        <v>0</v>
      </c>
    </row>
    <row r="620" spans="1:18" hidden="1" x14ac:dyDescent="0.25">
      <c r="A620" s="105" t="s">
        <v>15976</v>
      </c>
      <c r="B620" s="101" t="s">
        <v>15953</v>
      </c>
      <c r="C620" s="101" t="s">
        <v>15954</v>
      </c>
      <c r="D620" s="101" t="s">
        <v>15868</v>
      </c>
      <c r="E620" s="101" t="s">
        <v>15869</v>
      </c>
      <c r="F620" s="102">
        <v>46101</v>
      </c>
      <c r="G620" s="102">
        <v>46099</v>
      </c>
      <c r="H620" s="101" t="s">
        <v>16092</v>
      </c>
      <c r="I620" s="101" t="s">
        <v>16526</v>
      </c>
      <c r="J620" s="101"/>
      <c r="K620" s="101"/>
      <c r="L620" s="103">
        <v>1073435</v>
      </c>
      <c r="M620" s="103">
        <v>85875</v>
      </c>
      <c r="N620" s="103">
        <v>1159310</v>
      </c>
      <c r="O620" s="102">
        <v>46153</v>
      </c>
      <c r="P620" s="106" t="s">
        <v>16489</v>
      </c>
      <c r="Q620" s="101">
        <f>VALUE(Table4[[#This Row],[Invoice No]])</f>
        <v>20690</v>
      </c>
      <c r="R620" s="116">
        <f>_xlfn.XLOOKUP(Table4[[#This Row],[Column1]],'Báo cáo'!AG:AG,'Báo cáo'!AG:AG)</f>
        <v>20690</v>
      </c>
    </row>
    <row r="621" spans="1:18" hidden="1" x14ac:dyDescent="0.25">
      <c r="A621" s="105" t="s">
        <v>15977</v>
      </c>
      <c r="B621" s="101" t="s">
        <v>15953</v>
      </c>
      <c r="C621" s="101" t="s">
        <v>15954</v>
      </c>
      <c r="D621" s="101" t="s">
        <v>15868</v>
      </c>
      <c r="E621" s="101" t="s">
        <v>15869</v>
      </c>
      <c r="F621" s="102">
        <v>46122</v>
      </c>
      <c r="G621" s="102">
        <v>46120</v>
      </c>
      <c r="H621" s="101" t="s">
        <v>16092</v>
      </c>
      <c r="I621" s="101" t="s">
        <v>16527</v>
      </c>
      <c r="J621" s="101"/>
      <c r="K621" s="101"/>
      <c r="L621" s="103">
        <v>1749165</v>
      </c>
      <c r="M621" s="103">
        <v>139933</v>
      </c>
      <c r="N621" s="103">
        <v>1889098</v>
      </c>
      <c r="O621" s="102">
        <v>46171</v>
      </c>
      <c r="P621" s="106" t="s">
        <v>16489</v>
      </c>
      <c r="Q621" s="101">
        <f>VALUE(Table4[[#This Row],[Invoice No]])</f>
        <v>26040</v>
      </c>
      <c r="R621" s="116">
        <f>_xlfn.XLOOKUP(Table4[[#This Row],[Column1]],'Báo cáo'!AG:AG,'Báo cáo'!AG:AG)</f>
        <v>26040</v>
      </c>
    </row>
    <row r="622" spans="1:18" x14ac:dyDescent="0.25">
      <c r="A622" s="105" t="s">
        <v>15979</v>
      </c>
      <c r="B622" s="101" t="s">
        <v>15953</v>
      </c>
      <c r="C622" s="101" t="s">
        <v>15954</v>
      </c>
      <c r="D622" s="101" t="s">
        <v>15868</v>
      </c>
      <c r="E622" s="101" t="s">
        <v>15869</v>
      </c>
      <c r="F622" s="104"/>
      <c r="G622" s="104"/>
      <c r="H622" s="101"/>
      <c r="I622" s="101"/>
      <c r="J622" s="101" t="s">
        <v>15878</v>
      </c>
      <c r="K622" s="101" t="s">
        <v>16490</v>
      </c>
      <c r="L622" s="103">
        <v>-377124</v>
      </c>
      <c r="M622" s="103">
        <v>-30170</v>
      </c>
      <c r="N622" s="103">
        <v>-407294</v>
      </c>
      <c r="O622" s="102">
        <v>46153</v>
      </c>
      <c r="P622" s="106" t="s">
        <v>16489</v>
      </c>
      <c r="Q622" s="101">
        <f>VALUE(Table4[[#This Row],[Invoice No]])</f>
        <v>0</v>
      </c>
      <c r="R622" s="116">
        <f>_xlfn.XLOOKUP(Table4[[#This Row],[Column1]],'Báo cáo'!AG:AG,'Báo cáo'!AG:AG)</f>
        <v>0</v>
      </c>
    </row>
    <row r="623" spans="1:18" x14ac:dyDescent="0.25">
      <c r="A623" s="105" t="s">
        <v>15980</v>
      </c>
      <c r="B623" s="101" t="s">
        <v>15953</v>
      </c>
      <c r="C623" s="101" t="s">
        <v>15954</v>
      </c>
      <c r="D623" s="101" t="s">
        <v>15868</v>
      </c>
      <c r="E623" s="101" t="s">
        <v>15869</v>
      </c>
      <c r="F623" s="104"/>
      <c r="G623" s="104"/>
      <c r="H623" s="101"/>
      <c r="I623" s="101"/>
      <c r="J623" s="101" t="s">
        <v>15881</v>
      </c>
      <c r="K623" s="101" t="s">
        <v>16492</v>
      </c>
      <c r="L623" s="103">
        <v>-527974</v>
      </c>
      <c r="M623" s="103">
        <v>-42238</v>
      </c>
      <c r="N623" s="103">
        <v>-570212</v>
      </c>
      <c r="O623" s="102">
        <v>46153</v>
      </c>
      <c r="P623" s="106" t="s">
        <v>16489</v>
      </c>
      <c r="Q623" s="101">
        <f>VALUE(Table4[[#This Row],[Invoice No]])</f>
        <v>0</v>
      </c>
      <c r="R623" s="116">
        <f>_xlfn.XLOOKUP(Table4[[#This Row],[Column1]],'Báo cáo'!AG:AG,'Báo cáo'!AG:AG)</f>
        <v>0</v>
      </c>
    </row>
    <row r="624" spans="1:18" x14ac:dyDescent="0.25">
      <c r="A624" s="105" t="s">
        <v>15981</v>
      </c>
      <c r="B624" s="101" t="s">
        <v>15953</v>
      </c>
      <c r="C624" s="101" t="s">
        <v>15954</v>
      </c>
      <c r="D624" s="101" t="s">
        <v>15868</v>
      </c>
      <c r="E624" s="101" t="s">
        <v>15869</v>
      </c>
      <c r="F624" s="104"/>
      <c r="G624" s="104"/>
      <c r="H624" s="101"/>
      <c r="I624" s="101"/>
      <c r="J624" s="101" t="s">
        <v>15892</v>
      </c>
      <c r="K624" s="101" t="s">
        <v>16528</v>
      </c>
      <c r="L624" s="103">
        <v>-47820</v>
      </c>
      <c r="M624" s="103">
        <v>-3826</v>
      </c>
      <c r="N624" s="103">
        <v>-51646</v>
      </c>
      <c r="O624" s="102">
        <v>46153</v>
      </c>
      <c r="P624" s="106" t="s">
        <v>16489</v>
      </c>
      <c r="Q624" s="101">
        <f>VALUE(Table4[[#This Row],[Invoice No]])</f>
        <v>0</v>
      </c>
      <c r="R624" s="116">
        <f>_xlfn.XLOOKUP(Table4[[#This Row],[Column1]],'Báo cáo'!AG:AG,'Báo cáo'!AG:AG)</f>
        <v>0</v>
      </c>
    </row>
    <row r="625" spans="1:18" hidden="1" x14ac:dyDescent="0.25">
      <c r="A625" s="105" t="s">
        <v>16141</v>
      </c>
      <c r="B625" s="101" t="s">
        <v>15953</v>
      </c>
      <c r="C625" s="101" t="s">
        <v>15954</v>
      </c>
      <c r="D625" s="101" t="s">
        <v>15868</v>
      </c>
      <c r="E625" s="101" t="s">
        <v>15869</v>
      </c>
      <c r="F625" s="102">
        <v>46109</v>
      </c>
      <c r="G625" s="102">
        <v>46106</v>
      </c>
      <c r="H625" s="101" t="s">
        <v>16092</v>
      </c>
      <c r="I625" s="101" t="s">
        <v>16529</v>
      </c>
      <c r="J625" s="101"/>
      <c r="K625" s="101"/>
      <c r="L625" s="103">
        <v>1190660</v>
      </c>
      <c r="M625" s="103">
        <v>95253</v>
      </c>
      <c r="N625" s="103">
        <v>1285913</v>
      </c>
      <c r="O625" s="102">
        <v>46153</v>
      </c>
      <c r="P625" s="106" t="s">
        <v>16489</v>
      </c>
      <c r="Q625" s="101">
        <f>VALUE(Table4[[#This Row],[Invoice No]])</f>
        <v>22768</v>
      </c>
      <c r="R625" s="116">
        <f>_xlfn.XLOOKUP(Table4[[#This Row],[Column1]],'Báo cáo'!AG:AG,'Báo cáo'!AG:AG)</f>
        <v>22768</v>
      </c>
    </row>
    <row r="626" spans="1:18" hidden="1" x14ac:dyDescent="0.25">
      <c r="A626" s="105" t="s">
        <v>15982</v>
      </c>
      <c r="B626" s="101" t="s">
        <v>15953</v>
      </c>
      <c r="C626" s="101" t="s">
        <v>15954</v>
      </c>
      <c r="D626" s="101" t="s">
        <v>15868</v>
      </c>
      <c r="E626" s="101" t="s">
        <v>15869</v>
      </c>
      <c r="F626" s="102">
        <v>46120</v>
      </c>
      <c r="G626" s="102">
        <v>46118</v>
      </c>
      <c r="H626" s="101" t="s">
        <v>16092</v>
      </c>
      <c r="I626" s="101" t="s">
        <v>16530</v>
      </c>
      <c r="J626" s="101"/>
      <c r="K626" s="101"/>
      <c r="L626" s="103">
        <v>1650555</v>
      </c>
      <c r="M626" s="103">
        <v>132044</v>
      </c>
      <c r="N626" s="103">
        <v>1782599</v>
      </c>
      <c r="O626" s="102">
        <v>46171</v>
      </c>
      <c r="P626" s="106" t="s">
        <v>16489</v>
      </c>
      <c r="Q626" s="101">
        <f>VALUE(Table4[[#This Row],[Invoice No]])</f>
        <v>24943</v>
      </c>
      <c r="R626" s="116">
        <f>_xlfn.XLOOKUP(Table4[[#This Row],[Column1]],'Báo cáo'!AG:AG,'Báo cáo'!AG:AG)</f>
        <v>24943</v>
      </c>
    </row>
    <row r="627" spans="1:18" x14ac:dyDescent="0.25">
      <c r="A627" s="105" t="s">
        <v>15986</v>
      </c>
      <c r="B627" s="101" t="s">
        <v>15953</v>
      </c>
      <c r="C627" s="101" t="s">
        <v>15954</v>
      </c>
      <c r="D627" s="101" t="s">
        <v>15868</v>
      </c>
      <c r="E627" s="101" t="s">
        <v>15869</v>
      </c>
      <c r="F627" s="104"/>
      <c r="G627" s="104"/>
      <c r="H627" s="101"/>
      <c r="I627" s="101"/>
      <c r="J627" s="101" t="s">
        <v>15886</v>
      </c>
      <c r="K627" s="101" t="s">
        <v>16498</v>
      </c>
      <c r="L627" s="103">
        <v>-113137</v>
      </c>
      <c r="M627" s="103">
        <v>-11314</v>
      </c>
      <c r="N627" s="103">
        <v>-124451</v>
      </c>
      <c r="O627" s="102">
        <v>46153</v>
      </c>
      <c r="P627" s="106" t="s">
        <v>16489</v>
      </c>
      <c r="Q627" s="101">
        <f>VALUE(Table4[[#This Row],[Invoice No]])</f>
        <v>0</v>
      </c>
      <c r="R627" s="116">
        <f>_xlfn.XLOOKUP(Table4[[#This Row],[Column1]],'Báo cáo'!AG:AG,'Báo cáo'!AG:AG)</f>
        <v>0</v>
      </c>
    </row>
    <row r="628" spans="1:18" x14ac:dyDescent="0.25">
      <c r="A628" s="105" t="s">
        <v>15987</v>
      </c>
      <c r="B628" s="101" t="s">
        <v>15953</v>
      </c>
      <c r="C628" s="101" t="s">
        <v>15954</v>
      </c>
      <c r="D628" s="101" t="s">
        <v>15868</v>
      </c>
      <c r="E628" s="101" t="s">
        <v>15869</v>
      </c>
      <c r="F628" s="104"/>
      <c r="G628" s="104"/>
      <c r="H628" s="101"/>
      <c r="I628" s="101"/>
      <c r="J628" s="101" t="s">
        <v>15892</v>
      </c>
      <c r="K628" s="101" t="s">
        <v>16531</v>
      </c>
      <c r="L628" s="103">
        <v>-43680</v>
      </c>
      <c r="M628" s="103">
        <v>-3494</v>
      </c>
      <c r="N628" s="103">
        <v>-47174</v>
      </c>
      <c r="O628" s="102">
        <v>46153</v>
      </c>
      <c r="P628" s="106" t="s">
        <v>16489</v>
      </c>
      <c r="Q628" s="101">
        <f>VALUE(Table4[[#This Row],[Invoice No]])</f>
        <v>0</v>
      </c>
      <c r="R628" s="116">
        <f>_xlfn.XLOOKUP(Table4[[#This Row],[Column1]],'Báo cáo'!AG:AG,'Báo cáo'!AG:AG)</f>
        <v>0</v>
      </c>
    </row>
    <row r="629" spans="1:18" x14ac:dyDescent="0.25">
      <c r="A629" s="105" t="s">
        <v>15991</v>
      </c>
      <c r="B629" s="101" t="s">
        <v>15972</v>
      </c>
      <c r="C629" s="101" t="s">
        <v>15973</v>
      </c>
      <c r="D629" s="101" t="s">
        <v>15868</v>
      </c>
      <c r="E629" s="101" t="s">
        <v>15869</v>
      </c>
      <c r="F629" s="104"/>
      <c r="G629" s="104"/>
      <c r="H629" s="101"/>
      <c r="I629" s="101"/>
      <c r="J629" s="101" t="s">
        <v>15878</v>
      </c>
      <c r="K629" s="101" t="s">
        <v>16490</v>
      </c>
      <c r="L629" s="103">
        <v>-58919</v>
      </c>
      <c r="M629" s="103">
        <v>-4714</v>
      </c>
      <c r="N629" s="103">
        <v>-63633</v>
      </c>
      <c r="O629" s="102">
        <v>46153</v>
      </c>
      <c r="P629" s="106" t="s">
        <v>16489</v>
      </c>
      <c r="Q629" s="101">
        <f>VALUE(Table4[[#This Row],[Invoice No]])</f>
        <v>0</v>
      </c>
      <c r="R629" s="116">
        <f>_xlfn.XLOOKUP(Table4[[#This Row],[Column1]],'Báo cáo'!AG:AG,'Báo cáo'!AG:AG)</f>
        <v>0</v>
      </c>
    </row>
    <row r="630" spans="1:18" x14ac:dyDescent="0.25">
      <c r="A630" s="105" t="s">
        <v>15992</v>
      </c>
      <c r="B630" s="101" t="s">
        <v>15972</v>
      </c>
      <c r="C630" s="101" t="s">
        <v>15973</v>
      </c>
      <c r="D630" s="101" t="s">
        <v>15868</v>
      </c>
      <c r="E630" s="101" t="s">
        <v>15869</v>
      </c>
      <c r="F630" s="104"/>
      <c r="G630" s="104"/>
      <c r="H630" s="101"/>
      <c r="I630" s="101"/>
      <c r="J630" s="101" t="s">
        <v>15881</v>
      </c>
      <c r="K630" s="101" t="s">
        <v>16492</v>
      </c>
      <c r="L630" s="103">
        <v>-82487</v>
      </c>
      <c r="M630" s="103">
        <v>-6599</v>
      </c>
      <c r="N630" s="103">
        <v>-89086</v>
      </c>
      <c r="O630" s="102">
        <v>46153</v>
      </c>
      <c r="P630" s="106" t="s">
        <v>16489</v>
      </c>
      <c r="Q630" s="101">
        <f>VALUE(Table4[[#This Row],[Invoice No]])</f>
        <v>0</v>
      </c>
      <c r="R630" s="116">
        <f>_xlfn.XLOOKUP(Table4[[#This Row],[Column1]],'Báo cáo'!AG:AG,'Báo cáo'!AG:AG)</f>
        <v>0</v>
      </c>
    </row>
    <row r="631" spans="1:18" x14ac:dyDescent="0.25">
      <c r="A631" s="105" t="s">
        <v>16145</v>
      </c>
      <c r="B631" s="101" t="s">
        <v>15972</v>
      </c>
      <c r="C631" s="101" t="s">
        <v>15973</v>
      </c>
      <c r="D631" s="101" t="s">
        <v>15868</v>
      </c>
      <c r="E631" s="101" t="s">
        <v>15869</v>
      </c>
      <c r="F631" s="104"/>
      <c r="G631" s="104"/>
      <c r="H631" s="101"/>
      <c r="I631" s="101"/>
      <c r="J631" s="101"/>
      <c r="K631" s="101" t="s">
        <v>16502</v>
      </c>
      <c r="L631" s="103">
        <v>172163</v>
      </c>
      <c r="M631" s="103">
        <v>0</v>
      </c>
      <c r="N631" s="103">
        <v>172163</v>
      </c>
      <c r="O631" s="102">
        <v>46153</v>
      </c>
      <c r="P631" s="106" t="s">
        <v>16489</v>
      </c>
      <c r="Q631" s="101">
        <f>VALUE(Table4[[#This Row],[Invoice No]])</f>
        <v>0</v>
      </c>
      <c r="R631" s="116">
        <f>_xlfn.XLOOKUP(Table4[[#This Row],[Column1]],'Báo cáo'!AG:AG,'Báo cáo'!AG:AG)</f>
        <v>0</v>
      </c>
    </row>
    <row r="632" spans="1:18" x14ac:dyDescent="0.25">
      <c r="A632" s="105" t="s">
        <v>15993</v>
      </c>
      <c r="B632" s="101" t="s">
        <v>15972</v>
      </c>
      <c r="C632" s="101" t="s">
        <v>15973</v>
      </c>
      <c r="D632" s="101" t="s">
        <v>15868</v>
      </c>
      <c r="E632" s="101" t="s">
        <v>15869</v>
      </c>
      <c r="F632" s="104"/>
      <c r="G632" s="104"/>
      <c r="H632" s="101"/>
      <c r="I632" s="101"/>
      <c r="J632" s="101" t="s">
        <v>15886</v>
      </c>
      <c r="K632" s="101" t="s">
        <v>16498</v>
      </c>
      <c r="L632" s="103">
        <v>-17676</v>
      </c>
      <c r="M632" s="103">
        <v>-1768</v>
      </c>
      <c r="N632" s="103">
        <v>-19444</v>
      </c>
      <c r="O632" s="102">
        <v>46153</v>
      </c>
      <c r="P632" s="106" t="s">
        <v>16489</v>
      </c>
      <c r="Q632" s="101">
        <f>VALUE(Table4[[#This Row],[Invoice No]])</f>
        <v>0</v>
      </c>
      <c r="R632" s="116">
        <f>_xlfn.XLOOKUP(Table4[[#This Row],[Column1]],'Báo cáo'!AG:AG,'Báo cáo'!AG:AG)</f>
        <v>0</v>
      </c>
    </row>
    <row r="633" spans="1:18" x14ac:dyDescent="0.25">
      <c r="A633" s="105" t="s">
        <v>15997</v>
      </c>
      <c r="B633" s="101" t="s">
        <v>15983</v>
      </c>
      <c r="C633" s="101" t="s">
        <v>15984</v>
      </c>
      <c r="D633" s="101" t="s">
        <v>15868</v>
      </c>
      <c r="E633" s="101" t="s">
        <v>15869</v>
      </c>
      <c r="F633" s="104"/>
      <c r="G633" s="104"/>
      <c r="H633" s="101"/>
      <c r="I633" s="101"/>
      <c r="J633" s="101" t="s">
        <v>15886</v>
      </c>
      <c r="K633" s="101" t="s">
        <v>16498</v>
      </c>
      <c r="L633" s="103">
        <v>-33722</v>
      </c>
      <c r="M633" s="103">
        <v>-3372</v>
      </c>
      <c r="N633" s="103">
        <v>-37094</v>
      </c>
      <c r="O633" s="102">
        <v>46153</v>
      </c>
      <c r="P633" s="106" t="s">
        <v>16489</v>
      </c>
      <c r="Q633" s="101">
        <f>VALUE(Table4[[#This Row],[Invoice No]])</f>
        <v>0</v>
      </c>
      <c r="R633" s="116">
        <f>_xlfn.XLOOKUP(Table4[[#This Row],[Column1]],'Báo cáo'!AG:AG,'Báo cáo'!AG:AG)</f>
        <v>0</v>
      </c>
    </row>
    <row r="634" spans="1:18" x14ac:dyDescent="0.25">
      <c r="A634" s="105" t="s">
        <v>11008</v>
      </c>
      <c r="B634" s="101" t="s">
        <v>15983</v>
      </c>
      <c r="C634" s="101" t="s">
        <v>15984</v>
      </c>
      <c r="D634" s="101" t="s">
        <v>15868</v>
      </c>
      <c r="E634" s="101" t="s">
        <v>15869</v>
      </c>
      <c r="F634" s="104"/>
      <c r="G634" s="104"/>
      <c r="H634" s="101"/>
      <c r="I634" s="101"/>
      <c r="J634" s="101" t="s">
        <v>15892</v>
      </c>
      <c r="K634" s="101" t="s">
        <v>16532</v>
      </c>
      <c r="L634" s="103">
        <v>-86910</v>
      </c>
      <c r="M634" s="103">
        <v>-6953</v>
      </c>
      <c r="N634" s="103">
        <v>-93863</v>
      </c>
      <c r="O634" s="102">
        <v>46153</v>
      </c>
      <c r="P634" s="106" t="s">
        <v>16489</v>
      </c>
      <c r="Q634" s="101">
        <f>VALUE(Table4[[#This Row],[Invoice No]])</f>
        <v>0</v>
      </c>
      <c r="R634" s="116">
        <f>_xlfn.XLOOKUP(Table4[[#This Row],[Column1]],'Báo cáo'!AG:AG,'Báo cáo'!AG:AG)</f>
        <v>0</v>
      </c>
    </row>
    <row r="635" spans="1:18" hidden="1" x14ac:dyDescent="0.25">
      <c r="A635" s="105" t="s">
        <v>15999</v>
      </c>
      <c r="B635" s="101" t="s">
        <v>15983</v>
      </c>
      <c r="C635" s="101" t="s">
        <v>15984</v>
      </c>
      <c r="D635" s="101" t="s">
        <v>15868</v>
      </c>
      <c r="E635" s="101" t="s">
        <v>15869</v>
      </c>
      <c r="F635" s="102">
        <v>46111</v>
      </c>
      <c r="G635" s="102">
        <v>46106</v>
      </c>
      <c r="H635" s="101" t="s">
        <v>16092</v>
      </c>
      <c r="I635" s="101" t="s">
        <v>16533</v>
      </c>
      <c r="J635" s="101"/>
      <c r="K635" s="101"/>
      <c r="L635" s="103">
        <v>4828380</v>
      </c>
      <c r="M635" s="103">
        <v>386270</v>
      </c>
      <c r="N635" s="103">
        <v>5214650</v>
      </c>
      <c r="O635" s="102">
        <v>46153</v>
      </c>
      <c r="P635" s="106" t="s">
        <v>16489</v>
      </c>
      <c r="Q635" s="101">
        <f>VALUE(Table4[[#This Row],[Invoice No]])</f>
        <v>22767</v>
      </c>
      <c r="R635" s="116">
        <f>_xlfn.XLOOKUP(Table4[[#This Row],[Column1]],'Báo cáo'!AG:AG,'Báo cáo'!AG:AG)</f>
        <v>22767</v>
      </c>
    </row>
    <row r="636" spans="1:18" x14ac:dyDescent="0.25">
      <c r="A636" s="105" t="s">
        <v>16148</v>
      </c>
      <c r="B636" s="101" t="s">
        <v>15983</v>
      </c>
      <c r="C636" s="101" t="s">
        <v>15984</v>
      </c>
      <c r="D636" s="101" t="s">
        <v>15868</v>
      </c>
      <c r="E636" s="101" t="s">
        <v>15869</v>
      </c>
      <c r="F636" s="104"/>
      <c r="G636" s="104"/>
      <c r="H636" s="101"/>
      <c r="I636" s="101"/>
      <c r="J636" s="101" t="s">
        <v>15878</v>
      </c>
      <c r="K636" s="101" t="s">
        <v>16490</v>
      </c>
      <c r="L636" s="103">
        <v>-112408</v>
      </c>
      <c r="M636" s="103">
        <v>-8993</v>
      </c>
      <c r="N636" s="103">
        <v>-121401</v>
      </c>
      <c r="O636" s="102">
        <v>46153</v>
      </c>
      <c r="P636" s="106" t="s">
        <v>16489</v>
      </c>
      <c r="Q636" s="101">
        <f>VALUE(Table4[[#This Row],[Invoice No]])</f>
        <v>0</v>
      </c>
      <c r="R636" s="116">
        <f>_xlfn.XLOOKUP(Table4[[#This Row],[Column1]],'Báo cáo'!AG:AG,'Báo cáo'!AG:AG)</f>
        <v>0</v>
      </c>
    </row>
    <row r="637" spans="1:18" x14ac:dyDescent="0.25">
      <c r="A637" s="105" t="s">
        <v>16000</v>
      </c>
      <c r="B637" s="101" t="s">
        <v>15983</v>
      </c>
      <c r="C637" s="101" t="s">
        <v>15984</v>
      </c>
      <c r="D637" s="101" t="s">
        <v>15868</v>
      </c>
      <c r="E637" s="101" t="s">
        <v>15869</v>
      </c>
      <c r="F637" s="104"/>
      <c r="G637" s="104"/>
      <c r="H637" s="101"/>
      <c r="I637" s="101"/>
      <c r="J637" s="101" t="s">
        <v>15881</v>
      </c>
      <c r="K637" s="101" t="s">
        <v>16492</v>
      </c>
      <c r="L637" s="103">
        <v>-157371</v>
      </c>
      <c r="M637" s="103">
        <v>-12590</v>
      </c>
      <c r="N637" s="103">
        <v>-169961</v>
      </c>
      <c r="O637" s="102">
        <v>46153</v>
      </c>
      <c r="P637" s="106" t="s">
        <v>16489</v>
      </c>
      <c r="Q637" s="101">
        <f>VALUE(Table4[[#This Row],[Invoice No]])</f>
        <v>0</v>
      </c>
      <c r="R637" s="116">
        <f>_xlfn.XLOOKUP(Table4[[#This Row],[Column1]],'Báo cáo'!AG:AG,'Báo cáo'!AG:AG)</f>
        <v>0</v>
      </c>
    </row>
    <row r="638" spans="1:18" x14ac:dyDescent="0.25">
      <c r="A638" s="105" t="s">
        <v>16004</v>
      </c>
      <c r="B638" s="101" t="s">
        <v>15983</v>
      </c>
      <c r="C638" s="101" t="s">
        <v>15984</v>
      </c>
      <c r="D638" s="101" t="s">
        <v>15868</v>
      </c>
      <c r="E638" s="101" t="s">
        <v>15869</v>
      </c>
      <c r="F638" s="104"/>
      <c r="G638" s="104"/>
      <c r="H638" s="101"/>
      <c r="I638" s="101"/>
      <c r="J638" s="101" t="s">
        <v>15892</v>
      </c>
      <c r="K638" s="101" t="s">
        <v>16534</v>
      </c>
      <c r="L638" s="103">
        <v>-93350</v>
      </c>
      <c r="M638" s="103">
        <v>-7468</v>
      </c>
      <c r="N638" s="103">
        <v>-100818</v>
      </c>
      <c r="O638" s="102">
        <v>46153</v>
      </c>
      <c r="P638" s="106" t="s">
        <v>16489</v>
      </c>
      <c r="Q638" s="101">
        <f>VALUE(Table4[[#This Row],[Invoice No]])</f>
        <v>0</v>
      </c>
      <c r="R638" s="116">
        <f>_xlfn.XLOOKUP(Table4[[#This Row],[Column1]],'Báo cáo'!AG:AG,'Báo cáo'!AG:AG)</f>
        <v>0</v>
      </c>
    </row>
    <row r="639" spans="1:18" hidden="1" x14ac:dyDescent="0.25">
      <c r="A639" s="105" t="s">
        <v>16005</v>
      </c>
      <c r="B639" s="101" t="s">
        <v>15983</v>
      </c>
      <c r="C639" s="101" t="s">
        <v>15984</v>
      </c>
      <c r="D639" s="101" t="s">
        <v>15868</v>
      </c>
      <c r="E639" s="101" t="s">
        <v>15869</v>
      </c>
      <c r="F639" s="102">
        <v>46101</v>
      </c>
      <c r="G639" s="102">
        <v>46097</v>
      </c>
      <c r="H639" s="101" t="s">
        <v>16092</v>
      </c>
      <c r="I639" s="101" t="s">
        <v>16535</v>
      </c>
      <c r="J639" s="101"/>
      <c r="K639" s="101"/>
      <c r="L639" s="103">
        <v>5394460</v>
      </c>
      <c r="M639" s="103">
        <v>431557</v>
      </c>
      <c r="N639" s="103">
        <v>5826017</v>
      </c>
      <c r="O639" s="102">
        <v>46153</v>
      </c>
      <c r="P639" s="106" t="s">
        <v>16489</v>
      </c>
      <c r="Q639" s="101">
        <f>VALUE(Table4[[#This Row],[Invoice No]])</f>
        <v>19136</v>
      </c>
      <c r="R639" s="116">
        <f>_xlfn.XLOOKUP(Table4[[#This Row],[Column1]],'Báo cáo'!AG:AG,'Báo cáo'!AG:AG)</f>
        <v>19136</v>
      </c>
    </row>
    <row r="640" spans="1:18" x14ac:dyDescent="0.25">
      <c r="A640" s="105" t="s">
        <v>16008</v>
      </c>
      <c r="B640" s="101" t="s">
        <v>15994</v>
      </c>
      <c r="C640" s="101" t="s">
        <v>15995</v>
      </c>
      <c r="D640" s="101" t="s">
        <v>15868</v>
      </c>
      <c r="E640" s="101" t="s">
        <v>15869</v>
      </c>
      <c r="F640" s="104"/>
      <c r="G640" s="104"/>
      <c r="H640" s="101"/>
      <c r="I640" s="101"/>
      <c r="J640" s="101" t="s">
        <v>15881</v>
      </c>
      <c r="K640" s="101" t="s">
        <v>16492</v>
      </c>
      <c r="L640" s="103">
        <v>-265279</v>
      </c>
      <c r="M640" s="103">
        <v>-21222</v>
      </c>
      <c r="N640" s="103">
        <v>-286501</v>
      </c>
      <c r="O640" s="102">
        <v>46153</v>
      </c>
      <c r="P640" s="106" t="s">
        <v>16489</v>
      </c>
      <c r="Q640" s="101">
        <f>VALUE(Table4[[#This Row],[Invoice No]])</f>
        <v>0</v>
      </c>
      <c r="R640" s="116">
        <f>_xlfn.XLOOKUP(Table4[[#This Row],[Column1]],'Báo cáo'!AG:AG,'Báo cáo'!AG:AG)</f>
        <v>0</v>
      </c>
    </row>
    <row r="641" spans="1:18" hidden="1" x14ac:dyDescent="0.25">
      <c r="A641" s="105" t="s">
        <v>16009</v>
      </c>
      <c r="B641" s="101" t="s">
        <v>15994</v>
      </c>
      <c r="C641" s="101" t="s">
        <v>15995</v>
      </c>
      <c r="D641" s="101" t="s">
        <v>15868</v>
      </c>
      <c r="E641" s="101" t="s">
        <v>15869</v>
      </c>
      <c r="F641" s="102">
        <v>46111</v>
      </c>
      <c r="G641" s="102">
        <v>46111</v>
      </c>
      <c r="H641" s="101" t="s">
        <v>16092</v>
      </c>
      <c r="I641" s="101" t="s">
        <v>16536</v>
      </c>
      <c r="J641" s="101"/>
      <c r="K641" s="101"/>
      <c r="L641" s="103">
        <v>1529055</v>
      </c>
      <c r="M641" s="103">
        <v>122324</v>
      </c>
      <c r="N641" s="103">
        <v>1651379</v>
      </c>
      <c r="O641" s="102">
        <v>46153</v>
      </c>
      <c r="P641" s="106" t="s">
        <v>16489</v>
      </c>
      <c r="Q641" s="101">
        <f>VALUE(Table4[[#This Row],[Invoice No]])</f>
        <v>23179</v>
      </c>
      <c r="R641" s="116">
        <f>_xlfn.XLOOKUP(Table4[[#This Row],[Column1]],'Báo cáo'!AG:AG,'Báo cáo'!AG:AG)</f>
        <v>23179</v>
      </c>
    </row>
    <row r="642" spans="1:18" hidden="1" x14ac:dyDescent="0.25">
      <c r="A642" s="105" t="s">
        <v>16011</v>
      </c>
      <c r="B642" s="101" t="s">
        <v>15994</v>
      </c>
      <c r="C642" s="101" t="s">
        <v>15995</v>
      </c>
      <c r="D642" s="101" t="s">
        <v>15868</v>
      </c>
      <c r="E642" s="101" t="s">
        <v>15869</v>
      </c>
      <c r="F642" s="102">
        <v>46125</v>
      </c>
      <c r="G642" s="102">
        <v>46125</v>
      </c>
      <c r="H642" s="101" t="s">
        <v>16092</v>
      </c>
      <c r="I642" s="101" t="s">
        <v>16537</v>
      </c>
      <c r="J642" s="101"/>
      <c r="K642" s="101"/>
      <c r="L642" s="103">
        <v>2122320</v>
      </c>
      <c r="M642" s="103">
        <v>169786</v>
      </c>
      <c r="N642" s="103">
        <v>2292106</v>
      </c>
      <c r="O642" s="102">
        <v>46171</v>
      </c>
      <c r="P642" s="106" t="s">
        <v>16489</v>
      </c>
      <c r="Q642" s="101">
        <f>VALUE(Table4[[#This Row],[Invoice No]])</f>
        <v>26411</v>
      </c>
      <c r="R642" s="116">
        <f>_xlfn.XLOOKUP(Table4[[#This Row],[Column1]],'Báo cáo'!AG:AG,'Báo cáo'!AG:AG)</f>
        <v>26411</v>
      </c>
    </row>
    <row r="643" spans="1:18" x14ac:dyDescent="0.25">
      <c r="A643" s="105" t="s">
        <v>16013</v>
      </c>
      <c r="B643" s="101" t="s">
        <v>15994</v>
      </c>
      <c r="C643" s="101" t="s">
        <v>15995</v>
      </c>
      <c r="D643" s="101" t="s">
        <v>15868</v>
      </c>
      <c r="E643" s="101" t="s">
        <v>15869</v>
      </c>
      <c r="F643" s="104"/>
      <c r="G643" s="104"/>
      <c r="H643" s="101"/>
      <c r="I643" s="101"/>
      <c r="J643" s="101" t="s">
        <v>15878</v>
      </c>
      <c r="K643" s="101" t="s">
        <v>16490</v>
      </c>
      <c r="L643" s="103">
        <v>-189485</v>
      </c>
      <c r="M643" s="103">
        <v>-15159</v>
      </c>
      <c r="N643" s="103">
        <v>-204644</v>
      </c>
      <c r="O643" s="102">
        <v>46153</v>
      </c>
      <c r="P643" s="106" t="s">
        <v>16489</v>
      </c>
      <c r="Q643" s="101">
        <f>VALUE(Table4[[#This Row],[Invoice No]])</f>
        <v>0</v>
      </c>
      <c r="R643" s="116">
        <f>_xlfn.XLOOKUP(Table4[[#This Row],[Column1]],'Báo cáo'!AG:AG,'Báo cáo'!AG:AG)</f>
        <v>0</v>
      </c>
    </row>
    <row r="644" spans="1:18" x14ac:dyDescent="0.25">
      <c r="A644" s="105" t="s">
        <v>16015</v>
      </c>
      <c r="B644" s="101" t="s">
        <v>15994</v>
      </c>
      <c r="C644" s="101" t="s">
        <v>15995</v>
      </c>
      <c r="D644" s="101" t="s">
        <v>15868</v>
      </c>
      <c r="E644" s="101" t="s">
        <v>15869</v>
      </c>
      <c r="F644" s="104"/>
      <c r="G644" s="104"/>
      <c r="H644" s="101"/>
      <c r="I644" s="101"/>
      <c r="J644" s="101" t="s">
        <v>16408</v>
      </c>
      <c r="K644" s="101" t="s">
        <v>16538</v>
      </c>
      <c r="L644" s="103">
        <v>-93289</v>
      </c>
      <c r="M644" s="103">
        <v>0</v>
      </c>
      <c r="N644" s="103">
        <v>-93289</v>
      </c>
      <c r="O644" s="102">
        <v>46153</v>
      </c>
      <c r="P644" s="106" t="s">
        <v>16489</v>
      </c>
      <c r="Q644" s="101">
        <f>VALUE(Table4[[#This Row],[Invoice No]])</f>
        <v>0</v>
      </c>
      <c r="R644" s="116">
        <f>_xlfn.XLOOKUP(Table4[[#This Row],[Column1]],'Báo cáo'!AG:AG,'Báo cáo'!AG:AG)</f>
        <v>0</v>
      </c>
    </row>
    <row r="645" spans="1:18" hidden="1" x14ac:dyDescent="0.25">
      <c r="A645" s="105" t="s">
        <v>16017</v>
      </c>
      <c r="B645" s="101" t="s">
        <v>15994</v>
      </c>
      <c r="C645" s="101" t="s">
        <v>15995</v>
      </c>
      <c r="D645" s="101" t="s">
        <v>15868</v>
      </c>
      <c r="E645" s="101" t="s">
        <v>15869</v>
      </c>
      <c r="F645" s="102">
        <v>46111</v>
      </c>
      <c r="G645" s="102">
        <v>46111</v>
      </c>
      <c r="H645" s="101" t="s">
        <v>16092</v>
      </c>
      <c r="I645" s="101" t="s">
        <v>16539</v>
      </c>
      <c r="J645" s="101"/>
      <c r="K645" s="101"/>
      <c r="L645" s="103">
        <v>1073435</v>
      </c>
      <c r="M645" s="103">
        <v>85875</v>
      </c>
      <c r="N645" s="103">
        <v>1159310</v>
      </c>
      <c r="O645" s="102">
        <v>46153</v>
      </c>
      <c r="P645" s="106" t="s">
        <v>16489</v>
      </c>
      <c r="Q645" s="101">
        <f>VALUE(Table4[[#This Row],[Invoice No]])</f>
        <v>23165</v>
      </c>
      <c r="R645" s="116">
        <f>_xlfn.XLOOKUP(Table4[[#This Row],[Column1]],'Báo cáo'!AG:AG,'Báo cáo'!AG:AG)</f>
        <v>23165</v>
      </c>
    </row>
    <row r="646" spans="1:18" x14ac:dyDescent="0.25">
      <c r="A646" s="105" t="s">
        <v>16018</v>
      </c>
      <c r="B646" s="101" t="s">
        <v>15994</v>
      </c>
      <c r="C646" s="101" t="s">
        <v>15995</v>
      </c>
      <c r="D646" s="101" t="s">
        <v>15868</v>
      </c>
      <c r="E646" s="101" t="s">
        <v>15869</v>
      </c>
      <c r="F646" s="104"/>
      <c r="G646" s="104"/>
      <c r="H646" s="101"/>
      <c r="I646" s="101"/>
      <c r="J646" s="101" t="s">
        <v>15886</v>
      </c>
      <c r="K646" s="101" t="s">
        <v>16498</v>
      </c>
      <c r="L646" s="103">
        <v>-56846</v>
      </c>
      <c r="M646" s="103">
        <v>-5685</v>
      </c>
      <c r="N646" s="103">
        <v>-62531</v>
      </c>
      <c r="O646" s="102">
        <v>46153</v>
      </c>
      <c r="P646" s="106" t="s">
        <v>16489</v>
      </c>
      <c r="Q646" s="101">
        <f>VALUE(Table4[[#This Row],[Invoice No]])</f>
        <v>0</v>
      </c>
      <c r="R646" s="116">
        <f>_xlfn.XLOOKUP(Table4[[#This Row],[Column1]],'Báo cáo'!AG:AG,'Báo cáo'!AG:AG)</f>
        <v>0</v>
      </c>
    </row>
    <row r="647" spans="1:18" x14ac:dyDescent="0.25">
      <c r="A647" s="105" t="s">
        <v>16313</v>
      </c>
      <c r="B647" s="101" t="s">
        <v>16001</v>
      </c>
      <c r="C647" s="101" t="s">
        <v>16002</v>
      </c>
      <c r="D647" s="101" t="s">
        <v>15868</v>
      </c>
      <c r="E647" s="101" t="s">
        <v>15869</v>
      </c>
      <c r="F647" s="104"/>
      <c r="G647" s="104"/>
      <c r="H647" s="101"/>
      <c r="I647" s="101"/>
      <c r="J647" s="101" t="s">
        <v>15886</v>
      </c>
      <c r="K647" s="101" t="s">
        <v>16498</v>
      </c>
      <c r="L647" s="103">
        <v>-89029</v>
      </c>
      <c r="M647" s="103">
        <v>-8903</v>
      </c>
      <c r="N647" s="103">
        <v>-97932</v>
      </c>
      <c r="O647" s="102">
        <v>46153</v>
      </c>
      <c r="P647" s="106" t="s">
        <v>16489</v>
      </c>
      <c r="Q647" s="101">
        <f>VALUE(Table4[[#This Row],[Invoice No]])</f>
        <v>0</v>
      </c>
      <c r="R647" s="116">
        <f>_xlfn.XLOOKUP(Table4[[#This Row],[Column1]],'Báo cáo'!AG:AG,'Báo cáo'!AG:AG)</f>
        <v>0</v>
      </c>
    </row>
    <row r="648" spans="1:18" x14ac:dyDescent="0.25">
      <c r="A648" s="105" t="s">
        <v>16021</v>
      </c>
      <c r="B648" s="101" t="s">
        <v>16001</v>
      </c>
      <c r="C648" s="101" t="s">
        <v>16002</v>
      </c>
      <c r="D648" s="101" t="s">
        <v>15868</v>
      </c>
      <c r="E648" s="101" t="s">
        <v>15869</v>
      </c>
      <c r="F648" s="104"/>
      <c r="G648" s="104"/>
      <c r="H648" s="101"/>
      <c r="I648" s="101"/>
      <c r="J648" s="101" t="s">
        <v>15892</v>
      </c>
      <c r="K648" s="101" t="s">
        <v>16540</v>
      </c>
      <c r="L648" s="103">
        <v>-56240</v>
      </c>
      <c r="M648" s="103">
        <v>-4499</v>
      </c>
      <c r="N648" s="103">
        <v>-60739</v>
      </c>
      <c r="O648" s="102">
        <v>46153</v>
      </c>
      <c r="P648" s="106" t="s">
        <v>16489</v>
      </c>
      <c r="Q648" s="101">
        <f>VALUE(Table4[[#This Row],[Invoice No]])</f>
        <v>0</v>
      </c>
      <c r="R648" s="116">
        <f>_xlfn.XLOOKUP(Table4[[#This Row],[Column1]],'Báo cáo'!AG:AG,'Báo cáo'!AG:AG)</f>
        <v>0</v>
      </c>
    </row>
    <row r="649" spans="1:18" x14ac:dyDescent="0.25">
      <c r="A649" s="105" t="s">
        <v>16024</v>
      </c>
      <c r="B649" s="101" t="s">
        <v>16001</v>
      </c>
      <c r="C649" s="101" t="s">
        <v>16002</v>
      </c>
      <c r="D649" s="101" t="s">
        <v>15868</v>
      </c>
      <c r="E649" s="101" t="s">
        <v>15869</v>
      </c>
      <c r="F649" s="104"/>
      <c r="G649" s="104"/>
      <c r="H649" s="101"/>
      <c r="I649" s="101"/>
      <c r="J649" s="101" t="s">
        <v>15892</v>
      </c>
      <c r="K649" s="101" t="s">
        <v>16541</v>
      </c>
      <c r="L649" s="103">
        <v>-51530</v>
      </c>
      <c r="M649" s="103">
        <v>-4122</v>
      </c>
      <c r="N649" s="103">
        <v>-55652</v>
      </c>
      <c r="O649" s="102">
        <v>46153</v>
      </c>
      <c r="P649" s="106" t="s">
        <v>16489</v>
      </c>
      <c r="Q649" s="101">
        <f>VALUE(Table4[[#This Row],[Invoice No]])</f>
        <v>0</v>
      </c>
      <c r="R649" s="116">
        <f>_xlfn.XLOOKUP(Table4[[#This Row],[Column1]],'Báo cáo'!AG:AG,'Báo cáo'!AG:AG)</f>
        <v>0</v>
      </c>
    </row>
    <row r="650" spans="1:18" hidden="1" x14ac:dyDescent="0.25">
      <c r="A650" s="105" t="s">
        <v>16025</v>
      </c>
      <c r="B650" s="101" t="s">
        <v>16001</v>
      </c>
      <c r="C650" s="101" t="s">
        <v>16002</v>
      </c>
      <c r="D650" s="101" t="s">
        <v>15868</v>
      </c>
      <c r="E650" s="101" t="s">
        <v>15869</v>
      </c>
      <c r="F650" s="102">
        <v>46125</v>
      </c>
      <c r="G650" s="102">
        <v>46118</v>
      </c>
      <c r="H650" s="101" t="s">
        <v>16092</v>
      </c>
      <c r="I650" s="101" t="s">
        <v>16542</v>
      </c>
      <c r="J650" s="101"/>
      <c r="K650" s="101"/>
      <c r="L650" s="103">
        <v>1116805</v>
      </c>
      <c r="M650" s="103">
        <v>89344</v>
      </c>
      <c r="N650" s="103">
        <v>1206149</v>
      </c>
      <c r="O650" s="102">
        <v>46171</v>
      </c>
      <c r="P650" s="106" t="s">
        <v>16489</v>
      </c>
      <c r="Q650" s="101">
        <f>VALUE(Table4[[#This Row],[Invoice No]])</f>
        <v>24942</v>
      </c>
      <c r="R650" s="116">
        <f>_xlfn.XLOOKUP(Table4[[#This Row],[Column1]],'Báo cáo'!AG:AG,'Báo cáo'!AG:AG)</f>
        <v>24942</v>
      </c>
    </row>
    <row r="651" spans="1:18" x14ac:dyDescent="0.25">
      <c r="A651" s="105" t="s">
        <v>15794</v>
      </c>
      <c r="B651" s="101" t="s">
        <v>16001</v>
      </c>
      <c r="C651" s="101" t="s">
        <v>16002</v>
      </c>
      <c r="D651" s="101" t="s">
        <v>15868</v>
      </c>
      <c r="E651" s="101" t="s">
        <v>15869</v>
      </c>
      <c r="F651" s="104"/>
      <c r="G651" s="104"/>
      <c r="H651" s="101"/>
      <c r="I651" s="101"/>
      <c r="J651" s="101" t="s">
        <v>15878</v>
      </c>
      <c r="K651" s="101" t="s">
        <v>16490</v>
      </c>
      <c r="L651" s="103">
        <v>-296763</v>
      </c>
      <c r="M651" s="103">
        <v>-23741</v>
      </c>
      <c r="N651" s="103">
        <v>-320504</v>
      </c>
      <c r="O651" s="102">
        <v>46153</v>
      </c>
      <c r="P651" s="106" t="s">
        <v>16489</v>
      </c>
      <c r="Q651" s="101">
        <f>VALUE(Table4[[#This Row],[Invoice No]])</f>
        <v>0</v>
      </c>
      <c r="R651" s="116">
        <f>_xlfn.XLOOKUP(Table4[[#This Row],[Column1]],'Báo cáo'!AG:AG,'Báo cáo'!AG:AG)</f>
        <v>0</v>
      </c>
    </row>
    <row r="652" spans="1:18" x14ac:dyDescent="0.25">
      <c r="A652" s="105" t="s">
        <v>16026</v>
      </c>
      <c r="B652" s="101" t="s">
        <v>16001</v>
      </c>
      <c r="C652" s="101" t="s">
        <v>16002</v>
      </c>
      <c r="D652" s="101" t="s">
        <v>15868</v>
      </c>
      <c r="E652" s="101" t="s">
        <v>15869</v>
      </c>
      <c r="F652" s="104"/>
      <c r="G652" s="104"/>
      <c r="H652" s="101"/>
      <c r="I652" s="101"/>
      <c r="J652" s="101" t="s">
        <v>15881</v>
      </c>
      <c r="K652" s="101" t="s">
        <v>16492</v>
      </c>
      <c r="L652" s="103">
        <v>-415468</v>
      </c>
      <c r="M652" s="103">
        <v>-33237</v>
      </c>
      <c r="N652" s="103">
        <v>-448705</v>
      </c>
      <c r="O652" s="102">
        <v>46153</v>
      </c>
      <c r="P652" s="106" t="s">
        <v>16489</v>
      </c>
      <c r="Q652" s="101">
        <f>VALUE(Table4[[#This Row],[Invoice No]])</f>
        <v>0</v>
      </c>
      <c r="R652" s="116">
        <f>_xlfn.XLOOKUP(Table4[[#This Row],[Column1]],'Báo cáo'!AG:AG,'Báo cáo'!AG:AG)</f>
        <v>0</v>
      </c>
    </row>
    <row r="653" spans="1:18" x14ac:dyDescent="0.25">
      <c r="A653" s="105" t="s">
        <v>16160</v>
      </c>
      <c r="B653" s="101" t="s">
        <v>16001</v>
      </c>
      <c r="C653" s="101" t="s">
        <v>16002</v>
      </c>
      <c r="D653" s="101" t="s">
        <v>15868</v>
      </c>
      <c r="E653" s="101" t="s">
        <v>15869</v>
      </c>
      <c r="F653" s="104"/>
      <c r="G653" s="104"/>
      <c r="H653" s="101"/>
      <c r="I653" s="101"/>
      <c r="J653" s="101" t="s">
        <v>15892</v>
      </c>
      <c r="K653" s="101" t="s">
        <v>16543</v>
      </c>
      <c r="L653" s="103">
        <v>-64140</v>
      </c>
      <c r="M653" s="103">
        <v>-5131</v>
      </c>
      <c r="N653" s="103">
        <v>-69271</v>
      </c>
      <c r="O653" s="102">
        <v>46153</v>
      </c>
      <c r="P653" s="106" t="s">
        <v>16489</v>
      </c>
      <c r="Q653" s="101">
        <f>VALUE(Table4[[#This Row],[Invoice No]])</f>
        <v>0</v>
      </c>
      <c r="R653" s="116">
        <f>_xlfn.XLOOKUP(Table4[[#This Row],[Column1]],'Báo cáo'!AG:AG,'Báo cáo'!AG:AG)</f>
        <v>0</v>
      </c>
    </row>
    <row r="654" spans="1:18" hidden="1" x14ac:dyDescent="0.25">
      <c r="A654" s="105" t="s">
        <v>16028</v>
      </c>
      <c r="B654" s="101" t="s">
        <v>16001</v>
      </c>
      <c r="C654" s="101" t="s">
        <v>16002</v>
      </c>
      <c r="D654" s="101" t="s">
        <v>15868</v>
      </c>
      <c r="E654" s="101" t="s">
        <v>15869</v>
      </c>
      <c r="F654" s="102">
        <v>46125</v>
      </c>
      <c r="G654" s="102">
        <v>46118</v>
      </c>
      <c r="H654" s="101" t="s">
        <v>16092</v>
      </c>
      <c r="I654" s="101" t="s">
        <v>16544</v>
      </c>
      <c r="J654" s="101"/>
      <c r="K654" s="101"/>
      <c r="L654" s="103">
        <v>1489960</v>
      </c>
      <c r="M654" s="103">
        <v>119197</v>
      </c>
      <c r="N654" s="103">
        <v>1609157</v>
      </c>
      <c r="O654" s="102">
        <v>46171</v>
      </c>
      <c r="P654" s="106" t="s">
        <v>16489</v>
      </c>
      <c r="Q654" s="101">
        <f>VALUE(Table4[[#This Row],[Invoice No]])</f>
        <v>24941</v>
      </c>
      <c r="R654" s="116">
        <f>_xlfn.XLOOKUP(Table4[[#This Row],[Column1]],'Báo cáo'!AG:AG,'Báo cáo'!AG:AG)</f>
        <v>24941</v>
      </c>
    </row>
    <row r="655" spans="1:18" hidden="1" x14ac:dyDescent="0.25">
      <c r="A655" s="105" t="s">
        <v>16031</v>
      </c>
      <c r="B655" s="101" t="s">
        <v>16001</v>
      </c>
      <c r="C655" s="101" t="s">
        <v>16002</v>
      </c>
      <c r="D655" s="101" t="s">
        <v>15868</v>
      </c>
      <c r="E655" s="101" t="s">
        <v>15869</v>
      </c>
      <c r="F655" s="102">
        <v>46110</v>
      </c>
      <c r="G655" s="102">
        <v>46101</v>
      </c>
      <c r="H655" s="101" t="s">
        <v>16092</v>
      </c>
      <c r="I655" s="101" t="s">
        <v>16545</v>
      </c>
      <c r="J655" s="101"/>
      <c r="K655" s="101"/>
      <c r="L655" s="103">
        <v>1190660</v>
      </c>
      <c r="M655" s="103">
        <v>95253</v>
      </c>
      <c r="N655" s="103">
        <v>1285913</v>
      </c>
      <c r="O655" s="102">
        <v>46153</v>
      </c>
      <c r="P655" s="106" t="s">
        <v>16489</v>
      </c>
      <c r="Q655" s="101">
        <f>VALUE(Table4[[#This Row],[Invoice No]])</f>
        <v>21512</v>
      </c>
      <c r="R655" s="116">
        <f>_xlfn.XLOOKUP(Table4[[#This Row],[Column1]],'Báo cáo'!AG:AG,'Báo cáo'!AG:AG)</f>
        <v>21512</v>
      </c>
    </row>
    <row r="656" spans="1:18" hidden="1" x14ac:dyDescent="0.25">
      <c r="A656" s="105" t="s">
        <v>15801</v>
      </c>
      <c r="B656" s="101" t="s">
        <v>16001</v>
      </c>
      <c r="C656" s="101" t="s">
        <v>16002</v>
      </c>
      <c r="D656" s="101" t="s">
        <v>15868</v>
      </c>
      <c r="E656" s="101" t="s">
        <v>15869</v>
      </c>
      <c r="F656" s="102">
        <v>46124</v>
      </c>
      <c r="G656" s="102">
        <v>46115</v>
      </c>
      <c r="H656" s="101" t="s">
        <v>16092</v>
      </c>
      <c r="I656" s="101" t="s">
        <v>16546</v>
      </c>
      <c r="J656" s="101"/>
      <c r="K656" s="101"/>
      <c r="L656" s="103">
        <v>2307465</v>
      </c>
      <c r="M656" s="103">
        <v>184597</v>
      </c>
      <c r="N656" s="103">
        <v>2492062</v>
      </c>
      <c r="O656" s="102">
        <v>46171</v>
      </c>
      <c r="P656" s="106" t="s">
        <v>16489</v>
      </c>
      <c r="Q656" s="101">
        <f>VALUE(Table4[[#This Row],[Invoice No]])</f>
        <v>24823</v>
      </c>
      <c r="R656" s="116">
        <f>_xlfn.XLOOKUP(Table4[[#This Row],[Column1]],'Báo cáo'!AG:AG,'Báo cáo'!AG:AG)</f>
        <v>24823</v>
      </c>
    </row>
    <row r="657" spans="1:18" hidden="1" x14ac:dyDescent="0.25">
      <c r="A657" s="105" t="s">
        <v>16035</v>
      </c>
      <c r="B657" s="101" t="s">
        <v>16022</v>
      </c>
      <c r="C657" s="101" t="s">
        <v>16023</v>
      </c>
      <c r="D657" s="101" t="s">
        <v>15868</v>
      </c>
      <c r="E657" s="101" t="s">
        <v>15869</v>
      </c>
      <c r="F657" s="102">
        <v>46105</v>
      </c>
      <c r="G657" s="102">
        <v>46105</v>
      </c>
      <c r="H657" s="101" t="s">
        <v>16092</v>
      </c>
      <c r="I657" s="101" t="s">
        <v>16547</v>
      </c>
      <c r="J657" s="101"/>
      <c r="K657" s="101"/>
      <c r="L657" s="103">
        <v>595330</v>
      </c>
      <c r="M657" s="103">
        <v>47626</v>
      </c>
      <c r="N657" s="103">
        <v>642956</v>
      </c>
      <c r="O657" s="102">
        <v>46153</v>
      </c>
      <c r="P657" s="106" t="s">
        <v>16489</v>
      </c>
      <c r="Q657" s="101">
        <f>VALUE(Table4[[#This Row],[Invoice No]])</f>
        <v>21675</v>
      </c>
      <c r="R657" s="116">
        <f>_xlfn.XLOOKUP(Table4[[#This Row],[Column1]],'Báo cáo'!AG:AG,'Báo cáo'!AG:AG)</f>
        <v>21675</v>
      </c>
    </row>
    <row r="658" spans="1:18" x14ac:dyDescent="0.25">
      <c r="A658" s="105" t="s">
        <v>16037</v>
      </c>
      <c r="B658" s="101" t="s">
        <v>16022</v>
      </c>
      <c r="C658" s="101" t="s">
        <v>16023</v>
      </c>
      <c r="D658" s="101" t="s">
        <v>15868</v>
      </c>
      <c r="E658" s="101" t="s">
        <v>15869</v>
      </c>
      <c r="F658" s="104"/>
      <c r="G658" s="104"/>
      <c r="H658" s="101"/>
      <c r="I658" s="101"/>
      <c r="J658" s="101"/>
      <c r="K658" s="101" t="s">
        <v>16502</v>
      </c>
      <c r="L658" s="103">
        <v>105512</v>
      </c>
      <c r="M658" s="103">
        <v>0</v>
      </c>
      <c r="N658" s="103">
        <v>105512</v>
      </c>
      <c r="O658" s="102">
        <v>46153</v>
      </c>
      <c r="P658" s="106" t="s">
        <v>16489</v>
      </c>
      <c r="Q658" s="101">
        <f>VALUE(Table4[[#This Row],[Invoice No]])</f>
        <v>0</v>
      </c>
      <c r="R658" s="116">
        <f>_xlfn.XLOOKUP(Table4[[#This Row],[Column1]],'Báo cáo'!AG:AG,'Báo cáo'!AG:AG)</f>
        <v>0</v>
      </c>
    </row>
    <row r="659" spans="1:18" hidden="1" x14ac:dyDescent="0.25">
      <c r="A659" s="105" t="s">
        <v>16039</v>
      </c>
      <c r="B659" s="101" t="s">
        <v>16022</v>
      </c>
      <c r="C659" s="101" t="s">
        <v>16023</v>
      </c>
      <c r="D659" s="101" t="s">
        <v>15868</v>
      </c>
      <c r="E659" s="101" t="s">
        <v>15869</v>
      </c>
      <c r="F659" s="102">
        <v>46121</v>
      </c>
      <c r="G659" s="102">
        <v>46121</v>
      </c>
      <c r="H659" s="101" t="s">
        <v>16092</v>
      </c>
      <c r="I659" s="101" t="s">
        <v>16548</v>
      </c>
      <c r="J659" s="101"/>
      <c r="K659" s="101"/>
      <c r="L659" s="103">
        <v>478105</v>
      </c>
      <c r="M659" s="103">
        <v>38248</v>
      </c>
      <c r="N659" s="103">
        <v>516353</v>
      </c>
      <c r="O659" s="102">
        <v>46171</v>
      </c>
      <c r="P659" s="106" t="s">
        <v>16489</v>
      </c>
      <c r="Q659" s="101">
        <f>VALUE(Table4[[#This Row],[Invoice No]])</f>
        <v>26083</v>
      </c>
      <c r="R659" s="116">
        <f>_xlfn.XLOOKUP(Table4[[#This Row],[Column1]],'Báo cáo'!AG:AG,'Báo cáo'!AG:AG)</f>
        <v>26083</v>
      </c>
    </row>
    <row r="660" spans="1:18" x14ac:dyDescent="0.25">
      <c r="A660" s="105" t="s">
        <v>16040</v>
      </c>
      <c r="B660" s="101" t="s">
        <v>16022</v>
      </c>
      <c r="C660" s="101" t="s">
        <v>16023</v>
      </c>
      <c r="D660" s="101" t="s">
        <v>15868</v>
      </c>
      <c r="E660" s="101" t="s">
        <v>15869</v>
      </c>
      <c r="F660" s="104"/>
      <c r="G660" s="104"/>
      <c r="H660" s="101"/>
      <c r="I660" s="101"/>
      <c r="J660" s="101" t="s">
        <v>15886</v>
      </c>
      <c r="K660" s="101" t="s">
        <v>16498</v>
      </c>
      <c r="L660" s="103">
        <v>-118192</v>
      </c>
      <c r="M660" s="103">
        <v>-11819</v>
      </c>
      <c r="N660" s="103">
        <v>-130011</v>
      </c>
      <c r="O660" s="102">
        <v>46153</v>
      </c>
      <c r="P660" s="106" t="s">
        <v>16489</v>
      </c>
      <c r="Q660" s="101">
        <f>VALUE(Table4[[#This Row],[Invoice No]])</f>
        <v>0</v>
      </c>
      <c r="R660" s="116">
        <f>_xlfn.XLOOKUP(Table4[[#This Row],[Column1]],'Báo cáo'!AG:AG,'Báo cáo'!AG:AG)</f>
        <v>0</v>
      </c>
    </row>
    <row r="661" spans="1:18" hidden="1" x14ac:dyDescent="0.25">
      <c r="A661" s="105" t="s">
        <v>16042</v>
      </c>
      <c r="B661" s="101" t="s">
        <v>16022</v>
      </c>
      <c r="C661" s="101" t="s">
        <v>16023</v>
      </c>
      <c r="D661" s="101" t="s">
        <v>15868</v>
      </c>
      <c r="E661" s="101" t="s">
        <v>15869</v>
      </c>
      <c r="F661" s="102">
        <v>46114</v>
      </c>
      <c r="G661" s="102">
        <v>46113</v>
      </c>
      <c r="H661" s="101" t="s">
        <v>16092</v>
      </c>
      <c r="I661" s="101" t="s">
        <v>16549</v>
      </c>
      <c r="J661" s="101"/>
      <c r="K661" s="101"/>
      <c r="L661" s="103">
        <v>1190660</v>
      </c>
      <c r="M661" s="103">
        <v>95253</v>
      </c>
      <c r="N661" s="103">
        <v>1285913</v>
      </c>
      <c r="O661" s="102">
        <v>46171</v>
      </c>
      <c r="P661" s="106" t="s">
        <v>16489</v>
      </c>
      <c r="Q661" s="101">
        <f>VALUE(Table4[[#This Row],[Invoice No]])</f>
        <v>24270</v>
      </c>
      <c r="R661" s="116">
        <f>_xlfn.XLOOKUP(Table4[[#This Row],[Column1]],'Báo cáo'!AG:AG,'Báo cáo'!AG:AG)</f>
        <v>24270</v>
      </c>
    </row>
    <row r="662" spans="1:18" x14ac:dyDescent="0.25">
      <c r="A662" s="105" t="s">
        <v>16043</v>
      </c>
      <c r="B662" s="101" t="s">
        <v>16022</v>
      </c>
      <c r="C662" s="101" t="s">
        <v>16023</v>
      </c>
      <c r="D662" s="101" t="s">
        <v>15868</v>
      </c>
      <c r="E662" s="101" t="s">
        <v>15869</v>
      </c>
      <c r="F662" s="104"/>
      <c r="G662" s="104"/>
      <c r="H662" s="101"/>
      <c r="I662" s="101"/>
      <c r="J662" s="101" t="s">
        <v>15881</v>
      </c>
      <c r="K662" s="101" t="s">
        <v>16492</v>
      </c>
      <c r="L662" s="103">
        <v>-551565</v>
      </c>
      <c r="M662" s="103">
        <v>-44125</v>
      </c>
      <c r="N662" s="103">
        <v>-595690</v>
      </c>
      <c r="O662" s="102">
        <v>46153</v>
      </c>
      <c r="P662" s="106" t="s">
        <v>16489</v>
      </c>
      <c r="Q662" s="101">
        <f>VALUE(Table4[[#This Row],[Invoice No]])</f>
        <v>0</v>
      </c>
      <c r="R662" s="116">
        <f>_xlfn.XLOOKUP(Table4[[#This Row],[Column1]],'Báo cáo'!AG:AG,'Báo cáo'!AG:AG)</f>
        <v>0</v>
      </c>
    </row>
    <row r="663" spans="1:18" hidden="1" x14ac:dyDescent="0.25">
      <c r="A663" s="105" t="s">
        <v>16045</v>
      </c>
      <c r="B663" s="101" t="s">
        <v>16022</v>
      </c>
      <c r="C663" s="101" t="s">
        <v>16023</v>
      </c>
      <c r="D663" s="101" t="s">
        <v>15868</v>
      </c>
      <c r="E663" s="101" t="s">
        <v>15869</v>
      </c>
      <c r="F663" s="102">
        <v>46098</v>
      </c>
      <c r="G663" s="102">
        <v>46098</v>
      </c>
      <c r="H663" s="101" t="s">
        <v>16092</v>
      </c>
      <c r="I663" s="101" t="s">
        <v>16550</v>
      </c>
      <c r="J663" s="101"/>
      <c r="K663" s="101"/>
      <c r="L663" s="103">
        <v>455620</v>
      </c>
      <c r="M663" s="103">
        <v>36450</v>
      </c>
      <c r="N663" s="103">
        <v>492070</v>
      </c>
      <c r="O663" s="102">
        <v>46153</v>
      </c>
      <c r="P663" s="106" t="s">
        <v>16489</v>
      </c>
      <c r="Q663" s="101">
        <f>VALUE(Table4[[#This Row],[Invoice No]])</f>
        <v>19189</v>
      </c>
      <c r="R663" s="116">
        <f>_xlfn.XLOOKUP(Table4[[#This Row],[Column1]],'Báo cáo'!AG:AG,'Báo cáo'!AG:AG)</f>
        <v>19189</v>
      </c>
    </row>
    <row r="664" spans="1:18" x14ac:dyDescent="0.25">
      <c r="A664" s="105" t="s">
        <v>16047</v>
      </c>
      <c r="B664" s="101" t="s">
        <v>16022</v>
      </c>
      <c r="C664" s="101" t="s">
        <v>16023</v>
      </c>
      <c r="D664" s="101" t="s">
        <v>15868</v>
      </c>
      <c r="E664" s="101" t="s">
        <v>15869</v>
      </c>
      <c r="F664" s="104"/>
      <c r="G664" s="104"/>
      <c r="H664" s="101"/>
      <c r="I664" s="101"/>
      <c r="J664" s="101" t="s">
        <v>15878</v>
      </c>
      <c r="K664" s="101" t="s">
        <v>16490</v>
      </c>
      <c r="L664" s="103">
        <v>-393975</v>
      </c>
      <c r="M664" s="103">
        <v>-31518</v>
      </c>
      <c r="N664" s="103">
        <v>-425493</v>
      </c>
      <c r="O664" s="102">
        <v>46153</v>
      </c>
      <c r="P664" s="106" t="s">
        <v>16489</v>
      </c>
      <c r="Q664" s="101">
        <f>VALUE(Table4[[#This Row],[Invoice No]])</f>
        <v>0</v>
      </c>
      <c r="R664" s="116">
        <f>_xlfn.XLOOKUP(Table4[[#This Row],[Column1]],'Báo cáo'!AG:AG,'Báo cáo'!AG:AG)</f>
        <v>0</v>
      </c>
    </row>
    <row r="665" spans="1:18" hidden="1" x14ac:dyDescent="0.25">
      <c r="A665" s="105" t="s">
        <v>16170</v>
      </c>
      <c r="B665" s="101" t="s">
        <v>16022</v>
      </c>
      <c r="C665" s="101" t="s">
        <v>16023</v>
      </c>
      <c r="D665" s="101" t="s">
        <v>15868</v>
      </c>
      <c r="E665" s="101" t="s">
        <v>15869</v>
      </c>
      <c r="F665" s="102">
        <v>46121</v>
      </c>
      <c r="G665" s="102">
        <v>46121</v>
      </c>
      <c r="H665" s="101" t="s">
        <v>16092</v>
      </c>
      <c r="I665" s="101" t="s">
        <v>16551</v>
      </c>
      <c r="J665" s="101"/>
      <c r="K665" s="101"/>
      <c r="L665" s="103">
        <v>1116805</v>
      </c>
      <c r="M665" s="103">
        <v>89344</v>
      </c>
      <c r="N665" s="103">
        <v>1206149</v>
      </c>
      <c r="O665" s="102">
        <v>46171</v>
      </c>
      <c r="P665" s="106" t="s">
        <v>16489</v>
      </c>
      <c r="Q665" s="101">
        <f>VALUE(Table4[[#This Row],[Invoice No]])</f>
        <v>26082</v>
      </c>
      <c r="R665" s="116">
        <f>_xlfn.XLOOKUP(Table4[[#This Row],[Column1]],'Báo cáo'!AG:AG,'Báo cáo'!AG:AG)</f>
        <v>26082</v>
      </c>
    </row>
    <row r="666" spans="1:18" x14ac:dyDescent="0.25">
      <c r="A666" s="105" t="s">
        <v>16049</v>
      </c>
      <c r="B666" s="101" t="s">
        <v>16022</v>
      </c>
      <c r="C666" s="101" t="s">
        <v>16023</v>
      </c>
      <c r="D666" s="101" t="s">
        <v>15868</v>
      </c>
      <c r="E666" s="101" t="s">
        <v>15869</v>
      </c>
      <c r="F666" s="104"/>
      <c r="G666" s="104"/>
      <c r="H666" s="101"/>
      <c r="I666" s="101"/>
      <c r="J666" s="101" t="s">
        <v>16408</v>
      </c>
      <c r="K666" s="101" t="s">
        <v>16538</v>
      </c>
      <c r="L666" s="103">
        <v>-89344</v>
      </c>
      <c r="M666" s="103">
        <v>0</v>
      </c>
      <c r="N666" s="103">
        <v>-89344</v>
      </c>
      <c r="O666" s="102">
        <v>46153</v>
      </c>
      <c r="P666" s="106" t="s">
        <v>16489</v>
      </c>
      <c r="Q666" s="101">
        <f>VALUE(Table4[[#This Row],[Invoice No]])</f>
        <v>0</v>
      </c>
      <c r="R666" s="116">
        <f>_xlfn.XLOOKUP(Table4[[#This Row],[Column1]],'Báo cáo'!AG:AG,'Báo cáo'!AG:AG)</f>
        <v>0</v>
      </c>
    </row>
    <row r="667" spans="1:18" hidden="1" x14ac:dyDescent="0.25">
      <c r="A667" s="105" t="s">
        <v>16052</v>
      </c>
      <c r="B667" s="101" t="s">
        <v>16022</v>
      </c>
      <c r="C667" s="101" t="s">
        <v>16023</v>
      </c>
      <c r="D667" s="101" t="s">
        <v>15868</v>
      </c>
      <c r="E667" s="101" t="s">
        <v>15869</v>
      </c>
      <c r="F667" s="102">
        <v>46114</v>
      </c>
      <c r="G667" s="102">
        <v>46113</v>
      </c>
      <c r="H667" s="101" t="s">
        <v>16092</v>
      </c>
      <c r="I667" s="101" t="s">
        <v>16552</v>
      </c>
      <c r="J667" s="101"/>
      <c r="K667" s="101"/>
      <c r="L667" s="103">
        <v>536025</v>
      </c>
      <c r="M667" s="103">
        <v>42882</v>
      </c>
      <c r="N667" s="103">
        <v>578907</v>
      </c>
      <c r="O667" s="102">
        <v>46171</v>
      </c>
      <c r="P667" s="106" t="s">
        <v>16489</v>
      </c>
      <c r="Q667" s="101">
        <f>VALUE(Table4[[#This Row],[Invoice No]])</f>
        <v>24268</v>
      </c>
      <c r="R667" s="116">
        <f>_xlfn.XLOOKUP(Table4[[#This Row],[Column1]],'Báo cáo'!AG:AG,'Báo cáo'!AG:AG)</f>
        <v>24268</v>
      </c>
    </row>
    <row r="668" spans="1:18" hidden="1" x14ac:dyDescent="0.25">
      <c r="A668" s="105" t="s">
        <v>16056</v>
      </c>
      <c r="B668" s="101" t="s">
        <v>16029</v>
      </c>
      <c r="C668" s="101" t="s">
        <v>16030</v>
      </c>
      <c r="D668" s="101" t="s">
        <v>15868</v>
      </c>
      <c r="E668" s="101" t="s">
        <v>15869</v>
      </c>
      <c r="F668" s="102">
        <v>46126</v>
      </c>
      <c r="G668" s="102">
        <v>46120</v>
      </c>
      <c r="H668" s="101" t="s">
        <v>16092</v>
      </c>
      <c r="I668" s="101" t="s">
        <v>16553</v>
      </c>
      <c r="J668" s="101"/>
      <c r="K668" s="101"/>
      <c r="L668" s="103">
        <v>1116805</v>
      </c>
      <c r="M668" s="103">
        <v>89344</v>
      </c>
      <c r="N668" s="103">
        <v>1206149</v>
      </c>
      <c r="O668" s="102">
        <v>46171</v>
      </c>
      <c r="P668" s="106" t="s">
        <v>16489</v>
      </c>
      <c r="Q668" s="101">
        <f>VALUE(Table4[[#This Row],[Invoice No]])</f>
        <v>26039</v>
      </c>
      <c r="R668" s="116">
        <f>_xlfn.XLOOKUP(Table4[[#This Row],[Column1]],'Báo cáo'!AG:AG,'Báo cáo'!AG:AG)</f>
        <v>26039</v>
      </c>
    </row>
    <row r="669" spans="1:18" x14ac:dyDescent="0.25">
      <c r="A669" s="105" t="s">
        <v>16058</v>
      </c>
      <c r="B669" s="101" t="s">
        <v>16029</v>
      </c>
      <c r="C669" s="101" t="s">
        <v>16030</v>
      </c>
      <c r="D669" s="101" t="s">
        <v>15868</v>
      </c>
      <c r="E669" s="101" t="s">
        <v>15869</v>
      </c>
      <c r="F669" s="104"/>
      <c r="G669" s="104"/>
      <c r="H669" s="101"/>
      <c r="I669" s="101"/>
      <c r="J669" s="101" t="s">
        <v>15878</v>
      </c>
      <c r="K669" s="101" t="s">
        <v>16490</v>
      </c>
      <c r="L669" s="103">
        <v>-396643</v>
      </c>
      <c r="M669" s="103">
        <v>-31731</v>
      </c>
      <c r="N669" s="103">
        <v>-428374</v>
      </c>
      <c r="O669" s="102">
        <v>46153</v>
      </c>
      <c r="P669" s="106" t="s">
        <v>16489</v>
      </c>
      <c r="Q669" s="101">
        <f>VALUE(Table4[[#This Row],[Invoice No]])</f>
        <v>0</v>
      </c>
      <c r="R669" s="116">
        <f>_xlfn.XLOOKUP(Table4[[#This Row],[Column1]],'Báo cáo'!AG:AG,'Báo cáo'!AG:AG)</f>
        <v>0</v>
      </c>
    </row>
    <row r="670" spans="1:18" x14ac:dyDescent="0.25">
      <c r="A670" s="105" t="s">
        <v>16059</v>
      </c>
      <c r="B670" s="101" t="s">
        <v>16029</v>
      </c>
      <c r="C670" s="101" t="s">
        <v>16030</v>
      </c>
      <c r="D670" s="101" t="s">
        <v>15868</v>
      </c>
      <c r="E670" s="101" t="s">
        <v>15869</v>
      </c>
      <c r="F670" s="104"/>
      <c r="G670" s="104"/>
      <c r="H670" s="101"/>
      <c r="I670" s="101"/>
      <c r="J670" s="101" t="s">
        <v>15881</v>
      </c>
      <c r="K670" s="101" t="s">
        <v>16492</v>
      </c>
      <c r="L670" s="103">
        <v>-555301</v>
      </c>
      <c r="M670" s="103">
        <v>-44424</v>
      </c>
      <c r="N670" s="103">
        <v>-599725</v>
      </c>
      <c r="O670" s="102">
        <v>46153</v>
      </c>
      <c r="P670" s="106" t="s">
        <v>16489</v>
      </c>
      <c r="Q670" s="101">
        <f>VALUE(Table4[[#This Row],[Invoice No]])</f>
        <v>0</v>
      </c>
      <c r="R670" s="116">
        <f>_xlfn.XLOOKUP(Table4[[#This Row],[Column1]],'Báo cáo'!AG:AG,'Báo cáo'!AG:AG)</f>
        <v>0</v>
      </c>
    </row>
    <row r="671" spans="1:18" x14ac:dyDescent="0.25">
      <c r="A671" s="105" t="s">
        <v>16060</v>
      </c>
      <c r="B671" s="101" t="s">
        <v>16029</v>
      </c>
      <c r="C671" s="101" t="s">
        <v>16030</v>
      </c>
      <c r="D671" s="101" t="s">
        <v>15868</v>
      </c>
      <c r="E671" s="101" t="s">
        <v>15869</v>
      </c>
      <c r="F671" s="104"/>
      <c r="G671" s="104"/>
      <c r="H671" s="101"/>
      <c r="I671" s="101"/>
      <c r="J671" s="101" t="s">
        <v>15892</v>
      </c>
      <c r="K671" s="101" t="s">
        <v>16554</v>
      </c>
      <c r="L671" s="103">
        <v>-73640</v>
      </c>
      <c r="M671" s="103">
        <v>-5891</v>
      </c>
      <c r="N671" s="103">
        <v>-79531</v>
      </c>
      <c r="O671" s="102">
        <v>46153</v>
      </c>
      <c r="P671" s="106" t="s">
        <v>16489</v>
      </c>
      <c r="Q671" s="101">
        <f>VALUE(Table4[[#This Row],[Invoice No]])</f>
        <v>0</v>
      </c>
      <c r="R671" s="116">
        <f>_xlfn.XLOOKUP(Table4[[#This Row],[Column1]],'Báo cáo'!AG:AG,'Báo cáo'!AG:AG)</f>
        <v>0</v>
      </c>
    </row>
    <row r="672" spans="1:18" x14ac:dyDescent="0.25">
      <c r="A672" s="105" t="s">
        <v>16177</v>
      </c>
      <c r="B672" s="101" t="s">
        <v>16029</v>
      </c>
      <c r="C672" s="101" t="s">
        <v>16030</v>
      </c>
      <c r="D672" s="101" t="s">
        <v>15868</v>
      </c>
      <c r="E672" s="101" t="s">
        <v>15869</v>
      </c>
      <c r="F672" s="104"/>
      <c r="G672" s="104"/>
      <c r="H672" s="101"/>
      <c r="I672" s="101"/>
      <c r="J672" s="101" t="s">
        <v>15892</v>
      </c>
      <c r="K672" s="101" t="s">
        <v>16555</v>
      </c>
      <c r="L672" s="103">
        <v>-55000</v>
      </c>
      <c r="M672" s="103">
        <v>-4400</v>
      </c>
      <c r="N672" s="103">
        <v>-59400</v>
      </c>
      <c r="O672" s="102">
        <v>46153</v>
      </c>
      <c r="P672" s="106" t="s">
        <v>16489</v>
      </c>
      <c r="Q672" s="101">
        <f>VALUE(Table4[[#This Row],[Invoice No]])</f>
        <v>0</v>
      </c>
      <c r="R672" s="116">
        <f>_xlfn.XLOOKUP(Table4[[#This Row],[Column1]],'Báo cáo'!AG:AG,'Báo cáo'!AG:AG)</f>
        <v>0</v>
      </c>
    </row>
    <row r="673" spans="1:18" hidden="1" x14ac:dyDescent="0.25">
      <c r="A673" s="105" t="s">
        <v>16062</v>
      </c>
      <c r="B673" s="101" t="s">
        <v>16029</v>
      </c>
      <c r="C673" s="101" t="s">
        <v>16030</v>
      </c>
      <c r="D673" s="101" t="s">
        <v>15868</v>
      </c>
      <c r="E673" s="101" t="s">
        <v>15869</v>
      </c>
      <c r="F673" s="102">
        <v>46097</v>
      </c>
      <c r="G673" s="102">
        <v>46092</v>
      </c>
      <c r="H673" s="101" t="s">
        <v>16092</v>
      </c>
      <c r="I673" s="101" t="s">
        <v>16556</v>
      </c>
      <c r="J673" s="101"/>
      <c r="K673" s="101"/>
      <c r="L673" s="103">
        <v>2381320</v>
      </c>
      <c r="M673" s="103">
        <v>190506</v>
      </c>
      <c r="N673" s="103">
        <v>2571826</v>
      </c>
      <c r="O673" s="102">
        <v>46153</v>
      </c>
      <c r="P673" s="106" t="s">
        <v>16489</v>
      </c>
      <c r="Q673" s="101">
        <f>VALUE(Table4[[#This Row],[Invoice No]])</f>
        <v>18404</v>
      </c>
      <c r="R673" s="116">
        <f>_xlfn.XLOOKUP(Table4[[#This Row],[Column1]],'Báo cáo'!AG:AG,'Báo cáo'!AG:AG)</f>
        <v>18404</v>
      </c>
    </row>
    <row r="674" spans="1:18" hidden="1" x14ac:dyDescent="0.25">
      <c r="A674" s="105" t="s">
        <v>16066</v>
      </c>
      <c r="B674" s="101" t="s">
        <v>16029</v>
      </c>
      <c r="C674" s="101" t="s">
        <v>16030</v>
      </c>
      <c r="D674" s="101" t="s">
        <v>15868</v>
      </c>
      <c r="E674" s="101" t="s">
        <v>15869</v>
      </c>
      <c r="F674" s="102">
        <v>46127</v>
      </c>
      <c r="G674" s="102">
        <v>46122</v>
      </c>
      <c r="H674" s="101" t="s">
        <v>16092</v>
      </c>
      <c r="I674" s="101" t="s">
        <v>16557</v>
      </c>
      <c r="J674" s="101"/>
      <c r="K674" s="101"/>
      <c r="L674" s="103">
        <v>533750</v>
      </c>
      <c r="M674" s="103">
        <v>42700</v>
      </c>
      <c r="N674" s="103">
        <v>576450</v>
      </c>
      <c r="O674" s="102">
        <v>46171</v>
      </c>
      <c r="P674" s="106" t="s">
        <v>16489</v>
      </c>
      <c r="Q674" s="101">
        <f>VALUE(Table4[[#This Row],[Invoice No]])</f>
        <v>26346</v>
      </c>
      <c r="R674" s="116">
        <f>_xlfn.XLOOKUP(Table4[[#This Row],[Column1]],'Báo cáo'!AG:AG,'Báo cáo'!AG:AG)</f>
        <v>26346</v>
      </c>
    </row>
    <row r="675" spans="1:18" hidden="1" x14ac:dyDescent="0.25">
      <c r="A675" s="105" t="s">
        <v>16068</v>
      </c>
      <c r="B675" s="101" t="s">
        <v>16029</v>
      </c>
      <c r="C675" s="101" t="s">
        <v>16030</v>
      </c>
      <c r="D675" s="101" t="s">
        <v>15868</v>
      </c>
      <c r="E675" s="101" t="s">
        <v>15869</v>
      </c>
      <c r="F675" s="102">
        <v>46119</v>
      </c>
      <c r="G675" s="102">
        <v>46113</v>
      </c>
      <c r="H675" s="101" t="s">
        <v>16092</v>
      </c>
      <c r="I675" s="101" t="s">
        <v>16558</v>
      </c>
      <c r="J675" s="101"/>
      <c r="K675" s="101"/>
      <c r="L675" s="103">
        <v>1190660</v>
      </c>
      <c r="M675" s="103">
        <v>95253</v>
      </c>
      <c r="N675" s="103">
        <v>1285913</v>
      </c>
      <c r="O675" s="102">
        <v>46171</v>
      </c>
      <c r="P675" s="106" t="s">
        <v>16489</v>
      </c>
      <c r="Q675" s="101">
        <f>VALUE(Table4[[#This Row],[Invoice No]])</f>
        <v>24311</v>
      </c>
      <c r="R675" s="116">
        <f>_xlfn.XLOOKUP(Table4[[#This Row],[Column1]],'Báo cáo'!AG:AG,'Báo cáo'!AG:AG)</f>
        <v>24311</v>
      </c>
    </row>
    <row r="676" spans="1:18" x14ac:dyDescent="0.25">
      <c r="A676" s="105" t="s">
        <v>16180</v>
      </c>
      <c r="B676" s="101" t="s">
        <v>16029</v>
      </c>
      <c r="C676" s="101" t="s">
        <v>16030</v>
      </c>
      <c r="D676" s="101" t="s">
        <v>15868</v>
      </c>
      <c r="E676" s="101" t="s">
        <v>15869</v>
      </c>
      <c r="F676" s="104"/>
      <c r="G676" s="104"/>
      <c r="H676" s="101"/>
      <c r="I676" s="101"/>
      <c r="J676" s="101" t="s">
        <v>15886</v>
      </c>
      <c r="K676" s="101" t="s">
        <v>16498</v>
      </c>
      <c r="L676" s="103">
        <v>-118993</v>
      </c>
      <c r="M676" s="103">
        <v>-11899</v>
      </c>
      <c r="N676" s="103">
        <v>-130892</v>
      </c>
      <c r="O676" s="102">
        <v>46153</v>
      </c>
      <c r="P676" s="106" t="s">
        <v>16489</v>
      </c>
      <c r="Q676" s="101">
        <f>VALUE(Table4[[#This Row],[Invoice No]])</f>
        <v>0</v>
      </c>
      <c r="R676" s="116">
        <f>_xlfn.XLOOKUP(Table4[[#This Row],[Column1]],'Báo cáo'!AG:AG,'Báo cáo'!AG:AG)</f>
        <v>0</v>
      </c>
    </row>
    <row r="677" spans="1:18" x14ac:dyDescent="0.25">
      <c r="A677" s="105" t="s">
        <v>16069</v>
      </c>
      <c r="B677" s="101" t="s">
        <v>16029</v>
      </c>
      <c r="C677" s="101" t="s">
        <v>16030</v>
      </c>
      <c r="D677" s="101" t="s">
        <v>15868</v>
      </c>
      <c r="E677" s="101" t="s">
        <v>15869</v>
      </c>
      <c r="F677" s="104"/>
      <c r="G677" s="104"/>
      <c r="H677" s="101"/>
      <c r="I677" s="101"/>
      <c r="J677" s="101" t="s">
        <v>15892</v>
      </c>
      <c r="K677" s="101" t="s">
        <v>16559</v>
      </c>
      <c r="L677" s="103">
        <v>-41460</v>
      </c>
      <c r="M677" s="103">
        <v>-3317</v>
      </c>
      <c r="N677" s="103">
        <v>-44777</v>
      </c>
      <c r="O677" s="102">
        <v>46153</v>
      </c>
      <c r="P677" s="106" t="s">
        <v>16489</v>
      </c>
      <c r="Q677" s="101">
        <f>VALUE(Table4[[#This Row],[Invoice No]])</f>
        <v>0</v>
      </c>
      <c r="R677" s="116">
        <f>_xlfn.XLOOKUP(Table4[[#This Row],[Column1]],'Báo cáo'!AG:AG,'Báo cáo'!AG:AG)</f>
        <v>0</v>
      </c>
    </row>
    <row r="678" spans="1:18" x14ac:dyDescent="0.25">
      <c r="A678" s="105" t="s">
        <v>16072</v>
      </c>
      <c r="B678" s="101" t="s">
        <v>16029</v>
      </c>
      <c r="C678" s="101" t="s">
        <v>16030</v>
      </c>
      <c r="D678" s="101" t="s">
        <v>15868</v>
      </c>
      <c r="E678" s="101" t="s">
        <v>15869</v>
      </c>
      <c r="F678" s="104"/>
      <c r="G678" s="104"/>
      <c r="H678" s="101"/>
      <c r="I678" s="101"/>
      <c r="J678" s="101" t="s">
        <v>15892</v>
      </c>
      <c r="K678" s="101" t="s">
        <v>16560</v>
      </c>
      <c r="L678" s="103">
        <v>-37500</v>
      </c>
      <c r="M678" s="103">
        <v>-3000</v>
      </c>
      <c r="N678" s="103">
        <v>-40500</v>
      </c>
      <c r="O678" s="102">
        <v>46153</v>
      </c>
      <c r="P678" s="106" t="s">
        <v>16489</v>
      </c>
      <c r="Q678" s="101">
        <f>VALUE(Table4[[#This Row],[Invoice No]])</f>
        <v>0</v>
      </c>
      <c r="R678" s="116">
        <f>_xlfn.XLOOKUP(Table4[[#This Row],[Column1]],'Báo cáo'!AG:AG,'Báo cáo'!AG:AG)</f>
        <v>0</v>
      </c>
    </row>
    <row r="679" spans="1:18" hidden="1" x14ac:dyDescent="0.25">
      <c r="A679" s="105" t="s">
        <v>16073</v>
      </c>
      <c r="B679" s="101" t="s">
        <v>16029</v>
      </c>
      <c r="C679" s="101" t="s">
        <v>16030</v>
      </c>
      <c r="D679" s="101" t="s">
        <v>15868</v>
      </c>
      <c r="E679" s="101" t="s">
        <v>15869</v>
      </c>
      <c r="F679" s="102">
        <v>46108</v>
      </c>
      <c r="G679" s="102">
        <v>46104</v>
      </c>
      <c r="H679" s="101" t="s">
        <v>16092</v>
      </c>
      <c r="I679" s="101" t="s">
        <v>16561</v>
      </c>
      <c r="J679" s="101"/>
      <c r="K679" s="101"/>
      <c r="L679" s="103">
        <v>911240</v>
      </c>
      <c r="M679" s="103">
        <v>72899</v>
      </c>
      <c r="N679" s="103">
        <v>984139</v>
      </c>
      <c r="O679" s="102">
        <v>46153</v>
      </c>
      <c r="P679" s="106" t="s">
        <v>16489</v>
      </c>
      <c r="Q679" s="101">
        <f>VALUE(Table4[[#This Row],[Invoice No]])</f>
        <v>21633</v>
      </c>
      <c r="R679" s="116">
        <f>_xlfn.XLOOKUP(Table4[[#This Row],[Column1]],'Báo cáo'!AG:AG,'Báo cáo'!AG:AG)</f>
        <v>21633</v>
      </c>
    </row>
    <row r="680" spans="1:18" x14ac:dyDescent="0.25">
      <c r="A680" s="105" t="s">
        <v>16077</v>
      </c>
      <c r="B680" s="101" t="s">
        <v>16050</v>
      </c>
      <c r="C680" s="101" t="s">
        <v>16051</v>
      </c>
      <c r="D680" s="101" t="s">
        <v>15868</v>
      </c>
      <c r="E680" s="101" t="s">
        <v>15869</v>
      </c>
      <c r="F680" s="104"/>
      <c r="G680" s="104"/>
      <c r="H680" s="101"/>
      <c r="I680" s="101"/>
      <c r="J680" s="101" t="s">
        <v>15886</v>
      </c>
      <c r="K680" s="101" t="s">
        <v>16498</v>
      </c>
      <c r="L680" s="103">
        <v>-25716</v>
      </c>
      <c r="M680" s="103">
        <v>-2572</v>
      </c>
      <c r="N680" s="103">
        <v>-28288</v>
      </c>
      <c r="O680" s="102">
        <v>46153</v>
      </c>
      <c r="P680" s="106" t="s">
        <v>16489</v>
      </c>
      <c r="Q680" s="101">
        <f>VALUE(Table4[[#This Row],[Invoice No]])</f>
        <v>0</v>
      </c>
      <c r="R680" s="116">
        <f>_xlfn.XLOOKUP(Table4[[#This Row],[Column1]],'Báo cáo'!AG:AG,'Báo cáo'!AG:AG)</f>
        <v>0</v>
      </c>
    </row>
    <row r="681" spans="1:18" hidden="1" x14ac:dyDescent="0.25">
      <c r="A681" s="105" t="s">
        <v>16079</v>
      </c>
      <c r="B681" s="101" t="s">
        <v>16050</v>
      </c>
      <c r="C681" s="101" t="s">
        <v>16051</v>
      </c>
      <c r="D681" s="101" t="s">
        <v>15868</v>
      </c>
      <c r="E681" s="101" t="s">
        <v>15869</v>
      </c>
      <c r="F681" s="102">
        <v>46108</v>
      </c>
      <c r="G681" s="102">
        <v>46108</v>
      </c>
      <c r="H681" s="101" t="s">
        <v>16191</v>
      </c>
      <c r="I681" s="101" t="s">
        <v>16562</v>
      </c>
      <c r="J681" s="101"/>
      <c r="K681" s="101"/>
      <c r="L681" s="103">
        <v>1072050</v>
      </c>
      <c r="M681" s="103">
        <v>85764</v>
      </c>
      <c r="N681" s="103">
        <v>1157814</v>
      </c>
      <c r="O681" s="102">
        <v>46153</v>
      </c>
      <c r="P681" s="106" t="s">
        <v>16489</v>
      </c>
      <c r="Q681" s="101">
        <f>VALUE(Table4[[#This Row],[Invoice No]])</f>
        <v>23070</v>
      </c>
      <c r="R681" s="116">
        <f>_xlfn.XLOOKUP(Table4[[#This Row],[Column1]],'Báo cáo'!AG:AG,'Báo cáo'!AG:AG)</f>
        <v>23070</v>
      </c>
    </row>
    <row r="682" spans="1:18" x14ac:dyDescent="0.25">
      <c r="A682" s="105" t="s">
        <v>16080</v>
      </c>
      <c r="B682" s="101" t="s">
        <v>16050</v>
      </c>
      <c r="C682" s="101" t="s">
        <v>16051</v>
      </c>
      <c r="D682" s="101" t="s">
        <v>15868</v>
      </c>
      <c r="E682" s="101" t="s">
        <v>15869</v>
      </c>
      <c r="F682" s="104"/>
      <c r="G682" s="104"/>
      <c r="H682" s="101"/>
      <c r="I682" s="101"/>
      <c r="J682" s="101" t="s">
        <v>15878</v>
      </c>
      <c r="K682" s="101" t="s">
        <v>16490</v>
      </c>
      <c r="L682" s="103">
        <v>-85721</v>
      </c>
      <c r="M682" s="103">
        <v>-6858</v>
      </c>
      <c r="N682" s="103">
        <v>-92579</v>
      </c>
      <c r="O682" s="102">
        <v>46153</v>
      </c>
      <c r="P682" s="106" t="s">
        <v>16489</v>
      </c>
      <c r="Q682" s="101">
        <f>VALUE(Table4[[#This Row],[Invoice No]])</f>
        <v>0</v>
      </c>
      <c r="R682" s="116">
        <f>_xlfn.XLOOKUP(Table4[[#This Row],[Column1]],'Báo cáo'!AG:AG,'Báo cáo'!AG:AG)</f>
        <v>0</v>
      </c>
    </row>
    <row r="683" spans="1:18" x14ac:dyDescent="0.25">
      <c r="A683" s="105" t="s">
        <v>16081</v>
      </c>
      <c r="B683" s="101" t="s">
        <v>16050</v>
      </c>
      <c r="C683" s="101" t="s">
        <v>16051</v>
      </c>
      <c r="D683" s="101" t="s">
        <v>15868</v>
      </c>
      <c r="E683" s="101" t="s">
        <v>15869</v>
      </c>
      <c r="F683" s="104"/>
      <c r="G683" s="104"/>
      <c r="H683" s="101"/>
      <c r="I683" s="101"/>
      <c r="J683" s="101" t="s">
        <v>15881</v>
      </c>
      <c r="K683" s="101" t="s">
        <v>16492</v>
      </c>
      <c r="L683" s="103">
        <v>-120009</v>
      </c>
      <c r="M683" s="103">
        <v>-9601</v>
      </c>
      <c r="N683" s="103">
        <v>-129610</v>
      </c>
      <c r="O683" s="102">
        <v>46153</v>
      </c>
      <c r="P683" s="106" t="s">
        <v>16489</v>
      </c>
      <c r="Q683" s="101">
        <f>VALUE(Table4[[#This Row],[Invoice No]])</f>
        <v>0</v>
      </c>
      <c r="R683" s="116">
        <f>_xlfn.XLOOKUP(Table4[[#This Row],[Column1]],'Báo cáo'!AG:AG,'Báo cáo'!AG:AG)</f>
        <v>0</v>
      </c>
    </row>
    <row r="684" spans="1:18" hidden="1" x14ac:dyDescent="0.25">
      <c r="A684" s="105" t="s">
        <v>16083</v>
      </c>
      <c r="B684" s="101" t="s">
        <v>16050</v>
      </c>
      <c r="C684" s="101" t="s">
        <v>16051</v>
      </c>
      <c r="D684" s="101" t="s">
        <v>15868</v>
      </c>
      <c r="E684" s="101" t="s">
        <v>15869</v>
      </c>
      <c r="F684" s="102">
        <v>46100</v>
      </c>
      <c r="G684" s="102">
        <v>46100</v>
      </c>
      <c r="H684" s="101" t="s">
        <v>16191</v>
      </c>
      <c r="I684" s="101" t="s">
        <v>16563</v>
      </c>
      <c r="J684" s="101"/>
      <c r="K684" s="101"/>
      <c r="L684" s="103">
        <v>1190660</v>
      </c>
      <c r="M684" s="103">
        <v>95253</v>
      </c>
      <c r="N684" s="103">
        <v>1285913</v>
      </c>
      <c r="O684" s="102">
        <v>46153</v>
      </c>
      <c r="P684" s="106" t="s">
        <v>16489</v>
      </c>
      <c r="Q684" s="101">
        <f>VALUE(Table4[[#This Row],[Invoice No]])</f>
        <v>20712</v>
      </c>
      <c r="R684" s="116">
        <f>_xlfn.XLOOKUP(Table4[[#This Row],[Column1]],'Báo cáo'!AG:AG,'Báo cáo'!AG:AG)</f>
        <v>20712</v>
      </c>
    </row>
    <row r="685" spans="1:18" x14ac:dyDescent="0.25">
      <c r="A685" s="105" t="s">
        <v>16087</v>
      </c>
      <c r="B685" s="101" t="s">
        <v>16063</v>
      </c>
      <c r="C685" s="101" t="s">
        <v>16064</v>
      </c>
      <c r="D685" s="101" t="s">
        <v>15868</v>
      </c>
      <c r="E685" s="101" t="s">
        <v>15869</v>
      </c>
      <c r="F685" s="104"/>
      <c r="G685" s="104"/>
      <c r="H685" s="101"/>
      <c r="I685" s="101"/>
      <c r="J685" s="101" t="s">
        <v>15886</v>
      </c>
      <c r="K685" s="101" t="s">
        <v>16498</v>
      </c>
      <c r="L685" s="103">
        <v>-43024</v>
      </c>
      <c r="M685" s="103">
        <v>-4302</v>
      </c>
      <c r="N685" s="103">
        <v>-47326</v>
      </c>
      <c r="O685" s="102">
        <v>46153</v>
      </c>
      <c r="P685" s="106" t="s">
        <v>16489</v>
      </c>
      <c r="Q685" s="101">
        <f>VALUE(Table4[[#This Row],[Invoice No]])</f>
        <v>0</v>
      </c>
      <c r="R685" s="116">
        <f>_xlfn.XLOOKUP(Table4[[#This Row],[Column1]],'Báo cáo'!AG:AG,'Báo cáo'!AG:AG)</f>
        <v>0</v>
      </c>
    </row>
    <row r="686" spans="1:18" hidden="1" x14ac:dyDescent="0.25">
      <c r="A686" s="105" t="s">
        <v>16190</v>
      </c>
      <c r="B686" s="101" t="s">
        <v>16063</v>
      </c>
      <c r="C686" s="101" t="s">
        <v>16064</v>
      </c>
      <c r="D686" s="101" t="s">
        <v>15868</v>
      </c>
      <c r="E686" s="101" t="s">
        <v>15869</v>
      </c>
      <c r="F686" s="102">
        <v>46112</v>
      </c>
      <c r="G686" s="102">
        <v>46112</v>
      </c>
      <c r="H686" s="101" t="s">
        <v>16092</v>
      </c>
      <c r="I686" s="101" t="s">
        <v>16564</v>
      </c>
      <c r="J686" s="101"/>
      <c r="K686" s="101"/>
      <c r="L686" s="103">
        <v>1073435</v>
      </c>
      <c r="M686" s="103">
        <v>85875</v>
      </c>
      <c r="N686" s="103">
        <v>1159310</v>
      </c>
      <c r="O686" s="102">
        <v>46153</v>
      </c>
      <c r="P686" s="106" t="s">
        <v>16489</v>
      </c>
      <c r="Q686" s="101">
        <f>VALUE(Table4[[#This Row],[Invoice No]])</f>
        <v>23234</v>
      </c>
      <c r="R686" s="116">
        <f>_xlfn.XLOOKUP(Table4[[#This Row],[Column1]],'Báo cáo'!AG:AG,'Báo cáo'!AG:AG)</f>
        <v>23234</v>
      </c>
    </row>
    <row r="687" spans="1:18" hidden="1" x14ac:dyDescent="0.25">
      <c r="A687" s="105" t="s">
        <v>16193</v>
      </c>
      <c r="B687" s="101" t="s">
        <v>16063</v>
      </c>
      <c r="C687" s="101" t="s">
        <v>16064</v>
      </c>
      <c r="D687" s="101" t="s">
        <v>15868</v>
      </c>
      <c r="E687" s="101" t="s">
        <v>15869</v>
      </c>
      <c r="F687" s="102">
        <v>46126</v>
      </c>
      <c r="G687" s="102">
        <v>46126</v>
      </c>
      <c r="H687" s="101" t="s">
        <v>16092</v>
      </c>
      <c r="I687" s="101" t="s">
        <v>16565</v>
      </c>
      <c r="J687" s="101"/>
      <c r="K687" s="101"/>
      <c r="L687" s="103">
        <v>583055</v>
      </c>
      <c r="M687" s="103">
        <v>46644</v>
      </c>
      <c r="N687" s="103">
        <v>629699</v>
      </c>
      <c r="O687" s="102">
        <v>46171</v>
      </c>
      <c r="P687" s="106" t="s">
        <v>16489</v>
      </c>
      <c r="Q687" s="101">
        <f>VALUE(Table4[[#This Row],[Invoice No]])</f>
        <v>26473</v>
      </c>
      <c r="R687" s="116">
        <f>_xlfn.XLOOKUP(Table4[[#This Row],[Column1]],'Báo cáo'!AG:AG,'Báo cáo'!AG:AG)</f>
        <v>26473</v>
      </c>
    </row>
    <row r="688" spans="1:18" x14ac:dyDescent="0.25">
      <c r="A688" s="105" t="s">
        <v>16194</v>
      </c>
      <c r="B688" s="101" t="s">
        <v>16063</v>
      </c>
      <c r="C688" s="101" t="s">
        <v>16064</v>
      </c>
      <c r="D688" s="101" t="s">
        <v>15868</v>
      </c>
      <c r="E688" s="101" t="s">
        <v>15869</v>
      </c>
      <c r="F688" s="104"/>
      <c r="G688" s="104"/>
      <c r="H688" s="101"/>
      <c r="I688" s="101"/>
      <c r="J688" s="101" t="s">
        <v>15878</v>
      </c>
      <c r="K688" s="101" t="s">
        <v>16490</v>
      </c>
      <c r="L688" s="103">
        <v>-143412</v>
      </c>
      <c r="M688" s="103">
        <v>-11473</v>
      </c>
      <c r="N688" s="103">
        <v>-154885</v>
      </c>
      <c r="O688" s="102">
        <v>46153</v>
      </c>
      <c r="P688" s="106" t="s">
        <v>16489</v>
      </c>
      <c r="Q688" s="101">
        <f>VALUE(Table4[[#This Row],[Invoice No]])</f>
        <v>0</v>
      </c>
      <c r="R688" s="116">
        <f>_xlfn.XLOOKUP(Table4[[#This Row],[Column1]],'Báo cáo'!AG:AG,'Báo cáo'!AG:AG)</f>
        <v>0</v>
      </c>
    </row>
    <row r="689" spans="1:18" x14ac:dyDescent="0.25">
      <c r="A689" s="105" t="s">
        <v>16196</v>
      </c>
      <c r="B689" s="101" t="s">
        <v>16063</v>
      </c>
      <c r="C689" s="101" t="s">
        <v>16064</v>
      </c>
      <c r="D689" s="101" t="s">
        <v>15868</v>
      </c>
      <c r="E689" s="101" t="s">
        <v>15869</v>
      </c>
      <c r="F689" s="104"/>
      <c r="G689" s="104"/>
      <c r="H689" s="101"/>
      <c r="I689" s="101"/>
      <c r="J689" s="101" t="s">
        <v>15881</v>
      </c>
      <c r="K689" s="101" t="s">
        <v>16492</v>
      </c>
      <c r="L689" s="103">
        <v>-200777</v>
      </c>
      <c r="M689" s="103">
        <v>-16062</v>
      </c>
      <c r="N689" s="103">
        <v>-216839</v>
      </c>
      <c r="O689" s="102">
        <v>46153</v>
      </c>
      <c r="P689" s="106" t="s">
        <v>16489</v>
      </c>
      <c r="Q689" s="101">
        <f>VALUE(Table4[[#This Row],[Invoice No]])</f>
        <v>0</v>
      </c>
      <c r="R689" s="116">
        <f>_xlfn.XLOOKUP(Table4[[#This Row],[Column1]],'Báo cáo'!AG:AG,'Báo cáo'!AG:AG)</f>
        <v>0</v>
      </c>
    </row>
    <row r="690" spans="1:18" hidden="1" x14ac:dyDescent="0.25">
      <c r="A690" s="105" t="s">
        <v>16197</v>
      </c>
      <c r="B690" s="101" t="s">
        <v>16063</v>
      </c>
      <c r="C690" s="101" t="s">
        <v>16064</v>
      </c>
      <c r="D690" s="101" t="s">
        <v>15868</v>
      </c>
      <c r="E690" s="101" t="s">
        <v>15869</v>
      </c>
      <c r="F690" s="102">
        <v>46121</v>
      </c>
      <c r="G690" s="102">
        <v>46121</v>
      </c>
      <c r="H690" s="101" t="s">
        <v>16092</v>
      </c>
      <c r="I690" s="101" t="s">
        <v>16566</v>
      </c>
      <c r="J690" s="101"/>
      <c r="K690" s="101"/>
      <c r="L690" s="103">
        <v>536025</v>
      </c>
      <c r="M690" s="103">
        <v>42882</v>
      </c>
      <c r="N690" s="103">
        <v>578907</v>
      </c>
      <c r="O690" s="102">
        <v>46171</v>
      </c>
      <c r="P690" s="106" t="s">
        <v>16489</v>
      </c>
      <c r="Q690" s="101">
        <f>VALUE(Table4[[#This Row],[Invoice No]])</f>
        <v>26071</v>
      </c>
      <c r="R690" s="116">
        <f>_xlfn.XLOOKUP(Table4[[#This Row],[Column1]],'Báo cáo'!AG:AG,'Báo cáo'!AG:AG)</f>
        <v>26071</v>
      </c>
    </row>
    <row r="691" spans="1:18" hidden="1" x14ac:dyDescent="0.25">
      <c r="A691" s="105" t="s">
        <v>16198</v>
      </c>
      <c r="B691" s="101" t="s">
        <v>16070</v>
      </c>
      <c r="C691" s="101" t="s">
        <v>16071</v>
      </c>
      <c r="D691" s="101" t="s">
        <v>15868</v>
      </c>
      <c r="E691" s="101" t="s">
        <v>15869</v>
      </c>
      <c r="F691" s="102">
        <v>46118</v>
      </c>
      <c r="G691" s="102">
        <v>46118</v>
      </c>
      <c r="H691" s="101" t="s">
        <v>16092</v>
      </c>
      <c r="I691" s="101" t="s">
        <v>16567</v>
      </c>
      <c r="J691" s="101"/>
      <c r="K691" s="101"/>
      <c r="L691" s="103">
        <v>3424270</v>
      </c>
      <c r="M691" s="103">
        <v>273942</v>
      </c>
      <c r="N691" s="103">
        <v>3698212</v>
      </c>
      <c r="O691" s="102">
        <v>46171</v>
      </c>
      <c r="P691" s="106" t="s">
        <v>16489</v>
      </c>
      <c r="Q691" s="101">
        <f>VALUE(Table4[[#This Row],[Invoice No]])</f>
        <v>24889</v>
      </c>
      <c r="R691" s="116">
        <f>_xlfn.XLOOKUP(Table4[[#This Row],[Column1]],'Báo cáo'!AG:AG,'Báo cáo'!AG:AG)</f>
        <v>24889</v>
      </c>
    </row>
    <row r="692" spans="1:18" x14ac:dyDescent="0.25">
      <c r="A692" s="105" t="s">
        <v>16199</v>
      </c>
      <c r="B692" s="101" t="s">
        <v>16070</v>
      </c>
      <c r="C692" s="101" t="s">
        <v>16071</v>
      </c>
      <c r="D692" s="101" t="s">
        <v>15868</v>
      </c>
      <c r="E692" s="101" t="s">
        <v>15869</v>
      </c>
      <c r="F692" s="104"/>
      <c r="G692" s="104"/>
      <c r="H692" s="101"/>
      <c r="I692" s="101"/>
      <c r="J692" s="101" t="s">
        <v>15878</v>
      </c>
      <c r="K692" s="101" t="s">
        <v>16490</v>
      </c>
      <c r="L692" s="103">
        <v>-1197126</v>
      </c>
      <c r="M692" s="103">
        <v>-95770</v>
      </c>
      <c r="N692" s="103">
        <v>-1292896</v>
      </c>
      <c r="O692" s="102">
        <v>46153</v>
      </c>
      <c r="P692" s="106" t="s">
        <v>16489</v>
      </c>
      <c r="Q692" s="101">
        <f>VALUE(Table4[[#This Row],[Invoice No]])</f>
        <v>0</v>
      </c>
      <c r="R692" s="116">
        <f>_xlfn.XLOOKUP(Table4[[#This Row],[Column1]],'Báo cáo'!AG:AG,'Báo cáo'!AG:AG)</f>
        <v>0</v>
      </c>
    </row>
    <row r="693" spans="1:18" hidden="1" x14ac:dyDescent="0.25">
      <c r="A693" s="105" t="s">
        <v>16200</v>
      </c>
      <c r="B693" s="101" t="s">
        <v>16070</v>
      </c>
      <c r="C693" s="101" t="s">
        <v>16071</v>
      </c>
      <c r="D693" s="101" t="s">
        <v>15868</v>
      </c>
      <c r="E693" s="101" t="s">
        <v>15869</v>
      </c>
      <c r="F693" s="102">
        <v>46114</v>
      </c>
      <c r="G693" s="102">
        <v>46113</v>
      </c>
      <c r="H693" s="101" t="s">
        <v>16092</v>
      </c>
      <c r="I693" s="101" t="s">
        <v>16568</v>
      </c>
      <c r="J693" s="101"/>
      <c r="K693" s="101"/>
      <c r="L693" s="103">
        <v>1190660</v>
      </c>
      <c r="M693" s="103">
        <v>95253</v>
      </c>
      <c r="N693" s="103">
        <v>1285913</v>
      </c>
      <c r="O693" s="102">
        <v>46171</v>
      </c>
      <c r="P693" s="106" t="s">
        <v>16489</v>
      </c>
      <c r="Q693" s="101">
        <f>VALUE(Table4[[#This Row],[Invoice No]])</f>
        <v>24262</v>
      </c>
      <c r="R693" s="116">
        <f>_xlfn.XLOOKUP(Table4[[#This Row],[Column1]],'Báo cáo'!AG:AG,'Báo cáo'!AG:AG)</f>
        <v>24262</v>
      </c>
    </row>
    <row r="694" spans="1:18" x14ac:dyDescent="0.25">
      <c r="A694" s="105" t="s">
        <v>16201</v>
      </c>
      <c r="B694" s="101" t="s">
        <v>16070</v>
      </c>
      <c r="C694" s="101" t="s">
        <v>16071</v>
      </c>
      <c r="D694" s="101" t="s">
        <v>15868</v>
      </c>
      <c r="E694" s="101" t="s">
        <v>15869</v>
      </c>
      <c r="F694" s="104"/>
      <c r="G694" s="104"/>
      <c r="H694" s="101"/>
      <c r="I694" s="101"/>
      <c r="J694" s="101" t="s">
        <v>15881</v>
      </c>
      <c r="K694" s="101" t="s">
        <v>16492</v>
      </c>
      <c r="L694" s="103">
        <v>-1675977</v>
      </c>
      <c r="M694" s="103">
        <v>-134078</v>
      </c>
      <c r="N694" s="103">
        <v>-1810055</v>
      </c>
      <c r="O694" s="102">
        <v>46153</v>
      </c>
      <c r="P694" s="106" t="s">
        <v>16489</v>
      </c>
      <c r="Q694" s="101">
        <f>VALUE(Table4[[#This Row],[Invoice No]])</f>
        <v>0</v>
      </c>
      <c r="R694" s="116">
        <f>_xlfn.XLOOKUP(Table4[[#This Row],[Column1]],'Báo cáo'!AG:AG,'Báo cáo'!AG:AG)</f>
        <v>0</v>
      </c>
    </row>
    <row r="695" spans="1:18" hidden="1" x14ac:dyDescent="0.25">
      <c r="A695" s="105" t="s">
        <v>16203</v>
      </c>
      <c r="B695" s="101" t="s">
        <v>16070</v>
      </c>
      <c r="C695" s="101" t="s">
        <v>16071</v>
      </c>
      <c r="D695" s="101" t="s">
        <v>15868</v>
      </c>
      <c r="E695" s="101" t="s">
        <v>15869</v>
      </c>
      <c r="F695" s="102">
        <v>46108</v>
      </c>
      <c r="G695" s="102">
        <v>46108</v>
      </c>
      <c r="H695" s="101" t="s">
        <v>16092</v>
      </c>
      <c r="I695" s="101" t="s">
        <v>16569</v>
      </c>
      <c r="J695" s="101"/>
      <c r="K695" s="101"/>
      <c r="L695" s="103">
        <v>3811480</v>
      </c>
      <c r="M695" s="103">
        <v>304918</v>
      </c>
      <c r="N695" s="103">
        <v>4116398</v>
      </c>
      <c r="O695" s="102">
        <v>46153</v>
      </c>
      <c r="P695" s="106" t="s">
        <v>16489</v>
      </c>
      <c r="Q695" s="101">
        <f>VALUE(Table4[[#This Row],[Invoice No]])</f>
        <v>23065</v>
      </c>
      <c r="R695" s="116">
        <f>_xlfn.XLOOKUP(Table4[[#This Row],[Column1]],'Báo cáo'!AG:AG,'Báo cáo'!AG:AG)</f>
        <v>23065</v>
      </c>
    </row>
    <row r="696" spans="1:18" hidden="1" x14ac:dyDescent="0.25">
      <c r="A696" s="105" t="s">
        <v>16352</v>
      </c>
      <c r="B696" s="101" t="s">
        <v>16070</v>
      </c>
      <c r="C696" s="101" t="s">
        <v>16071</v>
      </c>
      <c r="D696" s="101" t="s">
        <v>15868</v>
      </c>
      <c r="E696" s="101" t="s">
        <v>15869</v>
      </c>
      <c r="F696" s="102">
        <v>46102</v>
      </c>
      <c r="G696" s="102">
        <v>46102</v>
      </c>
      <c r="H696" s="101" t="s">
        <v>16092</v>
      </c>
      <c r="I696" s="101" t="s">
        <v>16570</v>
      </c>
      <c r="J696" s="101"/>
      <c r="K696" s="101"/>
      <c r="L696" s="103">
        <v>1190660</v>
      </c>
      <c r="M696" s="103">
        <v>95253</v>
      </c>
      <c r="N696" s="103">
        <v>1285913</v>
      </c>
      <c r="O696" s="102">
        <v>46153</v>
      </c>
      <c r="P696" s="106" t="s">
        <v>16489</v>
      </c>
      <c r="Q696" s="101">
        <f>VALUE(Table4[[#This Row],[Invoice No]])</f>
        <v>21516</v>
      </c>
      <c r="R696" s="116">
        <f>_xlfn.XLOOKUP(Table4[[#This Row],[Column1]],'Báo cáo'!AG:AG,'Báo cáo'!AG:AG)</f>
        <v>21516</v>
      </c>
    </row>
    <row r="697" spans="1:18" hidden="1" x14ac:dyDescent="0.25">
      <c r="A697" s="105" t="s">
        <v>16204</v>
      </c>
      <c r="B697" s="101" t="s">
        <v>16070</v>
      </c>
      <c r="C697" s="101" t="s">
        <v>16071</v>
      </c>
      <c r="D697" s="101" t="s">
        <v>15868</v>
      </c>
      <c r="E697" s="101" t="s">
        <v>15869</v>
      </c>
      <c r="F697" s="102">
        <v>46099</v>
      </c>
      <c r="G697" s="102">
        <v>46098</v>
      </c>
      <c r="H697" s="101" t="s">
        <v>16092</v>
      </c>
      <c r="I697" s="101" t="s">
        <v>16571</v>
      </c>
      <c r="J697" s="101"/>
      <c r="K697" s="101"/>
      <c r="L697" s="103">
        <v>1190660</v>
      </c>
      <c r="M697" s="103">
        <v>95253</v>
      </c>
      <c r="N697" s="103">
        <v>1285913</v>
      </c>
      <c r="O697" s="102">
        <v>46153</v>
      </c>
      <c r="P697" s="106" t="s">
        <v>16489</v>
      </c>
      <c r="Q697" s="101">
        <f>VALUE(Table4[[#This Row],[Invoice No]])</f>
        <v>19183</v>
      </c>
      <c r="R697" s="116">
        <f>_xlfn.XLOOKUP(Table4[[#This Row],[Column1]],'Báo cáo'!AG:AG,'Báo cáo'!AG:AG)</f>
        <v>19183</v>
      </c>
    </row>
    <row r="698" spans="1:18" x14ac:dyDescent="0.25">
      <c r="A698" s="105" t="s">
        <v>16205</v>
      </c>
      <c r="B698" s="101" t="s">
        <v>16070</v>
      </c>
      <c r="C698" s="101" t="s">
        <v>16071</v>
      </c>
      <c r="D698" s="101" t="s">
        <v>15868</v>
      </c>
      <c r="E698" s="101" t="s">
        <v>15869</v>
      </c>
      <c r="F698" s="104"/>
      <c r="G698" s="104"/>
      <c r="H698" s="101"/>
      <c r="I698" s="101"/>
      <c r="J698" s="101"/>
      <c r="K698" s="101" t="s">
        <v>16502</v>
      </c>
      <c r="L698" s="103">
        <v>-2074078</v>
      </c>
      <c r="M698" s="103">
        <v>0</v>
      </c>
      <c r="N698" s="103">
        <v>-2074078</v>
      </c>
      <c r="O698" s="102">
        <v>46153</v>
      </c>
      <c r="P698" s="106" t="s">
        <v>16489</v>
      </c>
      <c r="Q698" s="101">
        <f>VALUE(Table4[[#This Row],[Invoice No]])</f>
        <v>0</v>
      </c>
      <c r="R698" s="116">
        <f>_xlfn.XLOOKUP(Table4[[#This Row],[Column1]],'Báo cáo'!AG:AG,'Báo cáo'!AG:AG)</f>
        <v>0</v>
      </c>
    </row>
    <row r="699" spans="1:18" hidden="1" x14ac:dyDescent="0.25">
      <c r="A699" s="105" t="s">
        <v>16206</v>
      </c>
      <c r="B699" s="101" t="s">
        <v>16070</v>
      </c>
      <c r="C699" s="101" t="s">
        <v>16071</v>
      </c>
      <c r="D699" s="101" t="s">
        <v>15868</v>
      </c>
      <c r="E699" s="101" t="s">
        <v>15869</v>
      </c>
      <c r="F699" s="102">
        <v>46114</v>
      </c>
      <c r="G699" s="102">
        <v>46113</v>
      </c>
      <c r="H699" s="101" t="s">
        <v>16092</v>
      </c>
      <c r="I699" s="101" t="s">
        <v>16572</v>
      </c>
      <c r="J699" s="101"/>
      <c r="K699" s="101"/>
      <c r="L699" s="103">
        <v>956210</v>
      </c>
      <c r="M699" s="103">
        <v>76497</v>
      </c>
      <c r="N699" s="103">
        <v>1032707</v>
      </c>
      <c r="O699" s="102">
        <v>46171</v>
      </c>
      <c r="P699" s="106" t="s">
        <v>16489</v>
      </c>
      <c r="Q699" s="101">
        <f>VALUE(Table4[[#This Row],[Invoice No]])</f>
        <v>24261</v>
      </c>
      <c r="R699" s="116">
        <f>_xlfn.XLOOKUP(Table4[[#This Row],[Column1]],'Báo cáo'!AG:AG,'Báo cáo'!AG:AG)</f>
        <v>24261</v>
      </c>
    </row>
    <row r="700" spans="1:18" x14ac:dyDescent="0.25">
      <c r="A700" s="105" t="s">
        <v>16207</v>
      </c>
      <c r="B700" s="101" t="s">
        <v>16070</v>
      </c>
      <c r="C700" s="101" t="s">
        <v>16071</v>
      </c>
      <c r="D700" s="101" t="s">
        <v>15868</v>
      </c>
      <c r="E700" s="101" t="s">
        <v>15869</v>
      </c>
      <c r="F700" s="104"/>
      <c r="G700" s="104"/>
      <c r="H700" s="101"/>
      <c r="I700" s="101"/>
      <c r="J700" s="101" t="s">
        <v>15886</v>
      </c>
      <c r="K700" s="101" t="s">
        <v>16498</v>
      </c>
      <c r="L700" s="103">
        <v>-359138</v>
      </c>
      <c r="M700" s="103">
        <v>-35914</v>
      </c>
      <c r="N700" s="103">
        <v>-395052</v>
      </c>
      <c r="O700" s="102">
        <v>46153</v>
      </c>
      <c r="P700" s="106" t="s">
        <v>16489</v>
      </c>
      <c r="Q700" s="101">
        <f>VALUE(Table4[[#This Row],[Invoice No]])</f>
        <v>0</v>
      </c>
      <c r="R700" s="116">
        <f>_xlfn.XLOOKUP(Table4[[#This Row],[Column1]],'Báo cáo'!AG:AG,'Báo cáo'!AG:AG)</f>
        <v>0</v>
      </c>
    </row>
    <row r="701" spans="1:18" hidden="1" x14ac:dyDescent="0.25">
      <c r="A701" s="105" t="s">
        <v>16209</v>
      </c>
      <c r="B701" s="101" t="s">
        <v>16070</v>
      </c>
      <c r="C701" s="101" t="s">
        <v>16071</v>
      </c>
      <c r="D701" s="101" t="s">
        <v>15868</v>
      </c>
      <c r="E701" s="101" t="s">
        <v>15869</v>
      </c>
      <c r="F701" s="102">
        <v>46114</v>
      </c>
      <c r="G701" s="102">
        <v>46113</v>
      </c>
      <c r="H701" s="101" t="s">
        <v>16092</v>
      </c>
      <c r="I701" s="101" t="s">
        <v>16573</v>
      </c>
      <c r="J701" s="101"/>
      <c r="K701" s="101"/>
      <c r="L701" s="103">
        <v>2144100</v>
      </c>
      <c r="M701" s="103">
        <v>171528</v>
      </c>
      <c r="N701" s="103">
        <v>2315628</v>
      </c>
      <c r="O701" s="102">
        <v>46171</v>
      </c>
      <c r="P701" s="106" t="s">
        <v>16489</v>
      </c>
      <c r="Q701" s="101">
        <f>VALUE(Table4[[#This Row],[Invoice No]])</f>
        <v>24263</v>
      </c>
      <c r="R701" s="116">
        <f>_xlfn.XLOOKUP(Table4[[#This Row],[Column1]],'Báo cáo'!AG:AG,'Báo cáo'!AG:AG)</f>
        <v>24263</v>
      </c>
    </row>
    <row r="702" spans="1:18" hidden="1" x14ac:dyDescent="0.25">
      <c r="A702" s="105" t="s">
        <v>16210</v>
      </c>
      <c r="B702" s="101" t="s">
        <v>16070</v>
      </c>
      <c r="C702" s="101" t="s">
        <v>16071</v>
      </c>
      <c r="D702" s="101" t="s">
        <v>15868</v>
      </c>
      <c r="E702" s="101" t="s">
        <v>15869</v>
      </c>
      <c r="F702" s="102">
        <v>46108</v>
      </c>
      <c r="G702" s="102">
        <v>46108</v>
      </c>
      <c r="H702" s="101" t="s">
        <v>16092</v>
      </c>
      <c r="I702" s="101" t="s">
        <v>16574</v>
      </c>
      <c r="J702" s="101"/>
      <c r="K702" s="101"/>
      <c r="L702" s="103">
        <v>3218920</v>
      </c>
      <c r="M702" s="103">
        <v>257514</v>
      </c>
      <c r="N702" s="103">
        <v>3476434</v>
      </c>
      <c r="O702" s="102">
        <v>46153</v>
      </c>
      <c r="P702" s="106" t="s">
        <v>16489</v>
      </c>
      <c r="Q702" s="101">
        <f>VALUE(Table4[[#This Row],[Invoice No]])</f>
        <v>23066</v>
      </c>
      <c r="R702" s="116">
        <f>_xlfn.XLOOKUP(Table4[[#This Row],[Column1]],'Báo cáo'!AG:AG,'Báo cáo'!AG:AG)</f>
        <v>23066</v>
      </c>
    </row>
    <row r="703" spans="1:18" hidden="1" x14ac:dyDescent="0.25">
      <c r="A703" s="105" t="s">
        <v>16212</v>
      </c>
      <c r="B703" s="101" t="s">
        <v>16070</v>
      </c>
      <c r="C703" s="101" t="s">
        <v>16071</v>
      </c>
      <c r="D703" s="101" t="s">
        <v>15868</v>
      </c>
      <c r="E703" s="101" t="s">
        <v>15869</v>
      </c>
      <c r="F703" s="102">
        <v>46102</v>
      </c>
      <c r="G703" s="102">
        <v>46102</v>
      </c>
      <c r="H703" s="101" t="s">
        <v>16092</v>
      </c>
      <c r="I703" s="101" t="s">
        <v>16575</v>
      </c>
      <c r="J703" s="101"/>
      <c r="K703" s="101"/>
      <c r="L703" s="103">
        <v>2976650</v>
      </c>
      <c r="M703" s="103">
        <v>238132</v>
      </c>
      <c r="N703" s="103">
        <v>3214782</v>
      </c>
      <c r="O703" s="102">
        <v>46153</v>
      </c>
      <c r="P703" s="106" t="s">
        <v>16489</v>
      </c>
      <c r="Q703" s="101">
        <f>VALUE(Table4[[#This Row],[Invoice No]])</f>
        <v>21515</v>
      </c>
      <c r="R703" s="116">
        <f>_xlfn.XLOOKUP(Table4[[#This Row],[Column1]],'Báo cáo'!AG:AG,'Báo cáo'!AG:AG)</f>
        <v>21515</v>
      </c>
    </row>
    <row r="704" spans="1:18" hidden="1" x14ac:dyDescent="0.25">
      <c r="A704" s="105" t="s">
        <v>16214</v>
      </c>
      <c r="B704" s="101" t="s">
        <v>16070</v>
      </c>
      <c r="C704" s="101" t="s">
        <v>16071</v>
      </c>
      <c r="D704" s="101" t="s">
        <v>15868</v>
      </c>
      <c r="E704" s="101" t="s">
        <v>15869</v>
      </c>
      <c r="F704" s="102">
        <v>46099</v>
      </c>
      <c r="G704" s="102">
        <v>46098</v>
      </c>
      <c r="H704" s="101" t="s">
        <v>16092</v>
      </c>
      <c r="I704" s="101" t="s">
        <v>16576</v>
      </c>
      <c r="J704" s="101"/>
      <c r="K704" s="101"/>
      <c r="L704" s="103">
        <v>1190660</v>
      </c>
      <c r="M704" s="103">
        <v>95253</v>
      </c>
      <c r="N704" s="103">
        <v>1285913</v>
      </c>
      <c r="O704" s="102">
        <v>46153</v>
      </c>
      <c r="P704" s="106" t="s">
        <v>16489</v>
      </c>
      <c r="Q704" s="101">
        <f>VALUE(Table4[[#This Row],[Invoice No]])</f>
        <v>19182</v>
      </c>
      <c r="R704" s="116">
        <f>_xlfn.XLOOKUP(Table4[[#This Row],[Column1]],'Báo cáo'!AG:AG,'Báo cáo'!AG:AG)</f>
        <v>19182</v>
      </c>
    </row>
    <row r="705" spans="1:18" x14ac:dyDescent="0.25">
      <c r="A705" s="105" t="s">
        <v>15865</v>
      </c>
      <c r="B705" s="101" t="s">
        <v>15866</v>
      </c>
      <c r="C705" s="101" t="s">
        <v>15867</v>
      </c>
      <c r="D705" s="101" t="s">
        <v>15868</v>
      </c>
      <c r="E705" s="101" t="s">
        <v>15869</v>
      </c>
      <c r="F705" s="104"/>
      <c r="G705" s="104"/>
      <c r="H705" s="101"/>
      <c r="I705" s="101"/>
      <c r="J705" s="101" t="s">
        <v>15878</v>
      </c>
      <c r="K705" s="101" t="s">
        <v>16577</v>
      </c>
      <c r="L705" s="103">
        <v>-686608</v>
      </c>
      <c r="M705" s="103">
        <v>-54929</v>
      </c>
      <c r="N705" s="103">
        <v>-741537</v>
      </c>
      <c r="O705" s="102">
        <v>46183</v>
      </c>
      <c r="P705" s="106" t="s">
        <v>16578</v>
      </c>
      <c r="Q705" s="101">
        <f>VALUE(Table4[[#This Row],[Invoice No]])</f>
        <v>0</v>
      </c>
      <c r="R705" s="116">
        <f>_xlfn.XLOOKUP(Table4[[#This Row],[Column1]],'Báo cáo'!AG:AG,'Báo cáo'!AG:AG)</f>
        <v>0</v>
      </c>
    </row>
    <row r="706" spans="1:18" x14ac:dyDescent="0.25">
      <c r="A706" s="105" t="s">
        <v>15873</v>
      </c>
      <c r="B706" s="101" t="s">
        <v>15866</v>
      </c>
      <c r="C706" s="101" t="s">
        <v>15867</v>
      </c>
      <c r="D706" s="101" t="s">
        <v>15868</v>
      </c>
      <c r="E706" s="101" t="s">
        <v>15869</v>
      </c>
      <c r="F706" s="104"/>
      <c r="G706" s="104"/>
      <c r="H706" s="101"/>
      <c r="I706" s="101"/>
      <c r="J706" s="101" t="s">
        <v>15881</v>
      </c>
      <c r="K706" s="101" t="s">
        <v>16579</v>
      </c>
      <c r="L706" s="103">
        <v>-26005</v>
      </c>
      <c r="M706" s="103">
        <v>-2080</v>
      </c>
      <c r="N706" s="103">
        <v>-28085</v>
      </c>
      <c r="O706" s="102">
        <v>46183</v>
      </c>
      <c r="P706" s="106" t="s">
        <v>16578</v>
      </c>
      <c r="Q706" s="101">
        <f>VALUE(Table4[[#This Row],[Invoice No]])</f>
        <v>0</v>
      </c>
      <c r="R706" s="116">
        <f>_xlfn.XLOOKUP(Table4[[#This Row],[Column1]],'Báo cáo'!AG:AG,'Báo cáo'!AG:AG)</f>
        <v>0</v>
      </c>
    </row>
    <row r="707" spans="1:18" x14ac:dyDescent="0.25">
      <c r="A707" s="105" t="s">
        <v>15875</v>
      </c>
      <c r="B707" s="101" t="s">
        <v>15866</v>
      </c>
      <c r="C707" s="101" t="s">
        <v>15867</v>
      </c>
      <c r="D707" s="101" t="s">
        <v>15868</v>
      </c>
      <c r="E707" s="101" t="s">
        <v>15869</v>
      </c>
      <c r="F707" s="104"/>
      <c r="G707" s="104"/>
      <c r="H707" s="101"/>
      <c r="I707" s="101"/>
      <c r="J707" s="101" t="s">
        <v>15881</v>
      </c>
      <c r="K707" s="101" t="s">
        <v>16580</v>
      </c>
      <c r="L707" s="103">
        <v>-72113</v>
      </c>
      <c r="M707" s="103">
        <v>-5769</v>
      </c>
      <c r="N707" s="103">
        <v>-77882</v>
      </c>
      <c r="O707" s="102">
        <v>46183</v>
      </c>
      <c r="P707" s="106" t="s">
        <v>16578</v>
      </c>
      <c r="Q707" s="101">
        <f>VALUE(Table4[[#This Row],[Invoice No]])</f>
        <v>0</v>
      </c>
      <c r="R707" s="116">
        <f>_xlfn.XLOOKUP(Table4[[#This Row],[Column1]],'Báo cáo'!AG:AG,'Báo cáo'!AG:AG)</f>
        <v>0</v>
      </c>
    </row>
    <row r="708" spans="1:18" hidden="1" x14ac:dyDescent="0.25">
      <c r="A708" s="105" t="s">
        <v>15877</v>
      </c>
      <c r="B708" s="101" t="s">
        <v>15866</v>
      </c>
      <c r="C708" s="101" t="s">
        <v>15867</v>
      </c>
      <c r="D708" s="101" t="s">
        <v>15868</v>
      </c>
      <c r="E708" s="101" t="s">
        <v>15869</v>
      </c>
      <c r="F708" s="102">
        <v>46155</v>
      </c>
      <c r="G708" s="102">
        <v>46154</v>
      </c>
      <c r="H708" s="101" t="s">
        <v>16092</v>
      </c>
      <c r="I708" s="101" t="s">
        <v>16581</v>
      </c>
      <c r="J708" s="101"/>
      <c r="K708" s="101"/>
      <c r="L708" s="103">
        <v>3648890</v>
      </c>
      <c r="M708" s="103">
        <v>291911</v>
      </c>
      <c r="N708" s="103">
        <v>3940801</v>
      </c>
      <c r="O708" s="102">
        <v>46203</v>
      </c>
      <c r="P708" s="106" t="s">
        <v>16578</v>
      </c>
      <c r="Q708" s="101">
        <f>VALUE(Table4[[#This Row],[Invoice No]])</f>
        <v>33174</v>
      </c>
      <c r="R708" s="116">
        <f>_xlfn.XLOOKUP(Table4[[#This Row],[Column1]],'Báo cáo'!AG:AG,'Báo cáo'!AG:AG)</f>
        <v>33174</v>
      </c>
    </row>
    <row r="709" spans="1:18" x14ac:dyDescent="0.25">
      <c r="A709" s="105" t="s">
        <v>15880</v>
      </c>
      <c r="B709" s="101" t="s">
        <v>15866</v>
      </c>
      <c r="C709" s="101" t="s">
        <v>15867</v>
      </c>
      <c r="D709" s="101" t="s">
        <v>15868</v>
      </c>
      <c r="E709" s="101" t="s">
        <v>15869</v>
      </c>
      <c r="F709" s="104"/>
      <c r="G709" s="104"/>
      <c r="H709" s="101"/>
      <c r="I709" s="101"/>
      <c r="J709" s="101" t="s">
        <v>15881</v>
      </c>
      <c r="K709" s="101" t="s">
        <v>16582</v>
      </c>
      <c r="L709" s="103">
        <v>-995582</v>
      </c>
      <c r="M709" s="103">
        <v>-79647</v>
      </c>
      <c r="N709" s="103">
        <v>-1075229</v>
      </c>
      <c r="O709" s="102">
        <v>46183</v>
      </c>
      <c r="P709" s="106" t="s">
        <v>16578</v>
      </c>
      <c r="Q709" s="101">
        <f>VALUE(Table4[[#This Row],[Invoice No]])</f>
        <v>0</v>
      </c>
      <c r="R709" s="116">
        <f>_xlfn.XLOOKUP(Table4[[#This Row],[Column1]],'Báo cáo'!AG:AG,'Báo cáo'!AG:AG)</f>
        <v>0</v>
      </c>
    </row>
    <row r="710" spans="1:18" x14ac:dyDescent="0.25">
      <c r="A710" s="105" t="s">
        <v>15883</v>
      </c>
      <c r="B710" s="101" t="s">
        <v>15866</v>
      </c>
      <c r="C710" s="101" t="s">
        <v>15867</v>
      </c>
      <c r="D710" s="101" t="s">
        <v>15868</v>
      </c>
      <c r="E710" s="101" t="s">
        <v>15869</v>
      </c>
      <c r="F710" s="104"/>
      <c r="G710" s="104"/>
      <c r="H710" s="101"/>
      <c r="I710" s="101"/>
      <c r="J710" s="101" t="s">
        <v>15886</v>
      </c>
      <c r="K710" s="101" t="s">
        <v>16583</v>
      </c>
      <c r="L710" s="103">
        <v>-205982</v>
      </c>
      <c r="M710" s="103">
        <v>-20598</v>
      </c>
      <c r="N710" s="103">
        <v>-226580</v>
      </c>
      <c r="O710" s="102">
        <v>46183</v>
      </c>
      <c r="P710" s="106" t="s">
        <v>16578</v>
      </c>
      <c r="Q710" s="101">
        <f>VALUE(Table4[[#This Row],[Invoice No]])</f>
        <v>0</v>
      </c>
      <c r="R710" s="116">
        <f>_xlfn.XLOOKUP(Table4[[#This Row],[Column1]],'Báo cáo'!AG:AG,'Báo cáo'!AG:AG)</f>
        <v>0</v>
      </c>
    </row>
    <row r="711" spans="1:18" x14ac:dyDescent="0.25">
      <c r="A711" s="105" t="s">
        <v>15885</v>
      </c>
      <c r="B711" s="101" t="s">
        <v>15866</v>
      </c>
      <c r="C711" s="101" t="s">
        <v>15867</v>
      </c>
      <c r="D711" s="101" t="s">
        <v>15868</v>
      </c>
      <c r="E711" s="101" t="s">
        <v>15869</v>
      </c>
      <c r="F711" s="104"/>
      <c r="G711" s="104"/>
      <c r="H711" s="101"/>
      <c r="I711" s="101"/>
      <c r="J711" s="101" t="s">
        <v>15881</v>
      </c>
      <c r="K711" s="101" t="s">
        <v>16584</v>
      </c>
      <c r="L711" s="103">
        <v>-35702</v>
      </c>
      <c r="M711" s="103">
        <v>-2856</v>
      </c>
      <c r="N711" s="103">
        <v>-38558</v>
      </c>
      <c r="O711" s="102">
        <v>46183</v>
      </c>
      <c r="P711" s="106" t="s">
        <v>16578</v>
      </c>
      <c r="Q711" s="101">
        <f>VALUE(Table4[[#This Row],[Invoice No]])</f>
        <v>0</v>
      </c>
      <c r="R711" s="116">
        <f>_xlfn.XLOOKUP(Table4[[#This Row],[Column1]],'Báo cáo'!AG:AG,'Báo cáo'!AG:AG)</f>
        <v>0</v>
      </c>
    </row>
    <row r="712" spans="1:18" x14ac:dyDescent="0.25">
      <c r="A712" s="105" t="s">
        <v>16098</v>
      </c>
      <c r="B712" s="101" t="s">
        <v>15866</v>
      </c>
      <c r="C712" s="101" t="s">
        <v>15867</v>
      </c>
      <c r="D712" s="101" t="s">
        <v>15868</v>
      </c>
      <c r="E712" s="101" t="s">
        <v>15869</v>
      </c>
      <c r="F712" s="104"/>
      <c r="G712" s="104"/>
      <c r="H712" s="101"/>
      <c r="I712" s="101"/>
      <c r="J712" s="101" t="s">
        <v>15881</v>
      </c>
      <c r="K712" s="101" t="s">
        <v>16585</v>
      </c>
      <c r="L712" s="103">
        <v>-33636</v>
      </c>
      <c r="M712" s="103">
        <v>-2691</v>
      </c>
      <c r="N712" s="103">
        <v>-36327</v>
      </c>
      <c r="O712" s="102">
        <v>46183</v>
      </c>
      <c r="P712" s="106" t="s">
        <v>16578</v>
      </c>
      <c r="Q712" s="101">
        <f>VALUE(Table4[[#This Row],[Invoice No]])</f>
        <v>0</v>
      </c>
      <c r="R712" s="116">
        <f>_xlfn.XLOOKUP(Table4[[#This Row],[Column1]],'Báo cáo'!AG:AG,'Báo cáo'!AG:AG)</f>
        <v>0</v>
      </c>
    </row>
    <row r="713" spans="1:18" hidden="1" x14ac:dyDescent="0.25">
      <c r="A713" s="105" t="s">
        <v>15888</v>
      </c>
      <c r="B713" s="101" t="s">
        <v>15866</v>
      </c>
      <c r="C713" s="101" t="s">
        <v>15867</v>
      </c>
      <c r="D713" s="101" t="s">
        <v>15868</v>
      </c>
      <c r="E713" s="101" t="s">
        <v>15869</v>
      </c>
      <c r="F713" s="102">
        <v>46146</v>
      </c>
      <c r="G713" s="102">
        <v>46146</v>
      </c>
      <c r="H713" s="101" t="s">
        <v>16092</v>
      </c>
      <c r="I713" s="101" t="s">
        <v>16586</v>
      </c>
      <c r="J713" s="101"/>
      <c r="K713" s="101"/>
      <c r="L713" s="103">
        <v>3416545</v>
      </c>
      <c r="M713" s="103">
        <v>273324</v>
      </c>
      <c r="N713" s="103">
        <v>3689869</v>
      </c>
      <c r="O713" s="102">
        <v>46203</v>
      </c>
      <c r="P713" s="106" t="s">
        <v>16578</v>
      </c>
      <c r="Q713" s="101">
        <f>VALUE(Table4[[#This Row],[Invoice No]])</f>
        <v>31538</v>
      </c>
      <c r="R713" s="116">
        <f>_xlfn.XLOOKUP(Table4[[#This Row],[Column1]],'Báo cáo'!AG:AG,'Báo cáo'!AG:AG)</f>
        <v>31538</v>
      </c>
    </row>
    <row r="714" spans="1:18" hidden="1" x14ac:dyDescent="0.25">
      <c r="A714" s="105" t="s">
        <v>15891</v>
      </c>
      <c r="B714" s="101" t="s">
        <v>15866</v>
      </c>
      <c r="C714" s="101" t="s">
        <v>15867</v>
      </c>
      <c r="D714" s="101" t="s">
        <v>15868</v>
      </c>
      <c r="E714" s="101" t="s">
        <v>15869</v>
      </c>
      <c r="F714" s="102">
        <v>46130</v>
      </c>
      <c r="G714" s="102">
        <v>46129</v>
      </c>
      <c r="H714" s="101" t="s">
        <v>16092</v>
      </c>
      <c r="I714" s="101" t="s">
        <v>16587</v>
      </c>
      <c r="J714" s="101"/>
      <c r="K714" s="101"/>
      <c r="L714" s="103">
        <v>2332220</v>
      </c>
      <c r="M714" s="103">
        <v>186578</v>
      </c>
      <c r="N714" s="103">
        <v>2518798</v>
      </c>
      <c r="O714" s="102">
        <v>46183</v>
      </c>
      <c r="P714" s="106" t="s">
        <v>16578</v>
      </c>
      <c r="Q714" s="101">
        <f>VALUE(Table4[[#This Row],[Invoice No]])</f>
        <v>28183</v>
      </c>
      <c r="R714" s="116">
        <f>_xlfn.XLOOKUP(Table4[[#This Row],[Column1]],'Báo cáo'!AG:AG,'Báo cáo'!AG:AG)</f>
        <v>28183</v>
      </c>
    </row>
    <row r="715" spans="1:18" x14ac:dyDescent="0.25">
      <c r="A715" s="105" t="s">
        <v>15896</v>
      </c>
      <c r="B715" s="101" t="s">
        <v>15889</v>
      </c>
      <c r="C715" s="101" t="s">
        <v>15890</v>
      </c>
      <c r="D715" s="101" t="s">
        <v>15868</v>
      </c>
      <c r="E715" s="101" t="s">
        <v>15869</v>
      </c>
      <c r="F715" s="104"/>
      <c r="G715" s="104"/>
      <c r="H715" s="101"/>
      <c r="I715" s="101"/>
      <c r="J715" s="101" t="s">
        <v>15881</v>
      </c>
      <c r="K715" s="101" t="s">
        <v>16588</v>
      </c>
      <c r="L715" s="103">
        <v>-6835</v>
      </c>
      <c r="M715" s="103">
        <v>-547</v>
      </c>
      <c r="N715" s="103">
        <v>-7382</v>
      </c>
      <c r="O715" s="102">
        <v>46183</v>
      </c>
      <c r="P715" s="106" t="s">
        <v>16578</v>
      </c>
      <c r="Q715" s="101">
        <f>VALUE(Table4[[#This Row],[Invoice No]])</f>
        <v>0</v>
      </c>
      <c r="R715" s="116">
        <f>_xlfn.XLOOKUP(Table4[[#This Row],[Column1]],'Báo cáo'!AG:AG,'Báo cáo'!AG:AG)</f>
        <v>0</v>
      </c>
    </row>
    <row r="716" spans="1:18" x14ac:dyDescent="0.25">
      <c r="A716" s="105" t="s">
        <v>15898</v>
      </c>
      <c r="B716" s="101" t="s">
        <v>15889</v>
      </c>
      <c r="C716" s="101" t="s">
        <v>15890</v>
      </c>
      <c r="D716" s="101" t="s">
        <v>15868</v>
      </c>
      <c r="E716" s="101" t="s">
        <v>15869</v>
      </c>
      <c r="F716" s="104"/>
      <c r="G716" s="104"/>
      <c r="H716" s="101"/>
      <c r="I716" s="101"/>
      <c r="J716" s="101" t="s">
        <v>15881</v>
      </c>
      <c r="K716" s="101" t="s">
        <v>16589</v>
      </c>
      <c r="L716" s="103">
        <v>-157806</v>
      </c>
      <c r="M716" s="103">
        <v>-12624</v>
      </c>
      <c r="N716" s="103">
        <v>-170430</v>
      </c>
      <c r="O716" s="102">
        <v>46183</v>
      </c>
      <c r="P716" s="106" t="s">
        <v>16578</v>
      </c>
      <c r="Q716" s="101">
        <f>VALUE(Table4[[#This Row],[Invoice No]])</f>
        <v>0</v>
      </c>
      <c r="R716" s="116">
        <f>_xlfn.XLOOKUP(Table4[[#This Row],[Column1]],'Báo cáo'!AG:AG,'Báo cáo'!AG:AG)</f>
        <v>0</v>
      </c>
    </row>
    <row r="717" spans="1:18" x14ac:dyDescent="0.25">
      <c r="A717" s="105" t="s">
        <v>15900</v>
      </c>
      <c r="B717" s="101" t="s">
        <v>15889</v>
      </c>
      <c r="C717" s="101" t="s">
        <v>15890</v>
      </c>
      <c r="D717" s="101" t="s">
        <v>15868</v>
      </c>
      <c r="E717" s="101" t="s">
        <v>15869</v>
      </c>
      <c r="F717" s="104"/>
      <c r="G717" s="104"/>
      <c r="H717" s="101"/>
      <c r="I717" s="101"/>
      <c r="J717" s="101" t="s">
        <v>15892</v>
      </c>
      <c r="K717" s="101" t="s">
        <v>16590</v>
      </c>
      <c r="L717" s="103">
        <v>-267800</v>
      </c>
      <c r="M717" s="103">
        <v>-21424</v>
      </c>
      <c r="N717" s="103">
        <v>-289224</v>
      </c>
      <c r="O717" s="102">
        <v>46183</v>
      </c>
      <c r="P717" s="106" t="s">
        <v>16578</v>
      </c>
      <c r="Q717" s="101">
        <f>VALUE(Table4[[#This Row],[Invoice No]])</f>
        <v>0</v>
      </c>
      <c r="R717" s="116">
        <f>_xlfn.XLOOKUP(Table4[[#This Row],[Column1]],'Báo cáo'!AG:AG,'Báo cáo'!AG:AG)</f>
        <v>0</v>
      </c>
    </row>
    <row r="718" spans="1:18" hidden="1" x14ac:dyDescent="0.25">
      <c r="A718" s="105" t="s">
        <v>15901</v>
      </c>
      <c r="B718" s="101" t="s">
        <v>15889</v>
      </c>
      <c r="C718" s="101" t="s">
        <v>15890</v>
      </c>
      <c r="D718" s="101" t="s">
        <v>15868</v>
      </c>
      <c r="E718" s="101" t="s">
        <v>15869</v>
      </c>
      <c r="F718" s="102">
        <v>46136</v>
      </c>
      <c r="G718" s="102">
        <v>46133</v>
      </c>
      <c r="H718" s="101" t="s">
        <v>16092</v>
      </c>
      <c r="I718" s="101" t="s">
        <v>16591</v>
      </c>
      <c r="J718" s="101"/>
      <c r="K718" s="101"/>
      <c r="L718" s="103">
        <v>8260970</v>
      </c>
      <c r="M718" s="103">
        <v>660878</v>
      </c>
      <c r="N718" s="103">
        <v>8921848</v>
      </c>
      <c r="O718" s="102">
        <v>46183</v>
      </c>
      <c r="P718" s="106" t="s">
        <v>16578</v>
      </c>
      <c r="Q718" s="101">
        <f>VALUE(Table4[[#This Row],[Invoice No]])</f>
        <v>28322</v>
      </c>
      <c r="R718" s="116">
        <f>_xlfn.XLOOKUP(Table4[[#This Row],[Column1]],'Báo cáo'!AG:AG,'Báo cáo'!AG:AG)</f>
        <v>28322</v>
      </c>
    </row>
    <row r="719" spans="1:18" x14ac:dyDescent="0.25">
      <c r="A719" s="105" t="s">
        <v>15902</v>
      </c>
      <c r="B719" s="101" t="s">
        <v>15889</v>
      </c>
      <c r="C719" s="101" t="s">
        <v>15890</v>
      </c>
      <c r="D719" s="101" t="s">
        <v>15868</v>
      </c>
      <c r="E719" s="101" t="s">
        <v>15869</v>
      </c>
      <c r="F719" s="104"/>
      <c r="G719" s="104"/>
      <c r="H719" s="101"/>
      <c r="I719" s="101"/>
      <c r="J719" s="101"/>
      <c r="K719" s="101" t="s">
        <v>16592</v>
      </c>
      <c r="L719" s="103">
        <v>518534</v>
      </c>
      <c r="M719" s="103">
        <v>0</v>
      </c>
      <c r="N719" s="103">
        <v>518534</v>
      </c>
      <c r="O719" s="102">
        <v>46203</v>
      </c>
      <c r="P719" s="106" t="s">
        <v>16578</v>
      </c>
      <c r="Q719" s="101">
        <f>VALUE(Table4[[#This Row],[Invoice No]])</f>
        <v>0</v>
      </c>
      <c r="R719" s="116">
        <f>_xlfn.XLOOKUP(Table4[[#This Row],[Column1]],'Báo cáo'!AG:AG,'Báo cáo'!AG:AG)</f>
        <v>0</v>
      </c>
    </row>
    <row r="720" spans="1:18" x14ac:dyDescent="0.25">
      <c r="A720" s="105" t="s">
        <v>15904</v>
      </c>
      <c r="B720" s="101" t="s">
        <v>15889</v>
      </c>
      <c r="C720" s="101" t="s">
        <v>15890</v>
      </c>
      <c r="D720" s="101" t="s">
        <v>15868</v>
      </c>
      <c r="E720" s="101" t="s">
        <v>15869</v>
      </c>
      <c r="F720" s="104"/>
      <c r="G720" s="104"/>
      <c r="H720" s="101"/>
      <c r="I720" s="101"/>
      <c r="J720" s="101" t="s">
        <v>15878</v>
      </c>
      <c r="K720" s="101" t="s">
        <v>16577</v>
      </c>
      <c r="L720" s="103">
        <v>-664362</v>
      </c>
      <c r="M720" s="103">
        <v>-53149</v>
      </c>
      <c r="N720" s="103">
        <v>-717511</v>
      </c>
      <c r="O720" s="102">
        <v>46183</v>
      </c>
      <c r="P720" s="106" t="s">
        <v>16578</v>
      </c>
      <c r="Q720" s="101">
        <f>VALUE(Table4[[#This Row],[Invoice No]])</f>
        <v>0</v>
      </c>
      <c r="R720" s="116">
        <f>_xlfn.XLOOKUP(Table4[[#This Row],[Column1]],'Báo cáo'!AG:AG,'Báo cáo'!AG:AG)</f>
        <v>0</v>
      </c>
    </row>
    <row r="721" spans="1:18" x14ac:dyDescent="0.25">
      <c r="A721" s="105" t="s">
        <v>15906</v>
      </c>
      <c r="B721" s="101" t="s">
        <v>15889</v>
      </c>
      <c r="C721" s="101" t="s">
        <v>15890</v>
      </c>
      <c r="D721" s="101" t="s">
        <v>15868</v>
      </c>
      <c r="E721" s="101" t="s">
        <v>15869</v>
      </c>
      <c r="F721" s="104"/>
      <c r="G721" s="104"/>
      <c r="H721" s="101"/>
      <c r="I721" s="101"/>
      <c r="J721" s="101" t="s">
        <v>15881</v>
      </c>
      <c r="K721" s="101" t="s">
        <v>16593</v>
      </c>
      <c r="L721" s="103">
        <v>-27824</v>
      </c>
      <c r="M721" s="103">
        <v>-2226</v>
      </c>
      <c r="N721" s="103">
        <v>-30050</v>
      </c>
      <c r="O721" s="102">
        <v>46183</v>
      </c>
      <c r="P721" s="106" t="s">
        <v>16578</v>
      </c>
      <c r="Q721" s="101">
        <f>VALUE(Table4[[#This Row],[Invoice No]])</f>
        <v>0</v>
      </c>
      <c r="R721" s="116">
        <f>_xlfn.XLOOKUP(Table4[[#This Row],[Column1]],'Báo cáo'!AG:AG,'Báo cáo'!AG:AG)</f>
        <v>0</v>
      </c>
    </row>
    <row r="722" spans="1:18" x14ac:dyDescent="0.25">
      <c r="A722" s="105" t="s">
        <v>15909</v>
      </c>
      <c r="B722" s="101" t="s">
        <v>15889</v>
      </c>
      <c r="C722" s="101" t="s">
        <v>15890</v>
      </c>
      <c r="D722" s="101" t="s">
        <v>15868</v>
      </c>
      <c r="E722" s="101" t="s">
        <v>15869</v>
      </c>
      <c r="F722" s="104"/>
      <c r="G722" s="104"/>
      <c r="H722" s="101"/>
      <c r="I722" s="101"/>
      <c r="J722" s="101" t="s">
        <v>15881</v>
      </c>
      <c r="K722" s="101" t="s">
        <v>16594</v>
      </c>
      <c r="L722" s="103">
        <v>-100621</v>
      </c>
      <c r="M722" s="103">
        <v>-8050</v>
      </c>
      <c r="N722" s="103">
        <v>-108671</v>
      </c>
      <c r="O722" s="102">
        <v>46183</v>
      </c>
      <c r="P722" s="106" t="s">
        <v>16578</v>
      </c>
      <c r="Q722" s="101">
        <f>VALUE(Table4[[#This Row],[Invoice No]])</f>
        <v>0</v>
      </c>
      <c r="R722" s="116">
        <f>_xlfn.XLOOKUP(Table4[[#This Row],[Column1]],'Báo cáo'!AG:AG,'Báo cáo'!AG:AG)</f>
        <v>0</v>
      </c>
    </row>
    <row r="723" spans="1:18" x14ac:dyDescent="0.25">
      <c r="A723" s="105" t="s">
        <v>16111</v>
      </c>
      <c r="B723" s="101" t="s">
        <v>15889</v>
      </c>
      <c r="C723" s="101" t="s">
        <v>15890</v>
      </c>
      <c r="D723" s="101" t="s">
        <v>15868</v>
      </c>
      <c r="E723" s="101" t="s">
        <v>15869</v>
      </c>
      <c r="F723" s="104"/>
      <c r="G723" s="104"/>
      <c r="H723" s="101"/>
      <c r="I723" s="101"/>
      <c r="J723" s="101" t="s">
        <v>15881</v>
      </c>
      <c r="K723" s="101" t="s">
        <v>16582</v>
      </c>
      <c r="L723" s="103">
        <v>-963325</v>
      </c>
      <c r="M723" s="103">
        <v>-77066</v>
      </c>
      <c r="N723" s="103">
        <v>-1040391</v>
      </c>
      <c r="O723" s="102">
        <v>46183</v>
      </c>
      <c r="P723" s="106" t="s">
        <v>16578</v>
      </c>
      <c r="Q723" s="101">
        <f>VALUE(Table4[[#This Row],[Invoice No]])</f>
        <v>0</v>
      </c>
      <c r="R723" s="116">
        <f>_xlfn.XLOOKUP(Table4[[#This Row],[Column1]],'Báo cáo'!AG:AG,'Báo cáo'!AG:AG)</f>
        <v>0</v>
      </c>
    </row>
    <row r="724" spans="1:18" x14ac:dyDescent="0.25">
      <c r="A724" s="105" t="s">
        <v>15911</v>
      </c>
      <c r="B724" s="101" t="s">
        <v>15889</v>
      </c>
      <c r="C724" s="101" t="s">
        <v>15890</v>
      </c>
      <c r="D724" s="101" t="s">
        <v>15868</v>
      </c>
      <c r="E724" s="101" t="s">
        <v>15869</v>
      </c>
      <c r="F724" s="104"/>
      <c r="G724" s="104"/>
      <c r="H724" s="101"/>
      <c r="I724" s="101"/>
      <c r="J724" s="101" t="s">
        <v>15892</v>
      </c>
      <c r="K724" s="101" t="s">
        <v>16595</v>
      </c>
      <c r="L724" s="103">
        <v>-126200</v>
      </c>
      <c r="M724" s="103">
        <v>-10096</v>
      </c>
      <c r="N724" s="103">
        <v>-136296</v>
      </c>
      <c r="O724" s="102">
        <v>46183</v>
      </c>
      <c r="P724" s="106" t="s">
        <v>16578</v>
      </c>
      <c r="Q724" s="101">
        <f>VALUE(Table4[[#This Row],[Invoice No]])</f>
        <v>0</v>
      </c>
      <c r="R724" s="116">
        <f>_xlfn.XLOOKUP(Table4[[#This Row],[Column1]],'Báo cáo'!AG:AG,'Báo cáo'!AG:AG)</f>
        <v>0</v>
      </c>
    </row>
    <row r="725" spans="1:18" x14ac:dyDescent="0.25">
      <c r="A725" s="105" t="s">
        <v>15914</v>
      </c>
      <c r="B725" s="101" t="s">
        <v>15889</v>
      </c>
      <c r="C725" s="101" t="s">
        <v>15890</v>
      </c>
      <c r="D725" s="101" t="s">
        <v>15868</v>
      </c>
      <c r="E725" s="101" t="s">
        <v>15869</v>
      </c>
      <c r="F725" s="104"/>
      <c r="G725" s="104"/>
      <c r="H725" s="101"/>
      <c r="I725" s="101"/>
      <c r="J725" s="101" t="s">
        <v>16596</v>
      </c>
      <c r="K725" s="101" t="s">
        <v>15908</v>
      </c>
      <c r="L725" s="103">
        <v>-480124</v>
      </c>
      <c r="M725" s="103">
        <v>-38410</v>
      </c>
      <c r="N725" s="103">
        <v>-518534</v>
      </c>
      <c r="O725" s="102">
        <v>46203</v>
      </c>
      <c r="P725" s="106" t="s">
        <v>16578</v>
      </c>
      <c r="Q725" s="101">
        <f>VALUE(Table4[[#This Row],[Invoice No]])</f>
        <v>0</v>
      </c>
      <c r="R725" s="116">
        <f>_xlfn.XLOOKUP(Table4[[#This Row],[Column1]],'Báo cáo'!AG:AG,'Báo cáo'!AG:AG)</f>
        <v>0</v>
      </c>
    </row>
    <row r="726" spans="1:18" x14ac:dyDescent="0.25">
      <c r="A726" s="105" t="s">
        <v>15916</v>
      </c>
      <c r="B726" s="101" t="s">
        <v>15889</v>
      </c>
      <c r="C726" s="101" t="s">
        <v>15890</v>
      </c>
      <c r="D726" s="101" t="s">
        <v>15868</v>
      </c>
      <c r="E726" s="101" t="s">
        <v>15869</v>
      </c>
      <c r="F726" s="104"/>
      <c r="G726" s="104"/>
      <c r="H726" s="101"/>
      <c r="I726" s="101"/>
      <c r="J726" s="101" t="s">
        <v>15886</v>
      </c>
      <c r="K726" s="101" t="s">
        <v>16583</v>
      </c>
      <c r="L726" s="103">
        <v>-199309</v>
      </c>
      <c r="M726" s="103">
        <v>-19931</v>
      </c>
      <c r="N726" s="103">
        <v>-219240</v>
      </c>
      <c r="O726" s="102">
        <v>46183</v>
      </c>
      <c r="P726" s="106" t="s">
        <v>16578</v>
      </c>
      <c r="Q726" s="101">
        <f>VALUE(Table4[[#This Row],[Invoice No]])</f>
        <v>0</v>
      </c>
      <c r="R726" s="116">
        <f>_xlfn.XLOOKUP(Table4[[#This Row],[Column1]],'Báo cáo'!AG:AG,'Báo cáo'!AG:AG)</f>
        <v>0</v>
      </c>
    </row>
    <row r="727" spans="1:18" x14ac:dyDescent="0.25">
      <c r="A727" s="105" t="s">
        <v>15920</v>
      </c>
      <c r="B727" s="101" t="s">
        <v>16265</v>
      </c>
      <c r="C727" s="101" t="s">
        <v>16266</v>
      </c>
      <c r="D727" s="101" t="s">
        <v>15868</v>
      </c>
      <c r="E727" s="101" t="s">
        <v>15869</v>
      </c>
      <c r="F727" s="104"/>
      <c r="G727" s="104"/>
      <c r="H727" s="101"/>
      <c r="I727" s="101"/>
      <c r="J727" s="101" t="s">
        <v>15878</v>
      </c>
      <c r="K727" s="101" t="s">
        <v>16577</v>
      </c>
      <c r="L727" s="103">
        <v>-109615</v>
      </c>
      <c r="M727" s="103">
        <v>-8769</v>
      </c>
      <c r="N727" s="103">
        <v>-118384</v>
      </c>
      <c r="O727" s="102">
        <v>46183</v>
      </c>
      <c r="P727" s="106" t="s">
        <v>16578</v>
      </c>
      <c r="Q727" s="101">
        <f>VALUE(Table4[[#This Row],[Invoice No]])</f>
        <v>0</v>
      </c>
      <c r="R727" s="116">
        <f>_xlfn.XLOOKUP(Table4[[#This Row],[Column1]],'Báo cáo'!AG:AG,'Báo cáo'!AG:AG)</f>
        <v>0</v>
      </c>
    </row>
    <row r="728" spans="1:18" x14ac:dyDescent="0.25">
      <c r="A728" s="105" t="s">
        <v>15922</v>
      </c>
      <c r="B728" s="101" t="s">
        <v>16265</v>
      </c>
      <c r="C728" s="101" t="s">
        <v>16266</v>
      </c>
      <c r="D728" s="101" t="s">
        <v>15868</v>
      </c>
      <c r="E728" s="101" t="s">
        <v>15869</v>
      </c>
      <c r="F728" s="104"/>
      <c r="G728" s="104"/>
      <c r="H728" s="101"/>
      <c r="I728" s="101"/>
      <c r="J728" s="101" t="s">
        <v>15881</v>
      </c>
      <c r="K728" s="101" t="s">
        <v>16597</v>
      </c>
      <c r="L728" s="103">
        <v>-2915</v>
      </c>
      <c r="M728" s="103">
        <v>-233</v>
      </c>
      <c r="N728" s="103">
        <v>-3148</v>
      </c>
      <c r="O728" s="102">
        <v>46183</v>
      </c>
      <c r="P728" s="106" t="s">
        <v>16578</v>
      </c>
      <c r="Q728" s="101">
        <f>VALUE(Table4[[#This Row],[Invoice No]])</f>
        <v>0</v>
      </c>
      <c r="R728" s="116">
        <f>_xlfn.XLOOKUP(Table4[[#This Row],[Column1]],'Báo cáo'!AG:AG,'Báo cáo'!AG:AG)</f>
        <v>0</v>
      </c>
    </row>
    <row r="729" spans="1:18" x14ac:dyDescent="0.25">
      <c r="A729" s="105" t="s">
        <v>15924</v>
      </c>
      <c r="B729" s="101" t="s">
        <v>16265</v>
      </c>
      <c r="C729" s="101" t="s">
        <v>16266</v>
      </c>
      <c r="D729" s="101" t="s">
        <v>15868</v>
      </c>
      <c r="E729" s="101" t="s">
        <v>15869</v>
      </c>
      <c r="F729" s="104"/>
      <c r="G729" s="104"/>
      <c r="H729" s="101"/>
      <c r="I729" s="101"/>
      <c r="J729" s="101" t="s">
        <v>15892</v>
      </c>
      <c r="K729" s="101" t="s">
        <v>16598</v>
      </c>
      <c r="L729" s="103">
        <v>-62740</v>
      </c>
      <c r="M729" s="103">
        <v>-5019</v>
      </c>
      <c r="N729" s="103">
        <v>-67759</v>
      </c>
      <c r="O729" s="102">
        <v>46183</v>
      </c>
      <c r="P729" s="106" t="s">
        <v>16578</v>
      </c>
      <c r="Q729" s="101">
        <f>VALUE(Table4[[#This Row],[Invoice No]])</f>
        <v>0</v>
      </c>
      <c r="R729" s="116">
        <f>_xlfn.XLOOKUP(Table4[[#This Row],[Column1]],'Báo cáo'!AG:AG,'Báo cáo'!AG:AG)</f>
        <v>0</v>
      </c>
    </row>
    <row r="730" spans="1:18" hidden="1" x14ac:dyDescent="0.25">
      <c r="A730" s="105" t="s">
        <v>15925</v>
      </c>
      <c r="B730" s="101" t="s">
        <v>16265</v>
      </c>
      <c r="C730" s="101" t="s">
        <v>16266</v>
      </c>
      <c r="D730" s="101" t="s">
        <v>15868</v>
      </c>
      <c r="E730" s="101" t="s">
        <v>15869</v>
      </c>
      <c r="F730" s="102">
        <v>46156</v>
      </c>
      <c r="G730" s="102">
        <v>46153</v>
      </c>
      <c r="H730" s="101" t="s">
        <v>16191</v>
      </c>
      <c r="I730" s="101" t="s">
        <v>16599</v>
      </c>
      <c r="J730" s="101"/>
      <c r="K730" s="101"/>
      <c r="L730" s="103">
        <v>1166110</v>
      </c>
      <c r="M730" s="103">
        <v>93289</v>
      </c>
      <c r="N730" s="103">
        <v>1259399</v>
      </c>
      <c r="O730" s="102">
        <v>46203</v>
      </c>
      <c r="P730" s="106" t="s">
        <v>16578</v>
      </c>
      <c r="Q730" s="101">
        <f>VALUE(Table4[[#This Row],[Invoice No]])</f>
        <v>33110</v>
      </c>
      <c r="R730" s="116">
        <f>_xlfn.XLOOKUP(Table4[[#This Row],[Column1]],'Báo cáo'!AG:AG,'Báo cáo'!AG:AG)</f>
        <v>33110</v>
      </c>
    </row>
    <row r="731" spans="1:18" x14ac:dyDescent="0.25">
      <c r="A731" s="105" t="s">
        <v>15927</v>
      </c>
      <c r="B731" s="101" t="s">
        <v>16265</v>
      </c>
      <c r="C731" s="101" t="s">
        <v>16266</v>
      </c>
      <c r="D731" s="101" t="s">
        <v>15868</v>
      </c>
      <c r="E731" s="101" t="s">
        <v>15869</v>
      </c>
      <c r="F731" s="104"/>
      <c r="G731" s="104"/>
      <c r="H731" s="101"/>
      <c r="I731" s="101"/>
      <c r="J731" s="101"/>
      <c r="K731" s="101" t="s">
        <v>16600</v>
      </c>
      <c r="L731" s="103">
        <v>397119</v>
      </c>
      <c r="M731" s="103">
        <v>0</v>
      </c>
      <c r="N731" s="103">
        <v>397119</v>
      </c>
      <c r="O731" s="102">
        <v>46183</v>
      </c>
      <c r="P731" s="106" t="s">
        <v>16578</v>
      </c>
      <c r="Q731" s="101">
        <f>VALUE(Table4[[#This Row],[Invoice No]])</f>
        <v>0</v>
      </c>
      <c r="R731" s="116">
        <f>_xlfn.XLOOKUP(Table4[[#This Row],[Column1]],'Báo cáo'!AG:AG,'Báo cáo'!AG:AG)</f>
        <v>0</v>
      </c>
    </row>
    <row r="732" spans="1:18" x14ac:dyDescent="0.25">
      <c r="A732" s="105" t="s">
        <v>15929</v>
      </c>
      <c r="B732" s="101" t="s">
        <v>16265</v>
      </c>
      <c r="C732" s="101" t="s">
        <v>16266</v>
      </c>
      <c r="D732" s="101" t="s">
        <v>15868</v>
      </c>
      <c r="E732" s="101" t="s">
        <v>15869</v>
      </c>
      <c r="F732" s="104"/>
      <c r="G732" s="104"/>
      <c r="H732" s="101"/>
      <c r="I732" s="101"/>
      <c r="J732" s="101" t="s">
        <v>15886</v>
      </c>
      <c r="K732" s="101" t="s">
        <v>16583</v>
      </c>
      <c r="L732" s="103">
        <v>-32884</v>
      </c>
      <c r="M732" s="103">
        <v>-3288</v>
      </c>
      <c r="N732" s="103">
        <v>-36172</v>
      </c>
      <c r="O732" s="102">
        <v>46183</v>
      </c>
      <c r="P732" s="106" t="s">
        <v>16578</v>
      </c>
      <c r="Q732" s="101">
        <f>VALUE(Table4[[#This Row],[Invoice No]])</f>
        <v>0</v>
      </c>
      <c r="R732" s="116">
        <f>_xlfn.XLOOKUP(Table4[[#This Row],[Column1]],'Báo cáo'!AG:AG,'Báo cáo'!AG:AG)</f>
        <v>0</v>
      </c>
    </row>
    <row r="733" spans="1:18" x14ac:dyDescent="0.25">
      <c r="A733" s="105" t="s">
        <v>15931</v>
      </c>
      <c r="B733" s="101" t="s">
        <v>16265</v>
      </c>
      <c r="C733" s="101" t="s">
        <v>16266</v>
      </c>
      <c r="D733" s="101" t="s">
        <v>15868</v>
      </c>
      <c r="E733" s="101" t="s">
        <v>15869</v>
      </c>
      <c r="F733" s="104"/>
      <c r="G733" s="104"/>
      <c r="H733" s="101"/>
      <c r="I733" s="101"/>
      <c r="J733" s="101" t="s">
        <v>15881</v>
      </c>
      <c r="K733" s="101" t="s">
        <v>16582</v>
      </c>
      <c r="L733" s="103">
        <v>-158941</v>
      </c>
      <c r="M733" s="103">
        <v>-12715</v>
      </c>
      <c r="N733" s="103">
        <v>-171656</v>
      </c>
      <c r="O733" s="102">
        <v>46183</v>
      </c>
      <c r="P733" s="106" t="s">
        <v>16578</v>
      </c>
      <c r="Q733" s="101">
        <f>VALUE(Table4[[#This Row],[Invoice No]])</f>
        <v>0</v>
      </c>
      <c r="R733" s="116">
        <f>_xlfn.XLOOKUP(Table4[[#This Row],[Column1]],'Báo cáo'!AG:AG,'Báo cáo'!AG:AG)</f>
        <v>0</v>
      </c>
    </row>
    <row r="734" spans="1:18" hidden="1" x14ac:dyDescent="0.25">
      <c r="A734" s="105" t="s">
        <v>15934</v>
      </c>
      <c r="B734" s="101" t="s">
        <v>15912</v>
      </c>
      <c r="C734" s="101" t="s">
        <v>15913</v>
      </c>
      <c r="D734" s="101" t="s">
        <v>15868</v>
      </c>
      <c r="E734" s="101" t="s">
        <v>15869</v>
      </c>
      <c r="F734" s="102">
        <v>46150</v>
      </c>
      <c r="G734" s="102">
        <v>46146</v>
      </c>
      <c r="H734" s="101" t="s">
        <v>16092</v>
      </c>
      <c r="I734" s="101" t="s">
        <v>16601</v>
      </c>
      <c r="J734" s="101"/>
      <c r="K734" s="101"/>
      <c r="L734" s="103">
        <v>1795850</v>
      </c>
      <c r="M734" s="103">
        <v>143668</v>
      </c>
      <c r="N734" s="103">
        <v>1939518</v>
      </c>
      <c r="O734" s="102">
        <v>46203</v>
      </c>
      <c r="P734" s="106" t="s">
        <v>16578</v>
      </c>
      <c r="Q734" s="101">
        <f>VALUE(Table4[[#This Row],[Invoice No]])</f>
        <v>31569</v>
      </c>
      <c r="R734" s="116">
        <f>_xlfn.XLOOKUP(Table4[[#This Row],[Column1]],'Báo cáo'!AG:AG,'Báo cáo'!AG:AG)</f>
        <v>31569</v>
      </c>
    </row>
    <row r="735" spans="1:18" x14ac:dyDescent="0.25">
      <c r="A735" s="105" t="s">
        <v>16120</v>
      </c>
      <c r="B735" s="101" t="s">
        <v>15912</v>
      </c>
      <c r="C735" s="101" t="s">
        <v>15913</v>
      </c>
      <c r="D735" s="101" t="s">
        <v>15868</v>
      </c>
      <c r="E735" s="101" t="s">
        <v>15869</v>
      </c>
      <c r="F735" s="104"/>
      <c r="G735" s="104"/>
      <c r="H735" s="101"/>
      <c r="I735" s="101"/>
      <c r="J735" s="101" t="s">
        <v>15881</v>
      </c>
      <c r="K735" s="101" t="s">
        <v>16602</v>
      </c>
      <c r="L735" s="103">
        <v>-106393</v>
      </c>
      <c r="M735" s="103">
        <v>-8511</v>
      </c>
      <c r="N735" s="103">
        <v>-114904</v>
      </c>
      <c r="O735" s="102">
        <v>46183</v>
      </c>
      <c r="P735" s="106" t="s">
        <v>16578</v>
      </c>
      <c r="Q735" s="101">
        <f>VALUE(Table4[[#This Row],[Invoice No]])</f>
        <v>0</v>
      </c>
      <c r="R735" s="116">
        <f>_xlfn.XLOOKUP(Table4[[#This Row],[Column1]],'Báo cáo'!AG:AG,'Báo cáo'!AG:AG)</f>
        <v>0</v>
      </c>
    </row>
    <row r="736" spans="1:18" x14ac:dyDescent="0.25">
      <c r="A736" s="105" t="s">
        <v>15936</v>
      </c>
      <c r="B736" s="101" t="s">
        <v>15912</v>
      </c>
      <c r="C736" s="101" t="s">
        <v>15913</v>
      </c>
      <c r="D736" s="101" t="s">
        <v>15868</v>
      </c>
      <c r="E736" s="101" t="s">
        <v>15869</v>
      </c>
      <c r="F736" s="104"/>
      <c r="G736" s="104"/>
      <c r="H736" s="101"/>
      <c r="I736" s="101"/>
      <c r="J736" s="101" t="s">
        <v>15881</v>
      </c>
      <c r="K736" s="101" t="s">
        <v>16582</v>
      </c>
      <c r="L736" s="103">
        <v>-731828</v>
      </c>
      <c r="M736" s="103">
        <v>-58546</v>
      </c>
      <c r="N736" s="103">
        <v>-790374</v>
      </c>
      <c r="O736" s="102">
        <v>46183</v>
      </c>
      <c r="P736" s="106" t="s">
        <v>16578</v>
      </c>
      <c r="Q736" s="101">
        <f>VALUE(Table4[[#This Row],[Invoice No]])</f>
        <v>0</v>
      </c>
      <c r="R736" s="116">
        <f>_xlfn.XLOOKUP(Table4[[#This Row],[Column1]],'Báo cáo'!AG:AG,'Báo cáo'!AG:AG)</f>
        <v>0</v>
      </c>
    </row>
    <row r="737" spans="1:18" x14ac:dyDescent="0.25">
      <c r="A737" s="105" t="s">
        <v>15939</v>
      </c>
      <c r="B737" s="101" t="s">
        <v>15912</v>
      </c>
      <c r="C737" s="101" t="s">
        <v>15913</v>
      </c>
      <c r="D737" s="101" t="s">
        <v>15868</v>
      </c>
      <c r="E737" s="101" t="s">
        <v>15869</v>
      </c>
      <c r="F737" s="104"/>
      <c r="G737" s="104"/>
      <c r="H737" s="101"/>
      <c r="I737" s="101"/>
      <c r="J737" s="101" t="s">
        <v>15892</v>
      </c>
      <c r="K737" s="101" t="s">
        <v>16603</v>
      </c>
      <c r="L737" s="103">
        <v>-71990</v>
      </c>
      <c r="M737" s="103">
        <v>-5759</v>
      </c>
      <c r="N737" s="103">
        <v>-77749</v>
      </c>
      <c r="O737" s="102">
        <v>46183</v>
      </c>
      <c r="P737" s="106" t="s">
        <v>16578</v>
      </c>
      <c r="Q737" s="101">
        <f>VALUE(Table4[[#This Row],[Invoice No]])</f>
        <v>0</v>
      </c>
      <c r="R737" s="116">
        <f>_xlfn.XLOOKUP(Table4[[#This Row],[Column1]],'Báo cáo'!AG:AG,'Báo cáo'!AG:AG)</f>
        <v>0</v>
      </c>
    </row>
    <row r="738" spans="1:18" x14ac:dyDescent="0.25">
      <c r="A738" s="105" t="s">
        <v>15940</v>
      </c>
      <c r="B738" s="101" t="s">
        <v>15912</v>
      </c>
      <c r="C738" s="101" t="s">
        <v>15913</v>
      </c>
      <c r="D738" s="101" t="s">
        <v>15868</v>
      </c>
      <c r="E738" s="101" t="s">
        <v>15869</v>
      </c>
      <c r="F738" s="104"/>
      <c r="G738" s="104"/>
      <c r="H738" s="101"/>
      <c r="I738" s="101"/>
      <c r="J738" s="101" t="s">
        <v>15892</v>
      </c>
      <c r="K738" s="101" t="s">
        <v>16604</v>
      </c>
      <c r="L738" s="103">
        <v>-71990</v>
      </c>
      <c r="M738" s="103">
        <v>-5759</v>
      </c>
      <c r="N738" s="103">
        <v>-77749</v>
      </c>
      <c r="O738" s="102">
        <v>46183</v>
      </c>
      <c r="P738" s="106" t="s">
        <v>16578</v>
      </c>
      <c r="Q738" s="101">
        <f>VALUE(Table4[[#This Row],[Invoice No]])</f>
        <v>0</v>
      </c>
      <c r="R738" s="116">
        <f>_xlfn.XLOOKUP(Table4[[#This Row],[Column1]],'Báo cáo'!AG:AG,'Báo cáo'!AG:AG)</f>
        <v>0</v>
      </c>
    </row>
    <row r="739" spans="1:18" x14ac:dyDescent="0.25">
      <c r="A739" s="105" t="s">
        <v>15942</v>
      </c>
      <c r="B739" s="101" t="s">
        <v>15912</v>
      </c>
      <c r="C739" s="101" t="s">
        <v>15913</v>
      </c>
      <c r="D739" s="101" t="s">
        <v>15868</v>
      </c>
      <c r="E739" s="101" t="s">
        <v>15869</v>
      </c>
      <c r="F739" s="104"/>
      <c r="G739" s="104"/>
      <c r="H739" s="101"/>
      <c r="I739" s="101"/>
      <c r="J739" s="101" t="s">
        <v>15886</v>
      </c>
      <c r="K739" s="101" t="s">
        <v>16583</v>
      </c>
      <c r="L739" s="103">
        <v>-151413</v>
      </c>
      <c r="M739" s="103">
        <v>-15141</v>
      </c>
      <c r="N739" s="103">
        <v>-166554</v>
      </c>
      <c r="O739" s="102">
        <v>46183</v>
      </c>
      <c r="P739" s="106" t="s">
        <v>16578</v>
      </c>
      <c r="Q739" s="101">
        <f>VALUE(Table4[[#This Row],[Invoice No]])</f>
        <v>0</v>
      </c>
      <c r="R739" s="116">
        <f>_xlfn.XLOOKUP(Table4[[#This Row],[Column1]],'Báo cáo'!AG:AG,'Báo cáo'!AG:AG)</f>
        <v>0</v>
      </c>
    </row>
    <row r="740" spans="1:18" hidden="1" x14ac:dyDescent="0.25">
      <c r="A740" s="105" t="s">
        <v>15944</v>
      </c>
      <c r="B740" s="101" t="s">
        <v>15912</v>
      </c>
      <c r="C740" s="101" t="s">
        <v>15913</v>
      </c>
      <c r="D740" s="101" t="s">
        <v>15868</v>
      </c>
      <c r="E740" s="101" t="s">
        <v>15869</v>
      </c>
      <c r="F740" s="102">
        <v>46154</v>
      </c>
      <c r="G740" s="102">
        <v>46150</v>
      </c>
      <c r="H740" s="101" t="s">
        <v>16092</v>
      </c>
      <c r="I740" s="101" t="s">
        <v>16605</v>
      </c>
      <c r="J740" s="101"/>
      <c r="K740" s="101"/>
      <c r="L740" s="103">
        <v>1893150</v>
      </c>
      <c r="M740" s="103">
        <v>151452</v>
      </c>
      <c r="N740" s="103">
        <v>2044602</v>
      </c>
      <c r="O740" s="102">
        <v>46203</v>
      </c>
      <c r="P740" s="106" t="s">
        <v>16578</v>
      </c>
      <c r="Q740" s="101">
        <f>VALUE(Table4[[#This Row],[Invoice No]])</f>
        <v>33006</v>
      </c>
      <c r="R740" s="116">
        <f>_xlfn.XLOOKUP(Table4[[#This Row],[Column1]],'Báo cáo'!AG:AG,'Báo cáo'!AG:AG)</f>
        <v>33006</v>
      </c>
    </row>
    <row r="741" spans="1:18" x14ac:dyDescent="0.25">
      <c r="A741" s="105" t="s">
        <v>15946</v>
      </c>
      <c r="B741" s="101" t="s">
        <v>15912</v>
      </c>
      <c r="C741" s="101" t="s">
        <v>15913</v>
      </c>
      <c r="D741" s="101" t="s">
        <v>15868</v>
      </c>
      <c r="E741" s="101" t="s">
        <v>15869</v>
      </c>
      <c r="F741" s="104"/>
      <c r="G741" s="104"/>
      <c r="H741" s="101"/>
      <c r="I741" s="101"/>
      <c r="J741" s="101" t="s">
        <v>15881</v>
      </c>
      <c r="K741" s="101" t="s">
        <v>16606</v>
      </c>
      <c r="L741" s="103">
        <v>-21708</v>
      </c>
      <c r="M741" s="103">
        <v>-1737</v>
      </c>
      <c r="N741" s="103">
        <v>-23445</v>
      </c>
      <c r="O741" s="102">
        <v>46183</v>
      </c>
      <c r="P741" s="106" t="s">
        <v>16578</v>
      </c>
      <c r="Q741" s="101">
        <f>VALUE(Table4[[#This Row],[Invoice No]])</f>
        <v>0</v>
      </c>
      <c r="R741" s="116">
        <f>_xlfn.XLOOKUP(Table4[[#This Row],[Column1]],'Báo cáo'!AG:AG,'Báo cáo'!AG:AG)</f>
        <v>0</v>
      </c>
    </row>
    <row r="742" spans="1:18" x14ac:dyDescent="0.25">
      <c r="A742" s="105" t="s">
        <v>15947</v>
      </c>
      <c r="B742" s="101" t="s">
        <v>15912</v>
      </c>
      <c r="C742" s="101" t="s">
        <v>15913</v>
      </c>
      <c r="D742" s="101" t="s">
        <v>15868</v>
      </c>
      <c r="E742" s="101" t="s">
        <v>15869</v>
      </c>
      <c r="F742" s="104"/>
      <c r="G742" s="104"/>
      <c r="H742" s="101"/>
      <c r="I742" s="101"/>
      <c r="J742" s="101" t="s">
        <v>15881</v>
      </c>
      <c r="K742" s="101" t="s">
        <v>16607</v>
      </c>
      <c r="L742" s="103">
        <v>-68734</v>
      </c>
      <c r="M742" s="103">
        <v>-5499</v>
      </c>
      <c r="N742" s="103">
        <v>-74233</v>
      </c>
      <c r="O742" s="102">
        <v>46183</v>
      </c>
      <c r="P742" s="106" t="s">
        <v>16578</v>
      </c>
      <c r="Q742" s="101">
        <f>VALUE(Table4[[#This Row],[Invoice No]])</f>
        <v>0</v>
      </c>
      <c r="R742" s="116">
        <f>_xlfn.XLOOKUP(Table4[[#This Row],[Column1]],'Báo cáo'!AG:AG,'Báo cáo'!AG:AG)</f>
        <v>0</v>
      </c>
    </row>
    <row r="743" spans="1:18" x14ac:dyDescent="0.25">
      <c r="A743" s="105" t="s">
        <v>15948</v>
      </c>
      <c r="B743" s="101" t="s">
        <v>15912</v>
      </c>
      <c r="C743" s="101" t="s">
        <v>15913</v>
      </c>
      <c r="D743" s="101" t="s">
        <v>15868</v>
      </c>
      <c r="E743" s="101" t="s">
        <v>15869</v>
      </c>
      <c r="F743" s="104"/>
      <c r="G743" s="104"/>
      <c r="H743" s="101"/>
      <c r="I743" s="101"/>
      <c r="J743" s="101" t="s">
        <v>15892</v>
      </c>
      <c r="K743" s="101" t="s">
        <v>16608</v>
      </c>
      <c r="L743" s="103">
        <v>-70690</v>
      </c>
      <c r="M743" s="103">
        <v>-5655</v>
      </c>
      <c r="N743" s="103">
        <v>-76345</v>
      </c>
      <c r="O743" s="102">
        <v>46183</v>
      </c>
      <c r="P743" s="106" t="s">
        <v>16578</v>
      </c>
      <c r="Q743" s="101">
        <f>VALUE(Table4[[#This Row],[Invoice No]])</f>
        <v>0</v>
      </c>
      <c r="R743" s="116">
        <f>_xlfn.XLOOKUP(Table4[[#This Row],[Column1]],'Báo cáo'!AG:AG,'Báo cáo'!AG:AG)</f>
        <v>0</v>
      </c>
    </row>
    <row r="744" spans="1:18" x14ac:dyDescent="0.25">
      <c r="A744" s="105" t="s">
        <v>15950</v>
      </c>
      <c r="B744" s="101" t="s">
        <v>15912</v>
      </c>
      <c r="C744" s="101" t="s">
        <v>15913</v>
      </c>
      <c r="D744" s="101" t="s">
        <v>15868</v>
      </c>
      <c r="E744" s="101" t="s">
        <v>15869</v>
      </c>
      <c r="F744" s="104"/>
      <c r="G744" s="104"/>
      <c r="H744" s="101"/>
      <c r="I744" s="101"/>
      <c r="J744" s="101" t="s">
        <v>15892</v>
      </c>
      <c r="K744" s="101" t="s">
        <v>16609</v>
      </c>
      <c r="L744" s="103">
        <v>-97990</v>
      </c>
      <c r="M744" s="103">
        <v>-7839</v>
      </c>
      <c r="N744" s="103">
        <v>-105829</v>
      </c>
      <c r="O744" s="102">
        <v>46183</v>
      </c>
      <c r="P744" s="106" t="s">
        <v>16578</v>
      </c>
      <c r="Q744" s="101">
        <f>VALUE(Table4[[#This Row],[Invoice No]])</f>
        <v>0</v>
      </c>
      <c r="R744" s="116">
        <f>_xlfn.XLOOKUP(Table4[[#This Row],[Column1]],'Báo cáo'!AG:AG,'Báo cáo'!AG:AG)</f>
        <v>0</v>
      </c>
    </row>
    <row r="745" spans="1:18" hidden="1" x14ac:dyDescent="0.25">
      <c r="A745" s="105" t="s">
        <v>16127</v>
      </c>
      <c r="B745" s="101" t="s">
        <v>15912</v>
      </c>
      <c r="C745" s="101" t="s">
        <v>15913</v>
      </c>
      <c r="D745" s="101" t="s">
        <v>15868</v>
      </c>
      <c r="E745" s="101" t="s">
        <v>15869</v>
      </c>
      <c r="F745" s="102">
        <v>46139</v>
      </c>
      <c r="G745" s="102">
        <v>46134</v>
      </c>
      <c r="H745" s="101" t="s">
        <v>16092</v>
      </c>
      <c r="I745" s="101" t="s">
        <v>16610</v>
      </c>
      <c r="J745" s="101"/>
      <c r="K745" s="101"/>
      <c r="L745" s="103">
        <v>2319740</v>
      </c>
      <c r="M745" s="103">
        <v>185579</v>
      </c>
      <c r="N745" s="103">
        <v>2505319</v>
      </c>
      <c r="O745" s="102">
        <v>46183</v>
      </c>
      <c r="P745" s="106" t="s">
        <v>16578</v>
      </c>
      <c r="Q745" s="101">
        <f>VALUE(Table4[[#This Row],[Invoice No]])</f>
        <v>29585</v>
      </c>
      <c r="R745" s="116">
        <f>_xlfn.XLOOKUP(Table4[[#This Row],[Column1]],'Báo cáo'!AG:AG,'Báo cáo'!AG:AG)</f>
        <v>29585</v>
      </c>
    </row>
    <row r="746" spans="1:18" x14ac:dyDescent="0.25">
      <c r="A746" s="105" t="s">
        <v>15952</v>
      </c>
      <c r="B746" s="101" t="s">
        <v>15912</v>
      </c>
      <c r="C746" s="101" t="s">
        <v>15913</v>
      </c>
      <c r="D746" s="101" t="s">
        <v>15868</v>
      </c>
      <c r="E746" s="101" t="s">
        <v>15869</v>
      </c>
      <c r="F746" s="104"/>
      <c r="G746" s="104"/>
      <c r="H746" s="101"/>
      <c r="I746" s="101"/>
      <c r="J746" s="101" t="s">
        <v>15878</v>
      </c>
      <c r="K746" s="101" t="s">
        <v>16577</v>
      </c>
      <c r="L746" s="103">
        <v>-504709</v>
      </c>
      <c r="M746" s="103">
        <v>-40377</v>
      </c>
      <c r="N746" s="103">
        <v>-545086</v>
      </c>
      <c r="O746" s="102">
        <v>46183</v>
      </c>
      <c r="P746" s="106" t="s">
        <v>16578</v>
      </c>
      <c r="Q746" s="101">
        <f>VALUE(Table4[[#This Row],[Invoice No]])</f>
        <v>0</v>
      </c>
      <c r="R746" s="116">
        <f>_xlfn.XLOOKUP(Table4[[#This Row],[Column1]],'Báo cáo'!AG:AG,'Báo cáo'!AG:AG)</f>
        <v>0</v>
      </c>
    </row>
    <row r="747" spans="1:18" hidden="1" x14ac:dyDescent="0.25">
      <c r="A747" s="105" t="s">
        <v>15956</v>
      </c>
      <c r="B747" s="101" t="s">
        <v>15912</v>
      </c>
      <c r="C747" s="101" t="s">
        <v>15913</v>
      </c>
      <c r="D747" s="101" t="s">
        <v>15868</v>
      </c>
      <c r="E747" s="101" t="s">
        <v>15869</v>
      </c>
      <c r="F747" s="102">
        <v>46156</v>
      </c>
      <c r="G747" s="102">
        <v>46153</v>
      </c>
      <c r="H747" s="101" t="s">
        <v>16092</v>
      </c>
      <c r="I747" s="101" t="s">
        <v>16611</v>
      </c>
      <c r="J747" s="101"/>
      <c r="K747" s="101"/>
      <c r="L747" s="103">
        <v>1851730</v>
      </c>
      <c r="M747" s="103">
        <v>148138</v>
      </c>
      <c r="N747" s="103">
        <v>1999868</v>
      </c>
      <c r="O747" s="102">
        <v>46203</v>
      </c>
      <c r="P747" s="106" t="s">
        <v>16578</v>
      </c>
      <c r="Q747" s="101">
        <f>VALUE(Table4[[#This Row],[Invoice No]])</f>
        <v>33106</v>
      </c>
      <c r="R747" s="116">
        <f>_xlfn.XLOOKUP(Table4[[#This Row],[Column1]],'Báo cáo'!AG:AG,'Báo cáo'!AG:AG)</f>
        <v>33106</v>
      </c>
    </row>
    <row r="748" spans="1:18" x14ac:dyDescent="0.25">
      <c r="A748" s="105" t="s">
        <v>15957</v>
      </c>
      <c r="B748" s="101" t="s">
        <v>15912</v>
      </c>
      <c r="C748" s="101" t="s">
        <v>15913</v>
      </c>
      <c r="D748" s="101" t="s">
        <v>15868</v>
      </c>
      <c r="E748" s="101" t="s">
        <v>15869</v>
      </c>
      <c r="F748" s="104"/>
      <c r="G748" s="104"/>
      <c r="H748" s="101"/>
      <c r="I748" s="101"/>
      <c r="J748" s="101" t="s">
        <v>15881</v>
      </c>
      <c r="K748" s="101" t="s">
        <v>16612</v>
      </c>
      <c r="L748" s="103">
        <v>-25927</v>
      </c>
      <c r="M748" s="103">
        <v>-2074</v>
      </c>
      <c r="N748" s="103">
        <v>-28001</v>
      </c>
      <c r="O748" s="102">
        <v>46183</v>
      </c>
      <c r="P748" s="106" t="s">
        <v>16578</v>
      </c>
      <c r="Q748" s="101">
        <f>VALUE(Table4[[#This Row],[Invoice No]])</f>
        <v>0</v>
      </c>
      <c r="R748" s="116">
        <f>_xlfn.XLOOKUP(Table4[[#This Row],[Column1]],'Báo cáo'!AG:AG,'Báo cáo'!AG:AG)</f>
        <v>0</v>
      </c>
    </row>
    <row r="749" spans="1:18" hidden="1" x14ac:dyDescent="0.25">
      <c r="A749" s="105" t="s">
        <v>15960</v>
      </c>
      <c r="B749" s="101" t="s">
        <v>15937</v>
      </c>
      <c r="C749" s="101" t="s">
        <v>15938</v>
      </c>
      <c r="D749" s="101" t="s">
        <v>15868</v>
      </c>
      <c r="E749" s="101" t="s">
        <v>15869</v>
      </c>
      <c r="F749" s="102">
        <v>46141</v>
      </c>
      <c r="G749" s="102">
        <v>46141</v>
      </c>
      <c r="H749" s="101" t="s">
        <v>16092</v>
      </c>
      <c r="I749" s="101" t="s">
        <v>16613</v>
      </c>
      <c r="J749" s="101"/>
      <c r="K749" s="101"/>
      <c r="L749" s="103">
        <v>595330</v>
      </c>
      <c r="M749" s="103">
        <v>47626</v>
      </c>
      <c r="N749" s="103">
        <v>642956</v>
      </c>
      <c r="O749" s="102">
        <v>46183</v>
      </c>
      <c r="P749" s="106" t="s">
        <v>16578</v>
      </c>
      <c r="Q749" s="101">
        <f>VALUE(Table4[[#This Row],[Invoice No]])</f>
        <v>30691</v>
      </c>
      <c r="R749" s="116">
        <f>_xlfn.XLOOKUP(Table4[[#This Row],[Column1]],'Báo cáo'!AG:AG,'Báo cáo'!AG:AG)</f>
        <v>30691</v>
      </c>
    </row>
    <row r="750" spans="1:18" hidden="1" x14ac:dyDescent="0.25">
      <c r="A750" s="105" t="s">
        <v>15962</v>
      </c>
      <c r="B750" s="101" t="s">
        <v>15937</v>
      </c>
      <c r="C750" s="101" t="s">
        <v>15938</v>
      </c>
      <c r="D750" s="101" t="s">
        <v>15868</v>
      </c>
      <c r="E750" s="101" t="s">
        <v>15869</v>
      </c>
      <c r="F750" s="102">
        <v>46139</v>
      </c>
      <c r="G750" s="102">
        <v>46139</v>
      </c>
      <c r="H750" s="101" t="s">
        <v>16092</v>
      </c>
      <c r="I750" s="101" t="s">
        <v>16614</v>
      </c>
      <c r="J750" s="101"/>
      <c r="K750" s="101"/>
      <c r="L750" s="103">
        <v>1190660</v>
      </c>
      <c r="M750" s="103">
        <v>95253</v>
      </c>
      <c r="N750" s="103">
        <v>1285913</v>
      </c>
      <c r="O750" s="102">
        <v>46183</v>
      </c>
      <c r="P750" s="106" t="s">
        <v>16578</v>
      </c>
      <c r="Q750" s="101">
        <f>VALUE(Table4[[#This Row],[Invoice No]])</f>
        <v>30126</v>
      </c>
      <c r="R750" s="116">
        <f>_xlfn.XLOOKUP(Table4[[#This Row],[Column1]],'Báo cáo'!AG:AG,'Báo cáo'!AG:AG)</f>
        <v>30126</v>
      </c>
    </row>
    <row r="751" spans="1:18" hidden="1" x14ac:dyDescent="0.25">
      <c r="A751" s="105" t="s">
        <v>15964</v>
      </c>
      <c r="B751" s="101" t="s">
        <v>15937</v>
      </c>
      <c r="C751" s="101" t="s">
        <v>15938</v>
      </c>
      <c r="D751" s="101" t="s">
        <v>15868</v>
      </c>
      <c r="E751" s="101" t="s">
        <v>15869</v>
      </c>
      <c r="F751" s="102">
        <v>46154</v>
      </c>
      <c r="G751" s="102">
        <v>46154</v>
      </c>
      <c r="H751" s="101" t="s">
        <v>16092</v>
      </c>
      <c r="I751" s="101" t="s">
        <v>16615</v>
      </c>
      <c r="J751" s="101"/>
      <c r="K751" s="101"/>
      <c r="L751" s="103">
        <v>1262100</v>
      </c>
      <c r="M751" s="103">
        <v>100968</v>
      </c>
      <c r="N751" s="103">
        <v>1363068</v>
      </c>
      <c r="O751" s="102">
        <v>46203</v>
      </c>
      <c r="P751" s="106" t="s">
        <v>16578</v>
      </c>
      <c r="Q751" s="101">
        <f>VALUE(Table4[[#This Row],[Invoice No]])</f>
        <v>33137</v>
      </c>
      <c r="R751" s="116">
        <f>_xlfn.XLOOKUP(Table4[[#This Row],[Column1]],'Báo cáo'!AG:AG,'Báo cáo'!AG:AG)</f>
        <v>33137</v>
      </c>
    </row>
    <row r="752" spans="1:18" hidden="1" x14ac:dyDescent="0.25">
      <c r="A752" s="105" t="s">
        <v>15966</v>
      </c>
      <c r="B752" s="101" t="s">
        <v>15937</v>
      </c>
      <c r="C752" s="101" t="s">
        <v>15938</v>
      </c>
      <c r="D752" s="101" t="s">
        <v>15868</v>
      </c>
      <c r="E752" s="101" t="s">
        <v>15869</v>
      </c>
      <c r="F752" s="102">
        <v>46135</v>
      </c>
      <c r="G752" s="102">
        <v>46135</v>
      </c>
      <c r="H752" s="101" t="s">
        <v>16092</v>
      </c>
      <c r="I752" s="101" t="s">
        <v>16616</v>
      </c>
      <c r="J752" s="101"/>
      <c r="K752" s="101"/>
      <c r="L752" s="103">
        <v>1650555</v>
      </c>
      <c r="M752" s="103">
        <v>132044</v>
      </c>
      <c r="N752" s="103">
        <v>1782599</v>
      </c>
      <c r="O752" s="102">
        <v>46183</v>
      </c>
      <c r="P752" s="106" t="s">
        <v>16578</v>
      </c>
      <c r="Q752" s="101">
        <f>VALUE(Table4[[#This Row],[Invoice No]])</f>
        <v>29622</v>
      </c>
      <c r="R752" s="116">
        <f>_xlfn.XLOOKUP(Table4[[#This Row],[Column1]],'Báo cáo'!AG:AG,'Báo cáo'!AG:AG)</f>
        <v>29622</v>
      </c>
    </row>
    <row r="753" spans="1:18" hidden="1" x14ac:dyDescent="0.25">
      <c r="A753" s="105" t="s">
        <v>15967</v>
      </c>
      <c r="B753" s="101" t="s">
        <v>15937</v>
      </c>
      <c r="C753" s="101" t="s">
        <v>15938</v>
      </c>
      <c r="D753" s="101" t="s">
        <v>15868</v>
      </c>
      <c r="E753" s="101" t="s">
        <v>15869</v>
      </c>
      <c r="F753" s="102">
        <v>46148</v>
      </c>
      <c r="G753" s="102">
        <v>46147</v>
      </c>
      <c r="H753" s="101" t="s">
        <v>16092</v>
      </c>
      <c r="I753" s="101" t="s">
        <v>16617</v>
      </c>
      <c r="J753" s="101"/>
      <c r="K753" s="101"/>
      <c r="L753" s="103">
        <v>1220680</v>
      </c>
      <c r="M753" s="103">
        <v>97654</v>
      </c>
      <c r="N753" s="103">
        <v>1318334</v>
      </c>
      <c r="O753" s="102">
        <v>46203</v>
      </c>
      <c r="P753" s="106" t="s">
        <v>16578</v>
      </c>
      <c r="Q753" s="101">
        <f>VALUE(Table4[[#This Row],[Invoice No]])</f>
        <v>31611</v>
      </c>
      <c r="R753" s="116">
        <f>_xlfn.XLOOKUP(Table4[[#This Row],[Column1]],'Báo cáo'!AG:AG,'Báo cáo'!AG:AG)</f>
        <v>31611</v>
      </c>
    </row>
    <row r="754" spans="1:18" hidden="1" x14ac:dyDescent="0.25">
      <c r="A754" s="105" t="s">
        <v>15969</v>
      </c>
      <c r="B754" s="101" t="s">
        <v>15937</v>
      </c>
      <c r="C754" s="101" t="s">
        <v>15938</v>
      </c>
      <c r="D754" s="101" t="s">
        <v>15868</v>
      </c>
      <c r="E754" s="101" t="s">
        <v>15869</v>
      </c>
      <c r="F754" s="102">
        <v>46128</v>
      </c>
      <c r="G754" s="102">
        <v>46128</v>
      </c>
      <c r="H754" s="101" t="s">
        <v>16092</v>
      </c>
      <c r="I754" s="101" t="s">
        <v>16618</v>
      </c>
      <c r="J754" s="101"/>
      <c r="K754" s="101"/>
      <c r="L754" s="103">
        <v>1190660</v>
      </c>
      <c r="M754" s="103">
        <v>95253</v>
      </c>
      <c r="N754" s="103">
        <v>1285913</v>
      </c>
      <c r="O754" s="102">
        <v>46183</v>
      </c>
      <c r="P754" s="106" t="s">
        <v>16578</v>
      </c>
      <c r="Q754" s="101">
        <f>VALUE(Table4[[#This Row],[Invoice No]])</f>
        <v>27885</v>
      </c>
      <c r="R754" s="116">
        <f>_xlfn.XLOOKUP(Table4[[#This Row],[Column1]],'Báo cáo'!AG:AG,'Báo cáo'!AG:AG)</f>
        <v>27885</v>
      </c>
    </row>
    <row r="755" spans="1:18" x14ac:dyDescent="0.25">
      <c r="A755" s="105" t="s">
        <v>16290</v>
      </c>
      <c r="B755" s="101" t="s">
        <v>15937</v>
      </c>
      <c r="C755" s="101" t="s">
        <v>15938</v>
      </c>
      <c r="D755" s="101" t="s">
        <v>15868</v>
      </c>
      <c r="E755" s="101" t="s">
        <v>15869</v>
      </c>
      <c r="F755" s="104"/>
      <c r="G755" s="104"/>
      <c r="H755" s="101"/>
      <c r="I755" s="101"/>
      <c r="J755" s="101" t="s">
        <v>15878</v>
      </c>
      <c r="K755" s="101" t="s">
        <v>16577</v>
      </c>
      <c r="L755" s="103">
        <v>-644331</v>
      </c>
      <c r="M755" s="103">
        <v>-51546</v>
      </c>
      <c r="N755" s="103">
        <v>-695877</v>
      </c>
      <c r="O755" s="102">
        <v>46183</v>
      </c>
      <c r="P755" s="106" t="s">
        <v>16578</v>
      </c>
      <c r="Q755" s="101">
        <f>VALUE(Table4[[#This Row],[Invoice No]])</f>
        <v>0</v>
      </c>
      <c r="R755" s="116">
        <f>_xlfn.XLOOKUP(Table4[[#This Row],[Column1]],'Báo cáo'!AG:AG,'Báo cáo'!AG:AG)</f>
        <v>0</v>
      </c>
    </row>
    <row r="756" spans="1:18" x14ac:dyDescent="0.25">
      <c r="A756" s="105" t="s">
        <v>15971</v>
      </c>
      <c r="B756" s="101" t="s">
        <v>15937</v>
      </c>
      <c r="C756" s="101" t="s">
        <v>15938</v>
      </c>
      <c r="D756" s="101" t="s">
        <v>15868</v>
      </c>
      <c r="E756" s="101" t="s">
        <v>15869</v>
      </c>
      <c r="F756" s="104"/>
      <c r="G756" s="104"/>
      <c r="H756" s="101"/>
      <c r="I756" s="101"/>
      <c r="J756" s="101" t="s">
        <v>15881</v>
      </c>
      <c r="K756" s="101" t="s">
        <v>16619</v>
      </c>
      <c r="L756" s="103">
        <v>-45608</v>
      </c>
      <c r="M756" s="103">
        <v>-3649</v>
      </c>
      <c r="N756" s="103">
        <v>-49257</v>
      </c>
      <c r="O756" s="102">
        <v>46183</v>
      </c>
      <c r="P756" s="106" t="s">
        <v>16578</v>
      </c>
      <c r="Q756" s="101">
        <f>VALUE(Table4[[#This Row],[Invoice No]])</f>
        <v>0</v>
      </c>
      <c r="R756" s="116">
        <f>_xlfn.XLOOKUP(Table4[[#This Row],[Column1]],'Báo cáo'!AG:AG,'Báo cáo'!AG:AG)</f>
        <v>0</v>
      </c>
    </row>
    <row r="757" spans="1:18" x14ac:dyDescent="0.25">
      <c r="A757" s="105" t="s">
        <v>15976</v>
      </c>
      <c r="B757" s="101" t="s">
        <v>15937</v>
      </c>
      <c r="C757" s="101" t="s">
        <v>15938</v>
      </c>
      <c r="D757" s="101" t="s">
        <v>15868</v>
      </c>
      <c r="E757" s="101" t="s">
        <v>15869</v>
      </c>
      <c r="F757" s="104"/>
      <c r="G757" s="104"/>
      <c r="H757" s="101"/>
      <c r="I757" s="101"/>
      <c r="J757" s="101" t="s">
        <v>15881</v>
      </c>
      <c r="K757" s="101" t="s">
        <v>16620</v>
      </c>
      <c r="L757" s="103">
        <v>-247379</v>
      </c>
      <c r="M757" s="103">
        <v>-19790</v>
      </c>
      <c r="N757" s="103">
        <v>-267169</v>
      </c>
      <c r="O757" s="102">
        <v>46183</v>
      </c>
      <c r="P757" s="106" t="s">
        <v>16578</v>
      </c>
      <c r="Q757" s="101">
        <f>VALUE(Table4[[#This Row],[Invoice No]])</f>
        <v>0</v>
      </c>
      <c r="R757" s="116">
        <f>_xlfn.XLOOKUP(Table4[[#This Row],[Column1]],'Báo cáo'!AG:AG,'Báo cáo'!AG:AG)</f>
        <v>0</v>
      </c>
    </row>
    <row r="758" spans="1:18" x14ac:dyDescent="0.25">
      <c r="A758" s="105" t="s">
        <v>15977</v>
      </c>
      <c r="B758" s="101" t="s">
        <v>15937</v>
      </c>
      <c r="C758" s="101" t="s">
        <v>15938</v>
      </c>
      <c r="D758" s="101" t="s">
        <v>15868</v>
      </c>
      <c r="E758" s="101" t="s">
        <v>15869</v>
      </c>
      <c r="F758" s="104"/>
      <c r="G758" s="104"/>
      <c r="H758" s="101"/>
      <c r="I758" s="101"/>
      <c r="J758" s="101" t="s">
        <v>15881</v>
      </c>
      <c r="K758" s="101" t="s">
        <v>16582</v>
      </c>
      <c r="L758" s="103">
        <v>-934280</v>
      </c>
      <c r="M758" s="103">
        <v>-74742</v>
      </c>
      <c r="N758" s="103">
        <v>-1009022</v>
      </c>
      <c r="O758" s="102">
        <v>46183</v>
      </c>
      <c r="P758" s="106" t="s">
        <v>16578</v>
      </c>
      <c r="Q758" s="101">
        <f>VALUE(Table4[[#This Row],[Invoice No]])</f>
        <v>0</v>
      </c>
      <c r="R758" s="116">
        <f>_xlfn.XLOOKUP(Table4[[#This Row],[Column1]],'Báo cáo'!AG:AG,'Báo cáo'!AG:AG)</f>
        <v>0</v>
      </c>
    </row>
    <row r="759" spans="1:18" hidden="1" x14ac:dyDescent="0.25">
      <c r="A759" s="105" t="s">
        <v>15979</v>
      </c>
      <c r="B759" s="101" t="s">
        <v>15937</v>
      </c>
      <c r="C759" s="101" t="s">
        <v>15938</v>
      </c>
      <c r="D759" s="101" t="s">
        <v>15868</v>
      </c>
      <c r="E759" s="101" t="s">
        <v>15869</v>
      </c>
      <c r="F759" s="102">
        <v>46141</v>
      </c>
      <c r="G759" s="102">
        <v>46141</v>
      </c>
      <c r="H759" s="101" t="s">
        <v>16092</v>
      </c>
      <c r="I759" s="101" t="s">
        <v>16621</v>
      </c>
      <c r="J759" s="101"/>
      <c r="K759" s="101"/>
      <c r="L759" s="103">
        <v>2245885</v>
      </c>
      <c r="M759" s="103">
        <v>179671</v>
      </c>
      <c r="N759" s="103">
        <v>2425556</v>
      </c>
      <c r="O759" s="102">
        <v>46183</v>
      </c>
      <c r="P759" s="106" t="s">
        <v>16578</v>
      </c>
      <c r="Q759" s="101">
        <f>VALUE(Table4[[#This Row],[Invoice No]])</f>
        <v>30690</v>
      </c>
      <c r="R759" s="116">
        <f>_xlfn.XLOOKUP(Table4[[#This Row],[Column1]],'Báo cáo'!AG:AG,'Báo cáo'!AG:AG)</f>
        <v>30690</v>
      </c>
    </row>
    <row r="760" spans="1:18" hidden="1" x14ac:dyDescent="0.25">
      <c r="A760" s="105" t="s">
        <v>15980</v>
      </c>
      <c r="B760" s="101" t="s">
        <v>15937</v>
      </c>
      <c r="C760" s="101" t="s">
        <v>15938</v>
      </c>
      <c r="D760" s="101" t="s">
        <v>15868</v>
      </c>
      <c r="E760" s="101" t="s">
        <v>15869</v>
      </c>
      <c r="F760" s="102">
        <v>46157</v>
      </c>
      <c r="G760" s="102">
        <v>46157</v>
      </c>
      <c r="H760" s="101" t="s">
        <v>16092</v>
      </c>
      <c r="I760" s="101" t="s">
        <v>16622</v>
      </c>
      <c r="J760" s="101"/>
      <c r="K760" s="101"/>
      <c r="L760" s="103">
        <v>1262100</v>
      </c>
      <c r="M760" s="103">
        <v>100968</v>
      </c>
      <c r="N760" s="103">
        <v>1363068</v>
      </c>
      <c r="O760" s="102">
        <v>46203</v>
      </c>
      <c r="P760" s="106" t="s">
        <v>16578</v>
      </c>
      <c r="Q760" s="101">
        <f>VALUE(Table4[[#This Row],[Invoice No]])</f>
        <v>34688</v>
      </c>
      <c r="R760" s="116">
        <f>_xlfn.XLOOKUP(Table4[[#This Row],[Column1]],'Báo cáo'!AG:AG,'Báo cáo'!AG:AG)</f>
        <v>34688</v>
      </c>
    </row>
    <row r="761" spans="1:18" hidden="1" x14ac:dyDescent="0.25">
      <c r="A761" s="105" t="s">
        <v>15981</v>
      </c>
      <c r="B761" s="101" t="s">
        <v>15937</v>
      </c>
      <c r="C761" s="101" t="s">
        <v>15938</v>
      </c>
      <c r="D761" s="101" t="s">
        <v>15868</v>
      </c>
      <c r="E761" s="101" t="s">
        <v>15869</v>
      </c>
      <c r="F761" s="102">
        <v>46135</v>
      </c>
      <c r="G761" s="102">
        <v>46135</v>
      </c>
      <c r="H761" s="101" t="s">
        <v>16092</v>
      </c>
      <c r="I761" s="101" t="s">
        <v>16623</v>
      </c>
      <c r="J761" s="101"/>
      <c r="K761" s="101"/>
      <c r="L761" s="103">
        <v>2233610</v>
      </c>
      <c r="M761" s="103">
        <v>178689</v>
      </c>
      <c r="N761" s="103">
        <v>2412299</v>
      </c>
      <c r="O761" s="102">
        <v>46183</v>
      </c>
      <c r="P761" s="106" t="s">
        <v>16578</v>
      </c>
      <c r="Q761" s="101">
        <f>VALUE(Table4[[#This Row],[Invoice No]])</f>
        <v>29623</v>
      </c>
      <c r="R761" s="116">
        <f>_xlfn.XLOOKUP(Table4[[#This Row],[Column1]],'Báo cáo'!AG:AG,'Báo cáo'!AG:AG)</f>
        <v>29623</v>
      </c>
    </row>
    <row r="762" spans="1:18" hidden="1" x14ac:dyDescent="0.25">
      <c r="A762" s="105" t="s">
        <v>16141</v>
      </c>
      <c r="B762" s="101" t="s">
        <v>15937</v>
      </c>
      <c r="C762" s="101" t="s">
        <v>15938</v>
      </c>
      <c r="D762" s="101" t="s">
        <v>15868</v>
      </c>
      <c r="E762" s="101" t="s">
        <v>15869</v>
      </c>
      <c r="F762" s="102">
        <v>46150</v>
      </c>
      <c r="G762" s="102">
        <v>46150</v>
      </c>
      <c r="H762" s="101" t="s">
        <v>16092</v>
      </c>
      <c r="I762" s="101" t="s">
        <v>16624</v>
      </c>
      <c r="J762" s="101"/>
      <c r="K762" s="101"/>
      <c r="L762" s="103">
        <v>1172685</v>
      </c>
      <c r="M762" s="103">
        <v>93815</v>
      </c>
      <c r="N762" s="103">
        <v>1266500</v>
      </c>
      <c r="O762" s="102">
        <v>46203</v>
      </c>
      <c r="P762" s="106" t="s">
        <v>16578</v>
      </c>
      <c r="Q762" s="101">
        <f>VALUE(Table4[[#This Row],[Invoice No]])</f>
        <v>32956</v>
      </c>
      <c r="R762" s="116">
        <f>_xlfn.XLOOKUP(Table4[[#This Row],[Column1]],'Báo cáo'!AG:AG,'Báo cáo'!AG:AG)</f>
        <v>32956</v>
      </c>
    </row>
    <row r="763" spans="1:18" hidden="1" x14ac:dyDescent="0.25">
      <c r="A763" s="105" t="s">
        <v>15982</v>
      </c>
      <c r="B763" s="101" t="s">
        <v>15937</v>
      </c>
      <c r="C763" s="101" t="s">
        <v>15938</v>
      </c>
      <c r="D763" s="101" t="s">
        <v>15868</v>
      </c>
      <c r="E763" s="101" t="s">
        <v>15869</v>
      </c>
      <c r="F763" s="102">
        <v>46130</v>
      </c>
      <c r="G763" s="102">
        <v>46130</v>
      </c>
      <c r="H763" s="101" t="s">
        <v>16092</v>
      </c>
      <c r="I763" s="101" t="s">
        <v>16625</v>
      </c>
      <c r="J763" s="101"/>
      <c r="K763" s="101"/>
      <c r="L763" s="103">
        <v>1131355</v>
      </c>
      <c r="M763" s="103">
        <v>90508</v>
      </c>
      <c r="N763" s="103">
        <v>1221863</v>
      </c>
      <c r="O763" s="102">
        <v>46183</v>
      </c>
      <c r="P763" s="106" t="s">
        <v>16578</v>
      </c>
      <c r="Q763" s="101">
        <f>VALUE(Table4[[#This Row],[Invoice No]])</f>
        <v>28231</v>
      </c>
      <c r="R763" s="116">
        <f>_xlfn.XLOOKUP(Table4[[#This Row],[Column1]],'Báo cáo'!AG:AG,'Báo cáo'!AG:AG)</f>
        <v>28231</v>
      </c>
    </row>
    <row r="764" spans="1:18" hidden="1" x14ac:dyDescent="0.25">
      <c r="A764" s="105" t="s">
        <v>15986</v>
      </c>
      <c r="B764" s="101" t="s">
        <v>15937</v>
      </c>
      <c r="C764" s="101" t="s">
        <v>15938</v>
      </c>
      <c r="D764" s="101" t="s">
        <v>15868</v>
      </c>
      <c r="E764" s="101" t="s">
        <v>15869</v>
      </c>
      <c r="F764" s="102">
        <v>46148</v>
      </c>
      <c r="G764" s="102">
        <v>46148</v>
      </c>
      <c r="H764" s="101" t="s">
        <v>16092</v>
      </c>
      <c r="I764" s="101" t="s">
        <v>16626</v>
      </c>
      <c r="J764" s="101"/>
      <c r="K764" s="101"/>
      <c r="L764" s="103">
        <v>1851730</v>
      </c>
      <c r="M764" s="103">
        <v>148138</v>
      </c>
      <c r="N764" s="103">
        <v>1999868</v>
      </c>
      <c r="O764" s="102">
        <v>46203</v>
      </c>
      <c r="P764" s="106" t="s">
        <v>16578</v>
      </c>
      <c r="Q764" s="101">
        <f>VALUE(Table4[[#This Row],[Invoice No]])</f>
        <v>31681</v>
      </c>
      <c r="R764" s="116">
        <f>_xlfn.XLOOKUP(Table4[[#This Row],[Column1]],'Báo cáo'!AG:AG,'Báo cáo'!AG:AG)</f>
        <v>31681</v>
      </c>
    </row>
    <row r="765" spans="1:18" x14ac:dyDescent="0.25">
      <c r="A765" s="105" t="s">
        <v>15987</v>
      </c>
      <c r="B765" s="101" t="s">
        <v>15937</v>
      </c>
      <c r="C765" s="101" t="s">
        <v>15938</v>
      </c>
      <c r="D765" s="101" t="s">
        <v>15868</v>
      </c>
      <c r="E765" s="101" t="s">
        <v>15869</v>
      </c>
      <c r="F765" s="104"/>
      <c r="G765" s="104"/>
      <c r="H765" s="101"/>
      <c r="I765" s="101"/>
      <c r="J765" s="101" t="s">
        <v>15886</v>
      </c>
      <c r="K765" s="101" t="s">
        <v>16583</v>
      </c>
      <c r="L765" s="103">
        <v>-193299</v>
      </c>
      <c r="M765" s="103">
        <v>-19330</v>
      </c>
      <c r="N765" s="103">
        <v>-212629</v>
      </c>
      <c r="O765" s="102">
        <v>46183</v>
      </c>
      <c r="P765" s="106" t="s">
        <v>16578</v>
      </c>
      <c r="Q765" s="101">
        <f>VALUE(Table4[[#This Row],[Invoice No]])</f>
        <v>0</v>
      </c>
      <c r="R765" s="116">
        <f>_xlfn.XLOOKUP(Table4[[#This Row],[Column1]],'Báo cáo'!AG:AG,'Báo cáo'!AG:AG)</f>
        <v>0</v>
      </c>
    </row>
    <row r="766" spans="1:18" x14ac:dyDescent="0.25">
      <c r="A766" s="105" t="s">
        <v>15989</v>
      </c>
      <c r="B766" s="101" t="s">
        <v>15937</v>
      </c>
      <c r="C766" s="101" t="s">
        <v>15938</v>
      </c>
      <c r="D766" s="101" t="s">
        <v>15868</v>
      </c>
      <c r="E766" s="101" t="s">
        <v>15869</v>
      </c>
      <c r="F766" s="104"/>
      <c r="G766" s="104"/>
      <c r="H766" s="101"/>
      <c r="I766" s="101"/>
      <c r="J766" s="101" t="s">
        <v>15881</v>
      </c>
      <c r="K766" s="101" t="s">
        <v>16627</v>
      </c>
      <c r="L766" s="103">
        <v>-8004</v>
      </c>
      <c r="M766" s="103">
        <v>-640</v>
      </c>
      <c r="N766" s="103">
        <v>-8644</v>
      </c>
      <c r="O766" s="102">
        <v>46183</v>
      </c>
      <c r="P766" s="106" t="s">
        <v>16578</v>
      </c>
      <c r="Q766" s="101">
        <f>VALUE(Table4[[#This Row],[Invoice No]])</f>
        <v>0</v>
      </c>
      <c r="R766" s="116">
        <f>_xlfn.XLOOKUP(Table4[[#This Row],[Column1]],'Báo cáo'!AG:AG,'Báo cáo'!AG:AG)</f>
        <v>0</v>
      </c>
    </row>
    <row r="767" spans="1:18" x14ac:dyDescent="0.25">
      <c r="A767" s="105" t="s">
        <v>15991</v>
      </c>
      <c r="B767" s="101" t="s">
        <v>15937</v>
      </c>
      <c r="C767" s="101" t="s">
        <v>15938</v>
      </c>
      <c r="D767" s="101" t="s">
        <v>15868</v>
      </c>
      <c r="E767" s="101" t="s">
        <v>15869</v>
      </c>
      <c r="F767" s="104"/>
      <c r="G767" s="104"/>
      <c r="H767" s="101"/>
      <c r="I767" s="101"/>
      <c r="J767" s="101" t="s">
        <v>15881</v>
      </c>
      <c r="K767" s="101" t="s">
        <v>16628</v>
      </c>
      <c r="L767" s="103">
        <v>-160821</v>
      </c>
      <c r="M767" s="103">
        <v>-12866</v>
      </c>
      <c r="N767" s="103">
        <v>-173687</v>
      </c>
      <c r="O767" s="102">
        <v>46183</v>
      </c>
      <c r="P767" s="106" t="s">
        <v>16578</v>
      </c>
      <c r="Q767" s="101">
        <f>VALUE(Table4[[#This Row],[Invoice No]])</f>
        <v>0</v>
      </c>
      <c r="R767" s="116">
        <f>_xlfn.XLOOKUP(Table4[[#This Row],[Column1]],'Báo cáo'!AG:AG,'Báo cáo'!AG:AG)</f>
        <v>0</v>
      </c>
    </row>
    <row r="768" spans="1:18" x14ac:dyDescent="0.25">
      <c r="A768" s="105" t="s">
        <v>16145</v>
      </c>
      <c r="B768" s="101" t="s">
        <v>15953</v>
      </c>
      <c r="C768" s="101" t="s">
        <v>15954</v>
      </c>
      <c r="D768" s="101" t="s">
        <v>15868</v>
      </c>
      <c r="E768" s="101" t="s">
        <v>15869</v>
      </c>
      <c r="F768" s="104"/>
      <c r="G768" s="104"/>
      <c r="H768" s="101"/>
      <c r="I768" s="101"/>
      <c r="J768" s="101" t="s">
        <v>15892</v>
      </c>
      <c r="K768" s="101" t="s">
        <v>16629</v>
      </c>
      <c r="L768" s="103">
        <v>-60450</v>
      </c>
      <c r="M768" s="103">
        <v>-4836</v>
      </c>
      <c r="N768" s="103">
        <v>-65286</v>
      </c>
      <c r="O768" s="102">
        <v>46183</v>
      </c>
      <c r="P768" s="106" t="s">
        <v>16578</v>
      </c>
      <c r="Q768" s="101">
        <f>VALUE(Table4[[#This Row],[Invoice No]])</f>
        <v>0</v>
      </c>
      <c r="R768" s="116">
        <f>_xlfn.XLOOKUP(Table4[[#This Row],[Column1]],'Báo cáo'!AG:AG,'Báo cáo'!AG:AG)</f>
        <v>0</v>
      </c>
    </row>
    <row r="769" spans="1:18" hidden="1" x14ac:dyDescent="0.25">
      <c r="A769" s="105" t="s">
        <v>15993</v>
      </c>
      <c r="B769" s="101" t="s">
        <v>15953</v>
      </c>
      <c r="C769" s="101" t="s">
        <v>15954</v>
      </c>
      <c r="D769" s="101" t="s">
        <v>15868</v>
      </c>
      <c r="E769" s="101" t="s">
        <v>15869</v>
      </c>
      <c r="F769" s="102">
        <v>46129</v>
      </c>
      <c r="G769" s="102">
        <v>46127</v>
      </c>
      <c r="H769" s="101" t="s">
        <v>16092</v>
      </c>
      <c r="I769" s="101" t="s">
        <v>16630</v>
      </c>
      <c r="J769" s="101"/>
      <c r="K769" s="101"/>
      <c r="L769" s="103">
        <v>1190660</v>
      </c>
      <c r="M769" s="103">
        <v>95253</v>
      </c>
      <c r="N769" s="103">
        <v>1285913</v>
      </c>
      <c r="O769" s="102">
        <v>46183</v>
      </c>
      <c r="P769" s="106" t="s">
        <v>16578</v>
      </c>
      <c r="Q769" s="101">
        <f>VALUE(Table4[[#This Row],[Invoice No]])</f>
        <v>27846</v>
      </c>
      <c r="R769" s="116">
        <f>_xlfn.XLOOKUP(Table4[[#This Row],[Column1]],'Báo cáo'!AG:AG,'Báo cáo'!AG:AG)</f>
        <v>27846</v>
      </c>
    </row>
    <row r="770" spans="1:18" hidden="1" x14ac:dyDescent="0.25">
      <c r="A770" s="105" t="s">
        <v>15996</v>
      </c>
      <c r="B770" s="101" t="s">
        <v>15953</v>
      </c>
      <c r="C770" s="101" t="s">
        <v>15954</v>
      </c>
      <c r="D770" s="101" t="s">
        <v>15868</v>
      </c>
      <c r="E770" s="101" t="s">
        <v>15869</v>
      </c>
      <c r="F770" s="102">
        <v>46157</v>
      </c>
      <c r="G770" s="102">
        <v>46156</v>
      </c>
      <c r="H770" s="101" t="s">
        <v>16092</v>
      </c>
      <c r="I770" s="101" t="s">
        <v>16631</v>
      </c>
      <c r="J770" s="101"/>
      <c r="K770" s="101"/>
      <c r="L770" s="103">
        <v>1845155</v>
      </c>
      <c r="M770" s="103">
        <v>147612</v>
      </c>
      <c r="N770" s="103">
        <v>1992767</v>
      </c>
      <c r="O770" s="102">
        <v>46203</v>
      </c>
      <c r="P770" s="106" t="s">
        <v>16578</v>
      </c>
      <c r="Q770" s="101">
        <f>VALUE(Table4[[#This Row],[Invoice No]])</f>
        <v>34337</v>
      </c>
      <c r="R770" s="116">
        <f>_xlfn.XLOOKUP(Table4[[#This Row],[Column1]],'Báo cáo'!AG:AG,'Báo cáo'!AG:AG)</f>
        <v>34337</v>
      </c>
    </row>
    <row r="771" spans="1:18" x14ac:dyDescent="0.25">
      <c r="A771" s="105" t="s">
        <v>15997</v>
      </c>
      <c r="B771" s="101" t="s">
        <v>15953</v>
      </c>
      <c r="C771" s="101" t="s">
        <v>15954</v>
      </c>
      <c r="D771" s="101" t="s">
        <v>15868</v>
      </c>
      <c r="E771" s="101" t="s">
        <v>15869</v>
      </c>
      <c r="F771" s="104"/>
      <c r="G771" s="104"/>
      <c r="H771" s="101"/>
      <c r="I771" s="101"/>
      <c r="J771" s="101" t="s">
        <v>15886</v>
      </c>
      <c r="K771" s="101" t="s">
        <v>16583</v>
      </c>
      <c r="L771" s="103">
        <v>-153255</v>
      </c>
      <c r="M771" s="103">
        <v>-15326</v>
      </c>
      <c r="N771" s="103">
        <v>-168581</v>
      </c>
      <c r="O771" s="102">
        <v>46183</v>
      </c>
      <c r="P771" s="106" t="s">
        <v>16578</v>
      </c>
      <c r="Q771" s="101">
        <f>VALUE(Table4[[#This Row],[Invoice No]])</f>
        <v>0</v>
      </c>
      <c r="R771" s="116">
        <f>_xlfn.XLOOKUP(Table4[[#This Row],[Column1]],'Báo cáo'!AG:AG,'Báo cáo'!AG:AG)</f>
        <v>0</v>
      </c>
    </row>
    <row r="772" spans="1:18" x14ac:dyDescent="0.25">
      <c r="A772" s="105" t="s">
        <v>11008</v>
      </c>
      <c r="B772" s="101" t="s">
        <v>15953</v>
      </c>
      <c r="C772" s="101" t="s">
        <v>15954</v>
      </c>
      <c r="D772" s="101" t="s">
        <v>15868</v>
      </c>
      <c r="E772" s="101" t="s">
        <v>15869</v>
      </c>
      <c r="F772" s="104"/>
      <c r="G772" s="104"/>
      <c r="H772" s="101"/>
      <c r="I772" s="101"/>
      <c r="J772" s="101" t="s">
        <v>15881</v>
      </c>
      <c r="K772" s="101" t="s">
        <v>16632</v>
      </c>
      <c r="L772" s="103">
        <v>-11519</v>
      </c>
      <c r="M772" s="103">
        <v>-922</v>
      </c>
      <c r="N772" s="103">
        <v>-12441</v>
      </c>
      <c r="O772" s="102">
        <v>46183</v>
      </c>
      <c r="P772" s="106" t="s">
        <v>16578</v>
      </c>
      <c r="Q772" s="101">
        <f>VALUE(Table4[[#This Row],[Invoice No]])</f>
        <v>0</v>
      </c>
      <c r="R772" s="116">
        <f>_xlfn.XLOOKUP(Table4[[#This Row],[Column1]],'Báo cáo'!AG:AG,'Báo cáo'!AG:AG)</f>
        <v>0</v>
      </c>
    </row>
    <row r="773" spans="1:18" x14ac:dyDescent="0.25">
      <c r="A773" s="105" t="s">
        <v>15999</v>
      </c>
      <c r="B773" s="101" t="s">
        <v>15953</v>
      </c>
      <c r="C773" s="101" t="s">
        <v>15954</v>
      </c>
      <c r="D773" s="101" t="s">
        <v>15868</v>
      </c>
      <c r="E773" s="101" t="s">
        <v>15869</v>
      </c>
      <c r="F773" s="104"/>
      <c r="G773" s="104"/>
      <c r="H773" s="101"/>
      <c r="I773" s="101"/>
      <c r="J773" s="101" t="s">
        <v>15881</v>
      </c>
      <c r="K773" s="101" t="s">
        <v>16633</v>
      </c>
      <c r="L773" s="103">
        <v>-12201</v>
      </c>
      <c r="M773" s="103">
        <v>-976</v>
      </c>
      <c r="N773" s="103">
        <v>-13177</v>
      </c>
      <c r="O773" s="102">
        <v>46183</v>
      </c>
      <c r="P773" s="106" t="s">
        <v>16578</v>
      </c>
      <c r="Q773" s="101">
        <f>VALUE(Table4[[#This Row],[Invoice No]])</f>
        <v>0</v>
      </c>
      <c r="R773" s="116">
        <f>_xlfn.XLOOKUP(Table4[[#This Row],[Column1]],'Báo cáo'!AG:AG,'Báo cáo'!AG:AG)</f>
        <v>0</v>
      </c>
    </row>
    <row r="774" spans="1:18" x14ac:dyDescent="0.25">
      <c r="A774" s="105" t="s">
        <v>16148</v>
      </c>
      <c r="B774" s="101" t="s">
        <v>15953</v>
      </c>
      <c r="C774" s="101" t="s">
        <v>15954</v>
      </c>
      <c r="D774" s="101" t="s">
        <v>15868</v>
      </c>
      <c r="E774" s="101" t="s">
        <v>15869</v>
      </c>
      <c r="F774" s="104"/>
      <c r="G774" s="104"/>
      <c r="H774" s="101"/>
      <c r="I774" s="101"/>
      <c r="J774" s="101" t="s">
        <v>15892</v>
      </c>
      <c r="K774" s="101" t="s">
        <v>16634</v>
      </c>
      <c r="L774" s="103">
        <v>-70560</v>
      </c>
      <c r="M774" s="103">
        <v>-5645</v>
      </c>
      <c r="N774" s="103">
        <v>-76205</v>
      </c>
      <c r="O774" s="102">
        <v>46183</v>
      </c>
      <c r="P774" s="106" t="s">
        <v>16578</v>
      </c>
      <c r="Q774" s="101">
        <f>VALUE(Table4[[#This Row],[Invoice No]])</f>
        <v>0</v>
      </c>
      <c r="R774" s="116">
        <f>_xlfn.XLOOKUP(Table4[[#This Row],[Column1]],'Báo cáo'!AG:AG,'Báo cáo'!AG:AG)</f>
        <v>0</v>
      </c>
    </row>
    <row r="775" spans="1:18" x14ac:dyDescent="0.25">
      <c r="A775" s="105" t="s">
        <v>16000</v>
      </c>
      <c r="B775" s="101" t="s">
        <v>15953</v>
      </c>
      <c r="C775" s="101" t="s">
        <v>15954</v>
      </c>
      <c r="D775" s="101" t="s">
        <v>15868</v>
      </c>
      <c r="E775" s="101" t="s">
        <v>15869</v>
      </c>
      <c r="F775" s="104"/>
      <c r="G775" s="104"/>
      <c r="H775" s="101"/>
      <c r="I775" s="101"/>
      <c r="J775" s="101" t="s">
        <v>15892</v>
      </c>
      <c r="K775" s="101" t="s">
        <v>16635</v>
      </c>
      <c r="L775" s="103">
        <v>-50340</v>
      </c>
      <c r="M775" s="103">
        <v>-4027</v>
      </c>
      <c r="N775" s="103">
        <v>-54367</v>
      </c>
      <c r="O775" s="102">
        <v>46183</v>
      </c>
      <c r="P775" s="106" t="s">
        <v>16578</v>
      </c>
      <c r="Q775" s="101">
        <f>VALUE(Table4[[#This Row],[Invoice No]])</f>
        <v>0</v>
      </c>
      <c r="R775" s="116">
        <f>_xlfn.XLOOKUP(Table4[[#This Row],[Column1]],'Báo cáo'!AG:AG,'Báo cáo'!AG:AG)</f>
        <v>0</v>
      </c>
    </row>
    <row r="776" spans="1:18" hidden="1" x14ac:dyDescent="0.25">
      <c r="A776" s="105" t="s">
        <v>16004</v>
      </c>
      <c r="B776" s="101" t="s">
        <v>15953</v>
      </c>
      <c r="C776" s="101" t="s">
        <v>15954</v>
      </c>
      <c r="D776" s="101" t="s">
        <v>15868</v>
      </c>
      <c r="E776" s="101" t="s">
        <v>15869</v>
      </c>
      <c r="F776" s="102">
        <v>46136</v>
      </c>
      <c r="G776" s="102">
        <v>46134</v>
      </c>
      <c r="H776" s="101" t="s">
        <v>16092</v>
      </c>
      <c r="I776" s="101" t="s">
        <v>16636</v>
      </c>
      <c r="J776" s="101"/>
      <c r="K776" s="101"/>
      <c r="L776" s="103">
        <v>2952100</v>
      </c>
      <c r="M776" s="103">
        <v>236168</v>
      </c>
      <c r="N776" s="103">
        <v>3188268</v>
      </c>
      <c r="O776" s="102">
        <v>46183</v>
      </c>
      <c r="P776" s="106" t="s">
        <v>16578</v>
      </c>
      <c r="Q776" s="101">
        <f>VALUE(Table4[[#This Row],[Invoice No]])</f>
        <v>29586</v>
      </c>
      <c r="R776" s="116">
        <f>_xlfn.XLOOKUP(Table4[[#This Row],[Column1]],'Báo cáo'!AG:AG,'Báo cáo'!AG:AG)</f>
        <v>29586</v>
      </c>
    </row>
    <row r="777" spans="1:18" x14ac:dyDescent="0.25">
      <c r="A777" s="105" t="s">
        <v>16005</v>
      </c>
      <c r="B777" s="101" t="s">
        <v>15953</v>
      </c>
      <c r="C777" s="101" t="s">
        <v>15954</v>
      </c>
      <c r="D777" s="101" t="s">
        <v>15868</v>
      </c>
      <c r="E777" s="101" t="s">
        <v>15869</v>
      </c>
      <c r="F777" s="104"/>
      <c r="G777" s="104"/>
      <c r="H777" s="101"/>
      <c r="I777" s="101"/>
      <c r="J777" s="101" t="s">
        <v>15878</v>
      </c>
      <c r="K777" s="101" t="s">
        <v>16577</v>
      </c>
      <c r="L777" s="103">
        <v>-510851</v>
      </c>
      <c r="M777" s="103">
        <v>-40868</v>
      </c>
      <c r="N777" s="103">
        <v>-551719</v>
      </c>
      <c r="O777" s="102">
        <v>46183</v>
      </c>
      <c r="P777" s="106" t="s">
        <v>16578</v>
      </c>
      <c r="Q777" s="101">
        <f>VALUE(Table4[[#This Row],[Invoice No]])</f>
        <v>0</v>
      </c>
      <c r="R777" s="116">
        <f>_xlfn.XLOOKUP(Table4[[#This Row],[Column1]],'Báo cáo'!AG:AG,'Báo cáo'!AG:AG)</f>
        <v>0</v>
      </c>
    </row>
    <row r="778" spans="1:18" hidden="1" x14ac:dyDescent="0.25">
      <c r="A778" s="105" t="s">
        <v>16007</v>
      </c>
      <c r="B778" s="101" t="s">
        <v>15953</v>
      </c>
      <c r="C778" s="101" t="s">
        <v>15954</v>
      </c>
      <c r="D778" s="101" t="s">
        <v>15868</v>
      </c>
      <c r="E778" s="101" t="s">
        <v>15869</v>
      </c>
      <c r="F778" s="102">
        <v>46148</v>
      </c>
      <c r="G778" s="102">
        <v>46146</v>
      </c>
      <c r="H778" s="101" t="s">
        <v>16092</v>
      </c>
      <c r="I778" s="101" t="s">
        <v>16637</v>
      </c>
      <c r="J778" s="101"/>
      <c r="K778" s="101"/>
      <c r="L778" s="103">
        <v>4674970</v>
      </c>
      <c r="M778" s="103">
        <v>373998</v>
      </c>
      <c r="N778" s="103">
        <v>5048968</v>
      </c>
      <c r="O778" s="102">
        <v>46203</v>
      </c>
      <c r="P778" s="106" t="s">
        <v>16578</v>
      </c>
      <c r="Q778" s="101">
        <f>VALUE(Table4[[#This Row],[Invoice No]])</f>
        <v>31568</v>
      </c>
      <c r="R778" s="116">
        <f>_xlfn.XLOOKUP(Table4[[#This Row],[Column1]],'Báo cáo'!AG:AG,'Báo cáo'!AG:AG)</f>
        <v>31568</v>
      </c>
    </row>
    <row r="779" spans="1:18" x14ac:dyDescent="0.25">
      <c r="A779" s="105" t="s">
        <v>16008</v>
      </c>
      <c r="B779" s="101" t="s">
        <v>15953</v>
      </c>
      <c r="C779" s="101" t="s">
        <v>15954</v>
      </c>
      <c r="D779" s="101" t="s">
        <v>15868</v>
      </c>
      <c r="E779" s="101" t="s">
        <v>15869</v>
      </c>
      <c r="F779" s="104"/>
      <c r="G779" s="104"/>
      <c r="H779" s="101"/>
      <c r="I779" s="101"/>
      <c r="J779" s="101" t="s">
        <v>15881</v>
      </c>
      <c r="K779" s="101" t="s">
        <v>16638</v>
      </c>
      <c r="L779" s="103">
        <v>-18856</v>
      </c>
      <c r="M779" s="103">
        <v>-1508</v>
      </c>
      <c r="N779" s="103">
        <v>-20364</v>
      </c>
      <c r="O779" s="102">
        <v>46183</v>
      </c>
      <c r="P779" s="106" t="s">
        <v>16578</v>
      </c>
      <c r="Q779" s="101">
        <f>VALUE(Table4[[#This Row],[Invoice No]])</f>
        <v>0</v>
      </c>
      <c r="R779" s="116">
        <f>_xlfn.XLOOKUP(Table4[[#This Row],[Column1]],'Báo cáo'!AG:AG,'Báo cáo'!AG:AG)</f>
        <v>0</v>
      </c>
    </row>
    <row r="780" spans="1:18" x14ac:dyDescent="0.25">
      <c r="A780" s="105" t="s">
        <v>16009</v>
      </c>
      <c r="B780" s="101" t="s">
        <v>15953</v>
      </c>
      <c r="C780" s="101" t="s">
        <v>15954</v>
      </c>
      <c r="D780" s="101" t="s">
        <v>15868</v>
      </c>
      <c r="E780" s="101" t="s">
        <v>15869</v>
      </c>
      <c r="F780" s="104"/>
      <c r="G780" s="104"/>
      <c r="H780" s="101"/>
      <c r="I780" s="101"/>
      <c r="J780" s="101" t="s">
        <v>15881</v>
      </c>
      <c r="K780" s="101" t="s">
        <v>16639</v>
      </c>
      <c r="L780" s="103">
        <v>-28648</v>
      </c>
      <c r="M780" s="103">
        <v>-2292</v>
      </c>
      <c r="N780" s="103">
        <v>-30940</v>
      </c>
      <c r="O780" s="102">
        <v>46183</v>
      </c>
      <c r="P780" s="106" t="s">
        <v>16578</v>
      </c>
      <c r="Q780" s="101">
        <f>VALUE(Table4[[#This Row],[Invoice No]])</f>
        <v>0</v>
      </c>
      <c r="R780" s="116">
        <f>_xlfn.XLOOKUP(Table4[[#This Row],[Column1]],'Báo cáo'!AG:AG,'Báo cáo'!AG:AG)</f>
        <v>0</v>
      </c>
    </row>
    <row r="781" spans="1:18" x14ac:dyDescent="0.25">
      <c r="A781" s="105" t="s">
        <v>16011</v>
      </c>
      <c r="B781" s="101" t="s">
        <v>15953</v>
      </c>
      <c r="C781" s="101" t="s">
        <v>15954</v>
      </c>
      <c r="D781" s="101" t="s">
        <v>15868</v>
      </c>
      <c r="E781" s="101" t="s">
        <v>15869</v>
      </c>
      <c r="F781" s="104"/>
      <c r="G781" s="104"/>
      <c r="H781" s="101"/>
      <c r="I781" s="101"/>
      <c r="J781" s="101" t="s">
        <v>15881</v>
      </c>
      <c r="K781" s="101" t="s">
        <v>16582</v>
      </c>
      <c r="L781" s="103">
        <v>-740733</v>
      </c>
      <c r="M781" s="103">
        <v>-59259</v>
      </c>
      <c r="N781" s="103">
        <v>-799992</v>
      </c>
      <c r="O781" s="102">
        <v>46183</v>
      </c>
      <c r="P781" s="106" t="s">
        <v>16578</v>
      </c>
      <c r="Q781" s="101">
        <f>VALUE(Table4[[#This Row],[Invoice No]])</f>
        <v>0</v>
      </c>
      <c r="R781" s="116">
        <f>_xlfn.XLOOKUP(Table4[[#This Row],[Column1]],'Báo cáo'!AG:AG,'Báo cáo'!AG:AG)</f>
        <v>0</v>
      </c>
    </row>
    <row r="782" spans="1:18" x14ac:dyDescent="0.25">
      <c r="A782" s="105" t="s">
        <v>16013</v>
      </c>
      <c r="B782" s="101" t="s">
        <v>15953</v>
      </c>
      <c r="C782" s="101" t="s">
        <v>15954</v>
      </c>
      <c r="D782" s="101" t="s">
        <v>15868</v>
      </c>
      <c r="E782" s="101" t="s">
        <v>15869</v>
      </c>
      <c r="F782" s="104"/>
      <c r="G782" s="104"/>
      <c r="H782" s="101"/>
      <c r="I782" s="101"/>
      <c r="J782" s="101" t="s">
        <v>15892</v>
      </c>
      <c r="K782" s="101" t="s">
        <v>16640</v>
      </c>
      <c r="L782" s="103">
        <v>-40230</v>
      </c>
      <c r="M782" s="103">
        <v>-3218</v>
      </c>
      <c r="N782" s="103">
        <v>-43448</v>
      </c>
      <c r="O782" s="102">
        <v>46183</v>
      </c>
      <c r="P782" s="106" t="s">
        <v>16578</v>
      </c>
      <c r="Q782" s="101">
        <f>VALUE(Table4[[#This Row],[Invoice No]])</f>
        <v>0</v>
      </c>
      <c r="R782" s="116">
        <f>_xlfn.XLOOKUP(Table4[[#This Row],[Column1]],'Báo cáo'!AG:AG,'Báo cáo'!AG:AG)</f>
        <v>0</v>
      </c>
    </row>
    <row r="783" spans="1:18" x14ac:dyDescent="0.25">
      <c r="A783" s="105" t="s">
        <v>16017</v>
      </c>
      <c r="B783" s="101" t="s">
        <v>15972</v>
      </c>
      <c r="C783" s="101" t="s">
        <v>15973</v>
      </c>
      <c r="D783" s="101" t="s">
        <v>15868</v>
      </c>
      <c r="E783" s="101" t="s">
        <v>15869</v>
      </c>
      <c r="F783" s="104"/>
      <c r="G783" s="104"/>
      <c r="H783" s="101"/>
      <c r="I783" s="101"/>
      <c r="J783" s="101" t="s">
        <v>15881</v>
      </c>
      <c r="K783" s="101" t="s">
        <v>16641</v>
      </c>
      <c r="L783" s="103">
        <v>-10089</v>
      </c>
      <c r="M783" s="103">
        <v>-807</v>
      </c>
      <c r="N783" s="103">
        <v>-10896</v>
      </c>
      <c r="O783" s="102">
        <v>46183</v>
      </c>
      <c r="P783" s="106" t="s">
        <v>16578</v>
      </c>
      <c r="Q783" s="101">
        <f>VALUE(Table4[[#This Row],[Invoice No]])</f>
        <v>0</v>
      </c>
      <c r="R783" s="116">
        <f>_xlfn.XLOOKUP(Table4[[#This Row],[Column1]],'Báo cáo'!AG:AG,'Báo cáo'!AG:AG)</f>
        <v>0</v>
      </c>
    </row>
    <row r="784" spans="1:18" x14ac:dyDescent="0.25">
      <c r="A784" s="105" t="s">
        <v>16018</v>
      </c>
      <c r="B784" s="101" t="s">
        <v>15972</v>
      </c>
      <c r="C784" s="101" t="s">
        <v>15973</v>
      </c>
      <c r="D784" s="101" t="s">
        <v>15868</v>
      </c>
      <c r="E784" s="101" t="s">
        <v>15869</v>
      </c>
      <c r="F784" s="104"/>
      <c r="G784" s="104"/>
      <c r="H784" s="101"/>
      <c r="I784" s="101"/>
      <c r="J784" s="101" t="s">
        <v>15881</v>
      </c>
      <c r="K784" s="101" t="s">
        <v>16582</v>
      </c>
      <c r="L784" s="103">
        <v>-179525</v>
      </c>
      <c r="M784" s="103">
        <v>-14362</v>
      </c>
      <c r="N784" s="103">
        <v>-193887</v>
      </c>
      <c r="O784" s="102">
        <v>46183</v>
      </c>
      <c r="P784" s="106" t="s">
        <v>16578</v>
      </c>
      <c r="Q784" s="101">
        <f>VALUE(Table4[[#This Row],[Invoice No]])</f>
        <v>0</v>
      </c>
      <c r="R784" s="116">
        <f>_xlfn.XLOOKUP(Table4[[#This Row],[Column1]],'Báo cáo'!AG:AG,'Báo cáo'!AG:AG)</f>
        <v>0</v>
      </c>
    </row>
    <row r="785" spans="1:18" x14ac:dyDescent="0.25">
      <c r="A785" s="105" t="s">
        <v>16019</v>
      </c>
      <c r="B785" s="101" t="s">
        <v>15972</v>
      </c>
      <c r="C785" s="101" t="s">
        <v>15973</v>
      </c>
      <c r="D785" s="101" t="s">
        <v>15868</v>
      </c>
      <c r="E785" s="101" t="s">
        <v>15869</v>
      </c>
      <c r="F785" s="104"/>
      <c r="G785" s="104"/>
      <c r="H785" s="101"/>
      <c r="I785" s="101"/>
      <c r="J785" s="101" t="s">
        <v>15886</v>
      </c>
      <c r="K785" s="101" t="s">
        <v>16583</v>
      </c>
      <c r="L785" s="103">
        <v>-37143</v>
      </c>
      <c r="M785" s="103">
        <v>-3714</v>
      </c>
      <c r="N785" s="103">
        <v>-40857</v>
      </c>
      <c r="O785" s="102">
        <v>46183</v>
      </c>
      <c r="P785" s="106" t="s">
        <v>16578</v>
      </c>
      <c r="Q785" s="101">
        <f>VALUE(Table4[[#This Row],[Invoice No]])</f>
        <v>0</v>
      </c>
      <c r="R785" s="116">
        <f>_xlfn.XLOOKUP(Table4[[#This Row],[Column1]],'Báo cáo'!AG:AG,'Báo cáo'!AG:AG)</f>
        <v>0</v>
      </c>
    </row>
    <row r="786" spans="1:18" hidden="1" x14ac:dyDescent="0.25">
      <c r="A786" s="105" t="s">
        <v>16313</v>
      </c>
      <c r="B786" s="101" t="s">
        <v>15972</v>
      </c>
      <c r="C786" s="101" t="s">
        <v>15973</v>
      </c>
      <c r="D786" s="101" t="s">
        <v>15868</v>
      </c>
      <c r="E786" s="101" t="s">
        <v>15869</v>
      </c>
      <c r="F786" s="102">
        <v>46157</v>
      </c>
      <c r="G786" s="102">
        <v>46157</v>
      </c>
      <c r="H786" s="101" t="s">
        <v>16092</v>
      </c>
      <c r="I786" s="101" t="s">
        <v>16642</v>
      </c>
      <c r="J786" s="101"/>
      <c r="K786" s="101"/>
      <c r="L786" s="103">
        <v>1214105</v>
      </c>
      <c r="M786" s="103">
        <v>97128</v>
      </c>
      <c r="N786" s="103">
        <v>1311233</v>
      </c>
      <c r="O786" s="102">
        <v>46203</v>
      </c>
      <c r="P786" s="106" t="s">
        <v>16578</v>
      </c>
      <c r="Q786" s="101">
        <f>VALUE(Table4[[#This Row],[Invoice No]])</f>
        <v>34701</v>
      </c>
      <c r="R786" s="116">
        <f>_xlfn.XLOOKUP(Table4[[#This Row],[Column1]],'Báo cáo'!AG:AG,'Báo cáo'!AG:AG)</f>
        <v>34701</v>
      </c>
    </row>
    <row r="787" spans="1:18" hidden="1" x14ac:dyDescent="0.25">
      <c r="A787" s="105" t="s">
        <v>16021</v>
      </c>
      <c r="B787" s="101" t="s">
        <v>15972</v>
      </c>
      <c r="C787" s="101" t="s">
        <v>15973</v>
      </c>
      <c r="D787" s="101" t="s">
        <v>15868</v>
      </c>
      <c r="E787" s="101" t="s">
        <v>15869</v>
      </c>
      <c r="F787" s="102">
        <v>46140</v>
      </c>
      <c r="G787" s="102">
        <v>46140</v>
      </c>
      <c r="H787" s="101" t="s">
        <v>16092</v>
      </c>
      <c r="I787" s="101" t="s">
        <v>16643</v>
      </c>
      <c r="J787" s="101"/>
      <c r="K787" s="101"/>
      <c r="L787" s="103">
        <v>595330</v>
      </c>
      <c r="M787" s="103">
        <v>47626</v>
      </c>
      <c r="N787" s="103">
        <v>642956</v>
      </c>
      <c r="O787" s="102">
        <v>46183</v>
      </c>
      <c r="P787" s="106" t="s">
        <v>16578</v>
      </c>
      <c r="Q787" s="101">
        <f>VALUE(Table4[[#This Row],[Invoice No]])</f>
        <v>30224</v>
      </c>
      <c r="R787" s="116">
        <f>_xlfn.XLOOKUP(Table4[[#This Row],[Column1]],'Báo cáo'!AG:AG,'Báo cáo'!AG:AG)</f>
        <v>30224</v>
      </c>
    </row>
    <row r="788" spans="1:18" x14ac:dyDescent="0.25">
      <c r="A788" s="105" t="s">
        <v>16024</v>
      </c>
      <c r="B788" s="101" t="s">
        <v>15972</v>
      </c>
      <c r="C788" s="101" t="s">
        <v>15973</v>
      </c>
      <c r="D788" s="101" t="s">
        <v>15868</v>
      </c>
      <c r="E788" s="101" t="s">
        <v>15869</v>
      </c>
      <c r="F788" s="104"/>
      <c r="G788" s="104"/>
      <c r="H788" s="101"/>
      <c r="I788" s="101"/>
      <c r="J788" s="101" t="s">
        <v>15881</v>
      </c>
      <c r="K788" s="101" t="s">
        <v>16644</v>
      </c>
      <c r="L788" s="103">
        <v>-5255</v>
      </c>
      <c r="M788" s="103">
        <v>-420</v>
      </c>
      <c r="N788" s="103">
        <v>-5675</v>
      </c>
      <c r="O788" s="102">
        <v>46183</v>
      </c>
      <c r="P788" s="106" t="s">
        <v>16578</v>
      </c>
      <c r="Q788" s="101">
        <f>VALUE(Table4[[#This Row],[Invoice No]])</f>
        <v>0</v>
      </c>
      <c r="R788" s="116">
        <f>_xlfn.XLOOKUP(Table4[[#This Row],[Column1]],'Báo cáo'!AG:AG,'Báo cáo'!AG:AG)</f>
        <v>0</v>
      </c>
    </row>
    <row r="789" spans="1:18" x14ac:dyDescent="0.25">
      <c r="A789" s="105" t="s">
        <v>16025</v>
      </c>
      <c r="B789" s="101" t="s">
        <v>15972</v>
      </c>
      <c r="C789" s="101" t="s">
        <v>15973</v>
      </c>
      <c r="D789" s="101" t="s">
        <v>15868</v>
      </c>
      <c r="E789" s="101" t="s">
        <v>15869</v>
      </c>
      <c r="F789" s="104"/>
      <c r="G789" s="104"/>
      <c r="H789" s="101"/>
      <c r="I789" s="101"/>
      <c r="J789" s="101" t="s">
        <v>15881</v>
      </c>
      <c r="K789" s="101" t="s">
        <v>16645</v>
      </c>
      <c r="L789" s="103">
        <v>-12736</v>
      </c>
      <c r="M789" s="103">
        <v>-1019</v>
      </c>
      <c r="N789" s="103">
        <v>-13755</v>
      </c>
      <c r="O789" s="102">
        <v>46183</v>
      </c>
      <c r="P789" s="106" t="s">
        <v>16578</v>
      </c>
      <c r="Q789" s="101">
        <f>VALUE(Table4[[#This Row],[Invoice No]])</f>
        <v>0</v>
      </c>
      <c r="R789" s="116">
        <f>_xlfn.XLOOKUP(Table4[[#This Row],[Column1]],'Báo cáo'!AG:AG,'Báo cáo'!AG:AG)</f>
        <v>0</v>
      </c>
    </row>
    <row r="790" spans="1:18" x14ac:dyDescent="0.25">
      <c r="A790" s="105" t="s">
        <v>15794</v>
      </c>
      <c r="B790" s="101" t="s">
        <v>15972</v>
      </c>
      <c r="C790" s="101" t="s">
        <v>15973</v>
      </c>
      <c r="D790" s="101" t="s">
        <v>15868</v>
      </c>
      <c r="E790" s="101" t="s">
        <v>15869</v>
      </c>
      <c r="F790" s="104"/>
      <c r="G790" s="104"/>
      <c r="H790" s="101"/>
      <c r="I790" s="101"/>
      <c r="J790" s="101" t="s">
        <v>15878</v>
      </c>
      <c r="K790" s="101" t="s">
        <v>16577</v>
      </c>
      <c r="L790" s="103">
        <v>-123810</v>
      </c>
      <c r="M790" s="103">
        <v>-9905</v>
      </c>
      <c r="N790" s="103">
        <v>-133715</v>
      </c>
      <c r="O790" s="102">
        <v>46183</v>
      </c>
      <c r="P790" s="106" t="s">
        <v>16578</v>
      </c>
      <c r="Q790" s="101">
        <f>VALUE(Table4[[#This Row],[Invoice No]])</f>
        <v>0</v>
      </c>
      <c r="R790" s="116">
        <f>_xlfn.XLOOKUP(Table4[[#This Row],[Column1]],'Báo cáo'!AG:AG,'Báo cáo'!AG:AG)</f>
        <v>0</v>
      </c>
    </row>
    <row r="791" spans="1:18" x14ac:dyDescent="0.25">
      <c r="A791" s="105" t="s">
        <v>16026</v>
      </c>
      <c r="B791" s="101" t="s">
        <v>15972</v>
      </c>
      <c r="C791" s="101" t="s">
        <v>15973</v>
      </c>
      <c r="D791" s="101" t="s">
        <v>15868</v>
      </c>
      <c r="E791" s="101" t="s">
        <v>15869</v>
      </c>
      <c r="F791" s="104"/>
      <c r="G791" s="104"/>
      <c r="H791" s="101"/>
      <c r="I791" s="101"/>
      <c r="J791" s="101" t="s">
        <v>15881</v>
      </c>
      <c r="K791" s="101" t="s">
        <v>16646</v>
      </c>
      <c r="L791" s="103">
        <v>-2946</v>
      </c>
      <c r="M791" s="103">
        <v>-236</v>
      </c>
      <c r="N791" s="103">
        <v>-3182</v>
      </c>
      <c r="O791" s="102">
        <v>46183</v>
      </c>
      <c r="P791" s="106" t="s">
        <v>16578</v>
      </c>
      <c r="Q791" s="101">
        <f>VALUE(Table4[[#This Row],[Invoice No]])</f>
        <v>0</v>
      </c>
      <c r="R791" s="116">
        <f>_xlfn.XLOOKUP(Table4[[#This Row],[Column1]],'Báo cáo'!AG:AG,'Báo cáo'!AG:AG)</f>
        <v>0</v>
      </c>
    </row>
    <row r="792" spans="1:18" hidden="1" x14ac:dyDescent="0.25">
      <c r="A792" s="105" t="s">
        <v>16160</v>
      </c>
      <c r="B792" s="101" t="s">
        <v>15972</v>
      </c>
      <c r="C792" s="101" t="s">
        <v>15973</v>
      </c>
      <c r="D792" s="101" t="s">
        <v>15868</v>
      </c>
      <c r="E792" s="101" t="s">
        <v>15869</v>
      </c>
      <c r="F792" s="102">
        <v>46136</v>
      </c>
      <c r="G792" s="102">
        <v>46136</v>
      </c>
      <c r="H792" s="101" t="s">
        <v>16092</v>
      </c>
      <c r="I792" s="101" t="s">
        <v>16647</v>
      </c>
      <c r="J792" s="101"/>
      <c r="K792" s="101"/>
      <c r="L792" s="103">
        <v>583055</v>
      </c>
      <c r="M792" s="103">
        <v>46644</v>
      </c>
      <c r="N792" s="103">
        <v>629699</v>
      </c>
      <c r="O792" s="102">
        <v>46183</v>
      </c>
      <c r="P792" s="106" t="s">
        <v>16578</v>
      </c>
      <c r="Q792" s="101">
        <f>VALUE(Table4[[#This Row],[Invoice No]])</f>
        <v>30017</v>
      </c>
      <c r="R792" s="116">
        <f>_xlfn.XLOOKUP(Table4[[#This Row],[Column1]],'Báo cáo'!AG:AG,'Báo cáo'!AG:AG)</f>
        <v>30017</v>
      </c>
    </row>
    <row r="793" spans="1:18" x14ac:dyDescent="0.25">
      <c r="A793" s="105" t="s">
        <v>16031</v>
      </c>
      <c r="B793" s="101" t="s">
        <v>15983</v>
      </c>
      <c r="C793" s="101" t="s">
        <v>15984</v>
      </c>
      <c r="D793" s="101" t="s">
        <v>15868</v>
      </c>
      <c r="E793" s="101" t="s">
        <v>15869</v>
      </c>
      <c r="F793" s="104"/>
      <c r="G793" s="104"/>
      <c r="H793" s="101"/>
      <c r="I793" s="101"/>
      <c r="J793" s="101" t="s">
        <v>15881</v>
      </c>
      <c r="K793" s="101" t="s">
        <v>16648</v>
      </c>
      <c r="L793" s="103">
        <v>-5621</v>
      </c>
      <c r="M793" s="103">
        <v>-450</v>
      </c>
      <c r="N793" s="103">
        <v>-6071</v>
      </c>
      <c r="O793" s="102">
        <v>46183</v>
      </c>
      <c r="P793" s="106" t="s">
        <v>16578</v>
      </c>
      <c r="Q793" s="101">
        <f>VALUE(Table4[[#This Row],[Invoice No]])</f>
        <v>0</v>
      </c>
      <c r="R793" s="116">
        <f>_xlfn.XLOOKUP(Table4[[#This Row],[Column1]],'Báo cáo'!AG:AG,'Báo cáo'!AG:AG)</f>
        <v>0</v>
      </c>
    </row>
    <row r="794" spans="1:18" x14ac:dyDescent="0.25">
      <c r="A794" s="105" t="s">
        <v>15801</v>
      </c>
      <c r="B794" s="101" t="s">
        <v>15983</v>
      </c>
      <c r="C794" s="101" t="s">
        <v>15984</v>
      </c>
      <c r="D794" s="101" t="s">
        <v>15868</v>
      </c>
      <c r="E794" s="101" t="s">
        <v>15869</v>
      </c>
      <c r="F794" s="104"/>
      <c r="G794" s="104"/>
      <c r="H794" s="101"/>
      <c r="I794" s="101"/>
      <c r="J794" s="101" t="s">
        <v>15881</v>
      </c>
      <c r="K794" s="101" t="s">
        <v>16649</v>
      </c>
      <c r="L794" s="103">
        <v>-133726</v>
      </c>
      <c r="M794" s="103">
        <v>-10698</v>
      </c>
      <c r="N794" s="103">
        <v>-144424</v>
      </c>
      <c r="O794" s="102">
        <v>46183</v>
      </c>
      <c r="P794" s="106" t="s">
        <v>16578</v>
      </c>
      <c r="Q794" s="101">
        <f>VALUE(Table4[[#This Row],[Invoice No]])</f>
        <v>0</v>
      </c>
      <c r="R794" s="116">
        <f>_xlfn.XLOOKUP(Table4[[#This Row],[Column1]],'Báo cáo'!AG:AG,'Báo cáo'!AG:AG)</f>
        <v>0</v>
      </c>
    </row>
    <row r="795" spans="1:18" x14ac:dyDescent="0.25">
      <c r="A795" s="105" t="s">
        <v>16033</v>
      </c>
      <c r="B795" s="101" t="s">
        <v>15983</v>
      </c>
      <c r="C795" s="101" t="s">
        <v>15984</v>
      </c>
      <c r="D795" s="101" t="s">
        <v>15868</v>
      </c>
      <c r="E795" s="101" t="s">
        <v>15869</v>
      </c>
      <c r="F795" s="104"/>
      <c r="G795" s="104"/>
      <c r="H795" s="101"/>
      <c r="I795" s="101"/>
      <c r="J795" s="101" t="s">
        <v>15881</v>
      </c>
      <c r="K795" s="101" t="s">
        <v>16582</v>
      </c>
      <c r="L795" s="103">
        <v>-1188433</v>
      </c>
      <c r="M795" s="103">
        <v>-95075</v>
      </c>
      <c r="N795" s="103">
        <v>-1283508</v>
      </c>
      <c r="O795" s="102">
        <v>46183</v>
      </c>
      <c r="P795" s="106" t="s">
        <v>16578</v>
      </c>
      <c r="Q795" s="101">
        <f>VALUE(Table4[[#This Row],[Invoice No]])</f>
        <v>0</v>
      </c>
      <c r="R795" s="116">
        <f>_xlfn.XLOOKUP(Table4[[#This Row],[Column1]],'Báo cáo'!AG:AG,'Báo cáo'!AG:AG)</f>
        <v>0</v>
      </c>
    </row>
    <row r="796" spans="1:18" x14ac:dyDescent="0.25">
      <c r="A796" s="105" t="s">
        <v>16035</v>
      </c>
      <c r="B796" s="101" t="s">
        <v>15983</v>
      </c>
      <c r="C796" s="101" t="s">
        <v>15984</v>
      </c>
      <c r="D796" s="101" t="s">
        <v>15868</v>
      </c>
      <c r="E796" s="101" t="s">
        <v>15869</v>
      </c>
      <c r="F796" s="104"/>
      <c r="G796" s="104"/>
      <c r="H796" s="101"/>
      <c r="I796" s="101"/>
      <c r="J796" s="101" t="s">
        <v>15892</v>
      </c>
      <c r="K796" s="101" t="s">
        <v>16650</v>
      </c>
      <c r="L796" s="103">
        <v>-16450</v>
      </c>
      <c r="M796" s="103">
        <v>-1316</v>
      </c>
      <c r="N796" s="103">
        <v>-17766</v>
      </c>
      <c r="O796" s="102">
        <v>46183</v>
      </c>
      <c r="P796" s="106" t="s">
        <v>16578</v>
      </c>
      <c r="Q796" s="101">
        <f>VALUE(Table4[[#This Row],[Invoice No]])</f>
        <v>0</v>
      </c>
      <c r="R796" s="116">
        <f>_xlfn.XLOOKUP(Table4[[#This Row],[Column1]],'Báo cáo'!AG:AG,'Báo cáo'!AG:AG)</f>
        <v>0</v>
      </c>
    </row>
    <row r="797" spans="1:18" hidden="1" x14ac:dyDescent="0.25">
      <c r="A797" s="105" t="s">
        <v>16037</v>
      </c>
      <c r="B797" s="101" t="s">
        <v>15983</v>
      </c>
      <c r="C797" s="101" t="s">
        <v>15984</v>
      </c>
      <c r="D797" s="101" t="s">
        <v>15868</v>
      </c>
      <c r="E797" s="101" t="s">
        <v>15869</v>
      </c>
      <c r="F797" s="102">
        <v>46128</v>
      </c>
      <c r="G797" s="102">
        <v>46126</v>
      </c>
      <c r="H797" s="101" t="s">
        <v>16092</v>
      </c>
      <c r="I797" s="101" t="s">
        <v>16651</v>
      </c>
      <c r="J797" s="101"/>
      <c r="K797" s="101"/>
      <c r="L797" s="103">
        <v>1116805</v>
      </c>
      <c r="M797" s="103">
        <v>89344</v>
      </c>
      <c r="N797" s="103">
        <v>1206149</v>
      </c>
      <c r="O797" s="102">
        <v>46183</v>
      </c>
      <c r="P797" s="106" t="s">
        <v>16578</v>
      </c>
      <c r="Q797" s="101">
        <f>VALUE(Table4[[#This Row],[Invoice No]])</f>
        <v>26465</v>
      </c>
      <c r="R797" s="116">
        <f>_xlfn.XLOOKUP(Table4[[#This Row],[Column1]],'Báo cáo'!AG:AG,'Báo cáo'!AG:AG)</f>
        <v>26465</v>
      </c>
    </row>
    <row r="798" spans="1:18" hidden="1" x14ac:dyDescent="0.25">
      <c r="A798" s="105" t="s">
        <v>16039</v>
      </c>
      <c r="B798" s="101" t="s">
        <v>15983</v>
      </c>
      <c r="C798" s="101" t="s">
        <v>15984</v>
      </c>
      <c r="D798" s="101" t="s">
        <v>15868</v>
      </c>
      <c r="E798" s="101" t="s">
        <v>15869</v>
      </c>
      <c r="F798" s="102">
        <v>46157</v>
      </c>
      <c r="G798" s="102">
        <v>46153</v>
      </c>
      <c r="H798" s="101" t="s">
        <v>16092</v>
      </c>
      <c r="I798" s="101" t="s">
        <v>16652</v>
      </c>
      <c r="J798" s="101"/>
      <c r="K798" s="101"/>
      <c r="L798" s="103">
        <v>4799880</v>
      </c>
      <c r="M798" s="103">
        <v>383990</v>
      </c>
      <c r="N798" s="103">
        <v>5183870</v>
      </c>
      <c r="O798" s="102">
        <v>46203</v>
      </c>
      <c r="P798" s="106" t="s">
        <v>16578</v>
      </c>
      <c r="Q798" s="101">
        <f>VALUE(Table4[[#This Row],[Invoice No]])</f>
        <v>33104</v>
      </c>
      <c r="R798" s="116">
        <f>_xlfn.XLOOKUP(Table4[[#This Row],[Column1]],'Báo cáo'!AG:AG,'Báo cáo'!AG:AG)</f>
        <v>33104</v>
      </c>
    </row>
    <row r="799" spans="1:18" x14ac:dyDescent="0.25">
      <c r="A799" s="105" t="s">
        <v>16040</v>
      </c>
      <c r="B799" s="101" t="s">
        <v>15983</v>
      </c>
      <c r="C799" s="101" t="s">
        <v>15984</v>
      </c>
      <c r="D799" s="101" t="s">
        <v>15868</v>
      </c>
      <c r="E799" s="101" t="s">
        <v>15869</v>
      </c>
      <c r="F799" s="104"/>
      <c r="G799" s="104"/>
      <c r="H799" s="101"/>
      <c r="I799" s="101"/>
      <c r="J799" s="101"/>
      <c r="K799" s="101" t="s">
        <v>16600</v>
      </c>
      <c r="L799" s="103">
        <v>282570</v>
      </c>
      <c r="M799" s="103">
        <v>0</v>
      </c>
      <c r="N799" s="103">
        <v>282570</v>
      </c>
      <c r="O799" s="102">
        <v>46183</v>
      </c>
      <c r="P799" s="106" t="s">
        <v>16578</v>
      </c>
      <c r="Q799" s="101">
        <f>VALUE(Table4[[#This Row],[Invoice No]])</f>
        <v>0</v>
      </c>
      <c r="R799" s="116">
        <f>_xlfn.XLOOKUP(Table4[[#This Row],[Column1]],'Báo cáo'!AG:AG,'Báo cáo'!AG:AG)</f>
        <v>0</v>
      </c>
    </row>
    <row r="800" spans="1:18" hidden="1" x14ac:dyDescent="0.25">
      <c r="A800" s="105" t="s">
        <v>16042</v>
      </c>
      <c r="B800" s="101" t="s">
        <v>15983</v>
      </c>
      <c r="C800" s="101" t="s">
        <v>15984</v>
      </c>
      <c r="D800" s="101" t="s">
        <v>15868</v>
      </c>
      <c r="E800" s="101" t="s">
        <v>15869</v>
      </c>
      <c r="F800" s="102">
        <v>46157</v>
      </c>
      <c r="G800" s="102">
        <v>46153</v>
      </c>
      <c r="H800" s="101" t="s">
        <v>16092</v>
      </c>
      <c r="I800" s="101" t="s">
        <v>16653</v>
      </c>
      <c r="J800" s="101"/>
      <c r="K800" s="101"/>
      <c r="L800" s="103">
        <v>2801920</v>
      </c>
      <c r="M800" s="103">
        <v>224154</v>
      </c>
      <c r="N800" s="103">
        <v>3026074</v>
      </c>
      <c r="O800" s="102">
        <v>46203</v>
      </c>
      <c r="P800" s="106" t="s">
        <v>16578</v>
      </c>
      <c r="Q800" s="101">
        <f>VALUE(Table4[[#This Row],[Invoice No]])</f>
        <v>33105</v>
      </c>
      <c r="R800" s="116">
        <f>_xlfn.XLOOKUP(Table4[[#This Row],[Column1]],'Báo cáo'!AG:AG,'Báo cáo'!AG:AG)</f>
        <v>33105</v>
      </c>
    </row>
    <row r="801" spans="1:18" x14ac:dyDescent="0.25">
      <c r="A801" s="105" t="s">
        <v>16043</v>
      </c>
      <c r="B801" s="101" t="s">
        <v>15983</v>
      </c>
      <c r="C801" s="101" t="s">
        <v>15984</v>
      </c>
      <c r="D801" s="101" t="s">
        <v>15868</v>
      </c>
      <c r="E801" s="101" t="s">
        <v>15869</v>
      </c>
      <c r="F801" s="104"/>
      <c r="G801" s="104"/>
      <c r="H801" s="101"/>
      <c r="I801" s="101"/>
      <c r="J801" s="101" t="s">
        <v>15886</v>
      </c>
      <c r="K801" s="101" t="s">
        <v>16583</v>
      </c>
      <c r="L801" s="103">
        <v>-245883</v>
      </c>
      <c r="M801" s="103">
        <v>-24588</v>
      </c>
      <c r="N801" s="103">
        <v>-270471</v>
      </c>
      <c r="O801" s="102">
        <v>46183</v>
      </c>
      <c r="P801" s="106" t="s">
        <v>16578</v>
      </c>
      <c r="Q801" s="101">
        <f>VALUE(Table4[[#This Row],[Invoice No]])</f>
        <v>0</v>
      </c>
      <c r="R801" s="116">
        <f>_xlfn.XLOOKUP(Table4[[#This Row],[Column1]],'Báo cáo'!AG:AG,'Báo cáo'!AG:AG)</f>
        <v>0</v>
      </c>
    </row>
    <row r="802" spans="1:18" x14ac:dyDescent="0.25">
      <c r="A802" s="105" t="s">
        <v>16045</v>
      </c>
      <c r="B802" s="101" t="s">
        <v>15983</v>
      </c>
      <c r="C802" s="101" t="s">
        <v>15984</v>
      </c>
      <c r="D802" s="101" t="s">
        <v>15868</v>
      </c>
      <c r="E802" s="101" t="s">
        <v>15869</v>
      </c>
      <c r="F802" s="104"/>
      <c r="G802" s="104"/>
      <c r="H802" s="101"/>
      <c r="I802" s="101"/>
      <c r="J802" s="101" t="s">
        <v>15881</v>
      </c>
      <c r="K802" s="101" t="s">
        <v>16654</v>
      </c>
      <c r="L802" s="103">
        <v>-25557</v>
      </c>
      <c r="M802" s="103">
        <v>-2045</v>
      </c>
      <c r="N802" s="103">
        <v>-27602</v>
      </c>
      <c r="O802" s="102">
        <v>46183</v>
      </c>
      <c r="P802" s="106" t="s">
        <v>16578</v>
      </c>
      <c r="Q802" s="101">
        <f>VALUE(Table4[[#This Row],[Invoice No]])</f>
        <v>0</v>
      </c>
      <c r="R802" s="116">
        <f>_xlfn.XLOOKUP(Table4[[#This Row],[Column1]],'Báo cáo'!AG:AG,'Báo cáo'!AG:AG)</f>
        <v>0</v>
      </c>
    </row>
    <row r="803" spans="1:18" x14ac:dyDescent="0.25">
      <c r="A803" s="105" t="s">
        <v>16047</v>
      </c>
      <c r="B803" s="101" t="s">
        <v>15983</v>
      </c>
      <c r="C803" s="101" t="s">
        <v>15984</v>
      </c>
      <c r="D803" s="101" t="s">
        <v>15868</v>
      </c>
      <c r="E803" s="101" t="s">
        <v>15869</v>
      </c>
      <c r="F803" s="104"/>
      <c r="G803" s="104"/>
      <c r="H803" s="101"/>
      <c r="I803" s="101"/>
      <c r="J803" s="101" t="s">
        <v>15881</v>
      </c>
      <c r="K803" s="101" t="s">
        <v>16655</v>
      </c>
      <c r="L803" s="103">
        <v>-54375</v>
      </c>
      <c r="M803" s="103">
        <v>-4350</v>
      </c>
      <c r="N803" s="103">
        <v>-58725</v>
      </c>
      <c r="O803" s="102">
        <v>46183</v>
      </c>
      <c r="P803" s="106" t="s">
        <v>16578</v>
      </c>
      <c r="Q803" s="101">
        <f>VALUE(Table4[[#This Row],[Invoice No]])</f>
        <v>0</v>
      </c>
      <c r="R803" s="116">
        <f>_xlfn.XLOOKUP(Table4[[#This Row],[Column1]],'Báo cáo'!AG:AG,'Báo cáo'!AG:AG)</f>
        <v>0</v>
      </c>
    </row>
    <row r="804" spans="1:18" x14ac:dyDescent="0.25">
      <c r="A804" s="105" t="s">
        <v>16170</v>
      </c>
      <c r="B804" s="101" t="s">
        <v>15983</v>
      </c>
      <c r="C804" s="101" t="s">
        <v>15984</v>
      </c>
      <c r="D804" s="101" t="s">
        <v>15868</v>
      </c>
      <c r="E804" s="101" t="s">
        <v>15869</v>
      </c>
      <c r="F804" s="104"/>
      <c r="G804" s="104"/>
      <c r="H804" s="101"/>
      <c r="I804" s="101"/>
      <c r="J804" s="101" t="s">
        <v>15892</v>
      </c>
      <c r="K804" s="101" t="s">
        <v>16656</v>
      </c>
      <c r="L804" s="103">
        <v>-15590</v>
      </c>
      <c r="M804" s="103">
        <v>-1247</v>
      </c>
      <c r="N804" s="103">
        <v>-16837</v>
      </c>
      <c r="O804" s="102">
        <v>46183</v>
      </c>
      <c r="P804" s="106" t="s">
        <v>16578</v>
      </c>
      <c r="Q804" s="101">
        <f>VALUE(Table4[[#This Row],[Invoice No]])</f>
        <v>0</v>
      </c>
      <c r="R804" s="116">
        <f>_xlfn.XLOOKUP(Table4[[#This Row],[Column1]],'Báo cáo'!AG:AG,'Báo cáo'!AG:AG)</f>
        <v>0</v>
      </c>
    </row>
    <row r="805" spans="1:18" hidden="1" x14ac:dyDescent="0.25">
      <c r="A805" s="105" t="s">
        <v>16049</v>
      </c>
      <c r="B805" s="101" t="s">
        <v>15983</v>
      </c>
      <c r="C805" s="101" t="s">
        <v>15984</v>
      </c>
      <c r="D805" s="101" t="s">
        <v>15868</v>
      </c>
      <c r="E805" s="101" t="s">
        <v>15869</v>
      </c>
      <c r="F805" s="102">
        <v>46132</v>
      </c>
      <c r="G805" s="102">
        <v>46128</v>
      </c>
      <c r="H805" s="101" t="s">
        <v>16092</v>
      </c>
      <c r="I805" s="101" t="s">
        <v>16657</v>
      </c>
      <c r="J805" s="101"/>
      <c r="K805" s="101"/>
      <c r="L805" s="103">
        <v>1131355</v>
      </c>
      <c r="M805" s="103">
        <v>90508</v>
      </c>
      <c r="N805" s="103">
        <v>1221863</v>
      </c>
      <c r="O805" s="102">
        <v>46183</v>
      </c>
      <c r="P805" s="106" t="s">
        <v>16578</v>
      </c>
      <c r="Q805" s="101">
        <f>VALUE(Table4[[#This Row],[Invoice No]])</f>
        <v>28122</v>
      </c>
      <c r="R805" s="116">
        <f>_xlfn.XLOOKUP(Table4[[#This Row],[Column1]],'Báo cáo'!AG:AG,'Báo cáo'!AG:AG)</f>
        <v>28122</v>
      </c>
    </row>
    <row r="806" spans="1:18" x14ac:dyDescent="0.25">
      <c r="A806" s="105" t="s">
        <v>16052</v>
      </c>
      <c r="B806" s="101" t="s">
        <v>15983</v>
      </c>
      <c r="C806" s="101" t="s">
        <v>15984</v>
      </c>
      <c r="D806" s="101" t="s">
        <v>15868</v>
      </c>
      <c r="E806" s="101" t="s">
        <v>15869</v>
      </c>
      <c r="F806" s="104"/>
      <c r="G806" s="104"/>
      <c r="H806" s="101"/>
      <c r="I806" s="101"/>
      <c r="J806" s="101"/>
      <c r="K806" s="101" t="s">
        <v>16592</v>
      </c>
      <c r="L806" s="103">
        <v>-1304101</v>
      </c>
      <c r="M806" s="103">
        <v>0</v>
      </c>
      <c r="N806" s="103">
        <v>-1304101</v>
      </c>
      <c r="O806" s="102">
        <v>46203</v>
      </c>
      <c r="P806" s="106" t="s">
        <v>16578</v>
      </c>
      <c r="Q806" s="101">
        <f>VALUE(Table4[[#This Row],[Invoice No]])</f>
        <v>0</v>
      </c>
      <c r="R806" s="116">
        <f>_xlfn.XLOOKUP(Table4[[#This Row],[Column1]],'Báo cáo'!AG:AG,'Báo cáo'!AG:AG)</f>
        <v>0</v>
      </c>
    </row>
    <row r="807" spans="1:18" hidden="1" x14ac:dyDescent="0.25">
      <c r="A807" s="105" t="s">
        <v>16053</v>
      </c>
      <c r="B807" s="101" t="s">
        <v>15983</v>
      </c>
      <c r="C807" s="101" t="s">
        <v>15984</v>
      </c>
      <c r="D807" s="101" t="s">
        <v>15868</v>
      </c>
      <c r="E807" s="101" t="s">
        <v>15869</v>
      </c>
      <c r="F807" s="102">
        <v>46157</v>
      </c>
      <c r="G807" s="102">
        <v>46153</v>
      </c>
      <c r="H807" s="101" t="s">
        <v>16092</v>
      </c>
      <c r="I807" s="101" t="s">
        <v>16658</v>
      </c>
      <c r="J807" s="101"/>
      <c r="K807" s="101"/>
      <c r="L807" s="103">
        <v>1731800</v>
      </c>
      <c r="M807" s="103">
        <v>138544</v>
      </c>
      <c r="N807" s="103">
        <v>1870344</v>
      </c>
      <c r="O807" s="102">
        <v>46203</v>
      </c>
      <c r="P807" s="106" t="s">
        <v>16578</v>
      </c>
      <c r="Q807" s="101">
        <f>VALUE(Table4[[#This Row],[Invoice No]])</f>
        <v>33103</v>
      </c>
      <c r="R807" s="116">
        <f>_xlfn.XLOOKUP(Table4[[#This Row],[Column1]],'Báo cáo'!AG:AG,'Báo cáo'!AG:AG)</f>
        <v>33103</v>
      </c>
    </row>
    <row r="808" spans="1:18" x14ac:dyDescent="0.25">
      <c r="A808" s="105" t="s">
        <v>16056</v>
      </c>
      <c r="B808" s="101" t="s">
        <v>15983</v>
      </c>
      <c r="C808" s="101" t="s">
        <v>15984</v>
      </c>
      <c r="D808" s="101" t="s">
        <v>15868</v>
      </c>
      <c r="E808" s="101" t="s">
        <v>15869</v>
      </c>
      <c r="F808" s="104"/>
      <c r="G808" s="104"/>
      <c r="H808" s="101"/>
      <c r="I808" s="101"/>
      <c r="J808" s="101" t="s">
        <v>15878</v>
      </c>
      <c r="K808" s="101" t="s">
        <v>16577</v>
      </c>
      <c r="L808" s="103">
        <v>-819609</v>
      </c>
      <c r="M808" s="103">
        <v>-65569</v>
      </c>
      <c r="N808" s="103">
        <v>-885178</v>
      </c>
      <c r="O808" s="102">
        <v>46183</v>
      </c>
      <c r="P808" s="106" t="s">
        <v>16578</v>
      </c>
      <c r="Q808" s="101">
        <f>VALUE(Table4[[#This Row],[Invoice No]])</f>
        <v>0</v>
      </c>
      <c r="R808" s="116">
        <f>_xlfn.XLOOKUP(Table4[[#This Row],[Column1]],'Báo cáo'!AG:AG,'Báo cáo'!AG:AG)</f>
        <v>0</v>
      </c>
    </row>
    <row r="809" spans="1:18" hidden="1" x14ac:dyDescent="0.25">
      <c r="A809" s="105" t="s">
        <v>16058</v>
      </c>
      <c r="B809" s="101" t="s">
        <v>15983</v>
      </c>
      <c r="C809" s="101" t="s">
        <v>15984</v>
      </c>
      <c r="D809" s="101" t="s">
        <v>15868</v>
      </c>
      <c r="E809" s="101" t="s">
        <v>15869</v>
      </c>
      <c r="F809" s="102">
        <v>46149</v>
      </c>
      <c r="G809" s="102">
        <v>46146</v>
      </c>
      <c r="H809" s="101" t="s">
        <v>16092</v>
      </c>
      <c r="I809" s="101" t="s">
        <v>16659</v>
      </c>
      <c r="J809" s="101"/>
      <c r="K809" s="101"/>
      <c r="L809" s="103">
        <v>2920540</v>
      </c>
      <c r="M809" s="103">
        <v>233643</v>
      </c>
      <c r="N809" s="103">
        <v>3154183</v>
      </c>
      <c r="O809" s="102">
        <v>46203</v>
      </c>
      <c r="P809" s="106" t="s">
        <v>16578</v>
      </c>
      <c r="Q809" s="101">
        <f>VALUE(Table4[[#This Row],[Invoice No]])</f>
        <v>31567</v>
      </c>
      <c r="R809" s="116">
        <f>_xlfn.XLOOKUP(Table4[[#This Row],[Column1]],'Báo cáo'!AG:AG,'Báo cáo'!AG:AG)</f>
        <v>31567</v>
      </c>
    </row>
    <row r="810" spans="1:18" hidden="1" x14ac:dyDescent="0.25">
      <c r="A810" s="105" t="s">
        <v>16060</v>
      </c>
      <c r="B810" s="101" t="s">
        <v>15994</v>
      </c>
      <c r="C810" s="101" t="s">
        <v>15995</v>
      </c>
      <c r="D810" s="101" t="s">
        <v>15868</v>
      </c>
      <c r="E810" s="101" t="s">
        <v>15869</v>
      </c>
      <c r="F810" s="102">
        <v>46150</v>
      </c>
      <c r="G810" s="102">
        <v>46148</v>
      </c>
      <c r="H810" s="101" t="s">
        <v>16092</v>
      </c>
      <c r="I810" s="101" t="s">
        <v>16660</v>
      </c>
      <c r="J810" s="101"/>
      <c r="K810" s="101"/>
      <c r="L810" s="103">
        <v>2345370</v>
      </c>
      <c r="M810" s="103">
        <v>187630</v>
      </c>
      <c r="N810" s="103">
        <v>2533000</v>
      </c>
      <c r="O810" s="102">
        <v>46203</v>
      </c>
      <c r="P810" s="106" t="s">
        <v>16578</v>
      </c>
      <c r="Q810" s="101">
        <f>VALUE(Table4[[#This Row],[Invoice No]])</f>
        <v>32724</v>
      </c>
      <c r="R810" s="116">
        <f>_xlfn.XLOOKUP(Table4[[#This Row],[Column1]],'Báo cáo'!AG:AG,'Báo cáo'!AG:AG)</f>
        <v>32724</v>
      </c>
    </row>
    <row r="811" spans="1:18" x14ac:dyDescent="0.25">
      <c r="A811" s="105" t="s">
        <v>16177</v>
      </c>
      <c r="B811" s="101" t="s">
        <v>15994</v>
      </c>
      <c r="C811" s="101" t="s">
        <v>15995</v>
      </c>
      <c r="D811" s="101" t="s">
        <v>15868</v>
      </c>
      <c r="E811" s="101" t="s">
        <v>15869</v>
      </c>
      <c r="F811" s="104"/>
      <c r="G811" s="104"/>
      <c r="H811" s="101"/>
      <c r="I811" s="101"/>
      <c r="J811" s="101" t="s">
        <v>15886</v>
      </c>
      <c r="K811" s="101" t="s">
        <v>16583</v>
      </c>
      <c r="L811" s="103">
        <v>-91498</v>
      </c>
      <c r="M811" s="103">
        <v>-9150</v>
      </c>
      <c r="N811" s="103">
        <v>-100648</v>
      </c>
      <c r="O811" s="102">
        <v>46183</v>
      </c>
      <c r="P811" s="106" t="s">
        <v>16578</v>
      </c>
      <c r="Q811" s="101">
        <f>VALUE(Table4[[#This Row],[Invoice No]])</f>
        <v>0</v>
      </c>
      <c r="R811" s="116">
        <f>_xlfn.XLOOKUP(Table4[[#This Row],[Column1]],'Báo cáo'!AG:AG,'Báo cáo'!AG:AG)</f>
        <v>0</v>
      </c>
    </row>
    <row r="812" spans="1:18" x14ac:dyDescent="0.25">
      <c r="A812" s="105" t="s">
        <v>16062</v>
      </c>
      <c r="B812" s="101" t="s">
        <v>15994</v>
      </c>
      <c r="C812" s="101" t="s">
        <v>15995</v>
      </c>
      <c r="D812" s="101" t="s">
        <v>15868</v>
      </c>
      <c r="E812" s="101" t="s">
        <v>15869</v>
      </c>
      <c r="F812" s="104"/>
      <c r="G812" s="104"/>
      <c r="H812" s="101"/>
      <c r="I812" s="101"/>
      <c r="J812" s="101" t="s">
        <v>15881</v>
      </c>
      <c r="K812" s="101" t="s">
        <v>16661</v>
      </c>
      <c r="L812" s="103">
        <v>-10273</v>
      </c>
      <c r="M812" s="103">
        <v>-822</v>
      </c>
      <c r="N812" s="103">
        <v>-11095</v>
      </c>
      <c r="O812" s="102">
        <v>46183</v>
      </c>
      <c r="P812" s="106" t="s">
        <v>16578</v>
      </c>
      <c r="Q812" s="101">
        <f>VALUE(Table4[[#This Row],[Invoice No]])</f>
        <v>0</v>
      </c>
      <c r="R812" s="116">
        <f>_xlfn.XLOOKUP(Table4[[#This Row],[Column1]],'Báo cáo'!AG:AG,'Báo cáo'!AG:AG)</f>
        <v>0</v>
      </c>
    </row>
    <row r="813" spans="1:18" x14ac:dyDescent="0.25">
      <c r="A813" s="105" t="s">
        <v>16066</v>
      </c>
      <c r="B813" s="101" t="s">
        <v>15994</v>
      </c>
      <c r="C813" s="101" t="s">
        <v>15995</v>
      </c>
      <c r="D813" s="101" t="s">
        <v>15868</v>
      </c>
      <c r="E813" s="101" t="s">
        <v>15869</v>
      </c>
      <c r="F813" s="104"/>
      <c r="G813" s="104"/>
      <c r="H813" s="101"/>
      <c r="I813" s="101"/>
      <c r="J813" s="101" t="s">
        <v>15881</v>
      </c>
      <c r="K813" s="101" t="s">
        <v>16662</v>
      </c>
      <c r="L813" s="103">
        <v>-26930</v>
      </c>
      <c r="M813" s="103">
        <v>-2154</v>
      </c>
      <c r="N813" s="103">
        <v>-29084</v>
      </c>
      <c r="O813" s="102">
        <v>46183</v>
      </c>
      <c r="P813" s="106" t="s">
        <v>16578</v>
      </c>
      <c r="Q813" s="101">
        <f>VALUE(Table4[[#This Row],[Invoice No]])</f>
        <v>0</v>
      </c>
      <c r="R813" s="116">
        <f>_xlfn.XLOOKUP(Table4[[#This Row],[Column1]],'Báo cáo'!AG:AG,'Báo cáo'!AG:AG)</f>
        <v>0</v>
      </c>
    </row>
    <row r="814" spans="1:18" hidden="1" x14ac:dyDescent="0.25">
      <c r="A814" s="105" t="s">
        <v>16068</v>
      </c>
      <c r="B814" s="101" t="s">
        <v>15994</v>
      </c>
      <c r="C814" s="101" t="s">
        <v>15995</v>
      </c>
      <c r="D814" s="101" t="s">
        <v>15868</v>
      </c>
      <c r="E814" s="101" t="s">
        <v>15869</v>
      </c>
      <c r="F814" s="102">
        <v>46155</v>
      </c>
      <c r="G814" s="102">
        <v>46153</v>
      </c>
      <c r="H814" s="101" t="s">
        <v>16092</v>
      </c>
      <c r="I814" s="101" t="s">
        <v>16663</v>
      </c>
      <c r="J814" s="101"/>
      <c r="K814" s="101"/>
      <c r="L814" s="103">
        <v>2105510</v>
      </c>
      <c r="M814" s="103">
        <v>168441</v>
      </c>
      <c r="N814" s="103">
        <v>2273951</v>
      </c>
      <c r="O814" s="102">
        <v>46203</v>
      </c>
      <c r="P814" s="106" t="s">
        <v>16578</v>
      </c>
      <c r="Q814" s="101">
        <f>VALUE(Table4[[#This Row],[Invoice No]])</f>
        <v>33089</v>
      </c>
      <c r="R814" s="116">
        <f>_xlfn.XLOOKUP(Table4[[#This Row],[Column1]],'Báo cáo'!AG:AG,'Báo cáo'!AG:AG)</f>
        <v>33089</v>
      </c>
    </row>
    <row r="815" spans="1:18" hidden="1" x14ac:dyDescent="0.25">
      <c r="A815" s="105" t="s">
        <v>16180</v>
      </c>
      <c r="B815" s="101" t="s">
        <v>15994</v>
      </c>
      <c r="C815" s="101" t="s">
        <v>15995</v>
      </c>
      <c r="D815" s="101" t="s">
        <v>15868</v>
      </c>
      <c r="E815" s="101" t="s">
        <v>15869</v>
      </c>
      <c r="F815" s="102">
        <v>46132</v>
      </c>
      <c r="G815" s="102">
        <v>46132</v>
      </c>
      <c r="H815" s="101" t="s">
        <v>16092</v>
      </c>
      <c r="I815" s="101" t="s">
        <v>16664</v>
      </c>
      <c r="J815" s="101"/>
      <c r="K815" s="101"/>
      <c r="L815" s="103">
        <v>1667380</v>
      </c>
      <c r="M815" s="103">
        <v>133390</v>
      </c>
      <c r="N815" s="103">
        <v>1800770</v>
      </c>
      <c r="O815" s="102">
        <v>46183</v>
      </c>
      <c r="P815" s="106" t="s">
        <v>16578</v>
      </c>
      <c r="Q815" s="101">
        <f>VALUE(Table4[[#This Row],[Invoice No]])</f>
        <v>28276</v>
      </c>
      <c r="R815" s="116">
        <f>_xlfn.XLOOKUP(Table4[[#This Row],[Column1]],'Báo cáo'!AG:AG,'Báo cáo'!AG:AG)</f>
        <v>28276</v>
      </c>
    </row>
    <row r="816" spans="1:18" x14ac:dyDescent="0.25">
      <c r="A816" s="105" t="s">
        <v>16069</v>
      </c>
      <c r="B816" s="101" t="s">
        <v>15994</v>
      </c>
      <c r="C816" s="101" t="s">
        <v>15995</v>
      </c>
      <c r="D816" s="101" t="s">
        <v>15868</v>
      </c>
      <c r="E816" s="101" t="s">
        <v>15869</v>
      </c>
      <c r="F816" s="104"/>
      <c r="G816" s="104"/>
      <c r="H816" s="101"/>
      <c r="I816" s="101"/>
      <c r="J816" s="101" t="s">
        <v>15878</v>
      </c>
      <c r="K816" s="101" t="s">
        <v>16577</v>
      </c>
      <c r="L816" s="103">
        <v>-304992</v>
      </c>
      <c r="M816" s="103">
        <v>-24399</v>
      </c>
      <c r="N816" s="103">
        <v>-329391</v>
      </c>
      <c r="O816" s="102">
        <v>46183</v>
      </c>
      <c r="P816" s="106" t="s">
        <v>16578</v>
      </c>
      <c r="Q816" s="101">
        <f>VALUE(Table4[[#This Row],[Invoice No]])</f>
        <v>0</v>
      </c>
      <c r="R816" s="116">
        <f>_xlfn.XLOOKUP(Table4[[#This Row],[Column1]],'Báo cáo'!AG:AG,'Báo cáo'!AG:AG)</f>
        <v>0</v>
      </c>
    </row>
    <row r="817" spans="1:18" x14ac:dyDescent="0.25">
      <c r="A817" s="105" t="s">
        <v>16072</v>
      </c>
      <c r="B817" s="101" t="s">
        <v>15994</v>
      </c>
      <c r="C817" s="101" t="s">
        <v>15995</v>
      </c>
      <c r="D817" s="101" t="s">
        <v>15868</v>
      </c>
      <c r="E817" s="101" t="s">
        <v>15869</v>
      </c>
      <c r="F817" s="104"/>
      <c r="G817" s="104"/>
      <c r="H817" s="101"/>
      <c r="I817" s="101"/>
      <c r="J817" s="101" t="s">
        <v>15881</v>
      </c>
      <c r="K817" s="101" t="s">
        <v>16665</v>
      </c>
      <c r="L817" s="103">
        <v>-9474</v>
      </c>
      <c r="M817" s="103">
        <v>-758</v>
      </c>
      <c r="N817" s="103">
        <v>-10232</v>
      </c>
      <c r="O817" s="102">
        <v>46183</v>
      </c>
      <c r="P817" s="106" t="s">
        <v>16578</v>
      </c>
      <c r="Q817" s="101">
        <f>VALUE(Table4[[#This Row],[Invoice No]])</f>
        <v>0</v>
      </c>
      <c r="R817" s="116">
        <f>_xlfn.XLOOKUP(Table4[[#This Row],[Column1]],'Báo cáo'!AG:AG,'Báo cáo'!AG:AG)</f>
        <v>0</v>
      </c>
    </row>
    <row r="818" spans="1:18" x14ac:dyDescent="0.25">
      <c r="A818" s="105" t="s">
        <v>16073</v>
      </c>
      <c r="B818" s="101" t="s">
        <v>15994</v>
      </c>
      <c r="C818" s="101" t="s">
        <v>15995</v>
      </c>
      <c r="D818" s="101" t="s">
        <v>15868</v>
      </c>
      <c r="E818" s="101" t="s">
        <v>15869</v>
      </c>
      <c r="F818" s="104"/>
      <c r="G818" s="104"/>
      <c r="H818" s="101"/>
      <c r="I818" s="101"/>
      <c r="J818" s="101" t="s">
        <v>15881</v>
      </c>
      <c r="K818" s="101" t="s">
        <v>16666</v>
      </c>
      <c r="L818" s="103">
        <v>-47201</v>
      </c>
      <c r="M818" s="103">
        <v>-3776</v>
      </c>
      <c r="N818" s="103">
        <v>-50977</v>
      </c>
      <c r="O818" s="102">
        <v>46183</v>
      </c>
      <c r="P818" s="106" t="s">
        <v>16578</v>
      </c>
      <c r="Q818" s="101">
        <f>VALUE(Table4[[#This Row],[Invoice No]])</f>
        <v>0</v>
      </c>
      <c r="R818" s="116">
        <f>_xlfn.XLOOKUP(Table4[[#This Row],[Column1]],'Báo cáo'!AG:AG,'Báo cáo'!AG:AG)</f>
        <v>0</v>
      </c>
    </row>
    <row r="819" spans="1:18" x14ac:dyDescent="0.25">
      <c r="A819" s="105" t="s">
        <v>16075</v>
      </c>
      <c r="B819" s="101" t="s">
        <v>15994</v>
      </c>
      <c r="C819" s="101" t="s">
        <v>15995</v>
      </c>
      <c r="D819" s="101" t="s">
        <v>15868</v>
      </c>
      <c r="E819" s="101" t="s">
        <v>15869</v>
      </c>
      <c r="F819" s="104"/>
      <c r="G819" s="104"/>
      <c r="H819" s="101"/>
      <c r="I819" s="101"/>
      <c r="J819" s="101" t="s">
        <v>15881</v>
      </c>
      <c r="K819" s="101" t="s">
        <v>16582</v>
      </c>
      <c r="L819" s="103">
        <v>-442238</v>
      </c>
      <c r="M819" s="103">
        <v>-35379</v>
      </c>
      <c r="N819" s="103">
        <v>-477617</v>
      </c>
      <c r="O819" s="102">
        <v>46183</v>
      </c>
      <c r="P819" s="106" t="s">
        <v>16578</v>
      </c>
      <c r="Q819" s="101">
        <f>VALUE(Table4[[#This Row],[Invoice No]])</f>
        <v>0</v>
      </c>
      <c r="R819" s="116">
        <f>_xlfn.XLOOKUP(Table4[[#This Row],[Column1]],'Báo cáo'!AG:AG,'Báo cáo'!AG:AG)</f>
        <v>0</v>
      </c>
    </row>
    <row r="820" spans="1:18" x14ac:dyDescent="0.25">
      <c r="A820" s="105" t="s">
        <v>16079</v>
      </c>
      <c r="B820" s="101" t="s">
        <v>16001</v>
      </c>
      <c r="C820" s="101" t="s">
        <v>16002</v>
      </c>
      <c r="D820" s="101" t="s">
        <v>15868</v>
      </c>
      <c r="E820" s="101" t="s">
        <v>15869</v>
      </c>
      <c r="F820" s="104"/>
      <c r="G820" s="104"/>
      <c r="H820" s="101"/>
      <c r="I820" s="101"/>
      <c r="J820" s="101" t="s">
        <v>15878</v>
      </c>
      <c r="K820" s="101" t="s">
        <v>16577</v>
      </c>
      <c r="L820" s="103">
        <v>-300916</v>
      </c>
      <c r="M820" s="103">
        <v>-24073</v>
      </c>
      <c r="N820" s="103">
        <v>-324989</v>
      </c>
      <c r="O820" s="102">
        <v>46183</v>
      </c>
      <c r="P820" s="106" t="s">
        <v>16578</v>
      </c>
      <c r="Q820" s="101">
        <f>VALUE(Table4[[#This Row],[Invoice No]])</f>
        <v>0</v>
      </c>
      <c r="R820" s="116">
        <f>_xlfn.XLOOKUP(Table4[[#This Row],[Column1]],'Báo cáo'!AG:AG,'Báo cáo'!AG:AG)</f>
        <v>0</v>
      </c>
    </row>
    <row r="821" spans="1:18" x14ac:dyDescent="0.25">
      <c r="A821" s="105" t="s">
        <v>16080</v>
      </c>
      <c r="B821" s="101" t="s">
        <v>16001</v>
      </c>
      <c r="C821" s="101" t="s">
        <v>16002</v>
      </c>
      <c r="D821" s="101" t="s">
        <v>15868</v>
      </c>
      <c r="E821" s="101" t="s">
        <v>15869</v>
      </c>
      <c r="F821" s="104"/>
      <c r="G821" s="104"/>
      <c r="H821" s="101"/>
      <c r="I821" s="101"/>
      <c r="J821" s="101" t="s">
        <v>16667</v>
      </c>
      <c r="K821" s="101" t="s">
        <v>15908</v>
      </c>
      <c r="L821" s="103">
        <v>-727377</v>
      </c>
      <c r="M821" s="103">
        <v>-58190</v>
      </c>
      <c r="N821" s="103">
        <v>-785567</v>
      </c>
      <c r="O821" s="102">
        <v>46203</v>
      </c>
      <c r="P821" s="106" t="s">
        <v>16578</v>
      </c>
      <c r="Q821" s="101">
        <f>VALUE(Table4[[#This Row],[Invoice No]])</f>
        <v>0</v>
      </c>
      <c r="R821" s="116">
        <f>_xlfn.XLOOKUP(Table4[[#This Row],[Column1]],'Báo cáo'!AG:AG,'Báo cáo'!AG:AG)</f>
        <v>0</v>
      </c>
    </row>
    <row r="822" spans="1:18" x14ac:dyDescent="0.25">
      <c r="A822" s="105" t="s">
        <v>16081</v>
      </c>
      <c r="B822" s="101" t="s">
        <v>16001</v>
      </c>
      <c r="C822" s="101" t="s">
        <v>16002</v>
      </c>
      <c r="D822" s="101" t="s">
        <v>15868</v>
      </c>
      <c r="E822" s="101" t="s">
        <v>15869</v>
      </c>
      <c r="F822" s="104"/>
      <c r="G822" s="104"/>
      <c r="H822" s="101"/>
      <c r="I822" s="101"/>
      <c r="J822" s="101" t="s">
        <v>15881</v>
      </c>
      <c r="K822" s="101" t="s">
        <v>16668</v>
      </c>
      <c r="L822" s="103">
        <v>-14838</v>
      </c>
      <c r="M822" s="103">
        <v>-1187</v>
      </c>
      <c r="N822" s="103">
        <v>-16025</v>
      </c>
      <c r="O822" s="102">
        <v>46183</v>
      </c>
      <c r="P822" s="106" t="s">
        <v>16578</v>
      </c>
      <c r="Q822" s="101">
        <f>VALUE(Table4[[#This Row],[Invoice No]])</f>
        <v>0</v>
      </c>
      <c r="R822" s="116">
        <f>_xlfn.XLOOKUP(Table4[[#This Row],[Column1]],'Báo cáo'!AG:AG,'Báo cáo'!AG:AG)</f>
        <v>0</v>
      </c>
    </row>
    <row r="823" spans="1:18" x14ac:dyDescent="0.25">
      <c r="A823" s="105" t="s">
        <v>16083</v>
      </c>
      <c r="B823" s="101" t="s">
        <v>16001</v>
      </c>
      <c r="C823" s="101" t="s">
        <v>16002</v>
      </c>
      <c r="D823" s="101" t="s">
        <v>15868</v>
      </c>
      <c r="E823" s="101" t="s">
        <v>15869</v>
      </c>
      <c r="F823" s="104"/>
      <c r="G823" s="104"/>
      <c r="H823" s="101"/>
      <c r="I823" s="101"/>
      <c r="J823" s="101" t="s">
        <v>15881</v>
      </c>
      <c r="K823" s="101" t="s">
        <v>16669</v>
      </c>
      <c r="L823" s="103">
        <v>-52043</v>
      </c>
      <c r="M823" s="103">
        <v>-4163</v>
      </c>
      <c r="N823" s="103">
        <v>-56206</v>
      </c>
      <c r="O823" s="102">
        <v>46183</v>
      </c>
      <c r="P823" s="106" t="s">
        <v>16578</v>
      </c>
      <c r="Q823" s="101">
        <f>VALUE(Table4[[#This Row],[Invoice No]])</f>
        <v>0</v>
      </c>
      <c r="R823" s="116">
        <f>_xlfn.XLOOKUP(Table4[[#This Row],[Column1]],'Báo cáo'!AG:AG,'Báo cáo'!AG:AG)</f>
        <v>0</v>
      </c>
    </row>
    <row r="824" spans="1:18" x14ac:dyDescent="0.25">
      <c r="A824" s="105" t="s">
        <v>16085</v>
      </c>
      <c r="B824" s="101" t="s">
        <v>16001</v>
      </c>
      <c r="C824" s="101" t="s">
        <v>16002</v>
      </c>
      <c r="D824" s="101" t="s">
        <v>15868</v>
      </c>
      <c r="E824" s="101" t="s">
        <v>15869</v>
      </c>
      <c r="F824" s="104"/>
      <c r="G824" s="104"/>
      <c r="H824" s="101"/>
      <c r="I824" s="101"/>
      <c r="J824" s="101" t="s">
        <v>15881</v>
      </c>
      <c r="K824" s="101" t="s">
        <v>16582</v>
      </c>
      <c r="L824" s="103">
        <v>-436328</v>
      </c>
      <c r="M824" s="103">
        <v>-34906</v>
      </c>
      <c r="N824" s="103">
        <v>-471234</v>
      </c>
      <c r="O824" s="102">
        <v>46183</v>
      </c>
      <c r="P824" s="106" t="s">
        <v>16578</v>
      </c>
      <c r="Q824" s="101">
        <f>VALUE(Table4[[#This Row],[Invoice No]])</f>
        <v>0</v>
      </c>
      <c r="R824" s="116">
        <f>_xlfn.XLOOKUP(Table4[[#This Row],[Column1]],'Báo cáo'!AG:AG,'Báo cáo'!AG:AG)</f>
        <v>0</v>
      </c>
    </row>
    <row r="825" spans="1:18" x14ac:dyDescent="0.25">
      <c r="A825" s="105" t="s">
        <v>16087</v>
      </c>
      <c r="B825" s="101" t="s">
        <v>16001</v>
      </c>
      <c r="C825" s="101" t="s">
        <v>16002</v>
      </c>
      <c r="D825" s="101" t="s">
        <v>15868</v>
      </c>
      <c r="E825" s="101" t="s">
        <v>15869</v>
      </c>
      <c r="F825" s="104"/>
      <c r="G825" s="104"/>
      <c r="H825" s="101"/>
      <c r="I825" s="101"/>
      <c r="J825" s="101" t="s">
        <v>15892</v>
      </c>
      <c r="K825" s="101" t="s">
        <v>16670</v>
      </c>
      <c r="L825" s="103">
        <v>-33000</v>
      </c>
      <c r="M825" s="103">
        <v>-2640</v>
      </c>
      <c r="N825" s="103">
        <v>-35640</v>
      </c>
      <c r="O825" s="102">
        <v>46183</v>
      </c>
      <c r="P825" s="106" t="s">
        <v>16578</v>
      </c>
      <c r="Q825" s="101">
        <f>VALUE(Table4[[#This Row],[Invoice No]])</f>
        <v>0</v>
      </c>
      <c r="R825" s="116">
        <f>_xlfn.XLOOKUP(Table4[[#This Row],[Column1]],'Báo cáo'!AG:AG,'Báo cáo'!AG:AG)</f>
        <v>0</v>
      </c>
    </row>
    <row r="826" spans="1:18" x14ac:dyDescent="0.25">
      <c r="A826" s="105" t="s">
        <v>16190</v>
      </c>
      <c r="B826" s="101" t="s">
        <v>16001</v>
      </c>
      <c r="C826" s="101" t="s">
        <v>16002</v>
      </c>
      <c r="D826" s="101" t="s">
        <v>15868</v>
      </c>
      <c r="E826" s="101" t="s">
        <v>15869</v>
      </c>
      <c r="F826" s="104"/>
      <c r="G826" s="104"/>
      <c r="H826" s="101"/>
      <c r="I826" s="101"/>
      <c r="J826" s="101" t="s">
        <v>15892</v>
      </c>
      <c r="K826" s="101" t="s">
        <v>16671</v>
      </c>
      <c r="L826" s="103">
        <v>-82390</v>
      </c>
      <c r="M826" s="103">
        <v>-6591</v>
      </c>
      <c r="N826" s="103">
        <v>-88981</v>
      </c>
      <c r="O826" s="102">
        <v>46183</v>
      </c>
      <c r="P826" s="106" t="s">
        <v>16578</v>
      </c>
      <c r="Q826" s="101">
        <f>VALUE(Table4[[#This Row],[Invoice No]])</f>
        <v>0</v>
      </c>
      <c r="R826" s="116">
        <f>_xlfn.XLOOKUP(Table4[[#This Row],[Column1]],'Báo cáo'!AG:AG,'Báo cáo'!AG:AG)</f>
        <v>0</v>
      </c>
    </row>
    <row r="827" spans="1:18" hidden="1" x14ac:dyDescent="0.25">
      <c r="A827" s="105" t="s">
        <v>16193</v>
      </c>
      <c r="B827" s="101" t="s">
        <v>16001</v>
      </c>
      <c r="C827" s="101" t="s">
        <v>16002</v>
      </c>
      <c r="D827" s="101" t="s">
        <v>15868</v>
      </c>
      <c r="E827" s="101" t="s">
        <v>15869</v>
      </c>
      <c r="F827" s="102">
        <v>46131</v>
      </c>
      <c r="G827" s="102">
        <v>46126</v>
      </c>
      <c r="H827" s="101" t="s">
        <v>16092</v>
      </c>
      <c r="I827" s="101" t="s">
        <v>16672</v>
      </c>
      <c r="J827" s="101"/>
      <c r="K827" s="101"/>
      <c r="L827" s="103">
        <v>595330</v>
      </c>
      <c r="M827" s="103">
        <v>47626</v>
      </c>
      <c r="N827" s="103">
        <v>642956</v>
      </c>
      <c r="O827" s="102">
        <v>46183</v>
      </c>
      <c r="P827" s="106" t="s">
        <v>16578</v>
      </c>
      <c r="Q827" s="101">
        <f>VALUE(Table4[[#This Row],[Invoice No]])</f>
        <v>26466</v>
      </c>
      <c r="R827" s="116">
        <f>_xlfn.XLOOKUP(Table4[[#This Row],[Column1]],'Báo cáo'!AG:AG,'Báo cáo'!AG:AG)</f>
        <v>26466</v>
      </c>
    </row>
    <row r="828" spans="1:18" x14ac:dyDescent="0.25">
      <c r="A828" s="105" t="s">
        <v>16194</v>
      </c>
      <c r="B828" s="101" t="s">
        <v>16001</v>
      </c>
      <c r="C828" s="101" t="s">
        <v>16002</v>
      </c>
      <c r="D828" s="101" t="s">
        <v>15868</v>
      </c>
      <c r="E828" s="101" t="s">
        <v>15869</v>
      </c>
      <c r="F828" s="104"/>
      <c r="G828" s="104"/>
      <c r="H828" s="101"/>
      <c r="I828" s="101"/>
      <c r="J828" s="101"/>
      <c r="K828" s="101" t="s">
        <v>16592</v>
      </c>
      <c r="L828" s="103">
        <v>785567</v>
      </c>
      <c r="M828" s="103">
        <v>0</v>
      </c>
      <c r="N828" s="103">
        <v>785567</v>
      </c>
      <c r="O828" s="102">
        <v>46203</v>
      </c>
      <c r="P828" s="106" t="s">
        <v>16578</v>
      </c>
      <c r="Q828" s="101">
        <f>VALUE(Table4[[#This Row],[Invoice No]])</f>
        <v>0</v>
      </c>
      <c r="R828" s="116">
        <f>_xlfn.XLOOKUP(Table4[[#This Row],[Column1]],'Báo cáo'!AG:AG,'Báo cáo'!AG:AG)</f>
        <v>0</v>
      </c>
    </row>
    <row r="829" spans="1:18" x14ac:dyDescent="0.25">
      <c r="A829" s="105" t="s">
        <v>16196</v>
      </c>
      <c r="B829" s="101" t="s">
        <v>16001</v>
      </c>
      <c r="C829" s="101" t="s">
        <v>16002</v>
      </c>
      <c r="D829" s="101" t="s">
        <v>15868</v>
      </c>
      <c r="E829" s="101" t="s">
        <v>15869</v>
      </c>
      <c r="F829" s="104"/>
      <c r="G829" s="104"/>
      <c r="H829" s="101"/>
      <c r="I829" s="101"/>
      <c r="J829" s="101" t="s">
        <v>15886</v>
      </c>
      <c r="K829" s="101" t="s">
        <v>16583</v>
      </c>
      <c r="L829" s="103">
        <v>-90275</v>
      </c>
      <c r="M829" s="103">
        <v>-9027</v>
      </c>
      <c r="N829" s="103">
        <v>-99302</v>
      </c>
      <c r="O829" s="102">
        <v>46183</v>
      </c>
      <c r="P829" s="106" t="s">
        <v>16578</v>
      </c>
      <c r="Q829" s="101">
        <f>VALUE(Table4[[#This Row],[Invoice No]])</f>
        <v>0</v>
      </c>
      <c r="R829" s="116">
        <f>_xlfn.XLOOKUP(Table4[[#This Row],[Column1]],'Báo cáo'!AG:AG,'Báo cáo'!AG:AG)</f>
        <v>0</v>
      </c>
    </row>
    <row r="830" spans="1:18" x14ac:dyDescent="0.25">
      <c r="A830" s="105" t="s">
        <v>16197</v>
      </c>
      <c r="B830" s="101" t="s">
        <v>16001</v>
      </c>
      <c r="C830" s="101" t="s">
        <v>16002</v>
      </c>
      <c r="D830" s="101" t="s">
        <v>15868</v>
      </c>
      <c r="E830" s="101" t="s">
        <v>15869</v>
      </c>
      <c r="F830" s="104"/>
      <c r="G830" s="104"/>
      <c r="H830" s="101"/>
      <c r="I830" s="101"/>
      <c r="J830" s="101" t="s">
        <v>15881</v>
      </c>
      <c r="K830" s="101" t="s">
        <v>16673</v>
      </c>
      <c r="L830" s="103">
        <v>-16904</v>
      </c>
      <c r="M830" s="103">
        <v>-1352</v>
      </c>
      <c r="N830" s="103">
        <v>-18256</v>
      </c>
      <c r="O830" s="102">
        <v>46183</v>
      </c>
      <c r="P830" s="106" t="s">
        <v>16578</v>
      </c>
      <c r="Q830" s="101">
        <f>VALUE(Table4[[#This Row],[Invoice No]])</f>
        <v>0</v>
      </c>
      <c r="R830" s="116">
        <f>_xlfn.XLOOKUP(Table4[[#This Row],[Column1]],'Báo cáo'!AG:AG,'Báo cáo'!AG:AG)</f>
        <v>0</v>
      </c>
    </row>
    <row r="831" spans="1:18" x14ac:dyDescent="0.25">
      <c r="A831" s="105" t="s">
        <v>16347</v>
      </c>
      <c r="B831" s="101" t="s">
        <v>16001</v>
      </c>
      <c r="C831" s="101" t="s">
        <v>16002</v>
      </c>
      <c r="D831" s="101" t="s">
        <v>15868</v>
      </c>
      <c r="E831" s="101" t="s">
        <v>15869</v>
      </c>
      <c r="F831" s="104"/>
      <c r="G831" s="104"/>
      <c r="H831" s="101"/>
      <c r="I831" s="101"/>
      <c r="J831" s="101" t="s">
        <v>15881</v>
      </c>
      <c r="K831" s="101" t="s">
        <v>16674</v>
      </c>
      <c r="L831" s="103">
        <v>-29296</v>
      </c>
      <c r="M831" s="103">
        <v>-2344</v>
      </c>
      <c r="N831" s="103">
        <v>-31640</v>
      </c>
      <c r="O831" s="102">
        <v>46183</v>
      </c>
      <c r="P831" s="106" t="s">
        <v>16578</v>
      </c>
      <c r="Q831" s="101">
        <f>VALUE(Table4[[#This Row],[Invoice No]])</f>
        <v>0</v>
      </c>
      <c r="R831" s="116">
        <f>_xlfn.XLOOKUP(Table4[[#This Row],[Column1]],'Báo cáo'!AG:AG,'Báo cáo'!AG:AG)</f>
        <v>0</v>
      </c>
    </row>
    <row r="832" spans="1:18" x14ac:dyDescent="0.25">
      <c r="A832" s="105" t="s">
        <v>16198</v>
      </c>
      <c r="B832" s="101" t="s">
        <v>16001</v>
      </c>
      <c r="C832" s="101" t="s">
        <v>16002</v>
      </c>
      <c r="D832" s="101" t="s">
        <v>15868</v>
      </c>
      <c r="E832" s="101" t="s">
        <v>15869</v>
      </c>
      <c r="F832" s="104"/>
      <c r="G832" s="104"/>
      <c r="H832" s="101"/>
      <c r="I832" s="101"/>
      <c r="J832" s="101" t="s">
        <v>15892</v>
      </c>
      <c r="K832" s="101" t="s">
        <v>16675</v>
      </c>
      <c r="L832" s="103">
        <v>-46000</v>
      </c>
      <c r="M832" s="103">
        <v>-3680</v>
      </c>
      <c r="N832" s="103">
        <v>-49680</v>
      </c>
      <c r="O832" s="102">
        <v>46183</v>
      </c>
      <c r="P832" s="106" t="s">
        <v>16578</v>
      </c>
      <c r="Q832" s="101">
        <f>VALUE(Table4[[#This Row],[Invoice No]])</f>
        <v>0</v>
      </c>
      <c r="R832" s="116">
        <f>_xlfn.XLOOKUP(Table4[[#This Row],[Column1]],'Báo cáo'!AG:AG,'Báo cáo'!AG:AG)</f>
        <v>0</v>
      </c>
    </row>
    <row r="833" spans="1:18" x14ac:dyDescent="0.25">
      <c r="A833" s="105" t="s">
        <v>16199</v>
      </c>
      <c r="B833" s="101" t="s">
        <v>16001</v>
      </c>
      <c r="C833" s="101" t="s">
        <v>16002</v>
      </c>
      <c r="D833" s="101" t="s">
        <v>15868</v>
      </c>
      <c r="E833" s="101" t="s">
        <v>15869</v>
      </c>
      <c r="F833" s="104"/>
      <c r="G833" s="104"/>
      <c r="H833" s="101"/>
      <c r="I833" s="101"/>
      <c r="J833" s="101" t="s">
        <v>15892</v>
      </c>
      <c r="K833" s="101" t="s">
        <v>16676</v>
      </c>
      <c r="L833" s="103">
        <v>-121380</v>
      </c>
      <c r="M833" s="103">
        <v>-9710</v>
      </c>
      <c r="N833" s="103">
        <v>-131090</v>
      </c>
      <c r="O833" s="102">
        <v>46183</v>
      </c>
      <c r="P833" s="106" t="s">
        <v>16578</v>
      </c>
      <c r="Q833" s="101">
        <f>VALUE(Table4[[#This Row],[Invoice No]])</f>
        <v>0</v>
      </c>
      <c r="R833" s="116">
        <f>_xlfn.XLOOKUP(Table4[[#This Row],[Column1]],'Báo cáo'!AG:AG,'Báo cáo'!AG:AG)</f>
        <v>0</v>
      </c>
    </row>
    <row r="834" spans="1:18" hidden="1" x14ac:dyDescent="0.25">
      <c r="A834" s="105" t="s">
        <v>16200</v>
      </c>
      <c r="B834" s="101" t="s">
        <v>16001</v>
      </c>
      <c r="C834" s="101" t="s">
        <v>16002</v>
      </c>
      <c r="D834" s="101" t="s">
        <v>15868</v>
      </c>
      <c r="E834" s="101" t="s">
        <v>15869</v>
      </c>
      <c r="F834" s="102">
        <v>46142</v>
      </c>
      <c r="G834" s="102">
        <v>46139</v>
      </c>
      <c r="H834" s="101" t="s">
        <v>16092</v>
      </c>
      <c r="I834" s="101" t="s">
        <v>16677</v>
      </c>
      <c r="J834" s="101"/>
      <c r="K834" s="101"/>
      <c r="L834" s="103">
        <v>1190660</v>
      </c>
      <c r="M834" s="103">
        <v>95253</v>
      </c>
      <c r="N834" s="103">
        <v>1285913</v>
      </c>
      <c r="O834" s="102">
        <v>46183</v>
      </c>
      <c r="P834" s="106" t="s">
        <v>16578</v>
      </c>
      <c r="Q834" s="101">
        <f>VALUE(Table4[[#This Row],[Invoice No]])</f>
        <v>30173</v>
      </c>
      <c r="R834" s="116">
        <f>_xlfn.XLOOKUP(Table4[[#This Row],[Column1]],'Báo cáo'!AG:AG,'Báo cáo'!AG:AG)</f>
        <v>30173</v>
      </c>
    </row>
    <row r="835" spans="1:18" x14ac:dyDescent="0.25">
      <c r="A835" s="105" t="s">
        <v>16203</v>
      </c>
      <c r="B835" s="101" t="s">
        <v>16022</v>
      </c>
      <c r="C835" s="101" t="s">
        <v>16023</v>
      </c>
      <c r="D835" s="101" t="s">
        <v>15868</v>
      </c>
      <c r="E835" s="101" t="s">
        <v>15869</v>
      </c>
      <c r="F835" s="104"/>
      <c r="G835" s="104"/>
      <c r="H835" s="101"/>
      <c r="I835" s="101"/>
      <c r="J835" s="101" t="s">
        <v>15881</v>
      </c>
      <c r="K835" s="101" t="s">
        <v>16678</v>
      </c>
      <c r="L835" s="103">
        <v>-19698</v>
      </c>
      <c r="M835" s="103">
        <v>-1576</v>
      </c>
      <c r="N835" s="103">
        <v>-21274</v>
      </c>
      <c r="O835" s="102">
        <v>46183</v>
      </c>
      <c r="P835" s="106" t="s">
        <v>16578</v>
      </c>
      <c r="Q835" s="101">
        <f>VALUE(Table4[[#This Row],[Invoice No]])</f>
        <v>0</v>
      </c>
      <c r="R835" s="116">
        <f>_xlfn.XLOOKUP(Table4[[#This Row],[Column1]],'Báo cáo'!AG:AG,'Báo cáo'!AG:AG)</f>
        <v>0</v>
      </c>
    </row>
    <row r="836" spans="1:18" x14ac:dyDescent="0.25">
      <c r="A836" s="105" t="s">
        <v>16352</v>
      </c>
      <c r="B836" s="101" t="s">
        <v>16022</v>
      </c>
      <c r="C836" s="101" t="s">
        <v>16023</v>
      </c>
      <c r="D836" s="101" t="s">
        <v>15868</v>
      </c>
      <c r="E836" s="101" t="s">
        <v>15869</v>
      </c>
      <c r="F836" s="104"/>
      <c r="G836" s="104"/>
      <c r="H836" s="101"/>
      <c r="I836" s="101"/>
      <c r="J836" s="101" t="s">
        <v>15881</v>
      </c>
      <c r="K836" s="101" t="s">
        <v>16679</v>
      </c>
      <c r="L836" s="103">
        <v>-10816</v>
      </c>
      <c r="M836" s="103">
        <v>-865</v>
      </c>
      <c r="N836" s="103">
        <v>-11681</v>
      </c>
      <c r="O836" s="102">
        <v>46183</v>
      </c>
      <c r="P836" s="106" t="s">
        <v>16578</v>
      </c>
      <c r="Q836" s="101">
        <f>VALUE(Table4[[#This Row],[Invoice No]])</f>
        <v>0</v>
      </c>
      <c r="R836" s="116">
        <f>_xlfn.XLOOKUP(Table4[[#This Row],[Column1]],'Báo cáo'!AG:AG,'Báo cáo'!AG:AG)</f>
        <v>0</v>
      </c>
    </row>
    <row r="837" spans="1:18" x14ac:dyDescent="0.25">
      <c r="A837" s="105" t="s">
        <v>16204</v>
      </c>
      <c r="B837" s="101" t="s">
        <v>16022</v>
      </c>
      <c r="C837" s="101" t="s">
        <v>16023</v>
      </c>
      <c r="D837" s="101" t="s">
        <v>15868</v>
      </c>
      <c r="E837" s="101" t="s">
        <v>15869</v>
      </c>
      <c r="F837" s="104"/>
      <c r="G837" s="104"/>
      <c r="H837" s="101"/>
      <c r="I837" s="101"/>
      <c r="J837" s="101" t="s">
        <v>15881</v>
      </c>
      <c r="K837" s="101" t="s">
        <v>16582</v>
      </c>
      <c r="L837" s="103">
        <v>-286900</v>
      </c>
      <c r="M837" s="103">
        <v>-22952</v>
      </c>
      <c r="N837" s="103">
        <v>-309852</v>
      </c>
      <c r="O837" s="102">
        <v>46183</v>
      </c>
      <c r="P837" s="106" t="s">
        <v>16578</v>
      </c>
      <c r="Q837" s="101">
        <f>VALUE(Table4[[#This Row],[Invoice No]])</f>
        <v>0</v>
      </c>
      <c r="R837" s="116">
        <f>_xlfn.XLOOKUP(Table4[[#This Row],[Column1]],'Báo cáo'!AG:AG,'Báo cáo'!AG:AG)</f>
        <v>0</v>
      </c>
    </row>
    <row r="838" spans="1:18" hidden="1" x14ac:dyDescent="0.25">
      <c r="A838" s="105" t="s">
        <v>16205</v>
      </c>
      <c r="B838" s="101" t="s">
        <v>16022</v>
      </c>
      <c r="C838" s="101" t="s">
        <v>16023</v>
      </c>
      <c r="D838" s="101" t="s">
        <v>15868</v>
      </c>
      <c r="E838" s="101" t="s">
        <v>15869</v>
      </c>
      <c r="F838" s="102">
        <v>46136</v>
      </c>
      <c r="G838" s="102">
        <v>46136</v>
      </c>
      <c r="H838" s="101" t="s">
        <v>16092</v>
      </c>
      <c r="I838" s="101" t="s">
        <v>16680</v>
      </c>
      <c r="J838" s="101"/>
      <c r="K838" s="101"/>
      <c r="L838" s="103">
        <v>1072050</v>
      </c>
      <c r="M838" s="103">
        <v>85764</v>
      </c>
      <c r="N838" s="103">
        <v>1157814</v>
      </c>
      <c r="O838" s="102">
        <v>46183</v>
      </c>
      <c r="P838" s="106" t="s">
        <v>16578</v>
      </c>
      <c r="Q838" s="101">
        <f>VALUE(Table4[[#This Row],[Invoice No]])</f>
        <v>30055</v>
      </c>
      <c r="R838" s="116">
        <f>_xlfn.XLOOKUP(Table4[[#This Row],[Column1]],'Báo cáo'!AG:AG,'Báo cáo'!AG:AG)</f>
        <v>30055</v>
      </c>
    </row>
    <row r="839" spans="1:18" hidden="1" x14ac:dyDescent="0.25">
      <c r="A839" s="105" t="s">
        <v>16206</v>
      </c>
      <c r="B839" s="101" t="s">
        <v>16022</v>
      </c>
      <c r="C839" s="101" t="s">
        <v>16023</v>
      </c>
      <c r="D839" s="101" t="s">
        <v>15868</v>
      </c>
      <c r="E839" s="101" t="s">
        <v>15869</v>
      </c>
      <c r="F839" s="102">
        <v>46129</v>
      </c>
      <c r="G839" s="102">
        <v>46129</v>
      </c>
      <c r="H839" s="101" t="s">
        <v>16092</v>
      </c>
      <c r="I839" s="101" t="s">
        <v>16681</v>
      </c>
      <c r="J839" s="101"/>
      <c r="K839" s="101"/>
      <c r="L839" s="103">
        <v>1178385</v>
      </c>
      <c r="M839" s="103">
        <v>94271</v>
      </c>
      <c r="N839" s="103">
        <v>1272656</v>
      </c>
      <c r="O839" s="102">
        <v>46183</v>
      </c>
      <c r="P839" s="106" t="s">
        <v>16578</v>
      </c>
      <c r="Q839" s="101">
        <f>VALUE(Table4[[#This Row],[Invoice No]])</f>
        <v>28166</v>
      </c>
      <c r="R839" s="116">
        <f>_xlfn.XLOOKUP(Table4[[#This Row],[Column1]],'Báo cáo'!AG:AG,'Báo cáo'!AG:AG)</f>
        <v>28166</v>
      </c>
    </row>
    <row r="840" spans="1:18" x14ac:dyDescent="0.25">
      <c r="A840" s="105" t="s">
        <v>16207</v>
      </c>
      <c r="B840" s="101" t="s">
        <v>16022</v>
      </c>
      <c r="C840" s="101" t="s">
        <v>16023</v>
      </c>
      <c r="D840" s="101" t="s">
        <v>15868</v>
      </c>
      <c r="E840" s="101" t="s">
        <v>15869</v>
      </c>
      <c r="F840" s="104"/>
      <c r="G840" s="104"/>
      <c r="H840" s="101"/>
      <c r="I840" s="101"/>
      <c r="J840" s="101" t="s">
        <v>15886</v>
      </c>
      <c r="K840" s="101" t="s">
        <v>16583</v>
      </c>
      <c r="L840" s="103">
        <v>-59359</v>
      </c>
      <c r="M840" s="103">
        <v>-5936</v>
      </c>
      <c r="N840" s="103">
        <v>-65295</v>
      </c>
      <c r="O840" s="102">
        <v>46183</v>
      </c>
      <c r="P840" s="106" t="s">
        <v>16578</v>
      </c>
      <c r="Q840" s="101">
        <f>VALUE(Table4[[#This Row],[Invoice No]])</f>
        <v>0</v>
      </c>
      <c r="R840" s="116">
        <f>_xlfn.XLOOKUP(Table4[[#This Row],[Column1]],'Báo cáo'!AG:AG,'Báo cáo'!AG:AG)</f>
        <v>0</v>
      </c>
    </row>
    <row r="841" spans="1:18" x14ac:dyDescent="0.25">
      <c r="A841" s="105" t="s">
        <v>16209</v>
      </c>
      <c r="B841" s="101" t="s">
        <v>16022</v>
      </c>
      <c r="C841" s="101" t="s">
        <v>16023</v>
      </c>
      <c r="D841" s="101" t="s">
        <v>15868</v>
      </c>
      <c r="E841" s="101" t="s">
        <v>15869</v>
      </c>
      <c r="F841" s="104"/>
      <c r="G841" s="104"/>
      <c r="H841" s="101"/>
      <c r="I841" s="101"/>
      <c r="J841" s="101" t="s">
        <v>15881</v>
      </c>
      <c r="K841" s="101" t="s">
        <v>16682</v>
      </c>
      <c r="L841" s="103">
        <v>-10007</v>
      </c>
      <c r="M841" s="103">
        <v>-801</v>
      </c>
      <c r="N841" s="103">
        <v>-10808</v>
      </c>
      <c r="O841" s="102">
        <v>46183</v>
      </c>
      <c r="P841" s="106" t="s">
        <v>16578</v>
      </c>
      <c r="Q841" s="101">
        <f>VALUE(Table4[[#This Row],[Invoice No]])</f>
        <v>0</v>
      </c>
      <c r="R841" s="116">
        <f>_xlfn.XLOOKUP(Table4[[#This Row],[Column1]],'Báo cáo'!AG:AG,'Báo cáo'!AG:AG)</f>
        <v>0</v>
      </c>
    </row>
    <row r="842" spans="1:18" hidden="1" x14ac:dyDescent="0.25">
      <c r="A842" s="105" t="s">
        <v>16210</v>
      </c>
      <c r="B842" s="101" t="s">
        <v>16022</v>
      </c>
      <c r="C842" s="101" t="s">
        <v>16023</v>
      </c>
      <c r="D842" s="101" t="s">
        <v>15868</v>
      </c>
      <c r="E842" s="101" t="s">
        <v>15869</v>
      </c>
      <c r="F842" s="102">
        <v>46150</v>
      </c>
      <c r="G842" s="102">
        <v>46150</v>
      </c>
      <c r="H842" s="101" t="s">
        <v>16092</v>
      </c>
      <c r="I842" s="101" t="s">
        <v>16683</v>
      </c>
      <c r="J842" s="101"/>
      <c r="K842" s="101"/>
      <c r="L842" s="103">
        <v>1172685</v>
      </c>
      <c r="M842" s="103">
        <v>93815</v>
      </c>
      <c r="N842" s="103">
        <v>1266500</v>
      </c>
      <c r="O842" s="102">
        <v>46203</v>
      </c>
      <c r="P842" s="106" t="s">
        <v>16578</v>
      </c>
      <c r="Q842" s="101">
        <f>VALUE(Table4[[#This Row],[Invoice No]])</f>
        <v>32972</v>
      </c>
      <c r="R842" s="116">
        <f>_xlfn.XLOOKUP(Table4[[#This Row],[Column1]],'Báo cáo'!AG:AG,'Báo cáo'!AG:AG)</f>
        <v>32972</v>
      </c>
    </row>
    <row r="843" spans="1:18" x14ac:dyDescent="0.25">
      <c r="A843" s="105" t="s">
        <v>16212</v>
      </c>
      <c r="B843" s="101" t="s">
        <v>16022</v>
      </c>
      <c r="C843" s="101" t="s">
        <v>16023</v>
      </c>
      <c r="D843" s="101" t="s">
        <v>15868</v>
      </c>
      <c r="E843" s="101" t="s">
        <v>15869</v>
      </c>
      <c r="F843" s="104"/>
      <c r="G843" s="104"/>
      <c r="H843" s="101"/>
      <c r="I843" s="101"/>
      <c r="J843" s="101" t="s">
        <v>15881</v>
      </c>
      <c r="K843" s="101" t="s">
        <v>16684</v>
      </c>
      <c r="L843" s="103">
        <v>-15835</v>
      </c>
      <c r="M843" s="103">
        <v>-1267</v>
      </c>
      <c r="N843" s="103">
        <v>-17102</v>
      </c>
      <c r="O843" s="102">
        <v>46183</v>
      </c>
      <c r="P843" s="106" t="s">
        <v>16578</v>
      </c>
      <c r="Q843" s="101">
        <f>VALUE(Table4[[#This Row],[Invoice No]])</f>
        <v>0</v>
      </c>
      <c r="R843" s="116">
        <f>_xlfn.XLOOKUP(Table4[[#This Row],[Column1]],'Báo cáo'!AG:AG,'Báo cáo'!AG:AG)</f>
        <v>0</v>
      </c>
    </row>
    <row r="844" spans="1:18" hidden="1" x14ac:dyDescent="0.25">
      <c r="A844" s="105" t="s">
        <v>16214</v>
      </c>
      <c r="B844" s="101" t="s">
        <v>16022</v>
      </c>
      <c r="C844" s="101" t="s">
        <v>16023</v>
      </c>
      <c r="D844" s="101" t="s">
        <v>15868</v>
      </c>
      <c r="E844" s="101" t="s">
        <v>15869</v>
      </c>
      <c r="F844" s="102">
        <v>46140</v>
      </c>
      <c r="G844" s="102">
        <v>46140</v>
      </c>
      <c r="H844" s="101" t="s">
        <v>16092</v>
      </c>
      <c r="I844" s="101" t="s">
        <v>16685</v>
      </c>
      <c r="J844" s="101"/>
      <c r="K844" s="101"/>
      <c r="L844" s="103">
        <v>1116805</v>
      </c>
      <c r="M844" s="103">
        <v>89344</v>
      </c>
      <c r="N844" s="103">
        <v>1206149</v>
      </c>
      <c r="O844" s="102">
        <v>46183</v>
      </c>
      <c r="P844" s="106" t="s">
        <v>16578</v>
      </c>
      <c r="Q844" s="101">
        <f>VALUE(Table4[[#This Row],[Invoice No]])</f>
        <v>30229</v>
      </c>
      <c r="R844" s="116">
        <f>_xlfn.XLOOKUP(Table4[[#This Row],[Column1]],'Báo cáo'!AG:AG,'Báo cáo'!AG:AG)</f>
        <v>30229</v>
      </c>
    </row>
    <row r="845" spans="1:18" hidden="1" x14ac:dyDescent="0.25">
      <c r="A845" s="105" t="s">
        <v>16216</v>
      </c>
      <c r="B845" s="101" t="s">
        <v>16022</v>
      </c>
      <c r="C845" s="101" t="s">
        <v>16023</v>
      </c>
      <c r="D845" s="101" t="s">
        <v>15868</v>
      </c>
      <c r="E845" s="101" t="s">
        <v>15869</v>
      </c>
      <c r="F845" s="102">
        <v>46129</v>
      </c>
      <c r="G845" s="102">
        <v>46129</v>
      </c>
      <c r="H845" s="101" t="s">
        <v>16092</v>
      </c>
      <c r="I845" s="101" t="s">
        <v>16686</v>
      </c>
      <c r="J845" s="101"/>
      <c r="K845" s="101"/>
      <c r="L845" s="103">
        <v>1190660</v>
      </c>
      <c r="M845" s="103">
        <v>95253</v>
      </c>
      <c r="N845" s="103">
        <v>1285913</v>
      </c>
      <c r="O845" s="102">
        <v>46183</v>
      </c>
      <c r="P845" s="106" t="s">
        <v>16578</v>
      </c>
      <c r="Q845" s="101">
        <f>VALUE(Table4[[#This Row],[Invoice No]])</f>
        <v>28165</v>
      </c>
      <c r="R845" s="116">
        <f>_xlfn.XLOOKUP(Table4[[#This Row],[Column1]],'Báo cáo'!AG:AG,'Báo cáo'!AG:AG)</f>
        <v>28165</v>
      </c>
    </row>
    <row r="846" spans="1:18" x14ac:dyDescent="0.25">
      <c r="A846" s="105" t="s">
        <v>16218</v>
      </c>
      <c r="B846" s="101" t="s">
        <v>16022</v>
      </c>
      <c r="C846" s="101" t="s">
        <v>16023</v>
      </c>
      <c r="D846" s="101" t="s">
        <v>15868</v>
      </c>
      <c r="E846" s="101" t="s">
        <v>15869</v>
      </c>
      <c r="F846" s="104"/>
      <c r="G846" s="104"/>
      <c r="H846" s="101"/>
      <c r="I846" s="101"/>
      <c r="J846" s="101" t="s">
        <v>15878</v>
      </c>
      <c r="K846" s="101" t="s">
        <v>16577</v>
      </c>
      <c r="L846" s="103">
        <v>-197862</v>
      </c>
      <c r="M846" s="103">
        <v>-15829</v>
      </c>
      <c r="N846" s="103">
        <v>-213691</v>
      </c>
      <c r="O846" s="102">
        <v>46183</v>
      </c>
      <c r="P846" s="106" t="s">
        <v>16578</v>
      </c>
      <c r="Q846" s="101">
        <f>VALUE(Table4[[#This Row],[Invoice No]])</f>
        <v>0</v>
      </c>
      <c r="R846" s="116">
        <f>_xlfn.XLOOKUP(Table4[[#This Row],[Column1]],'Báo cáo'!AG:AG,'Báo cáo'!AG:AG)</f>
        <v>0</v>
      </c>
    </row>
    <row r="847" spans="1:18" x14ac:dyDescent="0.25">
      <c r="A847" s="105" t="s">
        <v>16222</v>
      </c>
      <c r="B847" s="101" t="s">
        <v>16029</v>
      </c>
      <c r="C847" s="101" t="s">
        <v>16030</v>
      </c>
      <c r="D847" s="101" t="s">
        <v>15868</v>
      </c>
      <c r="E847" s="101" t="s">
        <v>15869</v>
      </c>
      <c r="F847" s="104"/>
      <c r="G847" s="104"/>
      <c r="H847" s="101"/>
      <c r="I847" s="101"/>
      <c r="J847" s="101" t="s">
        <v>15881</v>
      </c>
      <c r="K847" s="101" t="s">
        <v>16687</v>
      </c>
      <c r="L847" s="103">
        <v>-9258</v>
      </c>
      <c r="M847" s="103">
        <v>-741</v>
      </c>
      <c r="N847" s="103">
        <v>-9999</v>
      </c>
      <c r="O847" s="102">
        <v>46183</v>
      </c>
      <c r="P847" s="106" t="s">
        <v>16578</v>
      </c>
      <c r="Q847" s="101">
        <f>VALUE(Table4[[#This Row],[Invoice No]])</f>
        <v>0</v>
      </c>
      <c r="R847" s="116">
        <f>_xlfn.XLOOKUP(Table4[[#This Row],[Column1]],'Báo cáo'!AG:AG,'Báo cáo'!AG:AG)</f>
        <v>0</v>
      </c>
    </row>
    <row r="848" spans="1:18" x14ac:dyDescent="0.25">
      <c r="A848" s="105" t="s">
        <v>16224</v>
      </c>
      <c r="B848" s="101" t="s">
        <v>16029</v>
      </c>
      <c r="C848" s="101" t="s">
        <v>16030</v>
      </c>
      <c r="D848" s="101" t="s">
        <v>15868</v>
      </c>
      <c r="E848" s="101" t="s">
        <v>15869</v>
      </c>
      <c r="F848" s="104"/>
      <c r="G848" s="104"/>
      <c r="H848" s="101"/>
      <c r="I848" s="101"/>
      <c r="J848" s="101" t="s">
        <v>15881</v>
      </c>
      <c r="K848" s="101" t="s">
        <v>16582</v>
      </c>
      <c r="L848" s="103">
        <v>-503644</v>
      </c>
      <c r="M848" s="103">
        <v>-40291</v>
      </c>
      <c r="N848" s="103">
        <v>-543935</v>
      </c>
      <c r="O848" s="102">
        <v>46183</v>
      </c>
      <c r="P848" s="106" t="s">
        <v>16578</v>
      </c>
      <c r="Q848" s="101">
        <f>VALUE(Table4[[#This Row],[Invoice No]])</f>
        <v>0</v>
      </c>
      <c r="R848" s="116">
        <f>_xlfn.XLOOKUP(Table4[[#This Row],[Column1]],'Báo cáo'!AG:AG,'Báo cáo'!AG:AG)</f>
        <v>0</v>
      </c>
    </row>
    <row r="849" spans="1:18" x14ac:dyDescent="0.25">
      <c r="A849" s="105" t="s">
        <v>16226</v>
      </c>
      <c r="B849" s="101" t="s">
        <v>16029</v>
      </c>
      <c r="C849" s="101" t="s">
        <v>16030</v>
      </c>
      <c r="D849" s="101" t="s">
        <v>15868</v>
      </c>
      <c r="E849" s="101" t="s">
        <v>15869</v>
      </c>
      <c r="F849" s="104"/>
      <c r="G849" s="104"/>
      <c r="H849" s="101"/>
      <c r="I849" s="101"/>
      <c r="J849" s="101" t="s">
        <v>16688</v>
      </c>
      <c r="K849" s="101" t="s">
        <v>15908</v>
      </c>
      <c r="L849" s="103">
        <v>-213500</v>
      </c>
      <c r="M849" s="103">
        <v>-17080</v>
      </c>
      <c r="N849" s="103">
        <v>-230580</v>
      </c>
      <c r="O849" s="102">
        <v>46203</v>
      </c>
      <c r="P849" s="106" t="s">
        <v>16578</v>
      </c>
      <c r="Q849" s="101">
        <f>VALUE(Table4[[#This Row],[Invoice No]])</f>
        <v>0</v>
      </c>
      <c r="R849" s="116">
        <f>_xlfn.XLOOKUP(Table4[[#This Row],[Column1]],'Báo cáo'!AG:AG,'Báo cáo'!AG:AG)</f>
        <v>0</v>
      </c>
    </row>
    <row r="850" spans="1:18" x14ac:dyDescent="0.25">
      <c r="A850" s="105" t="s">
        <v>16227</v>
      </c>
      <c r="B850" s="101" t="s">
        <v>16029</v>
      </c>
      <c r="C850" s="101" t="s">
        <v>16030</v>
      </c>
      <c r="D850" s="101" t="s">
        <v>15868</v>
      </c>
      <c r="E850" s="101" t="s">
        <v>15869</v>
      </c>
      <c r="F850" s="104"/>
      <c r="G850" s="104"/>
      <c r="H850" s="101"/>
      <c r="I850" s="101"/>
      <c r="J850" s="101" t="s">
        <v>15892</v>
      </c>
      <c r="K850" s="101" t="s">
        <v>16689</v>
      </c>
      <c r="L850" s="103">
        <v>-60400</v>
      </c>
      <c r="M850" s="103">
        <v>-4832</v>
      </c>
      <c r="N850" s="103">
        <v>-65232</v>
      </c>
      <c r="O850" s="102">
        <v>46183</v>
      </c>
      <c r="P850" s="106" t="s">
        <v>16578</v>
      </c>
      <c r="Q850" s="101">
        <f>VALUE(Table4[[#This Row],[Invoice No]])</f>
        <v>0</v>
      </c>
      <c r="R850" s="116">
        <f>_xlfn.XLOOKUP(Table4[[#This Row],[Column1]],'Báo cáo'!AG:AG,'Báo cáo'!AG:AG)</f>
        <v>0</v>
      </c>
    </row>
    <row r="851" spans="1:18" hidden="1" x14ac:dyDescent="0.25">
      <c r="A851" s="105" t="s">
        <v>16230</v>
      </c>
      <c r="B851" s="101" t="s">
        <v>16029</v>
      </c>
      <c r="C851" s="101" t="s">
        <v>16030</v>
      </c>
      <c r="D851" s="101" t="s">
        <v>15868</v>
      </c>
      <c r="E851" s="101" t="s">
        <v>15869</v>
      </c>
      <c r="F851" s="102">
        <v>46155</v>
      </c>
      <c r="G851" s="102">
        <v>46150</v>
      </c>
      <c r="H851" s="101" t="s">
        <v>16092</v>
      </c>
      <c r="I851" s="101" t="s">
        <v>16690</v>
      </c>
      <c r="J851" s="101"/>
      <c r="K851" s="101"/>
      <c r="L851" s="103">
        <v>1052755</v>
      </c>
      <c r="M851" s="103">
        <v>84220</v>
      </c>
      <c r="N851" s="103">
        <v>1136975</v>
      </c>
      <c r="O851" s="102">
        <v>46203</v>
      </c>
      <c r="P851" s="106" t="s">
        <v>16578</v>
      </c>
      <c r="Q851" s="101">
        <f>VALUE(Table4[[#This Row],[Invoice No]])</f>
        <v>33005</v>
      </c>
      <c r="R851" s="116">
        <f>_xlfn.XLOOKUP(Table4[[#This Row],[Column1]],'Báo cáo'!AG:AG,'Báo cáo'!AG:AG)</f>
        <v>33005</v>
      </c>
    </row>
    <row r="852" spans="1:18" hidden="1" x14ac:dyDescent="0.25">
      <c r="A852" s="105" t="s">
        <v>16232</v>
      </c>
      <c r="B852" s="101" t="s">
        <v>16029</v>
      </c>
      <c r="C852" s="101" t="s">
        <v>16030</v>
      </c>
      <c r="D852" s="101" t="s">
        <v>15868</v>
      </c>
      <c r="E852" s="101" t="s">
        <v>15869</v>
      </c>
      <c r="F852" s="102">
        <v>46139</v>
      </c>
      <c r="G852" s="102">
        <v>46134</v>
      </c>
      <c r="H852" s="101" t="s">
        <v>16092</v>
      </c>
      <c r="I852" s="101" t="s">
        <v>16691</v>
      </c>
      <c r="J852" s="101"/>
      <c r="K852" s="101"/>
      <c r="L852" s="103">
        <v>1116805</v>
      </c>
      <c r="M852" s="103">
        <v>89344</v>
      </c>
      <c r="N852" s="103">
        <v>1206149</v>
      </c>
      <c r="O852" s="102">
        <v>46183</v>
      </c>
      <c r="P852" s="106" t="s">
        <v>16578</v>
      </c>
      <c r="Q852" s="101">
        <f>VALUE(Table4[[#This Row],[Invoice No]])</f>
        <v>29583</v>
      </c>
      <c r="R852" s="116">
        <f>_xlfn.XLOOKUP(Table4[[#This Row],[Column1]],'Báo cáo'!AG:AG,'Báo cáo'!AG:AG)</f>
        <v>29583</v>
      </c>
    </row>
    <row r="853" spans="1:18" hidden="1" x14ac:dyDescent="0.25">
      <c r="A853" s="105" t="s">
        <v>16234</v>
      </c>
      <c r="B853" s="101" t="s">
        <v>16029</v>
      </c>
      <c r="C853" s="101" t="s">
        <v>16030</v>
      </c>
      <c r="D853" s="101" t="s">
        <v>15868</v>
      </c>
      <c r="E853" s="101" t="s">
        <v>15869</v>
      </c>
      <c r="F853" s="102">
        <v>46147</v>
      </c>
      <c r="G853" s="102">
        <v>46139</v>
      </c>
      <c r="H853" s="101" t="s">
        <v>16092</v>
      </c>
      <c r="I853" s="101" t="s">
        <v>16692</v>
      </c>
      <c r="J853" s="101"/>
      <c r="K853" s="101"/>
      <c r="L853" s="103">
        <v>1667380</v>
      </c>
      <c r="M853" s="103">
        <v>133390</v>
      </c>
      <c r="N853" s="103">
        <v>1800770</v>
      </c>
      <c r="O853" s="102">
        <v>46203</v>
      </c>
      <c r="P853" s="106" t="s">
        <v>16578</v>
      </c>
      <c r="Q853" s="101">
        <f>VALUE(Table4[[#This Row],[Invoice No]])</f>
        <v>30172</v>
      </c>
      <c r="R853" s="116">
        <f>_xlfn.XLOOKUP(Table4[[#This Row],[Column1]],'Báo cáo'!AG:AG,'Báo cáo'!AG:AG)</f>
        <v>30172</v>
      </c>
    </row>
    <row r="854" spans="1:18" hidden="1" x14ac:dyDescent="0.25">
      <c r="A854" s="105" t="s">
        <v>16236</v>
      </c>
      <c r="B854" s="101" t="s">
        <v>16029</v>
      </c>
      <c r="C854" s="101" t="s">
        <v>16030</v>
      </c>
      <c r="D854" s="101" t="s">
        <v>15868</v>
      </c>
      <c r="E854" s="101" t="s">
        <v>15869</v>
      </c>
      <c r="F854" s="102">
        <v>46129</v>
      </c>
      <c r="G854" s="102">
        <v>46126</v>
      </c>
      <c r="H854" s="101" t="s">
        <v>16092</v>
      </c>
      <c r="I854" s="101" t="s">
        <v>16693</v>
      </c>
      <c r="J854" s="101"/>
      <c r="K854" s="101"/>
      <c r="L854" s="103">
        <v>583055</v>
      </c>
      <c r="M854" s="103">
        <v>46644</v>
      </c>
      <c r="N854" s="103">
        <v>629699</v>
      </c>
      <c r="O854" s="102">
        <v>46183</v>
      </c>
      <c r="P854" s="106" t="s">
        <v>16578</v>
      </c>
      <c r="Q854" s="101">
        <f>VALUE(Table4[[#This Row],[Invoice No]])</f>
        <v>26467</v>
      </c>
      <c r="R854" s="116">
        <f>_xlfn.XLOOKUP(Table4[[#This Row],[Column1]],'Báo cáo'!AG:AG,'Báo cáo'!AG:AG)</f>
        <v>26467</v>
      </c>
    </row>
    <row r="855" spans="1:18" x14ac:dyDescent="0.25">
      <c r="A855" s="105" t="s">
        <v>16238</v>
      </c>
      <c r="B855" s="101" t="s">
        <v>16029</v>
      </c>
      <c r="C855" s="101" t="s">
        <v>16030</v>
      </c>
      <c r="D855" s="101" t="s">
        <v>15868</v>
      </c>
      <c r="E855" s="101" t="s">
        <v>15869</v>
      </c>
      <c r="F855" s="104"/>
      <c r="G855" s="104"/>
      <c r="H855" s="101"/>
      <c r="I855" s="101"/>
      <c r="J855" s="101" t="s">
        <v>15892</v>
      </c>
      <c r="K855" s="101" t="s">
        <v>16694</v>
      </c>
      <c r="L855" s="103">
        <v>-32990</v>
      </c>
      <c r="M855" s="103">
        <v>-2639</v>
      </c>
      <c r="N855" s="103">
        <v>-35629</v>
      </c>
      <c r="O855" s="102">
        <v>46183</v>
      </c>
      <c r="P855" s="106" t="s">
        <v>16578</v>
      </c>
      <c r="Q855" s="101">
        <f>VALUE(Table4[[#This Row],[Invoice No]])</f>
        <v>0</v>
      </c>
      <c r="R855" s="116">
        <f>_xlfn.XLOOKUP(Table4[[#This Row],[Column1]],'Báo cáo'!AG:AG,'Báo cáo'!AG:AG)</f>
        <v>0</v>
      </c>
    </row>
    <row r="856" spans="1:18" x14ac:dyDescent="0.25">
      <c r="A856" s="105" t="s">
        <v>16240</v>
      </c>
      <c r="B856" s="101" t="s">
        <v>16029</v>
      </c>
      <c r="C856" s="101" t="s">
        <v>16030</v>
      </c>
      <c r="D856" s="101" t="s">
        <v>15868</v>
      </c>
      <c r="E856" s="101" t="s">
        <v>15869</v>
      </c>
      <c r="F856" s="104"/>
      <c r="G856" s="104"/>
      <c r="H856" s="101"/>
      <c r="I856" s="101"/>
      <c r="J856" s="101" t="s">
        <v>15892</v>
      </c>
      <c r="K856" s="101" t="s">
        <v>16695</v>
      </c>
      <c r="L856" s="103">
        <v>-48860</v>
      </c>
      <c r="M856" s="103">
        <v>-3909</v>
      </c>
      <c r="N856" s="103">
        <v>-52769</v>
      </c>
      <c r="O856" s="102">
        <v>46183</v>
      </c>
      <c r="P856" s="106" t="s">
        <v>16578</v>
      </c>
      <c r="Q856" s="101">
        <f>VALUE(Table4[[#This Row],[Invoice No]])</f>
        <v>0</v>
      </c>
      <c r="R856" s="116">
        <f>_xlfn.XLOOKUP(Table4[[#This Row],[Column1]],'Báo cáo'!AG:AG,'Báo cáo'!AG:AG)</f>
        <v>0</v>
      </c>
    </row>
    <row r="857" spans="1:18" x14ac:dyDescent="0.25">
      <c r="A857" s="105" t="s">
        <v>16242</v>
      </c>
      <c r="B857" s="101" t="s">
        <v>16029</v>
      </c>
      <c r="C857" s="101" t="s">
        <v>16030</v>
      </c>
      <c r="D857" s="101" t="s">
        <v>15868</v>
      </c>
      <c r="E857" s="101" t="s">
        <v>15869</v>
      </c>
      <c r="F857" s="104"/>
      <c r="G857" s="104"/>
      <c r="H857" s="101"/>
      <c r="I857" s="101"/>
      <c r="J857" s="101" t="s">
        <v>15886</v>
      </c>
      <c r="K857" s="101" t="s">
        <v>16583</v>
      </c>
      <c r="L857" s="103">
        <v>-104202</v>
      </c>
      <c r="M857" s="103">
        <v>-10420</v>
      </c>
      <c r="N857" s="103">
        <v>-114622</v>
      </c>
      <c r="O857" s="102">
        <v>46183</v>
      </c>
      <c r="P857" s="106" t="s">
        <v>16578</v>
      </c>
      <c r="Q857" s="101">
        <f>VALUE(Table4[[#This Row],[Invoice No]])</f>
        <v>0</v>
      </c>
      <c r="R857" s="116">
        <f>_xlfn.XLOOKUP(Table4[[#This Row],[Column1]],'Báo cáo'!AG:AG,'Báo cáo'!AG:AG)</f>
        <v>0</v>
      </c>
    </row>
    <row r="858" spans="1:18" x14ac:dyDescent="0.25">
      <c r="A858" s="105" t="s">
        <v>16244</v>
      </c>
      <c r="B858" s="101" t="s">
        <v>16029</v>
      </c>
      <c r="C858" s="101" t="s">
        <v>16030</v>
      </c>
      <c r="D858" s="101" t="s">
        <v>15868</v>
      </c>
      <c r="E858" s="101" t="s">
        <v>15869</v>
      </c>
      <c r="F858" s="104"/>
      <c r="G858" s="104"/>
      <c r="H858" s="101"/>
      <c r="I858" s="101"/>
      <c r="J858" s="101" t="s">
        <v>15881</v>
      </c>
      <c r="K858" s="101" t="s">
        <v>16696</v>
      </c>
      <c r="L858" s="103">
        <v>-17180</v>
      </c>
      <c r="M858" s="103">
        <v>-1374</v>
      </c>
      <c r="N858" s="103">
        <v>-18554</v>
      </c>
      <c r="O858" s="102">
        <v>46183</v>
      </c>
      <c r="P858" s="106" t="s">
        <v>16578</v>
      </c>
      <c r="Q858" s="101">
        <f>VALUE(Table4[[#This Row],[Invoice No]])</f>
        <v>0</v>
      </c>
      <c r="R858" s="116">
        <f>_xlfn.XLOOKUP(Table4[[#This Row],[Column1]],'Báo cáo'!AG:AG,'Báo cáo'!AG:AG)</f>
        <v>0</v>
      </c>
    </row>
    <row r="859" spans="1:18" x14ac:dyDescent="0.25">
      <c r="A859" s="105" t="s">
        <v>16371</v>
      </c>
      <c r="B859" s="101" t="s">
        <v>16029</v>
      </c>
      <c r="C859" s="101" t="s">
        <v>16030</v>
      </c>
      <c r="D859" s="101" t="s">
        <v>15868</v>
      </c>
      <c r="E859" s="101" t="s">
        <v>15869</v>
      </c>
      <c r="F859" s="104"/>
      <c r="G859" s="104"/>
      <c r="H859" s="101"/>
      <c r="I859" s="101"/>
      <c r="J859" s="101" t="s">
        <v>15881</v>
      </c>
      <c r="K859" s="101" t="s">
        <v>16697</v>
      </c>
      <c r="L859" s="103">
        <v>-26495</v>
      </c>
      <c r="M859" s="103">
        <v>-2120</v>
      </c>
      <c r="N859" s="103">
        <v>-28615</v>
      </c>
      <c r="O859" s="102">
        <v>46183</v>
      </c>
      <c r="P859" s="106" t="s">
        <v>16578</v>
      </c>
      <c r="Q859" s="101">
        <f>VALUE(Table4[[#This Row],[Invoice No]])</f>
        <v>0</v>
      </c>
      <c r="R859" s="116">
        <f>_xlfn.XLOOKUP(Table4[[#This Row],[Column1]],'Báo cáo'!AG:AG,'Báo cáo'!AG:AG)</f>
        <v>0</v>
      </c>
    </row>
    <row r="860" spans="1:18" x14ac:dyDescent="0.25">
      <c r="A860" s="105" t="s">
        <v>16373</v>
      </c>
      <c r="B860" s="101" t="s">
        <v>16029</v>
      </c>
      <c r="C860" s="101" t="s">
        <v>16030</v>
      </c>
      <c r="D860" s="101" t="s">
        <v>15868</v>
      </c>
      <c r="E860" s="101" t="s">
        <v>15869</v>
      </c>
      <c r="F860" s="104"/>
      <c r="G860" s="104"/>
      <c r="H860" s="101"/>
      <c r="I860" s="101"/>
      <c r="J860" s="101" t="s">
        <v>15892</v>
      </c>
      <c r="K860" s="101" t="s">
        <v>16698</v>
      </c>
      <c r="L860" s="103">
        <v>-57520</v>
      </c>
      <c r="M860" s="103">
        <v>-4602</v>
      </c>
      <c r="N860" s="103">
        <v>-62122</v>
      </c>
      <c r="O860" s="102">
        <v>46183</v>
      </c>
      <c r="P860" s="106" t="s">
        <v>16578</v>
      </c>
      <c r="Q860" s="101">
        <f>VALUE(Table4[[#This Row],[Invoice No]])</f>
        <v>0</v>
      </c>
      <c r="R860" s="116">
        <f>_xlfn.XLOOKUP(Table4[[#This Row],[Column1]],'Báo cáo'!AG:AG,'Báo cáo'!AG:AG)</f>
        <v>0</v>
      </c>
    </row>
    <row r="861" spans="1:18" hidden="1" x14ac:dyDescent="0.25">
      <c r="A861" s="105" t="s">
        <v>16374</v>
      </c>
      <c r="B861" s="101" t="s">
        <v>16029</v>
      </c>
      <c r="C861" s="101" t="s">
        <v>16030</v>
      </c>
      <c r="D861" s="101" t="s">
        <v>15868</v>
      </c>
      <c r="E861" s="101" t="s">
        <v>15869</v>
      </c>
      <c r="F861" s="102">
        <v>46157</v>
      </c>
      <c r="G861" s="102">
        <v>46153</v>
      </c>
      <c r="H861" s="101" t="s">
        <v>16092</v>
      </c>
      <c r="I861" s="101" t="s">
        <v>16699</v>
      </c>
      <c r="J861" s="101"/>
      <c r="K861" s="101"/>
      <c r="L861" s="103">
        <v>1052755</v>
      </c>
      <c r="M861" s="103">
        <v>84220</v>
      </c>
      <c r="N861" s="103">
        <v>1136975</v>
      </c>
      <c r="O861" s="102">
        <v>46203</v>
      </c>
      <c r="P861" s="106" t="s">
        <v>16578</v>
      </c>
      <c r="Q861" s="101">
        <f>VALUE(Table4[[#This Row],[Invoice No]])</f>
        <v>33111</v>
      </c>
      <c r="R861" s="116">
        <f>_xlfn.XLOOKUP(Table4[[#This Row],[Column1]],'Báo cáo'!AG:AG,'Báo cáo'!AG:AG)</f>
        <v>33111</v>
      </c>
    </row>
    <row r="862" spans="1:18" hidden="1" x14ac:dyDescent="0.25">
      <c r="A862" s="105" t="s">
        <v>16375</v>
      </c>
      <c r="B862" s="101" t="s">
        <v>16029</v>
      </c>
      <c r="C862" s="101" t="s">
        <v>16030</v>
      </c>
      <c r="D862" s="101" t="s">
        <v>15868</v>
      </c>
      <c r="E862" s="101" t="s">
        <v>15869</v>
      </c>
      <c r="F862" s="102">
        <v>46139</v>
      </c>
      <c r="G862" s="102">
        <v>46134</v>
      </c>
      <c r="H862" s="101" t="s">
        <v>16092</v>
      </c>
      <c r="I862" s="101" t="s">
        <v>16700</v>
      </c>
      <c r="J862" s="101"/>
      <c r="K862" s="101"/>
      <c r="L862" s="103">
        <v>533750</v>
      </c>
      <c r="M862" s="103">
        <v>42700</v>
      </c>
      <c r="N862" s="103">
        <v>576450</v>
      </c>
      <c r="O862" s="102">
        <v>46183</v>
      </c>
      <c r="P862" s="106" t="s">
        <v>16578</v>
      </c>
      <c r="Q862" s="101">
        <f>VALUE(Table4[[#This Row],[Invoice No]])</f>
        <v>29584</v>
      </c>
      <c r="R862" s="116">
        <f>_xlfn.XLOOKUP(Table4[[#This Row],[Column1]],'Báo cáo'!AG:AG,'Báo cáo'!AG:AG)</f>
        <v>29584</v>
      </c>
    </row>
    <row r="863" spans="1:18" hidden="1" x14ac:dyDescent="0.25">
      <c r="A863" s="105" t="s">
        <v>16377</v>
      </c>
      <c r="B863" s="101" t="s">
        <v>16029</v>
      </c>
      <c r="C863" s="101" t="s">
        <v>16030</v>
      </c>
      <c r="D863" s="101" t="s">
        <v>15868</v>
      </c>
      <c r="E863" s="101" t="s">
        <v>15869</v>
      </c>
      <c r="F863" s="102">
        <v>46152</v>
      </c>
      <c r="G863" s="102">
        <v>46146</v>
      </c>
      <c r="H863" s="101" t="s">
        <v>16092</v>
      </c>
      <c r="I863" s="101" t="s">
        <v>16701</v>
      </c>
      <c r="J863" s="101"/>
      <c r="K863" s="101"/>
      <c r="L863" s="103">
        <v>2441360</v>
      </c>
      <c r="M863" s="103">
        <v>195309</v>
      </c>
      <c r="N863" s="103">
        <v>2636669</v>
      </c>
      <c r="O863" s="102">
        <v>46203</v>
      </c>
      <c r="P863" s="106" t="s">
        <v>16578</v>
      </c>
      <c r="Q863" s="101">
        <f>VALUE(Table4[[#This Row],[Invoice No]])</f>
        <v>31566</v>
      </c>
      <c r="R863" s="116">
        <f>_xlfn.XLOOKUP(Table4[[#This Row],[Column1]],'Báo cáo'!AG:AG,'Báo cáo'!AG:AG)</f>
        <v>31566</v>
      </c>
    </row>
    <row r="864" spans="1:18" hidden="1" x14ac:dyDescent="0.25">
      <c r="A864" s="105" t="s">
        <v>16379</v>
      </c>
      <c r="B864" s="101" t="s">
        <v>16029</v>
      </c>
      <c r="C864" s="101" t="s">
        <v>16030</v>
      </c>
      <c r="D864" s="101" t="s">
        <v>15868</v>
      </c>
      <c r="E864" s="101" t="s">
        <v>15869</v>
      </c>
      <c r="F864" s="102">
        <v>46131</v>
      </c>
      <c r="G864" s="102">
        <v>46126</v>
      </c>
      <c r="H864" s="101" t="s">
        <v>16092</v>
      </c>
      <c r="I864" s="101" t="s">
        <v>16702</v>
      </c>
      <c r="J864" s="101"/>
      <c r="K864" s="101"/>
      <c r="L864" s="103">
        <v>1190660</v>
      </c>
      <c r="M864" s="103">
        <v>95253</v>
      </c>
      <c r="N864" s="103">
        <v>1285913</v>
      </c>
      <c r="O864" s="102">
        <v>46183</v>
      </c>
      <c r="P864" s="106" t="s">
        <v>16578</v>
      </c>
      <c r="Q864" s="101">
        <f>VALUE(Table4[[#This Row],[Invoice No]])</f>
        <v>26468</v>
      </c>
      <c r="R864" s="116">
        <f>_xlfn.XLOOKUP(Table4[[#This Row],[Column1]],'Báo cáo'!AG:AG,'Báo cáo'!AG:AG)</f>
        <v>26468</v>
      </c>
    </row>
    <row r="865" spans="1:18" x14ac:dyDescent="0.25">
      <c r="A865" s="105" t="s">
        <v>16703</v>
      </c>
      <c r="B865" s="101" t="s">
        <v>16029</v>
      </c>
      <c r="C865" s="101" t="s">
        <v>16030</v>
      </c>
      <c r="D865" s="101" t="s">
        <v>15868</v>
      </c>
      <c r="E865" s="101" t="s">
        <v>15869</v>
      </c>
      <c r="F865" s="104"/>
      <c r="G865" s="104"/>
      <c r="H865" s="101"/>
      <c r="I865" s="101"/>
      <c r="J865" s="101" t="s">
        <v>15892</v>
      </c>
      <c r="K865" s="101" t="s">
        <v>16704</v>
      </c>
      <c r="L865" s="103">
        <v>-63290</v>
      </c>
      <c r="M865" s="103">
        <v>-5063</v>
      </c>
      <c r="N865" s="103">
        <v>-68353</v>
      </c>
      <c r="O865" s="102">
        <v>46183</v>
      </c>
      <c r="P865" s="106" t="s">
        <v>16578</v>
      </c>
      <c r="Q865" s="101">
        <f>VALUE(Table4[[#This Row],[Invoice No]])</f>
        <v>0</v>
      </c>
      <c r="R865" s="116">
        <f>_xlfn.XLOOKUP(Table4[[#This Row],[Column1]],'Báo cáo'!AG:AG,'Báo cáo'!AG:AG)</f>
        <v>0</v>
      </c>
    </row>
    <row r="866" spans="1:18" x14ac:dyDescent="0.25">
      <c r="A866" s="105" t="s">
        <v>16380</v>
      </c>
      <c r="B866" s="101" t="s">
        <v>16029</v>
      </c>
      <c r="C866" s="101" t="s">
        <v>16030</v>
      </c>
      <c r="D866" s="101" t="s">
        <v>15868</v>
      </c>
      <c r="E866" s="101" t="s">
        <v>15869</v>
      </c>
      <c r="F866" s="104"/>
      <c r="G866" s="104"/>
      <c r="H866" s="101"/>
      <c r="I866" s="101"/>
      <c r="J866" s="101" t="s">
        <v>15892</v>
      </c>
      <c r="K866" s="101" t="s">
        <v>16705</v>
      </c>
      <c r="L866" s="103">
        <v>-47420</v>
      </c>
      <c r="M866" s="103">
        <v>-3794</v>
      </c>
      <c r="N866" s="103">
        <v>-51214</v>
      </c>
      <c r="O866" s="102">
        <v>46183</v>
      </c>
      <c r="P866" s="106" t="s">
        <v>16578</v>
      </c>
      <c r="Q866" s="101">
        <f>VALUE(Table4[[#This Row],[Invoice No]])</f>
        <v>0</v>
      </c>
      <c r="R866" s="116">
        <f>_xlfn.XLOOKUP(Table4[[#This Row],[Column1]],'Báo cáo'!AG:AG,'Báo cáo'!AG:AG)</f>
        <v>0</v>
      </c>
    </row>
    <row r="867" spans="1:18" x14ac:dyDescent="0.25">
      <c r="A867" s="105" t="s">
        <v>16382</v>
      </c>
      <c r="B867" s="101" t="s">
        <v>16029</v>
      </c>
      <c r="C867" s="101" t="s">
        <v>16030</v>
      </c>
      <c r="D867" s="101" t="s">
        <v>15868</v>
      </c>
      <c r="E867" s="101" t="s">
        <v>15869</v>
      </c>
      <c r="F867" s="104"/>
      <c r="G867" s="104"/>
      <c r="H867" s="101"/>
      <c r="I867" s="101"/>
      <c r="J867" s="101" t="s">
        <v>15878</v>
      </c>
      <c r="K867" s="101" t="s">
        <v>16577</v>
      </c>
      <c r="L867" s="103">
        <v>-347341</v>
      </c>
      <c r="M867" s="103">
        <v>-27787</v>
      </c>
      <c r="N867" s="103">
        <v>-375128</v>
      </c>
      <c r="O867" s="102">
        <v>46183</v>
      </c>
      <c r="P867" s="106" t="s">
        <v>16578</v>
      </c>
      <c r="Q867" s="101">
        <f>VALUE(Table4[[#This Row],[Invoice No]])</f>
        <v>0</v>
      </c>
      <c r="R867" s="116">
        <f>_xlfn.XLOOKUP(Table4[[#This Row],[Column1]],'Báo cáo'!AG:AG,'Báo cáo'!AG:AG)</f>
        <v>0</v>
      </c>
    </row>
    <row r="868" spans="1:18" x14ac:dyDescent="0.25">
      <c r="A868" s="105" t="s">
        <v>16383</v>
      </c>
      <c r="B868" s="101" t="s">
        <v>16029</v>
      </c>
      <c r="C868" s="101" t="s">
        <v>16030</v>
      </c>
      <c r="D868" s="101" t="s">
        <v>15868</v>
      </c>
      <c r="E868" s="101" t="s">
        <v>15869</v>
      </c>
      <c r="F868" s="104"/>
      <c r="G868" s="104"/>
      <c r="H868" s="101"/>
      <c r="I868" s="101"/>
      <c r="J868" s="101" t="s">
        <v>15881</v>
      </c>
      <c r="K868" s="101" t="s">
        <v>16706</v>
      </c>
      <c r="L868" s="103">
        <v>-19832</v>
      </c>
      <c r="M868" s="103">
        <v>-1587</v>
      </c>
      <c r="N868" s="103">
        <v>-21419</v>
      </c>
      <c r="O868" s="102">
        <v>46183</v>
      </c>
      <c r="P868" s="106" t="s">
        <v>16578</v>
      </c>
      <c r="Q868" s="101">
        <f>VALUE(Table4[[#This Row],[Invoice No]])</f>
        <v>0</v>
      </c>
      <c r="R868" s="116">
        <f>_xlfn.XLOOKUP(Table4[[#This Row],[Column1]],'Báo cáo'!AG:AG,'Báo cáo'!AG:AG)</f>
        <v>0</v>
      </c>
    </row>
    <row r="869" spans="1:18" x14ac:dyDescent="0.25">
      <c r="A869" s="105" t="s">
        <v>16385</v>
      </c>
      <c r="B869" s="101" t="s">
        <v>16050</v>
      </c>
      <c r="C869" s="101" t="s">
        <v>16051</v>
      </c>
      <c r="D869" s="101" t="s">
        <v>15868</v>
      </c>
      <c r="E869" s="101" t="s">
        <v>15869</v>
      </c>
      <c r="F869" s="104"/>
      <c r="G869" s="104"/>
      <c r="H869" s="101"/>
      <c r="I869" s="101"/>
      <c r="J869" s="101" t="s">
        <v>15881</v>
      </c>
      <c r="K869" s="101" t="s">
        <v>16707</v>
      </c>
      <c r="L869" s="103">
        <v>-4286</v>
      </c>
      <c r="M869" s="103">
        <v>-343</v>
      </c>
      <c r="N869" s="103">
        <v>-4629</v>
      </c>
      <c r="O869" s="102">
        <v>46183</v>
      </c>
      <c r="P869" s="106" t="s">
        <v>16578</v>
      </c>
      <c r="Q869" s="101">
        <f>VALUE(Table4[[#This Row],[Invoice No]])</f>
        <v>0</v>
      </c>
      <c r="R869" s="116">
        <f>_xlfn.XLOOKUP(Table4[[#This Row],[Column1]],'Báo cáo'!AG:AG,'Báo cáo'!AG:AG)</f>
        <v>0</v>
      </c>
    </row>
    <row r="870" spans="1:18" hidden="1" x14ac:dyDescent="0.25">
      <c r="A870" s="105" t="s">
        <v>16387</v>
      </c>
      <c r="B870" s="101" t="s">
        <v>16050</v>
      </c>
      <c r="C870" s="101" t="s">
        <v>16051</v>
      </c>
      <c r="D870" s="101" t="s">
        <v>15868</v>
      </c>
      <c r="E870" s="101" t="s">
        <v>15869</v>
      </c>
      <c r="F870" s="102">
        <v>46136</v>
      </c>
      <c r="G870" s="102">
        <v>46136</v>
      </c>
      <c r="H870" s="101" t="s">
        <v>16191</v>
      </c>
      <c r="I870" s="101" t="s">
        <v>16708</v>
      </c>
      <c r="J870" s="101"/>
      <c r="K870" s="101"/>
      <c r="L870" s="103">
        <v>1178385</v>
      </c>
      <c r="M870" s="103">
        <v>94271</v>
      </c>
      <c r="N870" s="103">
        <v>1272656</v>
      </c>
      <c r="O870" s="102">
        <v>46183</v>
      </c>
      <c r="P870" s="106" t="s">
        <v>16578</v>
      </c>
      <c r="Q870" s="101">
        <f>VALUE(Table4[[#This Row],[Invoice No]])</f>
        <v>30004</v>
      </c>
      <c r="R870" s="116">
        <f>_xlfn.XLOOKUP(Table4[[#This Row],[Column1]],'Báo cáo'!AG:AG,'Báo cáo'!AG:AG)</f>
        <v>30004</v>
      </c>
    </row>
    <row r="871" spans="1:18" hidden="1" x14ac:dyDescent="0.25">
      <c r="A871" s="105" t="s">
        <v>16389</v>
      </c>
      <c r="B871" s="101" t="s">
        <v>16050</v>
      </c>
      <c r="C871" s="101" t="s">
        <v>16051</v>
      </c>
      <c r="D871" s="101" t="s">
        <v>15868</v>
      </c>
      <c r="E871" s="101" t="s">
        <v>15869</v>
      </c>
      <c r="F871" s="102">
        <v>46147</v>
      </c>
      <c r="G871" s="102">
        <v>46147</v>
      </c>
      <c r="H871" s="101" t="s">
        <v>16191</v>
      </c>
      <c r="I871" s="101" t="s">
        <v>16709</v>
      </c>
      <c r="J871" s="101"/>
      <c r="K871" s="101"/>
      <c r="L871" s="103">
        <v>1166110</v>
      </c>
      <c r="M871" s="103">
        <v>93289</v>
      </c>
      <c r="N871" s="103">
        <v>1259399</v>
      </c>
      <c r="O871" s="102">
        <v>46203</v>
      </c>
      <c r="P871" s="106" t="s">
        <v>16578</v>
      </c>
      <c r="Q871" s="101">
        <f>VALUE(Table4[[#This Row],[Invoice No]])</f>
        <v>31598</v>
      </c>
      <c r="R871" s="116">
        <f>_xlfn.XLOOKUP(Table4[[#This Row],[Column1]],'Báo cáo'!AG:AG,'Báo cáo'!AG:AG)</f>
        <v>31598</v>
      </c>
    </row>
    <row r="872" spans="1:18" x14ac:dyDescent="0.25">
      <c r="A872" s="105" t="s">
        <v>16391</v>
      </c>
      <c r="B872" s="101" t="s">
        <v>16050</v>
      </c>
      <c r="C872" s="101" t="s">
        <v>16051</v>
      </c>
      <c r="D872" s="101" t="s">
        <v>15868</v>
      </c>
      <c r="E872" s="101" t="s">
        <v>15869</v>
      </c>
      <c r="F872" s="104"/>
      <c r="G872" s="104"/>
      <c r="H872" s="101"/>
      <c r="I872" s="101"/>
      <c r="J872" s="101" t="s">
        <v>15881</v>
      </c>
      <c r="K872" s="101" t="s">
        <v>16710</v>
      </c>
      <c r="L872" s="103">
        <v>-9795</v>
      </c>
      <c r="M872" s="103">
        <v>-784</v>
      </c>
      <c r="N872" s="103">
        <v>-10579</v>
      </c>
      <c r="O872" s="102">
        <v>46183</v>
      </c>
      <c r="P872" s="106" t="s">
        <v>16578</v>
      </c>
      <c r="Q872" s="101">
        <f>VALUE(Table4[[#This Row],[Invoice No]])</f>
        <v>0</v>
      </c>
      <c r="R872" s="116">
        <f>_xlfn.XLOOKUP(Table4[[#This Row],[Column1]],'Báo cáo'!AG:AG,'Báo cáo'!AG:AG)</f>
        <v>0</v>
      </c>
    </row>
    <row r="873" spans="1:18" x14ac:dyDescent="0.25">
      <c r="A873" s="105" t="s">
        <v>16393</v>
      </c>
      <c r="B873" s="101" t="s">
        <v>16050</v>
      </c>
      <c r="C873" s="101" t="s">
        <v>16051</v>
      </c>
      <c r="D873" s="101" t="s">
        <v>15868</v>
      </c>
      <c r="E873" s="101" t="s">
        <v>15869</v>
      </c>
      <c r="F873" s="104"/>
      <c r="G873" s="104"/>
      <c r="H873" s="101"/>
      <c r="I873" s="101"/>
      <c r="J873" s="101" t="s">
        <v>15881</v>
      </c>
      <c r="K873" s="101" t="s">
        <v>16582</v>
      </c>
      <c r="L873" s="103">
        <v>-614109</v>
      </c>
      <c r="M873" s="103">
        <v>-49129</v>
      </c>
      <c r="N873" s="103">
        <v>-663238</v>
      </c>
      <c r="O873" s="102">
        <v>46183</v>
      </c>
      <c r="P873" s="106" t="s">
        <v>16578</v>
      </c>
      <c r="Q873" s="101">
        <f>VALUE(Table4[[#This Row],[Invoice No]])</f>
        <v>0</v>
      </c>
      <c r="R873" s="116">
        <f>_xlfn.XLOOKUP(Table4[[#This Row],[Column1]],'Báo cáo'!AG:AG,'Báo cáo'!AG:AG)</f>
        <v>0</v>
      </c>
    </row>
    <row r="874" spans="1:18" x14ac:dyDescent="0.25">
      <c r="A874" s="105" t="s">
        <v>16395</v>
      </c>
      <c r="B874" s="101" t="s">
        <v>16050</v>
      </c>
      <c r="C874" s="101" t="s">
        <v>16051</v>
      </c>
      <c r="D874" s="101" t="s">
        <v>15868</v>
      </c>
      <c r="E874" s="101" t="s">
        <v>15869</v>
      </c>
      <c r="F874" s="104"/>
      <c r="G874" s="104"/>
      <c r="H874" s="101"/>
      <c r="I874" s="101"/>
      <c r="J874" s="101" t="s">
        <v>15886</v>
      </c>
      <c r="K874" s="101" t="s">
        <v>16583</v>
      </c>
      <c r="L874" s="103">
        <v>-127057</v>
      </c>
      <c r="M874" s="103">
        <v>-12706</v>
      </c>
      <c r="N874" s="103">
        <v>-139763</v>
      </c>
      <c r="O874" s="102">
        <v>46183</v>
      </c>
      <c r="P874" s="106" t="s">
        <v>16578</v>
      </c>
      <c r="Q874" s="101">
        <f>VALUE(Table4[[#This Row],[Invoice No]])</f>
        <v>0</v>
      </c>
      <c r="R874" s="116">
        <f>_xlfn.XLOOKUP(Table4[[#This Row],[Column1]],'Báo cáo'!AG:AG,'Báo cáo'!AG:AG)</f>
        <v>0</v>
      </c>
    </row>
    <row r="875" spans="1:18" hidden="1" x14ac:dyDescent="0.25">
      <c r="A875" s="105" t="s">
        <v>16396</v>
      </c>
      <c r="B875" s="101" t="s">
        <v>16050</v>
      </c>
      <c r="C875" s="101" t="s">
        <v>16051</v>
      </c>
      <c r="D875" s="101" t="s">
        <v>15868</v>
      </c>
      <c r="E875" s="101" t="s">
        <v>15869</v>
      </c>
      <c r="F875" s="102">
        <v>46141</v>
      </c>
      <c r="G875" s="102">
        <v>46141</v>
      </c>
      <c r="H875" s="101" t="s">
        <v>16191</v>
      </c>
      <c r="I875" s="101" t="s">
        <v>16711</v>
      </c>
      <c r="J875" s="101"/>
      <c r="K875" s="101"/>
      <c r="L875" s="103">
        <v>536025</v>
      </c>
      <c r="M875" s="103">
        <v>42882</v>
      </c>
      <c r="N875" s="103">
        <v>578907</v>
      </c>
      <c r="O875" s="102">
        <v>46183</v>
      </c>
      <c r="P875" s="106" t="s">
        <v>16578</v>
      </c>
      <c r="Q875" s="101">
        <f>VALUE(Table4[[#This Row],[Invoice No]])</f>
        <v>30264</v>
      </c>
      <c r="R875" s="116">
        <f>_xlfn.XLOOKUP(Table4[[#This Row],[Column1]],'Báo cáo'!AG:AG,'Báo cáo'!AG:AG)</f>
        <v>30264</v>
      </c>
    </row>
    <row r="876" spans="1:18" hidden="1" x14ac:dyDescent="0.25">
      <c r="A876" s="105" t="s">
        <v>16398</v>
      </c>
      <c r="B876" s="101" t="s">
        <v>16050</v>
      </c>
      <c r="C876" s="101" t="s">
        <v>16051</v>
      </c>
      <c r="D876" s="101" t="s">
        <v>15868</v>
      </c>
      <c r="E876" s="101" t="s">
        <v>15869</v>
      </c>
      <c r="F876" s="102">
        <v>46157</v>
      </c>
      <c r="G876" s="102">
        <v>46157</v>
      </c>
      <c r="H876" s="101" t="s">
        <v>16191</v>
      </c>
      <c r="I876" s="101" t="s">
        <v>16712</v>
      </c>
      <c r="J876" s="101"/>
      <c r="K876" s="101"/>
      <c r="L876" s="103">
        <v>1262100</v>
      </c>
      <c r="M876" s="103">
        <v>100968</v>
      </c>
      <c r="N876" s="103">
        <v>1363068</v>
      </c>
      <c r="O876" s="102">
        <v>46203</v>
      </c>
      <c r="P876" s="106" t="s">
        <v>16578</v>
      </c>
      <c r="Q876" s="101">
        <f>VALUE(Table4[[#This Row],[Invoice No]])</f>
        <v>34675</v>
      </c>
      <c r="R876" s="116">
        <f>_xlfn.XLOOKUP(Table4[[#This Row],[Column1]],'Báo cáo'!AG:AG,'Báo cáo'!AG:AG)</f>
        <v>34675</v>
      </c>
    </row>
    <row r="877" spans="1:18" x14ac:dyDescent="0.25">
      <c r="A877" s="105" t="s">
        <v>16400</v>
      </c>
      <c r="B877" s="101" t="s">
        <v>16050</v>
      </c>
      <c r="C877" s="101" t="s">
        <v>16051</v>
      </c>
      <c r="D877" s="101" t="s">
        <v>15868</v>
      </c>
      <c r="E877" s="101" t="s">
        <v>15869</v>
      </c>
      <c r="F877" s="104"/>
      <c r="G877" s="104"/>
      <c r="H877" s="101"/>
      <c r="I877" s="101"/>
      <c r="J877" s="101" t="s">
        <v>15881</v>
      </c>
      <c r="K877" s="101" t="s">
        <v>16713</v>
      </c>
      <c r="L877" s="103">
        <v>-14114</v>
      </c>
      <c r="M877" s="103">
        <v>-1129</v>
      </c>
      <c r="N877" s="103">
        <v>-15243</v>
      </c>
      <c r="O877" s="102">
        <v>46183</v>
      </c>
      <c r="P877" s="106" t="s">
        <v>16578</v>
      </c>
      <c r="Q877" s="101">
        <f>VALUE(Table4[[#This Row],[Invoice No]])</f>
        <v>0</v>
      </c>
      <c r="R877" s="116">
        <f>_xlfn.XLOOKUP(Table4[[#This Row],[Column1]],'Báo cáo'!AG:AG,'Báo cáo'!AG:AG)</f>
        <v>0</v>
      </c>
    </row>
    <row r="878" spans="1:18" hidden="1" x14ac:dyDescent="0.25">
      <c r="A878" s="105" t="s">
        <v>16402</v>
      </c>
      <c r="B878" s="101" t="s">
        <v>16050</v>
      </c>
      <c r="C878" s="101" t="s">
        <v>16051</v>
      </c>
      <c r="D878" s="101" t="s">
        <v>15868</v>
      </c>
      <c r="E878" s="101" t="s">
        <v>15869</v>
      </c>
      <c r="F878" s="102">
        <v>46147</v>
      </c>
      <c r="G878" s="102">
        <v>46147</v>
      </c>
      <c r="H878" s="101" t="s">
        <v>16191</v>
      </c>
      <c r="I878" s="101" t="s">
        <v>16714</v>
      </c>
      <c r="J878" s="101"/>
      <c r="K878" s="101"/>
      <c r="L878" s="103">
        <v>3607470</v>
      </c>
      <c r="M878" s="103">
        <v>288598</v>
      </c>
      <c r="N878" s="103">
        <v>3896068</v>
      </c>
      <c r="O878" s="102">
        <v>46203</v>
      </c>
      <c r="P878" s="106" t="s">
        <v>16578</v>
      </c>
      <c r="Q878" s="101">
        <f>VALUE(Table4[[#This Row],[Invoice No]])</f>
        <v>31599</v>
      </c>
      <c r="R878" s="116">
        <f>_xlfn.XLOOKUP(Table4[[#This Row],[Column1]],'Báo cáo'!AG:AG,'Báo cáo'!AG:AG)</f>
        <v>31599</v>
      </c>
    </row>
    <row r="879" spans="1:18" x14ac:dyDescent="0.25">
      <c r="A879" s="105" t="s">
        <v>16404</v>
      </c>
      <c r="B879" s="101" t="s">
        <v>16050</v>
      </c>
      <c r="C879" s="101" t="s">
        <v>16051</v>
      </c>
      <c r="D879" s="101" t="s">
        <v>15868</v>
      </c>
      <c r="E879" s="101" t="s">
        <v>15869</v>
      </c>
      <c r="F879" s="104"/>
      <c r="G879" s="104"/>
      <c r="H879" s="101"/>
      <c r="I879" s="101"/>
      <c r="J879" s="101" t="s">
        <v>15881</v>
      </c>
      <c r="K879" s="101" t="s">
        <v>16715</v>
      </c>
      <c r="L879" s="103">
        <v>-19130</v>
      </c>
      <c r="M879" s="103">
        <v>-1530</v>
      </c>
      <c r="N879" s="103">
        <v>-20660</v>
      </c>
      <c r="O879" s="102">
        <v>46183</v>
      </c>
      <c r="P879" s="106" t="s">
        <v>16578</v>
      </c>
      <c r="Q879" s="101">
        <f>VALUE(Table4[[#This Row],[Invoice No]])</f>
        <v>0</v>
      </c>
      <c r="R879" s="116">
        <f>_xlfn.XLOOKUP(Table4[[#This Row],[Column1]],'Báo cáo'!AG:AG,'Báo cáo'!AG:AG)</f>
        <v>0</v>
      </c>
    </row>
    <row r="880" spans="1:18" x14ac:dyDescent="0.25">
      <c r="A880" s="105" t="s">
        <v>16406</v>
      </c>
      <c r="B880" s="101" t="s">
        <v>16050</v>
      </c>
      <c r="C880" s="101" t="s">
        <v>16051</v>
      </c>
      <c r="D880" s="101" t="s">
        <v>15868</v>
      </c>
      <c r="E880" s="101" t="s">
        <v>15869</v>
      </c>
      <c r="F880" s="104"/>
      <c r="G880" s="104"/>
      <c r="H880" s="101"/>
      <c r="I880" s="101"/>
      <c r="J880" s="101" t="s">
        <v>15878</v>
      </c>
      <c r="K880" s="101" t="s">
        <v>16577</v>
      </c>
      <c r="L880" s="103">
        <v>-423523</v>
      </c>
      <c r="M880" s="103">
        <v>-33882</v>
      </c>
      <c r="N880" s="103">
        <v>-457405</v>
      </c>
      <c r="O880" s="102">
        <v>46183</v>
      </c>
      <c r="P880" s="106" t="s">
        <v>16578</v>
      </c>
      <c r="Q880" s="101">
        <f>VALUE(Table4[[#This Row],[Invoice No]])</f>
        <v>0</v>
      </c>
      <c r="R880" s="116">
        <f>_xlfn.XLOOKUP(Table4[[#This Row],[Column1]],'Báo cáo'!AG:AG,'Báo cáo'!AG:AG)</f>
        <v>0</v>
      </c>
    </row>
    <row r="881" spans="1:18" x14ac:dyDescent="0.25">
      <c r="A881" s="105" t="s">
        <v>16716</v>
      </c>
      <c r="B881" s="101" t="s">
        <v>16063</v>
      </c>
      <c r="C881" s="101" t="s">
        <v>16064</v>
      </c>
      <c r="D881" s="101" t="s">
        <v>15868</v>
      </c>
      <c r="E881" s="101" t="s">
        <v>15869</v>
      </c>
      <c r="F881" s="104"/>
      <c r="G881" s="104"/>
      <c r="H881" s="101"/>
      <c r="I881" s="101"/>
      <c r="J881" s="101" t="s">
        <v>15886</v>
      </c>
      <c r="K881" s="101" t="s">
        <v>16583</v>
      </c>
      <c r="L881" s="103">
        <v>-45366</v>
      </c>
      <c r="M881" s="103">
        <v>-4537</v>
      </c>
      <c r="N881" s="103">
        <v>-49903</v>
      </c>
      <c r="O881" s="102">
        <v>46183</v>
      </c>
      <c r="P881" s="106" t="s">
        <v>16578</v>
      </c>
      <c r="Q881" s="101">
        <f>VALUE(Table4[[#This Row],[Invoice No]])</f>
        <v>0</v>
      </c>
      <c r="R881" s="116">
        <f>_xlfn.XLOOKUP(Table4[[#This Row],[Column1]],'Báo cáo'!AG:AG,'Báo cáo'!AG:AG)</f>
        <v>0</v>
      </c>
    </row>
    <row r="882" spans="1:18" x14ac:dyDescent="0.25">
      <c r="A882" s="105" t="s">
        <v>16717</v>
      </c>
      <c r="B882" s="101" t="s">
        <v>16063</v>
      </c>
      <c r="C882" s="101" t="s">
        <v>16064</v>
      </c>
      <c r="D882" s="101" t="s">
        <v>15868</v>
      </c>
      <c r="E882" s="101" t="s">
        <v>15869</v>
      </c>
      <c r="F882" s="104"/>
      <c r="G882" s="104"/>
      <c r="H882" s="101"/>
      <c r="I882" s="101"/>
      <c r="J882" s="101" t="s">
        <v>15881</v>
      </c>
      <c r="K882" s="101" t="s">
        <v>16718</v>
      </c>
      <c r="L882" s="103">
        <v>-7171</v>
      </c>
      <c r="M882" s="103">
        <v>-574</v>
      </c>
      <c r="N882" s="103">
        <v>-7745</v>
      </c>
      <c r="O882" s="102">
        <v>46183</v>
      </c>
      <c r="P882" s="106" t="s">
        <v>16578</v>
      </c>
      <c r="Q882" s="101">
        <f>VALUE(Table4[[#This Row],[Invoice No]])</f>
        <v>0</v>
      </c>
      <c r="R882" s="116">
        <f>_xlfn.XLOOKUP(Table4[[#This Row],[Column1]],'Báo cáo'!AG:AG,'Báo cáo'!AG:AG)</f>
        <v>0</v>
      </c>
    </row>
    <row r="883" spans="1:18" x14ac:dyDescent="0.25">
      <c r="A883" s="105" t="s">
        <v>16719</v>
      </c>
      <c r="B883" s="101" t="s">
        <v>16063</v>
      </c>
      <c r="C883" s="101" t="s">
        <v>16064</v>
      </c>
      <c r="D883" s="101" t="s">
        <v>15868</v>
      </c>
      <c r="E883" s="101" t="s">
        <v>15869</v>
      </c>
      <c r="F883" s="104"/>
      <c r="G883" s="104"/>
      <c r="H883" s="101"/>
      <c r="I883" s="101"/>
      <c r="J883" s="101" t="s">
        <v>15881</v>
      </c>
      <c r="K883" s="101" t="s">
        <v>16720</v>
      </c>
      <c r="L883" s="103">
        <v>-9762</v>
      </c>
      <c r="M883" s="103">
        <v>-781</v>
      </c>
      <c r="N883" s="103">
        <v>-10543</v>
      </c>
      <c r="O883" s="102">
        <v>46183</v>
      </c>
      <c r="P883" s="106" t="s">
        <v>16578</v>
      </c>
      <c r="Q883" s="101">
        <f>VALUE(Table4[[#This Row],[Invoice No]])</f>
        <v>0</v>
      </c>
      <c r="R883" s="116">
        <f>_xlfn.XLOOKUP(Table4[[#This Row],[Column1]],'Báo cáo'!AG:AG,'Báo cáo'!AG:AG)</f>
        <v>0</v>
      </c>
    </row>
    <row r="884" spans="1:18" x14ac:dyDescent="0.25">
      <c r="A884" s="105" t="s">
        <v>16721</v>
      </c>
      <c r="B884" s="101" t="s">
        <v>16063</v>
      </c>
      <c r="C884" s="101" t="s">
        <v>16064</v>
      </c>
      <c r="D884" s="101" t="s">
        <v>15868</v>
      </c>
      <c r="E884" s="101" t="s">
        <v>15869</v>
      </c>
      <c r="F884" s="104"/>
      <c r="G884" s="104"/>
      <c r="H884" s="101"/>
      <c r="I884" s="101"/>
      <c r="J884" s="101" t="s">
        <v>15881</v>
      </c>
      <c r="K884" s="101" t="s">
        <v>16582</v>
      </c>
      <c r="L884" s="103">
        <v>-219270</v>
      </c>
      <c r="M884" s="103">
        <v>-17542</v>
      </c>
      <c r="N884" s="103">
        <v>-236812</v>
      </c>
      <c r="O884" s="102">
        <v>46183</v>
      </c>
      <c r="P884" s="106" t="s">
        <v>16578</v>
      </c>
      <c r="Q884" s="101">
        <f>VALUE(Table4[[#This Row],[Invoice No]])</f>
        <v>0</v>
      </c>
      <c r="R884" s="116">
        <f>_xlfn.XLOOKUP(Table4[[#This Row],[Column1]],'Báo cáo'!AG:AG,'Báo cáo'!AG:AG)</f>
        <v>0</v>
      </c>
    </row>
    <row r="885" spans="1:18" hidden="1" x14ac:dyDescent="0.25">
      <c r="A885" s="105" t="s">
        <v>16722</v>
      </c>
      <c r="B885" s="101" t="s">
        <v>16063</v>
      </c>
      <c r="C885" s="101" t="s">
        <v>16064</v>
      </c>
      <c r="D885" s="101" t="s">
        <v>15868</v>
      </c>
      <c r="E885" s="101" t="s">
        <v>15869</v>
      </c>
      <c r="F885" s="102">
        <v>46155</v>
      </c>
      <c r="G885" s="102">
        <v>46155</v>
      </c>
      <c r="H885" s="101" t="s">
        <v>16092</v>
      </c>
      <c r="I885" s="101" t="s">
        <v>16723</v>
      </c>
      <c r="J885" s="101"/>
      <c r="K885" s="101"/>
      <c r="L885" s="103">
        <v>1262100</v>
      </c>
      <c r="M885" s="103">
        <v>100968</v>
      </c>
      <c r="N885" s="103">
        <v>1363068</v>
      </c>
      <c r="O885" s="102">
        <v>46203</v>
      </c>
      <c r="P885" s="106" t="s">
        <v>16578</v>
      </c>
      <c r="Q885" s="101">
        <f>VALUE(Table4[[#This Row],[Invoice No]])</f>
        <v>34178</v>
      </c>
      <c r="R885" s="116">
        <f>_xlfn.XLOOKUP(Table4[[#This Row],[Column1]],'Báo cáo'!AG:AG,'Báo cáo'!AG:AG)</f>
        <v>34178</v>
      </c>
    </row>
    <row r="886" spans="1:18" hidden="1" x14ac:dyDescent="0.25">
      <c r="A886" s="105" t="s">
        <v>16724</v>
      </c>
      <c r="B886" s="101" t="s">
        <v>16063</v>
      </c>
      <c r="C886" s="101" t="s">
        <v>16064</v>
      </c>
      <c r="D886" s="101" t="s">
        <v>15868</v>
      </c>
      <c r="E886" s="101" t="s">
        <v>15869</v>
      </c>
      <c r="F886" s="102">
        <v>46137</v>
      </c>
      <c r="G886" s="102">
        <v>46134</v>
      </c>
      <c r="H886" s="101" t="s">
        <v>16092</v>
      </c>
      <c r="I886" s="101" t="s">
        <v>16725</v>
      </c>
      <c r="J886" s="101"/>
      <c r="K886" s="101"/>
      <c r="L886" s="103">
        <v>583055</v>
      </c>
      <c r="M886" s="103">
        <v>46644</v>
      </c>
      <c r="N886" s="103">
        <v>629699</v>
      </c>
      <c r="O886" s="102">
        <v>46183</v>
      </c>
      <c r="P886" s="106" t="s">
        <v>16578</v>
      </c>
      <c r="Q886" s="101">
        <f>VALUE(Table4[[#This Row],[Invoice No]])</f>
        <v>28387</v>
      </c>
      <c r="R886" s="116">
        <f>_xlfn.XLOOKUP(Table4[[#This Row],[Column1]],'Báo cáo'!AG:AG,'Báo cáo'!AG:AG)</f>
        <v>28387</v>
      </c>
    </row>
    <row r="887" spans="1:18" x14ac:dyDescent="0.25">
      <c r="A887" s="105" t="s">
        <v>16726</v>
      </c>
      <c r="B887" s="101" t="s">
        <v>16063</v>
      </c>
      <c r="C887" s="101" t="s">
        <v>16064</v>
      </c>
      <c r="D887" s="101" t="s">
        <v>15868</v>
      </c>
      <c r="E887" s="101" t="s">
        <v>15869</v>
      </c>
      <c r="F887" s="104"/>
      <c r="G887" s="104"/>
      <c r="H887" s="101"/>
      <c r="I887" s="101"/>
      <c r="J887" s="101" t="s">
        <v>15878</v>
      </c>
      <c r="K887" s="101" t="s">
        <v>16577</v>
      </c>
      <c r="L887" s="103">
        <v>-151221</v>
      </c>
      <c r="M887" s="103">
        <v>-12098</v>
      </c>
      <c r="N887" s="103">
        <v>-163319</v>
      </c>
      <c r="O887" s="102">
        <v>46183</v>
      </c>
      <c r="P887" s="106" t="s">
        <v>16578</v>
      </c>
      <c r="Q887" s="101">
        <f>VALUE(Table4[[#This Row],[Invoice No]])</f>
        <v>0</v>
      </c>
      <c r="R887" s="116">
        <f>_xlfn.XLOOKUP(Table4[[#This Row],[Column1]],'Báo cáo'!AG:AG,'Báo cáo'!AG:AG)</f>
        <v>0</v>
      </c>
    </row>
    <row r="888" spans="1:18" x14ac:dyDescent="0.25">
      <c r="A888" s="105" t="s">
        <v>16727</v>
      </c>
      <c r="B888" s="101" t="s">
        <v>16063</v>
      </c>
      <c r="C888" s="101" t="s">
        <v>16064</v>
      </c>
      <c r="D888" s="101" t="s">
        <v>15868</v>
      </c>
      <c r="E888" s="101" t="s">
        <v>15869</v>
      </c>
      <c r="F888" s="104"/>
      <c r="G888" s="104"/>
      <c r="H888" s="101"/>
      <c r="I888" s="101"/>
      <c r="J888" s="101" t="s">
        <v>16408</v>
      </c>
      <c r="K888" s="101" t="s">
        <v>16728</v>
      </c>
      <c r="L888" s="103">
        <v>-95253</v>
      </c>
      <c r="M888" s="103">
        <v>0</v>
      </c>
      <c r="N888" s="103">
        <v>-95253</v>
      </c>
      <c r="O888" s="102">
        <v>46183</v>
      </c>
      <c r="P888" s="106" t="s">
        <v>16578</v>
      </c>
      <c r="Q888" s="101">
        <f>VALUE(Table4[[#This Row],[Invoice No]])</f>
        <v>0</v>
      </c>
      <c r="R888" s="116">
        <f>_xlfn.XLOOKUP(Table4[[#This Row],[Column1]],'Báo cáo'!AG:AG,'Báo cáo'!AG:AG)</f>
        <v>0</v>
      </c>
    </row>
    <row r="889" spans="1:18" x14ac:dyDescent="0.25">
      <c r="A889" s="105" t="s">
        <v>16729</v>
      </c>
      <c r="B889" s="101" t="s">
        <v>16063</v>
      </c>
      <c r="C889" s="101" t="s">
        <v>16064</v>
      </c>
      <c r="D889" s="101" t="s">
        <v>15868</v>
      </c>
      <c r="E889" s="101" t="s">
        <v>15869</v>
      </c>
      <c r="F889" s="104"/>
      <c r="G889" s="104"/>
      <c r="H889" s="101"/>
      <c r="I889" s="101"/>
      <c r="J889" s="101" t="s">
        <v>15881</v>
      </c>
      <c r="K889" s="101" t="s">
        <v>16730</v>
      </c>
      <c r="L889" s="103">
        <v>-1284</v>
      </c>
      <c r="M889" s="103">
        <v>-103</v>
      </c>
      <c r="N889" s="103">
        <v>-1387</v>
      </c>
      <c r="O889" s="102">
        <v>46183</v>
      </c>
      <c r="P889" s="106" t="s">
        <v>16578</v>
      </c>
      <c r="Q889" s="101">
        <f>VALUE(Table4[[#This Row],[Invoice No]])</f>
        <v>0</v>
      </c>
      <c r="R889" s="116">
        <f>_xlfn.XLOOKUP(Table4[[#This Row],[Column1]],'Báo cáo'!AG:AG,'Báo cáo'!AG:AG)</f>
        <v>0</v>
      </c>
    </row>
    <row r="890" spans="1:18" x14ac:dyDescent="0.25">
      <c r="A890" s="105" t="s">
        <v>16731</v>
      </c>
      <c r="B890" s="101" t="s">
        <v>16063</v>
      </c>
      <c r="C890" s="101" t="s">
        <v>16064</v>
      </c>
      <c r="D890" s="101" t="s">
        <v>15868</v>
      </c>
      <c r="E890" s="101" t="s">
        <v>15869</v>
      </c>
      <c r="F890" s="104"/>
      <c r="G890" s="104"/>
      <c r="H890" s="101"/>
      <c r="I890" s="101"/>
      <c r="J890" s="101" t="s">
        <v>15881</v>
      </c>
      <c r="K890" s="101" t="s">
        <v>16732</v>
      </c>
      <c r="L890" s="103">
        <v>-17772</v>
      </c>
      <c r="M890" s="103">
        <v>-1422</v>
      </c>
      <c r="N890" s="103">
        <v>-19194</v>
      </c>
      <c r="O890" s="102">
        <v>46183</v>
      </c>
      <c r="P890" s="106" t="s">
        <v>16578</v>
      </c>
      <c r="Q890" s="101">
        <f>VALUE(Table4[[#This Row],[Invoice No]])</f>
        <v>0</v>
      </c>
      <c r="R890" s="116">
        <f>_xlfn.XLOOKUP(Table4[[#This Row],[Column1]],'Báo cáo'!AG:AG,'Báo cáo'!AG:AG)</f>
        <v>0</v>
      </c>
    </row>
    <row r="891" spans="1:18" hidden="1" x14ac:dyDescent="0.25">
      <c r="A891" s="105" t="s">
        <v>16733</v>
      </c>
      <c r="B891" s="101" t="s">
        <v>16063</v>
      </c>
      <c r="C891" s="101" t="s">
        <v>16064</v>
      </c>
      <c r="D891" s="101" t="s">
        <v>15868</v>
      </c>
      <c r="E891" s="101" t="s">
        <v>15869</v>
      </c>
      <c r="F891" s="102">
        <v>46138</v>
      </c>
      <c r="G891" s="102">
        <v>46136</v>
      </c>
      <c r="H891" s="101" t="s">
        <v>16092</v>
      </c>
      <c r="I891" s="101" t="s">
        <v>16734</v>
      </c>
      <c r="J891" s="101"/>
      <c r="K891" s="101"/>
      <c r="L891" s="103">
        <v>1166110</v>
      </c>
      <c r="M891" s="103">
        <v>93289</v>
      </c>
      <c r="N891" s="103">
        <v>1259399</v>
      </c>
      <c r="O891" s="102">
        <v>46183</v>
      </c>
      <c r="P891" s="106" t="s">
        <v>16578</v>
      </c>
      <c r="Q891" s="101">
        <f>VALUE(Table4[[#This Row],[Invoice No]])</f>
        <v>30047</v>
      </c>
      <c r="R891" s="116">
        <f>_xlfn.XLOOKUP(Table4[[#This Row],[Column1]],'Báo cáo'!AG:AG,'Báo cáo'!AG:AG)</f>
        <v>30047</v>
      </c>
    </row>
    <row r="892" spans="1:18" hidden="1" x14ac:dyDescent="0.25">
      <c r="A892" s="105" t="s">
        <v>16735</v>
      </c>
      <c r="B892" s="101" t="s">
        <v>16070</v>
      </c>
      <c r="C892" s="101" t="s">
        <v>16071</v>
      </c>
      <c r="D892" s="101" t="s">
        <v>15868</v>
      </c>
      <c r="E892" s="101" t="s">
        <v>15869</v>
      </c>
      <c r="F892" s="102">
        <v>46148</v>
      </c>
      <c r="G892" s="102">
        <v>46148</v>
      </c>
      <c r="H892" s="101" t="s">
        <v>16092</v>
      </c>
      <c r="I892" s="101" t="s">
        <v>16736</v>
      </c>
      <c r="J892" s="101"/>
      <c r="K892" s="101"/>
      <c r="L892" s="103">
        <v>1262100</v>
      </c>
      <c r="M892" s="103">
        <v>100968</v>
      </c>
      <c r="N892" s="103">
        <v>1363068</v>
      </c>
      <c r="O892" s="102">
        <v>46203</v>
      </c>
      <c r="P892" s="106" t="s">
        <v>16578</v>
      </c>
      <c r="Q892" s="101">
        <f>VALUE(Table4[[#This Row],[Invoice No]])</f>
        <v>32472</v>
      </c>
      <c r="R892" s="116">
        <f>_xlfn.XLOOKUP(Table4[[#This Row],[Column1]],'Báo cáo'!AG:AG,'Báo cáo'!AG:AG)</f>
        <v>32472</v>
      </c>
    </row>
    <row r="893" spans="1:18" x14ac:dyDescent="0.25">
      <c r="A893" s="105" t="s">
        <v>16737</v>
      </c>
      <c r="B893" s="101" t="s">
        <v>16070</v>
      </c>
      <c r="C893" s="101" t="s">
        <v>16071</v>
      </c>
      <c r="D893" s="101" t="s">
        <v>15868</v>
      </c>
      <c r="E893" s="101" t="s">
        <v>15869</v>
      </c>
      <c r="F893" s="104"/>
      <c r="G893" s="104"/>
      <c r="H893" s="101"/>
      <c r="I893" s="101"/>
      <c r="J893" s="101" t="s">
        <v>15881</v>
      </c>
      <c r="K893" s="101" t="s">
        <v>16738</v>
      </c>
      <c r="L893" s="103">
        <v>-59856</v>
      </c>
      <c r="M893" s="103">
        <v>-4788</v>
      </c>
      <c r="N893" s="103">
        <v>-64644</v>
      </c>
      <c r="O893" s="102">
        <v>46183</v>
      </c>
      <c r="P893" s="106" t="s">
        <v>16578</v>
      </c>
      <c r="Q893" s="101">
        <f>VALUE(Table4[[#This Row],[Invoice No]])</f>
        <v>0</v>
      </c>
      <c r="R893" s="116">
        <f>_xlfn.XLOOKUP(Table4[[#This Row],[Column1]],'Báo cáo'!AG:AG,'Báo cáo'!AG:AG)</f>
        <v>0</v>
      </c>
    </row>
    <row r="894" spans="1:18" x14ac:dyDescent="0.25">
      <c r="A894" s="105" t="s">
        <v>16739</v>
      </c>
      <c r="B894" s="101" t="s">
        <v>16070</v>
      </c>
      <c r="C894" s="101" t="s">
        <v>16071</v>
      </c>
      <c r="D894" s="101" t="s">
        <v>15868</v>
      </c>
      <c r="E894" s="101" t="s">
        <v>15869</v>
      </c>
      <c r="F894" s="104"/>
      <c r="G894" s="104"/>
      <c r="H894" s="101"/>
      <c r="I894" s="101"/>
      <c r="J894" s="101" t="s">
        <v>15881</v>
      </c>
      <c r="K894" s="101" t="s">
        <v>16740</v>
      </c>
      <c r="L894" s="103">
        <v>-355203</v>
      </c>
      <c r="M894" s="103">
        <v>-28416</v>
      </c>
      <c r="N894" s="103">
        <v>-383619</v>
      </c>
      <c r="O894" s="102">
        <v>46183</v>
      </c>
      <c r="P894" s="106" t="s">
        <v>16578</v>
      </c>
      <c r="Q894" s="101">
        <f>VALUE(Table4[[#This Row],[Invoice No]])</f>
        <v>0</v>
      </c>
      <c r="R894" s="116">
        <f>_xlfn.XLOOKUP(Table4[[#This Row],[Column1]],'Báo cáo'!AG:AG,'Báo cáo'!AG:AG)</f>
        <v>0</v>
      </c>
    </row>
    <row r="895" spans="1:18" hidden="1" x14ac:dyDescent="0.25">
      <c r="A895" s="105" t="s">
        <v>16741</v>
      </c>
      <c r="B895" s="101" t="s">
        <v>16070</v>
      </c>
      <c r="C895" s="101" t="s">
        <v>16071</v>
      </c>
      <c r="D895" s="101" t="s">
        <v>15868</v>
      </c>
      <c r="E895" s="101" t="s">
        <v>15869</v>
      </c>
      <c r="F895" s="102">
        <v>46146</v>
      </c>
      <c r="G895" s="102">
        <v>46146</v>
      </c>
      <c r="H895" s="101" t="s">
        <v>16092</v>
      </c>
      <c r="I895" s="101" t="s">
        <v>16742</v>
      </c>
      <c r="J895" s="101"/>
      <c r="K895" s="101"/>
      <c r="L895" s="103">
        <v>1220680</v>
      </c>
      <c r="M895" s="103">
        <v>97654</v>
      </c>
      <c r="N895" s="103">
        <v>1318334</v>
      </c>
      <c r="O895" s="102">
        <v>46203</v>
      </c>
      <c r="P895" s="106" t="s">
        <v>16578</v>
      </c>
      <c r="Q895" s="101">
        <f>VALUE(Table4[[#This Row],[Invoice No]])</f>
        <v>31533</v>
      </c>
      <c r="R895" s="116">
        <f>_xlfn.XLOOKUP(Table4[[#This Row],[Column1]],'Báo cáo'!AG:AG,'Báo cáo'!AG:AG)</f>
        <v>31533</v>
      </c>
    </row>
    <row r="896" spans="1:18" x14ac:dyDescent="0.25">
      <c r="A896" s="105" t="s">
        <v>16743</v>
      </c>
      <c r="B896" s="101" t="s">
        <v>16070</v>
      </c>
      <c r="C896" s="101" t="s">
        <v>16071</v>
      </c>
      <c r="D896" s="101" t="s">
        <v>15868</v>
      </c>
      <c r="E896" s="101" t="s">
        <v>15869</v>
      </c>
      <c r="F896" s="104"/>
      <c r="G896" s="104"/>
      <c r="H896" s="101"/>
      <c r="I896" s="101"/>
      <c r="J896" s="101" t="s">
        <v>15881</v>
      </c>
      <c r="K896" s="101" t="s">
        <v>16582</v>
      </c>
      <c r="L896" s="103">
        <v>-970005</v>
      </c>
      <c r="M896" s="103">
        <v>-77600</v>
      </c>
      <c r="N896" s="103">
        <v>-1047605</v>
      </c>
      <c r="O896" s="102">
        <v>46183</v>
      </c>
      <c r="P896" s="106" t="s">
        <v>16578</v>
      </c>
      <c r="Q896" s="101">
        <f>VALUE(Table4[[#This Row],[Invoice No]])</f>
        <v>0</v>
      </c>
      <c r="R896" s="116">
        <f>_xlfn.XLOOKUP(Table4[[#This Row],[Column1]],'Báo cáo'!AG:AG,'Báo cáo'!AG:AG)</f>
        <v>0</v>
      </c>
    </row>
    <row r="897" spans="1:18" hidden="1" x14ac:dyDescent="0.25">
      <c r="A897" s="105" t="s">
        <v>16744</v>
      </c>
      <c r="B897" s="101" t="s">
        <v>16070</v>
      </c>
      <c r="C897" s="101" t="s">
        <v>16071</v>
      </c>
      <c r="D897" s="101" t="s">
        <v>15868</v>
      </c>
      <c r="E897" s="101" t="s">
        <v>15869</v>
      </c>
      <c r="F897" s="102">
        <v>46140</v>
      </c>
      <c r="G897" s="102">
        <v>46140</v>
      </c>
      <c r="H897" s="101" t="s">
        <v>16092</v>
      </c>
      <c r="I897" s="101" t="s">
        <v>16745</v>
      </c>
      <c r="J897" s="101"/>
      <c r="K897" s="101"/>
      <c r="L897" s="103">
        <v>1131355</v>
      </c>
      <c r="M897" s="103">
        <v>90508</v>
      </c>
      <c r="N897" s="103">
        <v>1221863</v>
      </c>
      <c r="O897" s="102">
        <v>46183</v>
      </c>
      <c r="P897" s="106" t="s">
        <v>16578</v>
      </c>
      <c r="Q897" s="101">
        <f>VALUE(Table4[[#This Row],[Invoice No]])</f>
        <v>30179</v>
      </c>
      <c r="R897" s="116">
        <f>_xlfn.XLOOKUP(Table4[[#This Row],[Column1]],'Báo cáo'!AG:AG,'Báo cáo'!AG:AG)</f>
        <v>30179</v>
      </c>
    </row>
    <row r="898" spans="1:18" hidden="1" x14ac:dyDescent="0.25">
      <c r="A898" s="105" t="s">
        <v>16746</v>
      </c>
      <c r="B898" s="101" t="s">
        <v>16070</v>
      </c>
      <c r="C898" s="101" t="s">
        <v>16071</v>
      </c>
      <c r="D898" s="101" t="s">
        <v>15868</v>
      </c>
      <c r="E898" s="101" t="s">
        <v>15869</v>
      </c>
      <c r="F898" s="102">
        <v>46132</v>
      </c>
      <c r="G898" s="102">
        <v>46130</v>
      </c>
      <c r="H898" s="101" t="s">
        <v>16092</v>
      </c>
      <c r="I898" s="101" t="s">
        <v>16747</v>
      </c>
      <c r="J898" s="101"/>
      <c r="K898" s="101"/>
      <c r="L898" s="103">
        <v>1667380</v>
      </c>
      <c r="M898" s="103">
        <v>133390</v>
      </c>
      <c r="N898" s="103">
        <v>1800770</v>
      </c>
      <c r="O898" s="102">
        <v>46183</v>
      </c>
      <c r="P898" s="106" t="s">
        <v>16578</v>
      </c>
      <c r="Q898" s="101">
        <f>VALUE(Table4[[#This Row],[Invoice No]])</f>
        <v>28228</v>
      </c>
      <c r="R898" s="116">
        <f>_xlfn.XLOOKUP(Table4[[#This Row],[Column1]],'Báo cáo'!AG:AG,'Báo cáo'!AG:AG)</f>
        <v>28228</v>
      </c>
    </row>
    <row r="899" spans="1:18" hidden="1" x14ac:dyDescent="0.25">
      <c r="A899" s="105" t="s">
        <v>16748</v>
      </c>
      <c r="B899" s="101" t="s">
        <v>16070</v>
      </c>
      <c r="C899" s="101" t="s">
        <v>16071</v>
      </c>
      <c r="D899" s="101" t="s">
        <v>15868</v>
      </c>
      <c r="E899" s="101" t="s">
        <v>15869</v>
      </c>
      <c r="F899" s="102">
        <v>46128</v>
      </c>
      <c r="G899" s="102">
        <v>46128</v>
      </c>
      <c r="H899" s="101" t="s">
        <v>16092</v>
      </c>
      <c r="I899" s="101" t="s">
        <v>16749</v>
      </c>
      <c r="J899" s="101"/>
      <c r="K899" s="101"/>
      <c r="L899" s="103">
        <v>5597470</v>
      </c>
      <c r="M899" s="103">
        <v>447798</v>
      </c>
      <c r="N899" s="103">
        <v>6045268</v>
      </c>
      <c r="O899" s="102">
        <v>46183</v>
      </c>
      <c r="P899" s="106" t="s">
        <v>16578</v>
      </c>
      <c r="Q899" s="101">
        <f>VALUE(Table4[[#This Row],[Invoice No]])</f>
        <v>27867</v>
      </c>
      <c r="R899" s="116">
        <f>_xlfn.XLOOKUP(Table4[[#This Row],[Column1]],'Báo cáo'!AG:AG,'Báo cáo'!AG:AG)</f>
        <v>27867</v>
      </c>
    </row>
    <row r="900" spans="1:18" hidden="1" x14ac:dyDescent="0.25">
      <c r="A900" s="105" t="s">
        <v>16750</v>
      </c>
      <c r="B900" s="101" t="s">
        <v>16070</v>
      </c>
      <c r="C900" s="101" t="s">
        <v>16071</v>
      </c>
      <c r="D900" s="101" t="s">
        <v>15868</v>
      </c>
      <c r="E900" s="101" t="s">
        <v>15869</v>
      </c>
      <c r="F900" s="102">
        <v>46128</v>
      </c>
      <c r="G900" s="102">
        <v>46128</v>
      </c>
      <c r="H900" s="101" t="s">
        <v>16092</v>
      </c>
      <c r="I900" s="101" t="s">
        <v>16751</v>
      </c>
      <c r="J900" s="101"/>
      <c r="K900" s="101"/>
      <c r="L900" s="103">
        <v>2233610</v>
      </c>
      <c r="M900" s="103">
        <v>178689</v>
      </c>
      <c r="N900" s="103">
        <v>2412299</v>
      </c>
      <c r="O900" s="102">
        <v>46183</v>
      </c>
      <c r="P900" s="106" t="s">
        <v>16578</v>
      </c>
      <c r="Q900" s="101">
        <f>VALUE(Table4[[#This Row],[Invoice No]])</f>
        <v>27866</v>
      </c>
      <c r="R900" s="116">
        <f>_xlfn.XLOOKUP(Table4[[#This Row],[Column1]],'Báo cáo'!AG:AG,'Báo cáo'!AG:AG)</f>
        <v>27866</v>
      </c>
    </row>
    <row r="901" spans="1:18" hidden="1" x14ac:dyDescent="0.25">
      <c r="A901" s="105" t="s">
        <v>16752</v>
      </c>
      <c r="B901" s="101" t="s">
        <v>16070</v>
      </c>
      <c r="C901" s="101" t="s">
        <v>16071</v>
      </c>
      <c r="D901" s="101" t="s">
        <v>15868</v>
      </c>
      <c r="E901" s="101" t="s">
        <v>15869</v>
      </c>
      <c r="F901" s="102">
        <v>46157</v>
      </c>
      <c r="G901" s="102">
        <v>46157</v>
      </c>
      <c r="H901" s="101" t="s">
        <v>16092</v>
      </c>
      <c r="I901" s="101" t="s">
        <v>16753</v>
      </c>
      <c r="J901" s="101"/>
      <c r="K901" s="101"/>
      <c r="L901" s="103">
        <v>1262100</v>
      </c>
      <c r="M901" s="103">
        <v>100968</v>
      </c>
      <c r="N901" s="103">
        <v>1363068</v>
      </c>
      <c r="O901" s="102">
        <v>46203</v>
      </c>
      <c r="P901" s="106" t="s">
        <v>16578</v>
      </c>
      <c r="Q901" s="101">
        <f>VALUE(Table4[[#This Row],[Invoice No]])</f>
        <v>34671</v>
      </c>
      <c r="R901" s="116">
        <f>_xlfn.XLOOKUP(Table4[[#This Row],[Column1]],'Báo cáo'!AG:AG,'Báo cáo'!AG:AG)</f>
        <v>34671</v>
      </c>
    </row>
    <row r="902" spans="1:18" x14ac:dyDescent="0.25">
      <c r="A902" s="105" t="s">
        <v>16754</v>
      </c>
      <c r="B902" s="101" t="s">
        <v>16070</v>
      </c>
      <c r="C902" s="101" t="s">
        <v>16071</v>
      </c>
      <c r="D902" s="101" t="s">
        <v>15868</v>
      </c>
      <c r="E902" s="101" t="s">
        <v>15869</v>
      </c>
      <c r="F902" s="104"/>
      <c r="G902" s="104"/>
      <c r="H902" s="101"/>
      <c r="I902" s="101"/>
      <c r="J902" s="101" t="s">
        <v>15878</v>
      </c>
      <c r="K902" s="101" t="s">
        <v>16577</v>
      </c>
      <c r="L902" s="103">
        <v>-668969</v>
      </c>
      <c r="M902" s="103">
        <v>-53518</v>
      </c>
      <c r="N902" s="103">
        <v>-722487</v>
      </c>
      <c r="O902" s="102">
        <v>46183</v>
      </c>
      <c r="P902" s="106" t="s">
        <v>16578</v>
      </c>
      <c r="Q902" s="101">
        <f>VALUE(Table4[[#This Row],[Invoice No]])</f>
        <v>0</v>
      </c>
      <c r="R902" s="116">
        <f>_xlfn.XLOOKUP(Table4[[#This Row],[Column1]],'Báo cáo'!AG:AG,'Báo cáo'!AG:AG)</f>
        <v>0</v>
      </c>
    </row>
    <row r="903" spans="1:18" hidden="1" x14ac:dyDescent="0.25">
      <c r="A903" s="105" t="s">
        <v>16755</v>
      </c>
      <c r="B903" s="101" t="s">
        <v>16070</v>
      </c>
      <c r="C903" s="101" t="s">
        <v>16071</v>
      </c>
      <c r="D903" s="101" t="s">
        <v>15868</v>
      </c>
      <c r="E903" s="101" t="s">
        <v>15869</v>
      </c>
      <c r="F903" s="102">
        <v>46151</v>
      </c>
      <c r="G903" s="102">
        <v>46150</v>
      </c>
      <c r="H903" s="101" t="s">
        <v>16092</v>
      </c>
      <c r="I903" s="101" t="s">
        <v>16756</v>
      </c>
      <c r="J903" s="101"/>
      <c r="K903" s="101"/>
      <c r="L903" s="103">
        <v>4211020</v>
      </c>
      <c r="M903" s="103">
        <v>336882</v>
      </c>
      <c r="N903" s="103">
        <v>4547902</v>
      </c>
      <c r="O903" s="102">
        <v>46203</v>
      </c>
      <c r="P903" s="106" t="s">
        <v>16578</v>
      </c>
      <c r="Q903" s="101">
        <f>VALUE(Table4[[#This Row],[Invoice No]])</f>
        <v>32951</v>
      </c>
      <c r="R903" s="116">
        <f>_xlfn.XLOOKUP(Table4[[#This Row],[Column1]],'Báo cáo'!AG:AG,'Báo cáo'!AG:AG)</f>
        <v>32951</v>
      </c>
    </row>
    <row r="904" spans="1:18" x14ac:dyDescent="0.25">
      <c r="A904" s="105" t="s">
        <v>16757</v>
      </c>
      <c r="B904" s="101" t="s">
        <v>16070</v>
      </c>
      <c r="C904" s="101" t="s">
        <v>16071</v>
      </c>
      <c r="D904" s="101" t="s">
        <v>15868</v>
      </c>
      <c r="E904" s="101" t="s">
        <v>15869</v>
      </c>
      <c r="F904" s="104"/>
      <c r="G904" s="104"/>
      <c r="H904" s="101"/>
      <c r="I904" s="101"/>
      <c r="J904" s="101" t="s">
        <v>16408</v>
      </c>
      <c r="K904" s="101" t="s">
        <v>16728</v>
      </c>
      <c r="L904" s="103">
        <v>-85764</v>
      </c>
      <c r="M904" s="103">
        <v>0</v>
      </c>
      <c r="N904" s="103">
        <v>-85764</v>
      </c>
      <c r="O904" s="102">
        <v>46183</v>
      </c>
      <c r="P904" s="106" t="s">
        <v>16578</v>
      </c>
      <c r="Q904" s="101">
        <f>VALUE(Table4[[#This Row],[Invoice No]])</f>
        <v>0</v>
      </c>
      <c r="R904" s="116">
        <f>_xlfn.XLOOKUP(Table4[[#This Row],[Column1]],'Báo cáo'!AG:AG,'Báo cáo'!AG:AG)</f>
        <v>0</v>
      </c>
    </row>
    <row r="905" spans="1:18" x14ac:dyDescent="0.25">
      <c r="A905" s="105" t="s">
        <v>16758</v>
      </c>
      <c r="B905" s="101" t="s">
        <v>16070</v>
      </c>
      <c r="C905" s="101" t="s">
        <v>16071</v>
      </c>
      <c r="D905" s="101" t="s">
        <v>15868</v>
      </c>
      <c r="E905" s="101" t="s">
        <v>15869</v>
      </c>
      <c r="F905" s="104"/>
      <c r="G905" s="104"/>
      <c r="H905" s="101"/>
      <c r="I905" s="101"/>
      <c r="J905" s="101" t="s">
        <v>15881</v>
      </c>
      <c r="K905" s="101" t="s">
        <v>16759</v>
      </c>
      <c r="L905" s="103">
        <v>-29432</v>
      </c>
      <c r="M905" s="103">
        <v>-2355</v>
      </c>
      <c r="N905" s="103">
        <v>-31787</v>
      </c>
      <c r="O905" s="102">
        <v>46183</v>
      </c>
      <c r="P905" s="106" t="s">
        <v>16578</v>
      </c>
      <c r="Q905" s="101">
        <f>VALUE(Table4[[#This Row],[Invoice No]])</f>
        <v>0</v>
      </c>
      <c r="R905" s="116">
        <f>_xlfn.XLOOKUP(Table4[[#This Row],[Column1]],'Báo cáo'!AG:AG,'Báo cáo'!AG:AG)</f>
        <v>0</v>
      </c>
    </row>
    <row r="906" spans="1:18" hidden="1" x14ac:dyDescent="0.25">
      <c r="A906" s="105" t="s">
        <v>16760</v>
      </c>
      <c r="B906" s="101" t="s">
        <v>16070</v>
      </c>
      <c r="C906" s="101" t="s">
        <v>16071</v>
      </c>
      <c r="D906" s="101" t="s">
        <v>15868</v>
      </c>
      <c r="E906" s="101" t="s">
        <v>15869</v>
      </c>
      <c r="F906" s="102">
        <v>46146</v>
      </c>
      <c r="G906" s="102">
        <v>46146</v>
      </c>
      <c r="H906" s="101" t="s">
        <v>16092</v>
      </c>
      <c r="I906" s="101" t="s">
        <v>16761</v>
      </c>
      <c r="J906" s="101"/>
      <c r="K906" s="101"/>
      <c r="L906" s="103">
        <v>595330</v>
      </c>
      <c r="M906" s="103">
        <v>47626</v>
      </c>
      <c r="N906" s="103">
        <v>642956</v>
      </c>
      <c r="O906" s="102">
        <v>46203</v>
      </c>
      <c r="P906" s="106" t="s">
        <v>16578</v>
      </c>
      <c r="Q906" s="101">
        <f>VALUE(Table4[[#This Row],[Invoice No]])</f>
        <v>31532</v>
      </c>
      <c r="R906" s="116">
        <f>_xlfn.XLOOKUP(Table4[[#This Row],[Column1]],'Báo cáo'!AG:AG,'Báo cáo'!AG:AG)</f>
        <v>31532</v>
      </c>
    </row>
    <row r="907" spans="1:18" hidden="1" x14ac:dyDescent="0.25">
      <c r="A907" s="105" t="s">
        <v>16762</v>
      </c>
      <c r="B907" s="101" t="s">
        <v>16070</v>
      </c>
      <c r="C907" s="101" t="s">
        <v>16071</v>
      </c>
      <c r="D907" s="101" t="s">
        <v>15868</v>
      </c>
      <c r="E907" s="101" t="s">
        <v>15869</v>
      </c>
      <c r="F907" s="102">
        <v>46146</v>
      </c>
      <c r="G907" s="102">
        <v>46146</v>
      </c>
      <c r="H907" s="101" t="s">
        <v>16092</v>
      </c>
      <c r="I907" s="101" t="s">
        <v>16763</v>
      </c>
      <c r="J907" s="101"/>
      <c r="K907" s="101"/>
      <c r="L907" s="103">
        <v>1179260</v>
      </c>
      <c r="M907" s="103">
        <v>94341</v>
      </c>
      <c r="N907" s="103">
        <v>1273601</v>
      </c>
      <c r="O907" s="102">
        <v>46203</v>
      </c>
      <c r="P907" s="106" t="s">
        <v>16578</v>
      </c>
      <c r="Q907" s="101">
        <f>VALUE(Table4[[#This Row],[Invoice No]])</f>
        <v>31534</v>
      </c>
      <c r="R907" s="116">
        <f>_xlfn.XLOOKUP(Table4[[#This Row],[Column1]],'Báo cáo'!AG:AG,'Báo cáo'!AG:AG)</f>
        <v>31534</v>
      </c>
    </row>
    <row r="908" spans="1:18" x14ac:dyDescent="0.25">
      <c r="A908" s="105" t="s">
        <v>16764</v>
      </c>
      <c r="B908" s="101" t="s">
        <v>16070</v>
      </c>
      <c r="C908" s="101" t="s">
        <v>16071</v>
      </c>
      <c r="D908" s="101" t="s">
        <v>15868</v>
      </c>
      <c r="E908" s="101" t="s">
        <v>15869</v>
      </c>
      <c r="F908" s="104"/>
      <c r="G908" s="104"/>
      <c r="H908" s="101"/>
      <c r="I908" s="101"/>
      <c r="J908" s="101" t="s">
        <v>15881</v>
      </c>
      <c r="K908" s="101" t="s">
        <v>16765</v>
      </c>
      <c r="L908" s="103">
        <v>-354270</v>
      </c>
      <c r="M908" s="103">
        <v>-28342</v>
      </c>
      <c r="N908" s="103">
        <v>-382612</v>
      </c>
      <c r="O908" s="102">
        <v>46183</v>
      </c>
      <c r="P908" s="106" t="s">
        <v>16578</v>
      </c>
      <c r="Q908" s="101">
        <f>VALUE(Table4[[#This Row],[Invoice No]])</f>
        <v>0</v>
      </c>
      <c r="R908" s="116">
        <f>_xlfn.XLOOKUP(Table4[[#This Row],[Column1]],'Báo cáo'!AG:AG,'Báo cáo'!AG:AG)</f>
        <v>0</v>
      </c>
    </row>
    <row r="909" spans="1:18" hidden="1" x14ac:dyDescent="0.25">
      <c r="A909" s="105" t="s">
        <v>16766</v>
      </c>
      <c r="B909" s="101" t="s">
        <v>16070</v>
      </c>
      <c r="C909" s="101" t="s">
        <v>16071</v>
      </c>
      <c r="D909" s="101" t="s">
        <v>15868</v>
      </c>
      <c r="E909" s="101" t="s">
        <v>15869</v>
      </c>
      <c r="F909" s="102">
        <v>46140</v>
      </c>
      <c r="G909" s="102">
        <v>46140</v>
      </c>
      <c r="H909" s="101" t="s">
        <v>16092</v>
      </c>
      <c r="I909" s="101" t="s">
        <v>16767</v>
      </c>
      <c r="J909" s="101"/>
      <c r="K909" s="101"/>
      <c r="L909" s="103">
        <v>1131355</v>
      </c>
      <c r="M909" s="103">
        <v>90508</v>
      </c>
      <c r="N909" s="103">
        <v>1221863</v>
      </c>
      <c r="O909" s="102">
        <v>46183</v>
      </c>
      <c r="P909" s="106" t="s">
        <v>16578</v>
      </c>
      <c r="Q909" s="101">
        <f>VALUE(Table4[[#This Row],[Invoice No]])</f>
        <v>30180</v>
      </c>
      <c r="R909" s="116">
        <f>_xlfn.XLOOKUP(Table4[[#This Row],[Column1]],'Báo cáo'!AG:AG,'Báo cáo'!AG:AG)</f>
        <v>30180</v>
      </c>
    </row>
    <row r="910" spans="1:18" hidden="1" x14ac:dyDescent="0.25">
      <c r="A910" s="105" t="s">
        <v>16768</v>
      </c>
      <c r="B910" s="101" t="s">
        <v>16070</v>
      </c>
      <c r="C910" s="101" t="s">
        <v>16071</v>
      </c>
      <c r="D910" s="101" t="s">
        <v>15868</v>
      </c>
      <c r="E910" s="101" t="s">
        <v>15869</v>
      </c>
      <c r="F910" s="102">
        <v>46140</v>
      </c>
      <c r="G910" s="102">
        <v>46136</v>
      </c>
      <c r="H910" s="101" t="s">
        <v>16092</v>
      </c>
      <c r="I910" s="101" t="s">
        <v>16769</v>
      </c>
      <c r="J910" s="101"/>
      <c r="K910" s="101"/>
      <c r="L910" s="103">
        <v>2262710</v>
      </c>
      <c r="M910" s="103">
        <v>181017</v>
      </c>
      <c r="N910" s="103">
        <v>2443727</v>
      </c>
      <c r="O910" s="102">
        <v>46183</v>
      </c>
      <c r="P910" s="106" t="s">
        <v>16578</v>
      </c>
      <c r="Q910" s="101">
        <f>VALUE(Table4[[#This Row],[Invoice No]])</f>
        <v>30060</v>
      </c>
      <c r="R910" s="116">
        <f>_xlfn.XLOOKUP(Table4[[#This Row],[Column1]],'Báo cáo'!AG:AG,'Báo cáo'!AG:AG)</f>
        <v>30060</v>
      </c>
    </row>
    <row r="911" spans="1:18" hidden="1" x14ac:dyDescent="0.25">
      <c r="A911" s="105" t="s">
        <v>16770</v>
      </c>
      <c r="B911" s="101" t="s">
        <v>16070</v>
      </c>
      <c r="C911" s="101" t="s">
        <v>16071</v>
      </c>
      <c r="D911" s="101" t="s">
        <v>15868</v>
      </c>
      <c r="E911" s="101" t="s">
        <v>15869</v>
      </c>
      <c r="F911" s="102">
        <v>46132</v>
      </c>
      <c r="G911" s="102">
        <v>46130</v>
      </c>
      <c r="H911" s="101" t="s">
        <v>16092</v>
      </c>
      <c r="I911" s="101" t="s">
        <v>16771</v>
      </c>
      <c r="J911" s="101"/>
      <c r="K911" s="101"/>
      <c r="L911" s="103">
        <v>1131355</v>
      </c>
      <c r="M911" s="103">
        <v>90508</v>
      </c>
      <c r="N911" s="103">
        <v>1221863</v>
      </c>
      <c r="O911" s="102">
        <v>46183</v>
      </c>
      <c r="P911" s="106" t="s">
        <v>16578</v>
      </c>
      <c r="Q911" s="101">
        <f>VALUE(Table4[[#This Row],[Invoice No]])</f>
        <v>28229</v>
      </c>
      <c r="R911" s="116">
        <f>_xlfn.XLOOKUP(Table4[[#This Row],[Column1]],'Báo cáo'!AG:AG,'Báo cáo'!AG:AG)</f>
        <v>28229</v>
      </c>
    </row>
    <row r="912" spans="1:18" hidden="1" x14ac:dyDescent="0.25">
      <c r="A912" s="105" t="s">
        <v>11006</v>
      </c>
      <c r="B912" s="101" t="s">
        <v>16070</v>
      </c>
      <c r="C912" s="101" t="s">
        <v>16071</v>
      </c>
      <c r="D912" s="101" t="s">
        <v>15868</v>
      </c>
      <c r="E912" s="101" t="s">
        <v>15869</v>
      </c>
      <c r="F912" s="102">
        <v>46128</v>
      </c>
      <c r="G912" s="102">
        <v>46128</v>
      </c>
      <c r="H912" s="101" t="s">
        <v>16092</v>
      </c>
      <c r="I912" s="101" t="s">
        <v>16772</v>
      </c>
      <c r="J912" s="101"/>
      <c r="K912" s="101"/>
      <c r="L912" s="103">
        <v>1072050</v>
      </c>
      <c r="M912" s="103">
        <v>85764</v>
      </c>
      <c r="N912" s="103">
        <v>1157814</v>
      </c>
      <c r="O912" s="102">
        <v>46183</v>
      </c>
      <c r="P912" s="106" t="s">
        <v>16578</v>
      </c>
      <c r="Q912" s="101">
        <f>VALUE(Table4[[#This Row],[Invoice No]])</f>
        <v>27865</v>
      </c>
      <c r="R912" s="116">
        <f>_xlfn.XLOOKUP(Table4[[#This Row],[Column1]],'Báo cáo'!AG:AG,'Báo cáo'!AG:AG)</f>
        <v>27865</v>
      </c>
    </row>
    <row r="913" spans="1:18" x14ac:dyDescent="0.25">
      <c r="A913" s="105" t="s">
        <v>16773</v>
      </c>
      <c r="B913" s="101" t="s">
        <v>16070</v>
      </c>
      <c r="C913" s="101" t="s">
        <v>16071</v>
      </c>
      <c r="D913" s="101" t="s">
        <v>15868</v>
      </c>
      <c r="E913" s="101" t="s">
        <v>15869</v>
      </c>
      <c r="F913" s="104"/>
      <c r="G913" s="104"/>
      <c r="H913" s="101"/>
      <c r="I913" s="101"/>
      <c r="J913" s="101" t="s">
        <v>16774</v>
      </c>
      <c r="K913" s="101" t="s">
        <v>15908</v>
      </c>
      <c r="L913" s="103">
        <v>-943802</v>
      </c>
      <c r="M913" s="103">
        <v>-75504</v>
      </c>
      <c r="N913" s="103">
        <v>-1019306</v>
      </c>
      <c r="O913" s="102">
        <v>46203</v>
      </c>
      <c r="P913" s="106" t="s">
        <v>16578</v>
      </c>
      <c r="Q913" s="101">
        <f>VALUE(Table4[[#This Row],[Invoice No]])</f>
        <v>0</v>
      </c>
      <c r="R913" s="116">
        <f>_xlfn.XLOOKUP(Table4[[#This Row],[Column1]],'Báo cáo'!AG:AG,'Báo cáo'!AG:AG)</f>
        <v>0</v>
      </c>
    </row>
    <row r="914" spans="1:18" x14ac:dyDescent="0.25">
      <c r="A914" s="105" t="s">
        <v>16775</v>
      </c>
      <c r="B914" s="101" t="s">
        <v>16070</v>
      </c>
      <c r="C914" s="101" t="s">
        <v>16071</v>
      </c>
      <c r="D914" s="101" t="s">
        <v>15868</v>
      </c>
      <c r="E914" s="101" t="s">
        <v>15869</v>
      </c>
      <c r="F914" s="104"/>
      <c r="G914" s="104"/>
      <c r="H914" s="101"/>
      <c r="I914" s="101"/>
      <c r="J914" s="101"/>
      <c r="K914" s="101" t="s">
        <v>16600</v>
      </c>
      <c r="L914" s="103">
        <v>-679689</v>
      </c>
      <c r="M914" s="103">
        <v>0</v>
      </c>
      <c r="N914" s="103">
        <v>-679689</v>
      </c>
      <c r="O914" s="102">
        <v>46183</v>
      </c>
      <c r="P914" s="106" t="s">
        <v>16578</v>
      </c>
      <c r="Q914" s="101">
        <f>VALUE(Table4[[#This Row],[Invoice No]])</f>
        <v>0</v>
      </c>
      <c r="R914" s="116">
        <f>_xlfn.XLOOKUP(Table4[[#This Row],[Column1]],'Báo cáo'!AG:AG,'Báo cáo'!AG:AG)</f>
        <v>0</v>
      </c>
    </row>
    <row r="915" spans="1:18" hidden="1" x14ac:dyDescent="0.25">
      <c r="A915" s="105" t="s">
        <v>16776</v>
      </c>
      <c r="B915" s="101" t="s">
        <v>16070</v>
      </c>
      <c r="C915" s="101" t="s">
        <v>16071</v>
      </c>
      <c r="D915" s="101" t="s">
        <v>15868</v>
      </c>
      <c r="E915" s="101" t="s">
        <v>15869</v>
      </c>
      <c r="F915" s="102">
        <v>46154</v>
      </c>
      <c r="G915" s="102">
        <v>46153</v>
      </c>
      <c r="H915" s="101" t="s">
        <v>16092</v>
      </c>
      <c r="I915" s="101" t="s">
        <v>16777</v>
      </c>
      <c r="J915" s="101"/>
      <c r="K915" s="101"/>
      <c r="L915" s="103">
        <v>1220680</v>
      </c>
      <c r="M915" s="103">
        <v>97654</v>
      </c>
      <c r="N915" s="103">
        <v>1318334</v>
      </c>
      <c r="O915" s="102">
        <v>46203</v>
      </c>
      <c r="P915" s="106" t="s">
        <v>16578</v>
      </c>
      <c r="Q915" s="101">
        <f>VALUE(Table4[[#This Row],[Invoice No]])</f>
        <v>33076</v>
      </c>
      <c r="R915" s="116">
        <f>_xlfn.XLOOKUP(Table4[[#This Row],[Column1]],'Báo cáo'!AG:AG,'Báo cáo'!AG:AG)</f>
        <v>33076</v>
      </c>
    </row>
    <row r="916" spans="1:18" x14ac:dyDescent="0.25">
      <c r="A916" s="105" t="s">
        <v>16778</v>
      </c>
      <c r="B916" s="101" t="s">
        <v>16070</v>
      </c>
      <c r="C916" s="101" t="s">
        <v>16071</v>
      </c>
      <c r="D916" s="101" t="s">
        <v>15868</v>
      </c>
      <c r="E916" s="101" t="s">
        <v>15869</v>
      </c>
      <c r="F916" s="104"/>
      <c r="G916" s="104"/>
      <c r="H916" s="101"/>
      <c r="I916" s="101"/>
      <c r="J916" s="101" t="s">
        <v>15886</v>
      </c>
      <c r="K916" s="101" t="s">
        <v>16583</v>
      </c>
      <c r="L916" s="103">
        <v>-200691</v>
      </c>
      <c r="M916" s="103">
        <v>-20069</v>
      </c>
      <c r="N916" s="103">
        <v>-220760</v>
      </c>
      <c r="O916" s="102">
        <v>46183</v>
      </c>
      <c r="P916" s="106" t="s">
        <v>16578</v>
      </c>
      <c r="Q916" s="101">
        <f>VALUE(Table4[[#This Row],[Invoice No]])</f>
        <v>0</v>
      </c>
      <c r="R916" s="116">
        <f>_xlfn.XLOOKUP(Table4[[#This Row],[Column1]],'Báo cáo'!AG:AG,'Báo cáo'!AG:AG)</f>
        <v>0</v>
      </c>
    </row>
    <row r="917" spans="1:18" x14ac:dyDescent="0.25">
      <c r="A917" s="105" t="s">
        <v>15865</v>
      </c>
      <c r="B917" s="101" t="s">
        <v>15866</v>
      </c>
      <c r="C917" s="101" t="s">
        <v>15867</v>
      </c>
      <c r="D917" s="101" t="s">
        <v>15868</v>
      </c>
      <c r="E917" s="101" t="s">
        <v>15869</v>
      </c>
      <c r="F917" s="104"/>
      <c r="G917" s="104"/>
      <c r="H917" s="101"/>
      <c r="I917" s="101"/>
      <c r="J917" s="101" t="s">
        <v>15878</v>
      </c>
      <c r="K917" s="101" t="s">
        <v>16779</v>
      </c>
      <c r="L917" s="103">
        <v>-504493</v>
      </c>
      <c r="M917" s="103">
        <v>-40359</v>
      </c>
      <c r="N917" s="103">
        <v>-544852</v>
      </c>
      <c r="O917" s="102">
        <v>46213</v>
      </c>
      <c r="P917" s="106" t="s">
        <v>16780</v>
      </c>
      <c r="Q917" s="101">
        <f>VALUE(Table4[[#This Row],[Invoice No]])</f>
        <v>0</v>
      </c>
      <c r="R917" s="116">
        <f>_xlfn.XLOOKUP(Table4[[#This Row],[Column1]],'Báo cáo'!AG:AG,'Báo cáo'!AG:AG)</f>
        <v>0</v>
      </c>
    </row>
    <row r="918" spans="1:18" x14ac:dyDescent="0.25">
      <c r="A918" s="105" t="s">
        <v>15873</v>
      </c>
      <c r="B918" s="101" t="s">
        <v>15866</v>
      </c>
      <c r="C918" s="101" t="s">
        <v>15867</v>
      </c>
      <c r="D918" s="101" t="s">
        <v>15868</v>
      </c>
      <c r="E918" s="101" t="s">
        <v>15869</v>
      </c>
      <c r="F918" s="104"/>
      <c r="G918" s="104"/>
      <c r="H918" s="101"/>
      <c r="I918" s="101"/>
      <c r="J918" s="101" t="s">
        <v>15881</v>
      </c>
      <c r="K918" s="101" t="s">
        <v>16781</v>
      </c>
      <c r="L918" s="103">
        <v>-731514</v>
      </c>
      <c r="M918" s="103">
        <v>-58521</v>
      </c>
      <c r="N918" s="103">
        <v>-790035</v>
      </c>
      <c r="O918" s="102">
        <v>46213</v>
      </c>
      <c r="P918" s="106" t="s">
        <v>16780</v>
      </c>
      <c r="Q918" s="101">
        <f>VALUE(Table4[[#This Row],[Invoice No]])</f>
        <v>0</v>
      </c>
      <c r="R918" s="116">
        <f>_xlfn.XLOOKUP(Table4[[#This Row],[Column1]],'Báo cáo'!AG:AG,'Báo cáo'!AG:AG)</f>
        <v>0</v>
      </c>
    </row>
    <row r="919" spans="1:18" hidden="1" x14ac:dyDescent="0.25">
      <c r="A919" s="105" t="s">
        <v>15875</v>
      </c>
      <c r="B919" s="101" t="s">
        <v>15866</v>
      </c>
      <c r="C919" s="101" t="s">
        <v>15867</v>
      </c>
      <c r="D919" s="101" t="s">
        <v>15868</v>
      </c>
      <c r="E919" s="101" t="s">
        <v>15869</v>
      </c>
      <c r="F919" s="102">
        <v>46172</v>
      </c>
      <c r="G919" s="102">
        <v>46171</v>
      </c>
      <c r="H919" s="101" t="s">
        <v>16092</v>
      </c>
      <c r="I919" s="101" t="s">
        <v>16782</v>
      </c>
      <c r="J919" s="101"/>
      <c r="K919" s="101"/>
      <c r="L919" s="103">
        <v>2482780</v>
      </c>
      <c r="M919" s="103">
        <v>198622</v>
      </c>
      <c r="N919" s="103">
        <v>2681402</v>
      </c>
      <c r="O919" s="102">
        <v>46213</v>
      </c>
      <c r="P919" s="106" t="s">
        <v>16780</v>
      </c>
      <c r="Q919" s="101">
        <f>VALUE(Table4[[#This Row],[Invoice No]])</f>
        <v>37853</v>
      </c>
      <c r="R919" s="116">
        <f>_xlfn.XLOOKUP(Table4[[#This Row],[Column1]],'Báo cáo'!AG:AG,'Báo cáo'!AG:AG)</f>
        <v>37853</v>
      </c>
    </row>
    <row r="920" spans="1:18" x14ac:dyDescent="0.25">
      <c r="A920" s="105" t="s">
        <v>15877</v>
      </c>
      <c r="B920" s="101" t="s">
        <v>15866</v>
      </c>
      <c r="C920" s="101" t="s">
        <v>15867</v>
      </c>
      <c r="D920" s="101" t="s">
        <v>15868</v>
      </c>
      <c r="E920" s="101" t="s">
        <v>15869</v>
      </c>
      <c r="F920" s="104"/>
      <c r="G920" s="104"/>
      <c r="H920" s="101"/>
      <c r="I920" s="101"/>
      <c r="J920" s="101" t="s">
        <v>15886</v>
      </c>
      <c r="K920" s="101" t="s">
        <v>16783</v>
      </c>
      <c r="L920" s="103">
        <v>-151348</v>
      </c>
      <c r="M920" s="103">
        <v>-15135</v>
      </c>
      <c r="N920" s="103">
        <v>-166483</v>
      </c>
      <c r="O920" s="102">
        <v>46213</v>
      </c>
      <c r="P920" s="106" t="s">
        <v>16780</v>
      </c>
      <c r="Q920" s="101">
        <f>VALUE(Table4[[#This Row],[Invoice No]])</f>
        <v>0</v>
      </c>
      <c r="R920" s="116">
        <f>_xlfn.XLOOKUP(Table4[[#This Row],[Column1]],'Báo cáo'!AG:AG,'Báo cáo'!AG:AG)</f>
        <v>0</v>
      </c>
    </row>
    <row r="921" spans="1:18" hidden="1" x14ac:dyDescent="0.25">
      <c r="A921" s="105" t="s">
        <v>15880</v>
      </c>
      <c r="B921" s="101" t="s">
        <v>15866</v>
      </c>
      <c r="C921" s="101" t="s">
        <v>15867</v>
      </c>
      <c r="D921" s="101" t="s">
        <v>15868</v>
      </c>
      <c r="E921" s="101" t="s">
        <v>15869</v>
      </c>
      <c r="F921" s="102">
        <v>46172</v>
      </c>
      <c r="G921" s="102">
        <v>46171</v>
      </c>
      <c r="H921" s="101" t="s">
        <v>16092</v>
      </c>
      <c r="I921" s="101" t="s">
        <v>16784</v>
      </c>
      <c r="J921" s="101"/>
      <c r="K921" s="101"/>
      <c r="L921" s="103">
        <v>2380215</v>
      </c>
      <c r="M921" s="103">
        <v>190417</v>
      </c>
      <c r="N921" s="103">
        <v>2570632</v>
      </c>
      <c r="O921" s="102">
        <v>46213</v>
      </c>
      <c r="P921" s="106" t="s">
        <v>16780</v>
      </c>
      <c r="Q921" s="101">
        <f>VALUE(Table4[[#This Row],[Invoice No]])</f>
        <v>37852</v>
      </c>
      <c r="R921" s="116">
        <f>_xlfn.XLOOKUP(Table4[[#This Row],[Column1]],'Báo cáo'!AG:AG,'Báo cáo'!AG:AG)</f>
        <v>37852</v>
      </c>
    </row>
    <row r="922" spans="1:18" hidden="1" x14ac:dyDescent="0.25">
      <c r="A922" s="105" t="s">
        <v>15883</v>
      </c>
      <c r="B922" s="101" t="s">
        <v>15866</v>
      </c>
      <c r="C922" s="101" t="s">
        <v>15867</v>
      </c>
      <c r="D922" s="101" t="s">
        <v>15868</v>
      </c>
      <c r="E922" s="101" t="s">
        <v>15869</v>
      </c>
      <c r="F922" s="102">
        <v>46162</v>
      </c>
      <c r="G922" s="102">
        <v>46158</v>
      </c>
      <c r="H922" s="101" t="s">
        <v>16092</v>
      </c>
      <c r="I922" s="101" t="s">
        <v>16785</v>
      </c>
      <c r="J922" s="101"/>
      <c r="K922" s="101"/>
      <c r="L922" s="103">
        <v>1803735</v>
      </c>
      <c r="M922" s="103">
        <v>144299</v>
      </c>
      <c r="N922" s="103">
        <v>1948034</v>
      </c>
      <c r="O922" s="102">
        <v>46213</v>
      </c>
      <c r="P922" s="106" t="s">
        <v>16780</v>
      </c>
      <c r="Q922" s="101">
        <f>VALUE(Table4[[#This Row],[Invoice No]])</f>
        <v>34781</v>
      </c>
      <c r="R922" s="116">
        <f>_xlfn.XLOOKUP(Table4[[#This Row],[Column1]],'Báo cáo'!AG:AG,'Báo cáo'!AG:AG)</f>
        <v>34781</v>
      </c>
    </row>
    <row r="923" spans="1:18" x14ac:dyDescent="0.25">
      <c r="A923" s="105" t="s">
        <v>16098</v>
      </c>
      <c r="B923" s="101" t="s">
        <v>15889</v>
      </c>
      <c r="C923" s="101" t="s">
        <v>15890</v>
      </c>
      <c r="D923" s="101" t="s">
        <v>15868</v>
      </c>
      <c r="E923" s="101" t="s">
        <v>15869</v>
      </c>
      <c r="F923" s="104"/>
      <c r="G923" s="104"/>
      <c r="H923" s="101"/>
      <c r="I923" s="101"/>
      <c r="J923" s="101"/>
      <c r="K923" s="101" t="s">
        <v>16786</v>
      </c>
      <c r="L923" s="103">
        <v>-6319962</v>
      </c>
      <c r="M923" s="103">
        <v>0</v>
      </c>
      <c r="N923" s="103">
        <v>-6319962</v>
      </c>
      <c r="O923" s="102">
        <v>46213</v>
      </c>
      <c r="P923" s="106" t="s">
        <v>16780</v>
      </c>
      <c r="Q923" s="101">
        <f>VALUE(Table4[[#This Row],[Invoice No]])</f>
        <v>0</v>
      </c>
      <c r="R923" s="116">
        <f>_xlfn.XLOOKUP(Table4[[#This Row],[Column1]],'Báo cáo'!AG:AG,'Báo cáo'!AG:AG)</f>
        <v>0</v>
      </c>
    </row>
    <row r="924" spans="1:18" x14ac:dyDescent="0.25">
      <c r="A924" s="105" t="s">
        <v>15888</v>
      </c>
      <c r="B924" s="101" t="s">
        <v>15889</v>
      </c>
      <c r="C924" s="101" t="s">
        <v>15890</v>
      </c>
      <c r="D924" s="101" t="s">
        <v>15868</v>
      </c>
      <c r="E924" s="101" t="s">
        <v>15869</v>
      </c>
      <c r="F924" s="104"/>
      <c r="G924" s="104"/>
      <c r="H924" s="101"/>
      <c r="I924" s="101"/>
      <c r="J924" s="101" t="s">
        <v>15886</v>
      </c>
      <c r="K924" s="101" t="s">
        <v>16783</v>
      </c>
      <c r="L924" s="103">
        <v>-202902</v>
      </c>
      <c r="M924" s="103">
        <v>-20290</v>
      </c>
      <c r="N924" s="103">
        <v>-223192</v>
      </c>
      <c r="O924" s="102">
        <v>46213</v>
      </c>
      <c r="P924" s="106" t="s">
        <v>16780</v>
      </c>
      <c r="Q924" s="101">
        <f>VALUE(Table4[[#This Row],[Invoice No]])</f>
        <v>0</v>
      </c>
      <c r="R924" s="116">
        <f>_xlfn.XLOOKUP(Table4[[#This Row],[Column1]],'Báo cáo'!AG:AG,'Báo cáo'!AG:AG)</f>
        <v>0</v>
      </c>
    </row>
    <row r="925" spans="1:18" x14ac:dyDescent="0.25">
      <c r="A925" s="105" t="s">
        <v>15891</v>
      </c>
      <c r="B925" s="101" t="s">
        <v>15889</v>
      </c>
      <c r="C925" s="101" t="s">
        <v>15890</v>
      </c>
      <c r="D925" s="101" t="s">
        <v>15868</v>
      </c>
      <c r="E925" s="101" t="s">
        <v>15869</v>
      </c>
      <c r="F925" s="104"/>
      <c r="G925" s="104"/>
      <c r="H925" s="101"/>
      <c r="I925" s="101"/>
      <c r="J925" s="101" t="s">
        <v>15892</v>
      </c>
      <c r="K925" s="101" t="s">
        <v>16787</v>
      </c>
      <c r="L925" s="103">
        <v>-165130</v>
      </c>
      <c r="M925" s="103">
        <v>-13210</v>
      </c>
      <c r="N925" s="103">
        <v>-178340</v>
      </c>
      <c r="O925" s="102">
        <v>46213</v>
      </c>
      <c r="P925" s="106" t="s">
        <v>16780</v>
      </c>
      <c r="Q925" s="101">
        <f>VALUE(Table4[[#This Row],[Invoice No]])</f>
        <v>0</v>
      </c>
      <c r="R925" s="116">
        <f>_xlfn.XLOOKUP(Table4[[#This Row],[Column1]],'Báo cáo'!AG:AG,'Báo cáo'!AG:AG)</f>
        <v>0</v>
      </c>
    </row>
    <row r="926" spans="1:18" x14ac:dyDescent="0.25">
      <c r="A926" s="105" t="s">
        <v>15894</v>
      </c>
      <c r="B926" s="101" t="s">
        <v>15889</v>
      </c>
      <c r="C926" s="101" t="s">
        <v>15890</v>
      </c>
      <c r="D926" s="101" t="s">
        <v>15868</v>
      </c>
      <c r="E926" s="101" t="s">
        <v>15869</v>
      </c>
      <c r="F926" s="104"/>
      <c r="G926" s="104"/>
      <c r="H926" s="101"/>
      <c r="I926" s="101"/>
      <c r="J926" s="101" t="s">
        <v>15892</v>
      </c>
      <c r="K926" s="101" t="s">
        <v>16788</v>
      </c>
      <c r="L926" s="103">
        <v>-207050</v>
      </c>
      <c r="M926" s="103">
        <v>-16564</v>
      </c>
      <c r="N926" s="103">
        <v>-223614</v>
      </c>
      <c r="O926" s="102">
        <v>46213</v>
      </c>
      <c r="P926" s="106" t="s">
        <v>16780</v>
      </c>
      <c r="Q926" s="101">
        <f>VALUE(Table4[[#This Row],[Invoice No]])</f>
        <v>0</v>
      </c>
      <c r="R926" s="116">
        <f>_xlfn.XLOOKUP(Table4[[#This Row],[Column1]],'Báo cáo'!AG:AG,'Báo cáo'!AG:AG)</f>
        <v>0</v>
      </c>
    </row>
    <row r="927" spans="1:18" hidden="1" x14ac:dyDescent="0.25">
      <c r="A927" s="105" t="s">
        <v>15896</v>
      </c>
      <c r="B927" s="101" t="s">
        <v>15889</v>
      </c>
      <c r="C927" s="101" t="s">
        <v>15890</v>
      </c>
      <c r="D927" s="101" t="s">
        <v>15868</v>
      </c>
      <c r="E927" s="101" t="s">
        <v>15869</v>
      </c>
      <c r="F927" s="102">
        <v>46167</v>
      </c>
      <c r="G927" s="102">
        <v>46162</v>
      </c>
      <c r="H927" s="101" t="s">
        <v>16092</v>
      </c>
      <c r="I927" s="101" t="s">
        <v>16789</v>
      </c>
      <c r="J927" s="101"/>
      <c r="K927" s="101"/>
      <c r="L927" s="103">
        <v>1166110</v>
      </c>
      <c r="M927" s="103">
        <v>93289</v>
      </c>
      <c r="N927" s="103">
        <v>1259399</v>
      </c>
      <c r="O927" s="102">
        <v>46213</v>
      </c>
      <c r="P927" s="106" t="s">
        <v>16780</v>
      </c>
      <c r="Q927" s="101">
        <f>VALUE(Table4[[#This Row],[Invoice No]])</f>
        <v>35990</v>
      </c>
      <c r="R927" s="116">
        <f>_xlfn.XLOOKUP(Table4[[#This Row],[Column1]],'Báo cáo'!AG:AG,'Báo cáo'!AG:AG)</f>
        <v>35990</v>
      </c>
    </row>
    <row r="928" spans="1:18" x14ac:dyDescent="0.25">
      <c r="A928" s="105" t="s">
        <v>15898</v>
      </c>
      <c r="B928" s="101" t="s">
        <v>15889</v>
      </c>
      <c r="C928" s="101" t="s">
        <v>15890</v>
      </c>
      <c r="D928" s="101" t="s">
        <v>15868</v>
      </c>
      <c r="E928" s="101" t="s">
        <v>15869</v>
      </c>
      <c r="F928" s="104"/>
      <c r="G928" s="104"/>
      <c r="H928" s="101"/>
      <c r="I928" s="101"/>
      <c r="J928" s="101" t="s">
        <v>15878</v>
      </c>
      <c r="K928" s="101" t="s">
        <v>16779</v>
      </c>
      <c r="L928" s="103">
        <v>-676341</v>
      </c>
      <c r="M928" s="103">
        <v>-54107</v>
      </c>
      <c r="N928" s="103">
        <v>-730448</v>
      </c>
      <c r="O928" s="102">
        <v>46213</v>
      </c>
      <c r="P928" s="106" t="s">
        <v>16780</v>
      </c>
      <c r="Q928" s="101">
        <f>VALUE(Table4[[#This Row],[Invoice No]])</f>
        <v>0</v>
      </c>
      <c r="R928" s="116">
        <f>_xlfn.XLOOKUP(Table4[[#This Row],[Column1]],'Báo cáo'!AG:AG,'Báo cáo'!AG:AG)</f>
        <v>0</v>
      </c>
    </row>
    <row r="929" spans="1:18" x14ac:dyDescent="0.25">
      <c r="A929" s="105" t="s">
        <v>15900</v>
      </c>
      <c r="B929" s="101" t="s">
        <v>15889</v>
      </c>
      <c r="C929" s="101" t="s">
        <v>15890</v>
      </c>
      <c r="D929" s="101" t="s">
        <v>15868</v>
      </c>
      <c r="E929" s="101" t="s">
        <v>15869</v>
      </c>
      <c r="F929" s="104"/>
      <c r="G929" s="104"/>
      <c r="H929" s="101"/>
      <c r="I929" s="101"/>
      <c r="J929" s="101" t="s">
        <v>15881</v>
      </c>
      <c r="K929" s="101" t="s">
        <v>16781</v>
      </c>
      <c r="L929" s="103">
        <v>-980695</v>
      </c>
      <c r="M929" s="103">
        <v>-78456</v>
      </c>
      <c r="N929" s="103">
        <v>-1059151</v>
      </c>
      <c r="O929" s="102">
        <v>46213</v>
      </c>
      <c r="P929" s="106" t="s">
        <v>16780</v>
      </c>
      <c r="Q929" s="101">
        <f>VALUE(Table4[[#This Row],[Invoice No]])</f>
        <v>0</v>
      </c>
      <c r="R929" s="116">
        <f>_xlfn.XLOOKUP(Table4[[#This Row],[Column1]],'Báo cáo'!AG:AG,'Báo cáo'!AG:AG)</f>
        <v>0</v>
      </c>
    </row>
    <row r="930" spans="1:18" x14ac:dyDescent="0.25">
      <c r="A930" s="105" t="s">
        <v>15901</v>
      </c>
      <c r="B930" s="101" t="s">
        <v>15889</v>
      </c>
      <c r="C930" s="101" t="s">
        <v>15890</v>
      </c>
      <c r="D930" s="101" t="s">
        <v>15868</v>
      </c>
      <c r="E930" s="101" t="s">
        <v>15869</v>
      </c>
      <c r="F930" s="104"/>
      <c r="G930" s="104"/>
      <c r="H930" s="101"/>
      <c r="I930" s="101"/>
      <c r="J930" s="101" t="s">
        <v>15892</v>
      </c>
      <c r="K930" s="101" t="s">
        <v>16790</v>
      </c>
      <c r="L930" s="103">
        <v>-52250</v>
      </c>
      <c r="M930" s="103">
        <v>-4180</v>
      </c>
      <c r="N930" s="103">
        <v>-56430</v>
      </c>
      <c r="O930" s="102">
        <v>46213</v>
      </c>
      <c r="P930" s="106" t="s">
        <v>16780</v>
      </c>
      <c r="Q930" s="101">
        <f>VALUE(Table4[[#This Row],[Invoice No]])</f>
        <v>0</v>
      </c>
      <c r="R930" s="116">
        <f>_xlfn.XLOOKUP(Table4[[#This Row],[Column1]],'Báo cáo'!AG:AG,'Báo cáo'!AG:AG)</f>
        <v>0</v>
      </c>
    </row>
    <row r="931" spans="1:18" hidden="1" x14ac:dyDescent="0.25">
      <c r="A931" s="105" t="s">
        <v>15902</v>
      </c>
      <c r="B931" s="101" t="s">
        <v>15889</v>
      </c>
      <c r="C931" s="101" t="s">
        <v>15890</v>
      </c>
      <c r="D931" s="101" t="s">
        <v>15868</v>
      </c>
      <c r="E931" s="101" t="s">
        <v>15869</v>
      </c>
      <c r="F931" s="102">
        <v>46171</v>
      </c>
      <c r="G931" s="102">
        <v>46167</v>
      </c>
      <c r="H931" s="101" t="s">
        <v>16092</v>
      </c>
      <c r="I931" s="101" t="s">
        <v>16791</v>
      </c>
      <c r="J931" s="101"/>
      <c r="K931" s="101"/>
      <c r="L931" s="103">
        <v>5325570</v>
      </c>
      <c r="M931" s="103">
        <v>426046</v>
      </c>
      <c r="N931" s="103">
        <v>5751616</v>
      </c>
      <c r="O931" s="102">
        <v>46213</v>
      </c>
      <c r="P931" s="106" t="s">
        <v>16780</v>
      </c>
      <c r="Q931" s="101">
        <f>VALUE(Table4[[#This Row],[Invoice No]])</f>
        <v>36432</v>
      </c>
      <c r="R931" s="116">
        <f>_xlfn.XLOOKUP(Table4[[#This Row],[Column1]],'Báo cáo'!AG:AG,'Báo cáo'!AG:AG)</f>
        <v>36432</v>
      </c>
    </row>
    <row r="932" spans="1:18" hidden="1" x14ac:dyDescent="0.25">
      <c r="A932" s="105" t="s">
        <v>15904</v>
      </c>
      <c r="B932" s="101" t="s">
        <v>15889</v>
      </c>
      <c r="C932" s="101" t="s">
        <v>15890</v>
      </c>
      <c r="D932" s="101" t="s">
        <v>15868</v>
      </c>
      <c r="E932" s="101" t="s">
        <v>15869</v>
      </c>
      <c r="F932" s="102">
        <v>46160</v>
      </c>
      <c r="G932" s="102">
        <v>46153</v>
      </c>
      <c r="H932" s="101" t="s">
        <v>16092</v>
      </c>
      <c r="I932" s="101" t="s">
        <v>16792</v>
      </c>
      <c r="J932" s="101"/>
      <c r="K932" s="101"/>
      <c r="L932" s="103">
        <v>7009810</v>
      </c>
      <c r="M932" s="103">
        <v>560785</v>
      </c>
      <c r="N932" s="103">
        <v>7570595</v>
      </c>
      <c r="O932" s="102">
        <v>46213</v>
      </c>
      <c r="P932" s="106" t="s">
        <v>16780</v>
      </c>
      <c r="Q932" s="101">
        <f>VALUE(Table4[[#This Row],[Invoice No]])</f>
        <v>33107</v>
      </c>
      <c r="R932" s="116">
        <f>_xlfn.XLOOKUP(Table4[[#This Row],[Column1]],'Báo cáo'!AG:AG,'Báo cáo'!AG:AG)</f>
        <v>33107</v>
      </c>
    </row>
    <row r="933" spans="1:18" x14ac:dyDescent="0.25">
      <c r="A933" s="105" t="s">
        <v>15909</v>
      </c>
      <c r="B933" s="101" t="s">
        <v>16265</v>
      </c>
      <c r="C933" s="101" t="s">
        <v>16266</v>
      </c>
      <c r="D933" s="101" t="s">
        <v>15868</v>
      </c>
      <c r="E933" s="101" t="s">
        <v>15869</v>
      </c>
      <c r="F933" s="104"/>
      <c r="G933" s="104"/>
      <c r="H933" s="101"/>
      <c r="I933" s="101"/>
      <c r="J933" s="101" t="s">
        <v>15974</v>
      </c>
      <c r="K933" s="101" t="s">
        <v>11971</v>
      </c>
      <c r="L933" s="103">
        <v>-2000000</v>
      </c>
      <c r="M933" s="103">
        <v>-160000</v>
      </c>
      <c r="N933" s="103">
        <v>-2160000</v>
      </c>
      <c r="O933" s="102">
        <v>46213</v>
      </c>
      <c r="P933" s="106" t="s">
        <v>16780</v>
      </c>
      <c r="Q933" s="101">
        <f>VALUE(Table4[[#This Row],[Invoice No]])</f>
        <v>0</v>
      </c>
      <c r="R933" s="116">
        <f>_xlfn.XLOOKUP(Table4[[#This Row],[Column1]],'Báo cáo'!AG:AG,'Báo cáo'!AG:AG)</f>
        <v>0</v>
      </c>
    </row>
    <row r="934" spans="1:18" x14ac:dyDescent="0.25">
      <c r="A934" s="105" t="s">
        <v>16111</v>
      </c>
      <c r="B934" s="101" t="s">
        <v>16265</v>
      </c>
      <c r="C934" s="101" t="s">
        <v>16266</v>
      </c>
      <c r="D934" s="101" t="s">
        <v>15868</v>
      </c>
      <c r="E934" s="101" t="s">
        <v>15869</v>
      </c>
      <c r="F934" s="104"/>
      <c r="G934" s="104"/>
      <c r="H934" s="101"/>
      <c r="I934" s="101"/>
      <c r="J934" s="101" t="s">
        <v>15892</v>
      </c>
      <c r="K934" s="101" t="s">
        <v>16793</v>
      </c>
      <c r="L934" s="103">
        <v>-44340</v>
      </c>
      <c r="M934" s="103">
        <v>-3547</v>
      </c>
      <c r="N934" s="103">
        <v>-47887</v>
      </c>
      <c r="O934" s="102">
        <v>46213</v>
      </c>
      <c r="P934" s="106" t="s">
        <v>16780</v>
      </c>
      <c r="Q934" s="101">
        <f>VALUE(Table4[[#This Row],[Invoice No]])</f>
        <v>0</v>
      </c>
      <c r="R934" s="116">
        <f>_xlfn.XLOOKUP(Table4[[#This Row],[Column1]],'Báo cáo'!AG:AG,'Báo cáo'!AG:AG)</f>
        <v>0</v>
      </c>
    </row>
    <row r="935" spans="1:18" x14ac:dyDescent="0.25">
      <c r="A935" s="105" t="s">
        <v>15911</v>
      </c>
      <c r="B935" s="101" t="s">
        <v>16265</v>
      </c>
      <c r="C935" s="101" t="s">
        <v>16266</v>
      </c>
      <c r="D935" s="101" t="s">
        <v>15868</v>
      </c>
      <c r="E935" s="101" t="s">
        <v>15869</v>
      </c>
      <c r="F935" s="104"/>
      <c r="G935" s="104"/>
      <c r="H935" s="101"/>
      <c r="I935" s="101"/>
      <c r="J935" s="101"/>
      <c r="K935" s="101" t="s">
        <v>16786</v>
      </c>
      <c r="L935" s="103">
        <v>1147500</v>
      </c>
      <c r="M935" s="103">
        <v>0</v>
      </c>
      <c r="N935" s="103">
        <v>1147500</v>
      </c>
      <c r="O935" s="102">
        <v>46213</v>
      </c>
      <c r="P935" s="106" t="s">
        <v>16780</v>
      </c>
      <c r="Q935" s="101">
        <f>VALUE(Table4[[#This Row],[Invoice No]])</f>
        <v>0</v>
      </c>
      <c r="R935" s="116">
        <f>_xlfn.XLOOKUP(Table4[[#This Row],[Column1]],'Báo cáo'!AG:AG,'Báo cáo'!AG:AG)</f>
        <v>0</v>
      </c>
    </row>
    <row r="936" spans="1:18" x14ac:dyDescent="0.25">
      <c r="A936" s="105" t="s">
        <v>15914</v>
      </c>
      <c r="B936" s="101" t="s">
        <v>16265</v>
      </c>
      <c r="C936" s="101" t="s">
        <v>16266</v>
      </c>
      <c r="D936" s="101" t="s">
        <v>15868</v>
      </c>
      <c r="E936" s="101" t="s">
        <v>15869</v>
      </c>
      <c r="F936" s="104"/>
      <c r="G936" s="104"/>
      <c r="H936" s="101"/>
      <c r="I936" s="101"/>
      <c r="J936" s="101" t="s">
        <v>15892</v>
      </c>
      <c r="K936" s="101" t="s">
        <v>16794</v>
      </c>
      <c r="L936" s="103">
        <v>-44340</v>
      </c>
      <c r="M936" s="103">
        <v>-3547</v>
      </c>
      <c r="N936" s="103">
        <v>-47887</v>
      </c>
      <c r="O936" s="102">
        <v>46213</v>
      </c>
      <c r="P936" s="106" t="s">
        <v>16780</v>
      </c>
      <c r="Q936" s="101">
        <f>VALUE(Table4[[#This Row],[Invoice No]])</f>
        <v>0</v>
      </c>
      <c r="R936" s="116">
        <f>_xlfn.XLOOKUP(Table4[[#This Row],[Column1]],'Báo cáo'!AG:AG,'Báo cáo'!AG:AG)</f>
        <v>0</v>
      </c>
    </row>
    <row r="937" spans="1:18" hidden="1" x14ac:dyDescent="0.25">
      <c r="A937" s="105" t="s">
        <v>15916</v>
      </c>
      <c r="B937" s="101" t="s">
        <v>16265</v>
      </c>
      <c r="C937" s="101" t="s">
        <v>16266</v>
      </c>
      <c r="D937" s="101" t="s">
        <v>15868</v>
      </c>
      <c r="E937" s="101" t="s">
        <v>15869</v>
      </c>
      <c r="F937" s="102">
        <v>46171</v>
      </c>
      <c r="G937" s="102">
        <v>46167</v>
      </c>
      <c r="H937" s="101" t="s">
        <v>16191</v>
      </c>
      <c r="I937" s="101" t="s">
        <v>16795</v>
      </c>
      <c r="J937" s="101"/>
      <c r="K937" s="101"/>
      <c r="L937" s="103">
        <v>1026180</v>
      </c>
      <c r="M937" s="103">
        <v>82094</v>
      </c>
      <c r="N937" s="103">
        <v>1108274</v>
      </c>
      <c r="O937" s="102">
        <v>46213</v>
      </c>
      <c r="P937" s="106" t="s">
        <v>16780</v>
      </c>
      <c r="Q937" s="101">
        <f>VALUE(Table4[[#This Row],[Invoice No]])</f>
        <v>36431</v>
      </c>
      <c r="R937" s="116">
        <f>_xlfn.XLOOKUP(Table4[[#This Row],[Column1]],'Báo cáo'!AG:AG,'Báo cáo'!AG:AG)</f>
        <v>36431</v>
      </c>
    </row>
    <row r="938" spans="1:18" hidden="1" x14ac:dyDescent="0.25">
      <c r="A938" s="105" t="s">
        <v>15920</v>
      </c>
      <c r="B938" s="101" t="s">
        <v>15912</v>
      </c>
      <c r="C938" s="101" t="s">
        <v>15913</v>
      </c>
      <c r="D938" s="101" t="s">
        <v>15868</v>
      </c>
      <c r="E938" s="101" t="s">
        <v>15869</v>
      </c>
      <c r="F938" s="102">
        <v>46164</v>
      </c>
      <c r="G938" s="102">
        <v>46160</v>
      </c>
      <c r="H938" s="101" t="s">
        <v>16092</v>
      </c>
      <c r="I938" s="101" t="s">
        <v>16796</v>
      </c>
      <c r="J938" s="101"/>
      <c r="K938" s="101"/>
      <c r="L938" s="103">
        <v>1059330</v>
      </c>
      <c r="M938" s="103">
        <v>84746</v>
      </c>
      <c r="N938" s="103">
        <v>1144076</v>
      </c>
      <c r="O938" s="102">
        <v>46213</v>
      </c>
      <c r="P938" s="106" t="s">
        <v>16780</v>
      </c>
      <c r="Q938" s="101">
        <f>VALUE(Table4[[#This Row],[Invoice No]])</f>
        <v>34845</v>
      </c>
      <c r="R938" s="116">
        <f>_xlfn.XLOOKUP(Table4[[#This Row],[Column1]],'Báo cáo'!AG:AG,'Báo cáo'!AG:AG)</f>
        <v>34845</v>
      </c>
    </row>
    <row r="939" spans="1:18" x14ac:dyDescent="0.25">
      <c r="A939" s="105" t="s">
        <v>15922</v>
      </c>
      <c r="B939" s="101" t="s">
        <v>15912</v>
      </c>
      <c r="C939" s="101" t="s">
        <v>15913</v>
      </c>
      <c r="D939" s="101" t="s">
        <v>15868</v>
      </c>
      <c r="E939" s="101" t="s">
        <v>15869</v>
      </c>
      <c r="F939" s="104"/>
      <c r="G939" s="104"/>
      <c r="H939" s="101"/>
      <c r="I939" s="101"/>
      <c r="J939" s="101" t="s">
        <v>15878</v>
      </c>
      <c r="K939" s="101" t="s">
        <v>16779</v>
      </c>
      <c r="L939" s="103">
        <v>-237834</v>
      </c>
      <c r="M939" s="103">
        <v>-19027</v>
      </c>
      <c r="N939" s="103">
        <v>-256861</v>
      </c>
      <c r="O939" s="102">
        <v>46213</v>
      </c>
      <c r="P939" s="106" t="s">
        <v>16780</v>
      </c>
      <c r="Q939" s="101">
        <f>VALUE(Table4[[#This Row],[Invoice No]])</f>
        <v>0</v>
      </c>
      <c r="R939" s="116">
        <f>_xlfn.XLOOKUP(Table4[[#This Row],[Column1]],'Báo cáo'!AG:AG,'Báo cáo'!AG:AG)</f>
        <v>0</v>
      </c>
    </row>
    <row r="940" spans="1:18" x14ac:dyDescent="0.25">
      <c r="A940" s="105" t="s">
        <v>15924</v>
      </c>
      <c r="B940" s="101" t="s">
        <v>15912</v>
      </c>
      <c r="C940" s="101" t="s">
        <v>15913</v>
      </c>
      <c r="D940" s="101" t="s">
        <v>15868</v>
      </c>
      <c r="E940" s="101" t="s">
        <v>15869</v>
      </c>
      <c r="F940" s="104"/>
      <c r="G940" s="104"/>
      <c r="H940" s="101"/>
      <c r="I940" s="101"/>
      <c r="J940" s="101" t="s">
        <v>15881</v>
      </c>
      <c r="K940" s="101" t="s">
        <v>16781</v>
      </c>
      <c r="L940" s="103">
        <v>-344859</v>
      </c>
      <c r="M940" s="103">
        <v>-27589</v>
      </c>
      <c r="N940" s="103">
        <v>-372448</v>
      </c>
      <c r="O940" s="102">
        <v>46213</v>
      </c>
      <c r="P940" s="106" t="s">
        <v>16780</v>
      </c>
      <c r="Q940" s="101">
        <f>VALUE(Table4[[#This Row],[Invoice No]])</f>
        <v>0</v>
      </c>
      <c r="R940" s="116">
        <f>_xlfn.XLOOKUP(Table4[[#This Row],[Column1]],'Báo cáo'!AG:AG,'Báo cáo'!AG:AG)</f>
        <v>0</v>
      </c>
    </row>
    <row r="941" spans="1:18" x14ac:dyDescent="0.25">
      <c r="A941" s="105" t="s">
        <v>15925</v>
      </c>
      <c r="B941" s="101" t="s">
        <v>15912</v>
      </c>
      <c r="C941" s="101" t="s">
        <v>15913</v>
      </c>
      <c r="D941" s="101" t="s">
        <v>15868</v>
      </c>
      <c r="E941" s="101" t="s">
        <v>15869</v>
      </c>
      <c r="F941" s="104"/>
      <c r="G941" s="104"/>
      <c r="H941" s="101"/>
      <c r="I941" s="101"/>
      <c r="J941" s="101" t="s">
        <v>15892</v>
      </c>
      <c r="K941" s="101" t="s">
        <v>16797</v>
      </c>
      <c r="L941" s="103">
        <v>-51970</v>
      </c>
      <c r="M941" s="103">
        <v>-4158</v>
      </c>
      <c r="N941" s="103">
        <v>-56128</v>
      </c>
      <c r="O941" s="102">
        <v>46213</v>
      </c>
      <c r="P941" s="106" t="s">
        <v>16780</v>
      </c>
      <c r="Q941" s="101">
        <f>VALUE(Table4[[#This Row],[Invoice No]])</f>
        <v>0</v>
      </c>
      <c r="R941" s="116">
        <f>_xlfn.XLOOKUP(Table4[[#This Row],[Column1]],'Báo cáo'!AG:AG,'Báo cáo'!AG:AG)</f>
        <v>0</v>
      </c>
    </row>
    <row r="942" spans="1:18" x14ac:dyDescent="0.25">
      <c r="A942" s="105" t="s">
        <v>15927</v>
      </c>
      <c r="B942" s="101" t="s">
        <v>15912</v>
      </c>
      <c r="C942" s="101" t="s">
        <v>15913</v>
      </c>
      <c r="D942" s="101" t="s">
        <v>15868</v>
      </c>
      <c r="E942" s="101" t="s">
        <v>15869</v>
      </c>
      <c r="F942" s="104"/>
      <c r="G942" s="104"/>
      <c r="H942" s="101"/>
      <c r="I942" s="101"/>
      <c r="J942" s="101" t="s">
        <v>15892</v>
      </c>
      <c r="K942" s="101" t="s">
        <v>16798</v>
      </c>
      <c r="L942" s="103">
        <v>-53150</v>
      </c>
      <c r="M942" s="103">
        <v>-4252</v>
      </c>
      <c r="N942" s="103">
        <v>-57402</v>
      </c>
      <c r="O942" s="102">
        <v>46213</v>
      </c>
      <c r="P942" s="106" t="s">
        <v>16780</v>
      </c>
      <c r="Q942" s="101">
        <f>VALUE(Table4[[#This Row],[Invoice No]])</f>
        <v>0</v>
      </c>
      <c r="R942" s="116">
        <f>_xlfn.XLOOKUP(Table4[[#This Row],[Column1]],'Báo cáo'!AG:AG,'Báo cáo'!AG:AG)</f>
        <v>0</v>
      </c>
    </row>
    <row r="943" spans="1:18" x14ac:dyDescent="0.25">
      <c r="A943" s="105" t="s">
        <v>15929</v>
      </c>
      <c r="B943" s="101" t="s">
        <v>15912</v>
      </c>
      <c r="C943" s="101" t="s">
        <v>15913</v>
      </c>
      <c r="D943" s="101" t="s">
        <v>15868</v>
      </c>
      <c r="E943" s="101" t="s">
        <v>15869</v>
      </c>
      <c r="F943" s="104"/>
      <c r="G943" s="104"/>
      <c r="H943" s="101"/>
      <c r="I943" s="101"/>
      <c r="J943" s="101" t="s">
        <v>15892</v>
      </c>
      <c r="K943" s="101" t="s">
        <v>16799</v>
      </c>
      <c r="L943" s="103">
        <v>-54340</v>
      </c>
      <c r="M943" s="103">
        <v>-4347</v>
      </c>
      <c r="N943" s="103">
        <v>-58687</v>
      </c>
      <c r="O943" s="102">
        <v>46213</v>
      </c>
      <c r="P943" s="106" t="s">
        <v>16780</v>
      </c>
      <c r="Q943" s="101">
        <f>VALUE(Table4[[#This Row],[Invoice No]])</f>
        <v>0</v>
      </c>
      <c r="R943" s="116">
        <f>_xlfn.XLOOKUP(Table4[[#This Row],[Column1]],'Báo cáo'!AG:AG,'Báo cáo'!AG:AG)</f>
        <v>0</v>
      </c>
    </row>
    <row r="944" spans="1:18" hidden="1" x14ac:dyDescent="0.25">
      <c r="A944" s="105" t="s">
        <v>15931</v>
      </c>
      <c r="B944" s="101" t="s">
        <v>15912</v>
      </c>
      <c r="C944" s="101" t="s">
        <v>15913</v>
      </c>
      <c r="D944" s="101" t="s">
        <v>15868</v>
      </c>
      <c r="E944" s="101" t="s">
        <v>15869</v>
      </c>
      <c r="F944" s="102">
        <v>46165</v>
      </c>
      <c r="G944" s="102">
        <v>46162</v>
      </c>
      <c r="H944" s="101" t="s">
        <v>16092</v>
      </c>
      <c r="I944" s="101" t="s">
        <v>16800</v>
      </c>
      <c r="J944" s="101"/>
      <c r="K944" s="101"/>
      <c r="L944" s="103">
        <v>1642385</v>
      </c>
      <c r="M944" s="103">
        <v>131391</v>
      </c>
      <c r="N944" s="103">
        <v>1773776</v>
      </c>
      <c r="O944" s="102">
        <v>46213</v>
      </c>
      <c r="P944" s="106" t="s">
        <v>16780</v>
      </c>
      <c r="Q944" s="101">
        <f>VALUE(Table4[[#This Row],[Invoice No]])</f>
        <v>35991</v>
      </c>
      <c r="R944" s="116">
        <f>_xlfn.XLOOKUP(Table4[[#This Row],[Column1]],'Báo cáo'!AG:AG,'Báo cáo'!AG:AG)</f>
        <v>35991</v>
      </c>
    </row>
    <row r="945" spans="1:18" x14ac:dyDescent="0.25">
      <c r="A945" s="105" t="s">
        <v>15933</v>
      </c>
      <c r="B945" s="101" t="s">
        <v>15912</v>
      </c>
      <c r="C945" s="101" t="s">
        <v>15913</v>
      </c>
      <c r="D945" s="101" t="s">
        <v>15868</v>
      </c>
      <c r="E945" s="101" t="s">
        <v>15869</v>
      </c>
      <c r="F945" s="104"/>
      <c r="G945" s="104"/>
      <c r="H945" s="101"/>
      <c r="I945" s="101"/>
      <c r="J945" s="101" t="s">
        <v>15886</v>
      </c>
      <c r="K945" s="101" t="s">
        <v>16783</v>
      </c>
      <c r="L945" s="103">
        <v>-71350</v>
      </c>
      <c r="M945" s="103">
        <v>-7135</v>
      </c>
      <c r="N945" s="103">
        <v>-78485</v>
      </c>
      <c r="O945" s="102">
        <v>46213</v>
      </c>
      <c r="P945" s="106" t="s">
        <v>16780</v>
      </c>
      <c r="Q945" s="101">
        <f>VALUE(Table4[[#This Row],[Invoice No]])</f>
        <v>0</v>
      </c>
      <c r="R945" s="116">
        <f>_xlfn.XLOOKUP(Table4[[#This Row],[Column1]],'Báo cáo'!AG:AG,'Báo cáo'!AG:AG)</f>
        <v>0</v>
      </c>
    </row>
    <row r="946" spans="1:18" x14ac:dyDescent="0.25">
      <c r="A946" s="105" t="s">
        <v>15934</v>
      </c>
      <c r="B946" s="101" t="s">
        <v>15912</v>
      </c>
      <c r="C946" s="101" t="s">
        <v>15913</v>
      </c>
      <c r="D946" s="101" t="s">
        <v>15868</v>
      </c>
      <c r="E946" s="101" t="s">
        <v>15869</v>
      </c>
      <c r="F946" s="104"/>
      <c r="G946" s="104"/>
      <c r="H946" s="101"/>
      <c r="I946" s="101"/>
      <c r="J946" s="101" t="s">
        <v>15892</v>
      </c>
      <c r="K946" s="101" t="s">
        <v>16801</v>
      </c>
      <c r="L946" s="103">
        <v>-53150</v>
      </c>
      <c r="M946" s="103">
        <v>-4252</v>
      </c>
      <c r="N946" s="103">
        <v>-57402</v>
      </c>
      <c r="O946" s="102">
        <v>46213</v>
      </c>
      <c r="P946" s="106" t="s">
        <v>16780</v>
      </c>
      <c r="Q946" s="101">
        <f>VALUE(Table4[[#This Row],[Invoice No]])</f>
        <v>0</v>
      </c>
      <c r="R946" s="116">
        <f>_xlfn.XLOOKUP(Table4[[#This Row],[Column1]],'Báo cáo'!AG:AG,'Báo cáo'!AG:AG)</f>
        <v>0</v>
      </c>
    </row>
    <row r="947" spans="1:18" x14ac:dyDescent="0.25">
      <c r="A947" s="105" t="s">
        <v>16120</v>
      </c>
      <c r="B947" s="101" t="s">
        <v>15912</v>
      </c>
      <c r="C947" s="101" t="s">
        <v>15913</v>
      </c>
      <c r="D947" s="101" t="s">
        <v>15868</v>
      </c>
      <c r="E947" s="101" t="s">
        <v>15869</v>
      </c>
      <c r="F947" s="104"/>
      <c r="G947" s="104"/>
      <c r="H947" s="101"/>
      <c r="I947" s="101"/>
      <c r="J947" s="101" t="s">
        <v>15892</v>
      </c>
      <c r="K947" s="101" t="s">
        <v>16802</v>
      </c>
      <c r="L947" s="103">
        <v>-40130</v>
      </c>
      <c r="M947" s="103">
        <v>-3210</v>
      </c>
      <c r="N947" s="103">
        <v>-43340</v>
      </c>
      <c r="O947" s="102">
        <v>46213</v>
      </c>
      <c r="P947" s="106" t="s">
        <v>16780</v>
      </c>
      <c r="Q947" s="101">
        <f>VALUE(Table4[[#This Row],[Invoice No]])</f>
        <v>0</v>
      </c>
      <c r="R947" s="116">
        <f>_xlfn.XLOOKUP(Table4[[#This Row],[Column1]],'Báo cáo'!AG:AG,'Báo cáo'!AG:AG)</f>
        <v>0</v>
      </c>
    </row>
    <row r="948" spans="1:18" x14ac:dyDescent="0.25">
      <c r="A948" s="105" t="s">
        <v>15936</v>
      </c>
      <c r="B948" s="101" t="s">
        <v>15912</v>
      </c>
      <c r="C948" s="101" t="s">
        <v>15913</v>
      </c>
      <c r="D948" s="101" t="s">
        <v>15868</v>
      </c>
      <c r="E948" s="101" t="s">
        <v>15869</v>
      </c>
      <c r="F948" s="104"/>
      <c r="G948" s="104"/>
      <c r="H948" s="101"/>
      <c r="I948" s="101"/>
      <c r="J948" s="101" t="s">
        <v>15892</v>
      </c>
      <c r="K948" s="101" t="s">
        <v>16803</v>
      </c>
      <c r="L948" s="103">
        <v>-55520</v>
      </c>
      <c r="M948" s="103">
        <v>-4442</v>
      </c>
      <c r="N948" s="103">
        <v>-59962</v>
      </c>
      <c r="O948" s="102">
        <v>46213</v>
      </c>
      <c r="P948" s="106" t="s">
        <v>16780</v>
      </c>
      <c r="Q948" s="101">
        <f>VALUE(Table4[[#This Row],[Invoice No]])</f>
        <v>0</v>
      </c>
      <c r="R948" s="116">
        <f>_xlfn.XLOOKUP(Table4[[#This Row],[Column1]],'Báo cáo'!AG:AG,'Báo cáo'!AG:AG)</f>
        <v>0</v>
      </c>
    </row>
    <row r="949" spans="1:18" hidden="1" x14ac:dyDescent="0.25">
      <c r="A949" s="105" t="s">
        <v>15939</v>
      </c>
      <c r="B949" s="101" t="s">
        <v>15912</v>
      </c>
      <c r="C949" s="101" t="s">
        <v>15913</v>
      </c>
      <c r="D949" s="101" t="s">
        <v>15868</v>
      </c>
      <c r="E949" s="101" t="s">
        <v>15869</v>
      </c>
      <c r="F949" s="102">
        <v>46172</v>
      </c>
      <c r="G949" s="102">
        <v>46169</v>
      </c>
      <c r="H949" s="101" t="s">
        <v>16092</v>
      </c>
      <c r="I949" s="101" t="s">
        <v>16804</v>
      </c>
      <c r="J949" s="101"/>
      <c r="K949" s="101"/>
      <c r="L949" s="103">
        <v>1851730</v>
      </c>
      <c r="M949" s="103">
        <v>148138</v>
      </c>
      <c r="N949" s="103">
        <v>1999868</v>
      </c>
      <c r="O949" s="102">
        <v>46213</v>
      </c>
      <c r="P949" s="106" t="s">
        <v>16780</v>
      </c>
      <c r="Q949" s="101">
        <f>VALUE(Table4[[#This Row],[Invoice No]])</f>
        <v>37405</v>
      </c>
      <c r="R949" s="116">
        <f>_xlfn.XLOOKUP(Table4[[#This Row],[Column1]],'Báo cáo'!AG:AG,'Báo cáo'!AG:AG)</f>
        <v>37405</v>
      </c>
    </row>
    <row r="950" spans="1:18" x14ac:dyDescent="0.25">
      <c r="A950" s="105" t="s">
        <v>15942</v>
      </c>
      <c r="B950" s="101" t="s">
        <v>15937</v>
      </c>
      <c r="C950" s="101" t="s">
        <v>15938</v>
      </c>
      <c r="D950" s="101" t="s">
        <v>15868</v>
      </c>
      <c r="E950" s="101" t="s">
        <v>15869</v>
      </c>
      <c r="F950" s="104"/>
      <c r="G950" s="104"/>
      <c r="H950" s="101"/>
      <c r="I950" s="101"/>
      <c r="J950" s="101" t="s">
        <v>15878</v>
      </c>
      <c r="K950" s="101" t="s">
        <v>16779</v>
      </c>
      <c r="L950" s="103">
        <v>-1173279</v>
      </c>
      <c r="M950" s="103">
        <v>-93862</v>
      </c>
      <c r="N950" s="103">
        <v>-1267141</v>
      </c>
      <c r="O950" s="102">
        <v>46213</v>
      </c>
      <c r="P950" s="106" t="s">
        <v>16780</v>
      </c>
      <c r="Q950" s="101">
        <f>VALUE(Table4[[#This Row],[Invoice No]])</f>
        <v>0</v>
      </c>
      <c r="R950" s="116">
        <f>_xlfn.XLOOKUP(Table4[[#This Row],[Column1]],'Báo cáo'!AG:AG,'Báo cáo'!AG:AG)</f>
        <v>0</v>
      </c>
    </row>
    <row r="951" spans="1:18" x14ac:dyDescent="0.25">
      <c r="A951" s="105" t="s">
        <v>15944</v>
      </c>
      <c r="B951" s="101" t="s">
        <v>15937</v>
      </c>
      <c r="C951" s="101" t="s">
        <v>15938</v>
      </c>
      <c r="D951" s="101" t="s">
        <v>15868</v>
      </c>
      <c r="E951" s="101" t="s">
        <v>15869</v>
      </c>
      <c r="F951" s="104"/>
      <c r="G951" s="104"/>
      <c r="H951" s="101"/>
      <c r="I951" s="101"/>
      <c r="J951" s="101" t="s">
        <v>15881</v>
      </c>
      <c r="K951" s="101" t="s">
        <v>16781</v>
      </c>
      <c r="L951" s="103">
        <v>-1701254</v>
      </c>
      <c r="M951" s="103">
        <v>-136100</v>
      </c>
      <c r="N951" s="103">
        <v>-1837354</v>
      </c>
      <c r="O951" s="102">
        <v>46213</v>
      </c>
      <c r="P951" s="106" t="s">
        <v>16780</v>
      </c>
      <c r="Q951" s="101">
        <f>VALUE(Table4[[#This Row],[Invoice No]])</f>
        <v>0</v>
      </c>
      <c r="R951" s="116">
        <f>_xlfn.XLOOKUP(Table4[[#This Row],[Column1]],'Báo cáo'!AG:AG,'Báo cáo'!AG:AG)</f>
        <v>0</v>
      </c>
    </row>
    <row r="952" spans="1:18" hidden="1" x14ac:dyDescent="0.25">
      <c r="A952" s="105" t="s">
        <v>15946</v>
      </c>
      <c r="B952" s="101" t="s">
        <v>15937</v>
      </c>
      <c r="C952" s="101" t="s">
        <v>15938</v>
      </c>
      <c r="D952" s="101" t="s">
        <v>15868</v>
      </c>
      <c r="E952" s="101" t="s">
        <v>15869</v>
      </c>
      <c r="F952" s="102">
        <v>46161</v>
      </c>
      <c r="G952" s="102">
        <v>46161</v>
      </c>
      <c r="H952" s="101" t="s">
        <v>16092</v>
      </c>
      <c r="I952" s="101" t="s">
        <v>16805</v>
      </c>
      <c r="J952" s="101"/>
      <c r="K952" s="101"/>
      <c r="L952" s="103">
        <v>1262100</v>
      </c>
      <c r="M952" s="103">
        <v>100968</v>
      </c>
      <c r="N952" s="103">
        <v>1363068</v>
      </c>
      <c r="O952" s="102">
        <v>46213</v>
      </c>
      <c r="P952" s="106" t="s">
        <v>16780</v>
      </c>
      <c r="Q952" s="101">
        <f>VALUE(Table4[[#This Row],[Invoice No]])</f>
        <v>34882</v>
      </c>
      <c r="R952" s="116">
        <f>_xlfn.XLOOKUP(Table4[[#This Row],[Column1]],'Báo cáo'!AG:AG,'Báo cáo'!AG:AG)</f>
        <v>34882</v>
      </c>
    </row>
    <row r="953" spans="1:18" x14ac:dyDescent="0.25">
      <c r="A953" s="105" t="s">
        <v>15947</v>
      </c>
      <c r="B953" s="101" t="s">
        <v>15937</v>
      </c>
      <c r="C953" s="101" t="s">
        <v>15938</v>
      </c>
      <c r="D953" s="101" t="s">
        <v>15868</v>
      </c>
      <c r="E953" s="101" t="s">
        <v>15869</v>
      </c>
      <c r="F953" s="104"/>
      <c r="G953" s="104"/>
      <c r="H953" s="101"/>
      <c r="I953" s="101"/>
      <c r="J953" s="101"/>
      <c r="K953" s="101" t="s">
        <v>16786</v>
      </c>
      <c r="L953" s="103">
        <v>1447075</v>
      </c>
      <c r="M953" s="103">
        <v>0</v>
      </c>
      <c r="N953" s="103">
        <v>1447075</v>
      </c>
      <c r="O953" s="102">
        <v>46213</v>
      </c>
      <c r="P953" s="106" t="s">
        <v>16780</v>
      </c>
      <c r="Q953" s="101">
        <f>VALUE(Table4[[#This Row],[Invoice No]])</f>
        <v>0</v>
      </c>
      <c r="R953" s="116">
        <f>_xlfn.XLOOKUP(Table4[[#This Row],[Column1]],'Báo cáo'!AG:AG,'Báo cáo'!AG:AG)</f>
        <v>0</v>
      </c>
    </row>
    <row r="954" spans="1:18" x14ac:dyDescent="0.25">
      <c r="A954" s="105" t="s">
        <v>15948</v>
      </c>
      <c r="B954" s="101" t="s">
        <v>15937</v>
      </c>
      <c r="C954" s="101" t="s">
        <v>15938</v>
      </c>
      <c r="D954" s="101" t="s">
        <v>15868</v>
      </c>
      <c r="E954" s="101" t="s">
        <v>15869</v>
      </c>
      <c r="F954" s="104"/>
      <c r="G954" s="104"/>
      <c r="H954" s="101"/>
      <c r="I954" s="101"/>
      <c r="J954" s="101" t="s">
        <v>15886</v>
      </c>
      <c r="K954" s="101" t="s">
        <v>16783</v>
      </c>
      <c r="L954" s="103">
        <v>-351984</v>
      </c>
      <c r="M954" s="103">
        <v>-35198</v>
      </c>
      <c r="N954" s="103">
        <v>-387182</v>
      </c>
      <c r="O954" s="102">
        <v>46213</v>
      </c>
      <c r="P954" s="106" t="s">
        <v>16780</v>
      </c>
      <c r="Q954" s="101">
        <f>VALUE(Table4[[#This Row],[Invoice No]])</f>
        <v>0</v>
      </c>
      <c r="R954" s="116">
        <f>_xlfn.XLOOKUP(Table4[[#This Row],[Column1]],'Báo cáo'!AG:AG,'Báo cáo'!AG:AG)</f>
        <v>0</v>
      </c>
    </row>
    <row r="955" spans="1:18" hidden="1" x14ac:dyDescent="0.25">
      <c r="A955" s="105" t="s">
        <v>15950</v>
      </c>
      <c r="B955" s="101" t="s">
        <v>15937</v>
      </c>
      <c r="C955" s="101" t="s">
        <v>15938</v>
      </c>
      <c r="D955" s="101" t="s">
        <v>15868</v>
      </c>
      <c r="E955" s="101" t="s">
        <v>15869</v>
      </c>
      <c r="F955" s="102">
        <v>46164</v>
      </c>
      <c r="G955" s="102">
        <v>46164</v>
      </c>
      <c r="H955" s="101" t="s">
        <v>16092</v>
      </c>
      <c r="I955" s="101" t="s">
        <v>16806</v>
      </c>
      <c r="J955" s="101"/>
      <c r="K955" s="101"/>
      <c r="L955" s="103">
        <v>631050</v>
      </c>
      <c r="M955" s="103">
        <v>50484</v>
      </c>
      <c r="N955" s="103">
        <v>681534</v>
      </c>
      <c r="O955" s="102">
        <v>46213</v>
      </c>
      <c r="P955" s="106" t="s">
        <v>16780</v>
      </c>
      <c r="Q955" s="101">
        <f>VALUE(Table4[[#This Row],[Invoice No]])</f>
        <v>36332</v>
      </c>
      <c r="R955" s="116">
        <f>_xlfn.XLOOKUP(Table4[[#This Row],[Column1]],'Báo cáo'!AG:AG,'Báo cáo'!AG:AG)</f>
        <v>36332</v>
      </c>
    </row>
    <row r="956" spans="1:18" x14ac:dyDescent="0.25">
      <c r="A956" s="105" t="s">
        <v>15952</v>
      </c>
      <c r="B956" s="101" t="s">
        <v>15953</v>
      </c>
      <c r="C956" s="101" t="s">
        <v>15954</v>
      </c>
      <c r="D956" s="101" t="s">
        <v>15868</v>
      </c>
      <c r="E956" s="101" t="s">
        <v>15869</v>
      </c>
      <c r="F956" s="104"/>
      <c r="G956" s="104"/>
      <c r="H956" s="101"/>
      <c r="I956" s="101"/>
      <c r="J956" s="101" t="s">
        <v>15878</v>
      </c>
      <c r="K956" s="101" t="s">
        <v>16779</v>
      </c>
      <c r="L956" s="103">
        <v>-363110</v>
      </c>
      <c r="M956" s="103">
        <v>-29049</v>
      </c>
      <c r="N956" s="103">
        <v>-392159</v>
      </c>
      <c r="O956" s="102">
        <v>46213</v>
      </c>
      <c r="P956" s="106" t="s">
        <v>16780</v>
      </c>
      <c r="Q956" s="101">
        <f>VALUE(Table4[[#This Row],[Invoice No]])</f>
        <v>0</v>
      </c>
      <c r="R956" s="116">
        <f>_xlfn.XLOOKUP(Table4[[#This Row],[Column1]],'Báo cáo'!AG:AG,'Báo cáo'!AG:AG)</f>
        <v>0</v>
      </c>
    </row>
    <row r="957" spans="1:18" x14ac:dyDescent="0.25">
      <c r="A957" s="105" t="s">
        <v>15956</v>
      </c>
      <c r="B957" s="101" t="s">
        <v>15953</v>
      </c>
      <c r="C957" s="101" t="s">
        <v>15954</v>
      </c>
      <c r="D957" s="101" t="s">
        <v>15868</v>
      </c>
      <c r="E957" s="101" t="s">
        <v>15869</v>
      </c>
      <c r="F957" s="104"/>
      <c r="G957" s="104"/>
      <c r="H957" s="101"/>
      <c r="I957" s="101"/>
      <c r="J957" s="101" t="s">
        <v>15881</v>
      </c>
      <c r="K957" s="101" t="s">
        <v>16781</v>
      </c>
      <c r="L957" s="103">
        <v>-526509</v>
      </c>
      <c r="M957" s="103">
        <v>-42121</v>
      </c>
      <c r="N957" s="103">
        <v>-568630</v>
      </c>
      <c r="O957" s="102">
        <v>46213</v>
      </c>
      <c r="P957" s="106" t="s">
        <v>16780</v>
      </c>
      <c r="Q957" s="101">
        <f>VALUE(Table4[[#This Row],[Invoice No]])</f>
        <v>0</v>
      </c>
      <c r="R957" s="116">
        <f>_xlfn.XLOOKUP(Table4[[#This Row],[Column1]],'Báo cáo'!AG:AG,'Báo cáo'!AG:AG)</f>
        <v>0</v>
      </c>
    </row>
    <row r="958" spans="1:18" x14ac:dyDescent="0.25">
      <c r="A958" s="105" t="s">
        <v>15957</v>
      </c>
      <c r="B958" s="101" t="s">
        <v>15953</v>
      </c>
      <c r="C958" s="101" t="s">
        <v>15954</v>
      </c>
      <c r="D958" s="101" t="s">
        <v>15868</v>
      </c>
      <c r="E958" s="101" t="s">
        <v>15869</v>
      </c>
      <c r="F958" s="104"/>
      <c r="G958" s="104"/>
      <c r="H958" s="101"/>
      <c r="I958" s="101"/>
      <c r="J958" s="101" t="s">
        <v>15892</v>
      </c>
      <c r="K958" s="101" t="s">
        <v>16807</v>
      </c>
      <c r="L958" s="103">
        <v>-55010</v>
      </c>
      <c r="M958" s="103">
        <v>-4401</v>
      </c>
      <c r="N958" s="103">
        <v>-59411</v>
      </c>
      <c r="O958" s="102">
        <v>46213</v>
      </c>
      <c r="P958" s="106" t="s">
        <v>16780</v>
      </c>
      <c r="Q958" s="101">
        <f>VALUE(Table4[[#This Row],[Invoice No]])</f>
        <v>0</v>
      </c>
      <c r="R958" s="116">
        <f>_xlfn.XLOOKUP(Table4[[#This Row],[Column1]],'Báo cáo'!AG:AG,'Báo cáo'!AG:AG)</f>
        <v>0</v>
      </c>
    </row>
    <row r="959" spans="1:18" x14ac:dyDescent="0.25">
      <c r="A959" s="105" t="s">
        <v>15959</v>
      </c>
      <c r="B959" s="101" t="s">
        <v>15953</v>
      </c>
      <c r="C959" s="101" t="s">
        <v>15954</v>
      </c>
      <c r="D959" s="101" t="s">
        <v>15868</v>
      </c>
      <c r="E959" s="101" t="s">
        <v>15869</v>
      </c>
      <c r="F959" s="104"/>
      <c r="G959" s="104"/>
      <c r="H959" s="101"/>
      <c r="I959" s="101"/>
      <c r="J959" s="101" t="s">
        <v>15892</v>
      </c>
      <c r="K959" s="101" t="s">
        <v>16808</v>
      </c>
      <c r="L959" s="103">
        <v>-88170</v>
      </c>
      <c r="M959" s="103">
        <v>-7054</v>
      </c>
      <c r="N959" s="103">
        <v>-95224</v>
      </c>
      <c r="O959" s="102">
        <v>46213</v>
      </c>
      <c r="P959" s="106" t="s">
        <v>16780</v>
      </c>
      <c r="Q959" s="101">
        <f>VALUE(Table4[[#This Row],[Invoice No]])</f>
        <v>0</v>
      </c>
      <c r="R959" s="116">
        <f>_xlfn.XLOOKUP(Table4[[#This Row],[Column1]],'Báo cáo'!AG:AG,'Báo cáo'!AG:AG)</f>
        <v>0</v>
      </c>
    </row>
    <row r="960" spans="1:18" hidden="1" x14ac:dyDescent="0.25">
      <c r="A960" s="105" t="s">
        <v>15960</v>
      </c>
      <c r="B960" s="101" t="s">
        <v>15953</v>
      </c>
      <c r="C960" s="101" t="s">
        <v>15954</v>
      </c>
      <c r="D960" s="101" t="s">
        <v>15868</v>
      </c>
      <c r="E960" s="101" t="s">
        <v>15869</v>
      </c>
      <c r="F960" s="102">
        <v>46162</v>
      </c>
      <c r="G960" s="102">
        <v>46160</v>
      </c>
      <c r="H960" s="101" t="s">
        <v>16092</v>
      </c>
      <c r="I960" s="101" t="s">
        <v>16809</v>
      </c>
      <c r="J960" s="101"/>
      <c r="K960" s="101"/>
      <c r="L960" s="103">
        <v>2434785</v>
      </c>
      <c r="M960" s="103">
        <v>194783</v>
      </c>
      <c r="N960" s="103">
        <v>2629568</v>
      </c>
      <c r="O960" s="102">
        <v>46213</v>
      </c>
      <c r="P960" s="106" t="s">
        <v>16780</v>
      </c>
      <c r="Q960" s="101">
        <f>VALUE(Table4[[#This Row],[Invoice No]])</f>
        <v>34844</v>
      </c>
      <c r="R960" s="116">
        <f>_xlfn.XLOOKUP(Table4[[#This Row],[Column1]],'Báo cáo'!AG:AG,'Báo cáo'!AG:AG)</f>
        <v>34844</v>
      </c>
    </row>
    <row r="961" spans="1:18" x14ac:dyDescent="0.25">
      <c r="A961" s="105" t="s">
        <v>15962</v>
      </c>
      <c r="B961" s="101" t="s">
        <v>15953</v>
      </c>
      <c r="C961" s="101" t="s">
        <v>15954</v>
      </c>
      <c r="D961" s="101" t="s">
        <v>15868</v>
      </c>
      <c r="E961" s="101" t="s">
        <v>15869</v>
      </c>
      <c r="F961" s="104"/>
      <c r="G961" s="104"/>
      <c r="H961" s="101"/>
      <c r="I961" s="101"/>
      <c r="J961" s="101" t="s">
        <v>16810</v>
      </c>
      <c r="K961" s="101" t="s">
        <v>15908</v>
      </c>
      <c r="L961" s="103">
        <v>-674993</v>
      </c>
      <c r="M961" s="103">
        <v>-54000</v>
      </c>
      <c r="N961" s="103">
        <v>-728993</v>
      </c>
      <c r="O961" s="102">
        <v>46213</v>
      </c>
      <c r="P961" s="106" t="s">
        <v>16780</v>
      </c>
      <c r="Q961" s="101">
        <f>VALUE(Table4[[#This Row],[Invoice No]])</f>
        <v>0</v>
      </c>
      <c r="R961" s="116">
        <f>_xlfn.XLOOKUP(Table4[[#This Row],[Column1]],'Báo cáo'!AG:AG,'Báo cáo'!AG:AG)</f>
        <v>0</v>
      </c>
    </row>
    <row r="962" spans="1:18" x14ac:dyDescent="0.25">
      <c r="A962" s="105" t="s">
        <v>15964</v>
      </c>
      <c r="B962" s="101" t="s">
        <v>15953</v>
      </c>
      <c r="C962" s="101" t="s">
        <v>15954</v>
      </c>
      <c r="D962" s="101" t="s">
        <v>15868</v>
      </c>
      <c r="E962" s="101" t="s">
        <v>15869</v>
      </c>
      <c r="F962" s="104"/>
      <c r="G962" s="104"/>
      <c r="H962" s="101"/>
      <c r="I962" s="101"/>
      <c r="J962" s="101" t="s">
        <v>15886</v>
      </c>
      <c r="K962" s="101" t="s">
        <v>16783</v>
      </c>
      <c r="L962" s="103">
        <v>-108933</v>
      </c>
      <c r="M962" s="103">
        <v>-10893</v>
      </c>
      <c r="N962" s="103">
        <v>-119826</v>
      </c>
      <c r="O962" s="102">
        <v>46213</v>
      </c>
      <c r="P962" s="106" t="s">
        <v>16780</v>
      </c>
      <c r="Q962" s="101">
        <f>VALUE(Table4[[#This Row],[Invoice No]])</f>
        <v>0</v>
      </c>
      <c r="R962" s="116">
        <f>_xlfn.XLOOKUP(Table4[[#This Row],[Column1]],'Báo cáo'!AG:AG,'Báo cáo'!AG:AG)</f>
        <v>0</v>
      </c>
    </row>
    <row r="963" spans="1:18" x14ac:dyDescent="0.25">
      <c r="A963" s="105" t="s">
        <v>15966</v>
      </c>
      <c r="B963" s="101" t="s">
        <v>15953</v>
      </c>
      <c r="C963" s="101" t="s">
        <v>15954</v>
      </c>
      <c r="D963" s="101" t="s">
        <v>15868</v>
      </c>
      <c r="E963" s="101" t="s">
        <v>15869</v>
      </c>
      <c r="F963" s="104"/>
      <c r="G963" s="104"/>
      <c r="H963" s="101"/>
      <c r="I963" s="101"/>
      <c r="J963" s="101" t="s">
        <v>15892</v>
      </c>
      <c r="K963" s="101" t="s">
        <v>16811</v>
      </c>
      <c r="L963" s="103">
        <v>-38430</v>
      </c>
      <c r="M963" s="103">
        <v>-3074</v>
      </c>
      <c r="N963" s="103">
        <v>-41504</v>
      </c>
      <c r="O963" s="102">
        <v>46213</v>
      </c>
      <c r="P963" s="106" t="s">
        <v>16780</v>
      </c>
      <c r="Q963" s="101">
        <f>VALUE(Table4[[#This Row],[Invoice No]])</f>
        <v>0</v>
      </c>
      <c r="R963" s="116">
        <f>_xlfn.XLOOKUP(Table4[[#This Row],[Column1]],'Báo cáo'!AG:AG,'Báo cáo'!AG:AG)</f>
        <v>0</v>
      </c>
    </row>
    <row r="964" spans="1:18" x14ac:dyDescent="0.25">
      <c r="A964" s="105" t="s">
        <v>15967</v>
      </c>
      <c r="B964" s="101" t="s">
        <v>15953</v>
      </c>
      <c r="C964" s="101" t="s">
        <v>15954</v>
      </c>
      <c r="D964" s="101" t="s">
        <v>15868</v>
      </c>
      <c r="E964" s="101" t="s">
        <v>15869</v>
      </c>
      <c r="F964" s="104"/>
      <c r="G964" s="104"/>
      <c r="H964" s="101"/>
      <c r="I964" s="101"/>
      <c r="J964" s="101" t="s">
        <v>15892</v>
      </c>
      <c r="K964" s="101" t="s">
        <v>16812</v>
      </c>
      <c r="L964" s="103">
        <v>-47640</v>
      </c>
      <c r="M964" s="103">
        <v>-3811</v>
      </c>
      <c r="N964" s="103">
        <v>-51451</v>
      </c>
      <c r="O964" s="102">
        <v>46213</v>
      </c>
      <c r="P964" s="106" t="s">
        <v>16780</v>
      </c>
      <c r="Q964" s="101">
        <f>VALUE(Table4[[#This Row],[Invoice No]])</f>
        <v>0</v>
      </c>
      <c r="R964" s="116">
        <f>_xlfn.XLOOKUP(Table4[[#This Row],[Column1]],'Báo cáo'!AG:AG,'Báo cáo'!AG:AG)</f>
        <v>0</v>
      </c>
    </row>
    <row r="965" spans="1:18" hidden="1" x14ac:dyDescent="0.25">
      <c r="A965" s="105" t="s">
        <v>15969</v>
      </c>
      <c r="B965" s="101" t="s">
        <v>15953</v>
      </c>
      <c r="C965" s="101" t="s">
        <v>15954</v>
      </c>
      <c r="D965" s="101" t="s">
        <v>15868</v>
      </c>
      <c r="E965" s="101" t="s">
        <v>15869</v>
      </c>
      <c r="F965" s="102">
        <v>46169</v>
      </c>
      <c r="G965" s="102">
        <v>46167</v>
      </c>
      <c r="H965" s="101" t="s">
        <v>16092</v>
      </c>
      <c r="I965" s="101" t="s">
        <v>16813</v>
      </c>
      <c r="J965" s="101"/>
      <c r="K965" s="101"/>
      <c r="L965" s="103">
        <v>1262100</v>
      </c>
      <c r="M965" s="103">
        <v>100968</v>
      </c>
      <c r="N965" s="103">
        <v>1363068</v>
      </c>
      <c r="O965" s="102">
        <v>46213</v>
      </c>
      <c r="P965" s="106" t="s">
        <v>16780</v>
      </c>
      <c r="Q965" s="101">
        <f>VALUE(Table4[[#This Row],[Invoice No]])</f>
        <v>36430</v>
      </c>
      <c r="R965" s="116">
        <f>_xlfn.XLOOKUP(Table4[[#This Row],[Column1]],'Báo cáo'!AG:AG,'Báo cáo'!AG:AG)</f>
        <v>36430</v>
      </c>
    </row>
    <row r="966" spans="1:18" x14ac:dyDescent="0.25">
      <c r="A966" s="105" t="s">
        <v>15971</v>
      </c>
      <c r="B966" s="101" t="s">
        <v>15972</v>
      </c>
      <c r="C966" s="101" t="s">
        <v>15973</v>
      </c>
      <c r="D966" s="101" t="s">
        <v>15868</v>
      </c>
      <c r="E966" s="101" t="s">
        <v>15869</v>
      </c>
      <c r="F966" s="104"/>
      <c r="G966" s="104"/>
      <c r="H966" s="101"/>
      <c r="I966" s="101"/>
      <c r="J966" s="101" t="s">
        <v>15878</v>
      </c>
      <c r="K966" s="101" t="s">
        <v>16779</v>
      </c>
      <c r="L966" s="103">
        <v>-56332</v>
      </c>
      <c r="M966" s="103">
        <v>-4507</v>
      </c>
      <c r="N966" s="103">
        <v>-60839</v>
      </c>
      <c r="O966" s="102">
        <v>46213</v>
      </c>
      <c r="P966" s="106" t="s">
        <v>16780</v>
      </c>
      <c r="Q966" s="101">
        <f>VALUE(Table4[[#This Row],[Invoice No]])</f>
        <v>0</v>
      </c>
      <c r="R966" s="116">
        <f>_xlfn.XLOOKUP(Table4[[#This Row],[Column1]],'Báo cáo'!AG:AG,'Báo cáo'!AG:AG)</f>
        <v>0</v>
      </c>
    </row>
    <row r="967" spans="1:18" x14ac:dyDescent="0.25">
      <c r="A967" s="105" t="s">
        <v>15976</v>
      </c>
      <c r="B967" s="101" t="s">
        <v>15972</v>
      </c>
      <c r="C967" s="101" t="s">
        <v>15973</v>
      </c>
      <c r="D967" s="101" t="s">
        <v>15868</v>
      </c>
      <c r="E967" s="101" t="s">
        <v>15869</v>
      </c>
      <c r="F967" s="104"/>
      <c r="G967" s="104"/>
      <c r="H967" s="101"/>
      <c r="I967" s="101"/>
      <c r="J967" s="101" t="s">
        <v>15881</v>
      </c>
      <c r="K967" s="101" t="s">
        <v>16781</v>
      </c>
      <c r="L967" s="103">
        <v>-81682</v>
      </c>
      <c r="M967" s="103">
        <v>-6535</v>
      </c>
      <c r="N967" s="103">
        <v>-88217</v>
      </c>
      <c r="O967" s="102">
        <v>46213</v>
      </c>
      <c r="P967" s="106" t="s">
        <v>16780</v>
      </c>
      <c r="Q967" s="101">
        <f>VALUE(Table4[[#This Row],[Invoice No]])</f>
        <v>0</v>
      </c>
      <c r="R967" s="116">
        <f>_xlfn.XLOOKUP(Table4[[#This Row],[Column1]],'Báo cáo'!AG:AG,'Báo cáo'!AG:AG)</f>
        <v>0</v>
      </c>
    </row>
    <row r="968" spans="1:18" x14ac:dyDescent="0.25">
      <c r="A968" s="105" t="s">
        <v>15977</v>
      </c>
      <c r="B968" s="101" t="s">
        <v>15972</v>
      </c>
      <c r="C968" s="101" t="s">
        <v>15973</v>
      </c>
      <c r="D968" s="101" t="s">
        <v>15868</v>
      </c>
      <c r="E968" s="101" t="s">
        <v>15869</v>
      </c>
      <c r="F968" s="104"/>
      <c r="G968" s="104"/>
      <c r="H968" s="101"/>
      <c r="I968" s="101"/>
      <c r="J968" s="101" t="s">
        <v>15886</v>
      </c>
      <c r="K968" s="101" t="s">
        <v>16783</v>
      </c>
      <c r="L968" s="103">
        <v>-16900</v>
      </c>
      <c r="M968" s="103">
        <v>-1690</v>
      </c>
      <c r="N968" s="103">
        <v>-18590</v>
      </c>
      <c r="O968" s="102">
        <v>46213</v>
      </c>
      <c r="P968" s="106" t="s">
        <v>16780</v>
      </c>
      <c r="Q968" s="101">
        <f>VALUE(Table4[[#This Row],[Invoice No]])</f>
        <v>0</v>
      </c>
      <c r="R968" s="116">
        <f>_xlfn.XLOOKUP(Table4[[#This Row],[Column1]],'Báo cáo'!AG:AG,'Báo cáo'!AG:AG)</f>
        <v>0</v>
      </c>
    </row>
    <row r="969" spans="1:18" hidden="1" x14ac:dyDescent="0.25">
      <c r="A969" s="105" t="s">
        <v>15979</v>
      </c>
      <c r="B969" s="101" t="s">
        <v>15972</v>
      </c>
      <c r="C969" s="101" t="s">
        <v>15973</v>
      </c>
      <c r="D969" s="101" t="s">
        <v>15868</v>
      </c>
      <c r="E969" s="101" t="s">
        <v>15869</v>
      </c>
      <c r="F969" s="102">
        <v>46163</v>
      </c>
      <c r="G969" s="102">
        <v>46163</v>
      </c>
      <c r="H969" s="101" t="s">
        <v>16092</v>
      </c>
      <c r="I969" s="101" t="s">
        <v>16814</v>
      </c>
      <c r="J969" s="101"/>
      <c r="K969" s="101"/>
      <c r="L969" s="103">
        <v>1262100</v>
      </c>
      <c r="M969" s="103">
        <v>100968</v>
      </c>
      <c r="N969" s="103">
        <v>1363068</v>
      </c>
      <c r="O969" s="102">
        <v>46213</v>
      </c>
      <c r="P969" s="106" t="s">
        <v>16780</v>
      </c>
      <c r="Q969" s="101">
        <f>VALUE(Table4[[#This Row],[Invoice No]])</f>
        <v>36029</v>
      </c>
      <c r="R969" s="116">
        <f>_xlfn.XLOOKUP(Table4[[#This Row],[Column1]],'Báo cáo'!AG:AG,'Báo cáo'!AG:AG)</f>
        <v>36029</v>
      </c>
    </row>
    <row r="970" spans="1:18" x14ac:dyDescent="0.25">
      <c r="A970" s="105" t="s">
        <v>15981</v>
      </c>
      <c r="B970" s="101" t="s">
        <v>15983</v>
      </c>
      <c r="C970" s="101" t="s">
        <v>15984</v>
      </c>
      <c r="D970" s="101" t="s">
        <v>15868</v>
      </c>
      <c r="E970" s="101" t="s">
        <v>15869</v>
      </c>
      <c r="F970" s="104"/>
      <c r="G970" s="104"/>
      <c r="H970" s="101"/>
      <c r="I970" s="101"/>
      <c r="J970" s="101" t="s">
        <v>15878</v>
      </c>
      <c r="K970" s="101" t="s">
        <v>16779</v>
      </c>
      <c r="L970" s="103">
        <v>-548844</v>
      </c>
      <c r="M970" s="103">
        <v>-43907</v>
      </c>
      <c r="N970" s="103">
        <v>-592751</v>
      </c>
      <c r="O970" s="102">
        <v>46213</v>
      </c>
      <c r="P970" s="106" t="s">
        <v>16780</v>
      </c>
      <c r="Q970" s="101">
        <f>VALUE(Table4[[#This Row],[Invoice No]])</f>
        <v>0</v>
      </c>
      <c r="R970" s="116">
        <f>_xlfn.XLOOKUP(Table4[[#This Row],[Column1]],'Báo cáo'!AG:AG,'Báo cáo'!AG:AG)</f>
        <v>0</v>
      </c>
    </row>
    <row r="971" spans="1:18" x14ac:dyDescent="0.25">
      <c r="A971" s="105" t="s">
        <v>16141</v>
      </c>
      <c r="B971" s="101" t="s">
        <v>15983</v>
      </c>
      <c r="C971" s="101" t="s">
        <v>15984</v>
      </c>
      <c r="D971" s="101" t="s">
        <v>15868</v>
      </c>
      <c r="E971" s="101" t="s">
        <v>15869</v>
      </c>
      <c r="F971" s="104"/>
      <c r="G971" s="104"/>
      <c r="H971" s="101"/>
      <c r="I971" s="101"/>
      <c r="J971" s="101" t="s">
        <v>15881</v>
      </c>
      <c r="K971" s="101" t="s">
        <v>16781</v>
      </c>
      <c r="L971" s="103">
        <v>-795823</v>
      </c>
      <c r="M971" s="103">
        <v>-63666</v>
      </c>
      <c r="N971" s="103">
        <v>-859489</v>
      </c>
      <c r="O971" s="102">
        <v>46213</v>
      </c>
      <c r="P971" s="106" t="s">
        <v>16780</v>
      </c>
      <c r="Q971" s="101">
        <f>VALUE(Table4[[#This Row],[Invoice No]])</f>
        <v>0</v>
      </c>
      <c r="R971" s="116">
        <f>_xlfn.XLOOKUP(Table4[[#This Row],[Column1]],'Báo cáo'!AG:AG,'Báo cáo'!AG:AG)</f>
        <v>0</v>
      </c>
    </row>
    <row r="972" spans="1:18" x14ac:dyDescent="0.25">
      <c r="A972" s="105" t="s">
        <v>15982</v>
      </c>
      <c r="B972" s="101" t="s">
        <v>15983</v>
      </c>
      <c r="C972" s="101" t="s">
        <v>15984</v>
      </c>
      <c r="D972" s="101" t="s">
        <v>15868</v>
      </c>
      <c r="E972" s="101" t="s">
        <v>15869</v>
      </c>
      <c r="F972" s="104"/>
      <c r="G972" s="104"/>
      <c r="H972" s="101"/>
      <c r="I972" s="101"/>
      <c r="J972" s="101" t="s">
        <v>15892</v>
      </c>
      <c r="K972" s="101" t="s">
        <v>16815</v>
      </c>
      <c r="L972" s="103">
        <v>-115190</v>
      </c>
      <c r="M972" s="103">
        <v>-9215</v>
      </c>
      <c r="N972" s="103">
        <v>-124405</v>
      </c>
      <c r="O972" s="102">
        <v>46213</v>
      </c>
      <c r="P972" s="106" t="s">
        <v>16780</v>
      </c>
      <c r="Q972" s="101">
        <f>VALUE(Table4[[#This Row],[Invoice No]])</f>
        <v>0</v>
      </c>
      <c r="R972" s="116">
        <f>_xlfn.XLOOKUP(Table4[[#This Row],[Column1]],'Báo cáo'!AG:AG,'Báo cáo'!AG:AG)</f>
        <v>0</v>
      </c>
    </row>
    <row r="973" spans="1:18" hidden="1" x14ac:dyDescent="0.25">
      <c r="A973" s="105" t="s">
        <v>15986</v>
      </c>
      <c r="B973" s="101" t="s">
        <v>15983</v>
      </c>
      <c r="C973" s="101" t="s">
        <v>15984</v>
      </c>
      <c r="D973" s="101" t="s">
        <v>15868</v>
      </c>
      <c r="E973" s="101" t="s">
        <v>15869</v>
      </c>
      <c r="F973" s="102">
        <v>46170</v>
      </c>
      <c r="G973" s="102">
        <v>46167</v>
      </c>
      <c r="H973" s="101" t="s">
        <v>16092</v>
      </c>
      <c r="I973" s="101" t="s">
        <v>16816</v>
      </c>
      <c r="J973" s="101"/>
      <c r="K973" s="101"/>
      <c r="L973" s="103">
        <v>1613840</v>
      </c>
      <c r="M973" s="103">
        <v>129107</v>
      </c>
      <c r="N973" s="103">
        <v>1742947</v>
      </c>
      <c r="O973" s="102">
        <v>46213</v>
      </c>
      <c r="P973" s="106" t="s">
        <v>16780</v>
      </c>
      <c r="Q973" s="101">
        <f>VALUE(Table4[[#This Row],[Invoice No]])</f>
        <v>36429</v>
      </c>
      <c r="R973" s="116">
        <f>_xlfn.XLOOKUP(Table4[[#This Row],[Column1]],'Báo cáo'!AG:AG,'Báo cáo'!AG:AG)</f>
        <v>36429</v>
      </c>
    </row>
    <row r="974" spans="1:18" x14ac:dyDescent="0.25">
      <c r="A974" s="105" t="s">
        <v>15987</v>
      </c>
      <c r="B974" s="101" t="s">
        <v>15983</v>
      </c>
      <c r="C974" s="101" t="s">
        <v>15984</v>
      </c>
      <c r="D974" s="101" t="s">
        <v>15868</v>
      </c>
      <c r="E974" s="101" t="s">
        <v>15869</v>
      </c>
      <c r="F974" s="104"/>
      <c r="G974" s="104"/>
      <c r="H974" s="101"/>
      <c r="I974" s="101"/>
      <c r="J974" s="101" t="s">
        <v>15886</v>
      </c>
      <c r="K974" s="101" t="s">
        <v>16783</v>
      </c>
      <c r="L974" s="103">
        <v>-164653</v>
      </c>
      <c r="M974" s="103">
        <v>-16465</v>
      </c>
      <c r="N974" s="103">
        <v>-181118</v>
      </c>
      <c r="O974" s="102">
        <v>46213</v>
      </c>
      <c r="P974" s="106" t="s">
        <v>16780</v>
      </c>
      <c r="Q974" s="101">
        <f>VALUE(Table4[[#This Row],[Invoice No]])</f>
        <v>0</v>
      </c>
      <c r="R974" s="116">
        <f>_xlfn.XLOOKUP(Table4[[#This Row],[Column1]],'Báo cáo'!AG:AG,'Báo cáo'!AG:AG)</f>
        <v>0</v>
      </c>
    </row>
    <row r="975" spans="1:18" x14ac:dyDescent="0.25">
      <c r="A975" s="105" t="s">
        <v>15989</v>
      </c>
      <c r="B975" s="101" t="s">
        <v>15983</v>
      </c>
      <c r="C975" s="101" t="s">
        <v>15984</v>
      </c>
      <c r="D975" s="101" t="s">
        <v>15868</v>
      </c>
      <c r="E975" s="101" t="s">
        <v>15869</v>
      </c>
      <c r="F975" s="104"/>
      <c r="G975" s="104"/>
      <c r="H975" s="101"/>
      <c r="I975" s="101"/>
      <c r="J975" s="101" t="s">
        <v>15892</v>
      </c>
      <c r="K975" s="101" t="s">
        <v>16817</v>
      </c>
      <c r="L975" s="103">
        <v>-54440</v>
      </c>
      <c r="M975" s="103">
        <v>-4355</v>
      </c>
      <c r="N975" s="103">
        <v>-58795</v>
      </c>
      <c r="O975" s="102">
        <v>46213</v>
      </c>
      <c r="P975" s="106" t="s">
        <v>16780</v>
      </c>
      <c r="Q975" s="101">
        <f>VALUE(Table4[[#This Row],[Invoice No]])</f>
        <v>0</v>
      </c>
      <c r="R975" s="116">
        <f>_xlfn.XLOOKUP(Table4[[#This Row],[Column1]],'Báo cáo'!AG:AG,'Báo cáo'!AG:AG)</f>
        <v>0</v>
      </c>
    </row>
    <row r="976" spans="1:18" x14ac:dyDescent="0.25">
      <c r="A976" s="105" t="s">
        <v>15991</v>
      </c>
      <c r="B976" s="101" t="s">
        <v>15983</v>
      </c>
      <c r="C976" s="101" t="s">
        <v>15984</v>
      </c>
      <c r="D976" s="101" t="s">
        <v>15868</v>
      </c>
      <c r="E976" s="101" t="s">
        <v>15869</v>
      </c>
      <c r="F976" s="104"/>
      <c r="G976" s="104"/>
      <c r="H976" s="101"/>
      <c r="I976" s="101"/>
      <c r="J976" s="101" t="s">
        <v>15892</v>
      </c>
      <c r="K976" s="101" t="s">
        <v>16818</v>
      </c>
      <c r="L976" s="103">
        <v>-37080</v>
      </c>
      <c r="M976" s="103">
        <v>-2966</v>
      </c>
      <c r="N976" s="103">
        <v>-40046</v>
      </c>
      <c r="O976" s="102">
        <v>46213</v>
      </c>
      <c r="P976" s="106" t="s">
        <v>16780</v>
      </c>
      <c r="Q976" s="101">
        <f>VALUE(Table4[[#This Row],[Invoice No]])</f>
        <v>0</v>
      </c>
      <c r="R976" s="116">
        <f>_xlfn.XLOOKUP(Table4[[#This Row],[Column1]],'Báo cáo'!AG:AG,'Báo cáo'!AG:AG)</f>
        <v>0</v>
      </c>
    </row>
    <row r="977" spans="1:18" hidden="1" x14ac:dyDescent="0.25">
      <c r="A977" s="105" t="s">
        <v>15992</v>
      </c>
      <c r="B977" s="101" t="s">
        <v>15983</v>
      </c>
      <c r="C977" s="101" t="s">
        <v>15984</v>
      </c>
      <c r="D977" s="101" t="s">
        <v>15868</v>
      </c>
      <c r="E977" s="101" t="s">
        <v>15869</v>
      </c>
      <c r="F977" s="102">
        <v>46170</v>
      </c>
      <c r="G977" s="102">
        <v>46167</v>
      </c>
      <c r="H977" s="101" t="s">
        <v>16092</v>
      </c>
      <c r="I977" s="101" t="s">
        <v>16819</v>
      </c>
      <c r="J977" s="101"/>
      <c r="K977" s="101"/>
      <c r="L977" s="103">
        <v>2524200</v>
      </c>
      <c r="M977" s="103">
        <v>201936</v>
      </c>
      <c r="N977" s="103">
        <v>2726136</v>
      </c>
      <c r="O977" s="102">
        <v>46213</v>
      </c>
      <c r="P977" s="106" t="s">
        <v>16780</v>
      </c>
      <c r="Q977" s="101">
        <f>VALUE(Table4[[#This Row],[Invoice No]])</f>
        <v>36428</v>
      </c>
      <c r="R977" s="116">
        <f>_xlfn.XLOOKUP(Table4[[#This Row],[Column1]],'Báo cáo'!AG:AG,'Báo cáo'!AG:AG)</f>
        <v>36428</v>
      </c>
    </row>
    <row r="978" spans="1:18" hidden="1" x14ac:dyDescent="0.25">
      <c r="A978" s="105" t="s">
        <v>15993</v>
      </c>
      <c r="B978" s="101" t="s">
        <v>15994</v>
      </c>
      <c r="C978" s="101" t="s">
        <v>15995</v>
      </c>
      <c r="D978" s="101" t="s">
        <v>15868</v>
      </c>
      <c r="E978" s="101" t="s">
        <v>15869</v>
      </c>
      <c r="F978" s="102">
        <v>46172</v>
      </c>
      <c r="G978" s="102">
        <v>46171</v>
      </c>
      <c r="H978" s="101" t="s">
        <v>16092</v>
      </c>
      <c r="I978" s="101" t="s">
        <v>16820</v>
      </c>
      <c r="J978" s="101"/>
      <c r="K978" s="101"/>
      <c r="L978" s="103">
        <v>1648960</v>
      </c>
      <c r="M978" s="103">
        <v>131917</v>
      </c>
      <c r="N978" s="103">
        <v>1780877</v>
      </c>
      <c r="O978" s="102">
        <v>46213</v>
      </c>
      <c r="P978" s="106" t="s">
        <v>16780</v>
      </c>
      <c r="Q978" s="101">
        <f>VALUE(Table4[[#This Row],[Invoice No]])</f>
        <v>37854</v>
      </c>
      <c r="R978" s="116">
        <f>_xlfn.XLOOKUP(Table4[[#This Row],[Column1]],'Báo cáo'!AG:AG,'Báo cáo'!AG:AG)</f>
        <v>37854</v>
      </c>
    </row>
    <row r="979" spans="1:18" x14ac:dyDescent="0.25">
      <c r="A979" s="105" t="s">
        <v>15996</v>
      </c>
      <c r="B979" s="101" t="s">
        <v>15994</v>
      </c>
      <c r="C979" s="101" t="s">
        <v>15995</v>
      </c>
      <c r="D979" s="101" t="s">
        <v>15868</v>
      </c>
      <c r="E979" s="101" t="s">
        <v>15869</v>
      </c>
      <c r="F979" s="104"/>
      <c r="G979" s="104"/>
      <c r="H979" s="101"/>
      <c r="I979" s="101"/>
      <c r="J979" s="101" t="s">
        <v>15878</v>
      </c>
      <c r="K979" s="101" t="s">
        <v>16779</v>
      </c>
      <c r="L979" s="103">
        <v>-530539</v>
      </c>
      <c r="M979" s="103">
        <v>-42443</v>
      </c>
      <c r="N979" s="103">
        <v>-572982</v>
      </c>
      <c r="O979" s="102">
        <v>46213</v>
      </c>
      <c r="P979" s="106" t="s">
        <v>16780</v>
      </c>
      <c r="Q979" s="101">
        <f>VALUE(Table4[[#This Row],[Invoice No]])</f>
        <v>0</v>
      </c>
      <c r="R979" s="116">
        <f>_xlfn.XLOOKUP(Table4[[#This Row],[Column1]],'Báo cáo'!AG:AG,'Báo cáo'!AG:AG)</f>
        <v>0</v>
      </c>
    </row>
    <row r="980" spans="1:18" x14ac:dyDescent="0.25">
      <c r="A980" s="105" t="s">
        <v>15997</v>
      </c>
      <c r="B980" s="101" t="s">
        <v>15994</v>
      </c>
      <c r="C980" s="101" t="s">
        <v>15995</v>
      </c>
      <c r="D980" s="101" t="s">
        <v>15868</v>
      </c>
      <c r="E980" s="101" t="s">
        <v>15869</v>
      </c>
      <c r="F980" s="104"/>
      <c r="G980" s="104"/>
      <c r="H980" s="101"/>
      <c r="I980" s="101"/>
      <c r="J980" s="101" t="s">
        <v>15881</v>
      </c>
      <c r="K980" s="101" t="s">
        <v>16781</v>
      </c>
      <c r="L980" s="103">
        <v>-769281</v>
      </c>
      <c r="M980" s="103">
        <v>-61542</v>
      </c>
      <c r="N980" s="103">
        <v>-830823</v>
      </c>
      <c r="O980" s="102">
        <v>46213</v>
      </c>
      <c r="P980" s="106" t="s">
        <v>16780</v>
      </c>
      <c r="Q980" s="101">
        <f>VALUE(Table4[[#This Row],[Invoice No]])</f>
        <v>0</v>
      </c>
      <c r="R980" s="116">
        <f>_xlfn.XLOOKUP(Table4[[#This Row],[Column1]],'Báo cáo'!AG:AG,'Báo cáo'!AG:AG)</f>
        <v>0</v>
      </c>
    </row>
    <row r="981" spans="1:18" x14ac:dyDescent="0.25">
      <c r="A981" s="105" t="s">
        <v>11008</v>
      </c>
      <c r="B981" s="101" t="s">
        <v>15994</v>
      </c>
      <c r="C981" s="101" t="s">
        <v>15995</v>
      </c>
      <c r="D981" s="101" t="s">
        <v>15868</v>
      </c>
      <c r="E981" s="101" t="s">
        <v>15869</v>
      </c>
      <c r="F981" s="104"/>
      <c r="G981" s="104"/>
      <c r="H981" s="101"/>
      <c r="I981" s="101"/>
      <c r="J981" s="101" t="s">
        <v>15886</v>
      </c>
      <c r="K981" s="101" t="s">
        <v>16783</v>
      </c>
      <c r="L981" s="103">
        <v>-159162</v>
      </c>
      <c r="M981" s="103">
        <v>-15916</v>
      </c>
      <c r="N981" s="103">
        <v>-175078</v>
      </c>
      <c r="O981" s="102">
        <v>46213</v>
      </c>
      <c r="P981" s="106" t="s">
        <v>16780</v>
      </c>
      <c r="Q981" s="101">
        <f>VALUE(Table4[[#This Row],[Invoice No]])</f>
        <v>0</v>
      </c>
      <c r="R981" s="116">
        <f>_xlfn.XLOOKUP(Table4[[#This Row],[Column1]],'Báo cáo'!AG:AG,'Báo cáo'!AG:AG)</f>
        <v>0</v>
      </c>
    </row>
    <row r="982" spans="1:18" x14ac:dyDescent="0.25">
      <c r="A982" s="105" t="s">
        <v>16148</v>
      </c>
      <c r="B982" s="101" t="s">
        <v>16001</v>
      </c>
      <c r="C982" s="101" t="s">
        <v>16002</v>
      </c>
      <c r="D982" s="101" t="s">
        <v>15868</v>
      </c>
      <c r="E982" s="101" t="s">
        <v>15869</v>
      </c>
      <c r="F982" s="104"/>
      <c r="G982" s="104"/>
      <c r="H982" s="101"/>
      <c r="I982" s="101"/>
      <c r="J982" s="101" t="s">
        <v>15886</v>
      </c>
      <c r="K982" s="101" t="s">
        <v>16783</v>
      </c>
      <c r="L982" s="103">
        <v>-62555</v>
      </c>
      <c r="M982" s="103">
        <v>-6256</v>
      </c>
      <c r="N982" s="103">
        <v>-68811</v>
      </c>
      <c r="O982" s="102">
        <v>46213</v>
      </c>
      <c r="P982" s="106" t="s">
        <v>16780</v>
      </c>
      <c r="Q982" s="101">
        <f>VALUE(Table4[[#This Row],[Invoice No]])</f>
        <v>0</v>
      </c>
      <c r="R982" s="116">
        <f>_xlfn.XLOOKUP(Table4[[#This Row],[Column1]],'Báo cáo'!AG:AG,'Báo cáo'!AG:AG)</f>
        <v>0</v>
      </c>
    </row>
    <row r="983" spans="1:18" x14ac:dyDescent="0.25">
      <c r="A983" s="105" t="s">
        <v>16000</v>
      </c>
      <c r="B983" s="101" t="s">
        <v>16001</v>
      </c>
      <c r="C983" s="101" t="s">
        <v>16002</v>
      </c>
      <c r="D983" s="101" t="s">
        <v>15868</v>
      </c>
      <c r="E983" s="101" t="s">
        <v>15869</v>
      </c>
      <c r="F983" s="104"/>
      <c r="G983" s="104"/>
      <c r="H983" s="101"/>
      <c r="I983" s="101"/>
      <c r="J983" s="101" t="s">
        <v>15892</v>
      </c>
      <c r="K983" s="101" t="s">
        <v>16821</v>
      </c>
      <c r="L983" s="103">
        <v>-43680</v>
      </c>
      <c r="M983" s="103">
        <v>-3494</v>
      </c>
      <c r="N983" s="103">
        <v>-47174</v>
      </c>
      <c r="O983" s="102">
        <v>46213</v>
      </c>
      <c r="P983" s="106" t="s">
        <v>16780</v>
      </c>
      <c r="Q983" s="101">
        <f>VALUE(Table4[[#This Row],[Invoice No]])</f>
        <v>0</v>
      </c>
      <c r="R983" s="116">
        <f>_xlfn.XLOOKUP(Table4[[#This Row],[Column1]],'Báo cáo'!AG:AG,'Báo cáo'!AG:AG)</f>
        <v>0</v>
      </c>
    </row>
    <row r="984" spans="1:18" x14ac:dyDescent="0.25">
      <c r="A984" s="105" t="s">
        <v>16004</v>
      </c>
      <c r="B984" s="101" t="s">
        <v>16001</v>
      </c>
      <c r="C984" s="101" t="s">
        <v>16002</v>
      </c>
      <c r="D984" s="101" t="s">
        <v>15868</v>
      </c>
      <c r="E984" s="101" t="s">
        <v>15869</v>
      </c>
      <c r="F984" s="104"/>
      <c r="G984" s="104"/>
      <c r="H984" s="101"/>
      <c r="I984" s="101"/>
      <c r="J984" s="101" t="s">
        <v>15892</v>
      </c>
      <c r="K984" s="101" t="s">
        <v>16822</v>
      </c>
      <c r="L984" s="103">
        <v>-62620</v>
      </c>
      <c r="M984" s="103">
        <v>-5010</v>
      </c>
      <c r="N984" s="103">
        <v>-67630</v>
      </c>
      <c r="O984" s="102">
        <v>46213</v>
      </c>
      <c r="P984" s="106" t="s">
        <v>16780</v>
      </c>
      <c r="Q984" s="101">
        <f>VALUE(Table4[[#This Row],[Invoice No]])</f>
        <v>0</v>
      </c>
      <c r="R984" s="116">
        <f>_xlfn.XLOOKUP(Table4[[#This Row],[Column1]],'Báo cáo'!AG:AG,'Báo cáo'!AG:AG)</f>
        <v>0</v>
      </c>
    </row>
    <row r="985" spans="1:18" hidden="1" x14ac:dyDescent="0.25">
      <c r="A985" s="105" t="s">
        <v>16005</v>
      </c>
      <c r="B985" s="101" t="s">
        <v>16001</v>
      </c>
      <c r="C985" s="101" t="s">
        <v>16002</v>
      </c>
      <c r="D985" s="101" t="s">
        <v>15868</v>
      </c>
      <c r="E985" s="101" t="s">
        <v>15869</v>
      </c>
      <c r="F985" s="102">
        <v>46166</v>
      </c>
      <c r="G985" s="102">
        <v>46160</v>
      </c>
      <c r="H985" s="101" t="s">
        <v>16092</v>
      </c>
      <c r="I985" s="101" t="s">
        <v>16823</v>
      </c>
      <c r="J985" s="101"/>
      <c r="K985" s="101"/>
      <c r="L985" s="103">
        <v>1262100</v>
      </c>
      <c r="M985" s="103">
        <v>100968</v>
      </c>
      <c r="N985" s="103">
        <v>1363068</v>
      </c>
      <c r="O985" s="102">
        <v>46213</v>
      </c>
      <c r="P985" s="106" t="s">
        <v>16780</v>
      </c>
      <c r="Q985" s="101">
        <f>VALUE(Table4[[#This Row],[Invoice No]])</f>
        <v>34847</v>
      </c>
      <c r="R985" s="116">
        <f>_xlfn.XLOOKUP(Table4[[#This Row],[Column1]],'Báo cáo'!AG:AG,'Báo cáo'!AG:AG)</f>
        <v>34847</v>
      </c>
    </row>
    <row r="986" spans="1:18" hidden="1" x14ac:dyDescent="0.25">
      <c r="A986" s="105" t="s">
        <v>16007</v>
      </c>
      <c r="B986" s="101" t="s">
        <v>16001</v>
      </c>
      <c r="C986" s="101" t="s">
        <v>16002</v>
      </c>
      <c r="D986" s="101" t="s">
        <v>15868</v>
      </c>
      <c r="E986" s="101" t="s">
        <v>15869</v>
      </c>
      <c r="F986" s="102">
        <v>46161</v>
      </c>
      <c r="G986" s="102">
        <v>46153</v>
      </c>
      <c r="H986" s="101" t="s">
        <v>16092</v>
      </c>
      <c r="I986" s="101" t="s">
        <v>16824</v>
      </c>
      <c r="J986" s="101"/>
      <c r="K986" s="101"/>
      <c r="L986" s="103">
        <v>1262100</v>
      </c>
      <c r="M986" s="103">
        <v>100968</v>
      </c>
      <c r="N986" s="103">
        <v>1363068</v>
      </c>
      <c r="O986" s="102">
        <v>46213</v>
      </c>
      <c r="P986" s="106" t="s">
        <v>16780</v>
      </c>
      <c r="Q986" s="101">
        <f>VALUE(Table4[[#This Row],[Invoice No]])</f>
        <v>33109</v>
      </c>
      <c r="R986" s="116">
        <f>_xlfn.XLOOKUP(Table4[[#This Row],[Column1]],'Báo cáo'!AG:AG,'Báo cáo'!AG:AG)</f>
        <v>33109</v>
      </c>
    </row>
    <row r="987" spans="1:18" x14ac:dyDescent="0.25">
      <c r="A987" s="105" t="s">
        <v>16008</v>
      </c>
      <c r="B987" s="101" t="s">
        <v>16001</v>
      </c>
      <c r="C987" s="101" t="s">
        <v>16002</v>
      </c>
      <c r="D987" s="101" t="s">
        <v>15868</v>
      </c>
      <c r="E987" s="101" t="s">
        <v>15869</v>
      </c>
      <c r="F987" s="104"/>
      <c r="G987" s="104"/>
      <c r="H987" s="101"/>
      <c r="I987" s="101"/>
      <c r="J987" s="101" t="s">
        <v>15878</v>
      </c>
      <c r="K987" s="101" t="s">
        <v>16779</v>
      </c>
      <c r="L987" s="103">
        <v>-208517</v>
      </c>
      <c r="M987" s="103">
        <v>-16681</v>
      </c>
      <c r="N987" s="103">
        <v>-225198</v>
      </c>
      <c r="O987" s="102">
        <v>46213</v>
      </c>
      <c r="P987" s="106" t="s">
        <v>16780</v>
      </c>
      <c r="Q987" s="101">
        <f>VALUE(Table4[[#This Row],[Invoice No]])</f>
        <v>0</v>
      </c>
      <c r="R987" s="116">
        <f>_xlfn.XLOOKUP(Table4[[#This Row],[Column1]],'Báo cáo'!AG:AG,'Báo cáo'!AG:AG)</f>
        <v>0</v>
      </c>
    </row>
    <row r="988" spans="1:18" x14ac:dyDescent="0.25">
      <c r="A988" s="105" t="s">
        <v>16009</v>
      </c>
      <c r="B988" s="101" t="s">
        <v>16001</v>
      </c>
      <c r="C988" s="101" t="s">
        <v>16002</v>
      </c>
      <c r="D988" s="101" t="s">
        <v>15868</v>
      </c>
      <c r="E988" s="101" t="s">
        <v>15869</v>
      </c>
      <c r="F988" s="104"/>
      <c r="G988" s="104"/>
      <c r="H988" s="101"/>
      <c r="I988" s="101"/>
      <c r="J988" s="101" t="s">
        <v>15881</v>
      </c>
      <c r="K988" s="101" t="s">
        <v>16781</v>
      </c>
      <c r="L988" s="103">
        <v>-302350</v>
      </c>
      <c r="M988" s="103">
        <v>-24188</v>
      </c>
      <c r="N988" s="103">
        <v>-326538</v>
      </c>
      <c r="O988" s="102">
        <v>46213</v>
      </c>
      <c r="P988" s="106" t="s">
        <v>16780</v>
      </c>
      <c r="Q988" s="101">
        <f>VALUE(Table4[[#This Row],[Invoice No]])</f>
        <v>0</v>
      </c>
      <c r="R988" s="116">
        <f>_xlfn.XLOOKUP(Table4[[#This Row],[Column1]],'Báo cáo'!AG:AG,'Báo cáo'!AG:AG)</f>
        <v>0</v>
      </c>
    </row>
    <row r="989" spans="1:18" x14ac:dyDescent="0.25">
      <c r="A989" s="105" t="s">
        <v>16011</v>
      </c>
      <c r="B989" s="101" t="s">
        <v>16001</v>
      </c>
      <c r="C989" s="101" t="s">
        <v>16002</v>
      </c>
      <c r="D989" s="101" t="s">
        <v>15868</v>
      </c>
      <c r="E989" s="101" t="s">
        <v>15869</v>
      </c>
      <c r="F989" s="104"/>
      <c r="G989" s="104"/>
      <c r="H989" s="101"/>
      <c r="I989" s="101"/>
      <c r="J989" s="101" t="s">
        <v>15892</v>
      </c>
      <c r="K989" s="101" t="s">
        <v>16825</v>
      </c>
      <c r="L989" s="103">
        <v>-66180</v>
      </c>
      <c r="M989" s="103">
        <v>-5294</v>
      </c>
      <c r="N989" s="103">
        <v>-71474</v>
      </c>
      <c r="O989" s="102">
        <v>46213</v>
      </c>
      <c r="P989" s="106" t="s">
        <v>16780</v>
      </c>
      <c r="Q989" s="101">
        <f>VALUE(Table4[[#This Row],[Invoice No]])</f>
        <v>0</v>
      </c>
      <c r="R989" s="116">
        <f>_xlfn.XLOOKUP(Table4[[#This Row],[Column1]],'Báo cáo'!AG:AG,'Báo cáo'!AG:AG)</f>
        <v>0</v>
      </c>
    </row>
    <row r="990" spans="1:18" hidden="1" x14ac:dyDescent="0.25">
      <c r="A990" s="105" t="s">
        <v>16013</v>
      </c>
      <c r="B990" s="101" t="s">
        <v>16001</v>
      </c>
      <c r="C990" s="101" t="s">
        <v>16002</v>
      </c>
      <c r="D990" s="101" t="s">
        <v>15868</v>
      </c>
      <c r="E990" s="101" t="s">
        <v>15869</v>
      </c>
      <c r="F990" s="102">
        <v>46166</v>
      </c>
      <c r="G990" s="102">
        <v>46160</v>
      </c>
      <c r="H990" s="101" t="s">
        <v>16092</v>
      </c>
      <c r="I990" s="101" t="s">
        <v>16826</v>
      </c>
      <c r="J990" s="101"/>
      <c r="K990" s="101"/>
      <c r="L990" s="103">
        <v>1052755</v>
      </c>
      <c r="M990" s="103">
        <v>84220</v>
      </c>
      <c r="N990" s="103">
        <v>1136975</v>
      </c>
      <c r="O990" s="102">
        <v>46213</v>
      </c>
      <c r="P990" s="106" t="s">
        <v>16780</v>
      </c>
      <c r="Q990" s="101">
        <f>VALUE(Table4[[#This Row],[Invoice No]])</f>
        <v>34846</v>
      </c>
      <c r="R990" s="116">
        <f>_xlfn.XLOOKUP(Table4[[#This Row],[Column1]],'Báo cáo'!AG:AG,'Báo cáo'!AG:AG)</f>
        <v>34846</v>
      </c>
    </row>
    <row r="991" spans="1:18" hidden="1" x14ac:dyDescent="0.25">
      <c r="A991" s="105" t="s">
        <v>16015</v>
      </c>
      <c r="B991" s="101" t="s">
        <v>16001</v>
      </c>
      <c r="C991" s="101" t="s">
        <v>16002</v>
      </c>
      <c r="D991" s="101" t="s">
        <v>15868</v>
      </c>
      <c r="E991" s="101" t="s">
        <v>15869</v>
      </c>
      <c r="F991" s="102">
        <v>46164</v>
      </c>
      <c r="G991" s="102">
        <v>46153</v>
      </c>
      <c r="H991" s="101" t="s">
        <v>16092</v>
      </c>
      <c r="I991" s="101" t="s">
        <v>16827</v>
      </c>
      <c r="J991" s="101"/>
      <c r="K991" s="101"/>
      <c r="L991" s="103">
        <v>1179260</v>
      </c>
      <c r="M991" s="103">
        <v>94341</v>
      </c>
      <c r="N991" s="103">
        <v>1273601</v>
      </c>
      <c r="O991" s="102">
        <v>46213</v>
      </c>
      <c r="P991" s="106" t="s">
        <v>16780</v>
      </c>
      <c r="Q991" s="101">
        <f>VALUE(Table4[[#This Row],[Invoice No]])</f>
        <v>33108</v>
      </c>
      <c r="R991" s="116">
        <f>_xlfn.XLOOKUP(Table4[[#This Row],[Column1]],'Báo cáo'!AG:AG,'Báo cáo'!AG:AG)</f>
        <v>33108</v>
      </c>
    </row>
    <row r="992" spans="1:18" x14ac:dyDescent="0.25">
      <c r="A992" s="105" t="s">
        <v>16018</v>
      </c>
      <c r="B992" s="101" t="s">
        <v>16022</v>
      </c>
      <c r="C992" s="101" t="s">
        <v>16023</v>
      </c>
      <c r="D992" s="101" t="s">
        <v>15868</v>
      </c>
      <c r="E992" s="101" t="s">
        <v>15869</v>
      </c>
      <c r="F992" s="104"/>
      <c r="G992" s="104"/>
      <c r="H992" s="101"/>
      <c r="I992" s="101"/>
      <c r="J992" s="101" t="s">
        <v>15886</v>
      </c>
      <c r="K992" s="101" t="s">
        <v>16783</v>
      </c>
      <c r="L992" s="103">
        <v>-96442</v>
      </c>
      <c r="M992" s="103">
        <v>-9644</v>
      </c>
      <c r="N992" s="103">
        <v>-106086</v>
      </c>
      <c r="O992" s="102">
        <v>46213</v>
      </c>
      <c r="P992" s="106" t="s">
        <v>16780</v>
      </c>
      <c r="Q992" s="101">
        <f>VALUE(Table4[[#This Row],[Invoice No]])</f>
        <v>0</v>
      </c>
      <c r="R992" s="116">
        <f>_xlfn.XLOOKUP(Table4[[#This Row],[Column1]],'Báo cáo'!AG:AG,'Báo cáo'!AG:AG)</f>
        <v>0</v>
      </c>
    </row>
    <row r="993" spans="1:18" hidden="1" x14ac:dyDescent="0.25">
      <c r="A993" s="105" t="s">
        <v>16019</v>
      </c>
      <c r="B993" s="101" t="s">
        <v>16022</v>
      </c>
      <c r="C993" s="101" t="s">
        <v>16023</v>
      </c>
      <c r="D993" s="101" t="s">
        <v>15868</v>
      </c>
      <c r="E993" s="101" t="s">
        <v>15869</v>
      </c>
      <c r="F993" s="102">
        <v>46161</v>
      </c>
      <c r="G993" s="102">
        <v>46161</v>
      </c>
      <c r="H993" s="101" t="s">
        <v>16092</v>
      </c>
      <c r="I993" s="101" t="s">
        <v>16828</v>
      </c>
      <c r="J993" s="101"/>
      <c r="K993" s="101"/>
      <c r="L993" s="103">
        <v>1522455</v>
      </c>
      <c r="M993" s="103">
        <v>121796</v>
      </c>
      <c r="N993" s="103">
        <v>1644251</v>
      </c>
      <c r="O993" s="102">
        <v>46213</v>
      </c>
      <c r="P993" s="106" t="s">
        <v>16780</v>
      </c>
      <c r="Q993" s="101">
        <f>VALUE(Table4[[#This Row],[Invoice No]])</f>
        <v>34881</v>
      </c>
      <c r="R993" s="116">
        <f>_xlfn.XLOOKUP(Table4[[#This Row],[Column1]],'Báo cáo'!AG:AG,'Báo cáo'!AG:AG)</f>
        <v>34881</v>
      </c>
    </row>
    <row r="994" spans="1:18" x14ac:dyDescent="0.25">
      <c r="A994" s="105" t="s">
        <v>16313</v>
      </c>
      <c r="B994" s="101" t="s">
        <v>16022</v>
      </c>
      <c r="C994" s="101" t="s">
        <v>16023</v>
      </c>
      <c r="D994" s="101" t="s">
        <v>15868</v>
      </c>
      <c r="E994" s="101" t="s">
        <v>15869</v>
      </c>
      <c r="F994" s="104"/>
      <c r="G994" s="104"/>
      <c r="H994" s="101"/>
      <c r="I994" s="101"/>
      <c r="J994" s="101" t="s">
        <v>15878</v>
      </c>
      <c r="K994" s="101" t="s">
        <v>16779</v>
      </c>
      <c r="L994" s="103">
        <v>-321474</v>
      </c>
      <c r="M994" s="103">
        <v>-25718</v>
      </c>
      <c r="N994" s="103">
        <v>-347192</v>
      </c>
      <c r="O994" s="102">
        <v>46213</v>
      </c>
      <c r="P994" s="106" t="s">
        <v>16780</v>
      </c>
      <c r="Q994" s="101">
        <f>VALUE(Table4[[#This Row],[Invoice No]])</f>
        <v>0</v>
      </c>
      <c r="R994" s="116">
        <f>_xlfn.XLOOKUP(Table4[[#This Row],[Column1]],'Báo cáo'!AG:AG,'Báo cáo'!AG:AG)</f>
        <v>0</v>
      </c>
    </row>
    <row r="995" spans="1:18" x14ac:dyDescent="0.25">
      <c r="A995" s="105" t="s">
        <v>16021</v>
      </c>
      <c r="B995" s="101" t="s">
        <v>16022</v>
      </c>
      <c r="C995" s="101" t="s">
        <v>16023</v>
      </c>
      <c r="D995" s="101" t="s">
        <v>15868</v>
      </c>
      <c r="E995" s="101" t="s">
        <v>15869</v>
      </c>
      <c r="F995" s="104"/>
      <c r="G995" s="104"/>
      <c r="H995" s="101"/>
      <c r="I995" s="101"/>
      <c r="J995" s="101" t="s">
        <v>15881</v>
      </c>
      <c r="K995" s="101" t="s">
        <v>16781</v>
      </c>
      <c r="L995" s="103">
        <v>-466138</v>
      </c>
      <c r="M995" s="103">
        <v>-37291</v>
      </c>
      <c r="N995" s="103">
        <v>-503429</v>
      </c>
      <c r="O995" s="102">
        <v>46213</v>
      </c>
      <c r="P995" s="106" t="s">
        <v>16780</v>
      </c>
      <c r="Q995" s="101">
        <f>VALUE(Table4[[#This Row],[Invoice No]])</f>
        <v>0</v>
      </c>
      <c r="R995" s="116">
        <f>_xlfn.XLOOKUP(Table4[[#This Row],[Column1]],'Báo cáo'!AG:AG,'Báo cáo'!AG:AG)</f>
        <v>0</v>
      </c>
    </row>
    <row r="996" spans="1:18" hidden="1" x14ac:dyDescent="0.25">
      <c r="A996" s="105" t="s">
        <v>16024</v>
      </c>
      <c r="B996" s="101" t="s">
        <v>16022</v>
      </c>
      <c r="C996" s="101" t="s">
        <v>16023</v>
      </c>
      <c r="D996" s="101" t="s">
        <v>15868</v>
      </c>
      <c r="E996" s="101" t="s">
        <v>15869</v>
      </c>
      <c r="F996" s="102">
        <v>46158</v>
      </c>
      <c r="G996" s="102">
        <v>46158</v>
      </c>
      <c r="H996" s="101" t="s">
        <v>16092</v>
      </c>
      <c r="I996" s="101" t="s">
        <v>16829</v>
      </c>
      <c r="J996" s="101"/>
      <c r="K996" s="101"/>
      <c r="L996" s="103">
        <v>1262100</v>
      </c>
      <c r="M996" s="103">
        <v>100968</v>
      </c>
      <c r="N996" s="103">
        <v>1363068</v>
      </c>
      <c r="O996" s="102">
        <v>46213</v>
      </c>
      <c r="P996" s="106" t="s">
        <v>16780</v>
      </c>
      <c r="Q996" s="101">
        <f>VALUE(Table4[[#This Row],[Invoice No]])</f>
        <v>34770</v>
      </c>
      <c r="R996" s="116">
        <f>_xlfn.XLOOKUP(Table4[[#This Row],[Column1]],'Báo cáo'!AG:AG,'Báo cáo'!AG:AG)</f>
        <v>34770</v>
      </c>
    </row>
    <row r="997" spans="1:18" x14ac:dyDescent="0.25">
      <c r="A997" s="105" t="s">
        <v>15794</v>
      </c>
      <c r="B997" s="101" t="s">
        <v>16029</v>
      </c>
      <c r="C997" s="101" t="s">
        <v>16030</v>
      </c>
      <c r="D997" s="101" t="s">
        <v>15868</v>
      </c>
      <c r="E997" s="101" t="s">
        <v>15869</v>
      </c>
      <c r="F997" s="104"/>
      <c r="G997" s="104"/>
      <c r="H997" s="101"/>
      <c r="I997" s="101"/>
      <c r="J997" s="101" t="s">
        <v>15892</v>
      </c>
      <c r="K997" s="101" t="s">
        <v>16830</v>
      </c>
      <c r="L997" s="103">
        <v>-67320</v>
      </c>
      <c r="M997" s="103">
        <v>-5386</v>
      </c>
      <c r="N997" s="103">
        <v>-72706</v>
      </c>
      <c r="O997" s="102">
        <v>46213</v>
      </c>
      <c r="P997" s="106" t="s">
        <v>16780</v>
      </c>
      <c r="Q997" s="101">
        <f>VALUE(Table4[[#This Row],[Invoice No]])</f>
        <v>0</v>
      </c>
      <c r="R997" s="116">
        <f>_xlfn.XLOOKUP(Table4[[#This Row],[Column1]],'Báo cáo'!AG:AG,'Báo cáo'!AG:AG)</f>
        <v>0</v>
      </c>
    </row>
    <row r="998" spans="1:18" x14ac:dyDescent="0.25">
      <c r="A998" s="105" t="s">
        <v>16026</v>
      </c>
      <c r="B998" s="101" t="s">
        <v>16029</v>
      </c>
      <c r="C998" s="101" t="s">
        <v>16030</v>
      </c>
      <c r="D998" s="101" t="s">
        <v>15868</v>
      </c>
      <c r="E998" s="101" t="s">
        <v>15869</v>
      </c>
      <c r="F998" s="104"/>
      <c r="G998" s="104"/>
      <c r="H998" s="101"/>
      <c r="I998" s="101"/>
      <c r="J998" s="101" t="s">
        <v>15886</v>
      </c>
      <c r="K998" s="101" t="s">
        <v>16783</v>
      </c>
      <c r="L998" s="103">
        <v>-134434</v>
      </c>
      <c r="M998" s="103">
        <v>-13443</v>
      </c>
      <c r="N998" s="103">
        <v>-147877</v>
      </c>
      <c r="O998" s="102">
        <v>46213</v>
      </c>
      <c r="P998" s="106" t="s">
        <v>16780</v>
      </c>
      <c r="Q998" s="101">
        <f>VALUE(Table4[[#This Row],[Invoice No]])</f>
        <v>0</v>
      </c>
      <c r="R998" s="116">
        <f>_xlfn.XLOOKUP(Table4[[#This Row],[Column1]],'Báo cáo'!AG:AG,'Báo cáo'!AG:AG)</f>
        <v>0</v>
      </c>
    </row>
    <row r="999" spans="1:18" x14ac:dyDescent="0.25">
      <c r="A999" s="105" t="s">
        <v>16160</v>
      </c>
      <c r="B999" s="101" t="s">
        <v>16029</v>
      </c>
      <c r="C999" s="101" t="s">
        <v>16030</v>
      </c>
      <c r="D999" s="101" t="s">
        <v>15868</v>
      </c>
      <c r="E999" s="101" t="s">
        <v>15869</v>
      </c>
      <c r="F999" s="104"/>
      <c r="G999" s="104"/>
      <c r="H999" s="101"/>
      <c r="I999" s="101"/>
      <c r="J999" s="101" t="s">
        <v>15892</v>
      </c>
      <c r="K999" s="101" t="s">
        <v>16831</v>
      </c>
      <c r="L999" s="103">
        <v>-64690</v>
      </c>
      <c r="M999" s="103">
        <v>-5175</v>
      </c>
      <c r="N999" s="103">
        <v>-69865</v>
      </c>
      <c r="O999" s="102">
        <v>46213</v>
      </c>
      <c r="P999" s="106" t="s">
        <v>16780</v>
      </c>
      <c r="Q999" s="101">
        <f>VALUE(Table4[[#This Row],[Invoice No]])</f>
        <v>0</v>
      </c>
      <c r="R999" s="116">
        <f>_xlfn.XLOOKUP(Table4[[#This Row],[Column1]],'Báo cáo'!AG:AG,'Báo cáo'!AG:AG)</f>
        <v>0</v>
      </c>
    </row>
    <row r="1000" spans="1:18" x14ac:dyDescent="0.25">
      <c r="A1000" s="105" t="s">
        <v>16028</v>
      </c>
      <c r="B1000" s="101" t="s">
        <v>16029</v>
      </c>
      <c r="C1000" s="101" t="s">
        <v>16030</v>
      </c>
      <c r="D1000" s="101" t="s">
        <v>15868</v>
      </c>
      <c r="E1000" s="101" t="s">
        <v>15869</v>
      </c>
      <c r="F1000" s="104"/>
      <c r="G1000" s="104"/>
      <c r="H1000" s="101"/>
      <c r="I1000" s="101"/>
      <c r="J1000" s="101" t="s">
        <v>15892</v>
      </c>
      <c r="K1000" s="101" t="s">
        <v>16832</v>
      </c>
      <c r="L1000" s="103">
        <v>-67320</v>
      </c>
      <c r="M1000" s="103">
        <v>-5386</v>
      </c>
      <c r="N1000" s="103">
        <v>-72706</v>
      </c>
      <c r="O1000" s="102">
        <v>46213</v>
      </c>
      <c r="P1000" s="106" t="s">
        <v>16780</v>
      </c>
      <c r="Q1000" s="101">
        <f>VALUE(Table4[[#This Row],[Invoice No]])</f>
        <v>0</v>
      </c>
      <c r="R1000" s="116">
        <f>_xlfn.XLOOKUP(Table4[[#This Row],[Column1]],'Báo cáo'!AG:AG,'Báo cáo'!AG:AG)</f>
        <v>0</v>
      </c>
    </row>
    <row r="1001" spans="1:18" x14ac:dyDescent="0.25">
      <c r="A1001" s="105" t="s">
        <v>16031</v>
      </c>
      <c r="B1001" s="101" t="s">
        <v>16029</v>
      </c>
      <c r="C1001" s="101" t="s">
        <v>16030</v>
      </c>
      <c r="D1001" s="101" t="s">
        <v>15868</v>
      </c>
      <c r="E1001" s="101" t="s">
        <v>15869</v>
      </c>
      <c r="F1001" s="104"/>
      <c r="G1001" s="104"/>
      <c r="H1001" s="101"/>
      <c r="I1001" s="101"/>
      <c r="J1001" s="101"/>
      <c r="K1001" s="101" t="s">
        <v>16786</v>
      </c>
      <c r="L1001" s="103">
        <v>1597441</v>
      </c>
      <c r="M1001" s="103">
        <v>0</v>
      </c>
      <c r="N1001" s="103">
        <v>1597441</v>
      </c>
      <c r="O1001" s="102">
        <v>46213</v>
      </c>
      <c r="P1001" s="106" t="s">
        <v>16780</v>
      </c>
      <c r="Q1001" s="101">
        <f>VALUE(Table4[[#This Row],[Invoice No]])</f>
        <v>0</v>
      </c>
      <c r="R1001" s="116">
        <f>_xlfn.XLOOKUP(Table4[[#This Row],[Column1]],'Báo cáo'!AG:AG,'Báo cáo'!AG:AG)</f>
        <v>0</v>
      </c>
    </row>
    <row r="1002" spans="1:18" x14ac:dyDescent="0.25">
      <c r="A1002" s="105" t="s">
        <v>15801</v>
      </c>
      <c r="B1002" s="101" t="s">
        <v>16029</v>
      </c>
      <c r="C1002" s="101" t="s">
        <v>16030</v>
      </c>
      <c r="D1002" s="101" t="s">
        <v>15868</v>
      </c>
      <c r="E1002" s="101" t="s">
        <v>15869</v>
      </c>
      <c r="F1002" s="104"/>
      <c r="G1002" s="104"/>
      <c r="H1002" s="101"/>
      <c r="I1002" s="101"/>
      <c r="J1002" s="101" t="s">
        <v>15878</v>
      </c>
      <c r="K1002" s="101" t="s">
        <v>16779</v>
      </c>
      <c r="L1002" s="103">
        <v>-448114</v>
      </c>
      <c r="M1002" s="103">
        <v>-35849</v>
      </c>
      <c r="N1002" s="103">
        <v>-483963</v>
      </c>
      <c r="O1002" s="102">
        <v>46213</v>
      </c>
      <c r="P1002" s="106" t="s">
        <v>16780</v>
      </c>
      <c r="Q1002" s="101">
        <f>VALUE(Table4[[#This Row],[Invoice No]])</f>
        <v>0</v>
      </c>
      <c r="R1002" s="116">
        <f>_xlfn.XLOOKUP(Table4[[#This Row],[Column1]],'Báo cáo'!AG:AG,'Báo cáo'!AG:AG)</f>
        <v>0</v>
      </c>
    </row>
    <row r="1003" spans="1:18" x14ac:dyDescent="0.25">
      <c r="A1003" s="105" t="s">
        <v>16033</v>
      </c>
      <c r="B1003" s="101" t="s">
        <v>16029</v>
      </c>
      <c r="C1003" s="101" t="s">
        <v>16030</v>
      </c>
      <c r="D1003" s="101" t="s">
        <v>15868</v>
      </c>
      <c r="E1003" s="101" t="s">
        <v>15869</v>
      </c>
      <c r="F1003" s="104"/>
      <c r="G1003" s="104"/>
      <c r="H1003" s="101"/>
      <c r="I1003" s="101"/>
      <c r="J1003" s="101" t="s">
        <v>15881</v>
      </c>
      <c r="K1003" s="101" t="s">
        <v>16781</v>
      </c>
      <c r="L1003" s="103">
        <v>-649765</v>
      </c>
      <c r="M1003" s="103">
        <v>-51981</v>
      </c>
      <c r="N1003" s="103">
        <v>-701746</v>
      </c>
      <c r="O1003" s="102">
        <v>46213</v>
      </c>
      <c r="P1003" s="106" t="s">
        <v>16780</v>
      </c>
      <c r="Q1003" s="101">
        <f>VALUE(Table4[[#This Row],[Invoice No]])</f>
        <v>0</v>
      </c>
      <c r="R1003" s="116">
        <f>_xlfn.XLOOKUP(Table4[[#This Row],[Column1]],'Báo cáo'!AG:AG,'Báo cáo'!AG:AG)</f>
        <v>0</v>
      </c>
    </row>
    <row r="1004" spans="1:18" x14ac:dyDescent="0.25">
      <c r="A1004" s="105" t="s">
        <v>16035</v>
      </c>
      <c r="B1004" s="101" t="s">
        <v>16029</v>
      </c>
      <c r="C1004" s="101" t="s">
        <v>16030</v>
      </c>
      <c r="D1004" s="101" t="s">
        <v>15868</v>
      </c>
      <c r="E1004" s="101" t="s">
        <v>15869</v>
      </c>
      <c r="F1004" s="104"/>
      <c r="G1004" s="104"/>
      <c r="H1004" s="101"/>
      <c r="I1004" s="101"/>
      <c r="J1004" s="101" t="s">
        <v>15892</v>
      </c>
      <c r="K1004" s="101" t="s">
        <v>16833</v>
      </c>
      <c r="L1004" s="103">
        <v>-44980</v>
      </c>
      <c r="M1004" s="103">
        <v>-3598</v>
      </c>
      <c r="N1004" s="103">
        <v>-48578</v>
      </c>
      <c r="O1004" s="102">
        <v>46213</v>
      </c>
      <c r="P1004" s="106" t="s">
        <v>16780</v>
      </c>
      <c r="Q1004" s="101">
        <f>VALUE(Table4[[#This Row],[Invoice No]])</f>
        <v>0</v>
      </c>
      <c r="R1004" s="116">
        <f>_xlfn.XLOOKUP(Table4[[#This Row],[Column1]],'Báo cáo'!AG:AG,'Báo cáo'!AG:AG)</f>
        <v>0</v>
      </c>
    </row>
    <row r="1005" spans="1:18" x14ac:dyDescent="0.25">
      <c r="A1005" s="105" t="s">
        <v>16039</v>
      </c>
      <c r="B1005" s="101" t="s">
        <v>16050</v>
      </c>
      <c r="C1005" s="101" t="s">
        <v>16051</v>
      </c>
      <c r="D1005" s="101" t="s">
        <v>15868</v>
      </c>
      <c r="E1005" s="101" t="s">
        <v>15869</v>
      </c>
      <c r="F1005" s="104"/>
      <c r="G1005" s="104"/>
      <c r="H1005" s="101"/>
      <c r="I1005" s="101"/>
      <c r="J1005" s="101" t="s">
        <v>15886</v>
      </c>
      <c r="K1005" s="101" t="s">
        <v>16783</v>
      </c>
      <c r="L1005" s="103">
        <v>-90140</v>
      </c>
      <c r="M1005" s="103">
        <v>-9014</v>
      </c>
      <c r="N1005" s="103">
        <v>-99154</v>
      </c>
      <c r="O1005" s="102">
        <v>46213</v>
      </c>
      <c r="P1005" s="106" t="s">
        <v>16780</v>
      </c>
      <c r="Q1005" s="101">
        <f>VALUE(Table4[[#This Row],[Invoice No]])</f>
        <v>0</v>
      </c>
      <c r="R1005" s="116">
        <f>_xlfn.XLOOKUP(Table4[[#This Row],[Column1]],'Báo cáo'!AG:AG,'Báo cáo'!AG:AG)</f>
        <v>0</v>
      </c>
    </row>
    <row r="1006" spans="1:18" hidden="1" x14ac:dyDescent="0.25">
      <c r="A1006" s="105" t="s">
        <v>16040</v>
      </c>
      <c r="B1006" s="101" t="s">
        <v>16050</v>
      </c>
      <c r="C1006" s="101" t="s">
        <v>16051</v>
      </c>
      <c r="D1006" s="101" t="s">
        <v>15868</v>
      </c>
      <c r="E1006" s="101" t="s">
        <v>15869</v>
      </c>
      <c r="F1006" s="102">
        <v>46172</v>
      </c>
      <c r="G1006" s="102">
        <v>46172</v>
      </c>
      <c r="H1006" s="101" t="s">
        <v>16191</v>
      </c>
      <c r="I1006" s="101" t="s">
        <v>16834</v>
      </c>
      <c r="J1006" s="101"/>
      <c r="K1006" s="101"/>
      <c r="L1006" s="103">
        <v>1172685</v>
      </c>
      <c r="M1006" s="103">
        <v>93815</v>
      </c>
      <c r="N1006" s="103">
        <v>1266500</v>
      </c>
      <c r="O1006" s="102">
        <v>46213</v>
      </c>
      <c r="P1006" s="106" t="s">
        <v>16780</v>
      </c>
      <c r="Q1006" s="101">
        <f>VALUE(Table4[[#This Row],[Invoice No]])</f>
        <v>37888</v>
      </c>
      <c r="R1006" s="116">
        <f>_xlfn.XLOOKUP(Table4[[#This Row],[Column1]],'Báo cáo'!AG:AG,'Báo cáo'!AG:AG)</f>
        <v>37888</v>
      </c>
    </row>
    <row r="1007" spans="1:18" x14ac:dyDescent="0.25">
      <c r="A1007" s="105" t="s">
        <v>16042</v>
      </c>
      <c r="B1007" s="101" t="s">
        <v>16050</v>
      </c>
      <c r="C1007" s="101" t="s">
        <v>16051</v>
      </c>
      <c r="D1007" s="101" t="s">
        <v>15868</v>
      </c>
      <c r="E1007" s="101" t="s">
        <v>15869</v>
      </c>
      <c r="F1007" s="104"/>
      <c r="G1007" s="104"/>
      <c r="H1007" s="101"/>
      <c r="I1007" s="101"/>
      <c r="J1007" s="101" t="s">
        <v>15878</v>
      </c>
      <c r="K1007" s="101" t="s">
        <v>16779</v>
      </c>
      <c r="L1007" s="103">
        <v>-300468</v>
      </c>
      <c r="M1007" s="103">
        <v>-24037</v>
      </c>
      <c r="N1007" s="103">
        <v>-324505</v>
      </c>
      <c r="O1007" s="102">
        <v>46213</v>
      </c>
      <c r="P1007" s="106" t="s">
        <v>16780</v>
      </c>
      <c r="Q1007" s="101">
        <f>VALUE(Table4[[#This Row],[Invoice No]])</f>
        <v>0</v>
      </c>
      <c r="R1007" s="116">
        <f>_xlfn.XLOOKUP(Table4[[#This Row],[Column1]],'Báo cáo'!AG:AG,'Báo cáo'!AG:AG)</f>
        <v>0</v>
      </c>
    </row>
    <row r="1008" spans="1:18" x14ac:dyDescent="0.25">
      <c r="A1008" s="105" t="s">
        <v>16043</v>
      </c>
      <c r="B1008" s="101" t="s">
        <v>16050</v>
      </c>
      <c r="C1008" s="101" t="s">
        <v>16051</v>
      </c>
      <c r="D1008" s="101" t="s">
        <v>15868</v>
      </c>
      <c r="E1008" s="101" t="s">
        <v>15869</v>
      </c>
      <c r="F1008" s="104"/>
      <c r="G1008" s="104"/>
      <c r="H1008" s="101"/>
      <c r="I1008" s="101"/>
      <c r="J1008" s="101" t="s">
        <v>15881</v>
      </c>
      <c r="K1008" s="101" t="s">
        <v>16781</v>
      </c>
      <c r="L1008" s="103">
        <v>-435679</v>
      </c>
      <c r="M1008" s="103">
        <v>-34854</v>
      </c>
      <c r="N1008" s="103">
        <v>-470533</v>
      </c>
      <c r="O1008" s="102">
        <v>46213</v>
      </c>
      <c r="P1008" s="106" t="s">
        <v>16780</v>
      </c>
      <c r="Q1008" s="101">
        <f>VALUE(Table4[[#This Row],[Invoice No]])</f>
        <v>0</v>
      </c>
      <c r="R1008" s="116">
        <f>_xlfn.XLOOKUP(Table4[[#This Row],[Column1]],'Báo cáo'!AG:AG,'Báo cáo'!AG:AG)</f>
        <v>0</v>
      </c>
    </row>
    <row r="1009" spans="1:18" hidden="1" x14ac:dyDescent="0.25">
      <c r="A1009" s="105" t="s">
        <v>16045</v>
      </c>
      <c r="B1009" s="101" t="s">
        <v>16050</v>
      </c>
      <c r="C1009" s="101" t="s">
        <v>16051</v>
      </c>
      <c r="D1009" s="101" t="s">
        <v>15868</v>
      </c>
      <c r="E1009" s="101" t="s">
        <v>15869</v>
      </c>
      <c r="F1009" s="102">
        <v>46163</v>
      </c>
      <c r="G1009" s="102">
        <v>46163</v>
      </c>
      <c r="H1009" s="101" t="s">
        <v>16191</v>
      </c>
      <c r="I1009" s="101" t="s">
        <v>16835</v>
      </c>
      <c r="J1009" s="101"/>
      <c r="K1009" s="101"/>
      <c r="L1009" s="103">
        <v>1262100</v>
      </c>
      <c r="M1009" s="103">
        <v>100968</v>
      </c>
      <c r="N1009" s="103">
        <v>1363068</v>
      </c>
      <c r="O1009" s="102">
        <v>46213</v>
      </c>
      <c r="P1009" s="106" t="s">
        <v>16780</v>
      </c>
      <c r="Q1009" s="101">
        <f>VALUE(Table4[[#This Row],[Invoice No]])</f>
        <v>36009</v>
      </c>
      <c r="R1009" s="116">
        <f>_xlfn.XLOOKUP(Table4[[#This Row],[Column1]],'Báo cáo'!AG:AG,'Báo cáo'!AG:AG)</f>
        <v>36009</v>
      </c>
    </row>
    <row r="1010" spans="1:18" hidden="1" x14ac:dyDescent="0.25">
      <c r="A1010" s="105" t="s">
        <v>16170</v>
      </c>
      <c r="B1010" s="101" t="s">
        <v>16063</v>
      </c>
      <c r="C1010" s="101" t="s">
        <v>16064</v>
      </c>
      <c r="D1010" s="101" t="s">
        <v>15868</v>
      </c>
      <c r="E1010" s="101" t="s">
        <v>15869</v>
      </c>
      <c r="F1010" s="102">
        <v>46171</v>
      </c>
      <c r="G1010" s="102">
        <v>46171</v>
      </c>
      <c r="H1010" s="101" t="s">
        <v>16092</v>
      </c>
      <c r="I1010" s="101" t="s">
        <v>16836</v>
      </c>
      <c r="J1010" s="101"/>
      <c r="K1010" s="101"/>
      <c r="L1010" s="103">
        <v>589630</v>
      </c>
      <c r="M1010" s="103">
        <v>47170</v>
      </c>
      <c r="N1010" s="103">
        <v>636800</v>
      </c>
      <c r="O1010" s="102">
        <v>46213</v>
      </c>
      <c r="P1010" s="106" t="s">
        <v>16780</v>
      </c>
      <c r="Q1010" s="101">
        <f>VALUE(Table4[[#This Row],[Invoice No]])</f>
        <v>37821</v>
      </c>
      <c r="R1010" s="116">
        <f>_xlfn.XLOOKUP(Table4[[#This Row],[Column1]],'Báo cáo'!AG:AG,'Báo cáo'!AG:AG)</f>
        <v>37821</v>
      </c>
    </row>
    <row r="1011" spans="1:18" x14ac:dyDescent="0.25">
      <c r="A1011" s="105" t="s">
        <v>16049</v>
      </c>
      <c r="B1011" s="101" t="s">
        <v>16063</v>
      </c>
      <c r="C1011" s="101" t="s">
        <v>16064</v>
      </c>
      <c r="D1011" s="101" t="s">
        <v>15868</v>
      </c>
      <c r="E1011" s="101" t="s">
        <v>15869</v>
      </c>
      <c r="F1011" s="104"/>
      <c r="G1011" s="104"/>
      <c r="H1011" s="101"/>
      <c r="I1011" s="101"/>
      <c r="J1011" s="101" t="s">
        <v>15878</v>
      </c>
      <c r="K1011" s="101" t="s">
        <v>16779</v>
      </c>
      <c r="L1011" s="103">
        <v>-31553</v>
      </c>
      <c r="M1011" s="103">
        <v>-2524</v>
      </c>
      <c r="N1011" s="103">
        <v>-34077</v>
      </c>
      <c r="O1011" s="102">
        <v>46213</v>
      </c>
      <c r="P1011" s="106" t="s">
        <v>16780</v>
      </c>
      <c r="Q1011" s="101">
        <f>VALUE(Table4[[#This Row],[Invoice No]])</f>
        <v>0</v>
      </c>
      <c r="R1011" s="116">
        <f>_xlfn.XLOOKUP(Table4[[#This Row],[Column1]],'Báo cáo'!AG:AG,'Báo cáo'!AG:AG)</f>
        <v>0</v>
      </c>
    </row>
    <row r="1012" spans="1:18" x14ac:dyDescent="0.25">
      <c r="A1012" s="105" t="s">
        <v>16052</v>
      </c>
      <c r="B1012" s="101" t="s">
        <v>16063</v>
      </c>
      <c r="C1012" s="101" t="s">
        <v>16064</v>
      </c>
      <c r="D1012" s="101" t="s">
        <v>15868</v>
      </c>
      <c r="E1012" s="101" t="s">
        <v>15869</v>
      </c>
      <c r="F1012" s="104"/>
      <c r="G1012" s="104"/>
      <c r="H1012" s="101"/>
      <c r="I1012" s="101"/>
      <c r="J1012" s="101" t="s">
        <v>15881</v>
      </c>
      <c r="K1012" s="101" t="s">
        <v>16781</v>
      </c>
      <c r="L1012" s="103">
        <v>-45751</v>
      </c>
      <c r="M1012" s="103">
        <v>-3660</v>
      </c>
      <c r="N1012" s="103">
        <v>-49411</v>
      </c>
      <c r="O1012" s="102">
        <v>46213</v>
      </c>
      <c r="P1012" s="106" t="s">
        <v>16780</v>
      </c>
      <c r="Q1012" s="101">
        <f>VALUE(Table4[[#This Row],[Invoice No]])</f>
        <v>0</v>
      </c>
      <c r="R1012" s="116">
        <f>_xlfn.XLOOKUP(Table4[[#This Row],[Column1]],'Báo cáo'!AG:AG,'Báo cáo'!AG:AG)</f>
        <v>0</v>
      </c>
    </row>
    <row r="1013" spans="1:18" hidden="1" x14ac:dyDescent="0.25">
      <c r="A1013" s="105" t="s">
        <v>16053</v>
      </c>
      <c r="B1013" s="101" t="s">
        <v>16063</v>
      </c>
      <c r="C1013" s="101" t="s">
        <v>16064</v>
      </c>
      <c r="D1013" s="101" t="s">
        <v>15868</v>
      </c>
      <c r="E1013" s="101" t="s">
        <v>15869</v>
      </c>
      <c r="F1013" s="102">
        <v>46163</v>
      </c>
      <c r="G1013" s="102">
        <v>46161</v>
      </c>
      <c r="H1013" s="101" t="s">
        <v>16092</v>
      </c>
      <c r="I1013" s="101" t="s">
        <v>16837</v>
      </c>
      <c r="J1013" s="101"/>
      <c r="K1013" s="101"/>
      <c r="L1013" s="103">
        <v>589630</v>
      </c>
      <c r="M1013" s="103">
        <v>47170</v>
      </c>
      <c r="N1013" s="103">
        <v>636800</v>
      </c>
      <c r="O1013" s="102">
        <v>46213</v>
      </c>
      <c r="P1013" s="106" t="s">
        <v>16780</v>
      </c>
      <c r="Q1013" s="101">
        <f>VALUE(Table4[[#This Row],[Invoice No]])</f>
        <v>34866</v>
      </c>
      <c r="R1013" s="116">
        <f>_xlfn.XLOOKUP(Table4[[#This Row],[Column1]],'Báo cáo'!AG:AG,'Báo cáo'!AG:AG)</f>
        <v>34866</v>
      </c>
    </row>
    <row r="1014" spans="1:18" x14ac:dyDescent="0.25">
      <c r="A1014" s="105" t="s">
        <v>16056</v>
      </c>
      <c r="B1014" s="101" t="s">
        <v>16063</v>
      </c>
      <c r="C1014" s="101" t="s">
        <v>16064</v>
      </c>
      <c r="D1014" s="101" t="s">
        <v>15868</v>
      </c>
      <c r="E1014" s="101" t="s">
        <v>15869</v>
      </c>
      <c r="F1014" s="104"/>
      <c r="G1014" s="104"/>
      <c r="H1014" s="101"/>
      <c r="I1014" s="101"/>
      <c r="J1014" s="101" t="s">
        <v>15886</v>
      </c>
      <c r="K1014" s="101" t="s">
        <v>16783</v>
      </c>
      <c r="L1014" s="103">
        <v>-9466</v>
      </c>
      <c r="M1014" s="103">
        <v>-947</v>
      </c>
      <c r="N1014" s="103">
        <v>-10413</v>
      </c>
      <c r="O1014" s="102">
        <v>46213</v>
      </c>
      <c r="P1014" s="106" t="s">
        <v>16780</v>
      </c>
      <c r="Q1014" s="101">
        <f>VALUE(Table4[[#This Row],[Invoice No]])</f>
        <v>0</v>
      </c>
      <c r="R1014" s="116">
        <f>_xlfn.XLOOKUP(Table4[[#This Row],[Column1]],'Báo cáo'!AG:AG,'Báo cáo'!AG:AG)</f>
        <v>0</v>
      </c>
    </row>
    <row r="1015" spans="1:18" x14ac:dyDescent="0.25">
      <c r="A1015" s="105" t="s">
        <v>16059</v>
      </c>
      <c r="B1015" s="101" t="s">
        <v>16070</v>
      </c>
      <c r="C1015" s="101" t="s">
        <v>16071</v>
      </c>
      <c r="D1015" s="101" t="s">
        <v>15868</v>
      </c>
      <c r="E1015" s="101" t="s">
        <v>15869</v>
      </c>
      <c r="F1015" s="104"/>
      <c r="G1015" s="104"/>
      <c r="H1015" s="101"/>
      <c r="I1015" s="101"/>
      <c r="J1015" s="101"/>
      <c r="K1015" s="101" t="s">
        <v>16786</v>
      </c>
      <c r="L1015" s="103">
        <v>2127946</v>
      </c>
      <c r="M1015" s="103">
        <v>0</v>
      </c>
      <c r="N1015" s="103">
        <v>2127946</v>
      </c>
      <c r="O1015" s="102">
        <v>46213</v>
      </c>
      <c r="P1015" s="106" t="s">
        <v>16780</v>
      </c>
      <c r="Q1015" s="101">
        <f>VALUE(Table4[[#This Row],[Invoice No]])</f>
        <v>0</v>
      </c>
      <c r="R1015" s="116">
        <f>_xlfn.XLOOKUP(Table4[[#This Row],[Column1]],'Báo cáo'!AG:AG,'Báo cáo'!AG:AG)</f>
        <v>0</v>
      </c>
    </row>
    <row r="1016" spans="1:18" x14ac:dyDescent="0.25">
      <c r="A1016" s="105" t="s">
        <v>16060</v>
      </c>
      <c r="B1016" s="101" t="s">
        <v>16070</v>
      </c>
      <c r="C1016" s="101" t="s">
        <v>16071</v>
      </c>
      <c r="D1016" s="101" t="s">
        <v>15868</v>
      </c>
      <c r="E1016" s="101" t="s">
        <v>15869</v>
      </c>
      <c r="F1016" s="104"/>
      <c r="G1016" s="104"/>
      <c r="H1016" s="101"/>
      <c r="I1016" s="101"/>
      <c r="J1016" s="101" t="s">
        <v>15886</v>
      </c>
      <c r="K1016" s="101" t="s">
        <v>16783</v>
      </c>
      <c r="L1016" s="103">
        <v>-478872</v>
      </c>
      <c r="M1016" s="103">
        <v>-47887</v>
      </c>
      <c r="N1016" s="103">
        <v>-526759</v>
      </c>
      <c r="O1016" s="102">
        <v>46213</v>
      </c>
      <c r="P1016" s="106" t="s">
        <v>16780</v>
      </c>
      <c r="Q1016" s="101">
        <f>VALUE(Table4[[#This Row],[Invoice No]])</f>
        <v>0</v>
      </c>
      <c r="R1016" s="116">
        <f>_xlfn.XLOOKUP(Table4[[#This Row],[Column1]],'Báo cáo'!AG:AG,'Báo cáo'!AG:AG)</f>
        <v>0</v>
      </c>
    </row>
    <row r="1017" spans="1:18" hidden="1" x14ac:dyDescent="0.25">
      <c r="A1017" s="105" t="s">
        <v>16177</v>
      </c>
      <c r="B1017" s="101" t="s">
        <v>16070</v>
      </c>
      <c r="C1017" s="101" t="s">
        <v>16071</v>
      </c>
      <c r="D1017" s="101" t="s">
        <v>15868</v>
      </c>
      <c r="E1017" s="101" t="s">
        <v>15869</v>
      </c>
      <c r="F1017" s="102">
        <v>46170</v>
      </c>
      <c r="G1017" s="102">
        <v>46169</v>
      </c>
      <c r="H1017" s="101" t="s">
        <v>16092</v>
      </c>
      <c r="I1017" s="101" t="s">
        <v>16838</v>
      </c>
      <c r="J1017" s="101"/>
      <c r="K1017" s="101"/>
      <c r="L1017" s="103">
        <v>1262100</v>
      </c>
      <c r="M1017" s="103">
        <v>100968</v>
      </c>
      <c r="N1017" s="103">
        <v>1363068</v>
      </c>
      <c r="O1017" s="102">
        <v>46213</v>
      </c>
      <c r="P1017" s="106" t="s">
        <v>16780</v>
      </c>
      <c r="Q1017" s="101">
        <f>VALUE(Table4[[#This Row],[Invoice No]])</f>
        <v>36523</v>
      </c>
      <c r="R1017" s="116">
        <f>_xlfn.XLOOKUP(Table4[[#This Row],[Column1]],'Báo cáo'!AG:AG,'Báo cáo'!AG:AG)</f>
        <v>36523</v>
      </c>
    </row>
    <row r="1018" spans="1:18" x14ac:dyDescent="0.25">
      <c r="A1018" s="105" t="s">
        <v>16062</v>
      </c>
      <c r="B1018" s="101" t="s">
        <v>16070</v>
      </c>
      <c r="C1018" s="101" t="s">
        <v>16071</v>
      </c>
      <c r="D1018" s="101" t="s">
        <v>15868</v>
      </c>
      <c r="E1018" s="101" t="s">
        <v>15869</v>
      </c>
      <c r="F1018" s="104"/>
      <c r="G1018" s="104"/>
      <c r="H1018" s="101"/>
      <c r="I1018" s="101"/>
      <c r="J1018" s="101" t="s">
        <v>15878</v>
      </c>
      <c r="K1018" s="101" t="s">
        <v>16779</v>
      </c>
      <c r="L1018" s="103">
        <v>-1596241</v>
      </c>
      <c r="M1018" s="103">
        <v>-127699</v>
      </c>
      <c r="N1018" s="103">
        <v>-1723940</v>
      </c>
      <c r="O1018" s="102">
        <v>46213</v>
      </c>
      <c r="P1018" s="106" t="s">
        <v>16780</v>
      </c>
      <c r="Q1018" s="101">
        <f>VALUE(Table4[[#This Row],[Invoice No]])</f>
        <v>0</v>
      </c>
      <c r="R1018" s="116">
        <f>_xlfn.XLOOKUP(Table4[[#This Row],[Column1]],'Báo cáo'!AG:AG,'Báo cáo'!AG:AG)</f>
        <v>0</v>
      </c>
    </row>
    <row r="1019" spans="1:18" x14ac:dyDescent="0.25">
      <c r="A1019" s="105" t="s">
        <v>16066</v>
      </c>
      <c r="B1019" s="101" t="s">
        <v>16070</v>
      </c>
      <c r="C1019" s="101" t="s">
        <v>16071</v>
      </c>
      <c r="D1019" s="101" t="s">
        <v>15868</v>
      </c>
      <c r="E1019" s="101" t="s">
        <v>15869</v>
      </c>
      <c r="F1019" s="104"/>
      <c r="G1019" s="104"/>
      <c r="H1019" s="101"/>
      <c r="I1019" s="101"/>
      <c r="J1019" s="101" t="s">
        <v>15881</v>
      </c>
      <c r="K1019" s="101" t="s">
        <v>16781</v>
      </c>
      <c r="L1019" s="103">
        <v>-2314550</v>
      </c>
      <c r="M1019" s="103">
        <v>-185164</v>
      </c>
      <c r="N1019" s="103">
        <v>-2499714</v>
      </c>
      <c r="O1019" s="102">
        <v>46213</v>
      </c>
      <c r="P1019" s="106" t="s">
        <v>16780</v>
      </c>
      <c r="Q1019" s="101">
        <f>VALUE(Table4[[#This Row],[Invoice No]])</f>
        <v>0</v>
      </c>
      <c r="R1019" s="116">
        <f>_xlfn.XLOOKUP(Table4[[#This Row],[Column1]],'Báo cáo'!AG:AG,'Báo cáo'!AG:AG)</f>
        <v>0</v>
      </c>
    </row>
    <row r="1020" spans="1:18" hidden="1" x14ac:dyDescent="0.25">
      <c r="A1020" s="110" t="s">
        <v>16068</v>
      </c>
      <c r="B1020" s="111" t="s">
        <v>16070</v>
      </c>
      <c r="C1020" s="111" t="s">
        <v>16071</v>
      </c>
      <c r="D1020" s="111" t="s">
        <v>15868</v>
      </c>
      <c r="E1020" s="111" t="s">
        <v>15869</v>
      </c>
      <c r="F1020" s="112">
        <v>46162</v>
      </c>
      <c r="G1020" s="112">
        <v>46162</v>
      </c>
      <c r="H1020" s="111" t="s">
        <v>16092</v>
      </c>
      <c r="I1020" s="111" t="s">
        <v>16839</v>
      </c>
      <c r="J1020" s="111"/>
      <c r="K1020" s="111"/>
      <c r="L1020" s="113">
        <v>1166110</v>
      </c>
      <c r="M1020" s="113">
        <v>93289</v>
      </c>
      <c r="N1020" s="113">
        <v>1259399</v>
      </c>
      <c r="O1020" s="112">
        <v>46213</v>
      </c>
      <c r="P1020" s="114" t="s">
        <v>16780</v>
      </c>
      <c r="Q1020" s="111">
        <f>VALUE(Table4[[#This Row],[Invoice No]])</f>
        <v>35981</v>
      </c>
      <c r="R1020" s="116">
        <f>_xlfn.XLOOKUP(Table4[[#This Row],[Column1]],'Báo cáo'!AG:AG,'Báo cáo'!AG:AG)</f>
        <v>35981</v>
      </c>
    </row>
  </sheetData>
  <phoneticPr fontId="5"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TH_CN</vt:lpstr>
      <vt:lpstr>Báo cáo</vt:lpstr>
      <vt:lpstr>MA_KH</vt:lpstr>
      <vt:lpstr>Chuyen_ma</vt:lpstr>
      <vt:lpstr>CTTT_Lotte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Hùng Huỳnh Văn</cp:lastModifiedBy>
  <dcterms:created xsi:type="dcterms:W3CDTF">2025-10-04T07:37:45Z</dcterms:created>
  <dcterms:modified xsi:type="dcterms:W3CDTF">2026-07-25T09:54:01Z</dcterms:modified>
</cp:coreProperties>
</file>