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V:\05 HONG\2026\SOI BIEN\THEO DOI CONG NO\"/>
    </mc:Choice>
  </mc:AlternateContent>
  <xr:revisionPtr revIDLastSave="0" documentId="13_ncr:1_{652CAD1E-035E-43C9-BC1E-E61E8EDB1890}" xr6:coauthVersionLast="47" xr6:coauthVersionMax="47" xr10:uidLastSave="{00000000-0000-0000-0000-000000000000}"/>
  <bookViews>
    <workbookView xWindow="-120" yWindow="-120" windowWidth="24240" windowHeight="13020" activeTab="2" xr2:uid="{00000000-000D-0000-FFFF-FFFF00000000}"/>
  </bookViews>
  <sheets>
    <sheet name="CHI TIẾT THEO HÓA ĐƠN" sheetId="3" r:id="rId1"/>
    <sheet name="CHI TIẾT THEO SẢN PHẨM" sheetId="1" r:id="rId2"/>
    <sheet name="CÔNG NỢ" sheetId="4" r:id="rId3"/>
  </sheets>
  <definedNames>
    <definedName name="_xlnm._FilterDatabase" localSheetId="0" hidden="1">'CHI TIẾT THEO HÓA ĐƠN'!$A$2:$I$74</definedName>
    <definedName name="_xlnm._FilterDatabase" localSheetId="1" hidden="1">'CHI TIẾT THEO SẢN PHẨM'!$A$2:$M$121</definedName>
  </definedNames>
  <calcPr calcId="191029"/>
</workbook>
</file>

<file path=xl/calcChain.xml><?xml version="1.0" encoding="utf-8"?>
<calcChain xmlns="http://schemas.openxmlformats.org/spreadsheetml/2006/main">
  <c r="K121" i="1" l="1"/>
  <c r="L121" i="1" l="1"/>
  <c r="M121" i="1" s="1"/>
  <c r="K119" i="1" l="1"/>
  <c r="L119" i="1" s="1"/>
  <c r="M119" i="1" s="1"/>
  <c r="K120" i="1"/>
  <c r="L120" i="1" s="1"/>
  <c r="M120" i="1" s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94" i="1"/>
  <c r="K94" i="1"/>
  <c r="L94" i="1" s="1"/>
  <c r="M94" i="1" s="1"/>
  <c r="K95" i="1"/>
  <c r="L95" i="1" s="1"/>
  <c r="K96" i="1"/>
  <c r="L96" i="1" s="1"/>
  <c r="K97" i="1"/>
  <c r="L97" i="1" s="1"/>
  <c r="M97" i="1" s="1"/>
  <c r="K98" i="1"/>
  <c r="K99" i="1"/>
  <c r="L99" i="1" s="1"/>
  <c r="M99" i="1" s="1"/>
  <c r="K100" i="1"/>
  <c r="L100" i="1" s="1"/>
  <c r="M100" i="1" s="1"/>
  <c r="K101" i="1"/>
  <c r="L101" i="1" s="1"/>
  <c r="M101" i="1" s="1"/>
  <c r="K102" i="1"/>
  <c r="K103" i="1"/>
  <c r="L103" i="1" s="1"/>
  <c r="M103" i="1" s="1"/>
  <c r="K104" i="1"/>
  <c r="L104" i="1" s="1"/>
  <c r="M104" i="1" s="1"/>
  <c r="K105" i="1"/>
  <c r="L105" i="1" s="1"/>
  <c r="M105" i="1" s="1"/>
  <c r="K106" i="1"/>
  <c r="K107" i="1"/>
  <c r="L107" i="1" s="1"/>
  <c r="K108" i="1"/>
  <c r="L108" i="1" s="1"/>
  <c r="K109" i="1"/>
  <c r="L109" i="1" s="1"/>
  <c r="M109" i="1" s="1"/>
  <c r="K110" i="1"/>
  <c r="K111" i="1"/>
  <c r="L111" i="1" s="1"/>
  <c r="M111" i="1" s="1"/>
  <c r="K112" i="1"/>
  <c r="L112" i="1" s="1"/>
  <c r="M112" i="1" s="1"/>
  <c r="K113" i="1"/>
  <c r="L113" i="1" s="1"/>
  <c r="K114" i="1"/>
  <c r="L114" i="1" s="1"/>
  <c r="M114" i="1" s="1"/>
  <c r="K115" i="1"/>
  <c r="K116" i="1"/>
  <c r="L116" i="1" s="1"/>
  <c r="M116" i="1" s="1"/>
  <c r="K117" i="1"/>
  <c r="L117" i="1" s="1"/>
  <c r="M117" i="1" s="1"/>
  <c r="K118" i="1"/>
  <c r="M9" i="1"/>
  <c r="M10" i="1"/>
  <c r="M12" i="1"/>
  <c r="M13" i="1"/>
  <c r="M14" i="1"/>
  <c r="M15" i="1"/>
  <c r="M21" i="1"/>
  <c r="M22" i="1"/>
  <c r="M24" i="1"/>
  <c r="M25" i="1"/>
  <c r="M26" i="1"/>
  <c r="M27" i="1"/>
  <c r="M33" i="1"/>
  <c r="M34" i="1"/>
  <c r="M36" i="1"/>
  <c r="M37" i="1"/>
  <c r="M38" i="1"/>
  <c r="M39" i="1"/>
  <c r="M45" i="1"/>
  <c r="M46" i="1"/>
  <c r="M48" i="1"/>
  <c r="M49" i="1"/>
  <c r="M50" i="1"/>
  <c r="M51" i="1"/>
  <c r="M57" i="1"/>
  <c r="M58" i="1"/>
  <c r="M60" i="1"/>
  <c r="M61" i="1"/>
  <c r="M62" i="1"/>
  <c r="M63" i="1"/>
  <c r="M69" i="1"/>
  <c r="M70" i="1"/>
  <c r="M72" i="1"/>
  <c r="M73" i="1"/>
  <c r="M74" i="1"/>
  <c r="M75" i="1"/>
  <c r="M81" i="1"/>
  <c r="M82" i="1"/>
  <c r="M84" i="1"/>
  <c r="M85" i="1"/>
  <c r="M86" i="1"/>
  <c r="M87" i="1"/>
  <c r="M93" i="1"/>
  <c r="M4" i="1"/>
  <c r="M5" i="1"/>
  <c r="M6" i="1"/>
  <c r="M7" i="1"/>
  <c r="M8" i="1"/>
  <c r="M11" i="1"/>
  <c r="M16" i="1"/>
  <c r="M17" i="1"/>
  <c r="M18" i="1"/>
  <c r="M19" i="1"/>
  <c r="M20" i="1"/>
  <c r="M23" i="1"/>
  <c r="M28" i="1"/>
  <c r="M29" i="1"/>
  <c r="M30" i="1"/>
  <c r="M31" i="1"/>
  <c r="M32" i="1"/>
  <c r="M35" i="1"/>
  <c r="M40" i="1"/>
  <c r="M41" i="1"/>
  <c r="M42" i="1"/>
  <c r="M43" i="1"/>
  <c r="M44" i="1"/>
  <c r="M47" i="1"/>
  <c r="M52" i="1"/>
  <c r="M53" i="1"/>
  <c r="M54" i="1"/>
  <c r="M55" i="1"/>
  <c r="M56" i="1"/>
  <c r="M59" i="1"/>
  <c r="M64" i="1"/>
  <c r="M65" i="1"/>
  <c r="M66" i="1"/>
  <c r="M67" i="1"/>
  <c r="M68" i="1"/>
  <c r="M71" i="1"/>
  <c r="M76" i="1"/>
  <c r="M77" i="1"/>
  <c r="M78" i="1"/>
  <c r="M79" i="1"/>
  <c r="M80" i="1"/>
  <c r="M83" i="1"/>
  <c r="M88" i="1"/>
  <c r="M89" i="1"/>
  <c r="M90" i="1"/>
  <c r="M91" i="1"/>
  <c r="M92" i="1"/>
  <c r="M3" i="1"/>
  <c r="H1" i="3"/>
  <c r="M108" i="1" l="1"/>
  <c r="M107" i="1"/>
  <c r="M113" i="1"/>
  <c r="L118" i="1"/>
  <c r="M118" i="1" s="1"/>
  <c r="L115" i="1"/>
  <c r="M115" i="1" s="1"/>
  <c r="L110" i="1"/>
  <c r="M110" i="1" s="1"/>
  <c r="L106" i="1"/>
  <c r="M106" i="1" s="1"/>
  <c r="L102" i="1"/>
  <c r="M102" i="1" s="1"/>
  <c r="L98" i="1"/>
  <c r="M98" i="1" s="1"/>
  <c r="M96" i="1"/>
  <c r="M95" i="1"/>
  <c r="H56" i="4" s="1"/>
  <c r="H57" i="4" s="1"/>
  <c r="H58" i="4" l="1"/>
  <c r="H59" i="4"/>
  <c r="M1" i="1"/>
</calcChain>
</file>

<file path=xl/sharedStrings.xml><?xml version="1.0" encoding="utf-8"?>
<sst xmlns="http://schemas.openxmlformats.org/spreadsheetml/2006/main" count="1324" uniqueCount="270">
  <si>
    <t>Số hóa đơn</t>
  </si>
  <si>
    <t>SOI-HNI-TTX-S42 - SOI 42 - 52 Nguyễn Huy Tưởng</t>
  </si>
  <si>
    <t>SOI-HNI-THO-S75 - SOI 75-Xuân La</t>
  </si>
  <si>
    <t>Ngày chứng từ</t>
  </si>
  <si>
    <t>SOI-HNI-BDH-S72 - SOI 72 -179 Trần Đăng Ninh</t>
  </si>
  <si>
    <t>CGM300</t>
  </si>
  <si>
    <t>Ngày hóa đơn</t>
  </si>
  <si>
    <t>Diễn giải chung</t>
  </si>
  <si>
    <t>SOI-HNI-DDA-S43</t>
  </si>
  <si>
    <t>Giò Tai Lưỡi Xào 250g</t>
  </si>
  <si>
    <t>SOI-HNI-HBT-S64</t>
  </si>
  <si>
    <t>ĐVT</t>
  </si>
  <si>
    <t>SOI-HNI-HBT-S05</t>
  </si>
  <si>
    <t>SOI-HNI-HDG-S67</t>
  </si>
  <si>
    <t>SOI-HNI-HDC-S15</t>
  </si>
  <si>
    <t>GXD500</t>
  </si>
  <si>
    <t>SOI-HNI-CGY-S10 - SOI 10 - 16N7A Nguyễn Thị Thập</t>
  </si>
  <si>
    <t>SOI-HNI-BDH-S68 - SOI 68 - 76 Linh Lang</t>
  </si>
  <si>
    <t>GTLX250G</t>
  </si>
  <si>
    <t>Mã khách hàng</t>
  </si>
  <si>
    <t>SOI-HNI-CGY-S10</t>
  </si>
  <si>
    <t>SOI-HNI-NTL-S51 - SOI 51 - 142 Trần Bình</t>
  </si>
  <si>
    <t>SOI-HNI-LBN-S53</t>
  </si>
  <si>
    <t>SOI-HNI-BDH-S44</t>
  </si>
  <si>
    <t>SOI-HNI-DDA-S18</t>
  </si>
  <si>
    <t>SOI-HNI-LBN-S35</t>
  </si>
  <si>
    <t>Chân giò heo muối 300g</t>
  </si>
  <si>
    <t>Gà muối 500g</t>
  </si>
  <si>
    <t>SOI-HNI-DDA-S18 - SOI 18-78 Láng Hạ</t>
  </si>
  <si>
    <t>SOI-HNI-BDH-S69</t>
  </si>
  <si>
    <t>SOI-HNI-BDH-S08</t>
  </si>
  <si>
    <t>SOI-HNI-HDG-S78</t>
  </si>
  <si>
    <t>Đơn giá</t>
  </si>
  <si>
    <t>Tổng số lượng bán</t>
  </si>
  <si>
    <t>SOI-HNI-TTX-S42</t>
  </si>
  <si>
    <t>Số chứng từ</t>
  </si>
  <si>
    <t>SOI-HNI-HDG-S66 - SOI 66 - 56 Nguyễn Khuyến</t>
  </si>
  <si>
    <t>CÔNG TY CỔ PHẦN SÓI BIỂN TRUNG THỰC</t>
  </si>
  <si>
    <t>SOI-HNI-BDH-S68</t>
  </si>
  <si>
    <t>Mã hàng</t>
  </si>
  <si>
    <t>Diễn giải</t>
  </si>
  <si>
    <t>Tên hàng</t>
  </si>
  <si>
    <t>SOI-HNI-TTX-S52</t>
  </si>
  <si>
    <t>Gà xì dầu 500g</t>
  </si>
  <si>
    <t>SOI-HNI-DDA-S58</t>
  </si>
  <si>
    <t>Túi</t>
  </si>
  <si>
    <t>SOI-HNI-BDH-S44 - SOI 44 - 12C Láng Hạ</t>
  </si>
  <si>
    <t>SOI-HNI-CGY-S20</t>
  </si>
  <si>
    <t>SOI-HNI-HBT-S48</t>
  </si>
  <si>
    <t>SOI-HNI-THO-S75</t>
  </si>
  <si>
    <t>SOI-HNI-HBT-S04</t>
  </si>
  <si>
    <t>SOI-HNI-HDG-S79</t>
  </si>
  <si>
    <t>GM500</t>
  </si>
  <si>
    <t>SOI-HNI-NTL-S51</t>
  </si>
  <si>
    <t>SOI-HNI-DDA-S58 - SOI 58 - 16 Đoàn Thị Điểm</t>
  </si>
  <si>
    <t>Tên khách hàng</t>
  </si>
  <si>
    <t>SOI-HNI-TTX-S61</t>
  </si>
  <si>
    <t>SOI-HNI-HDG-S66</t>
  </si>
  <si>
    <t>SOI-HNI-MYI-S76</t>
  </si>
  <si>
    <t>SOI-HNI-CGY-S45</t>
  </si>
  <si>
    <t>SOI-HNI-BDH-S72</t>
  </si>
  <si>
    <t>Doanh số bán chưa thuế</t>
  </si>
  <si>
    <t>Thuế</t>
  </si>
  <si>
    <t>Doanh số bán sau thuế</t>
  </si>
  <si>
    <t>CHI TIẾT BÁN HÀNG</t>
  </si>
  <si>
    <t>Mã số thuế</t>
  </si>
  <si>
    <t>Doanh số đã có ck cố định 5%</t>
  </si>
  <si>
    <t>Thuế GTGT</t>
  </si>
  <si>
    <t>Tổng thanh toán</t>
  </si>
  <si>
    <t>0107522785</t>
  </si>
  <si>
    <t>Giảm trừ hàng trả</t>
  </si>
  <si>
    <t>Cộng</t>
  </si>
  <si>
    <t>Chiết khấu Marketing (1%)</t>
  </si>
  <si>
    <t xml:space="preserve">Tổng </t>
  </si>
  <si>
    <t>Tổng tiền hàng</t>
  </si>
  <si>
    <t>Tiền thuế GTGT</t>
  </si>
  <si>
    <t>Tổng tiền thanh toán</t>
  </si>
  <si>
    <t>BH25479</t>
  </si>
  <si>
    <t>BH25480</t>
  </si>
  <si>
    <t>BH25481</t>
  </si>
  <si>
    <t>BH25482</t>
  </si>
  <si>
    <t>BH25483</t>
  </si>
  <si>
    <t>BH25484</t>
  </si>
  <si>
    <t>BH25485</t>
  </si>
  <si>
    <t>BH25486</t>
  </si>
  <si>
    <t>BH25487</t>
  </si>
  <si>
    <t>BH25488</t>
  </si>
  <si>
    <t>BH25489</t>
  </si>
  <si>
    <t>BH25490</t>
  </si>
  <si>
    <t>BH25491</t>
  </si>
  <si>
    <t>BH25492</t>
  </si>
  <si>
    <t>BH25493</t>
  </si>
  <si>
    <t>BH25494</t>
  </si>
  <si>
    <t>BH25495</t>
  </si>
  <si>
    <t>BH25496</t>
  </si>
  <si>
    <t>BH26406</t>
  </si>
  <si>
    <t>BH26407</t>
  </si>
  <si>
    <t>BH26408</t>
  </si>
  <si>
    <t>BH26409</t>
  </si>
  <si>
    <t>BH26410</t>
  </si>
  <si>
    <t>BH26411</t>
  </si>
  <si>
    <t>BH26412</t>
  </si>
  <si>
    <t>BH26413</t>
  </si>
  <si>
    <t>BH26414</t>
  </si>
  <si>
    <t>BH26415</t>
  </si>
  <si>
    <t>BH27752</t>
  </si>
  <si>
    <t>BH27753</t>
  </si>
  <si>
    <t>BH27754</t>
  </si>
  <si>
    <t>BH27755</t>
  </si>
  <si>
    <t>BH27756</t>
  </si>
  <si>
    <t>BH27757</t>
  </si>
  <si>
    <t>BH27758</t>
  </si>
  <si>
    <t>BH27759</t>
  </si>
  <si>
    <t>BH27760</t>
  </si>
  <si>
    <t>BH27761</t>
  </si>
  <si>
    <t>BH28867</t>
  </si>
  <si>
    <t>BH28868</t>
  </si>
  <si>
    <t>BH28869</t>
  </si>
  <si>
    <t>BH28870</t>
  </si>
  <si>
    <t>BH28871</t>
  </si>
  <si>
    <t>BH28872</t>
  </si>
  <si>
    <t>BH28873</t>
  </si>
  <si>
    <t>BH28874</t>
  </si>
  <si>
    <t>BH28875</t>
  </si>
  <si>
    <t>BH28876</t>
  </si>
  <si>
    <t>BH28877</t>
  </si>
  <si>
    <t>BH28878</t>
  </si>
  <si>
    <t>BH28879</t>
  </si>
  <si>
    <t>BH28880</t>
  </si>
  <si>
    <t>00024914</t>
  </si>
  <si>
    <t>00024915</t>
  </si>
  <si>
    <t>00024916</t>
  </si>
  <si>
    <t>00024917</t>
  </si>
  <si>
    <t>00024918</t>
  </si>
  <si>
    <t>00024919</t>
  </si>
  <si>
    <t>00024920</t>
  </si>
  <si>
    <t>00024921</t>
  </si>
  <si>
    <t>00024922</t>
  </si>
  <si>
    <t>00024923</t>
  </si>
  <si>
    <t>00024924</t>
  </si>
  <si>
    <t>00024925</t>
  </si>
  <si>
    <t>00024926</t>
  </si>
  <si>
    <t>00024927</t>
  </si>
  <si>
    <t>00024928</t>
  </si>
  <si>
    <t>00024929</t>
  </si>
  <si>
    <t>00024930</t>
  </si>
  <si>
    <t>00024931</t>
  </si>
  <si>
    <t>00026440</t>
  </si>
  <si>
    <t>00026441</t>
  </si>
  <si>
    <t>00026442</t>
  </si>
  <si>
    <t>00026443</t>
  </si>
  <si>
    <t>00026444</t>
  </si>
  <si>
    <t>00026445</t>
  </si>
  <si>
    <t>00026446</t>
  </si>
  <si>
    <t>00026447</t>
  </si>
  <si>
    <t>00026448</t>
  </si>
  <si>
    <t>00026449</t>
  </si>
  <si>
    <t>00028298</t>
  </si>
  <si>
    <t>00028299</t>
  </si>
  <si>
    <t>00028300</t>
  </si>
  <si>
    <t>00028301</t>
  </si>
  <si>
    <t>00028302</t>
  </si>
  <si>
    <t>00028303</t>
  </si>
  <si>
    <t>00028304</t>
  </si>
  <si>
    <t>00028305</t>
  </si>
  <si>
    <t>00028306</t>
  </si>
  <si>
    <t>00028307</t>
  </si>
  <si>
    <t>00030139</t>
  </si>
  <si>
    <t>00030140</t>
  </si>
  <si>
    <t>00030141</t>
  </si>
  <si>
    <t>00030142</t>
  </si>
  <si>
    <t>00030143</t>
  </si>
  <si>
    <t>00030144</t>
  </si>
  <si>
    <t>00030145</t>
  </si>
  <si>
    <t>00030146</t>
  </si>
  <si>
    <t>00030147</t>
  </si>
  <si>
    <t>00030148</t>
  </si>
  <si>
    <t>00030149</t>
  </si>
  <si>
    <t>00030150</t>
  </si>
  <si>
    <t>00030151</t>
  </si>
  <si>
    <t>00030152</t>
  </si>
  <si>
    <t>SOI-HNI-HBT-S04 - SOI 4 - 65 Trần Nhân Tông</t>
  </si>
  <si>
    <t>SOI-HNI-BDH-S08 - SOI 8 - 20 Núi Trúc</t>
  </si>
  <si>
    <t>Bán hàng SOI-HNI-HDC-S15 - SOI 15 - Long Khánh 06 theo hóa đơn 00024917</t>
  </si>
  <si>
    <t>SOI-HNI-CGY-S45 - SOI 45 - 117 Phan Văn Trường</t>
  </si>
  <si>
    <t>SOI-HNI-TTX-S52 - SOI 52 - 55 Ngụy Như Kon Tum</t>
  </si>
  <si>
    <t>SOI-HNI-TTX-S61 - SOI 61 - 44 Nguyễn Tuân</t>
  </si>
  <si>
    <t>SOI-HNI-HBT-S64 - SOI 64 - 178 Lò Đúc</t>
  </si>
  <si>
    <t>SOI-HNI-HDG-S67 - SOI 67 - 33KDT Mỗ Lao</t>
  </si>
  <si>
    <t>Bán hàng SOI-HNI-LBN-S35 - SOI 35 - KDT Việt Hưng theo hóa đơn 00026440 , chạy km sp gà muối 500g x 10% và chân 300g x 10% từ ngày 10-4 đến 10-5</t>
  </si>
  <si>
    <t>Bán hàng SOI-HNI-DDA-S43 - SOI 43 - 163 Đặng Tiến Đông theo hóa đơn 00026441 , chạy km sp gà muối 500g x 10% và chân 300g x 10% từ ngày 10-4 đến 10-5</t>
  </si>
  <si>
    <t>Bán hàng SOI-HNI-HBT-S48 - SOI 48 - Imperia theo hóa đơn 00026442 , chạy km sp gà muối 500g x 10% và chân 300g x 10% từ ngày 10-4 đến 10-5</t>
  </si>
  <si>
    <t>Bán hàng SOI-HNI-NTL-S51 - SOI 51 - 142 Trần Bình theo hóa đơn 00026443 , chạy km sp gà muối 500g x 10% và chân 300g x 10% từ ngày 10-4 đến 10-5</t>
  </si>
  <si>
    <t>Bán hàng SOI-HNI-TTX-S52 - SOI 52 - 55 Ngụy Như Kon Tum theo hóa đơn 00026444 , chạy km sp gà muối 500g x 10% và chân 300g x 10% từ ngày 10-4 đến 10-5</t>
  </si>
  <si>
    <t>Bán hàng SOI-HNI-LBN-S53 - SOI 53 - 44 Nguyễn Sơn theo hóa đơn 00026445 , chạy km sp gà muối 500g x 10% và chân 300g x 10% từ ngày 10-4 đến 10-5</t>
  </si>
  <si>
    <t>Bán hàng SOI-HNI-HDG-S66 - SOI 66 - 56 Nguyễn Khuyến theo hóa đơn 00026446 , chạy km sp gà muối 500g x 10% và chân 300g x 10% từ ngày 10-4 đến 10-5</t>
  </si>
  <si>
    <t>Bán hàng SOI-HNI-BDH-S68 - SOI 68 - 76 Linh Lang theo hóa đơn 00026447 , chạy km sp gà muối 500g x 10% và chân 300g x 10% từ ngày 10-4 đến 10-5</t>
  </si>
  <si>
    <t>Bán hàng SOI-HNI-BDH-S69 - SOI 69 - 54 Giang Văn Minh theo hóa đơn 00026448 , chạy km sp gà muối 500g x 10% và chân 300g x 10% từ ngày 10-4 đến 10-5</t>
  </si>
  <si>
    <t>Bán hàng SOI-HNI-HDG-S79 - SOI 79 - Văn Phú theo hóa đơn 00026449 , chạy km sp gà muối 500g x 10% và chân 300g x 10% từ ngày 10-4 đến 10-5</t>
  </si>
  <si>
    <t>Bán hàng SOI-HNI-HBT-S04 - SOI 4 - 65 Trần Nhân Tông theo hóa đơn 00028298</t>
  </si>
  <si>
    <t>Bán hàng SOI-HNI-HBT-S05 - SOI 5 - PARK 8 - TIMES CITY theo hóa đơn 00028299</t>
  </si>
  <si>
    <t>Bán hàng SOI-HNI-CGY-S10 - SOI 10 - 16N7A Nguyễn Thị Thập theo hóa đơn 00028300</t>
  </si>
  <si>
    <t>Bán hàng SOI-HNI-CGY-S20 - SOI 20 - 203 Trung Kính theo hóa đơn 00028301</t>
  </si>
  <si>
    <t>Bán hàng SOI-HNI-DDA-S43 - SOI 43 - 163 Đặng Tiến Đông theo hóa đơn 00028302</t>
  </si>
  <si>
    <t>Bán hàng SOI-HNI-TTX-S52 - SOI 52 - 55 Ngụy Như Kon Tum theo hóa đơn 00028303</t>
  </si>
  <si>
    <t>Bán hàng SOI-HNI-DDA-S58 - SOI 58 - 16 Đoàn Thị Điểm theo hóa đơn 00028304</t>
  </si>
  <si>
    <t>Bán hàng SOI-HNI-HDG-S67 - SOI 67 - 33KDT Mỗ Lao theo hóa đơn 00028305</t>
  </si>
  <si>
    <t>Bán hàng SOI-HNI-BDH-S69 - SOI 69 - 54 Giang Văn Minh theo hóa đơn 00028306</t>
  </si>
  <si>
    <t>Bán hàng SOI-HNI-MYI-S76 - SOI 76-Nguyễn Đổng Chi theo hóa đơn 00028307</t>
  </si>
  <si>
    <t>Bán hàng SOI-HNI-HBT-S05 - SOI 5 - PARK 8 - TIMES CITY theo hóa đơn 00030139 , CHẠY KM SP GÀ MUỐI 500G X 10% VÀ CHÂN GIÒ 300G X 10% TỪ NGÀY 10-4 ĐẾN 10-5</t>
  </si>
  <si>
    <t>Bán hàng SOI-HNI-CGY-S10 - SOI 10 - 16N7A Nguyễn Thị Thập theo hóa đơn 00030140 , CHẠY KM SP GÀ MUỐI 500G X 10% VÀ CHÂN GIÒ 300G X 10% TỪ NGÀY 10-4 ĐẾN 10-5</t>
  </si>
  <si>
    <t>Bán hàng SOI-HNI-HDC-S15 - SOI 15 - Long Khánh 06 theo hóa đơn 00030141 , CHẠY KM SP GÀ MUỐI 500G X 10% VÀ CHÂN GIÒ 300G X 10% TỪ NGÀY 10-4 ĐẾN 10-5</t>
  </si>
  <si>
    <t>Bán hàng SOI-HNI-CGY-S20 - SOI 20 - 203 Trung Kính theo hóa đơn 00030142 , CHẠY KM SP GÀ MUỐI 500G X 10% VÀ CHÂN GIÒ 300G X 10% TỪ NGÀY 10-4 ĐẾN 10-5</t>
  </si>
  <si>
    <t>Bán hàng SOI-HNI-LBN-S35 - SOI 35 - KDT Việt Hưng theo hóa đơn 00030143 , CHẠY KM SP GÀ MUỐI 500G X 10% VÀ CHÂN GIÒ 300G X 10% TỪ NGÀY 10-4 ĐẾN 10-5</t>
  </si>
  <si>
    <t>Bán hàng SOI-HNI-TTX-S42 - SOI 42 - 52 Nguyễn Huy Tưởng theo hóa đơn 00030144 , CHẠY KM SP GÀ MUỐI 500G X 10% VÀ CHÂN GIÒ 300G X 10% TỪ NGÀY 10-4 ĐẾN 10-5</t>
  </si>
  <si>
    <t>Bán hàng SOI-HNI-CGY-S45 - SOI 45 - 117 Phan Văn Trường theo hóa đơn 00030145 , CHẠY KM SP GÀ MUỐI 500G X 10% VÀ CHÂN GIÒ 300G X 10% TỪ NGÀY 10-4 ĐẾN 10-5</t>
  </si>
  <si>
    <t>Bán hàng SOI-HNI-NTL-S51 - SOI 51 - 142 Trần Bình theo hóa đơn 00030146 , CHẠY KM SP GÀ MUỐI 500G X 10% VÀ CHÂN GIÒ 300G X 10% TỪ NGÀY 10-4 ĐẾN 10-5</t>
  </si>
  <si>
    <t>Bán hàng SOI-HNI-TTX-S52 - SOI 52 - 55 Ngụy Như Kon Tum theo hóa đơn 00030147 , CHẠY KM SP GÀ MUỐI 500G X 10% VÀ CHÂN GIÒ 300G X 10% TỪ NGÀY 10-4 ĐẾN 10-5</t>
  </si>
  <si>
    <t>Bán hàng SOI-HNI-DDA-S58 - SOI 58 - 16 Đoàn Thị Điểm theo hóa đơn 00030148 , CHẠY KM SP GÀ MUỐI 500G X 10% VÀ CHÂN GIÒ 300G X 10% TỪ NGÀY 10-4 ĐẾN 10-5</t>
  </si>
  <si>
    <t>Bán hàng SOI-HNI-HDG-S66 - SOI 66 - 56 Nguyễn Khuyến theo hóa đơn 00030149 , CHẠY KM SP GÀ MUỐI 500G X 10% VÀ CHÂN GIÒ 300G X 10% TỪ NGÀY 10-4 ĐẾN 10-5</t>
  </si>
  <si>
    <t>Bán hàng SOI-HNI-HDG-S67 - SOI 67 - 33KDT Mỗ Lao theo hóa đơn 00030150 , CHẠY KM SP GÀ MUỐI 500G X 10% VÀ CHÂN GIÒ 300G X 10% TỪ NGÀY 10-4 ĐẾN 10-5</t>
  </si>
  <si>
    <t>Bán hàng SOI-HNI-HDG-S78 - SOI 78- XaLa theo hóa đơn 00030151 , CHẠY KM SP GÀ MUỐI 500G X 10% VÀ CHÂN GIÒ 300G X 10% TỪ NGÀY 10-4 ĐẾN 10-5</t>
  </si>
  <si>
    <t>Bán hàng SOI-HNI-HDG-S79 - SOI 79 - Văn Phú theo hóa đơn 00030152 , CHẠY KM SP GÀ MUỐI 500G X 10% VÀ CHÂN GIÒ 300G X 10% TỪ NGÀY 10-4 ĐẾN 10-5</t>
  </si>
  <si>
    <t>ĐÃ KIỂM TRA - Hàng trả - SOI-HNI-HBT-S04 - SOI 4 - 65 Trần Nhân Tông  - Phiếu ngày (01/04/2026)</t>
  </si>
  <si>
    <t>ĐÃ KIỂM TRA - Hàng trả - SOI-HNI-HDG-S66 - SOI 66 - 56 Nguyễn Khuyến - Phiếu ngày (02/04/2026)</t>
  </si>
  <si>
    <t>ĐÃ KIỂM TRA - Hàng trả - SOI-HNI-HDG-S78 - SOI 78- XaLa  - Phiếu ngày (03/04/2026)</t>
  </si>
  <si>
    <t>ĐÃ KIỂM TRA - Hàng trả - SOI-HNI-HBT-S05 - SOI 5 - PARK 8 - TIMES CITY - 0604s05 - Phiếu ngày (06/04/2026)</t>
  </si>
  <si>
    <t>ĐÃ KIỂM TRA - Hàng trả - SOI-HNI-BDH-S08 - SOI 8 - 20 Núi Trúc - 0604s08 - Phiếu ngày (06/04/2026)</t>
  </si>
  <si>
    <t>ĐÃ KIỂM TRA - Hàng trả - SOI-HNI-HDC-S15 - SOI 15 - Long Khánh 06 - 0604s15 - Phiếu ngày (06/04/2026)</t>
  </si>
  <si>
    <t>ĐÃ KIỂM TRA - HÀNG TRẢ - SOI-HNI-TTX-S42 - SOI 42 - 52 Nguyễn Huy Tưởng - SOI-HNI-TTX-S42</t>
  </si>
  <si>
    <t>ĐÃ KIỂM TRA - Hàng trả - SOI-HNI-BDH-S44 - SOI 44 - 12C Láng Hạ - 0604s44 - Phiếu ngày (06/04/2026)</t>
  </si>
  <si>
    <t>ĐÃ KIỂM TRA - Hàng trả - SOI-HNI-HBT-S48 - SOI 48 - Imperia - 0604s48 - Phiếu ngày (06/04/2026)</t>
  </si>
  <si>
    <t>ĐÃ KIỂM TRA - Hàng trả - SOI-HNI-TTX-S52 - SOI 52 - 55 Ngụy Như Kon Tum - 0604s52 - Phiếu ngày (06/04/2026)</t>
  </si>
  <si>
    <t>ĐÃ KIỂM TRA - Hàng trả - SOI-HNI-LBN-S53 - SOI 53 - 44 Nguyễn Sơn - 0604s53 - Phiếu ngày (06/04/2026)</t>
  </si>
  <si>
    <t>ĐÃ KIỂM TRA - Hàng trả - SOI-HNI-NTL-S51 - SOI 51 - 142 Trần Bình  - Phiếu ngày (06/04/2026)</t>
  </si>
  <si>
    <t>ĐÃ KIỂM TRA - Hàng trả - SOI-HNI-HDG-S66 - SOI 66 - 56 Nguyễn Khuyến - Phiếu ngày (07/04/2026)</t>
  </si>
  <si>
    <t>ĐÃ KIỂM TRA - Hàng trả - SOI-HNI-HDG-S67 - SOI 67 - 33KDT Mỗ Lao - phiếu: POR2604000522 - Phiếu ngày (09/04/2026)</t>
  </si>
  <si>
    <t>ĐÃ KIỂM TRA - Hàng trả - SOI-HNI-HBT-S64 - SOI 64 - 178 Lò Đúc - phiếu: POR2604000539 - Phiếu ngày (09/04/2026)</t>
  </si>
  <si>
    <t>ĐÃ KIỂM TRA - Hàng trả - SOI-HNI-HDG-S79 - SOI 79 - Văn Phú - Phiếu ngày (11/04/2026)</t>
  </si>
  <si>
    <t>ĐÃ KIỂM TRA - Hàng trả - SOI-HNI-CGY-S10 - SOI 10 - 16N7A Nguyễn Thị Thập  - Phiếu ngày (12/04/2026)</t>
  </si>
  <si>
    <t>ĐÃ KIỂM TRA - Hàng trả - SOI-HNI-CGY-S20 - SOI 20 - 203 Trung Kính  - Phiếu ngày (13/04/2026)</t>
  </si>
  <si>
    <t>ĐÃ KIỂM TRA - Hàng trả - SOI-HNI-MYI-S76 - SOI 76-Nguyễn Đổng Chi - 1304s76 - Phiếu ngày (13/04/2026)</t>
  </si>
  <si>
    <t>Hàng trả - SOI-HNI-HDG-S78 - SOI 78- XaLa - 140426s78 - Phiếu ngày (14/04/2026)</t>
  </si>
  <si>
    <t>HN/HTPOR2604000030</t>
  </si>
  <si>
    <t>HN/HTPOR2604000095</t>
  </si>
  <si>
    <t>HN/HTPOR260400160</t>
  </si>
  <si>
    <t>HN/HTPOR2604000298</t>
  </si>
  <si>
    <t>HN/HT0604s53</t>
  </si>
  <si>
    <t>HN/HT0604s52</t>
  </si>
  <si>
    <t>HN/HT0604s48</t>
  </si>
  <si>
    <t>HN/HT0604s44</t>
  </si>
  <si>
    <t>HN/HT0604s42</t>
  </si>
  <si>
    <t>HN/HT0604s15</t>
  </si>
  <si>
    <t>HN/HT0604s08</t>
  </si>
  <si>
    <t>HN/HT0604S05</t>
  </si>
  <si>
    <t>HN/HTPOR2604000348</t>
  </si>
  <si>
    <t>HN/HTPOR2604000539</t>
  </si>
  <si>
    <t>HN/HTPOR2604000522</t>
  </si>
  <si>
    <t>HN/HTPOR2604000672</t>
  </si>
  <si>
    <t>HN/HTPOR2604000689</t>
  </si>
  <si>
    <t>HN/HTPOR260400752</t>
  </si>
  <si>
    <t>HN/HTPOR2604000795</t>
  </si>
  <si>
    <t>HN/HTPOR2604000859</t>
  </si>
  <si>
    <t>ĐÃ KIỂM TRA - Hàng trả - SOI-HNI-HDG-S78 - SOI 78- XaLa  - Phiếu ngày (14/04/2026) - phiếu: POR2604000859</t>
  </si>
  <si>
    <t>ĐÃ KIỂM TRA - Hàng trả - SOI-HNI-TTX-S61 - SOI 61 - 44 Nguyễn Tuân - 2304S61 - Phiếu ngày (23/04/2026)</t>
  </si>
  <si>
    <t>ĐÃ KIỂM TRA - Hàng trả - SOI-HNI-HDG-S66 - SOI 66 - 56 Nguyễn Khuyến - 2704S66 - Phiếu ngày (27/04/2026)</t>
  </si>
  <si>
    <t>HN/HTPOR2604001369</t>
  </si>
  <si>
    <t>HN/HTPOR2604001593</t>
  </si>
  <si>
    <t>HT/HTPOR2604001719</t>
  </si>
  <si>
    <t>ĐÃ KIỂM TRA - Hàng trả - SOI-HNI-CGY-S45 - SOI 45 - 117 Phan Văn Trường - 2904S45 - Phiếu ngày (29/04/2026)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</si>
</sst>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#,##0.000_);[Red]\(#,##0.000\)"/>
    <numFmt numFmtId="165" formatCode="_(* #,##0_);_(* \(#,##0\);_(* &quot;-&quot;??_);_(@_)"/>
  </numFmts>
  <fonts count="13" x14ac:knownFonts="1">
    <font>
      <sz val="11"/>
      <color theme="1"/>
      <name val="Calibri"/>
      <family val="2"/>
      <scheme val="minor"/>
    </font>
    <font>
      <sz val="8"/>
      <color rgb="FF000000"/>
      <name val="Microsoft Sans Serif"/>
      <family val="2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color rgb="FFFF0000"/>
      <name val="Times New Roman"/>
      <family val="1"/>
    </font>
    <font>
      <sz val="8"/>
      <name val="Calibri"/>
      <family val="2"/>
      <scheme val="minor"/>
    </font>
    <font>
      <b/>
      <sz val="11"/>
      <color rgb="FF000000"/>
      <name val="Times New Roman"/>
      <family val="1"/>
    </font>
    <font>
      <sz val="8"/>
      <color rgb="FF008000"/>
      <name val="Microsoft Sans Serif"/>
      <family val="2"/>
    </font>
    <font>
      <b/>
      <sz val="14"/>
      <color rgb="FFFF0000"/>
      <name val="Times New Roman"/>
      <family val="1"/>
    </font>
    <font>
      <sz val="11"/>
      <color rgb="FF000000"/>
      <name val="Times New Roman"/>
      <family val="1"/>
    </font>
    <font>
      <sz val="1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53">
    <xf numFmtId="0" fontId="0" fillId="0" borderId="0" xfId="0"/>
    <xf numFmtId="14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40" fontId="4" fillId="0" borderId="0" xfId="0" applyNumberFormat="1" applyFont="1" applyAlignment="1">
      <alignment vertical="center"/>
    </xf>
    <xf numFmtId="38" fontId="4" fillId="0" borderId="0" xfId="0" applyNumberFormat="1" applyFont="1" applyAlignment="1">
      <alignment vertical="center"/>
    </xf>
    <xf numFmtId="0" fontId="4" fillId="0" borderId="3" xfId="0" applyFont="1" applyBorder="1" applyAlignment="1">
      <alignment vertical="center" wrapText="1"/>
    </xf>
    <xf numFmtId="37" fontId="5" fillId="0" borderId="3" xfId="0" applyNumberFormat="1" applyFont="1" applyBorder="1" applyAlignment="1">
      <alignment vertical="center"/>
    </xf>
    <xf numFmtId="38" fontId="6" fillId="3" borderId="3" xfId="0" applyNumberFormat="1" applyFont="1" applyFill="1" applyBorder="1" applyAlignment="1">
      <alignment vertical="center"/>
    </xf>
    <xf numFmtId="0" fontId="4" fillId="0" borderId="0" xfId="0" applyFont="1"/>
    <xf numFmtId="3" fontId="4" fillId="0" borderId="3" xfId="0" applyNumberFormat="1" applyFont="1" applyBorder="1"/>
    <xf numFmtId="14" fontId="8" fillId="2" borderId="3" xfId="0" applyNumberFormat="1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0" fontId="8" fillId="2" borderId="3" xfId="0" applyNumberFormat="1" applyFont="1" applyFill="1" applyBorder="1" applyAlignment="1">
      <alignment horizontal="center" vertical="center" wrapText="1"/>
    </xf>
    <xf numFmtId="38" fontId="8" fillId="2" borderId="3" xfId="0" applyNumberFormat="1" applyFont="1" applyFill="1" applyBorder="1" applyAlignment="1">
      <alignment horizontal="center" vertical="center" wrapText="1"/>
    </xf>
    <xf numFmtId="14" fontId="4" fillId="0" borderId="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38" fontId="4" fillId="0" borderId="3" xfId="0" applyNumberFormat="1" applyFont="1" applyBorder="1" applyAlignment="1">
      <alignment horizontal="right" vertical="center"/>
    </xf>
    <xf numFmtId="14" fontId="4" fillId="0" borderId="0" xfId="0" applyNumberFormat="1" applyFont="1"/>
    <xf numFmtId="38" fontId="4" fillId="0" borderId="0" xfId="0" applyNumberFormat="1" applyFont="1"/>
    <xf numFmtId="0" fontId="4" fillId="2" borderId="1" xfId="0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 wrapText="1"/>
    </xf>
    <xf numFmtId="38" fontId="4" fillId="2" borderId="1" xfId="0" applyNumberFormat="1" applyFont="1" applyFill="1" applyBorder="1" applyAlignment="1">
      <alignment horizontal="center" vertical="center" wrapText="1"/>
    </xf>
    <xf numFmtId="38" fontId="6" fillId="3" borderId="0" xfId="0" applyNumberFormat="1" applyFont="1" applyFill="1"/>
    <xf numFmtId="38" fontId="10" fillId="3" borderId="0" xfId="0" applyNumberFormat="1" applyFont="1" applyFill="1"/>
    <xf numFmtId="164" fontId="4" fillId="0" borderId="0" xfId="0" applyNumberFormat="1" applyFont="1"/>
    <xf numFmtId="165" fontId="4" fillId="0" borderId="0" xfId="1" applyNumberFormat="1" applyFont="1" applyFill="1"/>
    <xf numFmtId="165" fontId="5" fillId="0" borderId="3" xfId="1" applyNumberFormat="1" applyFont="1" applyFill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0" xfId="0" applyFont="1" applyAlignment="1">
      <alignment vertical="center"/>
    </xf>
    <xf numFmtId="43" fontId="4" fillId="0" borderId="0" xfId="0" applyNumberFormat="1" applyFont="1"/>
    <xf numFmtId="38" fontId="6" fillId="0" borderId="0" xfId="0" applyNumberFormat="1" applyFont="1"/>
    <xf numFmtId="0" fontId="8" fillId="0" borderId="3" xfId="0" applyFont="1" applyBorder="1" applyAlignment="1">
      <alignment horizontal="center" vertical="center" wrapText="1"/>
    </xf>
    <xf numFmtId="14" fontId="8" fillId="0" borderId="3" xfId="0" applyNumberFormat="1" applyFont="1" applyBorder="1" applyAlignment="1">
      <alignment horizontal="center" vertical="center" wrapText="1"/>
    </xf>
    <xf numFmtId="164" fontId="8" fillId="0" borderId="3" xfId="0" applyNumberFormat="1" applyFont="1" applyBorder="1" applyAlignment="1">
      <alignment horizontal="center" vertical="center" wrapText="1"/>
    </xf>
    <xf numFmtId="38" fontId="8" fillId="0" borderId="3" xfId="0" applyNumberFormat="1" applyFont="1" applyBorder="1" applyAlignment="1">
      <alignment horizontal="center" vertical="center" wrapText="1"/>
    </xf>
    <xf numFmtId="0" fontId="11" fillId="0" borderId="2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14" fontId="11" fillId="0" borderId="2" xfId="0" applyNumberFormat="1" applyFont="1" applyBorder="1" applyAlignment="1">
      <alignment horizontal="center" vertical="center"/>
    </xf>
    <xf numFmtId="164" fontId="11" fillId="0" borderId="2" xfId="0" applyNumberFormat="1" applyFont="1" applyBorder="1" applyAlignment="1">
      <alignment horizontal="right" vertical="center"/>
    </xf>
    <xf numFmtId="40" fontId="11" fillId="0" borderId="2" xfId="0" applyNumberFormat="1" applyFont="1" applyBorder="1" applyAlignment="1">
      <alignment horizontal="right" vertical="center"/>
    </xf>
    <xf numFmtId="38" fontId="1" fillId="0" borderId="2" xfId="0" applyNumberFormat="1" applyFont="1" applyBorder="1" applyAlignment="1">
      <alignment horizontal="right" vertical="center"/>
    </xf>
    <xf numFmtId="38" fontId="9" fillId="0" borderId="2" xfId="0" applyNumberFormat="1" applyFont="1" applyBorder="1" applyAlignment="1">
      <alignment horizontal="right" vertical="center"/>
    </xf>
    <xf numFmtId="14" fontId="11" fillId="0" borderId="2" xfId="0" applyNumberFormat="1" applyFont="1" applyBorder="1" applyAlignment="1">
      <alignment horizontal="left" vertical="center"/>
    </xf>
    <xf numFmtId="164" fontId="1" fillId="0" borderId="2" xfId="0" applyNumberFormat="1" applyFont="1" applyBorder="1" applyAlignment="1">
      <alignment horizontal="right" vertical="center"/>
    </xf>
    <xf numFmtId="40" fontId="1" fillId="0" borderId="2" xfId="0" applyNumberFormat="1" applyFont="1" applyBorder="1" applyAlignment="1">
      <alignment horizontal="right" vertical="center"/>
    </xf>
    <xf numFmtId="0" fontId="4" fillId="0" borderId="2" xfId="0" applyFont="1" applyBorder="1" applyAlignment="1">
      <alignment horizontal="left" vertical="center"/>
    </xf>
    <xf numFmtId="14" fontId="4" fillId="0" borderId="2" xfId="0" applyNumberFormat="1" applyFont="1" applyBorder="1" applyAlignment="1">
      <alignment horizontal="center" vertical="center"/>
    </xf>
    <xf numFmtId="38" fontId="4" fillId="0" borderId="2" xfId="0" applyNumberFormat="1" applyFont="1" applyBorder="1" applyAlignment="1">
      <alignment horizontal="right" vertical="center"/>
    </xf>
    <xf numFmtId="14" fontId="4" fillId="0" borderId="2" xfId="0" applyNumberFormat="1" applyFont="1" applyBorder="1" applyAlignment="1">
      <alignment horizontal="left" vertical="center"/>
    </xf>
    <xf numFmtId="14" fontId="3" fillId="0" borderId="0" xfId="0" applyNumberFormat="1" applyFont="1" applyAlignment="1">
      <alignment horizontal="center" vertical="center"/>
    </xf>
    <xf numFmtId="14" fontId="5" fillId="0" borderId="4" xfId="0" applyNumberFormat="1" applyFont="1" applyBorder="1" applyAlignment="1">
      <alignment horizontal="center" vertical="center"/>
    </xf>
    <xf numFmtId="14" fontId="5" fillId="0" borderId="5" xfId="0" applyNumberFormat="1" applyFont="1" applyBorder="1" applyAlignment="1">
      <alignment horizontal="center" vertical="center"/>
    </xf>
    <xf numFmtId="14" fontId="5" fillId="0" borderId="3" xfId="0" applyNumberFormat="1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BC23DC-38F4-4C23-B10D-7D4F1BEF8DFA}">
  <dimension ref="A1:H77"/>
  <sheetViews>
    <sheetView topLeftCell="A42" zoomScale="98" zoomScaleNormal="98" workbookViewId="0">
      <selection activeCell="H77" sqref="H55:H77"/>
    </sheetView>
  </sheetViews>
  <sheetFormatPr defaultColWidth="9.140625" defaultRowHeight="15" x14ac:dyDescent="0.25"/>
  <cols>
    <col min="1" max="1" width="18.5703125" style="8" bestFit="1" customWidth="1"/>
    <col min="2" max="2" width="22.28515625" style="8" bestFit="1" customWidth="1"/>
    <col min="3" max="3" width="13.7109375" style="17" bestFit="1" customWidth="1"/>
    <col min="4" max="4" width="10.5703125" style="8" bestFit="1" customWidth="1"/>
    <col min="5" max="5" width="69.140625" style="8" customWidth="1"/>
    <col min="6" max="6" width="13.5703125" style="18" bestFit="1" customWidth="1"/>
    <col min="7" max="7" width="15" style="18" bestFit="1" customWidth="1"/>
    <col min="8" max="8" width="18.42578125" style="18" bestFit="1" customWidth="1"/>
    <col min="9" max="16384" width="9.140625" style="8"/>
  </cols>
  <sheetData>
    <row r="1" spans="1:8" ht="18.75" x14ac:dyDescent="0.3">
      <c r="H1" s="23">
        <f>SUM(H3:H881)</f>
        <v>19240486</v>
      </c>
    </row>
    <row r="2" spans="1:8" ht="15" customHeight="1" x14ac:dyDescent="0.25">
      <c r="A2" s="19" t="s">
        <v>19</v>
      </c>
      <c r="B2" s="19" t="s">
        <v>35</v>
      </c>
      <c r="C2" s="20" t="s">
        <v>3</v>
      </c>
      <c r="D2" s="19" t="s">
        <v>0</v>
      </c>
      <c r="E2" s="19" t="s">
        <v>40</v>
      </c>
      <c r="F2" s="21" t="s">
        <v>74</v>
      </c>
      <c r="G2" s="21" t="s">
        <v>75</v>
      </c>
      <c r="H2" s="21" t="s">
        <v>76</v>
      </c>
    </row>
    <row r="3" spans="1:8" x14ac:dyDescent="0.25">
      <c r="A3" s="45" t="s">
        <v>50</v>
      </c>
      <c r="B3" s="45" t="s">
        <v>77</v>
      </c>
      <c r="C3" s="46">
        <v>46118</v>
      </c>
      <c r="D3" s="45" t="s">
        <v>129</v>
      </c>
      <c r="E3" s="45" t="s">
        <v>181</v>
      </c>
      <c r="F3" s="47">
        <v>281811</v>
      </c>
      <c r="G3" s="47">
        <v>22545</v>
      </c>
      <c r="H3" s="47">
        <v>304356</v>
      </c>
    </row>
    <row r="4" spans="1:8" x14ac:dyDescent="0.25">
      <c r="A4" s="45" t="s">
        <v>30</v>
      </c>
      <c r="B4" s="45" t="s">
        <v>78</v>
      </c>
      <c r="C4" s="46">
        <v>46118</v>
      </c>
      <c r="D4" s="45" t="s">
        <v>130</v>
      </c>
      <c r="E4" s="45" t="s">
        <v>182</v>
      </c>
      <c r="F4" s="47">
        <v>143022</v>
      </c>
      <c r="G4" s="47">
        <v>11442</v>
      </c>
      <c r="H4" s="47">
        <v>154464</v>
      </c>
    </row>
    <row r="5" spans="1:8" x14ac:dyDescent="0.25">
      <c r="A5" s="45" t="s">
        <v>20</v>
      </c>
      <c r="B5" s="45" t="s">
        <v>79</v>
      </c>
      <c r="C5" s="46">
        <v>46118</v>
      </c>
      <c r="D5" s="45" t="s">
        <v>131</v>
      </c>
      <c r="E5" s="45" t="s">
        <v>16</v>
      </c>
      <c r="F5" s="47">
        <v>209277</v>
      </c>
      <c r="G5" s="47">
        <v>16742</v>
      </c>
      <c r="H5" s="47">
        <v>226019</v>
      </c>
    </row>
    <row r="6" spans="1:8" x14ac:dyDescent="0.25">
      <c r="A6" s="45" t="s">
        <v>14</v>
      </c>
      <c r="B6" s="45" t="s">
        <v>80</v>
      </c>
      <c r="C6" s="46">
        <v>46118</v>
      </c>
      <c r="D6" s="45" t="s">
        <v>132</v>
      </c>
      <c r="E6" s="45" t="s">
        <v>183</v>
      </c>
      <c r="F6" s="47">
        <v>318078</v>
      </c>
      <c r="G6" s="47">
        <v>25446</v>
      </c>
      <c r="H6" s="47">
        <v>343524</v>
      </c>
    </row>
    <row r="7" spans="1:8" x14ac:dyDescent="0.25">
      <c r="A7" s="45" t="s">
        <v>24</v>
      </c>
      <c r="B7" s="45" t="s">
        <v>81</v>
      </c>
      <c r="C7" s="46">
        <v>46118</v>
      </c>
      <c r="D7" s="45" t="s">
        <v>133</v>
      </c>
      <c r="E7" s="45" t="s">
        <v>28</v>
      </c>
      <c r="F7" s="47">
        <v>461100</v>
      </c>
      <c r="G7" s="47">
        <v>36888</v>
      </c>
      <c r="H7" s="47">
        <v>497988</v>
      </c>
    </row>
    <row r="8" spans="1:8" x14ac:dyDescent="0.25">
      <c r="A8" s="45" t="s">
        <v>34</v>
      </c>
      <c r="B8" s="45" t="s">
        <v>82</v>
      </c>
      <c r="C8" s="46">
        <v>46118</v>
      </c>
      <c r="D8" s="45" t="s">
        <v>134</v>
      </c>
      <c r="E8" s="45" t="s">
        <v>1</v>
      </c>
      <c r="F8" s="47">
        <v>556448</v>
      </c>
      <c r="G8" s="47">
        <v>44516</v>
      </c>
      <c r="H8" s="47">
        <v>600964</v>
      </c>
    </row>
    <row r="9" spans="1:8" x14ac:dyDescent="0.25">
      <c r="A9" s="45" t="s">
        <v>23</v>
      </c>
      <c r="B9" s="45" t="s">
        <v>83</v>
      </c>
      <c r="C9" s="46">
        <v>46118</v>
      </c>
      <c r="D9" s="45" t="s">
        <v>135</v>
      </c>
      <c r="E9" s="45" t="s">
        <v>46</v>
      </c>
      <c r="F9" s="47">
        <v>143022</v>
      </c>
      <c r="G9" s="47">
        <v>11442</v>
      </c>
      <c r="H9" s="47">
        <v>154464</v>
      </c>
    </row>
    <row r="10" spans="1:8" x14ac:dyDescent="0.25">
      <c r="A10" s="45" t="s">
        <v>59</v>
      </c>
      <c r="B10" s="45" t="s">
        <v>84</v>
      </c>
      <c r="C10" s="46">
        <v>46118</v>
      </c>
      <c r="D10" s="45" t="s">
        <v>136</v>
      </c>
      <c r="E10" s="45" t="s">
        <v>184</v>
      </c>
      <c r="F10" s="47">
        <v>228213</v>
      </c>
      <c r="G10" s="47">
        <v>18257</v>
      </c>
      <c r="H10" s="47">
        <v>246470</v>
      </c>
    </row>
    <row r="11" spans="1:8" x14ac:dyDescent="0.25">
      <c r="A11" s="45" t="s">
        <v>53</v>
      </c>
      <c r="B11" s="45" t="s">
        <v>85</v>
      </c>
      <c r="C11" s="46">
        <v>46118</v>
      </c>
      <c r="D11" s="45" t="s">
        <v>137</v>
      </c>
      <c r="E11" s="45" t="s">
        <v>21</v>
      </c>
      <c r="F11" s="47">
        <v>1940282</v>
      </c>
      <c r="G11" s="47">
        <v>155223</v>
      </c>
      <c r="H11" s="47">
        <v>2095505</v>
      </c>
    </row>
    <row r="12" spans="1:8" x14ac:dyDescent="0.25">
      <c r="A12" s="45" t="s">
        <v>42</v>
      </c>
      <c r="B12" s="45" t="s">
        <v>86</v>
      </c>
      <c r="C12" s="46">
        <v>46118</v>
      </c>
      <c r="D12" s="45" t="s">
        <v>138</v>
      </c>
      <c r="E12" s="45" t="s">
        <v>185</v>
      </c>
      <c r="F12" s="47">
        <v>859695</v>
      </c>
      <c r="G12" s="47">
        <v>68776</v>
      </c>
      <c r="H12" s="47">
        <v>928471</v>
      </c>
    </row>
    <row r="13" spans="1:8" x14ac:dyDescent="0.25">
      <c r="A13" s="45" t="s">
        <v>44</v>
      </c>
      <c r="B13" s="45" t="s">
        <v>87</v>
      </c>
      <c r="C13" s="46">
        <v>46118</v>
      </c>
      <c r="D13" s="45" t="s">
        <v>139</v>
      </c>
      <c r="E13" s="45" t="s">
        <v>54</v>
      </c>
      <c r="F13" s="47">
        <v>238370</v>
      </c>
      <c r="G13" s="47">
        <v>19070</v>
      </c>
      <c r="H13" s="47">
        <v>257440</v>
      </c>
    </row>
    <row r="14" spans="1:8" x14ac:dyDescent="0.25">
      <c r="A14" s="45" t="s">
        <v>56</v>
      </c>
      <c r="B14" s="45" t="s">
        <v>88</v>
      </c>
      <c r="C14" s="46">
        <v>46118</v>
      </c>
      <c r="D14" s="45" t="s">
        <v>140</v>
      </c>
      <c r="E14" s="45" t="s">
        <v>186</v>
      </c>
      <c r="F14" s="47">
        <v>209277</v>
      </c>
      <c r="G14" s="47">
        <v>16742</v>
      </c>
      <c r="H14" s="47">
        <v>226019</v>
      </c>
    </row>
    <row r="15" spans="1:8" x14ac:dyDescent="0.25">
      <c r="A15" s="45" t="s">
        <v>10</v>
      </c>
      <c r="B15" s="45" t="s">
        <v>89</v>
      </c>
      <c r="C15" s="46">
        <v>46118</v>
      </c>
      <c r="D15" s="45" t="s">
        <v>141</v>
      </c>
      <c r="E15" s="45" t="s">
        <v>187</v>
      </c>
      <c r="F15" s="47">
        <v>316908</v>
      </c>
      <c r="G15" s="47">
        <v>25353</v>
      </c>
      <c r="H15" s="47">
        <v>342261</v>
      </c>
    </row>
    <row r="16" spans="1:8" x14ac:dyDescent="0.25">
      <c r="A16" s="45" t="s">
        <v>57</v>
      </c>
      <c r="B16" s="45" t="s">
        <v>90</v>
      </c>
      <c r="C16" s="46">
        <v>46118</v>
      </c>
      <c r="D16" s="45" t="s">
        <v>142</v>
      </c>
      <c r="E16" s="45" t="s">
        <v>36</v>
      </c>
      <c r="F16" s="47">
        <v>238370</v>
      </c>
      <c r="G16" s="47">
        <v>19070</v>
      </c>
      <c r="H16" s="47">
        <v>257440</v>
      </c>
    </row>
    <row r="17" spans="1:8" x14ac:dyDescent="0.25">
      <c r="A17" s="45" t="s">
        <v>13</v>
      </c>
      <c r="B17" s="45" t="s">
        <v>91</v>
      </c>
      <c r="C17" s="46">
        <v>46118</v>
      </c>
      <c r="D17" s="45" t="s">
        <v>143</v>
      </c>
      <c r="E17" s="45" t="s">
        <v>188</v>
      </c>
      <c r="F17" s="47">
        <v>824157</v>
      </c>
      <c r="G17" s="47">
        <v>65933</v>
      </c>
      <c r="H17" s="47">
        <v>890090</v>
      </c>
    </row>
    <row r="18" spans="1:8" x14ac:dyDescent="0.25">
      <c r="A18" s="45" t="s">
        <v>38</v>
      </c>
      <c r="B18" s="45" t="s">
        <v>92</v>
      </c>
      <c r="C18" s="46">
        <v>46118</v>
      </c>
      <c r="D18" s="45" t="s">
        <v>144</v>
      </c>
      <c r="E18" s="45" t="s">
        <v>17</v>
      </c>
      <c r="F18" s="47">
        <v>433612</v>
      </c>
      <c r="G18" s="47">
        <v>34689</v>
      </c>
      <c r="H18" s="47">
        <v>468301</v>
      </c>
    </row>
    <row r="19" spans="1:8" x14ac:dyDescent="0.25">
      <c r="A19" s="45" t="s">
        <v>60</v>
      </c>
      <c r="B19" s="45" t="s">
        <v>93</v>
      </c>
      <c r="C19" s="46">
        <v>46118</v>
      </c>
      <c r="D19" s="45" t="s">
        <v>145</v>
      </c>
      <c r="E19" s="45" t="s">
        <v>4</v>
      </c>
      <c r="F19" s="47">
        <v>940861</v>
      </c>
      <c r="G19" s="47">
        <v>75269</v>
      </c>
      <c r="H19" s="47">
        <v>1016130</v>
      </c>
    </row>
    <row r="20" spans="1:8" x14ac:dyDescent="0.25">
      <c r="A20" s="45" t="s">
        <v>49</v>
      </c>
      <c r="B20" s="45" t="s">
        <v>94</v>
      </c>
      <c r="C20" s="46">
        <v>46118</v>
      </c>
      <c r="D20" s="45" t="s">
        <v>146</v>
      </c>
      <c r="E20" s="45" t="s">
        <v>2</v>
      </c>
      <c r="F20" s="47">
        <v>739407</v>
      </c>
      <c r="G20" s="47">
        <v>59153</v>
      </c>
      <c r="H20" s="47">
        <v>798560</v>
      </c>
    </row>
    <row r="21" spans="1:8" x14ac:dyDescent="0.25">
      <c r="A21" s="45" t="s">
        <v>25</v>
      </c>
      <c r="B21" s="45" t="s">
        <v>95</v>
      </c>
      <c r="C21" s="46">
        <v>46125</v>
      </c>
      <c r="D21" s="45" t="s">
        <v>147</v>
      </c>
      <c r="E21" s="45" t="s">
        <v>189</v>
      </c>
      <c r="F21" s="47">
        <v>498510</v>
      </c>
      <c r="G21" s="47">
        <v>39881</v>
      </c>
      <c r="H21" s="47">
        <v>538391</v>
      </c>
    </row>
    <row r="22" spans="1:8" x14ac:dyDescent="0.25">
      <c r="A22" s="45" t="s">
        <v>8</v>
      </c>
      <c r="B22" s="45" t="s">
        <v>96</v>
      </c>
      <c r="C22" s="46">
        <v>46125</v>
      </c>
      <c r="D22" s="45" t="s">
        <v>148</v>
      </c>
      <c r="E22" s="45" t="s">
        <v>190</v>
      </c>
      <c r="F22" s="47">
        <v>949846</v>
      </c>
      <c r="G22" s="47">
        <v>75988</v>
      </c>
      <c r="H22" s="47">
        <v>1025834</v>
      </c>
    </row>
    <row r="23" spans="1:8" x14ac:dyDescent="0.25">
      <c r="A23" s="45" t="s">
        <v>48</v>
      </c>
      <c r="B23" s="45" t="s">
        <v>97</v>
      </c>
      <c r="C23" s="46">
        <v>46125</v>
      </c>
      <c r="D23" s="45" t="s">
        <v>149</v>
      </c>
      <c r="E23" s="45" t="s">
        <v>191</v>
      </c>
      <c r="F23" s="47">
        <v>157323</v>
      </c>
      <c r="G23" s="47">
        <v>12586</v>
      </c>
      <c r="H23" s="47">
        <v>169909</v>
      </c>
    </row>
    <row r="24" spans="1:8" x14ac:dyDescent="0.25">
      <c r="A24" s="45" t="s">
        <v>53</v>
      </c>
      <c r="B24" s="45" t="s">
        <v>98</v>
      </c>
      <c r="C24" s="46">
        <v>46125</v>
      </c>
      <c r="D24" s="45" t="s">
        <v>150</v>
      </c>
      <c r="E24" s="45" t="s">
        <v>192</v>
      </c>
      <c r="F24" s="47">
        <v>663388</v>
      </c>
      <c r="G24" s="47">
        <v>53071</v>
      </c>
      <c r="H24" s="47">
        <v>716459</v>
      </c>
    </row>
    <row r="25" spans="1:8" x14ac:dyDescent="0.25">
      <c r="A25" s="45" t="s">
        <v>42</v>
      </c>
      <c r="B25" s="45" t="s">
        <v>99</v>
      </c>
      <c r="C25" s="46">
        <v>46125</v>
      </c>
      <c r="D25" s="45" t="s">
        <v>151</v>
      </c>
      <c r="E25" s="45" t="s">
        <v>193</v>
      </c>
      <c r="F25" s="47">
        <v>345310</v>
      </c>
      <c r="G25" s="47">
        <v>27625</v>
      </c>
      <c r="H25" s="47">
        <v>372935</v>
      </c>
    </row>
    <row r="26" spans="1:8" x14ac:dyDescent="0.25">
      <c r="A26" s="45" t="s">
        <v>22</v>
      </c>
      <c r="B26" s="45" t="s">
        <v>100</v>
      </c>
      <c r="C26" s="46">
        <v>46125</v>
      </c>
      <c r="D26" s="45" t="s">
        <v>152</v>
      </c>
      <c r="E26" s="45" t="s">
        <v>194</v>
      </c>
      <c r="F26" s="47">
        <v>157323</v>
      </c>
      <c r="G26" s="47">
        <v>12586</v>
      </c>
      <c r="H26" s="47">
        <v>169909</v>
      </c>
    </row>
    <row r="27" spans="1:8" x14ac:dyDescent="0.25">
      <c r="A27" s="45" t="s">
        <v>57</v>
      </c>
      <c r="B27" s="45" t="s">
        <v>101</v>
      </c>
      <c r="C27" s="46">
        <v>46125</v>
      </c>
      <c r="D27" s="45" t="s">
        <v>153</v>
      </c>
      <c r="E27" s="45" t="s">
        <v>195</v>
      </c>
      <c r="F27" s="47">
        <v>690620</v>
      </c>
      <c r="G27" s="47">
        <v>55250</v>
      </c>
      <c r="H27" s="47">
        <v>745870</v>
      </c>
    </row>
    <row r="28" spans="1:8" x14ac:dyDescent="0.25">
      <c r="A28" s="45" t="s">
        <v>38</v>
      </c>
      <c r="B28" s="45" t="s">
        <v>102</v>
      </c>
      <c r="C28" s="46">
        <v>46125</v>
      </c>
      <c r="D28" s="45" t="s">
        <v>154</v>
      </c>
      <c r="E28" s="45" t="s">
        <v>196</v>
      </c>
      <c r="F28" s="47">
        <v>774507</v>
      </c>
      <c r="G28" s="47">
        <v>61961</v>
      </c>
      <c r="H28" s="47">
        <v>836468</v>
      </c>
    </row>
    <row r="29" spans="1:8" x14ac:dyDescent="0.25">
      <c r="A29" s="45" t="s">
        <v>29</v>
      </c>
      <c r="B29" s="45" t="s">
        <v>103</v>
      </c>
      <c r="C29" s="46">
        <v>46125</v>
      </c>
      <c r="D29" s="45" t="s">
        <v>155</v>
      </c>
      <c r="E29" s="45" t="s">
        <v>197</v>
      </c>
      <c r="F29" s="47">
        <v>673661</v>
      </c>
      <c r="G29" s="47">
        <v>53893</v>
      </c>
      <c r="H29" s="47">
        <v>727554</v>
      </c>
    </row>
    <row r="30" spans="1:8" x14ac:dyDescent="0.25">
      <c r="A30" s="45" t="s">
        <v>51</v>
      </c>
      <c r="B30" s="45" t="s">
        <v>104</v>
      </c>
      <c r="C30" s="46">
        <v>46125</v>
      </c>
      <c r="D30" s="45" t="s">
        <v>156</v>
      </c>
      <c r="E30" s="45" t="s">
        <v>198</v>
      </c>
      <c r="F30" s="47">
        <v>411456</v>
      </c>
      <c r="G30" s="47">
        <v>32916</v>
      </c>
      <c r="H30" s="47">
        <v>444372</v>
      </c>
    </row>
    <row r="31" spans="1:8" x14ac:dyDescent="0.25">
      <c r="A31" s="45" t="s">
        <v>50</v>
      </c>
      <c r="B31" s="45" t="s">
        <v>105</v>
      </c>
      <c r="C31" s="46">
        <v>46132</v>
      </c>
      <c r="D31" s="45" t="s">
        <v>157</v>
      </c>
      <c r="E31" s="45" t="s">
        <v>199</v>
      </c>
      <c r="F31" s="47">
        <v>157323</v>
      </c>
      <c r="G31" s="47">
        <v>12586</v>
      </c>
      <c r="H31" s="47">
        <v>169909</v>
      </c>
    </row>
    <row r="32" spans="1:8" x14ac:dyDescent="0.25">
      <c r="A32" s="45" t="s">
        <v>12</v>
      </c>
      <c r="B32" s="45" t="s">
        <v>106</v>
      </c>
      <c r="C32" s="46">
        <v>46132</v>
      </c>
      <c r="D32" s="45" t="s">
        <v>158</v>
      </c>
      <c r="E32" s="45" t="s">
        <v>200</v>
      </c>
      <c r="F32" s="47">
        <v>299106</v>
      </c>
      <c r="G32" s="47">
        <v>23928</v>
      </c>
      <c r="H32" s="47">
        <v>323034</v>
      </c>
    </row>
    <row r="33" spans="1:8" x14ac:dyDescent="0.25">
      <c r="A33" s="45" t="s">
        <v>20</v>
      </c>
      <c r="B33" s="45" t="s">
        <v>107</v>
      </c>
      <c r="C33" s="46">
        <v>46132</v>
      </c>
      <c r="D33" s="45" t="s">
        <v>159</v>
      </c>
      <c r="E33" s="45" t="s">
        <v>201</v>
      </c>
      <c r="F33" s="47">
        <v>207186</v>
      </c>
      <c r="G33" s="47">
        <v>16575</v>
      </c>
      <c r="H33" s="47">
        <v>223761</v>
      </c>
    </row>
    <row r="34" spans="1:8" x14ac:dyDescent="0.25">
      <c r="A34" s="45" t="s">
        <v>47</v>
      </c>
      <c r="B34" s="45" t="s">
        <v>108</v>
      </c>
      <c r="C34" s="46">
        <v>46132</v>
      </c>
      <c r="D34" s="45" t="s">
        <v>160</v>
      </c>
      <c r="E34" s="45" t="s">
        <v>202</v>
      </c>
      <c r="F34" s="47">
        <v>349032</v>
      </c>
      <c r="G34" s="47">
        <v>27923</v>
      </c>
      <c r="H34" s="47">
        <v>376955</v>
      </c>
    </row>
    <row r="35" spans="1:8" x14ac:dyDescent="0.25">
      <c r="A35" s="45" t="s">
        <v>8</v>
      </c>
      <c r="B35" s="45" t="s">
        <v>109</v>
      </c>
      <c r="C35" s="46">
        <v>46132</v>
      </c>
      <c r="D35" s="45" t="s">
        <v>161</v>
      </c>
      <c r="E35" s="45" t="s">
        <v>203</v>
      </c>
      <c r="F35" s="47">
        <v>157323</v>
      </c>
      <c r="G35" s="47">
        <v>12586</v>
      </c>
      <c r="H35" s="47">
        <v>169909</v>
      </c>
    </row>
    <row r="36" spans="1:8" x14ac:dyDescent="0.25">
      <c r="A36" s="45" t="s">
        <v>42</v>
      </c>
      <c r="B36" s="45" t="s">
        <v>110</v>
      </c>
      <c r="C36" s="46">
        <v>46132</v>
      </c>
      <c r="D36" s="45" t="s">
        <v>162</v>
      </c>
      <c r="E36" s="45" t="s">
        <v>204</v>
      </c>
      <c r="F36" s="47">
        <v>157323</v>
      </c>
      <c r="G36" s="47">
        <v>12586</v>
      </c>
      <c r="H36" s="47">
        <v>169909</v>
      </c>
    </row>
    <row r="37" spans="1:8" x14ac:dyDescent="0.25">
      <c r="A37" s="45" t="s">
        <v>44</v>
      </c>
      <c r="B37" s="45" t="s">
        <v>111</v>
      </c>
      <c r="C37" s="46">
        <v>46132</v>
      </c>
      <c r="D37" s="45" t="s">
        <v>163</v>
      </c>
      <c r="E37" s="45" t="s">
        <v>205</v>
      </c>
      <c r="F37" s="47">
        <v>207186</v>
      </c>
      <c r="G37" s="47">
        <v>16575</v>
      </c>
      <c r="H37" s="47">
        <v>223761</v>
      </c>
    </row>
    <row r="38" spans="1:8" x14ac:dyDescent="0.25">
      <c r="A38" s="45" t="s">
        <v>13</v>
      </c>
      <c r="B38" s="45" t="s">
        <v>112</v>
      </c>
      <c r="C38" s="46">
        <v>46132</v>
      </c>
      <c r="D38" s="45" t="s">
        <v>164</v>
      </c>
      <c r="E38" s="45" t="s">
        <v>206</v>
      </c>
      <c r="F38" s="47">
        <v>299106</v>
      </c>
      <c r="G38" s="47">
        <v>23928</v>
      </c>
      <c r="H38" s="47">
        <v>323034</v>
      </c>
    </row>
    <row r="39" spans="1:8" x14ac:dyDescent="0.25">
      <c r="A39" s="45" t="s">
        <v>29</v>
      </c>
      <c r="B39" s="45" t="s">
        <v>113</v>
      </c>
      <c r="C39" s="46">
        <v>46132</v>
      </c>
      <c r="D39" s="45" t="s">
        <v>165</v>
      </c>
      <c r="E39" s="45" t="s">
        <v>207</v>
      </c>
      <c r="F39" s="47">
        <v>207186</v>
      </c>
      <c r="G39" s="47">
        <v>16575</v>
      </c>
      <c r="H39" s="47">
        <v>223761</v>
      </c>
    </row>
    <row r="40" spans="1:8" x14ac:dyDescent="0.25">
      <c r="A40" s="45" t="s">
        <v>58</v>
      </c>
      <c r="B40" s="45" t="s">
        <v>114</v>
      </c>
      <c r="C40" s="46">
        <v>46132</v>
      </c>
      <c r="D40" s="45" t="s">
        <v>166</v>
      </c>
      <c r="E40" s="45" t="s">
        <v>208</v>
      </c>
      <c r="F40" s="47">
        <v>350176</v>
      </c>
      <c r="G40" s="47">
        <v>28014</v>
      </c>
      <c r="H40" s="47">
        <v>378190</v>
      </c>
    </row>
    <row r="41" spans="1:8" x14ac:dyDescent="0.25">
      <c r="A41" s="45" t="s">
        <v>12</v>
      </c>
      <c r="B41" s="45" t="s">
        <v>115</v>
      </c>
      <c r="C41" s="46">
        <v>46139</v>
      </c>
      <c r="D41" s="45" t="s">
        <v>167</v>
      </c>
      <c r="E41" s="45" t="s">
        <v>209</v>
      </c>
      <c r="F41" s="47">
        <v>243006</v>
      </c>
      <c r="G41" s="47">
        <v>19440</v>
      </c>
      <c r="H41" s="47">
        <v>262446</v>
      </c>
    </row>
    <row r="42" spans="1:8" x14ac:dyDescent="0.25">
      <c r="A42" s="45" t="s">
        <v>20</v>
      </c>
      <c r="B42" s="45" t="s">
        <v>116</v>
      </c>
      <c r="C42" s="46">
        <v>46139</v>
      </c>
      <c r="D42" s="45" t="s">
        <v>168</v>
      </c>
      <c r="E42" s="45" t="s">
        <v>210</v>
      </c>
      <c r="F42" s="47">
        <v>157323</v>
      </c>
      <c r="G42" s="47">
        <v>12586</v>
      </c>
      <c r="H42" s="47">
        <v>169909</v>
      </c>
    </row>
    <row r="43" spans="1:8" x14ac:dyDescent="0.25">
      <c r="A43" s="45" t="s">
        <v>14</v>
      </c>
      <c r="B43" s="45" t="s">
        <v>117</v>
      </c>
      <c r="C43" s="46">
        <v>46139</v>
      </c>
      <c r="D43" s="45" t="s">
        <v>169</v>
      </c>
      <c r="E43" s="45" t="s">
        <v>211</v>
      </c>
      <c r="F43" s="47">
        <v>157323</v>
      </c>
      <c r="G43" s="47">
        <v>12586</v>
      </c>
      <c r="H43" s="47">
        <v>169909</v>
      </c>
    </row>
    <row r="44" spans="1:8" x14ac:dyDescent="0.25">
      <c r="A44" s="45" t="s">
        <v>47</v>
      </c>
      <c r="B44" s="45" t="s">
        <v>118</v>
      </c>
      <c r="C44" s="46">
        <v>46139</v>
      </c>
      <c r="D44" s="45" t="s">
        <v>170</v>
      </c>
      <c r="E44" s="45" t="s">
        <v>212</v>
      </c>
      <c r="F44" s="47">
        <v>157323</v>
      </c>
      <c r="G44" s="47">
        <v>12586</v>
      </c>
      <c r="H44" s="47">
        <v>169909</v>
      </c>
    </row>
    <row r="45" spans="1:8" x14ac:dyDescent="0.25">
      <c r="A45" s="45" t="s">
        <v>25</v>
      </c>
      <c r="B45" s="45" t="s">
        <v>119</v>
      </c>
      <c r="C45" s="46">
        <v>46139</v>
      </c>
      <c r="D45" s="45" t="s">
        <v>171</v>
      </c>
      <c r="E45" s="45" t="s">
        <v>213</v>
      </c>
      <c r="F45" s="47">
        <v>207186</v>
      </c>
      <c r="G45" s="47">
        <v>16575</v>
      </c>
      <c r="H45" s="47">
        <v>223761</v>
      </c>
    </row>
    <row r="46" spans="1:8" x14ac:dyDescent="0.25">
      <c r="A46" s="45" t="s">
        <v>34</v>
      </c>
      <c r="B46" s="45" t="s">
        <v>120</v>
      </c>
      <c r="C46" s="46">
        <v>46139</v>
      </c>
      <c r="D46" s="45" t="s">
        <v>172</v>
      </c>
      <c r="E46" s="45" t="s">
        <v>214</v>
      </c>
      <c r="F46" s="47">
        <v>262205</v>
      </c>
      <c r="G46" s="47">
        <v>20976</v>
      </c>
      <c r="H46" s="47">
        <v>283181</v>
      </c>
    </row>
    <row r="47" spans="1:8" x14ac:dyDescent="0.25">
      <c r="A47" s="45" t="s">
        <v>59</v>
      </c>
      <c r="B47" s="45" t="s">
        <v>121</v>
      </c>
      <c r="C47" s="46">
        <v>46139</v>
      </c>
      <c r="D47" s="45" t="s">
        <v>173</v>
      </c>
      <c r="E47" s="45" t="s">
        <v>215</v>
      </c>
      <c r="F47" s="47">
        <v>349032</v>
      </c>
      <c r="G47" s="47">
        <v>27923</v>
      </c>
      <c r="H47" s="47">
        <v>376955</v>
      </c>
    </row>
    <row r="48" spans="1:8" x14ac:dyDescent="0.25">
      <c r="A48" s="45" t="s">
        <v>53</v>
      </c>
      <c r="B48" s="45" t="s">
        <v>122</v>
      </c>
      <c r="C48" s="46">
        <v>46139</v>
      </c>
      <c r="D48" s="45" t="s">
        <v>174</v>
      </c>
      <c r="E48" s="45" t="s">
        <v>216</v>
      </c>
      <c r="F48" s="47">
        <v>668795</v>
      </c>
      <c r="G48" s="47">
        <v>53504</v>
      </c>
      <c r="H48" s="47">
        <v>722299</v>
      </c>
    </row>
    <row r="49" spans="1:8" x14ac:dyDescent="0.25">
      <c r="A49" s="45" t="s">
        <v>42</v>
      </c>
      <c r="B49" s="45" t="s">
        <v>123</v>
      </c>
      <c r="C49" s="46">
        <v>46139</v>
      </c>
      <c r="D49" s="45" t="s">
        <v>175</v>
      </c>
      <c r="E49" s="45" t="s">
        <v>217</v>
      </c>
      <c r="F49" s="47">
        <v>299106</v>
      </c>
      <c r="G49" s="47">
        <v>23928</v>
      </c>
      <c r="H49" s="47">
        <v>323034</v>
      </c>
    </row>
    <row r="50" spans="1:8" x14ac:dyDescent="0.25">
      <c r="A50" s="45" t="s">
        <v>44</v>
      </c>
      <c r="B50" s="45" t="s">
        <v>124</v>
      </c>
      <c r="C50" s="46">
        <v>46139</v>
      </c>
      <c r="D50" s="45" t="s">
        <v>176</v>
      </c>
      <c r="E50" s="45" t="s">
        <v>218</v>
      </c>
      <c r="F50" s="47">
        <v>295447</v>
      </c>
      <c r="G50" s="47">
        <v>23636</v>
      </c>
      <c r="H50" s="47">
        <v>319083</v>
      </c>
    </row>
    <row r="51" spans="1:8" x14ac:dyDescent="0.25">
      <c r="A51" s="45" t="s">
        <v>57</v>
      </c>
      <c r="B51" s="45" t="s">
        <v>125</v>
      </c>
      <c r="C51" s="46">
        <v>46139</v>
      </c>
      <c r="D51" s="45" t="s">
        <v>177</v>
      </c>
      <c r="E51" s="45" t="s">
        <v>219</v>
      </c>
      <c r="F51" s="47">
        <v>607515</v>
      </c>
      <c r="G51" s="47">
        <v>48601</v>
      </c>
      <c r="H51" s="47">
        <v>656116</v>
      </c>
    </row>
    <row r="52" spans="1:8" x14ac:dyDescent="0.25">
      <c r="A52" s="45" t="s">
        <v>13</v>
      </c>
      <c r="B52" s="45" t="s">
        <v>126</v>
      </c>
      <c r="C52" s="46">
        <v>46139</v>
      </c>
      <c r="D52" s="45" t="s">
        <v>178</v>
      </c>
      <c r="E52" s="45" t="s">
        <v>220</v>
      </c>
      <c r="F52" s="47">
        <v>369375</v>
      </c>
      <c r="G52" s="47">
        <v>29550</v>
      </c>
      <c r="H52" s="47">
        <v>398925</v>
      </c>
    </row>
    <row r="53" spans="1:8" x14ac:dyDescent="0.25">
      <c r="A53" s="45" t="s">
        <v>31</v>
      </c>
      <c r="B53" s="45" t="s">
        <v>127</v>
      </c>
      <c r="C53" s="46">
        <v>46139</v>
      </c>
      <c r="D53" s="45" t="s">
        <v>179</v>
      </c>
      <c r="E53" s="45" t="s">
        <v>221</v>
      </c>
      <c r="F53" s="47">
        <v>157323</v>
      </c>
      <c r="G53" s="47">
        <v>12586</v>
      </c>
      <c r="H53" s="47">
        <v>169909</v>
      </c>
    </row>
    <row r="54" spans="1:8" x14ac:dyDescent="0.25">
      <c r="A54" s="45" t="s">
        <v>51</v>
      </c>
      <c r="B54" s="45" t="s">
        <v>128</v>
      </c>
      <c r="C54" s="46">
        <v>46139</v>
      </c>
      <c r="D54" s="45" t="s">
        <v>180</v>
      </c>
      <c r="E54" s="45" t="s">
        <v>222</v>
      </c>
      <c r="F54" s="47">
        <v>549580</v>
      </c>
      <c r="G54" s="47">
        <v>43966</v>
      </c>
      <c r="H54" s="47">
        <v>593546</v>
      </c>
    </row>
    <row r="55" spans="1:8" x14ac:dyDescent="0.25">
      <c r="A55" s="45" t="s">
        <v>50</v>
      </c>
      <c r="B55" s="45" t="s">
        <v>243</v>
      </c>
      <c r="C55" s="48">
        <v>46113</v>
      </c>
      <c r="D55" s="45"/>
      <c r="E55" s="45" t="s">
        <v>223</v>
      </c>
      <c r="F55" s="41">
        <v>-153698</v>
      </c>
      <c r="G55" s="41">
        <v>-12296</v>
      </c>
      <c r="H55" s="41">
        <v>-165994</v>
      </c>
    </row>
    <row r="56" spans="1:8" x14ac:dyDescent="0.25">
      <c r="A56" s="45" t="s">
        <v>57</v>
      </c>
      <c r="B56" s="45" t="s">
        <v>244</v>
      </c>
      <c r="C56" s="48">
        <v>46114</v>
      </c>
      <c r="D56" s="45"/>
      <c r="E56" s="45" t="s">
        <v>224</v>
      </c>
      <c r="F56" s="41">
        <v>-355068</v>
      </c>
      <c r="G56" s="41">
        <v>-28405</v>
      </c>
      <c r="H56" s="41">
        <v>-383473</v>
      </c>
    </row>
    <row r="57" spans="1:8" x14ac:dyDescent="0.25">
      <c r="A57" s="45" t="s">
        <v>31</v>
      </c>
      <c r="B57" s="45" t="s">
        <v>245</v>
      </c>
      <c r="C57" s="48">
        <v>46115</v>
      </c>
      <c r="D57" s="45"/>
      <c r="E57" s="45" t="s">
        <v>225</v>
      </c>
      <c r="F57" s="41">
        <v>-199404</v>
      </c>
      <c r="G57" s="41">
        <v>-15952</v>
      </c>
      <c r="H57" s="41">
        <v>-215356</v>
      </c>
    </row>
    <row r="58" spans="1:8" x14ac:dyDescent="0.25">
      <c r="A58" s="45" t="s">
        <v>53</v>
      </c>
      <c r="B58" s="45" t="s">
        <v>246</v>
      </c>
      <c r="C58" s="48">
        <v>46118</v>
      </c>
      <c r="D58" s="45"/>
      <c r="E58" s="45" t="s">
        <v>234</v>
      </c>
      <c r="F58" s="41">
        <v>-212052</v>
      </c>
      <c r="G58" s="41">
        <v>-16964</v>
      </c>
      <c r="H58" s="41">
        <v>-229016</v>
      </c>
    </row>
    <row r="59" spans="1:8" x14ac:dyDescent="0.25">
      <c r="A59" s="45" t="s">
        <v>22</v>
      </c>
      <c r="B59" s="45" t="s">
        <v>247</v>
      </c>
      <c r="C59" s="48">
        <v>46118</v>
      </c>
      <c r="D59" s="45"/>
      <c r="E59" s="45" t="s">
        <v>233</v>
      </c>
      <c r="F59" s="41">
        <v>-153698</v>
      </c>
      <c r="G59" s="41">
        <v>-12296</v>
      </c>
      <c r="H59" s="41">
        <v>-165994</v>
      </c>
    </row>
    <row r="60" spans="1:8" x14ac:dyDescent="0.25">
      <c r="A60" s="45" t="s">
        <v>42</v>
      </c>
      <c r="B60" s="45" t="s">
        <v>248</v>
      </c>
      <c r="C60" s="48">
        <v>46118</v>
      </c>
      <c r="D60" s="45"/>
      <c r="E60" s="45" t="s">
        <v>232</v>
      </c>
      <c r="F60" s="41">
        <v>-106026</v>
      </c>
      <c r="G60" s="41">
        <v>-8482</v>
      </c>
      <c r="H60" s="41">
        <v>-114508</v>
      </c>
    </row>
    <row r="61" spans="1:8" x14ac:dyDescent="0.25">
      <c r="A61" s="45" t="s">
        <v>48</v>
      </c>
      <c r="B61" s="45" t="s">
        <v>249</v>
      </c>
      <c r="C61" s="48">
        <v>46118</v>
      </c>
      <c r="D61" s="45"/>
      <c r="E61" s="45" t="s">
        <v>231</v>
      </c>
      <c r="F61" s="41">
        <v>-106026</v>
      </c>
      <c r="G61" s="41">
        <v>-8482</v>
      </c>
      <c r="H61" s="41">
        <v>-114508</v>
      </c>
    </row>
    <row r="62" spans="1:8" x14ac:dyDescent="0.25">
      <c r="A62" s="45" t="s">
        <v>23</v>
      </c>
      <c r="B62" s="45" t="s">
        <v>250</v>
      </c>
      <c r="C62" s="48">
        <v>46118</v>
      </c>
      <c r="D62" s="45"/>
      <c r="E62" s="45" t="s">
        <v>230</v>
      </c>
      <c r="F62" s="41">
        <v>-95344</v>
      </c>
      <c r="G62" s="41">
        <v>-7628</v>
      </c>
      <c r="H62" s="41">
        <v>-102972</v>
      </c>
    </row>
    <row r="63" spans="1:8" x14ac:dyDescent="0.25">
      <c r="A63" s="45" t="s">
        <v>34</v>
      </c>
      <c r="B63" s="45" t="s">
        <v>251</v>
      </c>
      <c r="C63" s="48">
        <v>46118</v>
      </c>
      <c r="D63" s="45"/>
      <c r="E63" s="45" t="s">
        <v>229</v>
      </c>
      <c r="F63" s="41">
        <v>-110780</v>
      </c>
      <c r="G63" s="41">
        <v>-8862</v>
      </c>
      <c r="H63" s="41">
        <v>-119642</v>
      </c>
    </row>
    <row r="64" spans="1:8" x14ac:dyDescent="0.25">
      <c r="A64" s="45" t="s">
        <v>14</v>
      </c>
      <c r="B64" s="45" t="s">
        <v>252</v>
      </c>
      <c r="C64" s="48">
        <v>46118</v>
      </c>
      <c r="D64" s="45"/>
      <c r="E64" s="45" t="s">
        <v>228</v>
      </c>
      <c r="F64" s="41">
        <v>-180539</v>
      </c>
      <c r="G64" s="41">
        <v>-14443</v>
      </c>
      <c r="H64" s="41">
        <v>-194982</v>
      </c>
    </row>
    <row r="65" spans="1:8" x14ac:dyDescent="0.25">
      <c r="A65" s="45" t="s">
        <v>30</v>
      </c>
      <c r="B65" s="45" t="s">
        <v>253</v>
      </c>
      <c r="C65" s="48">
        <v>46118</v>
      </c>
      <c r="D65" s="45"/>
      <c r="E65" s="45" t="s">
        <v>227</v>
      </c>
      <c r="F65" s="41">
        <v>-110780</v>
      </c>
      <c r="G65" s="41">
        <v>-8862</v>
      </c>
      <c r="H65" s="41">
        <v>-119642</v>
      </c>
    </row>
    <row r="66" spans="1:8" x14ac:dyDescent="0.25">
      <c r="A66" s="45" t="s">
        <v>12</v>
      </c>
      <c r="B66" s="45" t="s">
        <v>254</v>
      </c>
      <c r="C66" s="48">
        <v>46118</v>
      </c>
      <c r="D66" s="45"/>
      <c r="E66" s="45" t="s">
        <v>226</v>
      </c>
      <c r="F66" s="41">
        <v>-95344</v>
      </c>
      <c r="G66" s="41">
        <v>-7628</v>
      </c>
      <c r="H66" s="41">
        <v>-102972</v>
      </c>
    </row>
    <row r="67" spans="1:8" x14ac:dyDescent="0.25">
      <c r="A67" s="45" t="s">
        <v>57</v>
      </c>
      <c r="B67" s="45" t="s">
        <v>255</v>
      </c>
      <c r="C67" s="48">
        <v>46119</v>
      </c>
      <c r="D67" s="45"/>
      <c r="E67" s="45" t="s">
        <v>235</v>
      </c>
      <c r="F67" s="41">
        <v>-95344</v>
      </c>
      <c r="G67" s="41">
        <v>-7628</v>
      </c>
      <c r="H67" s="41">
        <v>-102972</v>
      </c>
    </row>
    <row r="68" spans="1:8" x14ac:dyDescent="0.25">
      <c r="A68" s="45" t="s">
        <v>10</v>
      </c>
      <c r="B68" s="45" t="s">
        <v>256</v>
      </c>
      <c r="C68" s="48">
        <v>46121</v>
      </c>
      <c r="D68" s="45"/>
      <c r="E68" s="45" t="s">
        <v>237</v>
      </c>
      <c r="F68" s="41">
        <v>-106026</v>
      </c>
      <c r="G68" s="41">
        <v>-8482</v>
      </c>
      <c r="H68" s="41">
        <v>-114508</v>
      </c>
    </row>
    <row r="69" spans="1:8" x14ac:dyDescent="0.25">
      <c r="A69" s="45" t="s">
        <v>13</v>
      </c>
      <c r="B69" s="45" t="s">
        <v>257</v>
      </c>
      <c r="C69" s="48">
        <v>46121</v>
      </c>
      <c r="D69" s="45"/>
      <c r="E69" s="45" t="s">
        <v>236</v>
      </c>
      <c r="F69" s="41">
        <v>-106026</v>
      </c>
      <c r="G69" s="41">
        <v>-8482</v>
      </c>
      <c r="H69" s="41">
        <v>-114508</v>
      </c>
    </row>
    <row r="70" spans="1:8" x14ac:dyDescent="0.25">
      <c r="A70" s="45" t="s">
        <v>51</v>
      </c>
      <c r="B70" s="45" t="s">
        <v>258</v>
      </c>
      <c r="C70" s="48">
        <v>46123</v>
      </c>
      <c r="D70" s="45"/>
      <c r="E70" s="45" t="s">
        <v>238</v>
      </c>
      <c r="F70" s="41">
        <v>-216806</v>
      </c>
      <c r="G70" s="41">
        <v>-17344</v>
      </c>
      <c r="H70" s="41">
        <v>-234150</v>
      </c>
    </row>
    <row r="71" spans="1:8" x14ac:dyDescent="0.25">
      <c r="A71" s="45" t="s">
        <v>20</v>
      </c>
      <c r="B71" s="45" t="s">
        <v>259</v>
      </c>
      <c r="C71" s="48">
        <v>46124</v>
      </c>
      <c r="D71" s="45"/>
      <c r="E71" s="45" t="s">
        <v>239</v>
      </c>
      <c r="F71" s="41">
        <v>-99702</v>
      </c>
      <c r="G71" s="41">
        <v>-7976</v>
      </c>
      <c r="H71" s="41">
        <v>-107678</v>
      </c>
    </row>
    <row r="72" spans="1:8" x14ac:dyDescent="0.25">
      <c r="A72" s="45" t="s">
        <v>58</v>
      </c>
      <c r="B72" s="45" t="s">
        <v>260</v>
      </c>
      <c r="C72" s="48">
        <v>46125</v>
      </c>
      <c r="D72" s="45"/>
      <c r="E72" s="45" t="s">
        <v>241</v>
      </c>
      <c r="F72" s="41">
        <v>-106026</v>
      </c>
      <c r="G72" s="41">
        <v>-8482</v>
      </c>
      <c r="H72" s="41">
        <v>-114508</v>
      </c>
    </row>
    <row r="73" spans="1:8" x14ac:dyDescent="0.25">
      <c r="A73" s="45" t="s">
        <v>47</v>
      </c>
      <c r="B73" s="45" t="s">
        <v>261</v>
      </c>
      <c r="C73" s="48">
        <v>46125</v>
      </c>
      <c r="D73" s="45"/>
      <c r="E73" s="45" t="s">
        <v>240</v>
      </c>
      <c r="F73" s="41">
        <v>-212052</v>
      </c>
      <c r="G73" s="41">
        <v>-16964</v>
      </c>
      <c r="H73" s="41">
        <v>-229016</v>
      </c>
    </row>
    <row r="74" spans="1:8" x14ac:dyDescent="0.25">
      <c r="A74" s="45" t="s">
        <v>31</v>
      </c>
      <c r="B74" s="45" t="s">
        <v>262</v>
      </c>
      <c r="C74" s="48">
        <v>46126</v>
      </c>
      <c r="D74" s="45"/>
      <c r="E74" s="45" t="s">
        <v>263</v>
      </c>
      <c r="F74" s="41">
        <v>-99702</v>
      </c>
      <c r="G74" s="41">
        <v>-7976</v>
      </c>
      <c r="H74" s="41">
        <v>-107678</v>
      </c>
    </row>
    <row r="75" spans="1:8" x14ac:dyDescent="0.25">
      <c r="A75" s="45" t="s">
        <v>56</v>
      </c>
      <c r="B75" s="45" t="s">
        <v>266</v>
      </c>
      <c r="C75" s="48">
        <v>46135</v>
      </c>
      <c r="D75" s="45"/>
      <c r="E75" s="45" t="s">
        <v>264</v>
      </c>
      <c r="F75" s="41">
        <v>-221560</v>
      </c>
      <c r="G75" s="41">
        <v>-17725</v>
      </c>
      <c r="H75" s="41">
        <v>-239285</v>
      </c>
    </row>
    <row r="76" spans="1:8" x14ac:dyDescent="0.25">
      <c r="A76" s="45" t="s">
        <v>57</v>
      </c>
      <c r="B76" s="45" t="s">
        <v>267</v>
      </c>
      <c r="C76" s="48">
        <v>46139</v>
      </c>
      <c r="D76" s="45"/>
      <c r="E76" s="45" t="s">
        <v>265</v>
      </c>
      <c r="F76" s="41">
        <v>-212052</v>
      </c>
      <c r="G76" s="41">
        <v>-16964</v>
      </c>
      <c r="H76" s="41">
        <v>-229016</v>
      </c>
    </row>
    <row r="77" spans="1:8" x14ac:dyDescent="0.25">
      <c r="A77" s="8" t="s">
        <v>59</v>
      </c>
      <c r="B77" s="8" t="s">
        <v>268</v>
      </c>
      <c r="C77" s="48">
        <v>46141</v>
      </c>
      <c r="E77" s="8" t="s">
        <v>269</v>
      </c>
      <c r="F77" s="41">
        <v>-106026</v>
      </c>
      <c r="G77" s="41">
        <v>-8482</v>
      </c>
      <c r="H77" s="41">
        <v>-114508</v>
      </c>
    </row>
  </sheetData>
  <autoFilter ref="A2:I74" xr:uid="{0DBC23DC-38F4-4C23-B10D-7D4F1BEF8DFA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M160"/>
  <sheetViews>
    <sheetView topLeftCell="A43" zoomScaleNormal="100" workbookViewId="0">
      <selection activeCell="I1" sqref="I1:I1048576"/>
    </sheetView>
  </sheetViews>
  <sheetFormatPr defaultColWidth="9.140625" defaultRowHeight="15" x14ac:dyDescent="0.25"/>
  <cols>
    <col min="1" max="1" width="21.28515625" style="8" customWidth="1"/>
    <col min="2" max="2" width="18.28515625" style="8" bestFit="1" customWidth="1"/>
    <col min="3" max="3" width="17" style="17" bestFit="1" customWidth="1"/>
    <col min="4" max="4" width="15" style="8" bestFit="1" customWidth="1"/>
    <col min="5" max="5" width="61.28515625" style="8" customWidth="1"/>
    <col min="6" max="6" width="15.7109375" style="8" customWidth="1"/>
    <col min="7" max="7" width="24.140625" style="8" customWidth="1"/>
    <col min="8" max="8" width="9.140625" style="8" bestFit="1" customWidth="1"/>
    <col min="9" max="9" width="13.5703125" style="24" customWidth="1"/>
    <col min="10" max="11" width="17.140625" style="18" customWidth="1"/>
    <col min="12" max="12" width="11.28515625" style="25" bestFit="1" customWidth="1"/>
    <col min="13" max="13" width="21.140625" style="8" bestFit="1" customWidth="1"/>
    <col min="14" max="16384" width="9.140625" style="8"/>
  </cols>
  <sheetData>
    <row r="1" spans="1:13" x14ac:dyDescent="0.25">
      <c r="K1" s="30"/>
      <c r="M1" s="22">
        <f>SUM(M3:M875)</f>
        <v>19240486</v>
      </c>
    </row>
    <row r="2" spans="1:13" s="28" customFormat="1" ht="24.75" customHeight="1" x14ac:dyDescent="0.25">
      <c r="A2" s="31" t="s">
        <v>19</v>
      </c>
      <c r="B2" s="31" t="s">
        <v>35</v>
      </c>
      <c r="C2" s="32" t="s">
        <v>6</v>
      </c>
      <c r="D2" s="31" t="s">
        <v>0</v>
      </c>
      <c r="E2" s="31" t="s">
        <v>7</v>
      </c>
      <c r="F2" s="31" t="s">
        <v>39</v>
      </c>
      <c r="G2" s="31" t="s">
        <v>41</v>
      </c>
      <c r="H2" s="31" t="s">
        <v>11</v>
      </c>
      <c r="I2" s="33" t="s">
        <v>33</v>
      </c>
      <c r="J2" s="34" t="s">
        <v>32</v>
      </c>
      <c r="K2" s="34" t="s">
        <v>61</v>
      </c>
      <c r="L2" s="26" t="s">
        <v>62</v>
      </c>
      <c r="M2" s="27" t="s">
        <v>63</v>
      </c>
    </row>
    <row r="3" spans="1:13" x14ac:dyDescent="0.25">
      <c r="A3" s="35" t="s">
        <v>50</v>
      </c>
      <c r="B3" s="36" t="s">
        <v>77</v>
      </c>
      <c r="C3" s="37">
        <v>46118</v>
      </c>
      <c r="D3" s="35" t="s">
        <v>129</v>
      </c>
      <c r="E3" s="35" t="s">
        <v>181</v>
      </c>
      <c r="F3" s="35" t="s">
        <v>15</v>
      </c>
      <c r="G3" s="35" t="s">
        <v>43</v>
      </c>
      <c r="H3" s="35" t="s">
        <v>45</v>
      </c>
      <c r="I3" s="38">
        <v>2</v>
      </c>
      <c r="J3" s="39">
        <v>106026</v>
      </c>
      <c r="K3" s="39">
        <v>212052</v>
      </c>
      <c r="L3" s="25">
        <v>16964</v>
      </c>
      <c r="M3" s="29">
        <f>ROUND(K3+L3,0)</f>
        <v>229016</v>
      </c>
    </row>
    <row r="4" spans="1:13" x14ac:dyDescent="0.25">
      <c r="A4" s="35" t="s">
        <v>50</v>
      </c>
      <c r="B4" s="36" t="s">
        <v>77</v>
      </c>
      <c r="C4" s="37">
        <v>46118</v>
      </c>
      <c r="D4" s="35" t="s">
        <v>129</v>
      </c>
      <c r="E4" s="35" t="s">
        <v>181</v>
      </c>
      <c r="F4" s="35" t="s">
        <v>5</v>
      </c>
      <c r="G4" s="35" t="s">
        <v>26</v>
      </c>
      <c r="H4" s="35" t="s">
        <v>45</v>
      </c>
      <c r="I4" s="38">
        <v>1</v>
      </c>
      <c r="J4" s="39">
        <v>69759</v>
      </c>
      <c r="K4" s="39">
        <v>69759</v>
      </c>
      <c r="L4" s="25">
        <v>5581</v>
      </c>
      <c r="M4" s="29">
        <f t="shared" ref="M4:M67" si="0">ROUND(K4+L4,0)</f>
        <v>75340</v>
      </c>
    </row>
    <row r="5" spans="1:13" x14ac:dyDescent="0.25">
      <c r="A5" s="35" t="s">
        <v>30</v>
      </c>
      <c r="B5" s="36" t="s">
        <v>78</v>
      </c>
      <c r="C5" s="37">
        <v>46118</v>
      </c>
      <c r="D5" s="35" t="s">
        <v>130</v>
      </c>
      <c r="E5" s="35" t="s">
        <v>182</v>
      </c>
      <c r="F5" s="35" t="s">
        <v>18</v>
      </c>
      <c r="G5" s="35" t="s">
        <v>9</v>
      </c>
      <c r="H5" s="35" t="s">
        <v>45</v>
      </c>
      <c r="I5" s="38">
        <v>3</v>
      </c>
      <c r="J5" s="39">
        <v>47674</v>
      </c>
      <c r="K5" s="39">
        <v>143022</v>
      </c>
      <c r="L5" s="25">
        <v>11442</v>
      </c>
      <c r="M5" s="29">
        <f t="shared" si="0"/>
        <v>154464</v>
      </c>
    </row>
    <row r="6" spans="1:13" x14ac:dyDescent="0.25">
      <c r="A6" s="35" t="s">
        <v>20</v>
      </c>
      <c r="B6" s="36" t="s">
        <v>79</v>
      </c>
      <c r="C6" s="37">
        <v>46118</v>
      </c>
      <c r="D6" s="35" t="s">
        <v>131</v>
      </c>
      <c r="E6" s="35" t="s">
        <v>16</v>
      </c>
      <c r="F6" s="35" t="s">
        <v>5</v>
      </c>
      <c r="G6" s="35" t="s">
        <v>26</v>
      </c>
      <c r="H6" s="35" t="s">
        <v>45</v>
      </c>
      <c r="I6" s="38">
        <v>3</v>
      </c>
      <c r="J6" s="39">
        <v>69759</v>
      </c>
      <c r="K6" s="39">
        <v>209277</v>
      </c>
      <c r="L6" s="25">
        <v>16742</v>
      </c>
      <c r="M6" s="29">
        <f t="shared" si="0"/>
        <v>226019</v>
      </c>
    </row>
    <row r="7" spans="1:13" x14ac:dyDescent="0.25">
      <c r="A7" s="35" t="s">
        <v>14</v>
      </c>
      <c r="B7" s="36" t="s">
        <v>80</v>
      </c>
      <c r="C7" s="37">
        <v>46118</v>
      </c>
      <c r="D7" s="35" t="s">
        <v>132</v>
      </c>
      <c r="E7" s="35" t="s">
        <v>183</v>
      </c>
      <c r="F7" s="35" t="s">
        <v>15</v>
      </c>
      <c r="G7" s="35" t="s">
        <v>43</v>
      </c>
      <c r="H7" s="35" t="s">
        <v>45</v>
      </c>
      <c r="I7" s="38">
        <v>3</v>
      </c>
      <c r="J7" s="39">
        <v>106026</v>
      </c>
      <c r="K7" s="39">
        <v>318078</v>
      </c>
      <c r="L7" s="25">
        <v>25446</v>
      </c>
      <c r="M7" s="29">
        <f t="shared" si="0"/>
        <v>343524</v>
      </c>
    </row>
    <row r="8" spans="1:13" x14ac:dyDescent="0.25">
      <c r="A8" s="35" t="s">
        <v>24</v>
      </c>
      <c r="B8" s="36" t="s">
        <v>81</v>
      </c>
      <c r="C8" s="37">
        <v>46118</v>
      </c>
      <c r="D8" s="35" t="s">
        <v>133</v>
      </c>
      <c r="E8" s="35" t="s">
        <v>28</v>
      </c>
      <c r="F8" s="35" t="s">
        <v>15</v>
      </c>
      <c r="G8" s="35" t="s">
        <v>43</v>
      </c>
      <c r="H8" s="35" t="s">
        <v>45</v>
      </c>
      <c r="I8" s="38">
        <v>3</v>
      </c>
      <c r="J8" s="39">
        <v>106026</v>
      </c>
      <c r="K8" s="39">
        <v>318078</v>
      </c>
      <c r="L8" s="25">
        <v>25446</v>
      </c>
      <c r="M8" s="29">
        <f t="shared" si="0"/>
        <v>343524</v>
      </c>
    </row>
    <row r="9" spans="1:13" x14ac:dyDescent="0.25">
      <c r="A9" s="35" t="s">
        <v>24</v>
      </c>
      <c r="B9" s="36" t="s">
        <v>81</v>
      </c>
      <c r="C9" s="37">
        <v>46118</v>
      </c>
      <c r="D9" s="35" t="s">
        <v>133</v>
      </c>
      <c r="E9" s="35" t="s">
        <v>28</v>
      </c>
      <c r="F9" s="35" t="s">
        <v>18</v>
      </c>
      <c r="G9" s="35" t="s">
        <v>9</v>
      </c>
      <c r="H9" s="35" t="s">
        <v>45</v>
      </c>
      <c r="I9" s="38">
        <v>3</v>
      </c>
      <c r="J9" s="39">
        <v>47674</v>
      </c>
      <c r="K9" s="39">
        <v>143022</v>
      </c>
      <c r="L9" s="25">
        <v>11442</v>
      </c>
      <c r="M9" s="29">
        <f t="shared" si="0"/>
        <v>154464</v>
      </c>
    </row>
    <row r="10" spans="1:13" x14ac:dyDescent="0.25">
      <c r="A10" s="35" t="s">
        <v>34</v>
      </c>
      <c r="B10" s="36" t="s">
        <v>82</v>
      </c>
      <c r="C10" s="37">
        <v>46118</v>
      </c>
      <c r="D10" s="35" t="s">
        <v>134</v>
      </c>
      <c r="E10" s="35" t="s">
        <v>1</v>
      </c>
      <c r="F10" s="35" t="s">
        <v>15</v>
      </c>
      <c r="G10" s="35" t="s">
        <v>43</v>
      </c>
      <c r="H10" s="35" t="s">
        <v>45</v>
      </c>
      <c r="I10" s="38">
        <v>3</v>
      </c>
      <c r="J10" s="39">
        <v>106026</v>
      </c>
      <c r="K10" s="39">
        <v>318078</v>
      </c>
      <c r="L10" s="25">
        <v>25446</v>
      </c>
      <c r="M10" s="29">
        <f t="shared" si="0"/>
        <v>343524</v>
      </c>
    </row>
    <row r="11" spans="1:13" x14ac:dyDescent="0.25">
      <c r="A11" s="35" t="s">
        <v>34</v>
      </c>
      <c r="B11" s="36" t="s">
        <v>82</v>
      </c>
      <c r="C11" s="37">
        <v>46118</v>
      </c>
      <c r="D11" s="35" t="s">
        <v>134</v>
      </c>
      <c r="E11" s="35" t="s">
        <v>1</v>
      </c>
      <c r="F11" s="35" t="s">
        <v>18</v>
      </c>
      <c r="G11" s="35" t="s">
        <v>9</v>
      </c>
      <c r="H11" s="35" t="s">
        <v>45</v>
      </c>
      <c r="I11" s="38">
        <v>5</v>
      </c>
      <c r="J11" s="39">
        <v>47674</v>
      </c>
      <c r="K11" s="39">
        <v>238370</v>
      </c>
      <c r="L11" s="25">
        <v>19070</v>
      </c>
      <c r="M11" s="29">
        <f t="shared" si="0"/>
        <v>257440</v>
      </c>
    </row>
    <row r="12" spans="1:13" x14ac:dyDescent="0.25">
      <c r="A12" s="35" t="s">
        <v>23</v>
      </c>
      <c r="B12" s="36" t="s">
        <v>83</v>
      </c>
      <c r="C12" s="37">
        <v>46118</v>
      </c>
      <c r="D12" s="35" t="s">
        <v>135</v>
      </c>
      <c r="E12" s="35" t="s">
        <v>46</v>
      </c>
      <c r="F12" s="35" t="s">
        <v>18</v>
      </c>
      <c r="G12" s="35" t="s">
        <v>9</v>
      </c>
      <c r="H12" s="35" t="s">
        <v>45</v>
      </c>
      <c r="I12" s="38">
        <v>3</v>
      </c>
      <c r="J12" s="39">
        <v>47674</v>
      </c>
      <c r="K12" s="39">
        <v>143022</v>
      </c>
      <c r="L12" s="25">
        <v>11442</v>
      </c>
      <c r="M12" s="29">
        <f t="shared" si="0"/>
        <v>154464</v>
      </c>
    </row>
    <row r="13" spans="1:13" x14ac:dyDescent="0.25">
      <c r="A13" s="35" t="s">
        <v>59</v>
      </c>
      <c r="B13" s="36" t="s">
        <v>84</v>
      </c>
      <c r="C13" s="37">
        <v>46118</v>
      </c>
      <c r="D13" s="35" t="s">
        <v>136</v>
      </c>
      <c r="E13" s="35" t="s">
        <v>184</v>
      </c>
      <c r="F13" s="35" t="s">
        <v>52</v>
      </c>
      <c r="G13" s="35" t="s">
        <v>27</v>
      </c>
      <c r="H13" s="35" t="s">
        <v>45</v>
      </c>
      <c r="I13" s="38">
        <v>1</v>
      </c>
      <c r="J13" s="39">
        <v>110780</v>
      </c>
      <c r="K13" s="39">
        <v>110780</v>
      </c>
      <c r="L13" s="25">
        <v>8862</v>
      </c>
      <c r="M13" s="29">
        <f t="shared" si="0"/>
        <v>119642</v>
      </c>
    </row>
    <row r="14" spans="1:13" x14ac:dyDescent="0.25">
      <c r="A14" s="35" t="s">
        <v>59</v>
      </c>
      <c r="B14" s="36" t="s">
        <v>84</v>
      </c>
      <c r="C14" s="37">
        <v>46118</v>
      </c>
      <c r="D14" s="35" t="s">
        <v>136</v>
      </c>
      <c r="E14" s="35" t="s">
        <v>184</v>
      </c>
      <c r="F14" s="35" t="s">
        <v>5</v>
      </c>
      <c r="G14" s="35" t="s">
        <v>26</v>
      </c>
      <c r="H14" s="35" t="s">
        <v>45</v>
      </c>
      <c r="I14" s="38">
        <v>1</v>
      </c>
      <c r="J14" s="39">
        <v>69759</v>
      </c>
      <c r="K14" s="39">
        <v>69759</v>
      </c>
      <c r="L14" s="25">
        <v>5581</v>
      </c>
      <c r="M14" s="29">
        <f t="shared" si="0"/>
        <v>75340</v>
      </c>
    </row>
    <row r="15" spans="1:13" x14ac:dyDescent="0.25">
      <c r="A15" s="35" t="s">
        <v>59</v>
      </c>
      <c r="B15" s="36" t="s">
        <v>84</v>
      </c>
      <c r="C15" s="37">
        <v>46118</v>
      </c>
      <c r="D15" s="35" t="s">
        <v>136</v>
      </c>
      <c r="E15" s="35" t="s">
        <v>184</v>
      </c>
      <c r="F15" s="35" t="s">
        <v>18</v>
      </c>
      <c r="G15" s="35" t="s">
        <v>9</v>
      </c>
      <c r="H15" s="35" t="s">
        <v>45</v>
      </c>
      <c r="I15" s="38">
        <v>1</v>
      </c>
      <c r="J15" s="39">
        <v>47674</v>
      </c>
      <c r="K15" s="39">
        <v>47674</v>
      </c>
      <c r="L15" s="25">
        <v>3814</v>
      </c>
      <c r="M15" s="29">
        <f t="shared" si="0"/>
        <v>51488</v>
      </c>
    </row>
    <row r="16" spans="1:13" x14ac:dyDescent="0.25">
      <c r="A16" s="35" t="s">
        <v>53</v>
      </c>
      <c r="B16" s="36" t="s">
        <v>85</v>
      </c>
      <c r="C16" s="37">
        <v>46118</v>
      </c>
      <c r="D16" s="35" t="s">
        <v>137</v>
      </c>
      <c r="E16" s="35" t="s">
        <v>21</v>
      </c>
      <c r="F16" s="35" t="s">
        <v>52</v>
      </c>
      <c r="G16" s="35" t="s">
        <v>27</v>
      </c>
      <c r="H16" s="35" t="s">
        <v>45</v>
      </c>
      <c r="I16" s="38">
        <v>5</v>
      </c>
      <c r="J16" s="39">
        <v>110780</v>
      </c>
      <c r="K16" s="39">
        <v>553900</v>
      </c>
      <c r="L16" s="25">
        <v>44313</v>
      </c>
      <c r="M16" s="29">
        <f t="shared" si="0"/>
        <v>598213</v>
      </c>
    </row>
    <row r="17" spans="1:13" x14ac:dyDescent="0.25">
      <c r="A17" s="35" t="s">
        <v>53</v>
      </c>
      <c r="B17" s="36" t="s">
        <v>85</v>
      </c>
      <c r="C17" s="37">
        <v>46118</v>
      </c>
      <c r="D17" s="35" t="s">
        <v>137</v>
      </c>
      <c r="E17" s="35" t="s">
        <v>21</v>
      </c>
      <c r="F17" s="35" t="s">
        <v>15</v>
      </c>
      <c r="G17" s="35" t="s">
        <v>43</v>
      </c>
      <c r="H17" s="35" t="s">
        <v>45</v>
      </c>
      <c r="I17" s="38">
        <v>2</v>
      </c>
      <c r="J17" s="39">
        <v>106026</v>
      </c>
      <c r="K17" s="39">
        <v>212052</v>
      </c>
      <c r="L17" s="25">
        <v>16964</v>
      </c>
      <c r="M17" s="29">
        <f t="shared" si="0"/>
        <v>229016</v>
      </c>
    </row>
    <row r="18" spans="1:13" x14ac:dyDescent="0.25">
      <c r="A18" s="35" t="s">
        <v>53</v>
      </c>
      <c r="B18" s="36" t="s">
        <v>85</v>
      </c>
      <c r="C18" s="37">
        <v>46118</v>
      </c>
      <c r="D18" s="35" t="s">
        <v>137</v>
      </c>
      <c r="E18" s="35" t="s">
        <v>21</v>
      </c>
      <c r="F18" s="35" t="s">
        <v>5</v>
      </c>
      <c r="G18" s="35" t="s">
        <v>26</v>
      </c>
      <c r="H18" s="35" t="s">
        <v>45</v>
      </c>
      <c r="I18" s="38">
        <v>10</v>
      </c>
      <c r="J18" s="39">
        <v>69759</v>
      </c>
      <c r="K18" s="39">
        <v>697590</v>
      </c>
      <c r="L18" s="25">
        <v>55807</v>
      </c>
      <c r="M18" s="29">
        <f t="shared" si="0"/>
        <v>753397</v>
      </c>
    </row>
    <row r="19" spans="1:13" x14ac:dyDescent="0.25">
      <c r="A19" s="35" t="s">
        <v>53</v>
      </c>
      <c r="B19" s="36" t="s">
        <v>85</v>
      </c>
      <c r="C19" s="37">
        <v>46118</v>
      </c>
      <c r="D19" s="35" t="s">
        <v>137</v>
      </c>
      <c r="E19" s="35" t="s">
        <v>21</v>
      </c>
      <c r="F19" s="35" t="s">
        <v>18</v>
      </c>
      <c r="G19" s="35" t="s">
        <v>9</v>
      </c>
      <c r="H19" s="35" t="s">
        <v>45</v>
      </c>
      <c r="I19" s="38">
        <v>10</v>
      </c>
      <c r="J19" s="39">
        <v>47674</v>
      </c>
      <c r="K19" s="39">
        <v>476740</v>
      </c>
      <c r="L19" s="25">
        <v>38139</v>
      </c>
      <c r="M19" s="29">
        <f t="shared" si="0"/>
        <v>514879</v>
      </c>
    </row>
    <row r="20" spans="1:13" x14ac:dyDescent="0.25">
      <c r="A20" s="35" t="s">
        <v>42</v>
      </c>
      <c r="B20" s="36" t="s">
        <v>86</v>
      </c>
      <c r="C20" s="37">
        <v>46118</v>
      </c>
      <c r="D20" s="35" t="s">
        <v>138</v>
      </c>
      <c r="E20" s="35" t="s">
        <v>185</v>
      </c>
      <c r="F20" s="35" t="s">
        <v>52</v>
      </c>
      <c r="G20" s="35" t="s">
        <v>27</v>
      </c>
      <c r="H20" s="35" t="s">
        <v>45</v>
      </c>
      <c r="I20" s="38">
        <v>3</v>
      </c>
      <c r="J20" s="39">
        <v>110780</v>
      </c>
      <c r="K20" s="39">
        <v>332340</v>
      </c>
      <c r="L20" s="25">
        <v>26588</v>
      </c>
      <c r="M20" s="29">
        <f t="shared" si="0"/>
        <v>358928</v>
      </c>
    </row>
    <row r="21" spans="1:13" x14ac:dyDescent="0.25">
      <c r="A21" s="35" t="s">
        <v>42</v>
      </c>
      <c r="B21" s="36" t="s">
        <v>86</v>
      </c>
      <c r="C21" s="37">
        <v>46118</v>
      </c>
      <c r="D21" s="35" t="s">
        <v>138</v>
      </c>
      <c r="E21" s="35" t="s">
        <v>185</v>
      </c>
      <c r="F21" s="35" t="s">
        <v>15</v>
      </c>
      <c r="G21" s="35" t="s">
        <v>43</v>
      </c>
      <c r="H21" s="35" t="s">
        <v>45</v>
      </c>
      <c r="I21" s="38">
        <v>3</v>
      </c>
      <c r="J21" s="39">
        <v>106026</v>
      </c>
      <c r="K21" s="39">
        <v>318078</v>
      </c>
      <c r="L21" s="25">
        <v>25446</v>
      </c>
      <c r="M21" s="29">
        <f t="shared" si="0"/>
        <v>343524</v>
      </c>
    </row>
    <row r="22" spans="1:13" x14ac:dyDescent="0.25">
      <c r="A22" s="35" t="s">
        <v>42</v>
      </c>
      <c r="B22" s="36" t="s">
        <v>86</v>
      </c>
      <c r="C22" s="37">
        <v>46118</v>
      </c>
      <c r="D22" s="35" t="s">
        <v>138</v>
      </c>
      <c r="E22" s="35" t="s">
        <v>185</v>
      </c>
      <c r="F22" s="35" t="s">
        <v>5</v>
      </c>
      <c r="G22" s="35" t="s">
        <v>26</v>
      </c>
      <c r="H22" s="35" t="s">
        <v>45</v>
      </c>
      <c r="I22" s="38">
        <v>3</v>
      </c>
      <c r="J22" s="39">
        <v>69759</v>
      </c>
      <c r="K22" s="39">
        <v>209277</v>
      </c>
      <c r="L22" s="25">
        <v>16742</v>
      </c>
      <c r="M22" s="29">
        <f t="shared" si="0"/>
        <v>226019</v>
      </c>
    </row>
    <row r="23" spans="1:13" x14ac:dyDescent="0.25">
      <c r="A23" s="35" t="s">
        <v>44</v>
      </c>
      <c r="B23" s="36" t="s">
        <v>87</v>
      </c>
      <c r="C23" s="37">
        <v>46118</v>
      </c>
      <c r="D23" s="35" t="s">
        <v>139</v>
      </c>
      <c r="E23" s="35" t="s">
        <v>54</v>
      </c>
      <c r="F23" s="35" t="s">
        <v>18</v>
      </c>
      <c r="G23" s="35" t="s">
        <v>9</v>
      </c>
      <c r="H23" s="35" t="s">
        <v>45</v>
      </c>
      <c r="I23" s="38">
        <v>5</v>
      </c>
      <c r="J23" s="39">
        <v>47674</v>
      </c>
      <c r="K23" s="39">
        <v>238370</v>
      </c>
      <c r="L23" s="25">
        <v>19070</v>
      </c>
      <c r="M23" s="29">
        <f t="shared" si="0"/>
        <v>257440</v>
      </c>
    </row>
    <row r="24" spans="1:13" x14ac:dyDescent="0.25">
      <c r="A24" s="35" t="s">
        <v>56</v>
      </c>
      <c r="B24" s="36" t="s">
        <v>88</v>
      </c>
      <c r="C24" s="37">
        <v>46118</v>
      </c>
      <c r="D24" s="35" t="s">
        <v>140</v>
      </c>
      <c r="E24" s="35" t="s">
        <v>186</v>
      </c>
      <c r="F24" s="35" t="s">
        <v>5</v>
      </c>
      <c r="G24" s="35" t="s">
        <v>26</v>
      </c>
      <c r="H24" s="35" t="s">
        <v>45</v>
      </c>
      <c r="I24" s="38">
        <v>3</v>
      </c>
      <c r="J24" s="39">
        <v>69759</v>
      </c>
      <c r="K24" s="39">
        <v>209277</v>
      </c>
      <c r="L24" s="25">
        <v>16742</v>
      </c>
      <c r="M24" s="29">
        <f t="shared" si="0"/>
        <v>226019</v>
      </c>
    </row>
    <row r="25" spans="1:13" x14ac:dyDescent="0.25">
      <c r="A25" s="35" t="s">
        <v>10</v>
      </c>
      <c r="B25" s="36" t="s">
        <v>89</v>
      </c>
      <c r="C25" s="37">
        <v>46118</v>
      </c>
      <c r="D25" s="35" t="s">
        <v>141</v>
      </c>
      <c r="E25" s="35" t="s">
        <v>187</v>
      </c>
      <c r="F25" s="35" t="s">
        <v>52</v>
      </c>
      <c r="G25" s="35" t="s">
        <v>27</v>
      </c>
      <c r="H25" s="35" t="s">
        <v>45</v>
      </c>
      <c r="I25" s="38">
        <v>2</v>
      </c>
      <c r="J25" s="39">
        <v>110780</v>
      </c>
      <c r="K25" s="39">
        <v>221560</v>
      </c>
      <c r="L25" s="25">
        <v>17725</v>
      </c>
      <c r="M25" s="29">
        <f t="shared" si="0"/>
        <v>239285</v>
      </c>
    </row>
    <row r="26" spans="1:13" x14ac:dyDescent="0.25">
      <c r="A26" s="35" t="s">
        <v>10</v>
      </c>
      <c r="B26" s="36" t="s">
        <v>89</v>
      </c>
      <c r="C26" s="37">
        <v>46118</v>
      </c>
      <c r="D26" s="35" t="s">
        <v>141</v>
      </c>
      <c r="E26" s="35" t="s">
        <v>187</v>
      </c>
      <c r="F26" s="35" t="s">
        <v>18</v>
      </c>
      <c r="G26" s="35" t="s">
        <v>9</v>
      </c>
      <c r="H26" s="35" t="s">
        <v>45</v>
      </c>
      <c r="I26" s="38">
        <v>2</v>
      </c>
      <c r="J26" s="39">
        <v>47674</v>
      </c>
      <c r="K26" s="39">
        <v>95348</v>
      </c>
      <c r="L26" s="25">
        <v>7628</v>
      </c>
      <c r="M26" s="29">
        <f t="shared" si="0"/>
        <v>102976</v>
      </c>
    </row>
    <row r="27" spans="1:13" x14ac:dyDescent="0.25">
      <c r="A27" s="35" t="s">
        <v>57</v>
      </c>
      <c r="B27" s="36" t="s">
        <v>90</v>
      </c>
      <c r="C27" s="37">
        <v>46118</v>
      </c>
      <c r="D27" s="35" t="s">
        <v>142</v>
      </c>
      <c r="E27" s="35" t="s">
        <v>36</v>
      </c>
      <c r="F27" s="35" t="s">
        <v>18</v>
      </c>
      <c r="G27" s="35" t="s">
        <v>9</v>
      </c>
      <c r="H27" s="35" t="s">
        <v>45</v>
      </c>
      <c r="I27" s="38">
        <v>5</v>
      </c>
      <c r="J27" s="39">
        <v>47674</v>
      </c>
      <c r="K27" s="39">
        <v>238370</v>
      </c>
      <c r="L27" s="25">
        <v>19070</v>
      </c>
      <c r="M27" s="29">
        <f t="shared" si="0"/>
        <v>257440</v>
      </c>
    </row>
    <row r="28" spans="1:13" x14ac:dyDescent="0.25">
      <c r="A28" s="35" t="s">
        <v>13</v>
      </c>
      <c r="B28" s="36" t="s">
        <v>91</v>
      </c>
      <c r="C28" s="37">
        <v>46118</v>
      </c>
      <c r="D28" s="35" t="s">
        <v>143</v>
      </c>
      <c r="E28" s="35" t="s">
        <v>188</v>
      </c>
      <c r="F28" s="35" t="s">
        <v>52</v>
      </c>
      <c r="G28" s="35" t="s">
        <v>27</v>
      </c>
      <c r="H28" s="35" t="s">
        <v>45</v>
      </c>
      <c r="I28" s="38">
        <v>3</v>
      </c>
      <c r="J28" s="39">
        <v>110780</v>
      </c>
      <c r="K28" s="39">
        <v>332340</v>
      </c>
      <c r="L28" s="25">
        <v>26587</v>
      </c>
      <c r="M28" s="29">
        <f t="shared" si="0"/>
        <v>358927</v>
      </c>
    </row>
    <row r="29" spans="1:13" x14ac:dyDescent="0.25">
      <c r="A29" s="35" t="s">
        <v>13</v>
      </c>
      <c r="B29" s="36" t="s">
        <v>91</v>
      </c>
      <c r="C29" s="37">
        <v>46118</v>
      </c>
      <c r="D29" s="35" t="s">
        <v>143</v>
      </c>
      <c r="E29" s="35" t="s">
        <v>188</v>
      </c>
      <c r="F29" s="35" t="s">
        <v>5</v>
      </c>
      <c r="G29" s="35" t="s">
        <v>26</v>
      </c>
      <c r="H29" s="35" t="s">
        <v>45</v>
      </c>
      <c r="I29" s="38">
        <v>5</v>
      </c>
      <c r="J29" s="39">
        <v>69759</v>
      </c>
      <c r="K29" s="39">
        <v>348795</v>
      </c>
      <c r="L29" s="25">
        <v>27904</v>
      </c>
      <c r="M29" s="29">
        <f t="shared" si="0"/>
        <v>376699</v>
      </c>
    </row>
    <row r="30" spans="1:13" x14ac:dyDescent="0.25">
      <c r="A30" s="35" t="s">
        <v>13</v>
      </c>
      <c r="B30" s="36" t="s">
        <v>91</v>
      </c>
      <c r="C30" s="37">
        <v>46118</v>
      </c>
      <c r="D30" s="35" t="s">
        <v>143</v>
      </c>
      <c r="E30" s="35" t="s">
        <v>188</v>
      </c>
      <c r="F30" s="35" t="s">
        <v>18</v>
      </c>
      <c r="G30" s="35" t="s">
        <v>9</v>
      </c>
      <c r="H30" s="35" t="s">
        <v>45</v>
      </c>
      <c r="I30" s="38">
        <v>3</v>
      </c>
      <c r="J30" s="39">
        <v>47674</v>
      </c>
      <c r="K30" s="39">
        <v>143022</v>
      </c>
      <c r="L30" s="25">
        <v>11442</v>
      </c>
      <c r="M30" s="29">
        <f t="shared" si="0"/>
        <v>154464</v>
      </c>
    </row>
    <row r="31" spans="1:13" x14ac:dyDescent="0.25">
      <c r="A31" s="35" t="s">
        <v>38</v>
      </c>
      <c r="B31" s="36" t="s">
        <v>92</v>
      </c>
      <c r="C31" s="37">
        <v>46118</v>
      </c>
      <c r="D31" s="35" t="s">
        <v>144</v>
      </c>
      <c r="E31" s="35" t="s">
        <v>17</v>
      </c>
      <c r="F31" s="35" t="s">
        <v>52</v>
      </c>
      <c r="G31" s="35" t="s">
        <v>27</v>
      </c>
      <c r="H31" s="35" t="s">
        <v>45</v>
      </c>
      <c r="I31" s="38">
        <v>2</v>
      </c>
      <c r="J31" s="39">
        <v>110780</v>
      </c>
      <c r="K31" s="39">
        <v>221560</v>
      </c>
      <c r="L31" s="25">
        <v>17725</v>
      </c>
      <c r="M31" s="29">
        <f t="shared" si="0"/>
        <v>239285</v>
      </c>
    </row>
    <row r="32" spans="1:13" x14ac:dyDescent="0.25">
      <c r="A32" s="35" t="s">
        <v>38</v>
      </c>
      <c r="B32" s="36" t="s">
        <v>92</v>
      </c>
      <c r="C32" s="37">
        <v>46118</v>
      </c>
      <c r="D32" s="35" t="s">
        <v>144</v>
      </c>
      <c r="E32" s="35" t="s">
        <v>17</v>
      </c>
      <c r="F32" s="35" t="s">
        <v>15</v>
      </c>
      <c r="G32" s="35" t="s">
        <v>43</v>
      </c>
      <c r="H32" s="35" t="s">
        <v>45</v>
      </c>
      <c r="I32" s="38">
        <v>2</v>
      </c>
      <c r="J32" s="39">
        <v>106026</v>
      </c>
      <c r="K32" s="39">
        <v>212052</v>
      </c>
      <c r="L32" s="25">
        <v>16964</v>
      </c>
      <c r="M32" s="29">
        <f t="shared" si="0"/>
        <v>229016</v>
      </c>
    </row>
    <row r="33" spans="1:13" x14ac:dyDescent="0.25">
      <c r="A33" s="35" t="s">
        <v>60</v>
      </c>
      <c r="B33" s="36" t="s">
        <v>93</v>
      </c>
      <c r="C33" s="37">
        <v>46118</v>
      </c>
      <c r="D33" s="35" t="s">
        <v>145</v>
      </c>
      <c r="E33" s="35" t="s">
        <v>4</v>
      </c>
      <c r="F33" s="35" t="s">
        <v>52</v>
      </c>
      <c r="G33" s="35" t="s">
        <v>27</v>
      </c>
      <c r="H33" s="35" t="s">
        <v>45</v>
      </c>
      <c r="I33" s="38">
        <v>3</v>
      </c>
      <c r="J33" s="39">
        <v>110780</v>
      </c>
      <c r="K33" s="39">
        <v>332340</v>
      </c>
      <c r="L33" s="25">
        <v>26587</v>
      </c>
      <c r="M33" s="29">
        <f t="shared" si="0"/>
        <v>358927</v>
      </c>
    </row>
    <row r="34" spans="1:13" x14ac:dyDescent="0.25">
      <c r="A34" s="35" t="s">
        <v>60</v>
      </c>
      <c r="B34" s="36" t="s">
        <v>93</v>
      </c>
      <c r="C34" s="37">
        <v>46118</v>
      </c>
      <c r="D34" s="35" t="s">
        <v>145</v>
      </c>
      <c r="E34" s="35" t="s">
        <v>4</v>
      </c>
      <c r="F34" s="35" t="s">
        <v>15</v>
      </c>
      <c r="G34" s="35" t="s">
        <v>43</v>
      </c>
      <c r="H34" s="35" t="s">
        <v>45</v>
      </c>
      <c r="I34" s="38">
        <v>2</v>
      </c>
      <c r="J34" s="39">
        <v>106026</v>
      </c>
      <c r="K34" s="39">
        <v>212052</v>
      </c>
      <c r="L34" s="25">
        <v>16964</v>
      </c>
      <c r="M34" s="29">
        <f t="shared" si="0"/>
        <v>229016</v>
      </c>
    </row>
    <row r="35" spans="1:13" x14ac:dyDescent="0.25">
      <c r="A35" s="35" t="s">
        <v>60</v>
      </c>
      <c r="B35" s="36" t="s">
        <v>93</v>
      </c>
      <c r="C35" s="37">
        <v>46118</v>
      </c>
      <c r="D35" s="35" t="s">
        <v>145</v>
      </c>
      <c r="E35" s="35" t="s">
        <v>4</v>
      </c>
      <c r="F35" s="35" t="s">
        <v>5</v>
      </c>
      <c r="G35" s="35" t="s">
        <v>26</v>
      </c>
      <c r="H35" s="35" t="s">
        <v>45</v>
      </c>
      <c r="I35" s="38">
        <v>5</v>
      </c>
      <c r="J35" s="39">
        <v>69759</v>
      </c>
      <c r="K35" s="39">
        <v>348795</v>
      </c>
      <c r="L35" s="25">
        <v>27904</v>
      </c>
      <c r="M35" s="29">
        <f t="shared" si="0"/>
        <v>376699</v>
      </c>
    </row>
    <row r="36" spans="1:13" x14ac:dyDescent="0.25">
      <c r="A36" s="35" t="s">
        <v>60</v>
      </c>
      <c r="B36" s="36" t="s">
        <v>93</v>
      </c>
      <c r="C36" s="37">
        <v>46118</v>
      </c>
      <c r="D36" s="35" t="s">
        <v>145</v>
      </c>
      <c r="E36" s="35" t="s">
        <v>4</v>
      </c>
      <c r="F36" s="35" t="s">
        <v>18</v>
      </c>
      <c r="G36" s="35" t="s">
        <v>9</v>
      </c>
      <c r="H36" s="35" t="s">
        <v>45</v>
      </c>
      <c r="I36" s="38">
        <v>1</v>
      </c>
      <c r="J36" s="39">
        <v>47674</v>
      </c>
      <c r="K36" s="39">
        <v>47674</v>
      </c>
      <c r="L36" s="25">
        <v>3814</v>
      </c>
      <c r="M36" s="29">
        <f t="shared" si="0"/>
        <v>51488</v>
      </c>
    </row>
    <row r="37" spans="1:13" x14ac:dyDescent="0.25">
      <c r="A37" s="35" t="s">
        <v>49</v>
      </c>
      <c r="B37" s="36" t="s">
        <v>94</v>
      </c>
      <c r="C37" s="37">
        <v>46118</v>
      </c>
      <c r="D37" s="35" t="s">
        <v>146</v>
      </c>
      <c r="E37" s="35" t="s">
        <v>2</v>
      </c>
      <c r="F37" s="35" t="s">
        <v>15</v>
      </c>
      <c r="G37" s="35" t="s">
        <v>43</v>
      </c>
      <c r="H37" s="35" t="s">
        <v>45</v>
      </c>
      <c r="I37" s="38">
        <v>5</v>
      </c>
      <c r="J37" s="39">
        <v>106026</v>
      </c>
      <c r="K37" s="39">
        <v>530130</v>
      </c>
      <c r="L37" s="25">
        <v>42411</v>
      </c>
      <c r="M37" s="29">
        <f t="shared" si="0"/>
        <v>572541</v>
      </c>
    </row>
    <row r="38" spans="1:13" x14ac:dyDescent="0.25">
      <c r="A38" s="35" t="s">
        <v>49</v>
      </c>
      <c r="B38" s="36" t="s">
        <v>94</v>
      </c>
      <c r="C38" s="37">
        <v>46118</v>
      </c>
      <c r="D38" s="35" t="s">
        <v>146</v>
      </c>
      <c r="E38" s="35" t="s">
        <v>2</v>
      </c>
      <c r="F38" s="35" t="s">
        <v>5</v>
      </c>
      <c r="G38" s="35" t="s">
        <v>26</v>
      </c>
      <c r="H38" s="35" t="s">
        <v>45</v>
      </c>
      <c r="I38" s="38">
        <v>3</v>
      </c>
      <c r="J38" s="39">
        <v>69759</v>
      </c>
      <c r="K38" s="39">
        <v>209277</v>
      </c>
      <c r="L38" s="25">
        <v>16742</v>
      </c>
      <c r="M38" s="29">
        <f t="shared" si="0"/>
        <v>226019</v>
      </c>
    </row>
    <row r="39" spans="1:13" x14ac:dyDescent="0.25">
      <c r="A39" s="35" t="s">
        <v>25</v>
      </c>
      <c r="B39" s="36" t="s">
        <v>95</v>
      </c>
      <c r="C39" s="37">
        <v>46125</v>
      </c>
      <c r="D39" s="35" t="s">
        <v>147</v>
      </c>
      <c r="E39" s="35" t="s">
        <v>189</v>
      </c>
      <c r="F39" s="35" t="s">
        <v>52</v>
      </c>
      <c r="G39" s="35" t="s">
        <v>27</v>
      </c>
      <c r="H39" s="35" t="s">
        <v>45</v>
      </c>
      <c r="I39" s="38">
        <v>5</v>
      </c>
      <c r="J39" s="39">
        <v>99702</v>
      </c>
      <c r="K39" s="39">
        <v>498510</v>
      </c>
      <c r="L39" s="25">
        <v>39881</v>
      </c>
      <c r="M39" s="29">
        <f t="shared" si="0"/>
        <v>538391</v>
      </c>
    </row>
    <row r="40" spans="1:13" x14ac:dyDescent="0.25">
      <c r="A40" s="35" t="s">
        <v>8</v>
      </c>
      <c r="B40" s="36" t="s">
        <v>96</v>
      </c>
      <c r="C40" s="37">
        <v>46125</v>
      </c>
      <c r="D40" s="35" t="s">
        <v>148</v>
      </c>
      <c r="E40" s="35" t="s">
        <v>190</v>
      </c>
      <c r="F40" s="35" t="s">
        <v>52</v>
      </c>
      <c r="G40" s="35" t="s">
        <v>27</v>
      </c>
      <c r="H40" s="35" t="s">
        <v>45</v>
      </c>
      <c r="I40" s="38">
        <v>5</v>
      </c>
      <c r="J40" s="39">
        <v>99702</v>
      </c>
      <c r="K40" s="39">
        <v>498510</v>
      </c>
      <c r="L40" s="25">
        <v>39881</v>
      </c>
      <c r="M40" s="29">
        <f t="shared" si="0"/>
        <v>538391</v>
      </c>
    </row>
    <row r="41" spans="1:13" x14ac:dyDescent="0.25">
      <c r="A41" s="35" t="s">
        <v>8</v>
      </c>
      <c r="B41" s="36" t="s">
        <v>96</v>
      </c>
      <c r="C41" s="37">
        <v>46125</v>
      </c>
      <c r="D41" s="35" t="s">
        <v>148</v>
      </c>
      <c r="E41" s="35" t="s">
        <v>190</v>
      </c>
      <c r="F41" s="35" t="s">
        <v>15</v>
      </c>
      <c r="G41" s="35" t="s">
        <v>43</v>
      </c>
      <c r="H41" s="35" t="s">
        <v>45</v>
      </c>
      <c r="I41" s="38">
        <v>1</v>
      </c>
      <c r="J41" s="39">
        <v>106026</v>
      </c>
      <c r="K41" s="39">
        <v>106026</v>
      </c>
      <c r="L41" s="25">
        <v>8482</v>
      </c>
      <c r="M41" s="29">
        <f t="shared" si="0"/>
        <v>114508</v>
      </c>
    </row>
    <row r="42" spans="1:13" x14ac:dyDescent="0.25">
      <c r="A42" s="35" t="s">
        <v>8</v>
      </c>
      <c r="B42" s="36" t="s">
        <v>96</v>
      </c>
      <c r="C42" s="37">
        <v>46125</v>
      </c>
      <c r="D42" s="35" t="s">
        <v>148</v>
      </c>
      <c r="E42" s="35" t="s">
        <v>190</v>
      </c>
      <c r="F42" s="35" t="s">
        <v>5</v>
      </c>
      <c r="G42" s="35" t="s">
        <v>26</v>
      </c>
      <c r="H42" s="35" t="s">
        <v>45</v>
      </c>
      <c r="I42" s="38">
        <v>5</v>
      </c>
      <c r="J42" s="39">
        <v>69062</v>
      </c>
      <c r="K42" s="39">
        <v>345310</v>
      </c>
      <c r="L42" s="25">
        <v>27625</v>
      </c>
      <c r="M42" s="29">
        <f t="shared" si="0"/>
        <v>372935</v>
      </c>
    </row>
    <row r="43" spans="1:13" x14ac:dyDescent="0.25">
      <c r="A43" s="35" t="s">
        <v>48</v>
      </c>
      <c r="B43" s="36" t="s">
        <v>97</v>
      </c>
      <c r="C43" s="37">
        <v>46125</v>
      </c>
      <c r="D43" s="35" t="s">
        <v>149</v>
      </c>
      <c r="E43" s="35" t="s">
        <v>191</v>
      </c>
      <c r="F43" s="35" t="s">
        <v>18</v>
      </c>
      <c r="G43" s="35" t="s">
        <v>9</v>
      </c>
      <c r="H43" s="35" t="s">
        <v>45</v>
      </c>
      <c r="I43" s="38">
        <v>3</v>
      </c>
      <c r="J43" s="39">
        <v>52441</v>
      </c>
      <c r="K43" s="39">
        <v>157323</v>
      </c>
      <c r="L43" s="25">
        <v>12586</v>
      </c>
      <c r="M43" s="29">
        <f t="shared" si="0"/>
        <v>169909</v>
      </c>
    </row>
    <row r="44" spans="1:13" x14ac:dyDescent="0.25">
      <c r="A44" s="35" t="s">
        <v>53</v>
      </c>
      <c r="B44" s="36" t="s">
        <v>98</v>
      </c>
      <c r="C44" s="37">
        <v>46125</v>
      </c>
      <c r="D44" s="35" t="s">
        <v>150</v>
      </c>
      <c r="E44" s="35" t="s">
        <v>192</v>
      </c>
      <c r="F44" s="35" t="s">
        <v>15</v>
      </c>
      <c r="G44" s="35" t="s">
        <v>43</v>
      </c>
      <c r="H44" s="35" t="s">
        <v>45</v>
      </c>
      <c r="I44" s="38">
        <v>3</v>
      </c>
      <c r="J44" s="39">
        <v>106026</v>
      </c>
      <c r="K44" s="39">
        <v>318078</v>
      </c>
      <c r="L44" s="25">
        <v>25446</v>
      </c>
      <c r="M44" s="29">
        <f t="shared" si="0"/>
        <v>343524</v>
      </c>
    </row>
    <row r="45" spans="1:13" x14ac:dyDescent="0.25">
      <c r="A45" s="35" t="s">
        <v>53</v>
      </c>
      <c r="B45" s="36" t="s">
        <v>98</v>
      </c>
      <c r="C45" s="37">
        <v>46125</v>
      </c>
      <c r="D45" s="35" t="s">
        <v>150</v>
      </c>
      <c r="E45" s="35" t="s">
        <v>192</v>
      </c>
      <c r="F45" s="35" t="s">
        <v>5</v>
      </c>
      <c r="G45" s="35" t="s">
        <v>26</v>
      </c>
      <c r="H45" s="35" t="s">
        <v>45</v>
      </c>
      <c r="I45" s="38">
        <v>5</v>
      </c>
      <c r="J45" s="39">
        <v>69062</v>
      </c>
      <c r="K45" s="39">
        <v>345310</v>
      </c>
      <c r="L45" s="25">
        <v>27625</v>
      </c>
      <c r="M45" s="29">
        <f t="shared" si="0"/>
        <v>372935</v>
      </c>
    </row>
    <row r="46" spans="1:13" x14ac:dyDescent="0.25">
      <c r="A46" s="35" t="s">
        <v>42</v>
      </c>
      <c r="B46" s="36" t="s">
        <v>99</v>
      </c>
      <c r="C46" s="37">
        <v>46125</v>
      </c>
      <c r="D46" s="35" t="s">
        <v>151</v>
      </c>
      <c r="E46" s="35" t="s">
        <v>193</v>
      </c>
      <c r="F46" s="35" t="s">
        <v>5</v>
      </c>
      <c r="G46" s="35" t="s">
        <v>26</v>
      </c>
      <c r="H46" s="35" t="s">
        <v>45</v>
      </c>
      <c r="I46" s="38">
        <v>5</v>
      </c>
      <c r="J46" s="39">
        <v>69062</v>
      </c>
      <c r="K46" s="39">
        <v>345310</v>
      </c>
      <c r="L46" s="25">
        <v>27625</v>
      </c>
      <c r="M46" s="29">
        <f t="shared" si="0"/>
        <v>372935</v>
      </c>
    </row>
    <row r="47" spans="1:13" x14ac:dyDescent="0.25">
      <c r="A47" s="35" t="s">
        <v>22</v>
      </c>
      <c r="B47" s="36" t="s">
        <v>100</v>
      </c>
      <c r="C47" s="37">
        <v>46125</v>
      </c>
      <c r="D47" s="35" t="s">
        <v>152</v>
      </c>
      <c r="E47" s="35" t="s">
        <v>194</v>
      </c>
      <c r="F47" s="35" t="s">
        <v>18</v>
      </c>
      <c r="G47" s="35" t="s">
        <v>9</v>
      </c>
      <c r="H47" s="35" t="s">
        <v>45</v>
      </c>
      <c r="I47" s="38">
        <v>3</v>
      </c>
      <c r="J47" s="39">
        <v>52441</v>
      </c>
      <c r="K47" s="39">
        <v>157323</v>
      </c>
      <c r="L47" s="25">
        <v>12586</v>
      </c>
      <c r="M47" s="29">
        <f t="shared" si="0"/>
        <v>169909</v>
      </c>
    </row>
    <row r="48" spans="1:13" x14ac:dyDescent="0.25">
      <c r="A48" s="35" t="s">
        <v>57</v>
      </c>
      <c r="B48" s="36" t="s">
        <v>101</v>
      </c>
      <c r="C48" s="37">
        <v>46125</v>
      </c>
      <c r="D48" s="35" t="s">
        <v>153</v>
      </c>
      <c r="E48" s="35" t="s">
        <v>195</v>
      </c>
      <c r="F48" s="35" t="s">
        <v>5</v>
      </c>
      <c r="G48" s="35" t="s">
        <v>26</v>
      </c>
      <c r="H48" s="35" t="s">
        <v>45</v>
      </c>
      <c r="I48" s="38">
        <v>10</v>
      </c>
      <c r="J48" s="39">
        <v>69062</v>
      </c>
      <c r="K48" s="39">
        <v>690620</v>
      </c>
      <c r="L48" s="25">
        <v>55250</v>
      </c>
      <c r="M48" s="29">
        <f t="shared" si="0"/>
        <v>745870</v>
      </c>
    </row>
    <row r="49" spans="1:13" x14ac:dyDescent="0.25">
      <c r="A49" s="35" t="s">
        <v>38</v>
      </c>
      <c r="B49" s="36" t="s">
        <v>102</v>
      </c>
      <c r="C49" s="37">
        <v>46125</v>
      </c>
      <c r="D49" s="35" t="s">
        <v>154</v>
      </c>
      <c r="E49" s="35" t="s">
        <v>196</v>
      </c>
      <c r="F49" s="35" t="s">
        <v>52</v>
      </c>
      <c r="G49" s="35" t="s">
        <v>27</v>
      </c>
      <c r="H49" s="35" t="s">
        <v>45</v>
      </c>
      <c r="I49" s="38">
        <v>3</v>
      </c>
      <c r="J49" s="39">
        <v>99702</v>
      </c>
      <c r="K49" s="39">
        <v>299106</v>
      </c>
      <c r="L49" s="25">
        <v>23929</v>
      </c>
      <c r="M49" s="29">
        <f t="shared" si="0"/>
        <v>323035</v>
      </c>
    </row>
    <row r="50" spans="1:13" x14ac:dyDescent="0.25">
      <c r="A50" s="35" t="s">
        <v>38</v>
      </c>
      <c r="B50" s="36" t="s">
        <v>102</v>
      </c>
      <c r="C50" s="37">
        <v>46125</v>
      </c>
      <c r="D50" s="35" t="s">
        <v>154</v>
      </c>
      <c r="E50" s="35" t="s">
        <v>196</v>
      </c>
      <c r="F50" s="35" t="s">
        <v>15</v>
      </c>
      <c r="G50" s="35" t="s">
        <v>43</v>
      </c>
      <c r="H50" s="35" t="s">
        <v>45</v>
      </c>
      <c r="I50" s="38">
        <v>3</v>
      </c>
      <c r="J50" s="39">
        <v>106026</v>
      </c>
      <c r="K50" s="39">
        <v>318078</v>
      </c>
      <c r="L50" s="25">
        <v>25446</v>
      </c>
      <c r="M50" s="29">
        <f t="shared" si="0"/>
        <v>343524</v>
      </c>
    </row>
    <row r="51" spans="1:13" x14ac:dyDescent="0.25">
      <c r="A51" s="35" t="s">
        <v>38</v>
      </c>
      <c r="B51" s="36" t="s">
        <v>102</v>
      </c>
      <c r="C51" s="37">
        <v>46125</v>
      </c>
      <c r="D51" s="35" t="s">
        <v>154</v>
      </c>
      <c r="E51" s="35" t="s">
        <v>196</v>
      </c>
      <c r="F51" s="35" t="s">
        <v>18</v>
      </c>
      <c r="G51" s="35" t="s">
        <v>9</v>
      </c>
      <c r="H51" s="35" t="s">
        <v>45</v>
      </c>
      <c r="I51" s="38">
        <v>3</v>
      </c>
      <c r="J51" s="39">
        <v>52441</v>
      </c>
      <c r="K51" s="39">
        <v>157323</v>
      </c>
      <c r="L51" s="25">
        <v>12586</v>
      </c>
      <c r="M51" s="29">
        <f t="shared" si="0"/>
        <v>169909</v>
      </c>
    </row>
    <row r="52" spans="1:13" x14ac:dyDescent="0.25">
      <c r="A52" s="35" t="s">
        <v>29</v>
      </c>
      <c r="B52" s="36" t="s">
        <v>103</v>
      </c>
      <c r="C52" s="37">
        <v>46125</v>
      </c>
      <c r="D52" s="35" t="s">
        <v>155</v>
      </c>
      <c r="E52" s="35" t="s">
        <v>197</v>
      </c>
      <c r="F52" s="35" t="s">
        <v>52</v>
      </c>
      <c r="G52" s="35" t="s">
        <v>27</v>
      </c>
      <c r="H52" s="35" t="s">
        <v>45</v>
      </c>
      <c r="I52" s="38">
        <v>2</v>
      </c>
      <c r="J52" s="39">
        <v>99702</v>
      </c>
      <c r="K52" s="39">
        <v>199404</v>
      </c>
      <c r="L52" s="25">
        <v>15953</v>
      </c>
      <c r="M52" s="29">
        <f t="shared" si="0"/>
        <v>215357</v>
      </c>
    </row>
    <row r="53" spans="1:13" x14ac:dyDescent="0.25">
      <c r="A53" s="35" t="s">
        <v>29</v>
      </c>
      <c r="B53" s="36" t="s">
        <v>103</v>
      </c>
      <c r="C53" s="37">
        <v>46125</v>
      </c>
      <c r="D53" s="35" t="s">
        <v>155</v>
      </c>
      <c r="E53" s="35" t="s">
        <v>197</v>
      </c>
      <c r="F53" s="35" t="s">
        <v>15</v>
      </c>
      <c r="G53" s="35" t="s">
        <v>43</v>
      </c>
      <c r="H53" s="35" t="s">
        <v>45</v>
      </c>
      <c r="I53" s="38">
        <v>2</v>
      </c>
      <c r="J53" s="39">
        <v>106026</v>
      </c>
      <c r="K53" s="39">
        <v>212052</v>
      </c>
      <c r="L53" s="25">
        <v>16964</v>
      </c>
      <c r="M53" s="29">
        <f t="shared" si="0"/>
        <v>229016</v>
      </c>
    </row>
    <row r="54" spans="1:13" x14ac:dyDescent="0.25">
      <c r="A54" s="35" t="s">
        <v>29</v>
      </c>
      <c r="B54" s="36" t="s">
        <v>103</v>
      </c>
      <c r="C54" s="37">
        <v>46125</v>
      </c>
      <c r="D54" s="35" t="s">
        <v>155</v>
      </c>
      <c r="E54" s="35" t="s">
        <v>197</v>
      </c>
      <c r="F54" s="35" t="s">
        <v>18</v>
      </c>
      <c r="G54" s="35" t="s">
        <v>9</v>
      </c>
      <c r="H54" s="35" t="s">
        <v>45</v>
      </c>
      <c r="I54" s="38">
        <v>5</v>
      </c>
      <c r="J54" s="39">
        <v>52441</v>
      </c>
      <c r="K54" s="39">
        <v>262205</v>
      </c>
      <c r="L54" s="25">
        <v>20976</v>
      </c>
      <c r="M54" s="29">
        <f t="shared" si="0"/>
        <v>283181</v>
      </c>
    </row>
    <row r="55" spans="1:13" x14ac:dyDescent="0.25">
      <c r="A55" s="35" t="s">
        <v>51</v>
      </c>
      <c r="B55" s="36" t="s">
        <v>104</v>
      </c>
      <c r="C55" s="37">
        <v>46125</v>
      </c>
      <c r="D55" s="35" t="s">
        <v>156</v>
      </c>
      <c r="E55" s="35" t="s">
        <v>198</v>
      </c>
      <c r="F55" s="35" t="s">
        <v>52</v>
      </c>
      <c r="G55" s="35" t="s">
        <v>27</v>
      </c>
      <c r="H55" s="35" t="s">
        <v>45</v>
      </c>
      <c r="I55" s="38">
        <v>2</v>
      </c>
      <c r="J55" s="39">
        <v>99702</v>
      </c>
      <c r="K55" s="39">
        <v>199404</v>
      </c>
      <c r="L55" s="25">
        <v>15952</v>
      </c>
      <c r="M55" s="29">
        <f t="shared" si="0"/>
        <v>215356</v>
      </c>
    </row>
    <row r="56" spans="1:13" x14ac:dyDescent="0.25">
      <c r="A56" s="35" t="s">
        <v>51</v>
      </c>
      <c r="B56" s="36" t="s">
        <v>104</v>
      </c>
      <c r="C56" s="37">
        <v>46125</v>
      </c>
      <c r="D56" s="35" t="s">
        <v>156</v>
      </c>
      <c r="E56" s="35" t="s">
        <v>198</v>
      </c>
      <c r="F56" s="35" t="s">
        <v>15</v>
      </c>
      <c r="G56" s="35" t="s">
        <v>43</v>
      </c>
      <c r="H56" s="35" t="s">
        <v>45</v>
      </c>
      <c r="I56" s="38">
        <v>2</v>
      </c>
      <c r="J56" s="39">
        <v>106026</v>
      </c>
      <c r="K56" s="39">
        <v>212052</v>
      </c>
      <c r="L56" s="25">
        <v>16964</v>
      </c>
      <c r="M56" s="29">
        <f t="shared" si="0"/>
        <v>229016</v>
      </c>
    </row>
    <row r="57" spans="1:13" x14ac:dyDescent="0.25">
      <c r="A57" s="35" t="s">
        <v>50</v>
      </c>
      <c r="B57" s="36" t="s">
        <v>105</v>
      </c>
      <c r="C57" s="37">
        <v>46132</v>
      </c>
      <c r="D57" s="35" t="s">
        <v>157</v>
      </c>
      <c r="E57" s="35" t="s">
        <v>199</v>
      </c>
      <c r="F57" s="35" t="s">
        <v>18</v>
      </c>
      <c r="G57" s="35" t="s">
        <v>9</v>
      </c>
      <c r="H57" s="35" t="s">
        <v>45</v>
      </c>
      <c r="I57" s="38">
        <v>3</v>
      </c>
      <c r="J57" s="39">
        <v>52441</v>
      </c>
      <c r="K57" s="39">
        <v>157323</v>
      </c>
      <c r="L57" s="25">
        <v>12586</v>
      </c>
      <c r="M57" s="29">
        <f t="shared" si="0"/>
        <v>169909</v>
      </c>
    </row>
    <row r="58" spans="1:13" x14ac:dyDescent="0.25">
      <c r="A58" s="35" t="s">
        <v>12</v>
      </c>
      <c r="B58" s="36" t="s">
        <v>106</v>
      </c>
      <c r="C58" s="37">
        <v>46132</v>
      </c>
      <c r="D58" s="35" t="s">
        <v>158</v>
      </c>
      <c r="E58" s="35" t="s">
        <v>200</v>
      </c>
      <c r="F58" s="35" t="s">
        <v>52</v>
      </c>
      <c r="G58" s="35" t="s">
        <v>27</v>
      </c>
      <c r="H58" s="35" t="s">
        <v>45</v>
      </c>
      <c r="I58" s="38">
        <v>3</v>
      </c>
      <c r="J58" s="39">
        <v>99702</v>
      </c>
      <c r="K58" s="39">
        <v>299106</v>
      </c>
      <c r="L58" s="25">
        <v>23928</v>
      </c>
      <c r="M58" s="29">
        <f t="shared" si="0"/>
        <v>323034</v>
      </c>
    </row>
    <row r="59" spans="1:13" x14ac:dyDescent="0.25">
      <c r="A59" s="35" t="s">
        <v>20</v>
      </c>
      <c r="B59" s="36" t="s">
        <v>107</v>
      </c>
      <c r="C59" s="37">
        <v>46132</v>
      </c>
      <c r="D59" s="35" t="s">
        <v>159</v>
      </c>
      <c r="E59" s="35" t="s">
        <v>201</v>
      </c>
      <c r="F59" s="35" t="s">
        <v>5</v>
      </c>
      <c r="G59" s="35" t="s">
        <v>26</v>
      </c>
      <c r="H59" s="35" t="s">
        <v>45</v>
      </c>
      <c r="I59" s="38">
        <v>3</v>
      </c>
      <c r="J59" s="39">
        <v>69062</v>
      </c>
      <c r="K59" s="39">
        <v>207186</v>
      </c>
      <c r="L59" s="25">
        <v>16575</v>
      </c>
      <c r="M59" s="29">
        <f t="shared" si="0"/>
        <v>223761</v>
      </c>
    </row>
    <row r="60" spans="1:13" x14ac:dyDescent="0.25">
      <c r="A60" s="35" t="s">
        <v>47</v>
      </c>
      <c r="B60" s="36" t="s">
        <v>108</v>
      </c>
      <c r="C60" s="37">
        <v>46132</v>
      </c>
      <c r="D60" s="35" t="s">
        <v>160</v>
      </c>
      <c r="E60" s="35" t="s">
        <v>202</v>
      </c>
      <c r="F60" s="35" t="s">
        <v>15</v>
      </c>
      <c r="G60" s="35" t="s">
        <v>43</v>
      </c>
      <c r="H60" s="35" t="s">
        <v>45</v>
      </c>
      <c r="I60" s="38">
        <v>1</v>
      </c>
      <c r="J60" s="39">
        <v>106026</v>
      </c>
      <c r="K60" s="39">
        <v>106026</v>
      </c>
      <c r="L60" s="25">
        <v>8482</v>
      </c>
      <c r="M60" s="29">
        <f t="shared" si="0"/>
        <v>114508</v>
      </c>
    </row>
    <row r="61" spans="1:13" x14ac:dyDescent="0.25">
      <c r="A61" s="35" t="s">
        <v>47</v>
      </c>
      <c r="B61" s="36" t="s">
        <v>108</v>
      </c>
      <c r="C61" s="37">
        <v>46132</v>
      </c>
      <c r="D61" s="35" t="s">
        <v>160</v>
      </c>
      <c r="E61" s="35" t="s">
        <v>202</v>
      </c>
      <c r="F61" s="35" t="s">
        <v>5</v>
      </c>
      <c r="G61" s="35" t="s">
        <v>26</v>
      </c>
      <c r="H61" s="35" t="s">
        <v>45</v>
      </c>
      <c r="I61" s="38">
        <v>2</v>
      </c>
      <c r="J61" s="39">
        <v>69062</v>
      </c>
      <c r="K61" s="39">
        <v>138124</v>
      </c>
      <c r="L61" s="25">
        <v>11050</v>
      </c>
      <c r="M61" s="29">
        <f t="shared" si="0"/>
        <v>149174</v>
      </c>
    </row>
    <row r="62" spans="1:13" x14ac:dyDescent="0.25">
      <c r="A62" s="35" t="s">
        <v>47</v>
      </c>
      <c r="B62" s="36" t="s">
        <v>108</v>
      </c>
      <c r="C62" s="37">
        <v>46132</v>
      </c>
      <c r="D62" s="35" t="s">
        <v>160</v>
      </c>
      <c r="E62" s="35" t="s">
        <v>202</v>
      </c>
      <c r="F62" s="35" t="s">
        <v>18</v>
      </c>
      <c r="G62" s="35" t="s">
        <v>9</v>
      </c>
      <c r="H62" s="35" t="s">
        <v>45</v>
      </c>
      <c r="I62" s="38">
        <v>2</v>
      </c>
      <c r="J62" s="39">
        <v>52441</v>
      </c>
      <c r="K62" s="39">
        <v>104882</v>
      </c>
      <c r="L62" s="25">
        <v>8391</v>
      </c>
      <c r="M62" s="29">
        <f t="shared" si="0"/>
        <v>113273</v>
      </c>
    </row>
    <row r="63" spans="1:13" x14ac:dyDescent="0.25">
      <c r="A63" s="35" t="s">
        <v>8</v>
      </c>
      <c r="B63" s="36" t="s">
        <v>109</v>
      </c>
      <c r="C63" s="37">
        <v>46132</v>
      </c>
      <c r="D63" s="35" t="s">
        <v>161</v>
      </c>
      <c r="E63" s="35" t="s">
        <v>203</v>
      </c>
      <c r="F63" s="35" t="s">
        <v>18</v>
      </c>
      <c r="G63" s="35" t="s">
        <v>9</v>
      </c>
      <c r="H63" s="35" t="s">
        <v>45</v>
      </c>
      <c r="I63" s="38">
        <v>3</v>
      </c>
      <c r="J63" s="39">
        <v>52441</v>
      </c>
      <c r="K63" s="39">
        <v>157323</v>
      </c>
      <c r="L63" s="25">
        <v>12586</v>
      </c>
      <c r="M63" s="29">
        <f t="shared" si="0"/>
        <v>169909</v>
      </c>
    </row>
    <row r="64" spans="1:13" x14ac:dyDescent="0.25">
      <c r="A64" s="35" t="s">
        <v>42</v>
      </c>
      <c r="B64" s="36" t="s">
        <v>110</v>
      </c>
      <c r="C64" s="37">
        <v>46132</v>
      </c>
      <c r="D64" s="35" t="s">
        <v>162</v>
      </c>
      <c r="E64" s="35" t="s">
        <v>204</v>
      </c>
      <c r="F64" s="35" t="s">
        <v>18</v>
      </c>
      <c r="G64" s="35" t="s">
        <v>9</v>
      </c>
      <c r="H64" s="35" t="s">
        <v>45</v>
      </c>
      <c r="I64" s="38">
        <v>3</v>
      </c>
      <c r="J64" s="39">
        <v>52441</v>
      </c>
      <c r="K64" s="39">
        <v>157323</v>
      </c>
      <c r="L64" s="25">
        <v>12586</v>
      </c>
      <c r="M64" s="29">
        <f t="shared" si="0"/>
        <v>169909</v>
      </c>
    </row>
    <row r="65" spans="1:13" x14ac:dyDescent="0.25">
      <c r="A65" s="35" t="s">
        <v>44</v>
      </c>
      <c r="B65" s="36" t="s">
        <v>111</v>
      </c>
      <c r="C65" s="37">
        <v>46132</v>
      </c>
      <c r="D65" s="35" t="s">
        <v>163</v>
      </c>
      <c r="E65" s="35" t="s">
        <v>205</v>
      </c>
      <c r="F65" s="35" t="s">
        <v>5</v>
      </c>
      <c r="G65" s="35" t="s">
        <v>26</v>
      </c>
      <c r="H65" s="35" t="s">
        <v>45</v>
      </c>
      <c r="I65" s="38">
        <v>3</v>
      </c>
      <c r="J65" s="39">
        <v>69062</v>
      </c>
      <c r="K65" s="39">
        <v>207186</v>
      </c>
      <c r="L65" s="25">
        <v>16575</v>
      </c>
      <c r="M65" s="29">
        <f t="shared" si="0"/>
        <v>223761</v>
      </c>
    </row>
    <row r="66" spans="1:13" x14ac:dyDescent="0.25">
      <c r="A66" s="35" t="s">
        <v>13</v>
      </c>
      <c r="B66" s="36" t="s">
        <v>112</v>
      </c>
      <c r="C66" s="37">
        <v>46132</v>
      </c>
      <c r="D66" s="35" t="s">
        <v>164</v>
      </c>
      <c r="E66" s="35" t="s">
        <v>206</v>
      </c>
      <c r="F66" s="35" t="s">
        <v>52</v>
      </c>
      <c r="G66" s="35" t="s">
        <v>27</v>
      </c>
      <c r="H66" s="35" t="s">
        <v>45</v>
      </c>
      <c r="I66" s="38">
        <v>3</v>
      </c>
      <c r="J66" s="39">
        <v>99702</v>
      </c>
      <c r="K66" s="39">
        <v>299106</v>
      </c>
      <c r="L66" s="25">
        <v>23928</v>
      </c>
      <c r="M66" s="29">
        <f t="shared" si="0"/>
        <v>323034</v>
      </c>
    </row>
    <row r="67" spans="1:13" x14ac:dyDescent="0.25">
      <c r="A67" s="35" t="s">
        <v>29</v>
      </c>
      <c r="B67" s="36" t="s">
        <v>113</v>
      </c>
      <c r="C67" s="37">
        <v>46132</v>
      </c>
      <c r="D67" s="35" t="s">
        <v>165</v>
      </c>
      <c r="E67" s="35" t="s">
        <v>207</v>
      </c>
      <c r="F67" s="35" t="s">
        <v>5</v>
      </c>
      <c r="G67" s="35" t="s">
        <v>26</v>
      </c>
      <c r="H67" s="35" t="s">
        <v>45</v>
      </c>
      <c r="I67" s="38">
        <v>3</v>
      </c>
      <c r="J67" s="39">
        <v>69062</v>
      </c>
      <c r="K67" s="39">
        <v>207186</v>
      </c>
      <c r="L67" s="25">
        <v>16575</v>
      </c>
      <c r="M67" s="29">
        <f t="shared" si="0"/>
        <v>223761</v>
      </c>
    </row>
    <row r="68" spans="1:13" x14ac:dyDescent="0.25">
      <c r="A68" s="35" t="s">
        <v>58</v>
      </c>
      <c r="B68" s="36" t="s">
        <v>114</v>
      </c>
      <c r="C68" s="37">
        <v>46132</v>
      </c>
      <c r="D68" s="35" t="s">
        <v>166</v>
      </c>
      <c r="E68" s="35" t="s">
        <v>208</v>
      </c>
      <c r="F68" s="35" t="s">
        <v>15</v>
      </c>
      <c r="G68" s="35" t="s">
        <v>43</v>
      </c>
      <c r="H68" s="35" t="s">
        <v>45</v>
      </c>
      <c r="I68" s="38">
        <v>2</v>
      </c>
      <c r="J68" s="39">
        <v>106026</v>
      </c>
      <c r="K68" s="39">
        <v>212052</v>
      </c>
      <c r="L68" s="25">
        <v>16964</v>
      </c>
      <c r="M68" s="29">
        <f t="shared" ref="M68:M93" si="1">ROUND(K68+L68,0)</f>
        <v>229016</v>
      </c>
    </row>
    <row r="69" spans="1:13" x14ac:dyDescent="0.25">
      <c r="A69" s="35" t="s">
        <v>58</v>
      </c>
      <c r="B69" s="36" t="s">
        <v>114</v>
      </c>
      <c r="C69" s="37">
        <v>46132</v>
      </c>
      <c r="D69" s="35" t="s">
        <v>166</v>
      </c>
      <c r="E69" s="35" t="s">
        <v>208</v>
      </c>
      <c r="F69" s="35" t="s">
        <v>5</v>
      </c>
      <c r="G69" s="35" t="s">
        <v>26</v>
      </c>
      <c r="H69" s="35" t="s">
        <v>45</v>
      </c>
      <c r="I69" s="38">
        <v>2</v>
      </c>
      <c r="J69" s="39">
        <v>69062</v>
      </c>
      <c r="K69" s="39">
        <v>138124</v>
      </c>
      <c r="L69" s="25">
        <v>11050</v>
      </c>
      <c r="M69" s="29">
        <f t="shared" si="1"/>
        <v>149174</v>
      </c>
    </row>
    <row r="70" spans="1:13" x14ac:dyDescent="0.25">
      <c r="A70" s="35" t="s">
        <v>12</v>
      </c>
      <c r="B70" s="36" t="s">
        <v>115</v>
      </c>
      <c r="C70" s="37">
        <v>46139</v>
      </c>
      <c r="D70" s="35" t="s">
        <v>167</v>
      </c>
      <c r="E70" s="35" t="s">
        <v>209</v>
      </c>
      <c r="F70" s="35" t="s">
        <v>5</v>
      </c>
      <c r="G70" s="35" t="s">
        <v>26</v>
      </c>
      <c r="H70" s="35" t="s">
        <v>45</v>
      </c>
      <c r="I70" s="38">
        <v>2</v>
      </c>
      <c r="J70" s="39">
        <v>69062</v>
      </c>
      <c r="K70" s="39">
        <v>138124</v>
      </c>
      <c r="L70" s="25">
        <v>11049</v>
      </c>
      <c r="M70" s="29">
        <f t="shared" si="1"/>
        <v>149173</v>
      </c>
    </row>
    <row r="71" spans="1:13" x14ac:dyDescent="0.25">
      <c r="A71" s="35" t="s">
        <v>12</v>
      </c>
      <c r="B71" s="36" t="s">
        <v>115</v>
      </c>
      <c r="C71" s="37">
        <v>46139</v>
      </c>
      <c r="D71" s="35" t="s">
        <v>167</v>
      </c>
      <c r="E71" s="35" t="s">
        <v>209</v>
      </c>
      <c r="F71" s="35" t="s">
        <v>18</v>
      </c>
      <c r="G71" s="35" t="s">
        <v>9</v>
      </c>
      <c r="H71" s="35" t="s">
        <v>45</v>
      </c>
      <c r="I71" s="38">
        <v>2</v>
      </c>
      <c r="J71" s="39">
        <v>52441</v>
      </c>
      <c r="K71" s="39">
        <v>104882</v>
      </c>
      <c r="L71" s="25">
        <v>8391</v>
      </c>
      <c r="M71" s="29">
        <f t="shared" si="1"/>
        <v>113273</v>
      </c>
    </row>
    <row r="72" spans="1:13" x14ac:dyDescent="0.25">
      <c r="A72" s="35" t="s">
        <v>20</v>
      </c>
      <c r="B72" s="36" t="s">
        <v>116</v>
      </c>
      <c r="C72" s="37">
        <v>46139</v>
      </c>
      <c r="D72" s="35" t="s">
        <v>168</v>
      </c>
      <c r="E72" s="35" t="s">
        <v>210</v>
      </c>
      <c r="F72" s="35" t="s">
        <v>18</v>
      </c>
      <c r="G72" s="35" t="s">
        <v>9</v>
      </c>
      <c r="H72" s="35" t="s">
        <v>45</v>
      </c>
      <c r="I72" s="38">
        <v>3</v>
      </c>
      <c r="J72" s="39">
        <v>52441</v>
      </c>
      <c r="K72" s="39">
        <v>157323</v>
      </c>
      <c r="L72" s="25">
        <v>12586</v>
      </c>
      <c r="M72" s="29">
        <f t="shared" si="1"/>
        <v>169909</v>
      </c>
    </row>
    <row r="73" spans="1:13" x14ac:dyDescent="0.25">
      <c r="A73" s="35" t="s">
        <v>14</v>
      </c>
      <c r="B73" s="36" t="s">
        <v>117</v>
      </c>
      <c r="C73" s="37">
        <v>46139</v>
      </c>
      <c r="D73" s="35" t="s">
        <v>169</v>
      </c>
      <c r="E73" s="35" t="s">
        <v>211</v>
      </c>
      <c r="F73" s="35" t="s">
        <v>18</v>
      </c>
      <c r="G73" s="35" t="s">
        <v>9</v>
      </c>
      <c r="H73" s="35" t="s">
        <v>45</v>
      </c>
      <c r="I73" s="38">
        <v>3</v>
      </c>
      <c r="J73" s="39">
        <v>52441</v>
      </c>
      <c r="K73" s="39">
        <v>157323</v>
      </c>
      <c r="L73" s="25">
        <v>12586</v>
      </c>
      <c r="M73" s="29">
        <f t="shared" si="1"/>
        <v>169909</v>
      </c>
    </row>
    <row r="74" spans="1:13" x14ac:dyDescent="0.25">
      <c r="A74" s="35" t="s">
        <v>47</v>
      </c>
      <c r="B74" s="36" t="s">
        <v>118</v>
      </c>
      <c r="C74" s="37">
        <v>46139</v>
      </c>
      <c r="D74" s="35" t="s">
        <v>170</v>
      </c>
      <c r="E74" s="35" t="s">
        <v>212</v>
      </c>
      <c r="F74" s="35" t="s">
        <v>18</v>
      </c>
      <c r="G74" s="35" t="s">
        <v>9</v>
      </c>
      <c r="H74" s="35" t="s">
        <v>45</v>
      </c>
      <c r="I74" s="38">
        <v>3</v>
      </c>
      <c r="J74" s="39">
        <v>52441</v>
      </c>
      <c r="K74" s="39">
        <v>157323</v>
      </c>
      <c r="L74" s="25">
        <v>12586</v>
      </c>
      <c r="M74" s="29">
        <f t="shared" si="1"/>
        <v>169909</v>
      </c>
    </row>
    <row r="75" spans="1:13" x14ac:dyDescent="0.25">
      <c r="A75" s="35" t="s">
        <v>25</v>
      </c>
      <c r="B75" s="36" t="s">
        <v>119</v>
      </c>
      <c r="C75" s="37">
        <v>46139</v>
      </c>
      <c r="D75" s="35" t="s">
        <v>171</v>
      </c>
      <c r="E75" s="35" t="s">
        <v>213</v>
      </c>
      <c r="F75" s="35" t="s">
        <v>5</v>
      </c>
      <c r="G75" s="35" t="s">
        <v>26</v>
      </c>
      <c r="H75" s="35" t="s">
        <v>45</v>
      </c>
      <c r="I75" s="38">
        <v>3</v>
      </c>
      <c r="J75" s="39">
        <v>69062</v>
      </c>
      <c r="K75" s="39">
        <v>207186</v>
      </c>
      <c r="L75" s="25">
        <v>16575</v>
      </c>
      <c r="M75" s="29">
        <f t="shared" si="1"/>
        <v>223761</v>
      </c>
    </row>
    <row r="76" spans="1:13" x14ac:dyDescent="0.25">
      <c r="A76" s="35" t="s">
        <v>34</v>
      </c>
      <c r="B76" s="36" t="s">
        <v>120</v>
      </c>
      <c r="C76" s="37">
        <v>46139</v>
      </c>
      <c r="D76" s="35" t="s">
        <v>172</v>
      </c>
      <c r="E76" s="35" t="s">
        <v>214</v>
      </c>
      <c r="F76" s="35" t="s">
        <v>18</v>
      </c>
      <c r="G76" s="35" t="s">
        <v>9</v>
      </c>
      <c r="H76" s="35" t="s">
        <v>45</v>
      </c>
      <c r="I76" s="38">
        <v>5</v>
      </c>
      <c r="J76" s="39">
        <v>52441</v>
      </c>
      <c r="K76" s="39">
        <v>262205</v>
      </c>
      <c r="L76" s="25">
        <v>20976</v>
      </c>
      <c r="M76" s="29">
        <f t="shared" si="1"/>
        <v>283181</v>
      </c>
    </row>
    <row r="77" spans="1:13" x14ac:dyDescent="0.25">
      <c r="A77" s="35" t="s">
        <v>59</v>
      </c>
      <c r="B77" s="36" t="s">
        <v>121</v>
      </c>
      <c r="C77" s="37">
        <v>46139</v>
      </c>
      <c r="D77" s="35" t="s">
        <v>173</v>
      </c>
      <c r="E77" s="35" t="s">
        <v>215</v>
      </c>
      <c r="F77" s="35" t="s">
        <v>15</v>
      </c>
      <c r="G77" s="35" t="s">
        <v>43</v>
      </c>
      <c r="H77" s="35" t="s">
        <v>45</v>
      </c>
      <c r="I77" s="38">
        <v>1</v>
      </c>
      <c r="J77" s="39">
        <v>106026</v>
      </c>
      <c r="K77" s="39">
        <v>106026</v>
      </c>
      <c r="L77" s="25">
        <v>8482</v>
      </c>
      <c r="M77" s="29">
        <f t="shared" si="1"/>
        <v>114508</v>
      </c>
    </row>
    <row r="78" spans="1:13" x14ac:dyDescent="0.25">
      <c r="A78" s="35" t="s">
        <v>59</v>
      </c>
      <c r="B78" s="36" t="s">
        <v>121</v>
      </c>
      <c r="C78" s="37">
        <v>46139</v>
      </c>
      <c r="D78" s="35" t="s">
        <v>173</v>
      </c>
      <c r="E78" s="35" t="s">
        <v>215</v>
      </c>
      <c r="F78" s="35" t="s">
        <v>5</v>
      </c>
      <c r="G78" s="35" t="s">
        <v>26</v>
      </c>
      <c r="H78" s="35" t="s">
        <v>45</v>
      </c>
      <c r="I78" s="38">
        <v>2</v>
      </c>
      <c r="J78" s="39">
        <v>69062</v>
      </c>
      <c r="K78" s="39">
        <v>138124</v>
      </c>
      <c r="L78" s="25">
        <v>11050</v>
      </c>
      <c r="M78" s="29">
        <f t="shared" si="1"/>
        <v>149174</v>
      </c>
    </row>
    <row r="79" spans="1:13" x14ac:dyDescent="0.25">
      <c r="A79" s="35" t="s">
        <v>59</v>
      </c>
      <c r="B79" s="36" t="s">
        <v>121</v>
      </c>
      <c r="C79" s="37">
        <v>46139</v>
      </c>
      <c r="D79" s="35" t="s">
        <v>173</v>
      </c>
      <c r="E79" s="35" t="s">
        <v>215</v>
      </c>
      <c r="F79" s="35" t="s">
        <v>18</v>
      </c>
      <c r="G79" s="35" t="s">
        <v>9</v>
      </c>
      <c r="H79" s="35" t="s">
        <v>45</v>
      </c>
      <c r="I79" s="38">
        <v>2</v>
      </c>
      <c r="J79" s="39">
        <v>52441</v>
      </c>
      <c r="K79" s="39">
        <v>104882</v>
      </c>
      <c r="L79" s="25">
        <v>8391</v>
      </c>
      <c r="M79" s="29">
        <f t="shared" si="1"/>
        <v>113273</v>
      </c>
    </row>
    <row r="80" spans="1:13" x14ac:dyDescent="0.25">
      <c r="A80" s="35" t="s">
        <v>53</v>
      </c>
      <c r="B80" s="36" t="s">
        <v>122</v>
      </c>
      <c r="C80" s="37">
        <v>46139</v>
      </c>
      <c r="D80" s="35" t="s">
        <v>174</v>
      </c>
      <c r="E80" s="35" t="s">
        <v>216</v>
      </c>
      <c r="F80" s="35" t="s">
        <v>52</v>
      </c>
      <c r="G80" s="35" t="s">
        <v>27</v>
      </c>
      <c r="H80" s="35" t="s">
        <v>45</v>
      </c>
      <c r="I80" s="38">
        <v>2</v>
      </c>
      <c r="J80" s="39">
        <v>99702</v>
      </c>
      <c r="K80" s="39">
        <v>199404</v>
      </c>
      <c r="L80" s="25">
        <v>15953</v>
      </c>
      <c r="M80" s="29">
        <f t="shared" si="1"/>
        <v>215357</v>
      </c>
    </row>
    <row r="81" spans="1:13" x14ac:dyDescent="0.25">
      <c r="A81" s="35" t="s">
        <v>53</v>
      </c>
      <c r="B81" s="36" t="s">
        <v>122</v>
      </c>
      <c r="C81" s="37">
        <v>46139</v>
      </c>
      <c r="D81" s="35" t="s">
        <v>174</v>
      </c>
      <c r="E81" s="35" t="s">
        <v>216</v>
      </c>
      <c r="F81" s="35" t="s">
        <v>5</v>
      </c>
      <c r="G81" s="35" t="s">
        <v>26</v>
      </c>
      <c r="H81" s="35" t="s">
        <v>45</v>
      </c>
      <c r="I81" s="38">
        <v>3</v>
      </c>
      <c r="J81" s="39">
        <v>69062</v>
      </c>
      <c r="K81" s="39">
        <v>207186</v>
      </c>
      <c r="L81" s="25">
        <v>16575</v>
      </c>
      <c r="M81" s="29">
        <f t="shared" si="1"/>
        <v>223761</v>
      </c>
    </row>
    <row r="82" spans="1:13" x14ac:dyDescent="0.25">
      <c r="A82" s="35" t="s">
        <v>53</v>
      </c>
      <c r="B82" s="36" t="s">
        <v>122</v>
      </c>
      <c r="C82" s="37">
        <v>46139</v>
      </c>
      <c r="D82" s="35" t="s">
        <v>174</v>
      </c>
      <c r="E82" s="35" t="s">
        <v>216</v>
      </c>
      <c r="F82" s="35" t="s">
        <v>18</v>
      </c>
      <c r="G82" s="35" t="s">
        <v>9</v>
      </c>
      <c r="H82" s="35" t="s">
        <v>45</v>
      </c>
      <c r="I82" s="38">
        <v>5</v>
      </c>
      <c r="J82" s="39">
        <v>52441</v>
      </c>
      <c r="K82" s="39">
        <v>262205</v>
      </c>
      <c r="L82" s="25">
        <v>20976</v>
      </c>
      <c r="M82" s="29">
        <f t="shared" si="1"/>
        <v>283181</v>
      </c>
    </row>
    <row r="83" spans="1:13" x14ac:dyDescent="0.25">
      <c r="A83" s="35" t="s">
        <v>42</v>
      </c>
      <c r="B83" s="36" t="s">
        <v>123</v>
      </c>
      <c r="C83" s="37">
        <v>46139</v>
      </c>
      <c r="D83" s="35" t="s">
        <v>175</v>
      </c>
      <c r="E83" s="35" t="s">
        <v>217</v>
      </c>
      <c r="F83" s="35" t="s">
        <v>52</v>
      </c>
      <c r="G83" s="35" t="s">
        <v>27</v>
      </c>
      <c r="H83" s="35" t="s">
        <v>45</v>
      </c>
      <c r="I83" s="38">
        <v>3</v>
      </c>
      <c r="J83" s="39">
        <v>99702</v>
      </c>
      <c r="K83" s="39">
        <v>299106</v>
      </c>
      <c r="L83" s="25">
        <v>23928</v>
      </c>
      <c r="M83" s="29">
        <f t="shared" si="1"/>
        <v>323034</v>
      </c>
    </row>
    <row r="84" spans="1:13" x14ac:dyDescent="0.25">
      <c r="A84" s="35" t="s">
        <v>44</v>
      </c>
      <c r="B84" s="36" t="s">
        <v>124</v>
      </c>
      <c r="C84" s="37">
        <v>46139</v>
      </c>
      <c r="D84" s="35" t="s">
        <v>176</v>
      </c>
      <c r="E84" s="35" t="s">
        <v>218</v>
      </c>
      <c r="F84" s="35" t="s">
        <v>5</v>
      </c>
      <c r="G84" s="35" t="s">
        <v>26</v>
      </c>
      <c r="H84" s="35" t="s">
        <v>45</v>
      </c>
      <c r="I84" s="38">
        <v>2</v>
      </c>
      <c r="J84" s="39">
        <v>69062</v>
      </c>
      <c r="K84" s="39">
        <v>138124</v>
      </c>
      <c r="L84" s="25">
        <v>11050</v>
      </c>
      <c r="M84" s="29">
        <f t="shared" si="1"/>
        <v>149174</v>
      </c>
    </row>
    <row r="85" spans="1:13" x14ac:dyDescent="0.25">
      <c r="A85" s="35" t="s">
        <v>44</v>
      </c>
      <c r="B85" s="36" t="s">
        <v>124</v>
      </c>
      <c r="C85" s="37">
        <v>46139</v>
      </c>
      <c r="D85" s="35" t="s">
        <v>176</v>
      </c>
      <c r="E85" s="35" t="s">
        <v>218</v>
      </c>
      <c r="F85" s="35" t="s">
        <v>18</v>
      </c>
      <c r="G85" s="35" t="s">
        <v>9</v>
      </c>
      <c r="H85" s="35" t="s">
        <v>45</v>
      </c>
      <c r="I85" s="38">
        <v>3</v>
      </c>
      <c r="J85" s="39">
        <v>52441</v>
      </c>
      <c r="K85" s="39">
        <v>157323</v>
      </c>
      <c r="L85" s="25">
        <v>12586</v>
      </c>
      <c r="M85" s="29">
        <f t="shared" si="1"/>
        <v>169909</v>
      </c>
    </row>
    <row r="86" spans="1:13" x14ac:dyDescent="0.25">
      <c r="A86" s="35" t="s">
        <v>57</v>
      </c>
      <c r="B86" s="36" t="s">
        <v>125</v>
      </c>
      <c r="C86" s="37">
        <v>46139</v>
      </c>
      <c r="D86" s="35" t="s">
        <v>177</v>
      </c>
      <c r="E86" s="35" t="s">
        <v>219</v>
      </c>
      <c r="F86" s="35" t="s">
        <v>5</v>
      </c>
      <c r="G86" s="35" t="s">
        <v>26</v>
      </c>
      <c r="H86" s="35" t="s">
        <v>45</v>
      </c>
      <c r="I86" s="38">
        <v>5</v>
      </c>
      <c r="J86" s="39">
        <v>69062</v>
      </c>
      <c r="K86" s="39">
        <v>345310</v>
      </c>
      <c r="L86" s="25">
        <v>27625</v>
      </c>
      <c r="M86" s="29">
        <f t="shared" si="1"/>
        <v>372935</v>
      </c>
    </row>
    <row r="87" spans="1:13" x14ac:dyDescent="0.25">
      <c r="A87" s="35" t="s">
        <v>57</v>
      </c>
      <c r="B87" s="36" t="s">
        <v>125</v>
      </c>
      <c r="C87" s="37">
        <v>46139</v>
      </c>
      <c r="D87" s="35" t="s">
        <v>177</v>
      </c>
      <c r="E87" s="35" t="s">
        <v>219</v>
      </c>
      <c r="F87" s="35" t="s">
        <v>18</v>
      </c>
      <c r="G87" s="35" t="s">
        <v>9</v>
      </c>
      <c r="H87" s="35" t="s">
        <v>45</v>
      </c>
      <c r="I87" s="38">
        <v>5</v>
      </c>
      <c r="J87" s="39">
        <v>52441</v>
      </c>
      <c r="K87" s="39">
        <v>262205</v>
      </c>
      <c r="L87" s="25">
        <v>20976</v>
      </c>
      <c r="M87" s="29">
        <f t="shared" si="1"/>
        <v>283181</v>
      </c>
    </row>
    <row r="88" spans="1:13" x14ac:dyDescent="0.25">
      <c r="A88" s="35" t="s">
        <v>13</v>
      </c>
      <c r="B88" s="36" t="s">
        <v>126</v>
      </c>
      <c r="C88" s="37">
        <v>46139</v>
      </c>
      <c r="D88" s="35" t="s">
        <v>178</v>
      </c>
      <c r="E88" s="35" t="s">
        <v>220</v>
      </c>
      <c r="F88" s="35" t="s">
        <v>15</v>
      </c>
      <c r="G88" s="35" t="s">
        <v>43</v>
      </c>
      <c r="H88" s="35" t="s">
        <v>45</v>
      </c>
      <c r="I88" s="38">
        <v>2</v>
      </c>
      <c r="J88" s="39">
        <v>106026</v>
      </c>
      <c r="K88" s="39">
        <v>212052</v>
      </c>
      <c r="L88" s="25">
        <v>16964</v>
      </c>
      <c r="M88" s="29">
        <f t="shared" si="1"/>
        <v>229016</v>
      </c>
    </row>
    <row r="89" spans="1:13" x14ac:dyDescent="0.25">
      <c r="A89" s="35" t="s">
        <v>13</v>
      </c>
      <c r="B89" s="36" t="s">
        <v>126</v>
      </c>
      <c r="C89" s="37">
        <v>46139</v>
      </c>
      <c r="D89" s="35" t="s">
        <v>178</v>
      </c>
      <c r="E89" s="35" t="s">
        <v>220</v>
      </c>
      <c r="F89" s="35" t="s">
        <v>18</v>
      </c>
      <c r="G89" s="35" t="s">
        <v>9</v>
      </c>
      <c r="H89" s="35" t="s">
        <v>45</v>
      </c>
      <c r="I89" s="38">
        <v>3</v>
      </c>
      <c r="J89" s="39">
        <v>52441</v>
      </c>
      <c r="K89" s="39">
        <v>157323</v>
      </c>
      <c r="L89" s="25">
        <v>12586</v>
      </c>
      <c r="M89" s="29">
        <f t="shared" si="1"/>
        <v>169909</v>
      </c>
    </row>
    <row r="90" spans="1:13" x14ac:dyDescent="0.25">
      <c r="A90" s="35" t="s">
        <v>31</v>
      </c>
      <c r="B90" s="36" t="s">
        <v>127</v>
      </c>
      <c r="C90" s="37">
        <v>46139</v>
      </c>
      <c r="D90" s="35" t="s">
        <v>179</v>
      </c>
      <c r="E90" s="35" t="s">
        <v>221</v>
      </c>
      <c r="F90" s="35" t="s">
        <v>18</v>
      </c>
      <c r="G90" s="35" t="s">
        <v>9</v>
      </c>
      <c r="H90" s="35" t="s">
        <v>45</v>
      </c>
      <c r="I90" s="38">
        <v>3</v>
      </c>
      <c r="J90" s="39">
        <v>52441</v>
      </c>
      <c r="K90" s="39">
        <v>157323</v>
      </c>
      <c r="L90" s="25">
        <v>12586</v>
      </c>
      <c r="M90" s="29">
        <f t="shared" si="1"/>
        <v>169909</v>
      </c>
    </row>
    <row r="91" spans="1:13" x14ac:dyDescent="0.25">
      <c r="A91" s="35" t="s">
        <v>51</v>
      </c>
      <c r="B91" s="36" t="s">
        <v>128</v>
      </c>
      <c r="C91" s="37">
        <v>46139</v>
      </c>
      <c r="D91" s="35" t="s">
        <v>180</v>
      </c>
      <c r="E91" s="35" t="s">
        <v>222</v>
      </c>
      <c r="F91" s="35" t="s">
        <v>52</v>
      </c>
      <c r="G91" s="35" t="s">
        <v>27</v>
      </c>
      <c r="H91" s="35" t="s">
        <v>45</v>
      </c>
      <c r="I91" s="38">
        <v>2</v>
      </c>
      <c r="J91" s="39">
        <v>99702</v>
      </c>
      <c r="K91" s="39">
        <v>199404</v>
      </c>
      <c r="L91" s="25">
        <v>15952</v>
      </c>
      <c r="M91" s="29">
        <f t="shared" si="1"/>
        <v>215356</v>
      </c>
    </row>
    <row r="92" spans="1:13" x14ac:dyDescent="0.25">
      <c r="A92" s="35" t="s">
        <v>51</v>
      </c>
      <c r="B92" s="36" t="s">
        <v>128</v>
      </c>
      <c r="C92" s="37">
        <v>46139</v>
      </c>
      <c r="D92" s="35" t="s">
        <v>180</v>
      </c>
      <c r="E92" s="35" t="s">
        <v>222</v>
      </c>
      <c r="F92" s="35" t="s">
        <v>15</v>
      </c>
      <c r="G92" s="35" t="s">
        <v>43</v>
      </c>
      <c r="H92" s="35" t="s">
        <v>45</v>
      </c>
      <c r="I92" s="38">
        <v>2</v>
      </c>
      <c r="J92" s="39">
        <v>106026</v>
      </c>
      <c r="K92" s="39">
        <v>212052</v>
      </c>
      <c r="L92" s="25">
        <v>16964</v>
      </c>
      <c r="M92" s="29">
        <f t="shared" si="1"/>
        <v>229016</v>
      </c>
    </row>
    <row r="93" spans="1:13" x14ac:dyDescent="0.25">
      <c r="A93" s="35" t="s">
        <v>51</v>
      </c>
      <c r="B93" s="36" t="s">
        <v>128</v>
      </c>
      <c r="C93" s="37">
        <v>46139</v>
      </c>
      <c r="D93" s="35" t="s">
        <v>180</v>
      </c>
      <c r="E93" s="35" t="s">
        <v>222</v>
      </c>
      <c r="F93" s="35" t="s">
        <v>5</v>
      </c>
      <c r="G93" s="35" t="s">
        <v>26</v>
      </c>
      <c r="H93" s="35" t="s">
        <v>45</v>
      </c>
      <c r="I93" s="38">
        <v>2</v>
      </c>
      <c r="J93" s="39">
        <v>69062</v>
      </c>
      <c r="K93" s="39">
        <v>138124</v>
      </c>
      <c r="L93" s="25">
        <v>11050</v>
      </c>
      <c r="M93" s="29">
        <f t="shared" si="1"/>
        <v>149174</v>
      </c>
    </row>
    <row r="94" spans="1:13" x14ac:dyDescent="0.25">
      <c r="A94" s="35" t="s">
        <v>50</v>
      </c>
      <c r="B94" s="35" t="s">
        <v>243</v>
      </c>
      <c r="C94" s="42">
        <f>VLOOKUP(B94,'CHI TIẾT THEO HÓA ĐƠN'!B:C,2,0)</f>
        <v>46113</v>
      </c>
      <c r="D94" s="35"/>
      <c r="E94" s="35" t="s">
        <v>223</v>
      </c>
      <c r="F94" s="35" t="s">
        <v>18</v>
      </c>
      <c r="G94" s="35" t="s">
        <v>9</v>
      </c>
      <c r="H94" s="35" t="s">
        <v>45</v>
      </c>
      <c r="I94" s="43">
        <v>-1</v>
      </c>
      <c r="J94" s="44">
        <v>47672</v>
      </c>
      <c r="K94" s="40">
        <f t="shared" ref="K94:K118" si="2">J94*I94</f>
        <v>-47672</v>
      </c>
      <c r="L94" s="40">
        <f t="shared" ref="L94:L120" si="3">K94*8%</f>
        <v>-3813.76</v>
      </c>
      <c r="M94" s="40">
        <f t="shared" ref="M94:M119" si="4">ROUND(K94+L94,0)</f>
        <v>-51486</v>
      </c>
    </row>
    <row r="95" spans="1:13" x14ac:dyDescent="0.25">
      <c r="A95" s="35" t="s">
        <v>50</v>
      </c>
      <c r="B95" s="35" t="s">
        <v>243</v>
      </c>
      <c r="C95" s="42">
        <f>VLOOKUP(B95,'CHI TIẾT THEO HÓA ĐƠN'!B:C,2,0)</f>
        <v>46113</v>
      </c>
      <c r="D95" s="35"/>
      <c r="E95" s="35" t="s">
        <v>223</v>
      </c>
      <c r="F95" s="35" t="s">
        <v>15</v>
      </c>
      <c r="G95" s="35" t="s">
        <v>43</v>
      </c>
      <c r="H95" s="35" t="s">
        <v>45</v>
      </c>
      <c r="I95" s="43">
        <v>-1</v>
      </c>
      <c r="J95" s="44">
        <v>106026</v>
      </c>
      <c r="K95" s="40">
        <f t="shared" si="2"/>
        <v>-106026</v>
      </c>
      <c r="L95" s="40">
        <f t="shared" si="3"/>
        <v>-8482.08</v>
      </c>
      <c r="M95" s="40">
        <f t="shared" si="4"/>
        <v>-114508</v>
      </c>
    </row>
    <row r="96" spans="1:13" x14ac:dyDescent="0.25">
      <c r="A96" s="35" t="s">
        <v>57</v>
      </c>
      <c r="B96" s="35" t="s">
        <v>244</v>
      </c>
      <c r="C96" s="42">
        <f>VLOOKUP(B96,'CHI TIẾT THEO HÓA ĐƠN'!B:C,2,0)</f>
        <v>46114</v>
      </c>
      <c r="D96" s="35"/>
      <c r="E96" s="35" t="s">
        <v>224</v>
      </c>
      <c r="F96" s="35" t="s">
        <v>15</v>
      </c>
      <c r="G96" s="35" t="s">
        <v>43</v>
      </c>
      <c r="H96" s="35" t="s">
        <v>45</v>
      </c>
      <c r="I96" s="43">
        <v>-2</v>
      </c>
      <c r="J96" s="44">
        <v>106026</v>
      </c>
      <c r="K96" s="40">
        <f t="shared" si="2"/>
        <v>-212052</v>
      </c>
      <c r="L96" s="40">
        <f t="shared" si="3"/>
        <v>-16964.16</v>
      </c>
      <c r="M96" s="40">
        <f t="shared" si="4"/>
        <v>-229016</v>
      </c>
    </row>
    <row r="97" spans="1:13" x14ac:dyDescent="0.25">
      <c r="A97" s="35" t="s">
        <v>57</v>
      </c>
      <c r="B97" s="35" t="s">
        <v>244</v>
      </c>
      <c r="C97" s="42">
        <f>VLOOKUP(B97,'CHI TIẾT THEO HÓA ĐƠN'!B:C,2,0)</f>
        <v>46114</v>
      </c>
      <c r="D97" s="35"/>
      <c r="E97" s="35" t="s">
        <v>224</v>
      </c>
      <c r="F97" s="35" t="s">
        <v>18</v>
      </c>
      <c r="G97" s="35" t="s">
        <v>9</v>
      </c>
      <c r="H97" s="35" t="s">
        <v>45</v>
      </c>
      <c r="I97" s="43">
        <v>-3</v>
      </c>
      <c r="J97" s="44">
        <v>47672</v>
      </c>
      <c r="K97" s="40">
        <f t="shared" si="2"/>
        <v>-143016</v>
      </c>
      <c r="L97" s="40">
        <f t="shared" si="3"/>
        <v>-11441.28</v>
      </c>
      <c r="M97" s="40">
        <f t="shared" si="4"/>
        <v>-154457</v>
      </c>
    </row>
    <row r="98" spans="1:13" x14ac:dyDescent="0.25">
      <c r="A98" s="35" t="s">
        <v>31</v>
      </c>
      <c r="B98" s="35" t="s">
        <v>245</v>
      </c>
      <c r="C98" s="42">
        <f>VLOOKUP(B98,'CHI TIẾT THEO HÓA ĐƠN'!B:C,2,0)</f>
        <v>46115</v>
      </c>
      <c r="D98" s="35"/>
      <c r="E98" s="35" t="s">
        <v>225</v>
      </c>
      <c r="F98" s="35" t="s">
        <v>52</v>
      </c>
      <c r="G98" s="35" t="s">
        <v>27</v>
      </c>
      <c r="H98" s="35" t="s">
        <v>45</v>
      </c>
      <c r="I98" s="43">
        <v>-2</v>
      </c>
      <c r="J98" s="44">
        <v>99702</v>
      </c>
      <c r="K98" s="40">
        <f t="shared" si="2"/>
        <v>-199404</v>
      </c>
      <c r="L98" s="40">
        <f t="shared" si="3"/>
        <v>-15952.32</v>
      </c>
      <c r="M98" s="40">
        <f t="shared" si="4"/>
        <v>-215356</v>
      </c>
    </row>
    <row r="99" spans="1:13" x14ac:dyDescent="0.25">
      <c r="A99" s="35" t="s">
        <v>12</v>
      </c>
      <c r="B99" s="35" t="s">
        <v>254</v>
      </c>
      <c r="C99" s="42">
        <f>VLOOKUP(B99,'CHI TIẾT THEO HÓA ĐƠN'!B:C,2,0)</f>
        <v>46118</v>
      </c>
      <c r="D99" s="35"/>
      <c r="E99" s="35" t="s">
        <v>226</v>
      </c>
      <c r="F99" s="35" t="s">
        <v>18</v>
      </c>
      <c r="G99" s="35" t="s">
        <v>9</v>
      </c>
      <c r="H99" s="35" t="s">
        <v>45</v>
      </c>
      <c r="I99" s="43">
        <v>-2</v>
      </c>
      <c r="J99" s="44">
        <v>47672</v>
      </c>
      <c r="K99" s="40">
        <f t="shared" si="2"/>
        <v>-95344</v>
      </c>
      <c r="L99" s="40">
        <f t="shared" si="3"/>
        <v>-7627.52</v>
      </c>
      <c r="M99" s="40">
        <f t="shared" si="4"/>
        <v>-102972</v>
      </c>
    </row>
    <row r="100" spans="1:13" x14ac:dyDescent="0.25">
      <c r="A100" s="35" t="s">
        <v>30</v>
      </c>
      <c r="B100" s="35" t="s">
        <v>253</v>
      </c>
      <c r="C100" s="42">
        <f>VLOOKUP(B100,'CHI TIẾT THEO HÓA ĐƠN'!B:C,2,0)</f>
        <v>46118</v>
      </c>
      <c r="D100" s="35"/>
      <c r="E100" s="35" t="s">
        <v>227</v>
      </c>
      <c r="F100" s="35" t="s">
        <v>52</v>
      </c>
      <c r="G100" s="35" t="s">
        <v>27</v>
      </c>
      <c r="H100" s="35" t="s">
        <v>45</v>
      </c>
      <c r="I100" s="43">
        <v>-1</v>
      </c>
      <c r="J100" s="44">
        <v>110780</v>
      </c>
      <c r="K100" s="40">
        <f t="shared" si="2"/>
        <v>-110780</v>
      </c>
      <c r="L100" s="40">
        <f t="shared" si="3"/>
        <v>-8862.4</v>
      </c>
      <c r="M100" s="40">
        <f t="shared" si="4"/>
        <v>-119642</v>
      </c>
    </row>
    <row r="101" spans="1:13" x14ac:dyDescent="0.25">
      <c r="A101" s="35" t="s">
        <v>14</v>
      </c>
      <c r="B101" s="35" t="s">
        <v>252</v>
      </c>
      <c r="C101" s="42">
        <f>VLOOKUP(B101,'CHI TIẾT THEO HÓA ĐƠN'!B:C,2,0)</f>
        <v>46118</v>
      </c>
      <c r="D101" s="35"/>
      <c r="E101" s="35" t="s">
        <v>228</v>
      </c>
      <c r="F101" s="35" t="s">
        <v>52</v>
      </c>
      <c r="G101" s="35" t="s">
        <v>27</v>
      </c>
      <c r="H101" s="35" t="s">
        <v>45</v>
      </c>
      <c r="I101" s="43">
        <v>-1</v>
      </c>
      <c r="J101" s="44">
        <v>110780</v>
      </c>
      <c r="K101" s="40">
        <f t="shared" si="2"/>
        <v>-110780</v>
      </c>
      <c r="L101" s="40">
        <f t="shared" si="3"/>
        <v>-8862.4</v>
      </c>
      <c r="M101" s="40">
        <f t="shared" si="4"/>
        <v>-119642</v>
      </c>
    </row>
    <row r="102" spans="1:13" x14ac:dyDescent="0.25">
      <c r="A102" s="35" t="s">
        <v>14</v>
      </c>
      <c r="B102" s="35" t="s">
        <v>252</v>
      </c>
      <c r="C102" s="42">
        <f>VLOOKUP(B102,'CHI TIẾT THEO HÓA ĐƠN'!B:C,2,0)</f>
        <v>46118</v>
      </c>
      <c r="D102" s="35"/>
      <c r="E102" s="35" t="s">
        <v>228</v>
      </c>
      <c r="F102" s="35" t="s">
        <v>5</v>
      </c>
      <c r="G102" s="35" t="s">
        <v>26</v>
      </c>
      <c r="H102" s="35" t="s">
        <v>45</v>
      </c>
      <c r="I102" s="43">
        <v>-1</v>
      </c>
      <c r="J102" s="44">
        <v>69759</v>
      </c>
      <c r="K102" s="40">
        <f t="shared" si="2"/>
        <v>-69759</v>
      </c>
      <c r="L102" s="40">
        <f t="shared" si="3"/>
        <v>-5580.72</v>
      </c>
      <c r="M102" s="40">
        <f t="shared" si="4"/>
        <v>-75340</v>
      </c>
    </row>
    <row r="103" spans="1:13" x14ac:dyDescent="0.25">
      <c r="A103" s="35" t="s">
        <v>34</v>
      </c>
      <c r="B103" s="35" t="s">
        <v>251</v>
      </c>
      <c r="C103" s="42">
        <f>VLOOKUP(B103,'CHI TIẾT THEO HÓA ĐƠN'!B:C,2,0)</f>
        <v>46118</v>
      </c>
      <c r="D103" s="35"/>
      <c r="E103" s="35" t="s">
        <v>229</v>
      </c>
      <c r="F103" s="35" t="s">
        <v>52</v>
      </c>
      <c r="G103" s="35" t="s">
        <v>27</v>
      </c>
      <c r="H103" s="35" t="s">
        <v>45</v>
      </c>
      <c r="I103" s="43">
        <v>-1</v>
      </c>
      <c r="J103" s="44">
        <v>110780</v>
      </c>
      <c r="K103" s="40">
        <f t="shared" si="2"/>
        <v>-110780</v>
      </c>
      <c r="L103" s="40">
        <f t="shared" si="3"/>
        <v>-8862.4</v>
      </c>
      <c r="M103" s="40">
        <f t="shared" si="4"/>
        <v>-119642</v>
      </c>
    </row>
    <row r="104" spans="1:13" x14ac:dyDescent="0.25">
      <c r="A104" s="35" t="s">
        <v>23</v>
      </c>
      <c r="B104" s="35" t="s">
        <v>250</v>
      </c>
      <c r="C104" s="42">
        <f>VLOOKUP(B104,'CHI TIẾT THEO HÓA ĐƠN'!B:C,2,0)</f>
        <v>46118</v>
      </c>
      <c r="D104" s="35"/>
      <c r="E104" s="35" t="s">
        <v>230</v>
      </c>
      <c r="F104" s="35" t="s">
        <v>18</v>
      </c>
      <c r="G104" s="35" t="s">
        <v>9</v>
      </c>
      <c r="H104" s="35" t="s">
        <v>45</v>
      </c>
      <c r="I104" s="43">
        <v>-2</v>
      </c>
      <c r="J104" s="44">
        <v>47672</v>
      </c>
      <c r="K104" s="40">
        <f t="shared" si="2"/>
        <v>-95344</v>
      </c>
      <c r="L104" s="40">
        <f t="shared" si="3"/>
        <v>-7627.52</v>
      </c>
      <c r="M104" s="40">
        <f t="shared" si="4"/>
        <v>-102972</v>
      </c>
    </row>
    <row r="105" spans="1:13" x14ac:dyDescent="0.25">
      <c r="A105" s="35" t="s">
        <v>48</v>
      </c>
      <c r="B105" s="35" t="s">
        <v>249</v>
      </c>
      <c r="C105" s="42">
        <f>VLOOKUP(B105,'CHI TIẾT THEO HÓA ĐƠN'!B:C,2,0)</f>
        <v>46118</v>
      </c>
      <c r="D105" s="35"/>
      <c r="E105" s="35" t="s">
        <v>231</v>
      </c>
      <c r="F105" s="35" t="s">
        <v>15</v>
      </c>
      <c r="G105" s="35" t="s">
        <v>43</v>
      </c>
      <c r="H105" s="35" t="s">
        <v>45</v>
      </c>
      <c r="I105" s="43">
        <v>-1</v>
      </c>
      <c r="J105" s="44">
        <v>106026</v>
      </c>
      <c r="K105" s="40">
        <f t="shared" si="2"/>
        <v>-106026</v>
      </c>
      <c r="L105" s="40">
        <f t="shared" si="3"/>
        <v>-8482.08</v>
      </c>
      <c r="M105" s="40">
        <f t="shared" si="4"/>
        <v>-114508</v>
      </c>
    </row>
    <row r="106" spans="1:13" x14ac:dyDescent="0.25">
      <c r="A106" s="35" t="s">
        <v>42</v>
      </c>
      <c r="B106" s="35" t="s">
        <v>248</v>
      </c>
      <c r="C106" s="42">
        <f>VLOOKUP(B106,'CHI TIẾT THEO HÓA ĐƠN'!B:C,2,0)</f>
        <v>46118</v>
      </c>
      <c r="D106" s="35"/>
      <c r="E106" s="35" t="s">
        <v>232</v>
      </c>
      <c r="F106" s="35" t="s">
        <v>15</v>
      </c>
      <c r="G106" s="35" t="s">
        <v>43</v>
      </c>
      <c r="H106" s="35" t="s">
        <v>45</v>
      </c>
      <c r="I106" s="43">
        <v>-1</v>
      </c>
      <c r="J106" s="44">
        <v>106026</v>
      </c>
      <c r="K106" s="40">
        <f t="shared" si="2"/>
        <v>-106026</v>
      </c>
      <c r="L106" s="40">
        <f t="shared" si="3"/>
        <v>-8482.08</v>
      </c>
      <c r="M106" s="40">
        <f t="shared" si="4"/>
        <v>-114508</v>
      </c>
    </row>
    <row r="107" spans="1:13" x14ac:dyDescent="0.25">
      <c r="A107" s="35" t="s">
        <v>22</v>
      </c>
      <c r="B107" s="35" t="s">
        <v>247</v>
      </c>
      <c r="C107" s="42">
        <f>VLOOKUP(B107,'CHI TIẾT THEO HÓA ĐƠN'!B:C,2,0)</f>
        <v>46118</v>
      </c>
      <c r="D107" s="35"/>
      <c r="E107" s="35" t="s">
        <v>233</v>
      </c>
      <c r="F107" s="35" t="s">
        <v>15</v>
      </c>
      <c r="G107" s="35" t="s">
        <v>43</v>
      </c>
      <c r="H107" s="35" t="s">
        <v>45</v>
      </c>
      <c r="I107" s="43">
        <v>-1</v>
      </c>
      <c r="J107" s="44">
        <v>106026</v>
      </c>
      <c r="K107" s="40">
        <f t="shared" si="2"/>
        <v>-106026</v>
      </c>
      <c r="L107" s="40">
        <f t="shared" si="3"/>
        <v>-8482.08</v>
      </c>
      <c r="M107" s="40">
        <f t="shared" si="4"/>
        <v>-114508</v>
      </c>
    </row>
    <row r="108" spans="1:13" x14ac:dyDescent="0.25">
      <c r="A108" s="35" t="s">
        <v>22</v>
      </c>
      <c r="B108" s="35" t="s">
        <v>247</v>
      </c>
      <c r="C108" s="42">
        <f>VLOOKUP(B108,'CHI TIẾT THEO HÓA ĐƠN'!B:C,2,0)</f>
        <v>46118</v>
      </c>
      <c r="D108" s="35"/>
      <c r="E108" s="35" t="s">
        <v>233</v>
      </c>
      <c r="F108" s="35" t="s">
        <v>18</v>
      </c>
      <c r="G108" s="35" t="s">
        <v>9</v>
      </c>
      <c r="H108" s="35" t="s">
        <v>45</v>
      </c>
      <c r="I108" s="43">
        <v>-1</v>
      </c>
      <c r="J108" s="44">
        <v>47672</v>
      </c>
      <c r="K108" s="40">
        <f t="shared" si="2"/>
        <v>-47672</v>
      </c>
      <c r="L108" s="40">
        <f t="shared" si="3"/>
        <v>-3813.76</v>
      </c>
      <c r="M108" s="40">
        <f t="shared" si="4"/>
        <v>-51486</v>
      </c>
    </row>
    <row r="109" spans="1:13" x14ac:dyDescent="0.25">
      <c r="A109" s="35" t="s">
        <v>53</v>
      </c>
      <c r="B109" s="35" t="s">
        <v>246</v>
      </c>
      <c r="C109" s="42">
        <f>VLOOKUP(B109,'CHI TIẾT THEO HÓA ĐƠN'!B:C,2,0)</f>
        <v>46118</v>
      </c>
      <c r="D109" s="35"/>
      <c r="E109" s="35" t="s">
        <v>234</v>
      </c>
      <c r="F109" s="35" t="s">
        <v>15</v>
      </c>
      <c r="G109" s="35" t="s">
        <v>43</v>
      </c>
      <c r="H109" s="35" t="s">
        <v>45</v>
      </c>
      <c r="I109" s="43">
        <v>-2</v>
      </c>
      <c r="J109" s="44">
        <v>106026</v>
      </c>
      <c r="K109" s="40">
        <f t="shared" si="2"/>
        <v>-212052</v>
      </c>
      <c r="L109" s="40">
        <f t="shared" si="3"/>
        <v>-16964.16</v>
      </c>
      <c r="M109" s="40">
        <f t="shared" si="4"/>
        <v>-229016</v>
      </c>
    </row>
    <row r="110" spans="1:13" x14ac:dyDescent="0.25">
      <c r="A110" s="35" t="s">
        <v>57</v>
      </c>
      <c r="B110" s="35" t="s">
        <v>255</v>
      </c>
      <c r="C110" s="42">
        <f>VLOOKUP(B110,'CHI TIẾT THEO HÓA ĐƠN'!B:C,2,0)</f>
        <v>46119</v>
      </c>
      <c r="D110" s="35"/>
      <c r="E110" s="35" t="s">
        <v>235</v>
      </c>
      <c r="F110" s="35" t="s">
        <v>18</v>
      </c>
      <c r="G110" s="35" t="s">
        <v>9</v>
      </c>
      <c r="H110" s="35" t="s">
        <v>45</v>
      </c>
      <c r="I110" s="43">
        <v>-2</v>
      </c>
      <c r="J110" s="44">
        <v>47672</v>
      </c>
      <c r="K110" s="40">
        <f t="shared" si="2"/>
        <v>-95344</v>
      </c>
      <c r="L110" s="40">
        <f t="shared" si="3"/>
        <v>-7627.52</v>
      </c>
      <c r="M110" s="40">
        <f t="shared" si="4"/>
        <v>-102972</v>
      </c>
    </row>
    <row r="111" spans="1:13" x14ac:dyDescent="0.25">
      <c r="A111" s="35" t="s">
        <v>13</v>
      </c>
      <c r="B111" s="35" t="s">
        <v>257</v>
      </c>
      <c r="C111" s="42">
        <f>VLOOKUP(B111,'CHI TIẾT THEO HÓA ĐƠN'!B:C,2,0)</f>
        <v>46121</v>
      </c>
      <c r="D111" s="35"/>
      <c r="E111" s="35" t="s">
        <v>236</v>
      </c>
      <c r="F111" s="35" t="s">
        <v>15</v>
      </c>
      <c r="G111" s="35" t="s">
        <v>43</v>
      </c>
      <c r="H111" s="35" t="s">
        <v>45</v>
      </c>
      <c r="I111" s="43">
        <v>-1</v>
      </c>
      <c r="J111" s="44">
        <v>106026</v>
      </c>
      <c r="K111" s="40">
        <f t="shared" si="2"/>
        <v>-106026</v>
      </c>
      <c r="L111" s="40">
        <f t="shared" si="3"/>
        <v>-8482.08</v>
      </c>
      <c r="M111" s="40">
        <f t="shared" si="4"/>
        <v>-114508</v>
      </c>
    </row>
    <row r="112" spans="1:13" x14ac:dyDescent="0.25">
      <c r="A112" s="35" t="s">
        <v>10</v>
      </c>
      <c r="B112" s="35" t="s">
        <v>256</v>
      </c>
      <c r="C112" s="42">
        <f>VLOOKUP(B112,'CHI TIẾT THEO HÓA ĐƠN'!B:C,2,0)</f>
        <v>46121</v>
      </c>
      <c r="D112" s="35"/>
      <c r="E112" s="35" t="s">
        <v>237</v>
      </c>
      <c r="F112" s="35" t="s">
        <v>15</v>
      </c>
      <c r="G112" s="35" t="s">
        <v>43</v>
      </c>
      <c r="H112" s="35" t="s">
        <v>45</v>
      </c>
      <c r="I112" s="43">
        <v>-1</v>
      </c>
      <c r="J112" s="44">
        <v>106026</v>
      </c>
      <c r="K112" s="40">
        <f t="shared" si="2"/>
        <v>-106026</v>
      </c>
      <c r="L112" s="40">
        <f t="shared" si="3"/>
        <v>-8482.08</v>
      </c>
      <c r="M112" s="40">
        <f t="shared" si="4"/>
        <v>-114508</v>
      </c>
    </row>
    <row r="113" spans="1:13" x14ac:dyDescent="0.25">
      <c r="A113" s="35" t="s">
        <v>51</v>
      </c>
      <c r="B113" s="35" t="s">
        <v>258</v>
      </c>
      <c r="C113" s="42">
        <f>VLOOKUP(B113,'CHI TIẾT THEO HÓA ĐƠN'!B:C,2,0)</f>
        <v>46123</v>
      </c>
      <c r="D113" s="35"/>
      <c r="E113" s="35" t="s">
        <v>238</v>
      </c>
      <c r="F113" s="35" t="s">
        <v>15</v>
      </c>
      <c r="G113" s="35" t="s">
        <v>43</v>
      </c>
      <c r="H113" s="35" t="s">
        <v>45</v>
      </c>
      <c r="I113" s="43">
        <v>-1</v>
      </c>
      <c r="J113" s="44">
        <v>106026</v>
      </c>
      <c r="K113" s="40">
        <f t="shared" si="2"/>
        <v>-106026</v>
      </c>
      <c r="L113" s="40">
        <f t="shared" si="3"/>
        <v>-8482.08</v>
      </c>
      <c r="M113" s="40">
        <f t="shared" si="4"/>
        <v>-114508</v>
      </c>
    </row>
    <row r="114" spans="1:13" x14ac:dyDescent="0.25">
      <c r="A114" s="35" t="s">
        <v>51</v>
      </c>
      <c r="B114" s="35" t="s">
        <v>258</v>
      </c>
      <c r="C114" s="42">
        <f>VLOOKUP(B114,'CHI TIẾT THEO HÓA ĐƠN'!B:C,2,0)</f>
        <v>46123</v>
      </c>
      <c r="D114" s="35"/>
      <c r="E114" s="35" t="s">
        <v>238</v>
      </c>
      <c r="F114" s="35" t="s">
        <v>52</v>
      </c>
      <c r="G114" s="35" t="s">
        <v>27</v>
      </c>
      <c r="H114" s="35" t="s">
        <v>45</v>
      </c>
      <c r="I114" s="43">
        <v>-1</v>
      </c>
      <c r="J114" s="44">
        <v>110780</v>
      </c>
      <c r="K114" s="40">
        <f t="shared" si="2"/>
        <v>-110780</v>
      </c>
      <c r="L114" s="40">
        <f t="shared" si="3"/>
        <v>-8862.4</v>
      </c>
      <c r="M114" s="40">
        <f t="shared" si="4"/>
        <v>-119642</v>
      </c>
    </row>
    <row r="115" spans="1:13" x14ac:dyDescent="0.25">
      <c r="A115" s="35" t="s">
        <v>20</v>
      </c>
      <c r="B115" s="35" t="s">
        <v>259</v>
      </c>
      <c r="C115" s="42">
        <f>VLOOKUP(B115,'CHI TIẾT THEO HÓA ĐƠN'!B:C,2,0)</f>
        <v>46124</v>
      </c>
      <c r="D115" s="35"/>
      <c r="E115" s="35" t="s">
        <v>239</v>
      </c>
      <c r="F115" s="35" t="s">
        <v>52</v>
      </c>
      <c r="G115" s="35" t="s">
        <v>27</v>
      </c>
      <c r="H115" s="35" t="s">
        <v>45</v>
      </c>
      <c r="I115" s="43">
        <v>-1</v>
      </c>
      <c r="J115" s="44">
        <v>99702</v>
      </c>
      <c r="K115" s="40">
        <f t="shared" si="2"/>
        <v>-99702</v>
      </c>
      <c r="L115" s="40">
        <f t="shared" si="3"/>
        <v>-7976.16</v>
      </c>
      <c r="M115" s="40">
        <f t="shared" si="4"/>
        <v>-107678</v>
      </c>
    </row>
    <row r="116" spans="1:13" x14ac:dyDescent="0.25">
      <c r="A116" s="35" t="s">
        <v>47</v>
      </c>
      <c r="B116" s="35" t="s">
        <v>261</v>
      </c>
      <c r="C116" s="42">
        <f>VLOOKUP(B116,'CHI TIẾT THEO HÓA ĐƠN'!B:C,2,0)</f>
        <v>46125</v>
      </c>
      <c r="D116" s="35"/>
      <c r="E116" s="35" t="s">
        <v>240</v>
      </c>
      <c r="F116" s="35" t="s">
        <v>15</v>
      </c>
      <c r="G116" s="35" t="s">
        <v>43</v>
      </c>
      <c r="H116" s="35" t="s">
        <v>45</v>
      </c>
      <c r="I116" s="43">
        <v>-2</v>
      </c>
      <c r="J116" s="44">
        <v>106026</v>
      </c>
      <c r="K116" s="40">
        <f t="shared" si="2"/>
        <v>-212052</v>
      </c>
      <c r="L116" s="40">
        <f t="shared" si="3"/>
        <v>-16964.16</v>
      </c>
      <c r="M116" s="40">
        <f t="shared" si="4"/>
        <v>-229016</v>
      </c>
    </row>
    <row r="117" spans="1:13" x14ac:dyDescent="0.25">
      <c r="A117" s="35" t="s">
        <v>58</v>
      </c>
      <c r="B117" s="35" t="s">
        <v>260</v>
      </c>
      <c r="C117" s="42">
        <f>VLOOKUP(B117,'CHI TIẾT THEO HÓA ĐƠN'!B:C,2,0)</f>
        <v>46125</v>
      </c>
      <c r="D117" s="35"/>
      <c r="E117" s="35" t="s">
        <v>241</v>
      </c>
      <c r="F117" s="35" t="s">
        <v>15</v>
      </c>
      <c r="G117" s="35" t="s">
        <v>43</v>
      </c>
      <c r="H117" s="35" t="s">
        <v>45</v>
      </c>
      <c r="I117" s="43">
        <v>-1</v>
      </c>
      <c r="J117" s="44">
        <v>106026</v>
      </c>
      <c r="K117" s="40">
        <f t="shared" si="2"/>
        <v>-106026</v>
      </c>
      <c r="L117" s="40">
        <f t="shared" si="3"/>
        <v>-8482.08</v>
      </c>
      <c r="M117" s="40">
        <f t="shared" si="4"/>
        <v>-114508</v>
      </c>
    </row>
    <row r="118" spans="1:13" x14ac:dyDescent="0.25">
      <c r="A118" s="35" t="s">
        <v>31</v>
      </c>
      <c r="B118" s="35" t="s">
        <v>262</v>
      </c>
      <c r="C118" s="42">
        <f>VLOOKUP(B118,'CHI TIẾT THEO HÓA ĐƠN'!B:C,2,0)</f>
        <v>46126</v>
      </c>
      <c r="D118" s="35"/>
      <c r="E118" s="35" t="s">
        <v>242</v>
      </c>
      <c r="F118" s="35" t="s">
        <v>52</v>
      </c>
      <c r="G118" s="35" t="s">
        <v>27</v>
      </c>
      <c r="H118" s="35" t="s">
        <v>45</v>
      </c>
      <c r="I118" s="43">
        <v>-1</v>
      </c>
      <c r="J118" s="44">
        <v>99702</v>
      </c>
      <c r="K118" s="40">
        <f t="shared" si="2"/>
        <v>-99702</v>
      </c>
      <c r="L118" s="40">
        <f t="shared" si="3"/>
        <v>-7976.16</v>
      </c>
      <c r="M118" s="40">
        <f t="shared" si="4"/>
        <v>-107678</v>
      </c>
    </row>
    <row r="119" spans="1:13" x14ac:dyDescent="0.25">
      <c r="A119" s="8" t="s">
        <v>56</v>
      </c>
      <c r="B119" s="8" t="s">
        <v>266</v>
      </c>
      <c r="C119" s="48">
        <v>46135</v>
      </c>
      <c r="E119" s="8" t="s">
        <v>264</v>
      </c>
      <c r="F119" s="35" t="s">
        <v>52</v>
      </c>
      <c r="G119" s="35" t="s">
        <v>27</v>
      </c>
      <c r="H119" s="35" t="s">
        <v>45</v>
      </c>
      <c r="I119" s="43">
        <v>-2</v>
      </c>
      <c r="J119" s="44">
        <v>110780</v>
      </c>
      <c r="K119" s="40">
        <f>I119*J119</f>
        <v>-221560</v>
      </c>
      <c r="L119" s="40">
        <f t="shared" si="3"/>
        <v>-17724.8</v>
      </c>
      <c r="M119" s="40">
        <f t="shared" si="4"/>
        <v>-239285</v>
      </c>
    </row>
    <row r="120" spans="1:13" x14ac:dyDescent="0.25">
      <c r="A120" s="8" t="s">
        <v>57</v>
      </c>
      <c r="B120" s="8" t="s">
        <v>267</v>
      </c>
      <c r="C120" s="48">
        <v>46139</v>
      </c>
      <c r="E120" s="8" t="s">
        <v>265</v>
      </c>
      <c r="F120" s="35" t="s">
        <v>15</v>
      </c>
      <c r="G120" s="35" t="s">
        <v>43</v>
      </c>
      <c r="H120" s="35" t="s">
        <v>45</v>
      </c>
      <c r="I120" s="43">
        <v>-2</v>
      </c>
      <c r="J120" s="44">
        <v>106026</v>
      </c>
      <c r="K120" s="40">
        <f>I120*J120</f>
        <v>-212052</v>
      </c>
      <c r="L120" s="40">
        <f t="shared" si="3"/>
        <v>-16964.16</v>
      </c>
      <c r="M120" s="40">
        <f t="shared" ref="M120:M121" si="5">ROUND(K120+L120,0)</f>
        <v>-229016</v>
      </c>
    </row>
    <row r="121" spans="1:13" x14ac:dyDescent="0.25">
      <c r="A121" s="8" t="s">
        <v>59</v>
      </c>
      <c r="B121" s="8" t="s">
        <v>268</v>
      </c>
      <c r="C121" s="48">
        <v>46141</v>
      </c>
      <c r="E121" s="8" t="s">
        <v>269</v>
      </c>
      <c r="F121" s="35" t="s">
        <v>15</v>
      </c>
      <c r="G121" s="35" t="s">
        <v>43</v>
      </c>
      <c r="H121" s="35" t="s">
        <v>45</v>
      </c>
      <c r="I121" s="43">
        <v>-1</v>
      </c>
      <c r="J121" s="44">
        <v>106026</v>
      </c>
      <c r="K121" s="40">
        <f t="shared" ref="K121" si="6">J121*I121</f>
        <v>-106026</v>
      </c>
      <c r="L121" s="40">
        <f t="shared" ref="L121" si="7">K121*8%</f>
        <v>-8482.08</v>
      </c>
      <c r="M121" s="40">
        <f t="shared" si="5"/>
        <v>-114508</v>
      </c>
    </row>
    <row r="122" spans="1:13" x14ac:dyDescent="0.25">
      <c r="C122" s="8"/>
      <c r="I122" s="8"/>
      <c r="J122" s="8"/>
      <c r="K122" s="8"/>
      <c r="L122" s="8"/>
    </row>
    <row r="123" spans="1:13" x14ac:dyDescent="0.25">
      <c r="C123" s="8"/>
      <c r="I123" s="8"/>
      <c r="J123" s="8"/>
      <c r="K123" s="8"/>
      <c r="L123" s="8"/>
    </row>
    <row r="124" spans="1:13" x14ac:dyDescent="0.25">
      <c r="C124" s="8"/>
      <c r="I124" s="8"/>
      <c r="J124" s="8"/>
      <c r="K124" s="8"/>
      <c r="L124" s="8"/>
    </row>
    <row r="125" spans="1:13" x14ac:dyDescent="0.25">
      <c r="C125" s="8"/>
      <c r="I125" s="8"/>
      <c r="J125" s="8"/>
      <c r="K125" s="8"/>
      <c r="L125" s="8"/>
    </row>
    <row r="126" spans="1:13" x14ac:dyDescent="0.25">
      <c r="C126" s="8"/>
      <c r="I126" s="8"/>
      <c r="J126" s="8"/>
      <c r="K126" s="8"/>
      <c r="L126" s="8"/>
    </row>
    <row r="127" spans="1:13" x14ac:dyDescent="0.25">
      <c r="C127" s="8"/>
      <c r="I127" s="8"/>
      <c r="J127" s="8"/>
      <c r="K127" s="8"/>
      <c r="L127" s="8"/>
    </row>
    <row r="128" spans="1:13" x14ac:dyDescent="0.25">
      <c r="C128" s="8"/>
      <c r="I128" s="8"/>
      <c r="J128" s="8"/>
      <c r="K128" s="8"/>
      <c r="L128" s="8"/>
    </row>
    <row r="129" s="8" customFormat="1" x14ac:dyDescent="0.25"/>
    <row r="130" s="8" customFormat="1" x14ac:dyDescent="0.25"/>
    <row r="131" s="8" customFormat="1" x14ac:dyDescent="0.25"/>
    <row r="132" s="8" customFormat="1" x14ac:dyDescent="0.25"/>
    <row r="133" s="8" customFormat="1" x14ac:dyDescent="0.25"/>
    <row r="134" s="8" customFormat="1" x14ac:dyDescent="0.25"/>
    <row r="135" s="8" customFormat="1" x14ac:dyDescent="0.25"/>
    <row r="136" s="8" customFormat="1" x14ac:dyDescent="0.25"/>
    <row r="137" s="8" customFormat="1" x14ac:dyDescent="0.25"/>
    <row r="138" s="8" customFormat="1" x14ac:dyDescent="0.25"/>
    <row r="139" s="8" customFormat="1" x14ac:dyDescent="0.25"/>
    <row r="140" s="8" customFormat="1" x14ac:dyDescent="0.25"/>
    <row r="141" s="8" customFormat="1" x14ac:dyDescent="0.25"/>
    <row r="142" s="8" customFormat="1" x14ac:dyDescent="0.25"/>
    <row r="143" s="8" customFormat="1" x14ac:dyDescent="0.25"/>
    <row r="144" s="8" customFormat="1" x14ac:dyDescent="0.25"/>
    <row r="145" s="8" customFormat="1" x14ac:dyDescent="0.25"/>
    <row r="146" s="8" customFormat="1" x14ac:dyDescent="0.25"/>
    <row r="147" s="8" customFormat="1" x14ac:dyDescent="0.25"/>
    <row r="148" s="8" customFormat="1" x14ac:dyDescent="0.25"/>
    <row r="149" s="8" customFormat="1" x14ac:dyDescent="0.25"/>
    <row r="150" s="8" customFormat="1" x14ac:dyDescent="0.25"/>
    <row r="151" s="8" customFormat="1" x14ac:dyDescent="0.25"/>
    <row r="152" s="8" customFormat="1" x14ac:dyDescent="0.25"/>
    <row r="153" s="8" customFormat="1" x14ac:dyDescent="0.25"/>
    <row r="154" s="8" customFormat="1" x14ac:dyDescent="0.25"/>
    <row r="155" s="8" customFormat="1" x14ac:dyDescent="0.25"/>
    <row r="156" s="8" customFormat="1" x14ac:dyDescent="0.25"/>
    <row r="157" s="8" customFormat="1" x14ac:dyDescent="0.25"/>
    <row r="158" s="8" customFormat="1" x14ac:dyDescent="0.25"/>
    <row r="159" s="8" customFormat="1" x14ac:dyDescent="0.25"/>
    <row r="160" s="8" customFormat="1" x14ac:dyDescent="0.25"/>
  </sheetData>
  <autoFilter ref="A2:M121" xr:uid="{00000000-0001-0000-0000-000000000000}"/>
  <sortState xmlns:xlrd2="http://schemas.microsoft.com/office/spreadsheetml/2017/richdata2" ref="A94:M118">
    <sortCondition ref="C94:C118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715B10-9A9F-4B4B-A642-E414270C76DD}">
  <dimension ref="A1:H59"/>
  <sheetViews>
    <sheetView tabSelected="1" workbookViewId="0">
      <selection activeCell="H59" sqref="A1:H59"/>
    </sheetView>
  </sheetViews>
  <sheetFormatPr defaultRowHeight="15" x14ac:dyDescent="0.25"/>
  <cols>
    <col min="1" max="1" width="14.5703125" style="8" customWidth="1"/>
    <col min="2" max="2" width="12.85546875" style="8" customWidth="1"/>
    <col min="3" max="3" width="18.85546875" style="8" bestFit="1" customWidth="1"/>
    <col min="4" max="4" width="48.85546875" style="8" customWidth="1"/>
    <col min="5" max="5" width="14.42578125" style="8" customWidth="1"/>
    <col min="6" max="6" width="12.28515625" style="8" customWidth="1"/>
    <col min="7" max="7" width="11.5703125" style="8" customWidth="1"/>
    <col min="8" max="8" width="20.42578125" style="8" customWidth="1"/>
    <col min="9" max="16384" width="9.140625" style="8"/>
  </cols>
  <sheetData>
    <row r="1" spans="1:8" ht="27" customHeight="1" x14ac:dyDescent="0.25">
      <c r="A1" s="49" t="s">
        <v>64</v>
      </c>
      <c r="B1" s="49"/>
      <c r="C1" s="49"/>
      <c r="D1" s="49"/>
      <c r="E1" s="49"/>
      <c r="F1" s="49"/>
      <c r="G1" s="49"/>
      <c r="H1" s="49"/>
    </row>
    <row r="2" spans="1:8" x14ac:dyDescent="0.25">
      <c r="A2" s="1"/>
      <c r="B2" s="2"/>
      <c r="C2" s="2"/>
      <c r="D2" s="2"/>
      <c r="E2" s="2"/>
      <c r="F2" s="3"/>
      <c r="G2" s="4"/>
      <c r="H2" s="4"/>
    </row>
    <row r="3" spans="1:8" ht="42.75" x14ac:dyDescent="0.25">
      <c r="A3" s="10" t="s">
        <v>6</v>
      </c>
      <c r="B3" s="11" t="s">
        <v>0</v>
      </c>
      <c r="C3" s="11" t="s">
        <v>19</v>
      </c>
      <c r="D3" s="11" t="s">
        <v>55</v>
      </c>
      <c r="E3" s="11" t="s">
        <v>65</v>
      </c>
      <c r="F3" s="12" t="s">
        <v>66</v>
      </c>
      <c r="G3" s="13" t="s">
        <v>67</v>
      </c>
      <c r="H3" s="13" t="s">
        <v>68</v>
      </c>
    </row>
    <row r="4" spans="1:8" x14ac:dyDescent="0.25">
      <c r="A4" s="14">
        <v>46118</v>
      </c>
      <c r="B4" s="5" t="s">
        <v>129</v>
      </c>
      <c r="C4" s="15" t="s">
        <v>50</v>
      </c>
      <c r="D4" s="5" t="s">
        <v>37</v>
      </c>
      <c r="E4" s="5" t="s">
        <v>69</v>
      </c>
      <c r="F4" s="9">
        <v>281811</v>
      </c>
      <c r="G4" s="16">
        <v>22545</v>
      </c>
      <c r="H4" s="16">
        <v>304356</v>
      </c>
    </row>
    <row r="5" spans="1:8" x14ac:dyDescent="0.25">
      <c r="A5" s="14">
        <v>46118</v>
      </c>
      <c r="B5" s="5" t="s">
        <v>130</v>
      </c>
      <c r="C5" s="15" t="s">
        <v>30</v>
      </c>
      <c r="D5" s="5" t="s">
        <v>37</v>
      </c>
      <c r="E5" s="5" t="s">
        <v>69</v>
      </c>
      <c r="F5" s="9">
        <v>143022</v>
      </c>
      <c r="G5" s="16">
        <v>11442</v>
      </c>
      <c r="H5" s="16">
        <v>154464</v>
      </c>
    </row>
    <row r="6" spans="1:8" x14ac:dyDescent="0.25">
      <c r="A6" s="14">
        <v>46118</v>
      </c>
      <c r="B6" s="5" t="s">
        <v>131</v>
      </c>
      <c r="C6" s="15" t="s">
        <v>20</v>
      </c>
      <c r="D6" s="5" t="s">
        <v>37</v>
      </c>
      <c r="E6" s="5" t="s">
        <v>69</v>
      </c>
      <c r="F6" s="9">
        <v>209277</v>
      </c>
      <c r="G6" s="16">
        <v>16742</v>
      </c>
      <c r="H6" s="16">
        <v>226019</v>
      </c>
    </row>
    <row r="7" spans="1:8" x14ac:dyDescent="0.25">
      <c r="A7" s="14">
        <v>46118</v>
      </c>
      <c r="B7" s="5" t="s">
        <v>132</v>
      </c>
      <c r="C7" s="15" t="s">
        <v>14</v>
      </c>
      <c r="D7" s="5" t="s">
        <v>37</v>
      </c>
      <c r="E7" s="5" t="s">
        <v>69</v>
      </c>
      <c r="F7" s="9">
        <v>318078</v>
      </c>
      <c r="G7" s="16">
        <v>25446</v>
      </c>
      <c r="H7" s="16">
        <v>343524</v>
      </c>
    </row>
    <row r="8" spans="1:8" x14ac:dyDescent="0.25">
      <c r="A8" s="14">
        <v>46118</v>
      </c>
      <c r="B8" s="5" t="s">
        <v>133</v>
      </c>
      <c r="C8" s="15" t="s">
        <v>24</v>
      </c>
      <c r="D8" s="5" t="s">
        <v>37</v>
      </c>
      <c r="E8" s="5" t="s">
        <v>69</v>
      </c>
      <c r="F8" s="9">
        <v>461100</v>
      </c>
      <c r="G8" s="16">
        <v>36888</v>
      </c>
      <c r="H8" s="16">
        <v>497988</v>
      </c>
    </row>
    <row r="9" spans="1:8" x14ac:dyDescent="0.25">
      <c r="A9" s="14">
        <v>46118</v>
      </c>
      <c r="B9" s="5" t="s">
        <v>134</v>
      </c>
      <c r="C9" s="15" t="s">
        <v>34</v>
      </c>
      <c r="D9" s="5" t="s">
        <v>37</v>
      </c>
      <c r="E9" s="5" t="s">
        <v>69</v>
      </c>
      <c r="F9" s="9">
        <v>556448</v>
      </c>
      <c r="G9" s="16">
        <v>44516</v>
      </c>
      <c r="H9" s="16">
        <v>600964</v>
      </c>
    </row>
    <row r="10" spans="1:8" x14ac:dyDescent="0.25">
      <c r="A10" s="14">
        <v>46118</v>
      </c>
      <c r="B10" s="5" t="s">
        <v>135</v>
      </c>
      <c r="C10" s="15" t="s">
        <v>23</v>
      </c>
      <c r="D10" s="5" t="s">
        <v>37</v>
      </c>
      <c r="E10" s="5" t="s">
        <v>69</v>
      </c>
      <c r="F10" s="9">
        <v>143022</v>
      </c>
      <c r="G10" s="16">
        <v>11442</v>
      </c>
      <c r="H10" s="16">
        <v>154464</v>
      </c>
    </row>
    <row r="11" spans="1:8" x14ac:dyDescent="0.25">
      <c r="A11" s="14">
        <v>46118</v>
      </c>
      <c r="B11" s="5" t="s">
        <v>136</v>
      </c>
      <c r="C11" s="15" t="s">
        <v>59</v>
      </c>
      <c r="D11" s="5" t="s">
        <v>37</v>
      </c>
      <c r="E11" s="5" t="s">
        <v>69</v>
      </c>
      <c r="F11" s="9">
        <v>228213</v>
      </c>
      <c r="G11" s="16">
        <v>18257</v>
      </c>
      <c r="H11" s="16">
        <v>246470</v>
      </c>
    </row>
    <row r="12" spans="1:8" x14ac:dyDescent="0.25">
      <c r="A12" s="14">
        <v>46118</v>
      </c>
      <c r="B12" s="5" t="s">
        <v>137</v>
      </c>
      <c r="C12" s="15" t="s">
        <v>53</v>
      </c>
      <c r="D12" s="5" t="s">
        <v>37</v>
      </c>
      <c r="E12" s="5" t="s">
        <v>69</v>
      </c>
      <c r="F12" s="9">
        <v>1940282</v>
      </c>
      <c r="G12" s="16">
        <v>155223</v>
      </c>
      <c r="H12" s="16">
        <v>2095505</v>
      </c>
    </row>
    <row r="13" spans="1:8" x14ac:dyDescent="0.25">
      <c r="A13" s="14">
        <v>46118</v>
      </c>
      <c r="B13" s="5" t="s">
        <v>138</v>
      </c>
      <c r="C13" s="15" t="s">
        <v>42</v>
      </c>
      <c r="D13" s="5" t="s">
        <v>37</v>
      </c>
      <c r="E13" s="5" t="s">
        <v>69</v>
      </c>
      <c r="F13" s="9">
        <v>859695</v>
      </c>
      <c r="G13" s="16">
        <v>68776</v>
      </c>
      <c r="H13" s="16">
        <v>928471</v>
      </c>
    </row>
    <row r="14" spans="1:8" x14ac:dyDescent="0.25">
      <c r="A14" s="14">
        <v>46118</v>
      </c>
      <c r="B14" s="5" t="s">
        <v>139</v>
      </c>
      <c r="C14" s="15" t="s">
        <v>44</v>
      </c>
      <c r="D14" s="5" t="s">
        <v>37</v>
      </c>
      <c r="E14" s="5" t="s">
        <v>69</v>
      </c>
      <c r="F14" s="9">
        <v>238370</v>
      </c>
      <c r="G14" s="16">
        <v>19070</v>
      </c>
      <c r="H14" s="16">
        <v>257440</v>
      </c>
    </row>
    <row r="15" spans="1:8" x14ac:dyDescent="0.25">
      <c r="A15" s="14">
        <v>46118</v>
      </c>
      <c r="B15" s="5" t="s">
        <v>140</v>
      </c>
      <c r="C15" s="15" t="s">
        <v>56</v>
      </c>
      <c r="D15" s="5" t="s">
        <v>37</v>
      </c>
      <c r="E15" s="5" t="s">
        <v>69</v>
      </c>
      <c r="F15" s="9">
        <v>209277</v>
      </c>
      <c r="G15" s="16">
        <v>16742</v>
      </c>
      <c r="H15" s="16">
        <v>226019</v>
      </c>
    </row>
    <row r="16" spans="1:8" x14ac:dyDescent="0.25">
      <c r="A16" s="14">
        <v>46118</v>
      </c>
      <c r="B16" s="5" t="s">
        <v>141</v>
      </c>
      <c r="C16" s="15" t="s">
        <v>10</v>
      </c>
      <c r="D16" s="5" t="s">
        <v>37</v>
      </c>
      <c r="E16" s="5" t="s">
        <v>69</v>
      </c>
      <c r="F16" s="9">
        <v>316908</v>
      </c>
      <c r="G16" s="16">
        <v>25353</v>
      </c>
      <c r="H16" s="16">
        <v>342261</v>
      </c>
    </row>
    <row r="17" spans="1:8" x14ac:dyDescent="0.25">
      <c r="A17" s="14">
        <v>46118</v>
      </c>
      <c r="B17" s="5" t="s">
        <v>142</v>
      </c>
      <c r="C17" s="15" t="s">
        <v>57</v>
      </c>
      <c r="D17" s="5" t="s">
        <v>37</v>
      </c>
      <c r="E17" s="5" t="s">
        <v>69</v>
      </c>
      <c r="F17" s="9">
        <v>238370</v>
      </c>
      <c r="G17" s="16">
        <v>19070</v>
      </c>
      <c r="H17" s="16">
        <v>257440</v>
      </c>
    </row>
    <row r="18" spans="1:8" x14ac:dyDescent="0.25">
      <c r="A18" s="14">
        <v>46118</v>
      </c>
      <c r="B18" s="5" t="s">
        <v>143</v>
      </c>
      <c r="C18" s="15" t="s">
        <v>13</v>
      </c>
      <c r="D18" s="5" t="s">
        <v>37</v>
      </c>
      <c r="E18" s="5" t="s">
        <v>69</v>
      </c>
      <c r="F18" s="9">
        <v>824157</v>
      </c>
      <c r="G18" s="16">
        <v>65933</v>
      </c>
      <c r="H18" s="16">
        <v>890090</v>
      </c>
    </row>
    <row r="19" spans="1:8" x14ac:dyDescent="0.25">
      <c r="A19" s="14">
        <v>46118</v>
      </c>
      <c r="B19" s="5" t="s">
        <v>144</v>
      </c>
      <c r="C19" s="15" t="s">
        <v>38</v>
      </c>
      <c r="D19" s="5" t="s">
        <v>37</v>
      </c>
      <c r="E19" s="5" t="s">
        <v>69</v>
      </c>
      <c r="F19" s="9">
        <v>433612</v>
      </c>
      <c r="G19" s="16">
        <v>34689</v>
      </c>
      <c r="H19" s="16">
        <v>468301</v>
      </c>
    </row>
    <row r="20" spans="1:8" x14ac:dyDescent="0.25">
      <c r="A20" s="14">
        <v>46118</v>
      </c>
      <c r="B20" s="5" t="s">
        <v>145</v>
      </c>
      <c r="C20" s="15" t="s">
        <v>60</v>
      </c>
      <c r="D20" s="5" t="s">
        <v>37</v>
      </c>
      <c r="E20" s="5" t="s">
        <v>69</v>
      </c>
      <c r="F20" s="9">
        <v>940861</v>
      </c>
      <c r="G20" s="16">
        <v>75269</v>
      </c>
      <c r="H20" s="16">
        <v>1016130</v>
      </c>
    </row>
    <row r="21" spans="1:8" x14ac:dyDescent="0.25">
      <c r="A21" s="14">
        <v>46118</v>
      </c>
      <c r="B21" s="5" t="s">
        <v>146</v>
      </c>
      <c r="C21" s="15" t="s">
        <v>49</v>
      </c>
      <c r="D21" s="5" t="s">
        <v>37</v>
      </c>
      <c r="E21" s="5" t="s">
        <v>69</v>
      </c>
      <c r="F21" s="9">
        <v>739407</v>
      </c>
      <c r="G21" s="16">
        <v>59153</v>
      </c>
      <c r="H21" s="16">
        <v>798560</v>
      </c>
    </row>
    <row r="22" spans="1:8" x14ac:dyDescent="0.25">
      <c r="A22" s="14">
        <v>46125</v>
      </c>
      <c r="B22" s="5" t="s">
        <v>147</v>
      </c>
      <c r="C22" s="15" t="s">
        <v>25</v>
      </c>
      <c r="D22" s="5" t="s">
        <v>37</v>
      </c>
      <c r="E22" s="5" t="s">
        <v>69</v>
      </c>
      <c r="F22" s="9">
        <v>498510</v>
      </c>
      <c r="G22" s="16">
        <v>39881</v>
      </c>
      <c r="H22" s="16">
        <v>538391</v>
      </c>
    </row>
    <row r="23" spans="1:8" x14ac:dyDescent="0.25">
      <c r="A23" s="14">
        <v>46125</v>
      </c>
      <c r="B23" s="5" t="s">
        <v>148</v>
      </c>
      <c r="C23" s="15" t="s">
        <v>8</v>
      </c>
      <c r="D23" s="5" t="s">
        <v>37</v>
      </c>
      <c r="E23" s="5" t="s">
        <v>69</v>
      </c>
      <c r="F23" s="9">
        <v>949846</v>
      </c>
      <c r="G23" s="16">
        <v>75988</v>
      </c>
      <c r="H23" s="16">
        <v>1025834</v>
      </c>
    </row>
    <row r="24" spans="1:8" x14ac:dyDescent="0.25">
      <c r="A24" s="14">
        <v>46125</v>
      </c>
      <c r="B24" s="5" t="s">
        <v>149</v>
      </c>
      <c r="C24" s="15" t="s">
        <v>48</v>
      </c>
      <c r="D24" s="5" t="s">
        <v>37</v>
      </c>
      <c r="E24" s="5" t="s">
        <v>69</v>
      </c>
      <c r="F24" s="9">
        <v>157323</v>
      </c>
      <c r="G24" s="16">
        <v>12586</v>
      </c>
      <c r="H24" s="16">
        <v>169909</v>
      </c>
    </row>
    <row r="25" spans="1:8" x14ac:dyDescent="0.25">
      <c r="A25" s="14">
        <v>46125</v>
      </c>
      <c r="B25" s="5" t="s">
        <v>150</v>
      </c>
      <c r="C25" s="15" t="s">
        <v>53</v>
      </c>
      <c r="D25" s="5" t="s">
        <v>37</v>
      </c>
      <c r="E25" s="5" t="s">
        <v>69</v>
      </c>
      <c r="F25" s="9">
        <v>663388</v>
      </c>
      <c r="G25" s="16">
        <v>53071</v>
      </c>
      <c r="H25" s="16">
        <v>716459</v>
      </c>
    </row>
    <row r="26" spans="1:8" x14ac:dyDescent="0.25">
      <c r="A26" s="14">
        <v>46125</v>
      </c>
      <c r="B26" s="5" t="s">
        <v>151</v>
      </c>
      <c r="C26" s="15" t="s">
        <v>42</v>
      </c>
      <c r="D26" s="5" t="s">
        <v>37</v>
      </c>
      <c r="E26" s="5" t="s">
        <v>69</v>
      </c>
      <c r="F26" s="9">
        <v>345310</v>
      </c>
      <c r="G26" s="16">
        <v>27625</v>
      </c>
      <c r="H26" s="16">
        <v>372935</v>
      </c>
    </row>
    <row r="27" spans="1:8" x14ac:dyDescent="0.25">
      <c r="A27" s="14">
        <v>46125</v>
      </c>
      <c r="B27" s="5" t="s">
        <v>152</v>
      </c>
      <c r="C27" s="15" t="s">
        <v>22</v>
      </c>
      <c r="D27" s="5" t="s">
        <v>37</v>
      </c>
      <c r="E27" s="5" t="s">
        <v>69</v>
      </c>
      <c r="F27" s="9">
        <v>157323</v>
      </c>
      <c r="G27" s="16">
        <v>12586</v>
      </c>
      <c r="H27" s="16">
        <v>169909</v>
      </c>
    </row>
    <row r="28" spans="1:8" x14ac:dyDescent="0.25">
      <c r="A28" s="14">
        <v>46125</v>
      </c>
      <c r="B28" s="5" t="s">
        <v>153</v>
      </c>
      <c r="C28" s="15" t="s">
        <v>57</v>
      </c>
      <c r="D28" s="5" t="s">
        <v>37</v>
      </c>
      <c r="E28" s="5" t="s">
        <v>69</v>
      </c>
      <c r="F28" s="9">
        <v>690620</v>
      </c>
      <c r="G28" s="16">
        <v>55250</v>
      </c>
      <c r="H28" s="16">
        <v>745870</v>
      </c>
    </row>
    <row r="29" spans="1:8" x14ac:dyDescent="0.25">
      <c r="A29" s="14">
        <v>46125</v>
      </c>
      <c r="B29" s="5" t="s">
        <v>154</v>
      </c>
      <c r="C29" s="15" t="s">
        <v>38</v>
      </c>
      <c r="D29" s="5" t="s">
        <v>37</v>
      </c>
      <c r="E29" s="5" t="s">
        <v>69</v>
      </c>
      <c r="F29" s="9">
        <v>774507</v>
      </c>
      <c r="G29" s="16">
        <v>61961</v>
      </c>
      <c r="H29" s="16">
        <v>836468</v>
      </c>
    </row>
    <row r="30" spans="1:8" x14ac:dyDescent="0.25">
      <c r="A30" s="14">
        <v>46125</v>
      </c>
      <c r="B30" s="5" t="s">
        <v>155</v>
      </c>
      <c r="C30" s="15" t="s">
        <v>29</v>
      </c>
      <c r="D30" s="5" t="s">
        <v>37</v>
      </c>
      <c r="E30" s="5" t="s">
        <v>69</v>
      </c>
      <c r="F30" s="9">
        <v>673661</v>
      </c>
      <c r="G30" s="16">
        <v>53893</v>
      </c>
      <c r="H30" s="16">
        <v>727554</v>
      </c>
    </row>
    <row r="31" spans="1:8" x14ac:dyDescent="0.25">
      <c r="A31" s="14">
        <v>46125</v>
      </c>
      <c r="B31" s="5" t="s">
        <v>156</v>
      </c>
      <c r="C31" s="15" t="s">
        <v>51</v>
      </c>
      <c r="D31" s="5" t="s">
        <v>37</v>
      </c>
      <c r="E31" s="5" t="s">
        <v>69</v>
      </c>
      <c r="F31" s="9">
        <v>411456</v>
      </c>
      <c r="G31" s="16">
        <v>32916</v>
      </c>
      <c r="H31" s="16">
        <v>444372</v>
      </c>
    </row>
    <row r="32" spans="1:8" x14ac:dyDescent="0.25">
      <c r="A32" s="14">
        <v>46132</v>
      </c>
      <c r="B32" s="5" t="s">
        <v>157</v>
      </c>
      <c r="C32" s="15" t="s">
        <v>50</v>
      </c>
      <c r="D32" s="5" t="s">
        <v>37</v>
      </c>
      <c r="E32" s="5" t="s">
        <v>69</v>
      </c>
      <c r="F32" s="9">
        <v>157323</v>
      </c>
      <c r="G32" s="16">
        <v>12586</v>
      </c>
      <c r="H32" s="16">
        <v>169909</v>
      </c>
    </row>
    <row r="33" spans="1:8" x14ac:dyDescent="0.25">
      <c r="A33" s="14">
        <v>46132</v>
      </c>
      <c r="B33" s="5" t="s">
        <v>158</v>
      </c>
      <c r="C33" s="15" t="s">
        <v>12</v>
      </c>
      <c r="D33" s="5" t="s">
        <v>37</v>
      </c>
      <c r="E33" s="5" t="s">
        <v>69</v>
      </c>
      <c r="F33" s="9">
        <v>299106</v>
      </c>
      <c r="G33" s="16">
        <v>23928</v>
      </c>
      <c r="H33" s="16">
        <v>323034</v>
      </c>
    </row>
    <row r="34" spans="1:8" x14ac:dyDescent="0.25">
      <c r="A34" s="14">
        <v>46132</v>
      </c>
      <c r="B34" s="5" t="s">
        <v>159</v>
      </c>
      <c r="C34" s="15" t="s">
        <v>20</v>
      </c>
      <c r="D34" s="5" t="s">
        <v>37</v>
      </c>
      <c r="E34" s="5" t="s">
        <v>69</v>
      </c>
      <c r="F34" s="9">
        <v>207186</v>
      </c>
      <c r="G34" s="16">
        <v>16575</v>
      </c>
      <c r="H34" s="16">
        <v>223761</v>
      </c>
    </row>
    <row r="35" spans="1:8" x14ac:dyDescent="0.25">
      <c r="A35" s="14">
        <v>46132</v>
      </c>
      <c r="B35" s="5" t="s">
        <v>160</v>
      </c>
      <c r="C35" s="15" t="s">
        <v>47</v>
      </c>
      <c r="D35" s="5" t="s">
        <v>37</v>
      </c>
      <c r="E35" s="5" t="s">
        <v>69</v>
      </c>
      <c r="F35" s="9">
        <v>349032</v>
      </c>
      <c r="G35" s="16">
        <v>27923</v>
      </c>
      <c r="H35" s="16">
        <v>376955</v>
      </c>
    </row>
    <row r="36" spans="1:8" x14ac:dyDescent="0.25">
      <c r="A36" s="14">
        <v>46132</v>
      </c>
      <c r="B36" s="5" t="s">
        <v>161</v>
      </c>
      <c r="C36" s="15" t="s">
        <v>8</v>
      </c>
      <c r="D36" s="5" t="s">
        <v>37</v>
      </c>
      <c r="E36" s="5" t="s">
        <v>69</v>
      </c>
      <c r="F36" s="9">
        <v>157323</v>
      </c>
      <c r="G36" s="16">
        <v>12586</v>
      </c>
      <c r="H36" s="16">
        <v>169909</v>
      </c>
    </row>
    <row r="37" spans="1:8" x14ac:dyDescent="0.25">
      <c r="A37" s="14">
        <v>46132</v>
      </c>
      <c r="B37" s="5" t="s">
        <v>162</v>
      </c>
      <c r="C37" s="15" t="s">
        <v>42</v>
      </c>
      <c r="D37" s="5" t="s">
        <v>37</v>
      </c>
      <c r="E37" s="5" t="s">
        <v>69</v>
      </c>
      <c r="F37" s="9">
        <v>157323</v>
      </c>
      <c r="G37" s="16">
        <v>12586</v>
      </c>
      <c r="H37" s="16">
        <v>169909</v>
      </c>
    </row>
    <row r="38" spans="1:8" x14ac:dyDescent="0.25">
      <c r="A38" s="14">
        <v>46132</v>
      </c>
      <c r="B38" s="5" t="s">
        <v>163</v>
      </c>
      <c r="C38" s="15" t="s">
        <v>44</v>
      </c>
      <c r="D38" s="5" t="s">
        <v>37</v>
      </c>
      <c r="E38" s="5" t="s">
        <v>69</v>
      </c>
      <c r="F38" s="9">
        <v>207186</v>
      </c>
      <c r="G38" s="16">
        <v>16575</v>
      </c>
      <c r="H38" s="16">
        <v>223761</v>
      </c>
    </row>
    <row r="39" spans="1:8" x14ac:dyDescent="0.25">
      <c r="A39" s="14">
        <v>46132</v>
      </c>
      <c r="B39" s="5" t="s">
        <v>164</v>
      </c>
      <c r="C39" s="15" t="s">
        <v>13</v>
      </c>
      <c r="D39" s="5" t="s">
        <v>37</v>
      </c>
      <c r="E39" s="5" t="s">
        <v>69</v>
      </c>
      <c r="F39" s="9">
        <v>299106</v>
      </c>
      <c r="G39" s="16">
        <v>23928</v>
      </c>
      <c r="H39" s="16">
        <v>323034</v>
      </c>
    </row>
    <row r="40" spans="1:8" x14ac:dyDescent="0.25">
      <c r="A40" s="14">
        <v>46132</v>
      </c>
      <c r="B40" s="5" t="s">
        <v>165</v>
      </c>
      <c r="C40" s="15" t="s">
        <v>29</v>
      </c>
      <c r="D40" s="5" t="s">
        <v>37</v>
      </c>
      <c r="E40" s="5" t="s">
        <v>69</v>
      </c>
      <c r="F40" s="9">
        <v>207186</v>
      </c>
      <c r="G40" s="16">
        <v>16575</v>
      </c>
      <c r="H40" s="16">
        <v>223761</v>
      </c>
    </row>
    <row r="41" spans="1:8" x14ac:dyDescent="0.25">
      <c r="A41" s="14">
        <v>46132</v>
      </c>
      <c r="B41" s="5" t="s">
        <v>166</v>
      </c>
      <c r="C41" s="15" t="s">
        <v>58</v>
      </c>
      <c r="D41" s="5" t="s">
        <v>37</v>
      </c>
      <c r="E41" s="5" t="s">
        <v>69</v>
      </c>
      <c r="F41" s="9">
        <v>350176</v>
      </c>
      <c r="G41" s="16">
        <v>28014</v>
      </c>
      <c r="H41" s="16">
        <v>378190</v>
      </c>
    </row>
    <row r="42" spans="1:8" x14ac:dyDescent="0.25">
      <c r="A42" s="14">
        <v>46139</v>
      </c>
      <c r="B42" s="5" t="s">
        <v>167</v>
      </c>
      <c r="C42" s="15" t="s">
        <v>12</v>
      </c>
      <c r="D42" s="5" t="s">
        <v>37</v>
      </c>
      <c r="E42" s="5" t="s">
        <v>69</v>
      </c>
      <c r="F42" s="9">
        <v>243006</v>
      </c>
      <c r="G42" s="16">
        <v>19440</v>
      </c>
      <c r="H42" s="16">
        <v>262446</v>
      </c>
    </row>
    <row r="43" spans="1:8" x14ac:dyDescent="0.25">
      <c r="A43" s="14">
        <v>46139</v>
      </c>
      <c r="B43" s="5" t="s">
        <v>168</v>
      </c>
      <c r="C43" s="15" t="s">
        <v>20</v>
      </c>
      <c r="D43" s="5" t="s">
        <v>37</v>
      </c>
      <c r="E43" s="5" t="s">
        <v>69</v>
      </c>
      <c r="F43" s="9">
        <v>157323</v>
      </c>
      <c r="G43" s="16">
        <v>12586</v>
      </c>
      <c r="H43" s="16">
        <v>169909</v>
      </c>
    </row>
    <row r="44" spans="1:8" x14ac:dyDescent="0.25">
      <c r="A44" s="14">
        <v>46139</v>
      </c>
      <c r="B44" s="5" t="s">
        <v>169</v>
      </c>
      <c r="C44" s="15" t="s">
        <v>14</v>
      </c>
      <c r="D44" s="5" t="s">
        <v>37</v>
      </c>
      <c r="E44" s="5" t="s">
        <v>69</v>
      </c>
      <c r="F44" s="9">
        <v>157323</v>
      </c>
      <c r="G44" s="16">
        <v>12586</v>
      </c>
      <c r="H44" s="16">
        <v>169909</v>
      </c>
    </row>
    <row r="45" spans="1:8" x14ac:dyDescent="0.25">
      <c r="A45" s="14">
        <v>46139</v>
      </c>
      <c r="B45" s="5" t="s">
        <v>170</v>
      </c>
      <c r="C45" s="15" t="s">
        <v>47</v>
      </c>
      <c r="D45" s="5" t="s">
        <v>37</v>
      </c>
      <c r="E45" s="5" t="s">
        <v>69</v>
      </c>
      <c r="F45" s="9">
        <v>157323</v>
      </c>
      <c r="G45" s="16">
        <v>12586</v>
      </c>
      <c r="H45" s="16">
        <v>169909</v>
      </c>
    </row>
    <row r="46" spans="1:8" x14ac:dyDescent="0.25">
      <c r="A46" s="14">
        <v>46139</v>
      </c>
      <c r="B46" s="5" t="s">
        <v>171</v>
      </c>
      <c r="C46" s="15" t="s">
        <v>25</v>
      </c>
      <c r="D46" s="5" t="s">
        <v>37</v>
      </c>
      <c r="E46" s="5" t="s">
        <v>69</v>
      </c>
      <c r="F46" s="9">
        <v>207186</v>
      </c>
      <c r="G46" s="16">
        <v>16575</v>
      </c>
      <c r="H46" s="16">
        <v>223761</v>
      </c>
    </row>
    <row r="47" spans="1:8" x14ac:dyDescent="0.25">
      <c r="A47" s="14">
        <v>46139</v>
      </c>
      <c r="B47" s="5" t="s">
        <v>172</v>
      </c>
      <c r="C47" s="15" t="s">
        <v>34</v>
      </c>
      <c r="D47" s="5" t="s">
        <v>37</v>
      </c>
      <c r="E47" s="5" t="s">
        <v>69</v>
      </c>
      <c r="F47" s="9">
        <v>262205</v>
      </c>
      <c r="G47" s="16">
        <v>20976</v>
      </c>
      <c r="H47" s="16">
        <v>283181</v>
      </c>
    </row>
    <row r="48" spans="1:8" x14ac:dyDescent="0.25">
      <c r="A48" s="14">
        <v>46139</v>
      </c>
      <c r="B48" s="5" t="s">
        <v>173</v>
      </c>
      <c r="C48" s="15" t="s">
        <v>59</v>
      </c>
      <c r="D48" s="5" t="s">
        <v>37</v>
      </c>
      <c r="E48" s="5" t="s">
        <v>69</v>
      </c>
      <c r="F48" s="9">
        <v>349032</v>
      </c>
      <c r="G48" s="16">
        <v>27923</v>
      </c>
      <c r="H48" s="16">
        <v>376955</v>
      </c>
    </row>
    <row r="49" spans="1:8" x14ac:dyDescent="0.25">
      <c r="A49" s="14">
        <v>46139</v>
      </c>
      <c r="B49" s="5" t="s">
        <v>174</v>
      </c>
      <c r="C49" s="15" t="s">
        <v>53</v>
      </c>
      <c r="D49" s="5" t="s">
        <v>37</v>
      </c>
      <c r="E49" s="5" t="s">
        <v>69</v>
      </c>
      <c r="F49" s="9">
        <v>668795</v>
      </c>
      <c r="G49" s="16">
        <v>53504</v>
      </c>
      <c r="H49" s="16">
        <v>722299</v>
      </c>
    </row>
    <row r="50" spans="1:8" x14ac:dyDescent="0.25">
      <c r="A50" s="14">
        <v>46139</v>
      </c>
      <c r="B50" s="5" t="s">
        <v>175</v>
      </c>
      <c r="C50" s="15" t="s">
        <v>42</v>
      </c>
      <c r="D50" s="5" t="s">
        <v>37</v>
      </c>
      <c r="E50" s="5" t="s">
        <v>69</v>
      </c>
      <c r="F50" s="9">
        <v>299106</v>
      </c>
      <c r="G50" s="16">
        <v>23928</v>
      </c>
      <c r="H50" s="16">
        <v>323034</v>
      </c>
    </row>
    <row r="51" spans="1:8" x14ac:dyDescent="0.25">
      <c r="A51" s="14">
        <v>46139</v>
      </c>
      <c r="B51" s="5" t="s">
        <v>176</v>
      </c>
      <c r="C51" s="15" t="s">
        <v>44</v>
      </c>
      <c r="D51" s="5" t="s">
        <v>37</v>
      </c>
      <c r="E51" s="5" t="s">
        <v>69</v>
      </c>
      <c r="F51" s="9">
        <v>295447</v>
      </c>
      <c r="G51" s="16">
        <v>23636</v>
      </c>
      <c r="H51" s="16">
        <v>319083</v>
      </c>
    </row>
    <row r="52" spans="1:8" x14ac:dyDescent="0.25">
      <c r="A52" s="14">
        <v>46139</v>
      </c>
      <c r="B52" s="5" t="s">
        <v>177</v>
      </c>
      <c r="C52" s="15" t="s">
        <v>57</v>
      </c>
      <c r="D52" s="5" t="s">
        <v>37</v>
      </c>
      <c r="E52" s="5" t="s">
        <v>69</v>
      </c>
      <c r="F52" s="9">
        <v>607515</v>
      </c>
      <c r="G52" s="16">
        <v>48601</v>
      </c>
      <c r="H52" s="16">
        <v>656116</v>
      </c>
    </row>
    <row r="53" spans="1:8" x14ac:dyDescent="0.25">
      <c r="A53" s="14">
        <v>46139</v>
      </c>
      <c r="B53" s="5" t="s">
        <v>178</v>
      </c>
      <c r="C53" s="15" t="s">
        <v>13</v>
      </c>
      <c r="D53" s="5" t="s">
        <v>37</v>
      </c>
      <c r="E53" s="5" t="s">
        <v>69</v>
      </c>
      <c r="F53" s="9">
        <v>369375</v>
      </c>
      <c r="G53" s="16">
        <v>29550</v>
      </c>
      <c r="H53" s="16">
        <v>398925</v>
      </c>
    </row>
    <row r="54" spans="1:8" x14ac:dyDescent="0.25">
      <c r="A54" s="14">
        <v>46139</v>
      </c>
      <c r="B54" s="5" t="s">
        <v>179</v>
      </c>
      <c r="C54" s="15" t="s">
        <v>31</v>
      </c>
      <c r="D54" s="5" t="s">
        <v>37</v>
      </c>
      <c r="E54" s="5" t="s">
        <v>69</v>
      </c>
      <c r="F54" s="9">
        <v>157323</v>
      </c>
      <c r="G54" s="16">
        <v>12586</v>
      </c>
      <c r="H54" s="16">
        <v>169909</v>
      </c>
    </row>
    <row r="55" spans="1:8" x14ac:dyDescent="0.25">
      <c r="A55" s="14">
        <v>46139</v>
      </c>
      <c r="B55" s="5" t="s">
        <v>180</v>
      </c>
      <c r="C55" s="15" t="s">
        <v>51</v>
      </c>
      <c r="D55" s="5" t="s">
        <v>37</v>
      </c>
      <c r="E55" s="5" t="s">
        <v>69</v>
      </c>
      <c r="F55" s="9">
        <v>549580</v>
      </c>
      <c r="G55" s="16">
        <v>43966</v>
      </c>
      <c r="H55" s="16">
        <v>593546</v>
      </c>
    </row>
    <row r="56" spans="1:8" x14ac:dyDescent="0.25">
      <c r="A56" s="50" t="s">
        <v>70</v>
      </c>
      <c r="B56" s="50"/>
      <c r="C56" s="50"/>
      <c r="D56" s="50"/>
      <c r="E56" s="50"/>
      <c r="F56" s="50"/>
      <c r="G56" s="51"/>
      <c r="H56" s="6">
        <f>SUM('CHI TIẾT THEO SẢN PHẨM'!M94:M220)</f>
        <v>-3736886</v>
      </c>
    </row>
    <row r="57" spans="1:8" x14ac:dyDescent="0.25">
      <c r="A57" s="52" t="s">
        <v>71</v>
      </c>
      <c r="B57" s="52"/>
      <c r="C57" s="52"/>
      <c r="D57" s="52"/>
      <c r="E57" s="52"/>
      <c r="F57" s="52"/>
      <c r="G57" s="52"/>
      <c r="H57" s="6">
        <f>SUM(H4:H56)</f>
        <v>19240486</v>
      </c>
    </row>
    <row r="58" spans="1:8" x14ac:dyDescent="0.25">
      <c r="A58" s="52" t="s">
        <v>72</v>
      </c>
      <c r="B58" s="52"/>
      <c r="C58" s="52"/>
      <c r="D58" s="52"/>
      <c r="E58" s="52"/>
      <c r="F58" s="52"/>
      <c r="G58" s="52"/>
      <c r="H58" s="6">
        <f>-H57*1%</f>
        <v>-192404.86000000002</v>
      </c>
    </row>
    <row r="59" spans="1:8" x14ac:dyDescent="0.25">
      <c r="A59" s="52" t="s">
        <v>73</v>
      </c>
      <c r="B59" s="52"/>
      <c r="C59" s="52"/>
      <c r="D59" s="52"/>
      <c r="E59" s="52"/>
      <c r="F59" s="52"/>
      <c r="G59" s="52"/>
      <c r="H59" s="7">
        <f>H57+H58</f>
        <v>19048081.140000001</v>
      </c>
    </row>
  </sheetData>
  <mergeCells count="5">
    <mergeCell ref="A1:H1"/>
    <mergeCell ref="A56:G56"/>
    <mergeCell ref="A57:G57"/>
    <mergeCell ref="A58:G58"/>
    <mergeCell ref="A59:G59"/>
  </mergeCells>
  <phoneticPr fontId="7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CHI TIẾT THEO HÓA ĐƠN</vt:lpstr>
      <vt:lpstr>CHI TIẾT THEO SẢN PHẨM</vt:lpstr>
      <vt:lpstr>CÔNG NỢ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2026-03-30T08:28:14Z</dcterms:created>
  <dcterms:modified xsi:type="dcterms:W3CDTF">2026-05-08T08:28:11Z</dcterms:modified>
</cp:coreProperties>
</file>